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Default Extension="jpeg" ContentType="image/jpeg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480" yWindow="150" windowWidth="18240" windowHeight="11790"/>
  </bookViews>
  <sheets>
    <sheet name="Residential Average Customer" sheetId="1" r:id="rId1"/>
    <sheet name="Residential Aggregate" sheetId="2" r:id="rId2"/>
    <sheet name="Non-Residential Avg Customer" sheetId="3" r:id="rId3"/>
    <sheet name="Non-Residential Aggregate" sheetId="4" r:id="rId4"/>
  </sheets>
  <externalReferences>
    <externalReference r:id="rId5"/>
  </externalReferences>
  <definedNames>
    <definedName name="class">[1]Lookup!$G$6:$G$7</definedName>
    <definedName name="cregions">[1]Lookup!$G$10:$G$13</definedName>
    <definedName name="criteria1">[1]Lookup!$A$2:$E$3</definedName>
    <definedName name="DATA">'[1]Data '!$A$1:$O$15529</definedName>
    <definedName name="daycriteria">[1]Lookup!$A$2:$D$3</definedName>
    <definedName name="list1">[1]Lookup!$G$30:$G$69</definedName>
    <definedName name="Typeofresult">[1]Lookup!$G$2:$G$3</definedName>
  </definedNames>
  <calcPr calcId="125725"/>
</workbook>
</file>

<file path=xl/calcChain.xml><?xml version="1.0" encoding="utf-8"?>
<calcChain xmlns="http://schemas.openxmlformats.org/spreadsheetml/2006/main">
  <c r="P32" i="4"/>
  <c r="O32"/>
  <c r="N32"/>
  <c r="M32"/>
  <c r="L32"/>
  <c r="P29"/>
  <c r="O29"/>
  <c r="N29"/>
  <c r="M29"/>
  <c r="L29"/>
  <c r="P28"/>
  <c r="O28"/>
  <c r="N28"/>
  <c r="M28"/>
  <c r="L28"/>
  <c r="P27"/>
  <c r="O27"/>
  <c r="N27"/>
  <c r="M27"/>
  <c r="L27"/>
  <c r="P26"/>
  <c r="O26"/>
  <c r="N26"/>
  <c r="M26"/>
  <c r="L26"/>
  <c r="P25"/>
  <c r="O25"/>
  <c r="N25"/>
  <c r="M25"/>
  <c r="L25"/>
  <c r="P24"/>
  <c r="O24"/>
  <c r="N24"/>
  <c r="M24"/>
  <c r="L24"/>
  <c r="P23"/>
  <c r="O23"/>
  <c r="N23"/>
  <c r="M23"/>
  <c r="L23"/>
  <c r="P22"/>
  <c r="O22"/>
  <c r="N22"/>
  <c r="M22"/>
  <c r="L22"/>
  <c r="P21"/>
  <c r="O21"/>
  <c r="N21"/>
  <c r="M21"/>
  <c r="L21"/>
  <c r="P20"/>
  <c r="O20"/>
  <c r="N20"/>
  <c r="M20"/>
  <c r="L20"/>
  <c r="P19"/>
  <c r="O19"/>
  <c r="N19"/>
  <c r="M19"/>
  <c r="L19"/>
  <c r="P18"/>
  <c r="O18"/>
  <c r="N18"/>
  <c r="M18"/>
  <c r="L18"/>
  <c r="P17"/>
  <c r="O17"/>
  <c r="N17"/>
  <c r="M17"/>
  <c r="L17"/>
  <c r="P16"/>
  <c r="O16"/>
  <c r="N16"/>
  <c r="M16"/>
  <c r="L16"/>
  <c r="P15"/>
  <c r="O15"/>
  <c r="N15"/>
  <c r="M15"/>
  <c r="L15"/>
  <c r="P14"/>
  <c r="O14"/>
  <c r="N14"/>
  <c r="M14"/>
  <c r="L14"/>
  <c r="P13"/>
  <c r="O13"/>
  <c r="N13"/>
  <c r="M13"/>
  <c r="L13"/>
  <c r="P12"/>
  <c r="O12"/>
  <c r="N12"/>
  <c r="M12"/>
  <c r="L12"/>
  <c r="P11"/>
  <c r="O11"/>
  <c r="N11"/>
  <c r="M11"/>
  <c r="L11"/>
  <c r="P10"/>
  <c r="O10"/>
  <c r="N10"/>
  <c r="M10"/>
  <c r="L10"/>
  <c r="P9"/>
  <c r="O9"/>
  <c r="N9"/>
  <c r="M9"/>
  <c r="L9"/>
  <c r="P8"/>
  <c r="O8"/>
  <c r="N8"/>
  <c r="M8"/>
  <c r="L8"/>
  <c r="P7"/>
  <c r="O7"/>
  <c r="N7"/>
  <c r="M7"/>
  <c r="L7"/>
  <c r="P6"/>
  <c r="O6"/>
  <c r="N6"/>
  <c r="M6"/>
  <c r="L6"/>
  <c r="B17"/>
  <c r="B16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32" l="1"/>
  <c r="H32"/>
</calcChain>
</file>

<file path=xl/sharedStrings.xml><?xml version="1.0" encoding="utf-8"?>
<sst xmlns="http://schemas.openxmlformats.org/spreadsheetml/2006/main" count="188" uniqueCount="54">
  <si>
    <t>TABLE 1: Menu options</t>
  </si>
  <si>
    <t>Hour Ending</t>
  </si>
  <si>
    <t>Load Impact (kW)</t>
  </si>
  <si>
    <t>%Load Reduction</t>
  </si>
  <si>
    <t>Weighted Temp (F)</t>
  </si>
  <si>
    <t>Uncertainty Adjusted Impact - Percentiles</t>
  </si>
  <si>
    <t>Type of Results</t>
  </si>
  <si>
    <t>Average Customer</t>
  </si>
  <si>
    <t>10th</t>
  </si>
  <si>
    <t>30th</t>
  </si>
  <si>
    <t>50th</t>
  </si>
  <si>
    <t>70th</t>
  </si>
  <si>
    <t>90th</t>
  </si>
  <si>
    <t>Customer Class</t>
  </si>
  <si>
    <t>Residential</t>
  </si>
  <si>
    <t>Device Type</t>
  </si>
  <si>
    <t>All</t>
  </si>
  <si>
    <t>Climate Region</t>
  </si>
  <si>
    <t xml:space="preserve"> </t>
  </si>
  <si>
    <t>Customer Type</t>
  </si>
  <si>
    <t>TABLE 2:  Event Day Information</t>
  </si>
  <si>
    <t>Event Date</t>
  </si>
  <si>
    <t>Tuesday, September 10, 2009</t>
  </si>
  <si>
    <t>Event Start</t>
  </si>
  <si>
    <t>Event End</t>
  </si>
  <si>
    <t>TOTAL ENROLLED ACCOUNTS</t>
  </si>
  <si>
    <t>Avg. Load Reduction for Event Window</t>
  </si>
  <si>
    <t>% Load Reduction for Event Window</t>
  </si>
  <si>
    <t>Reference Energy Use (MWh)</t>
  </si>
  <si>
    <t>Observed Energy Use (kWh)</t>
  </si>
  <si>
    <t>Change in Energy Use (kWh)</t>
  </si>
  <si>
    <t>% Daily Load Change</t>
  </si>
  <si>
    <t>Cooling Degree Hours (Base 75)</t>
  </si>
  <si>
    <t>Daily</t>
  </si>
  <si>
    <t>Reference Load (kW)</t>
  </si>
  <si>
    <t>Observed Load (kW)</t>
  </si>
  <si>
    <t>Reference Load (MW)</t>
  </si>
  <si>
    <t>Observed Load (MW)</t>
  </si>
  <si>
    <t>Aggregate</t>
  </si>
  <si>
    <t>C&amp;I</t>
  </si>
  <si>
    <t>Note: Residential loads are whole-building loads</t>
  </si>
  <si>
    <t>Note: Non-residential loads are AC loads</t>
  </si>
  <si>
    <t>Load Impact (MW)</t>
  </si>
  <si>
    <t>Reference Energy Use (kW)</t>
  </si>
  <si>
    <t>Observed Energy Use (kW)</t>
  </si>
  <si>
    <t>Total Load Impact (kW)</t>
  </si>
  <si>
    <t>Note: A positive value % Daily Load Change indicates the use of less energy for the day.</t>
  </si>
  <si>
    <t>Reference Energy Use (MW)</t>
  </si>
  <si>
    <t>Observed Energy Use (MW)</t>
  </si>
  <si>
    <t>Total Load Impact (MW)</t>
  </si>
  <si>
    <t>Observed Energy Use (MWh)</t>
  </si>
  <si>
    <t>Change in Energy Use (MWh)</t>
  </si>
  <si>
    <t>SmartAC Residential 2009 Ex-post Impact Tables</t>
  </si>
  <si>
    <t>SmartAC Non-Residential 2009 Ex-post Impact Tables</t>
  </si>
</sst>
</file>

<file path=xl/styles.xml><?xml version="1.0" encoding="utf-8"?>
<styleSheet xmlns="http://schemas.openxmlformats.org/spreadsheetml/2006/main">
  <numFmts count="8">
    <numFmt numFmtId="43" formatCode="_(* #,##0.00_);_(* \(#,##0.00\);_(* &quot;-&quot;??_);_(@_)"/>
    <numFmt numFmtId="164" formatCode="0.0"/>
    <numFmt numFmtId="165" formatCode="[$-409]h:mm\ AM/PM;@"/>
    <numFmt numFmtId="166" formatCode="_(* #,##0_);_(* \(#,##0\);_(* &quot;-&quot;??_);_(@_)"/>
    <numFmt numFmtId="167" formatCode="#,##0.0"/>
    <numFmt numFmtId="168" formatCode="0.0%"/>
    <numFmt numFmtId="169" formatCode="[$-F800]dddd\,\ mmmm\ dd\,\ yyyy"/>
    <numFmt numFmtId="170" formatCode="[$-409]mmmm\ d\,\ yyyy;@"/>
  </numFmts>
  <fonts count="1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9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sz val="22"/>
      <color theme="0"/>
      <name val="Franklin Gothic Demi Cond"/>
      <family val="2"/>
    </font>
    <font>
      <sz val="14"/>
      <name val="Franklin Gothic Demi Cond"/>
      <family val="2"/>
    </font>
    <font>
      <sz val="16"/>
      <name val="Franklin Gothic Demi Cond"/>
      <family val="2"/>
    </font>
    <font>
      <sz val="22"/>
      <name val="Franklin Gothic Demi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 style="thin">
        <color indexed="56"/>
      </left>
      <right/>
      <top style="thin">
        <color indexed="56"/>
      </top>
      <bottom style="thin">
        <color indexed="9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56"/>
      </left>
      <right/>
      <top/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 style="thin">
        <color theme="0"/>
      </bottom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thin">
        <color theme="4" tint="0.39997558519241921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/>
      <bottom style="thin">
        <color indexed="56"/>
      </bottom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/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 tint="0.59996337778862885"/>
      </right>
      <top/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 tint="0.59996337778862885"/>
      </right>
      <top/>
      <bottom style="thick">
        <color theme="4" tint="0.59996337778862885"/>
      </bottom>
      <diagonal/>
    </border>
    <border>
      <left/>
      <right/>
      <top style="thick">
        <color theme="3"/>
      </top>
      <bottom/>
      <diagonal/>
    </border>
    <border>
      <left/>
      <right/>
      <top/>
      <bottom style="thick">
        <color theme="3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65">
    <xf numFmtId="0" fontId="0" fillId="0" borderId="0" xfId="0"/>
    <xf numFmtId="0" fontId="1" fillId="0" borderId="0" xfId="0" applyFont="1"/>
    <xf numFmtId="0" fontId="3" fillId="0" borderId="0" xfId="3" applyFont="1"/>
    <xf numFmtId="0" fontId="4" fillId="2" borderId="1" xfId="3" applyFont="1" applyFill="1" applyBorder="1" applyAlignment="1">
      <alignment horizontal="right" vertical="center" indent="2"/>
    </xf>
    <xf numFmtId="0" fontId="4" fillId="2" borderId="3" xfId="3" applyFont="1" applyFill="1" applyBorder="1" applyAlignment="1">
      <alignment horizontal="right" vertical="center" indent="2"/>
    </xf>
    <xf numFmtId="0" fontId="4" fillId="2" borderId="4" xfId="3" applyFont="1" applyFill="1" applyBorder="1" applyAlignment="1">
      <alignment horizontal="right" vertical="center" indent="2"/>
    </xf>
    <xf numFmtId="0" fontId="4" fillId="2" borderId="5" xfId="3" applyFont="1" applyFill="1" applyBorder="1" applyAlignment="1">
      <alignment horizontal="right" vertical="center" indent="2"/>
    </xf>
    <xf numFmtId="0" fontId="4" fillId="2" borderId="6" xfId="3" applyFont="1" applyFill="1" applyBorder="1" applyAlignment="1">
      <alignment horizontal="right" vertical="center" indent="2"/>
    </xf>
    <xf numFmtId="0" fontId="4" fillId="2" borderId="7" xfId="3" applyFont="1" applyFill="1" applyBorder="1" applyAlignment="1">
      <alignment horizontal="right" vertical="center" indent="2"/>
    </xf>
    <xf numFmtId="11" fontId="0" fillId="0" borderId="0" xfId="0" applyNumberFormat="1"/>
    <xf numFmtId="0" fontId="8" fillId="4" borderId="2" xfId="0" applyFont="1" applyFill="1" applyBorder="1" applyAlignment="1">
      <alignment horizontal="right" wrapText="1" indent="1"/>
    </xf>
    <xf numFmtId="0" fontId="9" fillId="4" borderId="18" xfId="0" applyFont="1" applyFill="1" applyBorder="1" applyAlignment="1">
      <alignment vertical="center"/>
    </xf>
    <xf numFmtId="0" fontId="2" fillId="4" borderId="18" xfId="0" applyFont="1" applyFill="1" applyBorder="1"/>
    <xf numFmtId="0" fontId="0" fillId="4" borderId="18" xfId="0" applyFill="1" applyBorder="1"/>
    <xf numFmtId="0" fontId="10" fillId="4" borderId="18" xfId="0" applyFont="1" applyFill="1" applyBorder="1" applyAlignment="1">
      <alignment vertical="center"/>
    </xf>
    <xf numFmtId="170" fontId="11" fillId="4" borderId="19" xfId="0" applyNumberFormat="1" applyFont="1" applyFill="1" applyBorder="1" applyAlignment="1">
      <alignment horizontal="right" vertical="center"/>
    </xf>
    <xf numFmtId="170" fontId="11" fillId="4" borderId="19" xfId="0" applyNumberFormat="1" applyFont="1" applyFill="1" applyBorder="1" applyAlignment="1">
      <alignment horizontal="left" vertical="center"/>
    </xf>
    <xf numFmtId="0" fontId="0" fillId="4" borderId="19" xfId="0" applyFill="1" applyBorder="1"/>
    <xf numFmtId="0" fontId="12" fillId="4" borderId="19" xfId="0" applyFont="1" applyFill="1" applyBorder="1" applyAlignment="1">
      <alignment vertical="center"/>
    </xf>
    <xf numFmtId="169" fontId="2" fillId="5" borderId="2" xfId="0" applyNumberFormat="1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right"/>
    </xf>
    <xf numFmtId="20" fontId="6" fillId="3" borderId="9" xfId="0" applyNumberFormat="1" applyFont="1" applyFill="1" applyBorder="1" applyAlignment="1">
      <alignment horizontal="center" vertical="center"/>
    </xf>
    <xf numFmtId="20" fontId="6" fillId="0" borderId="9" xfId="0" applyNumberFormat="1" applyFont="1" applyFill="1" applyBorder="1" applyAlignment="1">
      <alignment horizontal="center" vertical="center"/>
    </xf>
    <xf numFmtId="20" fontId="6" fillId="0" borderId="11" xfId="0" applyNumberFormat="1" applyFont="1" applyFill="1" applyBorder="1" applyAlignment="1">
      <alignment horizontal="center" vertical="center"/>
    </xf>
    <xf numFmtId="164" fontId="7" fillId="5" borderId="17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4" fontId="6" fillId="3" borderId="10" xfId="0" applyNumberFormat="1" applyFont="1" applyFill="1" applyBorder="1" applyAlignment="1">
      <alignment horizontal="center" vertical="center"/>
    </xf>
    <xf numFmtId="168" fontId="6" fillId="3" borderId="10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4" fontId="6" fillId="0" borderId="10" xfId="0" applyNumberFormat="1" applyFont="1" applyFill="1" applyBorder="1" applyAlignment="1">
      <alignment horizontal="center" vertical="center"/>
    </xf>
    <xf numFmtId="168" fontId="6" fillId="0" borderId="10" xfId="0" applyNumberFormat="1" applyFont="1" applyFill="1" applyBorder="1" applyAlignment="1">
      <alignment horizontal="center" vertical="center"/>
    </xf>
    <xf numFmtId="167" fontId="6" fillId="0" borderId="10" xfId="0" applyNumberFormat="1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4" fontId="7" fillId="5" borderId="12" xfId="0" applyNumberFormat="1" applyFont="1" applyFill="1" applyBorder="1" applyAlignment="1">
      <alignment horizontal="center" vertical="center"/>
    </xf>
    <xf numFmtId="168" fontId="7" fillId="5" borderId="12" xfId="0" applyNumberFormat="1" applyFont="1" applyFill="1" applyBorder="1" applyAlignment="1">
      <alignment horizontal="center" vertical="center"/>
    </xf>
    <xf numFmtId="167" fontId="7" fillId="5" borderId="12" xfId="0" applyNumberFormat="1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4" fontId="7" fillId="5" borderId="17" xfId="0" applyNumberFormat="1" applyFont="1" applyFill="1" applyBorder="1" applyAlignment="1">
      <alignment horizontal="center" vertical="center"/>
    </xf>
    <xf numFmtId="2" fontId="7" fillId="5" borderId="17" xfId="0" applyNumberFormat="1" applyFont="1" applyFill="1" applyBorder="1" applyAlignment="1">
      <alignment horizontal="center" vertical="center"/>
    </xf>
    <xf numFmtId="168" fontId="7" fillId="5" borderId="17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right"/>
    </xf>
    <xf numFmtId="165" fontId="1" fillId="7" borderId="2" xfId="0" applyNumberFormat="1" applyFont="1" applyFill="1" applyBorder="1" applyAlignment="1">
      <alignment horizontal="right"/>
    </xf>
    <xf numFmtId="2" fontId="1" fillId="7" borderId="2" xfId="0" applyNumberFormat="1" applyFont="1" applyFill="1" applyBorder="1" applyAlignment="1">
      <alignment horizontal="right"/>
    </xf>
    <xf numFmtId="0" fontId="1" fillId="6" borderId="2" xfId="0" applyFont="1" applyFill="1" applyBorder="1" applyAlignment="1">
      <alignment horizontal="right"/>
    </xf>
    <xf numFmtId="165" fontId="1" fillId="6" borderId="2" xfId="0" applyNumberFormat="1" applyFont="1" applyFill="1" applyBorder="1" applyAlignment="1">
      <alignment horizontal="right"/>
    </xf>
    <xf numFmtId="166" fontId="1" fillId="6" borderId="2" xfId="1" applyNumberFormat="1" applyFont="1" applyFill="1" applyBorder="1" applyAlignment="1">
      <alignment horizontal="right"/>
    </xf>
    <xf numFmtId="9" fontId="1" fillId="6" borderId="2" xfId="2" applyFont="1" applyFill="1" applyBorder="1" applyAlignment="1">
      <alignment horizontal="right"/>
    </xf>
    <xf numFmtId="0" fontId="1" fillId="5" borderId="0" xfId="0" applyFont="1" applyFill="1" applyAlignment="1">
      <alignment horizontal="right" vertical="center"/>
    </xf>
    <xf numFmtId="0" fontId="1" fillId="7" borderId="2" xfId="0" applyFont="1" applyFill="1" applyBorder="1" applyAlignment="1">
      <alignment horizontal="right" vertical="center"/>
    </xf>
    <xf numFmtId="165" fontId="1" fillId="7" borderId="2" xfId="0" applyNumberFormat="1" applyFont="1" applyFill="1" applyBorder="1" applyAlignment="1">
      <alignment horizontal="right" vertical="center"/>
    </xf>
    <xf numFmtId="2" fontId="1" fillId="7" borderId="2" xfId="0" applyNumberFormat="1" applyFont="1" applyFill="1" applyBorder="1" applyAlignment="1">
      <alignment horizontal="right" vertical="center"/>
    </xf>
    <xf numFmtId="165" fontId="1" fillId="6" borderId="2" xfId="0" applyNumberFormat="1" applyFont="1" applyFill="1" applyBorder="1" applyAlignment="1">
      <alignment horizontal="right" vertical="center"/>
    </xf>
    <xf numFmtId="166" fontId="1" fillId="6" borderId="2" xfId="1" applyNumberFormat="1" applyFont="1" applyFill="1" applyBorder="1" applyAlignment="1">
      <alignment horizontal="right" vertical="center"/>
    </xf>
    <xf numFmtId="9" fontId="1" fillId="6" borderId="2" xfId="2" applyFont="1" applyFill="1" applyBorder="1" applyAlignment="1">
      <alignment horizontal="right" vertical="center"/>
    </xf>
    <xf numFmtId="0" fontId="1" fillId="5" borderId="0" xfId="0" applyFont="1" applyFill="1" applyAlignment="1">
      <alignment horizontal="right"/>
    </xf>
    <xf numFmtId="0" fontId="0" fillId="7" borderId="2" xfId="0" applyFill="1" applyBorder="1" applyAlignment="1">
      <alignment horizontal="right"/>
    </xf>
    <xf numFmtId="0" fontId="5" fillId="4" borderId="12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168" fontId="5" fillId="4" borderId="12" xfId="0" applyNumberFormat="1" applyFont="1" applyFill="1" applyBorder="1" applyAlignment="1">
      <alignment horizontal="center" vertical="center" wrapText="1"/>
    </xf>
    <xf numFmtId="168" fontId="5" fillId="4" borderId="16" xfId="0" applyNumberFormat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_Sheet1" xfId="3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9.2056297641793697E-2"/>
          <c:y val="0.10814473190851198"/>
          <c:w val="0.79550250043554127"/>
          <c:h val="0.75514110736158346"/>
        </c:manualLayout>
      </c:layout>
      <c:barChart>
        <c:barDir val="col"/>
        <c:grouping val="clustered"/>
        <c:ser>
          <c:idx val="2"/>
          <c:order val="2"/>
          <c:tx>
            <c:strRef>
              <c:f>'Residential Average Customer'!$K$4:$K$5</c:f>
              <c:strCache>
                <c:ptCount val="1"/>
                <c:pt idx="0">
                  <c:v>Weighted Temp (F)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'Residential Average Customer'!$K$6:$K$29</c:f>
              <c:numCache>
                <c:formatCode>#,##0.0</c:formatCode>
                <c:ptCount val="24"/>
                <c:pt idx="0">
                  <c:v>69.3994</c:v>
                </c:pt>
                <c:pt idx="1">
                  <c:v>67.681299999999993</c:v>
                </c:pt>
                <c:pt idx="2">
                  <c:v>66.234899999999996</c:v>
                </c:pt>
                <c:pt idx="3">
                  <c:v>65.2577</c:v>
                </c:pt>
                <c:pt idx="4">
                  <c:v>64.408299999999997</c:v>
                </c:pt>
                <c:pt idx="5">
                  <c:v>63.821399999999997</c:v>
                </c:pt>
                <c:pt idx="6">
                  <c:v>62.899799999999999</c:v>
                </c:pt>
                <c:pt idx="7">
                  <c:v>63.968899999999998</c:v>
                </c:pt>
                <c:pt idx="8">
                  <c:v>68.186899999999994</c:v>
                </c:pt>
                <c:pt idx="9">
                  <c:v>72.959500000000006</c:v>
                </c:pt>
                <c:pt idx="10">
                  <c:v>78.002700000000004</c:v>
                </c:pt>
                <c:pt idx="11">
                  <c:v>82.488299999999995</c:v>
                </c:pt>
                <c:pt idx="12">
                  <c:v>85.961299999999994</c:v>
                </c:pt>
                <c:pt idx="13">
                  <c:v>89.100399999999993</c:v>
                </c:pt>
                <c:pt idx="14">
                  <c:v>92.017200000000003</c:v>
                </c:pt>
                <c:pt idx="15">
                  <c:v>93.998800000000003</c:v>
                </c:pt>
                <c:pt idx="16">
                  <c:v>94.962699999999998</c:v>
                </c:pt>
                <c:pt idx="17">
                  <c:v>94.098399999999998</c:v>
                </c:pt>
                <c:pt idx="18">
                  <c:v>91.792100000000005</c:v>
                </c:pt>
                <c:pt idx="19">
                  <c:v>87.714299999999994</c:v>
                </c:pt>
                <c:pt idx="20">
                  <c:v>83.224000000000004</c:v>
                </c:pt>
                <c:pt idx="21">
                  <c:v>80.387699999999995</c:v>
                </c:pt>
                <c:pt idx="22">
                  <c:v>77.647800000000004</c:v>
                </c:pt>
                <c:pt idx="23">
                  <c:v>75.785300000000007</c:v>
                </c:pt>
              </c:numCache>
            </c:numRef>
          </c:val>
        </c:ser>
        <c:axId val="146276352"/>
        <c:axId val="154396544"/>
      </c:barChart>
      <c:scatterChart>
        <c:scatterStyle val="smoothMarker"/>
        <c:ser>
          <c:idx val="0"/>
          <c:order val="0"/>
          <c:tx>
            <c:strRef>
              <c:f>'Residential Average Customer'!$G$4:$G$5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'Residential Average Customer'!$F$6:$F$29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'Residential Average Customer'!$G$6:$G$29</c:f>
              <c:numCache>
                <c:formatCode>#,##0.00</c:formatCode>
                <c:ptCount val="24"/>
                <c:pt idx="0">
                  <c:v>0.69300899999999999</c:v>
                </c:pt>
                <c:pt idx="1">
                  <c:v>0.60705209999999998</c:v>
                </c:pt>
                <c:pt idx="2">
                  <c:v>0.55704869999999995</c:v>
                </c:pt>
                <c:pt idx="3">
                  <c:v>0.53924930000000004</c:v>
                </c:pt>
                <c:pt idx="4">
                  <c:v>0.53291900000000003</c:v>
                </c:pt>
                <c:pt idx="5">
                  <c:v>0.58226389999999995</c:v>
                </c:pt>
                <c:pt idx="6">
                  <c:v>0.70831509999999998</c:v>
                </c:pt>
                <c:pt idx="7">
                  <c:v>0.77803279999999997</c:v>
                </c:pt>
                <c:pt idx="8">
                  <c:v>0.74662969999999995</c:v>
                </c:pt>
                <c:pt idx="9">
                  <c:v>0.75951900000000006</c:v>
                </c:pt>
                <c:pt idx="10">
                  <c:v>0.80570660000000005</c:v>
                </c:pt>
                <c:pt idx="11">
                  <c:v>0.9095588</c:v>
                </c:pt>
                <c:pt idx="12">
                  <c:v>1.045715</c:v>
                </c:pt>
                <c:pt idx="13">
                  <c:v>1.222016</c:v>
                </c:pt>
                <c:pt idx="14">
                  <c:v>1.4585250000000001</c:v>
                </c:pt>
                <c:pt idx="15">
                  <c:v>1.749933</c:v>
                </c:pt>
                <c:pt idx="16">
                  <c:v>2.0074459999999998</c:v>
                </c:pt>
                <c:pt idx="17">
                  <c:v>2.1846990000000002</c:v>
                </c:pt>
                <c:pt idx="18">
                  <c:v>2.1703169999999998</c:v>
                </c:pt>
                <c:pt idx="19">
                  <c:v>2.0301</c:v>
                </c:pt>
                <c:pt idx="20">
                  <c:v>1.8613219999999999</c:v>
                </c:pt>
                <c:pt idx="21">
                  <c:v>1.585486</c:v>
                </c:pt>
                <c:pt idx="22">
                  <c:v>1.2443979999999999</c:v>
                </c:pt>
                <c:pt idx="23">
                  <c:v>0.95706579999999997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'Residential Average Customer'!$H$4:$H$5</c:f>
              <c:strCache>
                <c:ptCount val="1"/>
                <c:pt idx="0">
                  <c:v>Observed Load (kW)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xVal>
            <c:numRef>
              <c:f>'Residential Average Customer'!$F$6:$F$29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'Residential Average Customer'!$H$6:$H$29</c:f>
              <c:numCache>
                <c:formatCode>#,##0.00</c:formatCode>
                <c:ptCount val="24"/>
                <c:pt idx="0">
                  <c:v>0.73996300000000004</c:v>
                </c:pt>
                <c:pt idx="1">
                  <c:v>0.63240010000000002</c:v>
                </c:pt>
                <c:pt idx="2">
                  <c:v>0.57759249999999995</c:v>
                </c:pt>
                <c:pt idx="3">
                  <c:v>0.54801860000000002</c:v>
                </c:pt>
                <c:pt idx="4">
                  <c:v>0.55627910000000003</c:v>
                </c:pt>
                <c:pt idx="5">
                  <c:v>0.61795670000000003</c:v>
                </c:pt>
                <c:pt idx="6">
                  <c:v>0.75125679999999995</c:v>
                </c:pt>
                <c:pt idx="7">
                  <c:v>0.81246200000000002</c:v>
                </c:pt>
                <c:pt idx="8">
                  <c:v>0.7740399</c:v>
                </c:pt>
                <c:pt idx="9">
                  <c:v>0.77927659999999999</c:v>
                </c:pt>
                <c:pt idx="10">
                  <c:v>0.82328489999999999</c:v>
                </c:pt>
                <c:pt idx="11">
                  <c:v>0.90351859999999995</c:v>
                </c:pt>
                <c:pt idx="12">
                  <c:v>1.024967</c:v>
                </c:pt>
                <c:pt idx="13">
                  <c:v>1.2196579999999999</c:v>
                </c:pt>
                <c:pt idx="14">
                  <c:v>1.4700930000000001</c:v>
                </c:pt>
                <c:pt idx="15">
                  <c:v>1.6305700000000001</c:v>
                </c:pt>
                <c:pt idx="16">
                  <c:v>1.7328790000000001</c:v>
                </c:pt>
                <c:pt idx="17">
                  <c:v>1.9332800000000001</c:v>
                </c:pt>
                <c:pt idx="18">
                  <c:v>2.0507049999999998</c:v>
                </c:pt>
                <c:pt idx="19">
                  <c:v>2.4669850000000002</c:v>
                </c:pt>
                <c:pt idx="20">
                  <c:v>2.2485979999999999</c:v>
                </c:pt>
                <c:pt idx="21">
                  <c:v>1.823313</c:v>
                </c:pt>
                <c:pt idx="22">
                  <c:v>1.3989849999999999</c:v>
                </c:pt>
                <c:pt idx="23">
                  <c:v>1.076338</c:v>
                </c:pt>
              </c:numCache>
            </c:numRef>
          </c:yVal>
          <c:smooth val="1"/>
        </c:ser>
        <c:axId val="154380544"/>
        <c:axId val="154394624"/>
      </c:scatterChart>
      <c:valAx>
        <c:axId val="154380544"/>
        <c:scaling>
          <c:orientation val="minMax"/>
          <c:max val="1"/>
        </c:scaling>
        <c:axPos val="b"/>
        <c:majorGridlines/>
        <c:numFmt formatCode="h:mm" sourceLinked="1"/>
        <c:maj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-5400000" vert="horz" anchor="t" anchorCtr="0"/>
          <a:lstStyle/>
          <a:p>
            <a:pPr>
              <a:defRPr/>
            </a:pPr>
            <a:endParaRPr lang="en-US"/>
          </a:p>
        </c:txPr>
        <c:crossAx val="154394624"/>
        <c:crosses val="autoZero"/>
        <c:crossBetween val="midCat"/>
        <c:majorUnit val="4.1666670000000024E-2"/>
      </c:valAx>
      <c:valAx>
        <c:axId val="154394624"/>
        <c:scaling>
          <c:orientation val="minMax"/>
          <c:min val="0"/>
        </c:scaling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baseline="0"/>
                  <a:t>Average Customer Demand (MW)</a:t>
                </a:r>
                <a:endParaRPr lang="en-US" sz="900"/>
              </a:p>
            </c:rich>
          </c:tx>
          <c:layout/>
        </c:title>
        <c:numFmt formatCode="#,##0.0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54380544"/>
        <c:crosses val="autoZero"/>
        <c:crossBetween val="midCat"/>
      </c:valAx>
      <c:valAx>
        <c:axId val="154396544"/>
        <c:scaling>
          <c:orientation val="minMax"/>
          <c:max val="180"/>
          <c:min val="60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</c:title>
        <c:numFmt formatCode="#,##0.0" sourceLinked="1"/>
        <c:tickLblPos val="nextTo"/>
        <c:crossAx val="146276352"/>
        <c:crosses val="max"/>
        <c:crossBetween val="between"/>
      </c:valAx>
      <c:catAx>
        <c:axId val="146276352"/>
        <c:scaling>
          <c:orientation val="minMax"/>
        </c:scaling>
        <c:delete val="1"/>
        <c:axPos val="b"/>
        <c:numFmt formatCode="h:mm" sourceLinked="1"/>
        <c:tickLblPos val="none"/>
        <c:crossAx val="154396544"/>
        <c:crosses val="autoZero"/>
        <c:auto val="1"/>
        <c:lblAlgn val="ctr"/>
        <c:lblOffset val="10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/>
      <c:spPr>
        <a:solidFill>
          <a:srgbClr val="FFFFFF"/>
        </a:solidFill>
        <a:ln w="12700">
          <a:noFill/>
          <a:prstDash val="solid"/>
        </a:ln>
      </c:spPr>
    </c:legend>
    <c:plotVisOnly val="1"/>
    <c:dispBlanksAs val="gap"/>
  </c:chart>
  <c:spPr>
    <a:solidFill>
      <a:schemeClr val="bg1"/>
    </a:solidFill>
    <a:ln w="12700">
      <a:solidFill>
        <a:srgbClr val="96969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 pitchFamily="34" charset="0"/>
          <a:ea typeface="Arial"/>
          <a:cs typeface="Arial" pitchFamily="34" charset="0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9.2056297641793697E-2"/>
          <c:y val="0.1081447319085119"/>
          <c:w val="0.79550250043554127"/>
          <c:h val="0.75514110736158302"/>
        </c:manualLayout>
      </c:layout>
      <c:barChart>
        <c:barDir val="col"/>
        <c:grouping val="clustered"/>
        <c:ser>
          <c:idx val="2"/>
          <c:order val="2"/>
          <c:tx>
            <c:strRef>
              <c:f>'Residential Aggregate'!$K$4:$K$5</c:f>
              <c:strCache>
                <c:ptCount val="1"/>
                <c:pt idx="0">
                  <c:v>Weighted Temp (F)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'Residential Aggregate'!$K$6:$K$29</c:f>
              <c:numCache>
                <c:formatCode>#,##0.0</c:formatCode>
                <c:ptCount val="24"/>
                <c:pt idx="0">
                  <c:v>69.3994</c:v>
                </c:pt>
                <c:pt idx="1">
                  <c:v>67.681299999999993</c:v>
                </c:pt>
                <c:pt idx="2">
                  <c:v>66.234899999999996</c:v>
                </c:pt>
                <c:pt idx="3">
                  <c:v>65.2577</c:v>
                </c:pt>
                <c:pt idx="4">
                  <c:v>64.408299999999997</c:v>
                </c:pt>
                <c:pt idx="5">
                  <c:v>63.821399999999997</c:v>
                </c:pt>
                <c:pt idx="6">
                  <c:v>62.899799999999999</c:v>
                </c:pt>
                <c:pt idx="7">
                  <c:v>63.968899999999998</c:v>
                </c:pt>
                <c:pt idx="8">
                  <c:v>68.186899999999994</c:v>
                </c:pt>
                <c:pt idx="9">
                  <c:v>72.959500000000006</c:v>
                </c:pt>
                <c:pt idx="10">
                  <c:v>78.002700000000004</c:v>
                </c:pt>
                <c:pt idx="11">
                  <c:v>82.488299999999995</c:v>
                </c:pt>
                <c:pt idx="12">
                  <c:v>85.961299999999994</c:v>
                </c:pt>
                <c:pt idx="13">
                  <c:v>89.100399999999993</c:v>
                </c:pt>
                <c:pt idx="14">
                  <c:v>92.017200000000003</c:v>
                </c:pt>
                <c:pt idx="15">
                  <c:v>93.998800000000003</c:v>
                </c:pt>
                <c:pt idx="16">
                  <c:v>94.962699999999998</c:v>
                </c:pt>
                <c:pt idx="17">
                  <c:v>94.098399999999998</c:v>
                </c:pt>
                <c:pt idx="18">
                  <c:v>91.792100000000005</c:v>
                </c:pt>
                <c:pt idx="19">
                  <c:v>87.714299999999994</c:v>
                </c:pt>
                <c:pt idx="20">
                  <c:v>83.224000000000004</c:v>
                </c:pt>
                <c:pt idx="21">
                  <c:v>80.387699999999995</c:v>
                </c:pt>
                <c:pt idx="22">
                  <c:v>77.647800000000004</c:v>
                </c:pt>
                <c:pt idx="23">
                  <c:v>75.785300000000007</c:v>
                </c:pt>
              </c:numCache>
            </c:numRef>
          </c:val>
        </c:ser>
        <c:axId val="154542080"/>
        <c:axId val="154535808"/>
      </c:barChart>
      <c:scatterChart>
        <c:scatterStyle val="smoothMarker"/>
        <c:ser>
          <c:idx val="0"/>
          <c:order val="0"/>
          <c:tx>
            <c:strRef>
              <c:f>'Residential Aggregate'!$G$4:$G$5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'Residential Aggregate'!$F$6:$F$29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'Residential Aggregate'!$G$6:$G$29</c:f>
              <c:numCache>
                <c:formatCode>#,##0.00</c:formatCode>
                <c:ptCount val="24"/>
                <c:pt idx="0">
                  <c:v>73.889312588999999</c:v>
                </c:pt>
                <c:pt idx="1">
                  <c:v>64.724501954099992</c:v>
                </c:pt>
                <c:pt idx="2">
                  <c:v>59.393089442699996</c:v>
                </c:pt>
                <c:pt idx="3">
                  <c:v>57.495299615299999</c:v>
                </c:pt>
                <c:pt idx="4">
                  <c:v>56.820356699000001</c:v>
                </c:pt>
                <c:pt idx="5">
                  <c:v>62.081559281899992</c:v>
                </c:pt>
                <c:pt idx="6">
                  <c:v>75.521264277099988</c:v>
                </c:pt>
                <c:pt idx="7">
                  <c:v>82.954635168799996</c:v>
                </c:pt>
                <c:pt idx="8">
                  <c:v>79.606405243699996</c:v>
                </c:pt>
                <c:pt idx="9">
                  <c:v>80.980675298999998</c:v>
                </c:pt>
                <c:pt idx="10">
                  <c:v>85.905243398600007</c:v>
                </c:pt>
                <c:pt idx="11">
                  <c:v>96.978068814799997</c:v>
                </c:pt>
                <c:pt idx="12">
                  <c:v>111.49517901499999</c:v>
                </c:pt>
                <c:pt idx="13">
                  <c:v>130.29256793599998</c:v>
                </c:pt>
                <c:pt idx="14">
                  <c:v>155.50939402500001</c:v>
                </c:pt>
                <c:pt idx="15">
                  <c:v>186.57960639299998</c:v>
                </c:pt>
                <c:pt idx="16">
                  <c:v>214.03589996599996</c:v>
                </c:pt>
                <c:pt idx="17">
                  <c:v>232.934792079</c:v>
                </c:pt>
                <c:pt idx="18">
                  <c:v>231.40136885699997</c:v>
                </c:pt>
                <c:pt idx="19">
                  <c:v>216.45129209999999</c:v>
                </c:pt>
                <c:pt idx="20">
                  <c:v>198.45601296199999</c:v>
                </c:pt>
                <c:pt idx="21">
                  <c:v>169.04610280599999</c:v>
                </c:pt>
                <c:pt idx="22">
                  <c:v>132.67895915799997</c:v>
                </c:pt>
                <c:pt idx="23">
                  <c:v>102.04331266179999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'Residential Aggregate'!$H$4:$H$5</c:f>
              <c:strCache>
                <c:ptCount val="1"/>
                <c:pt idx="0">
                  <c:v>Observed Load (MW)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xVal>
            <c:numRef>
              <c:f>'Residential Aggregate'!$F$6:$F$29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'Residential Aggregate'!$H$6:$H$29</c:f>
              <c:numCache>
                <c:formatCode>#,##0.00</c:formatCode>
                <c:ptCount val="24"/>
                <c:pt idx="0">
                  <c:v>78.895595022999998</c:v>
                </c:pt>
                <c:pt idx="1">
                  <c:v>67.427131062100003</c:v>
                </c:pt>
                <c:pt idx="2">
                  <c:v>61.583489942499995</c:v>
                </c:pt>
                <c:pt idx="3">
                  <c:v>58.430291150599999</c:v>
                </c:pt>
                <c:pt idx="4">
                  <c:v>59.311033921099998</c:v>
                </c:pt>
                <c:pt idx="5">
                  <c:v>65.887161310699994</c:v>
                </c:pt>
                <c:pt idx="6">
                  <c:v>80.099751272799992</c:v>
                </c:pt>
                <c:pt idx="7">
                  <c:v>86.625510902000002</c:v>
                </c:pt>
                <c:pt idx="8">
                  <c:v>82.528908177899993</c:v>
                </c:pt>
                <c:pt idx="9">
                  <c:v>83.087250368599996</c:v>
                </c:pt>
                <c:pt idx="10">
                  <c:v>87.779459322899996</c:v>
                </c:pt>
                <c:pt idx="11">
                  <c:v>96.33405665059999</c:v>
                </c:pt>
                <c:pt idx="12">
                  <c:v>109.283006507</c:v>
                </c:pt>
                <c:pt idx="13">
                  <c:v>130.04115561799998</c:v>
                </c:pt>
                <c:pt idx="14">
                  <c:v>156.74278575299999</c:v>
                </c:pt>
                <c:pt idx="15">
                  <c:v>173.85300397</c:v>
                </c:pt>
                <c:pt idx="16">
                  <c:v>184.76129185900001</c:v>
                </c:pt>
                <c:pt idx="17">
                  <c:v>206.12824688000001</c:v>
                </c:pt>
                <c:pt idx="18">
                  <c:v>218.64821780499997</c:v>
                </c:pt>
                <c:pt idx="19">
                  <c:v>263.03240768500001</c:v>
                </c:pt>
                <c:pt idx="20">
                  <c:v>239.74776735799998</c:v>
                </c:pt>
                <c:pt idx="21">
                  <c:v>194.40345537299999</c:v>
                </c:pt>
                <c:pt idx="22">
                  <c:v>149.16117968499998</c:v>
                </c:pt>
                <c:pt idx="23">
                  <c:v>114.760233898</c:v>
                </c:pt>
              </c:numCache>
            </c:numRef>
          </c:yVal>
          <c:smooth val="1"/>
        </c:ser>
        <c:axId val="146327808"/>
        <c:axId val="154533888"/>
      </c:scatterChart>
      <c:valAx>
        <c:axId val="146327808"/>
        <c:scaling>
          <c:orientation val="minMax"/>
          <c:max val="1"/>
        </c:scaling>
        <c:axPos val="b"/>
        <c:majorGridlines/>
        <c:numFmt formatCode="h:mm" sourceLinked="1"/>
        <c:maj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-5400000" vert="horz" anchor="t" anchorCtr="0"/>
          <a:lstStyle/>
          <a:p>
            <a:pPr>
              <a:defRPr/>
            </a:pPr>
            <a:endParaRPr lang="en-US"/>
          </a:p>
        </c:txPr>
        <c:crossAx val="154533888"/>
        <c:crosses val="autoZero"/>
        <c:crossBetween val="midCat"/>
        <c:majorUnit val="4.1666670000000024E-2"/>
      </c:valAx>
      <c:valAx>
        <c:axId val="154533888"/>
        <c:scaling>
          <c:orientation val="minMax"/>
          <c:min val="0"/>
        </c:scaling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baseline="0"/>
                  <a:t>Average Customer Demand (MW)</a:t>
                </a:r>
                <a:endParaRPr lang="en-US" sz="900"/>
              </a:p>
            </c:rich>
          </c:tx>
          <c:layout/>
        </c:title>
        <c:numFmt formatCode="#,##0.0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46327808"/>
        <c:crosses val="autoZero"/>
        <c:crossBetween val="midCat"/>
      </c:valAx>
      <c:valAx>
        <c:axId val="154535808"/>
        <c:scaling>
          <c:orientation val="minMax"/>
          <c:max val="180"/>
          <c:min val="60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</c:title>
        <c:numFmt formatCode="#,##0.0" sourceLinked="1"/>
        <c:tickLblPos val="nextTo"/>
        <c:crossAx val="154542080"/>
        <c:crosses val="max"/>
        <c:crossBetween val="between"/>
      </c:valAx>
      <c:catAx>
        <c:axId val="154542080"/>
        <c:scaling>
          <c:orientation val="minMax"/>
        </c:scaling>
        <c:delete val="1"/>
        <c:axPos val="b"/>
        <c:numFmt formatCode="h:mm" sourceLinked="1"/>
        <c:tickLblPos val="none"/>
        <c:crossAx val="154535808"/>
        <c:crosses val="autoZero"/>
        <c:auto val="1"/>
        <c:lblAlgn val="ctr"/>
        <c:lblOffset val="10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/>
      <c:spPr>
        <a:solidFill>
          <a:srgbClr val="FFFFFF"/>
        </a:solidFill>
        <a:ln w="12700">
          <a:noFill/>
          <a:prstDash val="solid"/>
        </a:ln>
      </c:spPr>
    </c:legend>
    <c:plotVisOnly val="1"/>
    <c:dispBlanksAs val="gap"/>
  </c:chart>
  <c:spPr>
    <a:solidFill>
      <a:schemeClr val="bg1"/>
    </a:solidFill>
    <a:ln w="12700">
      <a:solidFill>
        <a:srgbClr val="96969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 pitchFamily="34" charset="0"/>
          <a:ea typeface="Arial"/>
          <a:cs typeface="Arial" pitchFamily="34" charset="0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9.2056297641793697E-2"/>
          <c:y val="0.10814473190851198"/>
          <c:w val="0.79550250043554127"/>
          <c:h val="0.75514110736158346"/>
        </c:manualLayout>
      </c:layout>
      <c:barChart>
        <c:barDir val="col"/>
        <c:grouping val="clustered"/>
        <c:ser>
          <c:idx val="2"/>
          <c:order val="2"/>
          <c:tx>
            <c:strRef>
              <c:f>'Non-Residential Avg Customer'!$K$4:$K$5</c:f>
              <c:strCache>
                <c:ptCount val="1"/>
                <c:pt idx="0">
                  <c:v>Weighted Temp (F)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'Non-Residential Avg Customer'!$K$6:$K$29</c:f>
              <c:numCache>
                <c:formatCode>#,##0.0</c:formatCode>
                <c:ptCount val="24"/>
                <c:pt idx="0">
                  <c:v>69.496200000000002</c:v>
                </c:pt>
                <c:pt idx="1">
                  <c:v>68.065700000000007</c:v>
                </c:pt>
                <c:pt idx="2">
                  <c:v>66.328800000000001</c:v>
                </c:pt>
                <c:pt idx="3">
                  <c:v>65.318600000000004</c:v>
                </c:pt>
                <c:pt idx="4">
                  <c:v>64.546499999999995</c:v>
                </c:pt>
                <c:pt idx="5">
                  <c:v>63.887099999999997</c:v>
                </c:pt>
                <c:pt idx="6">
                  <c:v>62.711599999999997</c:v>
                </c:pt>
                <c:pt idx="7">
                  <c:v>62.883499999999998</c:v>
                </c:pt>
                <c:pt idx="8">
                  <c:v>67.450299999999999</c:v>
                </c:pt>
                <c:pt idx="9">
                  <c:v>72.384699999999995</c:v>
                </c:pt>
                <c:pt idx="10">
                  <c:v>77.610699999999994</c:v>
                </c:pt>
                <c:pt idx="11">
                  <c:v>82.382000000000005</c:v>
                </c:pt>
                <c:pt idx="12">
                  <c:v>86.363200000000006</c:v>
                </c:pt>
                <c:pt idx="13">
                  <c:v>89.562600000000003</c:v>
                </c:pt>
                <c:pt idx="14">
                  <c:v>92.391099999999994</c:v>
                </c:pt>
                <c:pt idx="15">
                  <c:v>94.3215</c:v>
                </c:pt>
                <c:pt idx="16">
                  <c:v>95.693899999999999</c:v>
                </c:pt>
                <c:pt idx="17">
                  <c:v>95.7239</c:v>
                </c:pt>
                <c:pt idx="18">
                  <c:v>93.681799999999996</c:v>
                </c:pt>
                <c:pt idx="19">
                  <c:v>89.543800000000005</c:v>
                </c:pt>
                <c:pt idx="20">
                  <c:v>84.709900000000005</c:v>
                </c:pt>
                <c:pt idx="21">
                  <c:v>81.477099999999993</c:v>
                </c:pt>
                <c:pt idx="22">
                  <c:v>78.696899999999999</c:v>
                </c:pt>
                <c:pt idx="23">
                  <c:v>76.220799999999997</c:v>
                </c:pt>
              </c:numCache>
            </c:numRef>
          </c:val>
        </c:ser>
        <c:axId val="154689920"/>
        <c:axId val="154687744"/>
      </c:barChart>
      <c:scatterChart>
        <c:scatterStyle val="smoothMarker"/>
        <c:ser>
          <c:idx val="0"/>
          <c:order val="0"/>
          <c:tx>
            <c:strRef>
              <c:f>'Non-Residential Avg Customer'!$G$4:$G$5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'Non-Residential Avg Customer'!$F$6:$F$29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'Non-Residential Avg Customer'!$G$6:$G$29</c:f>
              <c:numCache>
                <c:formatCode>#,##0.00</c:formatCode>
                <c:ptCount val="24"/>
                <c:pt idx="0">
                  <c:v>0.31080530000000001</c:v>
                </c:pt>
                <c:pt idx="1">
                  <c:v>0.2468938</c:v>
                </c:pt>
                <c:pt idx="2">
                  <c:v>0.21044489999999999</c:v>
                </c:pt>
                <c:pt idx="3">
                  <c:v>0.19321679999999999</c:v>
                </c:pt>
                <c:pt idx="4">
                  <c:v>0.19228490000000001</c:v>
                </c:pt>
                <c:pt idx="5">
                  <c:v>0.15982869999999999</c:v>
                </c:pt>
                <c:pt idx="6">
                  <c:v>0.19775529999999999</c:v>
                </c:pt>
                <c:pt idx="7">
                  <c:v>0.2825974</c:v>
                </c:pt>
                <c:pt idx="8">
                  <c:v>0.34351199999999998</c:v>
                </c:pt>
                <c:pt idx="9">
                  <c:v>0.63446170000000002</c:v>
                </c:pt>
                <c:pt idx="10">
                  <c:v>1.2274590000000001</c:v>
                </c:pt>
                <c:pt idx="11">
                  <c:v>1.925297</c:v>
                </c:pt>
                <c:pt idx="12">
                  <c:v>2.465843</c:v>
                </c:pt>
                <c:pt idx="13">
                  <c:v>2.7607020000000002</c:v>
                </c:pt>
                <c:pt idx="14">
                  <c:v>2.9258389999999999</c:v>
                </c:pt>
                <c:pt idx="15">
                  <c:v>3.1479400000000002</c:v>
                </c:pt>
                <c:pt idx="16">
                  <c:v>3.2136439999999999</c:v>
                </c:pt>
                <c:pt idx="17">
                  <c:v>2.7023000000000001</c:v>
                </c:pt>
                <c:pt idx="18">
                  <c:v>2.3319160000000001</c:v>
                </c:pt>
                <c:pt idx="19">
                  <c:v>1.9742409999999999</c:v>
                </c:pt>
                <c:pt idx="20">
                  <c:v>1.353324</c:v>
                </c:pt>
                <c:pt idx="21">
                  <c:v>0.99250039999999995</c:v>
                </c:pt>
                <c:pt idx="22">
                  <c:v>0.73303830000000003</c:v>
                </c:pt>
                <c:pt idx="23">
                  <c:v>0.49959569999999998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'Non-Residential Avg Customer'!$H$4:$H$5</c:f>
              <c:strCache>
                <c:ptCount val="1"/>
                <c:pt idx="0">
                  <c:v>Observed Load (kW)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xVal>
            <c:numRef>
              <c:f>'Non-Residential Avg Customer'!$F$6:$F$29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'Non-Residential Avg Customer'!$H$6:$H$29</c:f>
              <c:numCache>
                <c:formatCode>#,##0.00</c:formatCode>
                <c:ptCount val="24"/>
                <c:pt idx="0">
                  <c:v>0.31080530000000001</c:v>
                </c:pt>
                <c:pt idx="1">
                  <c:v>0.2468938</c:v>
                </c:pt>
                <c:pt idx="2">
                  <c:v>0.21044489999999999</c:v>
                </c:pt>
                <c:pt idx="3">
                  <c:v>0.19321679999999999</c:v>
                </c:pt>
                <c:pt idx="4">
                  <c:v>0.19228490000000001</c:v>
                </c:pt>
                <c:pt idx="5">
                  <c:v>0.15982869999999999</c:v>
                </c:pt>
                <c:pt idx="6">
                  <c:v>0.19775529999999999</c:v>
                </c:pt>
                <c:pt idx="7">
                  <c:v>0.2825974</c:v>
                </c:pt>
                <c:pt idx="8">
                  <c:v>0.34351199999999998</c:v>
                </c:pt>
                <c:pt idx="9">
                  <c:v>0.63446170000000002</c:v>
                </c:pt>
                <c:pt idx="10">
                  <c:v>1.2274590000000001</c:v>
                </c:pt>
                <c:pt idx="11">
                  <c:v>1.925297</c:v>
                </c:pt>
                <c:pt idx="12">
                  <c:v>2.465843</c:v>
                </c:pt>
                <c:pt idx="13">
                  <c:v>2.7607020000000002</c:v>
                </c:pt>
                <c:pt idx="14">
                  <c:v>2.9258389999999999</c:v>
                </c:pt>
                <c:pt idx="15">
                  <c:v>2.3690259999999999</c:v>
                </c:pt>
                <c:pt idx="16">
                  <c:v>2.3990649999999998</c:v>
                </c:pt>
                <c:pt idx="17">
                  <c:v>2.0260479999999998</c:v>
                </c:pt>
                <c:pt idx="18">
                  <c:v>1.770151</c:v>
                </c:pt>
                <c:pt idx="19">
                  <c:v>2.171665</c:v>
                </c:pt>
                <c:pt idx="20">
                  <c:v>1.4886569999999999</c:v>
                </c:pt>
                <c:pt idx="21">
                  <c:v>1.0917509999999999</c:v>
                </c:pt>
                <c:pt idx="22">
                  <c:v>0.73303830000000003</c:v>
                </c:pt>
                <c:pt idx="23">
                  <c:v>0.49959569999999998</c:v>
                </c:pt>
              </c:numCache>
            </c:numRef>
          </c:yVal>
          <c:smooth val="1"/>
        </c:ser>
        <c:axId val="154675840"/>
        <c:axId val="154685824"/>
      </c:scatterChart>
      <c:valAx>
        <c:axId val="154675840"/>
        <c:scaling>
          <c:orientation val="minMax"/>
          <c:max val="1"/>
        </c:scaling>
        <c:axPos val="b"/>
        <c:majorGridlines/>
        <c:numFmt formatCode="h:mm" sourceLinked="1"/>
        <c:maj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-5400000" vert="horz" anchor="t" anchorCtr="0"/>
          <a:lstStyle/>
          <a:p>
            <a:pPr>
              <a:defRPr/>
            </a:pPr>
            <a:endParaRPr lang="en-US"/>
          </a:p>
        </c:txPr>
        <c:crossAx val="154685824"/>
        <c:crosses val="autoZero"/>
        <c:crossBetween val="midCat"/>
        <c:majorUnit val="4.1666670000000024E-2"/>
      </c:valAx>
      <c:valAx>
        <c:axId val="154685824"/>
        <c:scaling>
          <c:orientation val="minMax"/>
          <c:min val="0"/>
        </c:scaling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baseline="0"/>
                  <a:t>Average Customer Demand (kW)</a:t>
                </a:r>
              </a:p>
            </c:rich>
          </c:tx>
          <c:layout/>
        </c:title>
        <c:numFmt formatCode="#,##0.0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54675840"/>
        <c:crosses val="autoZero"/>
        <c:crossBetween val="midCat"/>
      </c:valAx>
      <c:valAx>
        <c:axId val="154687744"/>
        <c:scaling>
          <c:orientation val="minMax"/>
          <c:max val="180"/>
          <c:min val="60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</c:title>
        <c:numFmt formatCode="#,##0.0" sourceLinked="1"/>
        <c:tickLblPos val="nextTo"/>
        <c:crossAx val="154689920"/>
        <c:crosses val="max"/>
        <c:crossBetween val="between"/>
      </c:valAx>
      <c:catAx>
        <c:axId val="154689920"/>
        <c:scaling>
          <c:orientation val="minMax"/>
        </c:scaling>
        <c:delete val="1"/>
        <c:axPos val="b"/>
        <c:numFmt formatCode="h:mm" sourceLinked="1"/>
        <c:tickLblPos val="none"/>
        <c:crossAx val="154687744"/>
        <c:crosses val="autoZero"/>
        <c:auto val="1"/>
        <c:lblAlgn val="ctr"/>
        <c:lblOffset val="10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/>
      <c:spPr>
        <a:solidFill>
          <a:srgbClr val="FFFFFF"/>
        </a:solidFill>
        <a:ln w="12700">
          <a:noFill/>
          <a:prstDash val="solid"/>
        </a:ln>
      </c:spPr>
    </c:legend>
    <c:plotVisOnly val="1"/>
    <c:dispBlanksAs val="gap"/>
  </c:chart>
  <c:spPr>
    <a:solidFill>
      <a:schemeClr val="bg1"/>
    </a:solidFill>
    <a:ln w="12700">
      <a:solidFill>
        <a:srgbClr val="96969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 pitchFamily="34" charset="0"/>
          <a:ea typeface="Arial"/>
          <a:cs typeface="Arial" pitchFamily="34" charset="0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9.2056297641793697E-2"/>
          <c:y val="0.10814473190851205"/>
          <c:w val="0.79550250043554127"/>
          <c:h val="0.75514110736158402"/>
        </c:manualLayout>
      </c:layout>
      <c:barChart>
        <c:barDir val="col"/>
        <c:grouping val="clustered"/>
        <c:ser>
          <c:idx val="2"/>
          <c:order val="2"/>
          <c:tx>
            <c:strRef>
              <c:f>'Non-Residential Aggregate'!$K$4:$K$5</c:f>
              <c:strCache>
                <c:ptCount val="1"/>
                <c:pt idx="0">
                  <c:v>Weighted Temp (F)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'Non-Residential Aggregate'!$K$6:$K$29</c:f>
              <c:numCache>
                <c:formatCode>#,##0.0</c:formatCode>
                <c:ptCount val="24"/>
                <c:pt idx="0">
                  <c:v>69.496200000000002</c:v>
                </c:pt>
                <c:pt idx="1">
                  <c:v>68.065700000000007</c:v>
                </c:pt>
                <c:pt idx="2">
                  <c:v>66.328800000000001</c:v>
                </c:pt>
                <c:pt idx="3">
                  <c:v>65.318600000000004</c:v>
                </c:pt>
                <c:pt idx="4">
                  <c:v>64.546499999999995</c:v>
                </c:pt>
                <c:pt idx="5">
                  <c:v>63.887099999999997</c:v>
                </c:pt>
                <c:pt idx="6">
                  <c:v>62.711599999999997</c:v>
                </c:pt>
                <c:pt idx="7">
                  <c:v>62.883499999999998</c:v>
                </c:pt>
                <c:pt idx="8">
                  <c:v>67.450299999999999</c:v>
                </c:pt>
                <c:pt idx="9">
                  <c:v>72.384699999999995</c:v>
                </c:pt>
                <c:pt idx="10">
                  <c:v>77.610699999999994</c:v>
                </c:pt>
                <c:pt idx="11">
                  <c:v>82.382000000000005</c:v>
                </c:pt>
                <c:pt idx="12">
                  <c:v>86.363200000000006</c:v>
                </c:pt>
                <c:pt idx="13">
                  <c:v>89.562600000000003</c:v>
                </c:pt>
                <c:pt idx="14">
                  <c:v>92.391099999999994</c:v>
                </c:pt>
                <c:pt idx="15">
                  <c:v>94.3215</c:v>
                </c:pt>
                <c:pt idx="16">
                  <c:v>95.693899999999999</c:v>
                </c:pt>
                <c:pt idx="17">
                  <c:v>95.7239</c:v>
                </c:pt>
                <c:pt idx="18">
                  <c:v>93.681799999999996</c:v>
                </c:pt>
                <c:pt idx="19">
                  <c:v>89.543800000000005</c:v>
                </c:pt>
                <c:pt idx="20">
                  <c:v>84.709900000000005</c:v>
                </c:pt>
                <c:pt idx="21">
                  <c:v>81.477099999999993</c:v>
                </c:pt>
                <c:pt idx="22">
                  <c:v>78.696899999999999</c:v>
                </c:pt>
                <c:pt idx="23">
                  <c:v>76.220799999999997</c:v>
                </c:pt>
              </c:numCache>
            </c:numRef>
          </c:val>
        </c:ser>
        <c:axId val="154857856"/>
        <c:axId val="154851584"/>
      </c:barChart>
      <c:scatterChart>
        <c:scatterStyle val="smoothMarker"/>
        <c:ser>
          <c:idx val="0"/>
          <c:order val="0"/>
          <c:tx>
            <c:strRef>
              <c:f>'Non-Residential Aggregate'!$G$4:$G$5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'Non-Residential Aggregate'!$F$6:$F$29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'Non-Residential Aggregate'!$G$6:$G$29</c:f>
              <c:numCache>
                <c:formatCode>#,##0.00</c:formatCode>
                <c:ptCount val="24"/>
                <c:pt idx="0">
                  <c:v>0.3111161053</c:v>
                </c:pt>
                <c:pt idx="1">
                  <c:v>0.24714069380000001</c:v>
                </c:pt>
                <c:pt idx="2">
                  <c:v>0.21065534489999999</c:v>
                </c:pt>
                <c:pt idx="3">
                  <c:v>0.1934100168</c:v>
                </c:pt>
                <c:pt idx="4">
                  <c:v>0.19247718489999999</c:v>
                </c:pt>
                <c:pt idx="5">
                  <c:v>0.15998852869999999</c:v>
                </c:pt>
                <c:pt idx="6">
                  <c:v>0.19795305529999999</c:v>
                </c:pt>
                <c:pt idx="7">
                  <c:v>0.28287999739999997</c:v>
                </c:pt>
                <c:pt idx="8">
                  <c:v>0.34385551199999997</c:v>
                </c:pt>
                <c:pt idx="9">
                  <c:v>0.63509616170000005</c:v>
                </c:pt>
                <c:pt idx="10">
                  <c:v>1.228686459</c:v>
                </c:pt>
                <c:pt idx="11">
                  <c:v>1.9272222969999999</c:v>
                </c:pt>
                <c:pt idx="12">
                  <c:v>2.468308843</c:v>
                </c:pt>
                <c:pt idx="13">
                  <c:v>2.763462702</c:v>
                </c:pt>
                <c:pt idx="14">
                  <c:v>2.9287648389999998</c:v>
                </c:pt>
                <c:pt idx="15">
                  <c:v>3.15108794</c:v>
                </c:pt>
                <c:pt idx="16">
                  <c:v>3.2168576440000001</c:v>
                </c:pt>
                <c:pt idx="17">
                  <c:v>2.7050023000000003</c:v>
                </c:pt>
                <c:pt idx="18">
                  <c:v>2.3342479159999998</c:v>
                </c:pt>
                <c:pt idx="19">
                  <c:v>1.976215241</c:v>
                </c:pt>
                <c:pt idx="20">
                  <c:v>1.3546773240000001</c:v>
                </c:pt>
                <c:pt idx="21">
                  <c:v>0.99349290040000005</c:v>
                </c:pt>
                <c:pt idx="22">
                  <c:v>0.73377133830000008</c:v>
                </c:pt>
                <c:pt idx="23">
                  <c:v>0.5000952957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'Non-Residential Aggregate'!$H$4:$H$5</c:f>
              <c:strCache>
                <c:ptCount val="1"/>
                <c:pt idx="0">
                  <c:v>Observed Load (MW)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xVal>
            <c:numRef>
              <c:f>'Non-Residential Avg Customer'!$F$6:$F$29</c:f>
              <c:numCache>
                <c:formatCode>h:mm</c:formatCode>
                <c:ptCount val="24"/>
                <c:pt idx="0">
                  <c:v>4.1666666666666664E-2</c:v>
                </c:pt>
                <c:pt idx="1">
                  <c:v>8.3333333333333329E-2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0.20833333333333401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0.33333333333333398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0.45833333333333398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0.58333333333333404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0.70833333333333404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0.83333333333333404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0.95833333333333404</c:v>
                </c:pt>
                <c:pt idx="23">
                  <c:v>1</c:v>
                </c:pt>
              </c:numCache>
            </c:numRef>
          </c:xVal>
          <c:yVal>
            <c:numRef>
              <c:f>'Non-Residential Aggregate'!$H$6:$H$29</c:f>
              <c:numCache>
                <c:formatCode>#,##0.00</c:formatCode>
                <c:ptCount val="24"/>
                <c:pt idx="0">
                  <c:v>0.3111161053</c:v>
                </c:pt>
                <c:pt idx="1">
                  <c:v>0.24714069380000001</c:v>
                </c:pt>
                <c:pt idx="2">
                  <c:v>0.21065534489999999</c:v>
                </c:pt>
                <c:pt idx="3">
                  <c:v>0.1934100168</c:v>
                </c:pt>
                <c:pt idx="4">
                  <c:v>0.19247718489999999</c:v>
                </c:pt>
                <c:pt idx="5">
                  <c:v>0.15998852869999999</c:v>
                </c:pt>
                <c:pt idx="6">
                  <c:v>0.19795305529999999</c:v>
                </c:pt>
                <c:pt idx="7">
                  <c:v>0.28287999739999997</c:v>
                </c:pt>
                <c:pt idx="8">
                  <c:v>0.34385551199999997</c:v>
                </c:pt>
                <c:pt idx="9">
                  <c:v>0.63509616170000005</c:v>
                </c:pt>
                <c:pt idx="10">
                  <c:v>1.228686459</c:v>
                </c:pt>
                <c:pt idx="11">
                  <c:v>1.9272222969999999</c:v>
                </c:pt>
                <c:pt idx="12">
                  <c:v>2.468308843</c:v>
                </c:pt>
                <c:pt idx="13">
                  <c:v>2.763462702</c:v>
                </c:pt>
                <c:pt idx="14">
                  <c:v>2.9287648389999998</c:v>
                </c:pt>
                <c:pt idx="15">
                  <c:v>2.3713950260000001</c:v>
                </c:pt>
                <c:pt idx="16">
                  <c:v>2.4014640650000003</c:v>
                </c:pt>
                <c:pt idx="17">
                  <c:v>2.0280740480000001</c:v>
                </c:pt>
                <c:pt idx="18">
                  <c:v>1.7719211509999999</c:v>
                </c:pt>
                <c:pt idx="19">
                  <c:v>2.1738366649999996</c:v>
                </c:pt>
                <c:pt idx="20">
                  <c:v>1.490145657</c:v>
                </c:pt>
                <c:pt idx="21">
                  <c:v>1.0928427509999998</c:v>
                </c:pt>
                <c:pt idx="22">
                  <c:v>0.73377133830000008</c:v>
                </c:pt>
                <c:pt idx="23">
                  <c:v>0.5000952957</c:v>
                </c:pt>
              </c:numCache>
            </c:numRef>
          </c:yVal>
          <c:smooth val="1"/>
        </c:ser>
        <c:axId val="154831488"/>
        <c:axId val="154849664"/>
      </c:scatterChart>
      <c:valAx>
        <c:axId val="154831488"/>
        <c:scaling>
          <c:orientation val="minMax"/>
          <c:max val="1"/>
        </c:scaling>
        <c:axPos val="b"/>
        <c:majorGridlines/>
        <c:numFmt formatCode="h:mm" sourceLinked="1"/>
        <c:maj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-5400000" vert="horz" anchor="t" anchorCtr="0"/>
          <a:lstStyle/>
          <a:p>
            <a:pPr>
              <a:defRPr/>
            </a:pPr>
            <a:endParaRPr lang="en-US"/>
          </a:p>
        </c:txPr>
        <c:crossAx val="154849664"/>
        <c:crosses val="autoZero"/>
        <c:crossBetween val="midCat"/>
        <c:majorUnit val="4.1666670000000024E-2"/>
      </c:valAx>
      <c:valAx>
        <c:axId val="154849664"/>
        <c:scaling>
          <c:orientation val="minMax"/>
          <c:min val="0"/>
        </c:scaling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baseline="0"/>
                  <a:t>Average Customer Demand (MW)</a:t>
                </a:r>
              </a:p>
            </c:rich>
          </c:tx>
          <c:layout/>
        </c:title>
        <c:numFmt formatCode="#,##0.0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54831488"/>
        <c:crosses val="autoZero"/>
        <c:crossBetween val="midCat"/>
      </c:valAx>
      <c:valAx>
        <c:axId val="154851584"/>
        <c:scaling>
          <c:orientation val="minMax"/>
          <c:max val="180"/>
          <c:min val="60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</c:title>
        <c:numFmt formatCode="#,##0.0" sourceLinked="1"/>
        <c:tickLblPos val="nextTo"/>
        <c:crossAx val="154857856"/>
        <c:crosses val="max"/>
        <c:crossBetween val="between"/>
      </c:valAx>
      <c:catAx>
        <c:axId val="154857856"/>
        <c:scaling>
          <c:orientation val="minMax"/>
        </c:scaling>
        <c:delete val="1"/>
        <c:axPos val="b"/>
        <c:numFmt formatCode="h:mm" sourceLinked="1"/>
        <c:tickLblPos val="none"/>
        <c:crossAx val="154851584"/>
        <c:crosses val="autoZero"/>
        <c:auto val="1"/>
        <c:lblAlgn val="ctr"/>
        <c:lblOffset val="10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/>
      <c:spPr>
        <a:solidFill>
          <a:srgbClr val="FFFFFF"/>
        </a:solidFill>
        <a:ln w="12700">
          <a:noFill/>
          <a:prstDash val="solid"/>
        </a:ln>
      </c:spPr>
    </c:legend>
    <c:plotVisOnly val="1"/>
    <c:dispBlanksAs val="gap"/>
  </c:chart>
  <c:spPr>
    <a:solidFill>
      <a:schemeClr val="bg1"/>
    </a:solidFill>
    <a:ln w="12700">
      <a:solidFill>
        <a:srgbClr val="96969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 pitchFamily="34" charset="0"/>
          <a:ea typeface="Arial"/>
          <a:cs typeface="Arial" pitchFamily="34" charset="0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17</xdr:row>
      <xdr:rowOff>27215</xdr:rowOff>
    </xdr:from>
    <xdr:to>
      <xdr:col>4</xdr:col>
      <xdr:colOff>503464</xdr:colOff>
      <xdr:row>35</xdr:row>
      <xdr:rowOff>81646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17</xdr:row>
      <xdr:rowOff>40819</xdr:rowOff>
    </xdr:from>
    <xdr:to>
      <xdr:col>4</xdr:col>
      <xdr:colOff>517071</xdr:colOff>
      <xdr:row>35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27214</xdr:colOff>
      <xdr:row>0</xdr:row>
      <xdr:rowOff>81643</xdr:rowOff>
    </xdr:from>
    <xdr:to>
      <xdr:col>15</xdr:col>
      <xdr:colOff>437334</xdr:colOff>
      <xdr:row>1</xdr:row>
      <xdr:rowOff>340723</xdr:rowOff>
    </xdr:to>
    <xdr:pic>
      <xdr:nvPicPr>
        <xdr:cNvPr id="4" name="Picture 36" descr="FSC Logo NEW PURPLE 20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02143" y="81643"/>
          <a:ext cx="2859405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33619</xdr:colOff>
      <xdr:row>17</xdr:row>
      <xdr:rowOff>44823</xdr:rowOff>
    </xdr:from>
    <xdr:to>
      <xdr:col>4</xdr:col>
      <xdr:colOff>571500</xdr:colOff>
      <xdr:row>37</xdr:row>
      <xdr:rowOff>33618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201705</xdr:colOff>
      <xdr:row>0</xdr:row>
      <xdr:rowOff>67235</xdr:rowOff>
    </xdr:from>
    <xdr:to>
      <xdr:col>15</xdr:col>
      <xdr:colOff>416522</xdr:colOff>
      <xdr:row>1</xdr:row>
      <xdr:rowOff>326315</xdr:rowOff>
    </xdr:to>
    <xdr:pic>
      <xdr:nvPicPr>
        <xdr:cNvPr id="5" name="Picture 36" descr="FSC Logo NEW PURPLE 20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22323" y="67235"/>
          <a:ext cx="2859405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44822</xdr:colOff>
      <xdr:row>17</xdr:row>
      <xdr:rowOff>33616</xdr:rowOff>
    </xdr:from>
    <xdr:to>
      <xdr:col>4</xdr:col>
      <xdr:colOff>616323</xdr:colOff>
      <xdr:row>36</xdr:row>
      <xdr:rowOff>156882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291352</xdr:colOff>
      <xdr:row>0</xdr:row>
      <xdr:rowOff>67236</xdr:rowOff>
    </xdr:from>
    <xdr:to>
      <xdr:col>15</xdr:col>
      <xdr:colOff>416522</xdr:colOff>
      <xdr:row>1</xdr:row>
      <xdr:rowOff>326316</xdr:rowOff>
    </xdr:to>
    <xdr:pic>
      <xdr:nvPicPr>
        <xdr:cNvPr id="5" name="Picture 36" descr="FSC Logo NEW PURPLE 20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11970" y="67236"/>
          <a:ext cx="2859405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SC/1406%20-%20PG&amp;E%20Smart%20AC%20Load%20Impact%20Evaluation/2009%20Ex-post%20End-use%20Load%20Impacts/Output/SmartAC%202009%20Ex-Post%20Impact%20Tables_adjusted_aggregat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puts-Results"/>
      <sheetName val="Data "/>
      <sheetName val="Lookup"/>
      <sheetName val="Non-Res"/>
      <sheetName val="Sheet1"/>
    </sheetNames>
    <sheetDataSet>
      <sheetData sheetId="0">
        <row r="4">
          <cell r="H4" t="str">
            <v>Reference Load (MW)</v>
          </cell>
        </row>
      </sheetData>
      <sheetData sheetId="1">
        <row r="1">
          <cell r="A1" t="str">
            <v>customer_class</v>
          </cell>
          <cell r="B1" t="str">
            <v>hour</v>
          </cell>
          <cell r="C1" t="str">
            <v>cregion</v>
          </cell>
          <cell r="D1" t="str">
            <v>devicetype</v>
          </cell>
          <cell r="E1" t="str">
            <v>participant_category</v>
          </cell>
          <cell r="F1" t="str">
            <v>temperature</v>
          </cell>
          <cell r="G1" t="str">
            <v>Reference Load</v>
          </cell>
          <cell r="H1" t="str">
            <v>Observed Load</v>
          </cell>
          <cell r="I1" t="str">
            <v>pctile10</v>
          </cell>
          <cell r="J1" t="str">
            <v>pctile30</v>
          </cell>
          <cell r="K1" t="str">
            <v>pctile50</v>
          </cell>
          <cell r="L1" t="str">
            <v>pctile70</v>
          </cell>
          <cell r="M1" t="str">
            <v>pctile90</v>
          </cell>
          <cell r="N1" t="str">
            <v>var</v>
          </cell>
          <cell r="O1" t="str">
            <v>popaccts</v>
          </cell>
        </row>
        <row r="2">
          <cell r="A2" t="str">
            <v>C&amp;I</v>
          </cell>
          <cell r="B2">
            <v>1</v>
          </cell>
          <cell r="C2" t="str">
            <v>All</v>
          </cell>
          <cell r="D2" t="str">
            <v>All</v>
          </cell>
          <cell r="E2" t="str">
            <v>ACs per customer: 1</v>
          </cell>
          <cell r="F2">
            <v>67.195700000000002</v>
          </cell>
          <cell r="G2">
            <v>1.8905050000000001</v>
          </cell>
          <cell r="H2">
            <v>1.857658</v>
          </cell>
          <cell r="I2">
            <v>-0.103744</v>
          </cell>
          <cell r="J2">
            <v>-4.2451200000000001E-2</v>
          </cell>
          <cell r="K2">
            <v>0</v>
          </cell>
          <cell r="L2">
            <v>4.2451200000000001E-2</v>
          </cell>
          <cell r="M2">
            <v>0.103744</v>
          </cell>
          <cell r="N2">
            <v>0.103744</v>
          </cell>
          <cell r="O2">
            <v>518</v>
          </cell>
        </row>
        <row r="3">
          <cell r="A3" t="str">
            <v>C&amp;I</v>
          </cell>
          <cell r="B3">
            <v>2</v>
          </cell>
          <cell r="C3" t="str">
            <v>All</v>
          </cell>
          <cell r="D3" t="str">
            <v>All</v>
          </cell>
          <cell r="E3" t="str">
            <v>ACs per customer: 1</v>
          </cell>
          <cell r="F3">
            <v>65.805400000000006</v>
          </cell>
          <cell r="G3">
            <v>1.826379</v>
          </cell>
          <cell r="H3">
            <v>1.760912</v>
          </cell>
          <cell r="I3">
            <v>-0.1022839</v>
          </cell>
          <cell r="J3">
            <v>-4.1853700000000001E-2</v>
          </cell>
          <cell r="K3">
            <v>0</v>
          </cell>
          <cell r="L3">
            <v>4.1853700000000001E-2</v>
          </cell>
          <cell r="M3">
            <v>0.1022839</v>
          </cell>
          <cell r="N3">
            <v>0.1022839</v>
          </cell>
          <cell r="O3">
            <v>518</v>
          </cell>
        </row>
        <row r="4">
          <cell r="A4" t="str">
            <v>C&amp;I</v>
          </cell>
          <cell r="B4">
            <v>3</v>
          </cell>
          <cell r="C4" t="str">
            <v>All</v>
          </cell>
          <cell r="D4" t="str">
            <v>All</v>
          </cell>
          <cell r="E4" t="str">
            <v>ACs per customer: 1</v>
          </cell>
          <cell r="F4">
            <v>64.630600000000001</v>
          </cell>
          <cell r="G4">
            <v>1.7323820000000001</v>
          </cell>
          <cell r="H4">
            <v>1.6524730000000001</v>
          </cell>
          <cell r="I4">
            <v>-0.10118580000000001</v>
          </cell>
          <cell r="J4">
            <v>-4.1404400000000001E-2</v>
          </cell>
          <cell r="K4">
            <v>0</v>
          </cell>
          <cell r="L4">
            <v>4.1404400000000001E-2</v>
          </cell>
          <cell r="M4">
            <v>0.10118580000000001</v>
          </cell>
          <cell r="N4">
            <v>0.10118580000000001</v>
          </cell>
          <cell r="O4">
            <v>518</v>
          </cell>
        </row>
        <row r="5">
          <cell r="A5" t="str">
            <v>C&amp;I</v>
          </cell>
          <cell r="B5">
            <v>4</v>
          </cell>
          <cell r="C5" t="str">
            <v>All</v>
          </cell>
          <cell r="D5" t="str">
            <v>All</v>
          </cell>
          <cell r="E5" t="str">
            <v>ACs per customer: 1</v>
          </cell>
          <cell r="F5">
            <v>63.656500000000001</v>
          </cell>
          <cell r="G5">
            <v>1.69234</v>
          </cell>
          <cell r="H5">
            <v>1.6338060000000001</v>
          </cell>
          <cell r="I5">
            <v>-0.1006529</v>
          </cell>
          <cell r="J5">
            <v>-4.1186300000000002E-2</v>
          </cell>
          <cell r="K5">
            <v>0</v>
          </cell>
          <cell r="L5">
            <v>4.1186300000000002E-2</v>
          </cell>
          <cell r="M5">
            <v>0.1006529</v>
          </cell>
          <cell r="N5">
            <v>0.1006529</v>
          </cell>
          <cell r="O5">
            <v>518</v>
          </cell>
        </row>
        <row r="6">
          <cell r="A6" t="str">
            <v>C&amp;I</v>
          </cell>
          <cell r="B6">
            <v>5</v>
          </cell>
          <cell r="C6" t="str">
            <v>All</v>
          </cell>
          <cell r="D6" t="str">
            <v>All</v>
          </cell>
          <cell r="E6" t="str">
            <v>ACs per customer: 1</v>
          </cell>
          <cell r="F6">
            <v>63.110399999999998</v>
          </cell>
          <cell r="G6">
            <v>1.69964</v>
          </cell>
          <cell r="H6">
            <v>1.6309260000000001</v>
          </cell>
          <cell r="I6">
            <v>-0.10035239999999999</v>
          </cell>
          <cell r="J6">
            <v>-4.10634E-2</v>
          </cell>
          <cell r="K6">
            <v>0</v>
          </cell>
          <cell r="L6">
            <v>4.10634E-2</v>
          </cell>
          <cell r="M6">
            <v>0.10035239999999999</v>
          </cell>
          <cell r="N6">
            <v>0.10035239999999999</v>
          </cell>
          <cell r="O6">
            <v>518</v>
          </cell>
        </row>
        <row r="7">
          <cell r="A7" t="str">
            <v>C&amp;I</v>
          </cell>
          <cell r="B7">
            <v>6</v>
          </cell>
          <cell r="C7" t="str">
            <v>All</v>
          </cell>
          <cell r="D7" t="str">
            <v>All</v>
          </cell>
          <cell r="E7" t="str">
            <v>ACs per customer: 1</v>
          </cell>
          <cell r="F7">
            <v>62.582599999999999</v>
          </cell>
          <cell r="G7">
            <v>1.824376</v>
          </cell>
          <cell r="H7">
            <v>1.7864580000000001</v>
          </cell>
          <cell r="I7">
            <v>-0.10053429999999999</v>
          </cell>
          <cell r="J7">
            <v>-4.1137800000000002E-2</v>
          </cell>
          <cell r="K7">
            <v>0</v>
          </cell>
          <cell r="L7">
            <v>4.1137800000000002E-2</v>
          </cell>
          <cell r="M7">
            <v>0.10053429999999999</v>
          </cell>
          <cell r="N7">
            <v>0.10053429999999999</v>
          </cell>
          <cell r="O7">
            <v>518</v>
          </cell>
        </row>
        <row r="8">
          <cell r="A8" t="str">
            <v>C&amp;I</v>
          </cell>
          <cell r="B8">
            <v>7</v>
          </cell>
          <cell r="C8" t="str">
            <v>All</v>
          </cell>
          <cell r="D8" t="str">
            <v>All</v>
          </cell>
          <cell r="E8" t="str">
            <v>ACs per customer: 1</v>
          </cell>
          <cell r="F8">
            <v>61.787599999999998</v>
          </cell>
          <cell r="G8">
            <v>1.9167559999999999</v>
          </cell>
          <cell r="H8">
            <v>1.900258</v>
          </cell>
          <cell r="I8">
            <v>-0.1010446</v>
          </cell>
          <cell r="J8">
            <v>-4.1346599999999997E-2</v>
          </cell>
          <cell r="K8">
            <v>0</v>
          </cell>
          <cell r="L8">
            <v>4.1346599999999997E-2</v>
          </cell>
          <cell r="M8">
            <v>0.1010446</v>
          </cell>
          <cell r="N8">
            <v>0.1010446</v>
          </cell>
          <cell r="O8">
            <v>518</v>
          </cell>
        </row>
        <row r="9">
          <cell r="A9" t="str">
            <v>C&amp;I</v>
          </cell>
          <cell r="B9">
            <v>8</v>
          </cell>
          <cell r="C9" t="str">
            <v>All</v>
          </cell>
          <cell r="D9" t="str">
            <v>All</v>
          </cell>
          <cell r="E9" t="str">
            <v>ACs per customer: 1</v>
          </cell>
          <cell r="F9">
            <v>63.046700000000001</v>
          </cell>
          <cell r="G9">
            <v>2.1001460000000001</v>
          </cell>
          <cell r="H9">
            <v>2.0487410000000001</v>
          </cell>
          <cell r="I9">
            <v>-0.102217</v>
          </cell>
          <cell r="J9">
            <v>-4.18264E-2</v>
          </cell>
          <cell r="K9">
            <v>0</v>
          </cell>
          <cell r="L9">
            <v>4.18264E-2</v>
          </cell>
          <cell r="M9">
            <v>0.102217</v>
          </cell>
          <cell r="N9">
            <v>0.102217</v>
          </cell>
          <cell r="O9">
            <v>518</v>
          </cell>
        </row>
        <row r="10">
          <cell r="A10" t="str">
            <v>C&amp;I</v>
          </cell>
          <cell r="B10">
            <v>9</v>
          </cell>
          <cell r="C10" t="str">
            <v>All</v>
          </cell>
          <cell r="D10" t="str">
            <v>All</v>
          </cell>
          <cell r="E10" t="str">
            <v>ACs per customer: 1</v>
          </cell>
          <cell r="F10">
            <v>67.309600000000003</v>
          </cell>
          <cell r="G10">
            <v>2.7574299999999998</v>
          </cell>
          <cell r="H10">
            <v>2.6855470000000001</v>
          </cell>
          <cell r="I10">
            <v>-0.1088363</v>
          </cell>
          <cell r="J10">
            <v>-4.4534900000000002E-2</v>
          </cell>
          <cell r="K10">
            <v>0</v>
          </cell>
          <cell r="L10">
            <v>4.4534900000000002E-2</v>
          </cell>
          <cell r="M10">
            <v>0.1088363</v>
          </cell>
          <cell r="N10">
            <v>0.1088363</v>
          </cell>
          <cell r="O10">
            <v>518</v>
          </cell>
        </row>
        <row r="11">
          <cell r="A11" t="str">
            <v>C&amp;I</v>
          </cell>
          <cell r="B11">
            <v>10</v>
          </cell>
          <cell r="C11" t="str">
            <v>All</v>
          </cell>
          <cell r="D11" t="str">
            <v>All</v>
          </cell>
          <cell r="E11" t="str">
            <v>ACs per customer: 1</v>
          </cell>
          <cell r="F11">
            <v>71.500699999999995</v>
          </cell>
          <cell r="G11">
            <v>3.8616139999999999</v>
          </cell>
          <cell r="H11">
            <v>3.95668</v>
          </cell>
          <cell r="I11">
            <v>-0.1150992</v>
          </cell>
          <cell r="J11">
            <v>-4.7097600000000003E-2</v>
          </cell>
          <cell r="K11">
            <v>0</v>
          </cell>
          <cell r="L11">
            <v>4.7097600000000003E-2</v>
          </cell>
          <cell r="M11">
            <v>0.1150992</v>
          </cell>
          <cell r="N11">
            <v>0.1150992</v>
          </cell>
          <cell r="O11">
            <v>518</v>
          </cell>
        </row>
        <row r="12">
          <cell r="A12" t="str">
            <v>C&amp;I</v>
          </cell>
          <cell r="B12">
            <v>11</v>
          </cell>
          <cell r="C12" t="str">
            <v>All</v>
          </cell>
          <cell r="D12" t="str">
            <v>All</v>
          </cell>
          <cell r="E12" t="str">
            <v>ACs per customer: 1</v>
          </cell>
          <cell r="F12">
            <v>76.063599999999994</v>
          </cell>
          <cell r="G12">
            <v>4.8980550000000003</v>
          </cell>
          <cell r="H12">
            <v>4.8930870000000004</v>
          </cell>
          <cell r="I12">
            <v>-0.12900200000000001</v>
          </cell>
          <cell r="J12">
            <v>-5.2786600000000003E-2</v>
          </cell>
          <cell r="K12">
            <v>0</v>
          </cell>
          <cell r="L12">
            <v>5.2786600000000003E-2</v>
          </cell>
          <cell r="M12">
            <v>0.12900200000000001</v>
          </cell>
          <cell r="N12">
            <v>0.12900200000000001</v>
          </cell>
          <cell r="O12">
            <v>518</v>
          </cell>
        </row>
        <row r="13">
          <cell r="A13" t="str">
            <v>C&amp;I</v>
          </cell>
          <cell r="B13">
            <v>12</v>
          </cell>
          <cell r="C13" t="str">
            <v>All</v>
          </cell>
          <cell r="D13" t="str">
            <v>All</v>
          </cell>
          <cell r="E13" t="str">
            <v>ACs per customer: 1</v>
          </cell>
          <cell r="F13">
            <v>80.031300000000002</v>
          </cell>
          <cell r="G13">
            <v>5.6009789999999997</v>
          </cell>
          <cell r="H13">
            <v>5.8144920000000004</v>
          </cell>
          <cell r="I13">
            <v>-0.130992</v>
          </cell>
          <cell r="J13">
            <v>-5.36009E-2</v>
          </cell>
          <cell r="K13">
            <v>0</v>
          </cell>
          <cell r="L13">
            <v>5.36009E-2</v>
          </cell>
          <cell r="M13">
            <v>0.130992</v>
          </cell>
          <cell r="N13">
            <v>0.130992</v>
          </cell>
          <cell r="O13">
            <v>518</v>
          </cell>
        </row>
        <row r="14">
          <cell r="A14" t="str">
            <v>C&amp;I</v>
          </cell>
          <cell r="B14">
            <v>13</v>
          </cell>
          <cell r="C14" t="str">
            <v>All</v>
          </cell>
          <cell r="D14" t="str">
            <v>All</v>
          </cell>
          <cell r="E14" t="str">
            <v>ACs per customer: 1</v>
          </cell>
          <cell r="F14">
            <v>83.763400000000004</v>
          </cell>
          <cell r="G14">
            <v>5.9656140000000004</v>
          </cell>
          <cell r="H14">
            <v>6.0795779999999997</v>
          </cell>
          <cell r="I14">
            <v>-0.1228429</v>
          </cell>
          <cell r="J14">
            <v>-5.02663E-2</v>
          </cell>
          <cell r="K14">
            <v>0</v>
          </cell>
          <cell r="L14">
            <v>5.02663E-2</v>
          </cell>
          <cell r="M14">
            <v>0.1228429</v>
          </cell>
          <cell r="N14">
            <v>0.1228429</v>
          </cell>
          <cell r="O14">
            <v>518</v>
          </cell>
        </row>
        <row r="15">
          <cell r="A15" t="str">
            <v>C&amp;I</v>
          </cell>
          <cell r="B15">
            <v>14</v>
          </cell>
          <cell r="C15" t="str">
            <v>All</v>
          </cell>
          <cell r="D15" t="str">
            <v>All</v>
          </cell>
          <cell r="E15" t="str">
            <v>ACs per customer: 1</v>
          </cell>
          <cell r="F15">
            <v>87.007499999999993</v>
          </cell>
          <cell r="G15">
            <v>6.4142479999999997</v>
          </cell>
          <cell r="H15">
            <v>6.45017</v>
          </cell>
          <cell r="I15">
            <v>-0.123194</v>
          </cell>
          <cell r="J15">
            <v>-5.0410000000000003E-2</v>
          </cell>
          <cell r="K15">
            <v>0</v>
          </cell>
          <cell r="L15">
            <v>5.0410000000000003E-2</v>
          </cell>
          <cell r="M15">
            <v>0.123194</v>
          </cell>
          <cell r="N15">
            <v>0.123194</v>
          </cell>
          <cell r="O15">
            <v>518</v>
          </cell>
        </row>
        <row r="16">
          <cell r="A16" t="str">
            <v>C&amp;I</v>
          </cell>
          <cell r="B16">
            <v>15</v>
          </cell>
          <cell r="C16" t="str">
            <v>All</v>
          </cell>
          <cell r="D16" t="str">
            <v>All</v>
          </cell>
          <cell r="E16" t="str">
            <v>ACs per customer: 1</v>
          </cell>
          <cell r="F16">
            <v>89.969800000000006</v>
          </cell>
          <cell r="G16">
            <v>6.991352</v>
          </cell>
          <cell r="H16">
            <v>6.6329219999999998</v>
          </cell>
          <cell r="I16">
            <v>-0.1192085</v>
          </cell>
          <cell r="J16">
            <v>-4.8779099999999999E-2</v>
          </cell>
          <cell r="K16">
            <v>0</v>
          </cell>
          <cell r="L16">
            <v>4.8779099999999999E-2</v>
          </cell>
          <cell r="M16">
            <v>0.1192085</v>
          </cell>
          <cell r="N16">
            <v>0.1192085</v>
          </cell>
          <cell r="O16">
            <v>518</v>
          </cell>
        </row>
        <row r="17">
          <cell r="A17" t="str">
            <v>C&amp;I</v>
          </cell>
          <cell r="B17">
            <v>16</v>
          </cell>
          <cell r="C17" t="str">
            <v>All</v>
          </cell>
          <cell r="D17" t="str">
            <v>All</v>
          </cell>
          <cell r="E17" t="str">
            <v>ACs per customer: 1</v>
          </cell>
          <cell r="F17">
            <v>91.699100000000001</v>
          </cell>
          <cell r="G17">
            <v>7.022017</v>
          </cell>
          <cell r="H17">
            <v>6.7387490000000003</v>
          </cell>
          <cell r="I17">
            <v>-0.13004979999999999</v>
          </cell>
          <cell r="J17">
            <v>-5.32153E-2</v>
          </cell>
          <cell r="K17">
            <v>0</v>
          </cell>
          <cell r="L17">
            <v>5.32153E-2</v>
          </cell>
          <cell r="M17">
            <v>0.13004979999999999</v>
          </cell>
          <cell r="N17">
            <v>0.13004979999999999</v>
          </cell>
          <cell r="O17">
            <v>518</v>
          </cell>
        </row>
        <row r="18">
          <cell r="A18" t="str">
            <v>C&amp;I</v>
          </cell>
          <cell r="B18">
            <v>17</v>
          </cell>
          <cell r="C18" t="str">
            <v>All</v>
          </cell>
          <cell r="D18" t="str">
            <v>All</v>
          </cell>
          <cell r="E18" t="str">
            <v>ACs per customer: 1</v>
          </cell>
          <cell r="F18">
            <v>92.480599999999995</v>
          </cell>
          <cell r="G18">
            <v>6.86972</v>
          </cell>
          <cell r="H18">
            <v>6.5979130000000001</v>
          </cell>
          <cell r="I18">
            <v>-0.13378100000000001</v>
          </cell>
          <cell r="J18">
            <v>-5.4742100000000002E-2</v>
          </cell>
          <cell r="K18">
            <v>0</v>
          </cell>
          <cell r="L18">
            <v>5.4742100000000002E-2</v>
          </cell>
          <cell r="M18">
            <v>0.13378100000000001</v>
          </cell>
          <cell r="N18">
            <v>0.13378100000000001</v>
          </cell>
          <cell r="O18">
            <v>518</v>
          </cell>
        </row>
        <row r="19">
          <cell r="A19" t="str">
            <v>C&amp;I</v>
          </cell>
          <cell r="B19">
            <v>18</v>
          </cell>
          <cell r="C19" t="str">
            <v>All</v>
          </cell>
          <cell r="D19" t="str">
            <v>All</v>
          </cell>
          <cell r="E19" t="str">
            <v>ACs per customer: 1</v>
          </cell>
          <cell r="F19">
            <v>91.504400000000004</v>
          </cell>
          <cell r="G19">
            <v>6.0473140000000001</v>
          </cell>
          <cell r="H19">
            <v>6.0889179999999996</v>
          </cell>
          <cell r="I19">
            <v>-0.1323317</v>
          </cell>
          <cell r="J19">
            <v>-5.4149000000000003E-2</v>
          </cell>
          <cell r="K19">
            <v>0</v>
          </cell>
          <cell r="L19">
            <v>5.4149000000000003E-2</v>
          </cell>
          <cell r="M19">
            <v>0.1323317</v>
          </cell>
          <cell r="N19">
            <v>0.1323317</v>
          </cell>
          <cell r="O19">
            <v>518</v>
          </cell>
        </row>
        <row r="20">
          <cell r="A20" t="str">
            <v>C&amp;I</v>
          </cell>
          <cell r="B20">
            <v>19</v>
          </cell>
          <cell r="C20" t="str">
            <v>All</v>
          </cell>
          <cell r="D20" t="str">
            <v>All</v>
          </cell>
          <cell r="E20" t="str">
            <v>ACs per customer: 1</v>
          </cell>
          <cell r="F20">
            <v>88.918700000000001</v>
          </cell>
          <cell r="G20">
            <v>5.1906220000000003</v>
          </cell>
          <cell r="H20">
            <v>5.1940900000000001</v>
          </cell>
          <cell r="I20">
            <v>-0.13452710000000001</v>
          </cell>
          <cell r="J20">
            <v>-5.5047400000000003E-2</v>
          </cell>
          <cell r="K20">
            <v>0</v>
          </cell>
          <cell r="L20">
            <v>5.5047400000000003E-2</v>
          </cell>
          <cell r="M20">
            <v>0.13452710000000001</v>
          </cell>
          <cell r="N20">
            <v>0.13452710000000001</v>
          </cell>
          <cell r="O20">
            <v>518</v>
          </cell>
        </row>
        <row r="21">
          <cell r="A21" t="str">
            <v>C&amp;I</v>
          </cell>
          <cell r="B21">
            <v>20</v>
          </cell>
          <cell r="C21" t="str">
            <v>All</v>
          </cell>
          <cell r="D21" t="str">
            <v>All</v>
          </cell>
          <cell r="E21" t="str">
            <v>ACs per customer: 1</v>
          </cell>
          <cell r="F21">
            <v>84.462500000000006</v>
          </cell>
          <cell r="G21">
            <v>4.3129470000000003</v>
          </cell>
          <cell r="H21">
            <v>4.5164429999999998</v>
          </cell>
          <cell r="I21">
            <v>-0.1304583</v>
          </cell>
          <cell r="J21">
            <v>-5.3382499999999999E-2</v>
          </cell>
          <cell r="K21">
            <v>0</v>
          </cell>
          <cell r="L21">
            <v>5.3382499999999999E-2</v>
          </cell>
          <cell r="M21">
            <v>0.1304583</v>
          </cell>
          <cell r="N21">
            <v>0.1304583</v>
          </cell>
          <cell r="O21">
            <v>518</v>
          </cell>
        </row>
        <row r="22">
          <cell r="A22" t="str">
            <v>C&amp;I</v>
          </cell>
          <cell r="B22">
            <v>21</v>
          </cell>
          <cell r="C22" t="str">
            <v>All</v>
          </cell>
          <cell r="D22" t="str">
            <v>All</v>
          </cell>
          <cell r="E22" t="str">
            <v>ACs per customer: 1</v>
          </cell>
          <cell r="F22">
            <v>79.987899999999996</v>
          </cell>
          <cell r="G22">
            <v>3.8653940000000002</v>
          </cell>
          <cell r="H22">
            <v>3.9212359999999999</v>
          </cell>
          <cell r="I22">
            <v>-0.12447900000000001</v>
          </cell>
          <cell r="J22">
            <v>-5.0935800000000003E-2</v>
          </cell>
          <cell r="K22">
            <v>0</v>
          </cell>
          <cell r="L22">
            <v>5.0935800000000003E-2</v>
          </cell>
          <cell r="M22">
            <v>0.12447900000000001</v>
          </cell>
          <cell r="N22">
            <v>0.12447900000000001</v>
          </cell>
          <cell r="O22">
            <v>518</v>
          </cell>
        </row>
        <row r="23">
          <cell r="A23" t="str">
            <v>C&amp;I</v>
          </cell>
          <cell r="B23">
            <v>22</v>
          </cell>
          <cell r="C23" t="str">
            <v>All</v>
          </cell>
          <cell r="D23" t="str">
            <v>All</v>
          </cell>
          <cell r="E23" t="str">
            <v>ACs per customer: 1</v>
          </cell>
          <cell r="F23">
            <v>77.580299999999994</v>
          </cell>
          <cell r="G23">
            <v>3.1415600000000001</v>
          </cell>
          <cell r="H23">
            <v>3.0470660000000001</v>
          </cell>
          <cell r="I23">
            <v>-0.1257201</v>
          </cell>
          <cell r="J23">
            <v>-5.1443599999999999E-2</v>
          </cell>
          <cell r="K23">
            <v>0</v>
          </cell>
          <cell r="L23">
            <v>5.1443599999999999E-2</v>
          </cell>
          <cell r="M23">
            <v>0.1257201</v>
          </cell>
          <cell r="N23">
            <v>0.1257201</v>
          </cell>
          <cell r="O23">
            <v>518</v>
          </cell>
        </row>
        <row r="24">
          <cell r="A24" t="str">
            <v>C&amp;I</v>
          </cell>
          <cell r="B24">
            <v>23</v>
          </cell>
          <cell r="C24" t="str">
            <v>All</v>
          </cell>
          <cell r="D24" t="str">
            <v>All</v>
          </cell>
          <cell r="E24" t="str">
            <v>ACs per customer: 1</v>
          </cell>
          <cell r="F24">
            <v>75.355900000000005</v>
          </cell>
          <cell r="G24">
            <v>2.5850939999999998</v>
          </cell>
          <cell r="H24">
            <v>2.6159859999999999</v>
          </cell>
          <cell r="I24">
            <v>-0.11521380000000001</v>
          </cell>
          <cell r="J24">
            <v>-4.7144600000000002E-2</v>
          </cell>
          <cell r="K24">
            <v>0</v>
          </cell>
          <cell r="L24">
            <v>4.7144600000000002E-2</v>
          </cell>
          <cell r="M24">
            <v>0.11521380000000001</v>
          </cell>
          <cell r="N24">
            <v>0.11521380000000001</v>
          </cell>
          <cell r="O24">
            <v>518</v>
          </cell>
        </row>
        <row r="25">
          <cell r="A25" t="str">
            <v>C&amp;I</v>
          </cell>
          <cell r="B25">
            <v>24</v>
          </cell>
          <cell r="C25" t="str">
            <v>All</v>
          </cell>
          <cell r="D25" t="str">
            <v>All</v>
          </cell>
          <cell r="E25" t="str">
            <v>ACs per customer: 1</v>
          </cell>
          <cell r="F25">
            <v>73.879300000000001</v>
          </cell>
          <cell r="G25">
            <v>2.346355</v>
          </cell>
          <cell r="H25">
            <v>2.301202</v>
          </cell>
          <cell r="I25">
            <v>-0.11749519999999999</v>
          </cell>
          <cell r="J25">
            <v>-4.8078099999999999E-2</v>
          </cell>
          <cell r="K25">
            <v>0</v>
          </cell>
          <cell r="L25">
            <v>4.8078099999999999E-2</v>
          </cell>
          <cell r="M25">
            <v>0.11749519999999999</v>
          </cell>
          <cell r="N25">
            <v>0.11749519999999999</v>
          </cell>
          <cell r="O25">
            <v>518</v>
          </cell>
        </row>
        <row r="26">
          <cell r="A26" t="str">
            <v>C&amp;I</v>
          </cell>
          <cell r="B26">
            <v>1</v>
          </cell>
          <cell r="C26" t="str">
            <v>All</v>
          </cell>
          <cell r="D26" t="str">
            <v>All</v>
          </cell>
          <cell r="E26" t="str">
            <v>ACs per customer: 2-3</v>
          </cell>
          <cell r="F26">
            <v>71.118200000000002</v>
          </cell>
          <cell r="G26">
            <v>1.8193889999999999</v>
          </cell>
          <cell r="H26">
            <v>1.766858</v>
          </cell>
          <cell r="I26">
            <v>-0.24148539999999999</v>
          </cell>
          <cell r="J26">
            <v>-9.8813899999999996E-2</v>
          </cell>
          <cell r="K26">
            <v>0</v>
          </cell>
          <cell r="L26">
            <v>9.8813899999999996E-2</v>
          </cell>
          <cell r="M26">
            <v>0.24148539999999999</v>
          </cell>
          <cell r="N26">
            <v>0.24148539999999999</v>
          </cell>
          <cell r="O26">
            <v>276</v>
          </cell>
        </row>
        <row r="27">
          <cell r="A27" t="str">
            <v>C&amp;I</v>
          </cell>
          <cell r="B27">
            <v>2</v>
          </cell>
          <cell r="C27" t="str">
            <v>All</v>
          </cell>
          <cell r="D27" t="str">
            <v>All</v>
          </cell>
          <cell r="E27" t="str">
            <v>ACs per customer: 2-3</v>
          </cell>
          <cell r="F27">
            <v>70.010499999999993</v>
          </cell>
          <cell r="G27">
            <v>1.75518</v>
          </cell>
          <cell r="H27">
            <v>1.7402150000000001</v>
          </cell>
          <cell r="I27">
            <v>-0.24027280000000001</v>
          </cell>
          <cell r="J27">
            <v>-9.8317699999999994E-2</v>
          </cell>
          <cell r="K27">
            <v>0</v>
          </cell>
          <cell r="L27">
            <v>9.8317699999999994E-2</v>
          </cell>
          <cell r="M27">
            <v>0.24027280000000001</v>
          </cell>
          <cell r="N27">
            <v>0.24027280000000001</v>
          </cell>
          <cell r="O27">
            <v>276</v>
          </cell>
        </row>
        <row r="28">
          <cell r="A28" t="str">
            <v>C&amp;I</v>
          </cell>
          <cell r="B28">
            <v>3</v>
          </cell>
          <cell r="C28" t="str">
            <v>All</v>
          </cell>
          <cell r="D28" t="str">
            <v>All</v>
          </cell>
          <cell r="E28" t="str">
            <v>ACs per customer: 2-3</v>
          </cell>
          <cell r="F28">
            <v>68.217799999999997</v>
          </cell>
          <cell r="G28">
            <v>1.7467029999999999</v>
          </cell>
          <cell r="H28">
            <v>1.737196</v>
          </cell>
          <cell r="I28">
            <v>-0.23899380000000001</v>
          </cell>
          <cell r="J28">
            <v>-9.7794300000000001E-2</v>
          </cell>
          <cell r="K28">
            <v>0</v>
          </cell>
          <cell r="L28">
            <v>9.7794300000000001E-2</v>
          </cell>
          <cell r="M28">
            <v>0.23899380000000001</v>
          </cell>
          <cell r="N28">
            <v>0.23899380000000001</v>
          </cell>
          <cell r="O28">
            <v>276</v>
          </cell>
        </row>
        <row r="29">
          <cell r="A29" t="str">
            <v>C&amp;I</v>
          </cell>
          <cell r="B29">
            <v>4</v>
          </cell>
          <cell r="C29" t="str">
            <v>All</v>
          </cell>
          <cell r="D29" t="str">
            <v>All</v>
          </cell>
          <cell r="E29" t="str">
            <v>ACs per customer: 2-3</v>
          </cell>
          <cell r="F29">
            <v>67.292699999999996</v>
          </cell>
          <cell r="G29">
            <v>1.7041329999999999</v>
          </cell>
          <cell r="H29">
            <v>1.632363</v>
          </cell>
          <cell r="I29">
            <v>-0.23828070000000001</v>
          </cell>
          <cell r="J29">
            <v>-9.7502500000000006E-2</v>
          </cell>
          <cell r="K29">
            <v>0</v>
          </cell>
          <cell r="L29">
            <v>9.7502500000000006E-2</v>
          </cell>
          <cell r="M29">
            <v>0.23828070000000001</v>
          </cell>
          <cell r="N29">
            <v>0.23828070000000001</v>
          </cell>
          <cell r="O29">
            <v>276</v>
          </cell>
        </row>
        <row r="30">
          <cell r="A30" t="str">
            <v>C&amp;I</v>
          </cell>
          <cell r="B30">
            <v>5</v>
          </cell>
          <cell r="C30" t="str">
            <v>All</v>
          </cell>
          <cell r="D30" t="str">
            <v>All</v>
          </cell>
          <cell r="E30" t="str">
            <v>ACs per customer: 2-3</v>
          </cell>
          <cell r="F30">
            <v>66.2911</v>
          </cell>
          <cell r="G30">
            <v>1.6877979999999999</v>
          </cell>
          <cell r="H30">
            <v>1.6716059999999999</v>
          </cell>
          <cell r="I30">
            <v>-0.2381809</v>
          </cell>
          <cell r="J30">
            <v>-9.7461699999999998E-2</v>
          </cell>
          <cell r="K30">
            <v>0</v>
          </cell>
          <cell r="L30">
            <v>9.7461699999999998E-2</v>
          </cell>
          <cell r="M30">
            <v>0.2381809</v>
          </cell>
          <cell r="N30">
            <v>0.2381809</v>
          </cell>
          <cell r="O30">
            <v>276</v>
          </cell>
        </row>
        <row r="31">
          <cell r="A31" t="str">
            <v>C&amp;I</v>
          </cell>
          <cell r="B31">
            <v>6</v>
          </cell>
          <cell r="C31" t="str">
            <v>All</v>
          </cell>
          <cell r="D31" t="str">
            <v>All</v>
          </cell>
          <cell r="E31" t="str">
            <v>ACs per customer: 2-3</v>
          </cell>
          <cell r="F31">
            <v>65.534400000000005</v>
          </cell>
          <cell r="G31">
            <v>1.9800089999999999</v>
          </cell>
          <cell r="H31">
            <v>1.9894719999999999</v>
          </cell>
          <cell r="I31">
            <v>-0.23970130000000001</v>
          </cell>
          <cell r="J31">
            <v>-9.8083799999999999E-2</v>
          </cell>
          <cell r="K31">
            <v>0</v>
          </cell>
          <cell r="L31">
            <v>9.8083799999999999E-2</v>
          </cell>
          <cell r="M31">
            <v>0.23970130000000001</v>
          </cell>
          <cell r="N31">
            <v>0.23970130000000001</v>
          </cell>
          <cell r="O31">
            <v>276</v>
          </cell>
        </row>
        <row r="32">
          <cell r="A32" t="str">
            <v>C&amp;I</v>
          </cell>
          <cell r="B32">
            <v>7</v>
          </cell>
          <cell r="C32" t="str">
            <v>All</v>
          </cell>
          <cell r="D32" t="str">
            <v>All</v>
          </cell>
          <cell r="E32" t="str">
            <v>ACs per customer: 2-3</v>
          </cell>
          <cell r="F32">
            <v>64.700599999999994</v>
          </cell>
          <cell r="G32">
            <v>2.2925659999999999</v>
          </cell>
          <cell r="H32">
            <v>2.3917869999999999</v>
          </cell>
          <cell r="I32">
            <v>-0.2427137</v>
          </cell>
          <cell r="J32">
            <v>-9.9316500000000002E-2</v>
          </cell>
          <cell r="K32">
            <v>0</v>
          </cell>
          <cell r="L32">
            <v>9.9316500000000002E-2</v>
          </cell>
          <cell r="M32">
            <v>0.2427137</v>
          </cell>
          <cell r="N32">
            <v>0.2427137</v>
          </cell>
          <cell r="O32">
            <v>276</v>
          </cell>
        </row>
        <row r="33">
          <cell r="A33" t="str">
            <v>C&amp;I</v>
          </cell>
          <cell r="B33">
            <v>8</v>
          </cell>
          <cell r="C33" t="str">
            <v>All</v>
          </cell>
          <cell r="D33" t="str">
            <v>All</v>
          </cell>
          <cell r="E33" t="str">
            <v>ACs per customer: 2-3</v>
          </cell>
          <cell r="F33">
            <v>65.792000000000002</v>
          </cell>
          <cell r="G33">
            <v>3.354641</v>
          </cell>
          <cell r="H33">
            <v>3.3057699999999999</v>
          </cell>
          <cell r="I33">
            <v>-0.2452684</v>
          </cell>
          <cell r="J33">
            <v>-0.1003619</v>
          </cell>
          <cell r="K33">
            <v>0</v>
          </cell>
          <cell r="L33">
            <v>0.1003619</v>
          </cell>
          <cell r="M33">
            <v>0.2452684</v>
          </cell>
          <cell r="N33">
            <v>0.2452684</v>
          </cell>
          <cell r="O33">
            <v>276</v>
          </cell>
        </row>
        <row r="34">
          <cell r="A34" t="str">
            <v>C&amp;I</v>
          </cell>
          <cell r="B34">
            <v>9</v>
          </cell>
          <cell r="C34" t="str">
            <v>All</v>
          </cell>
          <cell r="D34" t="str">
            <v>All</v>
          </cell>
          <cell r="E34" t="str">
            <v>ACs per customer: 2-3</v>
          </cell>
          <cell r="F34">
            <v>69.999600000000001</v>
          </cell>
          <cell r="G34">
            <v>4.715211</v>
          </cell>
          <cell r="H34">
            <v>4.4105509999999999</v>
          </cell>
          <cell r="I34">
            <v>-0.26708949999999998</v>
          </cell>
          <cell r="J34">
            <v>-0.1092909</v>
          </cell>
          <cell r="K34">
            <v>0</v>
          </cell>
          <cell r="L34">
            <v>0.1092909</v>
          </cell>
          <cell r="M34">
            <v>0.26708949999999998</v>
          </cell>
          <cell r="N34">
            <v>0.26708949999999998</v>
          </cell>
          <cell r="O34">
            <v>276</v>
          </cell>
        </row>
        <row r="35">
          <cell r="A35" t="str">
            <v>C&amp;I</v>
          </cell>
          <cell r="B35">
            <v>10</v>
          </cell>
          <cell r="C35" t="str">
            <v>All</v>
          </cell>
          <cell r="D35" t="str">
            <v>All</v>
          </cell>
          <cell r="E35" t="str">
            <v>ACs per customer: 2-3</v>
          </cell>
          <cell r="F35">
            <v>75.182000000000002</v>
          </cell>
          <cell r="G35">
            <v>5.810403</v>
          </cell>
          <cell r="H35">
            <v>5.5140799999999999</v>
          </cell>
          <cell r="I35">
            <v>-0.34792109999999998</v>
          </cell>
          <cell r="J35">
            <v>-0.14236650000000001</v>
          </cell>
          <cell r="K35">
            <v>0</v>
          </cell>
          <cell r="L35">
            <v>0.14236650000000001</v>
          </cell>
          <cell r="M35">
            <v>0.34792109999999998</v>
          </cell>
          <cell r="N35">
            <v>0.34792109999999998</v>
          </cell>
          <cell r="O35">
            <v>276</v>
          </cell>
        </row>
        <row r="36">
          <cell r="A36" t="str">
            <v>C&amp;I</v>
          </cell>
          <cell r="B36">
            <v>11</v>
          </cell>
          <cell r="C36" t="str">
            <v>All</v>
          </cell>
          <cell r="D36" t="str">
            <v>All</v>
          </cell>
          <cell r="E36" t="str">
            <v>ACs per customer: 2-3</v>
          </cell>
          <cell r="F36">
            <v>80.157600000000002</v>
          </cell>
          <cell r="G36">
            <v>6.545566</v>
          </cell>
          <cell r="H36">
            <v>6.3971929999999997</v>
          </cell>
          <cell r="I36">
            <v>-0.28396120000000002</v>
          </cell>
          <cell r="J36">
            <v>-0.1161946</v>
          </cell>
          <cell r="K36">
            <v>0</v>
          </cell>
          <cell r="L36">
            <v>0.1161946</v>
          </cell>
          <cell r="M36">
            <v>0.28396120000000002</v>
          </cell>
          <cell r="N36">
            <v>0.28396120000000002</v>
          </cell>
          <cell r="O36">
            <v>276</v>
          </cell>
        </row>
        <row r="37">
          <cell r="A37" t="str">
            <v>C&amp;I</v>
          </cell>
          <cell r="B37">
            <v>12</v>
          </cell>
          <cell r="C37" t="str">
            <v>All</v>
          </cell>
          <cell r="D37" t="str">
            <v>All</v>
          </cell>
          <cell r="E37" t="str">
            <v>ACs per customer: 2-3</v>
          </cell>
          <cell r="F37">
            <v>84.2286</v>
          </cell>
          <cell r="G37">
            <v>7.1745830000000002</v>
          </cell>
          <cell r="H37">
            <v>7.1433090000000004</v>
          </cell>
          <cell r="I37">
            <v>-0.2824429</v>
          </cell>
          <cell r="J37">
            <v>-0.11557340000000001</v>
          </cell>
          <cell r="K37">
            <v>0</v>
          </cell>
          <cell r="L37">
            <v>0.11557340000000001</v>
          </cell>
          <cell r="M37">
            <v>0.2824429</v>
          </cell>
          <cell r="N37">
            <v>0.2824429</v>
          </cell>
          <cell r="O37">
            <v>276</v>
          </cell>
        </row>
        <row r="38">
          <cell r="A38" t="str">
            <v>C&amp;I</v>
          </cell>
          <cell r="B38">
            <v>13</v>
          </cell>
          <cell r="C38" t="str">
            <v>All</v>
          </cell>
          <cell r="D38" t="str">
            <v>All</v>
          </cell>
          <cell r="E38" t="str">
            <v>ACs per customer: 2-3</v>
          </cell>
          <cell r="F38">
            <v>87.533600000000007</v>
          </cell>
          <cell r="G38">
            <v>7.2055819999999997</v>
          </cell>
          <cell r="H38">
            <v>7.5552830000000002</v>
          </cell>
          <cell r="I38">
            <v>-0.30482740000000003</v>
          </cell>
          <cell r="J38">
            <v>-0.12473289999999999</v>
          </cell>
          <cell r="K38">
            <v>0</v>
          </cell>
          <cell r="L38">
            <v>0.12473289999999999</v>
          </cell>
          <cell r="M38">
            <v>0.30482740000000003</v>
          </cell>
          <cell r="N38">
            <v>0.30482740000000003</v>
          </cell>
          <cell r="O38">
            <v>276</v>
          </cell>
        </row>
        <row r="39">
          <cell r="A39" t="str">
            <v>C&amp;I</v>
          </cell>
          <cell r="B39">
            <v>14</v>
          </cell>
          <cell r="C39" t="str">
            <v>All</v>
          </cell>
          <cell r="D39" t="str">
            <v>All</v>
          </cell>
          <cell r="E39" t="str">
            <v>ACs per customer: 2-3</v>
          </cell>
          <cell r="F39">
            <v>90.378299999999996</v>
          </cell>
          <cell r="G39">
            <v>7.8443779999999999</v>
          </cell>
          <cell r="H39">
            <v>8.2275740000000006</v>
          </cell>
          <cell r="I39">
            <v>-0.34314169999999999</v>
          </cell>
          <cell r="J39">
            <v>-0.1404108</v>
          </cell>
          <cell r="K39">
            <v>0</v>
          </cell>
          <cell r="L39">
            <v>0.1404108</v>
          </cell>
          <cell r="M39">
            <v>0.34314169999999999</v>
          </cell>
          <cell r="N39">
            <v>0.34314169999999999</v>
          </cell>
          <cell r="O39">
            <v>276</v>
          </cell>
        </row>
        <row r="40">
          <cell r="A40" t="str">
            <v>C&amp;I</v>
          </cell>
          <cell r="B40">
            <v>15</v>
          </cell>
          <cell r="C40" t="str">
            <v>All</v>
          </cell>
          <cell r="D40" t="str">
            <v>All</v>
          </cell>
          <cell r="E40" t="str">
            <v>ACs per customer: 2-3</v>
          </cell>
          <cell r="F40">
            <v>92.954400000000007</v>
          </cell>
          <cell r="G40">
            <v>8.194153</v>
          </cell>
          <cell r="H40">
            <v>7.6409029999999998</v>
          </cell>
          <cell r="I40">
            <v>-0.26627659999999997</v>
          </cell>
          <cell r="J40">
            <v>-0.10895820000000001</v>
          </cell>
          <cell r="K40">
            <v>0</v>
          </cell>
          <cell r="L40">
            <v>0.10895820000000001</v>
          </cell>
          <cell r="M40">
            <v>0.26627659999999997</v>
          </cell>
          <cell r="N40">
            <v>0.26627659999999997</v>
          </cell>
          <cell r="O40">
            <v>276</v>
          </cell>
        </row>
        <row r="41">
          <cell r="A41" t="str">
            <v>C&amp;I</v>
          </cell>
          <cell r="B41">
            <v>16</v>
          </cell>
          <cell r="C41" t="str">
            <v>All</v>
          </cell>
          <cell r="D41" t="str">
            <v>All</v>
          </cell>
          <cell r="E41" t="str">
            <v>ACs per customer: 2-3</v>
          </cell>
          <cell r="F41">
            <v>94.89</v>
          </cell>
          <cell r="G41">
            <v>8.2313869999999998</v>
          </cell>
          <cell r="H41">
            <v>8.3339370000000006</v>
          </cell>
          <cell r="I41">
            <v>-0.27503090000000002</v>
          </cell>
          <cell r="J41">
            <v>-0.1125404</v>
          </cell>
          <cell r="K41">
            <v>0</v>
          </cell>
          <cell r="L41">
            <v>0.1125404</v>
          </cell>
          <cell r="M41">
            <v>0.27503090000000002</v>
          </cell>
          <cell r="N41">
            <v>0.27503090000000002</v>
          </cell>
          <cell r="O41">
            <v>276</v>
          </cell>
        </row>
        <row r="42">
          <cell r="A42" t="str">
            <v>C&amp;I</v>
          </cell>
          <cell r="B42">
            <v>17</v>
          </cell>
          <cell r="C42" t="str">
            <v>All</v>
          </cell>
          <cell r="D42" t="str">
            <v>All</v>
          </cell>
          <cell r="E42" t="str">
            <v>ACs per customer: 2-3</v>
          </cell>
          <cell r="F42">
            <v>95.749499999999998</v>
          </cell>
          <cell r="G42">
            <v>7.5124360000000001</v>
          </cell>
          <cell r="H42">
            <v>7.9219390000000001</v>
          </cell>
          <cell r="I42">
            <v>-0.27273700000000001</v>
          </cell>
          <cell r="J42">
            <v>-0.1116018</v>
          </cell>
          <cell r="K42">
            <v>0</v>
          </cell>
          <cell r="L42">
            <v>0.1116018</v>
          </cell>
          <cell r="M42">
            <v>0.27273700000000001</v>
          </cell>
          <cell r="N42">
            <v>0.27273700000000001</v>
          </cell>
          <cell r="O42">
            <v>276</v>
          </cell>
        </row>
        <row r="43">
          <cell r="A43" t="str">
            <v>C&amp;I</v>
          </cell>
          <cell r="B43">
            <v>18</v>
          </cell>
          <cell r="C43" t="str">
            <v>All</v>
          </cell>
          <cell r="D43" t="str">
            <v>All</v>
          </cell>
          <cell r="E43" t="str">
            <v>ACs per customer: 2-3</v>
          </cell>
          <cell r="F43">
            <v>95.150499999999994</v>
          </cell>
          <cell r="G43">
            <v>5.8369260000000001</v>
          </cell>
          <cell r="H43">
            <v>5.4723569999999997</v>
          </cell>
          <cell r="I43">
            <v>-0.27080389999999999</v>
          </cell>
          <cell r="J43">
            <v>-0.1108108</v>
          </cell>
          <cell r="K43">
            <v>0</v>
          </cell>
          <cell r="L43">
            <v>0.1108108</v>
          </cell>
          <cell r="M43">
            <v>0.27080389999999999</v>
          </cell>
          <cell r="N43">
            <v>0.27080389999999999</v>
          </cell>
          <cell r="O43">
            <v>276</v>
          </cell>
        </row>
        <row r="44">
          <cell r="A44" t="str">
            <v>C&amp;I</v>
          </cell>
          <cell r="B44">
            <v>19</v>
          </cell>
          <cell r="C44" t="str">
            <v>All</v>
          </cell>
          <cell r="D44" t="str">
            <v>All</v>
          </cell>
          <cell r="E44" t="str">
            <v>ACs per customer: 2-3</v>
          </cell>
          <cell r="F44">
            <v>92.669300000000007</v>
          </cell>
          <cell r="G44">
            <v>4.3497079999999997</v>
          </cell>
          <cell r="H44">
            <v>4.2494509999999996</v>
          </cell>
          <cell r="I44">
            <v>-0.26685910000000002</v>
          </cell>
          <cell r="J44">
            <v>-0.1091966</v>
          </cell>
          <cell r="K44">
            <v>0</v>
          </cell>
          <cell r="L44">
            <v>0.1091966</v>
          </cell>
          <cell r="M44">
            <v>0.26685910000000002</v>
          </cell>
          <cell r="N44">
            <v>0.26685910000000002</v>
          </cell>
          <cell r="O44">
            <v>276</v>
          </cell>
        </row>
        <row r="45">
          <cell r="A45" t="str">
            <v>C&amp;I</v>
          </cell>
          <cell r="B45">
            <v>20</v>
          </cell>
          <cell r="C45" t="str">
            <v>All</v>
          </cell>
          <cell r="D45" t="str">
            <v>All</v>
          </cell>
          <cell r="E45" t="str">
            <v>ACs per customer: 2-3</v>
          </cell>
          <cell r="F45">
            <v>88.801100000000005</v>
          </cell>
          <cell r="G45">
            <v>4.0222740000000003</v>
          </cell>
          <cell r="H45">
            <v>3.8164850000000001</v>
          </cell>
          <cell r="I45">
            <v>-0.26966309999999999</v>
          </cell>
          <cell r="J45">
            <v>-0.11034389999999999</v>
          </cell>
          <cell r="K45">
            <v>0</v>
          </cell>
          <cell r="L45">
            <v>0.11034389999999999</v>
          </cell>
          <cell r="M45">
            <v>0.26966309999999999</v>
          </cell>
          <cell r="N45">
            <v>0.26966309999999999</v>
          </cell>
          <cell r="O45">
            <v>276</v>
          </cell>
        </row>
        <row r="46">
          <cell r="A46" t="str">
            <v>C&amp;I</v>
          </cell>
          <cell r="B46">
            <v>21</v>
          </cell>
          <cell r="C46" t="str">
            <v>All</v>
          </cell>
          <cell r="D46" t="str">
            <v>All</v>
          </cell>
          <cell r="E46" t="str">
            <v>ACs per customer: 2-3</v>
          </cell>
          <cell r="F46">
            <v>84.523300000000006</v>
          </cell>
          <cell r="G46">
            <v>3.308894</v>
          </cell>
          <cell r="H46">
            <v>3.1722049999999999</v>
          </cell>
          <cell r="I46">
            <v>-0.26848460000000002</v>
          </cell>
          <cell r="J46">
            <v>-0.10986170000000001</v>
          </cell>
          <cell r="K46">
            <v>0</v>
          </cell>
          <cell r="L46">
            <v>0.10986170000000001</v>
          </cell>
          <cell r="M46">
            <v>0.26848460000000002</v>
          </cell>
          <cell r="N46">
            <v>0.26848460000000002</v>
          </cell>
          <cell r="O46">
            <v>276</v>
          </cell>
        </row>
        <row r="47">
          <cell r="A47" t="str">
            <v>C&amp;I</v>
          </cell>
          <cell r="B47">
            <v>22</v>
          </cell>
          <cell r="C47" t="str">
            <v>All</v>
          </cell>
          <cell r="D47" t="str">
            <v>All</v>
          </cell>
          <cell r="E47" t="str">
            <v>ACs per customer: 2-3</v>
          </cell>
          <cell r="F47">
            <v>81.512900000000002</v>
          </cell>
          <cell r="G47">
            <v>2.9760559999999998</v>
          </cell>
          <cell r="H47">
            <v>2.790289</v>
          </cell>
          <cell r="I47">
            <v>-0.25782880000000002</v>
          </cell>
          <cell r="J47">
            <v>-0.1055015</v>
          </cell>
          <cell r="K47">
            <v>0</v>
          </cell>
          <cell r="L47">
            <v>0.1055015</v>
          </cell>
          <cell r="M47">
            <v>0.25782880000000002</v>
          </cell>
          <cell r="N47">
            <v>0.25782880000000002</v>
          </cell>
          <cell r="O47">
            <v>276</v>
          </cell>
        </row>
        <row r="48">
          <cell r="A48" t="str">
            <v>C&amp;I</v>
          </cell>
          <cell r="B48">
            <v>23</v>
          </cell>
          <cell r="C48" t="str">
            <v>All</v>
          </cell>
          <cell r="D48" t="str">
            <v>All</v>
          </cell>
          <cell r="E48" t="str">
            <v>ACs per customer: 2-3</v>
          </cell>
          <cell r="F48">
            <v>78.958699999999993</v>
          </cell>
          <cell r="G48">
            <v>2.687265</v>
          </cell>
          <cell r="H48">
            <v>2.515606</v>
          </cell>
          <cell r="I48">
            <v>-0.25009779999999998</v>
          </cell>
          <cell r="J48">
            <v>-0.102338</v>
          </cell>
          <cell r="K48">
            <v>0</v>
          </cell>
          <cell r="L48">
            <v>0.102338</v>
          </cell>
          <cell r="M48">
            <v>0.25009779999999998</v>
          </cell>
          <cell r="N48">
            <v>0.25009779999999998</v>
          </cell>
          <cell r="O48">
            <v>276</v>
          </cell>
        </row>
        <row r="49">
          <cell r="A49" t="str">
            <v>C&amp;I</v>
          </cell>
          <cell r="B49">
            <v>24</v>
          </cell>
          <cell r="C49" t="str">
            <v>All</v>
          </cell>
          <cell r="D49" t="str">
            <v>All</v>
          </cell>
          <cell r="E49" t="str">
            <v>ACs per customer: 2-3</v>
          </cell>
          <cell r="F49">
            <v>76.991799999999998</v>
          </cell>
          <cell r="G49">
            <v>2.3436530000000002</v>
          </cell>
          <cell r="H49">
            <v>2.2496960000000001</v>
          </cell>
          <cell r="I49">
            <v>-0.24668180000000001</v>
          </cell>
          <cell r="J49">
            <v>-0.10094019999999999</v>
          </cell>
          <cell r="K49">
            <v>0</v>
          </cell>
          <cell r="L49">
            <v>0.10094019999999999</v>
          </cell>
          <cell r="M49">
            <v>0.24668180000000001</v>
          </cell>
          <cell r="N49">
            <v>0.24668180000000001</v>
          </cell>
          <cell r="O49">
            <v>276</v>
          </cell>
        </row>
        <row r="50">
          <cell r="A50" t="str">
            <v>C&amp;I</v>
          </cell>
          <cell r="B50">
            <v>1</v>
          </cell>
          <cell r="C50" t="str">
            <v>All</v>
          </cell>
          <cell r="D50" t="str">
            <v>All</v>
          </cell>
          <cell r="E50" t="str">
            <v>ACs per customer: 4+</v>
          </cell>
          <cell r="F50">
            <v>67.769900000000007</v>
          </cell>
          <cell r="G50">
            <v>1.728062</v>
          </cell>
          <cell r="H50">
            <v>2.0122490000000002</v>
          </cell>
          <cell r="I50">
            <v>-0.42626199999999997</v>
          </cell>
          <cell r="J50">
            <v>-0.17442289999999999</v>
          </cell>
          <cell r="K50">
            <v>0</v>
          </cell>
          <cell r="L50">
            <v>0.17442289999999999</v>
          </cell>
          <cell r="M50">
            <v>0.42626199999999997</v>
          </cell>
          <cell r="N50">
            <v>0.42626199999999997</v>
          </cell>
          <cell r="O50">
            <v>190</v>
          </cell>
        </row>
        <row r="51">
          <cell r="A51" t="str">
            <v>C&amp;I</v>
          </cell>
          <cell r="B51">
            <v>2</v>
          </cell>
          <cell r="C51" t="str">
            <v>All</v>
          </cell>
          <cell r="D51" t="str">
            <v>All</v>
          </cell>
          <cell r="E51" t="str">
            <v>ACs per customer: 4+</v>
          </cell>
          <cell r="F51">
            <v>66.8917</v>
          </cell>
          <cell r="G51">
            <v>1.5604359999999999</v>
          </cell>
          <cell r="H51">
            <v>1.8017540000000001</v>
          </cell>
          <cell r="I51">
            <v>-0.4221548</v>
          </cell>
          <cell r="J51">
            <v>-0.17274229999999999</v>
          </cell>
          <cell r="K51">
            <v>0</v>
          </cell>
          <cell r="L51">
            <v>0.17274229999999999</v>
          </cell>
          <cell r="M51">
            <v>0.4221548</v>
          </cell>
          <cell r="N51">
            <v>0.4221548</v>
          </cell>
          <cell r="O51">
            <v>190</v>
          </cell>
        </row>
        <row r="52">
          <cell r="A52" t="str">
            <v>C&amp;I</v>
          </cell>
          <cell r="B52">
            <v>3</v>
          </cell>
          <cell r="C52" t="str">
            <v>All</v>
          </cell>
          <cell r="D52" t="str">
            <v>All</v>
          </cell>
          <cell r="E52" t="str">
            <v>ACs per customer: 4+</v>
          </cell>
          <cell r="F52">
            <v>65.713300000000004</v>
          </cell>
          <cell r="G52">
            <v>1.495827</v>
          </cell>
          <cell r="H52">
            <v>1.806605</v>
          </cell>
          <cell r="I52">
            <v>-0.41897669999999998</v>
          </cell>
          <cell r="J52">
            <v>-0.17144190000000001</v>
          </cell>
          <cell r="K52">
            <v>0</v>
          </cell>
          <cell r="L52">
            <v>0.17144190000000001</v>
          </cell>
          <cell r="M52">
            <v>0.41897669999999998</v>
          </cell>
          <cell r="N52">
            <v>0.41897669999999998</v>
          </cell>
          <cell r="O52">
            <v>190</v>
          </cell>
        </row>
        <row r="53">
          <cell r="A53" t="str">
            <v>C&amp;I</v>
          </cell>
          <cell r="B53">
            <v>4</v>
          </cell>
          <cell r="C53" t="str">
            <v>All</v>
          </cell>
          <cell r="D53" t="str">
            <v>All</v>
          </cell>
          <cell r="E53" t="str">
            <v>ACs per customer: 4+</v>
          </cell>
          <cell r="F53">
            <v>64.811599999999999</v>
          </cell>
          <cell r="G53">
            <v>1.555428</v>
          </cell>
          <cell r="H53">
            <v>1.9349179999999999</v>
          </cell>
          <cell r="I53">
            <v>-0.41685060000000002</v>
          </cell>
          <cell r="J53">
            <v>-0.1705719</v>
          </cell>
          <cell r="K53">
            <v>0</v>
          </cell>
          <cell r="L53">
            <v>0.1705719</v>
          </cell>
          <cell r="M53">
            <v>0.41685060000000002</v>
          </cell>
          <cell r="N53">
            <v>0.41685060000000002</v>
          </cell>
          <cell r="O53">
            <v>190</v>
          </cell>
        </row>
        <row r="54">
          <cell r="A54" t="str">
            <v>C&amp;I</v>
          </cell>
          <cell r="B54">
            <v>5</v>
          </cell>
          <cell r="C54" t="str">
            <v>All</v>
          </cell>
          <cell r="D54" t="str">
            <v>All</v>
          </cell>
          <cell r="E54" t="str">
            <v>ACs per customer: 4+</v>
          </cell>
          <cell r="F54">
            <v>64.303100000000001</v>
          </cell>
          <cell r="G54">
            <v>1.675557</v>
          </cell>
          <cell r="H54">
            <v>2.0671189999999999</v>
          </cell>
          <cell r="I54">
            <v>-0.41603230000000002</v>
          </cell>
          <cell r="J54">
            <v>-0.1702371</v>
          </cell>
          <cell r="K54">
            <v>0</v>
          </cell>
          <cell r="L54">
            <v>0.1702371</v>
          </cell>
          <cell r="M54">
            <v>0.41603230000000002</v>
          </cell>
          <cell r="N54">
            <v>0.41603230000000002</v>
          </cell>
          <cell r="O54">
            <v>190</v>
          </cell>
        </row>
        <row r="55">
          <cell r="A55" t="str">
            <v>C&amp;I</v>
          </cell>
          <cell r="B55">
            <v>6</v>
          </cell>
          <cell r="C55" t="str">
            <v>All</v>
          </cell>
          <cell r="D55" t="str">
            <v>All</v>
          </cell>
          <cell r="E55" t="str">
            <v>ACs per customer: 4+</v>
          </cell>
          <cell r="F55">
            <v>63.779499999999999</v>
          </cell>
          <cell r="G55">
            <v>1.6926159999999999</v>
          </cell>
          <cell r="H55">
            <v>2.0652520000000001</v>
          </cell>
          <cell r="I55">
            <v>-0.41531990000000002</v>
          </cell>
          <cell r="J55">
            <v>-0.1699455</v>
          </cell>
          <cell r="K55">
            <v>0</v>
          </cell>
          <cell r="L55">
            <v>0.1699455</v>
          </cell>
          <cell r="M55">
            <v>0.41531990000000002</v>
          </cell>
          <cell r="N55">
            <v>0.41531990000000002</v>
          </cell>
          <cell r="O55">
            <v>190</v>
          </cell>
        </row>
        <row r="56">
          <cell r="A56" t="str">
            <v>C&amp;I</v>
          </cell>
          <cell r="B56">
            <v>7</v>
          </cell>
          <cell r="C56" t="str">
            <v>All</v>
          </cell>
          <cell r="D56" t="str">
            <v>All</v>
          </cell>
          <cell r="E56" t="str">
            <v>ACs per customer: 4+</v>
          </cell>
          <cell r="F56">
            <v>62.825000000000003</v>
          </cell>
          <cell r="G56">
            <v>1.6469240000000001</v>
          </cell>
          <cell r="H56">
            <v>1.966251</v>
          </cell>
          <cell r="I56">
            <v>-0.41509879999999999</v>
          </cell>
          <cell r="J56">
            <v>-0.16985500000000001</v>
          </cell>
          <cell r="K56">
            <v>0</v>
          </cell>
          <cell r="L56">
            <v>0.16985500000000001</v>
          </cell>
          <cell r="M56">
            <v>0.41509879999999999</v>
          </cell>
          <cell r="N56">
            <v>0.41509879999999999</v>
          </cell>
          <cell r="O56">
            <v>190</v>
          </cell>
        </row>
        <row r="57">
          <cell r="A57" t="str">
            <v>C&amp;I</v>
          </cell>
          <cell r="B57">
            <v>8</v>
          </cell>
          <cell r="C57" t="str">
            <v>All</v>
          </cell>
          <cell r="D57" t="str">
            <v>All</v>
          </cell>
          <cell r="E57" t="str">
            <v>ACs per customer: 4+</v>
          </cell>
          <cell r="F57">
            <v>63.827199999999998</v>
          </cell>
          <cell r="G57">
            <v>2.325971</v>
          </cell>
          <cell r="H57">
            <v>2.7249789999999998</v>
          </cell>
          <cell r="I57">
            <v>-0.41997000000000001</v>
          </cell>
          <cell r="J57">
            <v>-0.17184830000000001</v>
          </cell>
          <cell r="K57">
            <v>0</v>
          </cell>
          <cell r="L57">
            <v>0.17184830000000001</v>
          </cell>
          <cell r="M57">
            <v>0.41997000000000001</v>
          </cell>
          <cell r="N57">
            <v>0.41997000000000001</v>
          </cell>
          <cell r="O57">
            <v>190</v>
          </cell>
        </row>
        <row r="58">
          <cell r="A58" t="str">
            <v>C&amp;I</v>
          </cell>
          <cell r="B58">
            <v>9</v>
          </cell>
          <cell r="C58" t="str">
            <v>All</v>
          </cell>
          <cell r="D58" t="str">
            <v>All</v>
          </cell>
          <cell r="E58" t="str">
            <v>ACs per customer: 4+</v>
          </cell>
          <cell r="F58">
            <v>68.513400000000004</v>
          </cell>
          <cell r="G58">
            <v>3.2040030000000002</v>
          </cell>
          <cell r="H58">
            <v>3.2962229999999999</v>
          </cell>
          <cell r="I58">
            <v>-0.42709580000000003</v>
          </cell>
          <cell r="J58">
            <v>-0.17476410000000001</v>
          </cell>
          <cell r="K58">
            <v>0</v>
          </cell>
          <cell r="L58">
            <v>0.17476410000000001</v>
          </cell>
          <cell r="M58">
            <v>0.42709580000000003</v>
          </cell>
          <cell r="N58">
            <v>0.42709580000000003</v>
          </cell>
          <cell r="O58">
            <v>190</v>
          </cell>
        </row>
        <row r="59">
          <cell r="A59" t="str">
            <v>C&amp;I</v>
          </cell>
          <cell r="B59">
            <v>10</v>
          </cell>
          <cell r="C59" t="str">
            <v>All</v>
          </cell>
          <cell r="D59" t="str">
            <v>All</v>
          </cell>
          <cell r="E59" t="str">
            <v>ACs per customer: 4+</v>
          </cell>
          <cell r="F59">
            <v>73.632400000000004</v>
          </cell>
          <cell r="G59">
            <v>4.4733530000000004</v>
          </cell>
          <cell r="H59">
            <v>4.2038849999999996</v>
          </cell>
          <cell r="I59">
            <v>-0.45032810000000001</v>
          </cell>
          <cell r="J59">
            <v>-0.18427060000000001</v>
          </cell>
          <cell r="K59">
            <v>0</v>
          </cell>
          <cell r="L59">
            <v>0.18427060000000001</v>
          </cell>
          <cell r="M59">
            <v>0.45032810000000001</v>
          </cell>
          <cell r="N59">
            <v>0.45032810000000001</v>
          </cell>
          <cell r="O59">
            <v>190</v>
          </cell>
        </row>
        <row r="60">
          <cell r="A60" t="str">
            <v>C&amp;I</v>
          </cell>
          <cell r="B60">
            <v>11</v>
          </cell>
          <cell r="C60" t="str">
            <v>All</v>
          </cell>
          <cell r="D60" t="str">
            <v>All</v>
          </cell>
          <cell r="E60" t="str">
            <v>ACs per customer: 4+</v>
          </cell>
          <cell r="F60">
            <v>78.234399999999994</v>
          </cell>
          <cell r="G60">
            <v>5.5333740000000002</v>
          </cell>
          <cell r="H60">
            <v>5.0664199999999999</v>
          </cell>
          <cell r="I60">
            <v>-0.46524130000000002</v>
          </cell>
          <cell r="J60">
            <v>-0.19037299999999999</v>
          </cell>
          <cell r="K60">
            <v>0</v>
          </cell>
          <cell r="L60">
            <v>0.19037299999999999</v>
          </cell>
          <cell r="M60">
            <v>0.46524130000000002</v>
          </cell>
          <cell r="N60">
            <v>0.46524130000000002</v>
          </cell>
          <cell r="O60">
            <v>190</v>
          </cell>
        </row>
        <row r="61">
          <cell r="A61" t="str">
            <v>C&amp;I</v>
          </cell>
          <cell r="B61">
            <v>12</v>
          </cell>
          <cell r="C61" t="str">
            <v>All</v>
          </cell>
          <cell r="D61" t="str">
            <v>All</v>
          </cell>
          <cell r="E61" t="str">
            <v>ACs per customer: 4+</v>
          </cell>
          <cell r="F61">
            <v>82.131200000000007</v>
          </cell>
          <cell r="G61">
            <v>6.309399</v>
          </cell>
          <cell r="H61">
            <v>5.9120059999999999</v>
          </cell>
          <cell r="I61">
            <v>-0.46866580000000002</v>
          </cell>
          <cell r="J61">
            <v>-0.19177420000000001</v>
          </cell>
          <cell r="K61">
            <v>0</v>
          </cell>
          <cell r="L61">
            <v>0.19177420000000001</v>
          </cell>
          <cell r="M61">
            <v>0.46866580000000002</v>
          </cell>
          <cell r="N61">
            <v>0.46866580000000002</v>
          </cell>
          <cell r="O61">
            <v>190</v>
          </cell>
        </row>
        <row r="62">
          <cell r="A62" t="str">
            <v>C&amp;I</v>
          </cell>
          <cell r="B62">
            <v>13</v>
          </cell>
          <cell r="C62" t="str">
            <v>All</v>
          </cell>
          <cell r="D62" t="str">
            <v>All</v>
          </cell>
          <cell r="E62" t="str">
            <v>ACs per customer: 4+</v>
          </cell>
          <cell r="F62">
            <v>85.413600000000002</v>
          </cell>
          <cell r="G62">
            <v>6.6073649999999997</v>
          </cell>
          <cell r="H62">
            <v>6.3238979999999998</v>
          </cell>
          <cell r="I62">
            <v>-0.47069549999999999</v>
          </cell>
          <cell r="J62">
            <v>-0.19260479999999999</v>
          </cell>
          <cell r="K62">
            <v>0</v>
          </cell>
          <cell r="L62">
            <v>0.19260479999999999</v>
          </cell>
          <cell r="M62">
            <v>0.47069549999999999</v>
          </cell>
          <cell r="N62">
            <v>0.47069549999999999</v>
          </cell>
          <cell r="O62">
            <v>190</v>
          </cell>
        </row>
        <row r="63">
          <cell r="A63" t="str">
            <v>C&amp;I</v>
          </cell>
          <cell r="B63">
            <v>14</v>
          </cell>
          <cell r="C63" t="str">
            <v>All</v>
          </cell>
          <cell r="D63" t="str">
            <v>All</v>
          </cell>
          <cell r="E63" t="str">
            <v>ACs per customer: 4+</v>
          </cell>
          <cell r="F63">
            <v>88.177199999999999</v>
          </cell>
          <cell r="G63">
            <v>6.8426419999999997</v>
          </cell>
          <cell r="H63">
            <v>6.7607150000000003</v>
          </cell>
          <cell r="I63">
            <v>-0.47244019999999998</v>
          </cell>
          <cell r="J63">
            <v>-0.19331870000000001</v>
          </cell>
          <cell r="K63">
            <v>0</v>
          </cell>
          <cell r="L63">
            <v>0.19331870000000001</v>
          </cell>
          <cell r="M63">
            <v>0.47244019999999998</v>
          </cell>
          <cell r="N63">
            <v>0.47244019999999998</v>
          </cell>
          <cell r="O63">
            <v>190</v>
          </cell>
        </row>
        <row r="64">
          <cell r="A64" t="str">
            <v>C&amp;I</v>
          </cell>
          <cell r="B64">
            <v>15</v>
          </cell>
          <cell r="C64" t="str">
            <v>All</v>
          </cell>
          <cell r="D64" t="str">
            <v>All</v>
          </cell>
          <cell r="E64" t="str">
            <v>ACs per customer: 4+</v>
          </cell>
          <cell r="F64">
            <v>90.891400000000004</v>
          </cell>
          <cell r="G64">
            <v>7.0763499999999997</v>
          </cell>
          <cell r="H64">
            <v>8.3060890000000001</v>
          </cell>
          <cell r="I64">
            <v>-0.47733379999999997</v>
          </cell>
          <cell r="J64">
            <v>-0.1953211</v>
          </cell>
          <cell r="K64">
            <v>0</v>
          </cell>
          <cell r="L64">
            <v>0.1953211</v>
          </cell>
          <cell r="M64">
            <v>0.47733379999999997</v>
          </cell>
          <cell r="N64">
            <v>0.47733379999999997</v>
          </cell>
          <cell r="O64">
            <v>190</v>
          </cell>
        </row>
        <row r="65">
          <cell r="A65" t="str">
            <v>C&amp;I</v>
          </cell>
          <cell r="B65">
            <v>16</v>
          </cell>
          <cell r="C65" t="str">
            <v>All</v>
          </cell>
          <cell r="D65" t="str">
            <v>All</v>
          </cell>
          <cell r="E65" t="str">
            <v>ACs per customer: 4+</v>
          </cell>
          <cell r="F65">
            <v>92.773099999999999</v>
          </cell>
          <cell r="G65">
            <v>7.5314500000000004</v>
          </cell>
          <cell r="H65">
            <v>7.7092539999999996</v>
          </cell>
          <cell r="I65">
            <v>-0.49537160000000002</v>
          </cell>
          <cell r="J65">
            <v>-0.20270199999999999</v>
          </cell>
          <cell r="K65">
            <v>0</v>
          </cell>
          <cell r="L65">
            <v>0.20270199999999999</v>
          </cell>
          <cell r="M65">
            <v>0.49537160000000002</v>
          </cell>
          <cell r="N65">
            <v>0.49537160000000002</v>
          </cell>
          <cell r="O65">
            <v>190</v>
          </cell>
        </row>
        <row r="66">
          <cell r="A66" t="str">
            <v>C&amp;I</v>
          </cell>
          <cell r="B66">
            <v>17</v>
          </cell>
          <cell r="C66" t="str">
            <v>All</v>
          </cell>
          <cell r="D66" t="str">
            <v>All</v>
          </cell>
          <cell r="E66" t="str">
            <v>ACs per customer: 4+</v>
          </cell>
          <cell r="F66">
            <v>93.471100000000007</v>
          </cell>
          <cell r="G66">
            <v>7.693295</v>
          </cell>
          <cell r="H66">
            <v>6.9930009999999996</v>
          </cell>
          <cell r="I66">
            <v>-0.5028009</v>
          </cell>
          <cell r="J66">
            <v>-0.20574210000000001</v>
          </cell>
          <cell r="K66">
            <v>0</v>
          </cell>
          <cell r="L66">
            <v>0.20574210000000001</v>
          </cell>
          <cell r="M66">
            <v>0.5028009</v>
          </cell>
          <cell r="N66">
            <v>0.5028009</v>
          </cell>
          <cell r="O66">
            <v>190</v>
          </cell>
        </row>
        <row r="67">
          <cell r="A67" t="str">
            <v>C&amp;I</v>
          </cell>
          <cell r="B67">
            <v>18</v>
          </cell>
          <cell r="C67" t="str">
            <v>All</v>
          </cell>
          <cell r="D67" t="str">
            <v>All</v>
          </cell>
          <cell r="E67" t="str">
            <v>ACs per customer: 4+</v>
          </cell>
          <cell r="F67">
            <v>92.098500000000001</v>
          </cell>
          <cell r="G67">
            <v>6.8908329999999998</v>
          </cell>
          <cell r="H67">
            <v>6.2392180000000002</v>
          </cell>
          <cell r="I67">
            <v>-0.51782130000000004</v>
          </cell>
          <cell r="J67">
            <v>-0.2118883</v>
          </cell>
          <cell r="K67">
            <v>0</v>
          </cell>
          <cell r="L67">
            <v>0.2118883</v>
          </cell>
          <cell r="M67">
            <v>0.51782130000000004</v>
          </cell>
          <cell r="N67">
            <v>0.51782130000000004</v>
          </cell>
          <cell r="O67">
            <v>190</v>
          </cell>
        </row>
        <row r="68">
          <cell r="A68" t="str">
            <v>C&amp;I</v>
          </cell>
          <cell r="B68">
            <v>19</v>
          </cell>
          <cell r="C68" t="str">
            <v>All</v>
          </cell>
          <cell r="D68" t="str">
            <v>All</v>
          </cell>
          <cell r="E68" t="str">
            <v>ACs per customer: 4+</v>
          </cell>
          <cell r="F68">
            <v>89.217600000000004</v>
          </cell>
          <cell r="G68">
            <v>5.2839119999999999</v>
          </cell>
          <cell r="H68">
            <v>4.7600790000000002</v>
          </cell>
          <cell r="I68">
            <v>-0.51155870000000003</v>
          </cell>
          <cell r="J68">
            <v>-0.2093257</v>
          </cell>
          <cell r="K68">
            <v>0</v>
          </cell>
          <cell r="L68">
            <v>0.2093257</v>
          </cell>
          <cell r="M68">
            <v>0.51155870000000003</v>
          </cell>
          <cell r="N68">
            <v>0.51155870000000003</v>
          </cell>
          <cell r="O68">
            <v>190</v>
          </cell>
        </row>
        <row r="69">
          <cell r="A69" t="str">
            <v>C&amp;I</v>
          </cell>
          <cell r="B69">
            <v>20</v>
          </cell>
          <cell r="C69" t="str">
            <v>All</v>
          </cell>
          <cell r="D69" t="str">
            <v>All</v>
          </cell>
          <cell r="E69" t="str">
            <v>ACs per customer: 4+</v>
          </cell>
          <cell r="F69">
            <v>84.538399999999996</v>
          </cell>
          <cell r="G69">
            <v>5.015517</v>
          </cell>
          <cell r="H69">
            <v>4.0852680000000001</v>
          </cell>
          <cell r="I69">
            <v>-0.51783120000000005</v>
          </cell>
          <cell r="J69">
            <v>-0.21189230000000001</v>
          </cell>
          <cell r="K69">
            <v>0</v>
          </cell>
          <cell r="L69">
            <v>0.21189230000000001</v>
          </cell>
          <cell r="M69">
            <v>0.51783120000000005</v>
          </cell>
          <cell r="N69">
            <v>0.51783120000000005</v>
          </cell>
          <cell r="O69">
            <v>190</v>
          </cell>
        </row>
        <row r="70">
          <cell r="A70" t="str">
            <v>C&amp;I</v>
          </cell>
          <cell r="B70">
            <v>21</v>
          </cell>
          <cell r="C70" t="str">
            <v>All</v>
          </cell>
          <cell r="D70" t="str">
            <v>All</v>
          </cell>
          <cell r="E70" t="str">
            <v>ACs per customer: 4+</v>
          </cell>
          <cell r="F70">
            <v>80.231700000000004</v>
          </cell>
          <cell r="G70">
            <v>3.8368310000000001</v>
          </cell>
          <cell r="H70">
            <v>3.8633489999999999</v>
          </cell>
          <cell r="I70">
            <v>-0.48410560000000002</v>
          </cell>
          <cell r="J70">
            <v>-0.19809209999999999</v>
          </cell>
          <cell r="K70">
            <v>0</v>
          </cell>
          <cell r="L70">
            <v>0.19809209999999999</v>
          </cell>
          <cell r="M70">
            <v>0.48410560000000002</v>
          </cell>
          <cell r="N70">
            <v>0.48410560000000002</v>
          </cell>
          <cell r="O70">
            <v>190</v>
          </cell>
        </row>
        <row r="71">
          <cell r="A71" t="str">
            <v>C&amp;I</v>
          </cell>
          <cell r="B71">
            <v>22</v>
          </cell>
          <cell r="C71" t="str">
            <v>All</v>
          </cell>
          <cell r="D71" t="str">
            <v>All</v>
          </cell>
          <cell r="E71" t="str">
            <v>ACs per customer: 4+</v>
          </cell>
          <cell r="F71">
            <v>77.445700000000002</v>
          </cell>
          <cell r="G71">
            <v>2.5058099999999999</v>
          </cell>
          <cell r="H71">
            <v>2.529795</v>
          </cell>
          <cell r="I71">
            <v>-0.5101888</v>
          </cell>
          <cell r="J71">
            <v>-0.20876510000000001</v>
          </cell>
          <cell r="K71">
            <v>0</v>
          </cell>
          <cell r="L71">
            <v>0.20876510000000001</v>
          </cell>
          <cell r="M71">
            <v>0.5101888</v>
          </cell>
          <cell r="N71">
            <v>0.5101888</v>
          </cell>
          <cell r="O71">
            <v>190</v>
          </cell>
        </row>
        <row r="72">
          <cell r="A72" t="str">
            <v>C&amp;I</v>
          </cell>
          <cell r="B72">
            <v>23</v>
          </cell>
          <cell r="C72" t="str">
            <v>All</v>
          </cell>
          <cell r="D72" t="str">
            <v>All</v>
          </cell>
          <cell r="E72" t="str">
            <v>ACs per customer: 4+</v>
          </cell>
          <cell r="F72">
            <v>75.355000000000004</v>
          </cell>
          <cell r="G72">
            <v>2.0302600000000002</v>
          </cell>
          <cell r="H72">
            <v>2.0731679999999999</v>
          </cell>
          <cell r="I72">
            <v>-0.46346530000000002</v>
          </cell>
          <cell r="J72">
            <v>-0.18964619999999999</v>
          </cell>
          <cell r="K72">
            <v>0</v>
          </cell>
          <cell r="L72">
            <v>0.18964619999999999</v>
          </cell>
          <cell r="M72">
            <v>0.46346530000000002</v>
          </cell>
          <cell r="N72">
            <v>0.46346530000000002</v>
          </cell>
          <cell r="O72">
            <v>190</v>
          </cell>
        </row>
        <row r="73">
          <cell r="A73" t="str">
            <v>C&amp;I</v>
          </cell>
          <cell r="B73">
            <v>24</v>
          </cell>
          <cell r="C73" t="str">
            <v>All</v>
          </cell>
          <cell r="D73" t="str">
            <v>All</v>
          </cell>
          <cell r="E73" t="str">
            <v>ACs per customer: 4+</v>
          </cell>
          <cell r="F73">
            <v>73.908699999999996</v>
          </cell>
          <cell r="G73">
            <v>1.9033910000000001</v>
          </cell>
          <cell r="H73">
            <v>2.0649440000000001</v>
          </cell>
          <cell r="I73">
            <v>-0.4446775</v>
          </cell>
          <cell r="J73">
            <v>-0.18195839999999999</v>
          </cell>
          <cell r="K73">
            <v>0</v>
          </cell>
          <cell r="L73">
            <v>0.18195839999999999</v>
          </cell>
          <cell r="M73">
            <v>0.4446775</v>
          </cell>
          <cell r="N73">
            <v>0.4446775</v>
          </cell>
          <cell r="O73">
            <v>190</v>
          </cell>
        </row>
        <row r="74">
          <cell r="A74" t="str">
            <v>C&amp;I</v>
          </cell>
          <cell r="B74">
            <v>1</v>
          </cell>
          <cell r="C74" t="str">
            <v>All</v>
          </cell>
          <cell r="D74" t="str">
            <v>All</v>
          </cell>
          <cell r="E74" t="str">
            <v>All</v>
          </cell>
          <cell r="F74">
            <v>68.078599999999994</v>
          </cell>
          <cell r="G74">
            <v>1.858911</v>
          </cell>
          <cell r="H74">
            <v>1.8527</v>
          </cell>
          <cell r="I74">
            <v>-9.6771200000000002E-2</v>
          </cell>
          <cell r="J74">
            <v>-3.9598000000000001E-2</v>
          </cell>
          <cell r="K74">
            <v>0</v>
          </cell>
          <cell r="L74">
            <v>3.9598000000000001E-2</v>
          </cell>
          <cell r="M74">
            <v>9.6771200000000002E-2</v>
          </cell>
          <cell r="N74">
            <v>9.6771200000000002E-2</v>
          </cell>
          <cell r="O74">
            <v>1001</v>
          </cell>
        </row>
        <row r="75">
          <cell r="A75" t="str">
            <v>C&amp;I</v>
          </cell>
          <cell r="B75">
            <v>2</v>
          </cell>
          <cell r="C75" t="str">
            <v>All</v>
          </cell>
          <cell r="D75" t="str">
            <v>All</v>
          </cell>
          <cell r="E75" t="str">
            <v>All</v>
          </cell>
          <cell r="F75">
            <v>66.795199999999994</v>
          </cell>
          <cell r="G75">
            <v>1.7837479999999999</v>
          </cell>
          <cell r="H75">
            <v>1.760297</v>
          </cell>
          <cell r="I75">
            <v>-9.5723900000000001E-2</v>
          </cell>
          <cell r="J75">
            <v>-3.9169500000000003E-2</v>
          </cell>
          <cell r="K75">
            <v>0</v>
          </cell>
          <cell r="L75">
            <v>3.9169500000000003E-2</v>
          </cell>
          <cell r="M75">
            <v>9.5723900000000001E-2</v>
          </cell>
          <cell r="N75">
            <v>9.5723900000000001E-2</v>
          </cell>
          <cell r="O75">
            <v>1001</v>
          </cell>
        </row>
        <row r="76">
          <cell r="A76" t="str">
            <v>C&amp;I</v>
          </cell>
          <cell r="B76">
            <v>3</v>
          </cell>
          <cell r="C76" t="str">
            <v>All</v>
          </cell>
          <cell r="D76" t="str">
            <v>All</v>
          </cell>
          <cell r="E76" t="str">
            <v>All</v>
          </cell>
          <cell r="F76">
            <v>65.489400000000003</v>
          </cell>
          <cell r="G76">
            <v>1.710434</v>
          </cell>
          <cell r="H76">
            <v>1.6845460000000001</v>
          </cell>
          <cell r="I76">
            <v>-9.4892699999999996E-2</v>
          </cell>
          <cell r="J76">
            <v>-3.8829299999999997E-2</v>
          </cell>
          <cell r="K76">
            <v>0</v>
          </cell>
          <cell r="L76">
            <v>3.8829299999999997E-2</v>
          </cell>
          <cell r="M76">
            <v>9.4892699999999996E-2</v>
          </cell>
          <cell r="N76">
            <v>9.4892699999999996E-2</v>
          </cell>
          <cell r="O76">
            <v>1001</v>
          </cell>
        </row>
        <row r="77">
          <cell r="A77" t="str">
            <v>C&amp;I</v>
          </cell>
          <cell r="B77">
            <v>4</v>
          </cell>
          <cell r="C77" t="str">
            <v>All</v>
          </cell>
          <cell r="D77" t="str">
            <v>All</v>
          </cell>
          <cell r="E77" t="str">
            <v>All</v>
          </cell>
          <cell r="F77">
            <v>64.532300000000006</v>
          </cell>
          <cell r="G77">
            <v>1.6804669999999999</v>
          </cell>
          <cell r="H77">
            <v>1.6612</v>
          </cell>
          <cell r="I77">
            <v>-9.4457299999999994E-2</v>
          </cell>
          <cell r="J77">
            <v>-3.8651199999999997E-2</v>
          </cell>
          <cell r="K77">
            <v>0</v>
          </cell>
          <cell r="L77">
            <v>3.8651199999999997E-2</v>
          </cell>
          <cell r="M77">
            <v>9.4457299999999994E-2</v>
          </cell>
          <cell r="N77">
            <v>9.4457299999999994E-2</v>
          </cell>
          <cell r="O77">
            <v>1001</v>
          </cell>
        </row>
        <row r="78">
          <cell r="A78" t="str">
            <v>C&amp;I</v>
          </cell>
          <cell r="B78">
            <v>5</v>
          </cell>
          <cell r="C78" t="str">
            <v>All</v>
          </cell>
          <cell r="D78" t="str">
            <v>All</v>
          </cell>
          <cell r="E78" t="str">
            <v>All</v>
          </cell>
          <cell r="F78">
            <v>63.893300000000004</v>
          </cell>
          <cell r="G78">
            <v>1.6949149999999999</v>
          </cell>
          <cell r="H78">
            <v>1.679643</v>
          </cell>
          <cell r="I78">
            <v>-9.4260099999999999E-2</v>
          </cell>
          <cell r="J78">
            <v>-3.8570500000000001E-2</v>
          </cell>
          <cell r="K78">
            <v>0</v>
          </cell>
          <cell r="L78">
            <v>3.8570500000000001E-2</v>
          </cell>
          <cell r="M78">
            <v>9.4260099999999999E-2</v>
          </cell>
          <cell r="N78">
            <v>9.4260099999999999E-2</v>
          </cell>
          <cell r="O78">
            <v>1001</v>
          </cell>
        </row>
        <row r="79">
          <cell r="A79" t="str">
            <v>C&amp;I</v>
          </cell>
          <cell r="B79">
            <v>6</v>
          </cell>
          <cell r="C79" t="str">
            <v>All</v>
          </cell>
          <cell r="D79" t="str">
            <v>All</v>
          </cell>
          <cell r="E79" t="str">
            <v>All</v>
          </cell>
          <cell r="F79">
            <v>63.317500000000003</v>
          </cell>
          <cell r="G79">
            <v>1.842627</v>
          </cell>
          <cell r="H79">
            <v>1.854983</v>
          </cell>
          <cell r="I79">
            <v>-9.4499200000000005E-2</v>
          </cell>
          <cell r="J79">
            <v>-3.8668300000000003E-2</v>
          </cell>
          <cell r="K79">
            <v>0</v>
          </cell>
          <cell r="L79">
            <v>3.8668300000000003E-2</v>
          </cell>
          <cell r="M79">
            <v>9.4499200000000005E-2</v>
          </cell>
          <cell r="N79">
            <v>9.4499200000000005E-2</v>
          </cell>
          <cell r="O79">
            <v>1001</v>
          </cell>
        </row>
        <row r="80">
          <cell r="A80" t="str">
            <v>C&amp;I</v>
          </cell>
          <cell r="B80">
            <v>7</v>
          </cell>
          <cell r="C80" t="str">
            <v>All</v>
          </cell>
          <cell r="D80" t="str">
            <v>All</v>
          </cell>
          <cell r="E80" t="str">
            <v>All</v>
          </cell>
          <cell r="F80">
            <v>62.499499999999998</v>
          </cell>
          <cell r="G80">
            <v>1.9655739999999999</v>
          </cell>
          <cell r="H80">
            <v>2.0101469999999999</v>
          </cell>
          <cell r="I80">
            <v>-9.5096399999999998E-2</v>
          </cell>
          <cell r="J80">
            <v>-3.8912700000000001E-2</v>
          </cell>
          <cell r="K80">
            <v>0</v>
          </cell>
          <cell r="L80">
            <v>3.8912700000000001E-2</v>
          </cell>
          <cell r="M80">
            <v>9.5096399999999998E-2</v>
          </cell>
          <cell r="N80">
            <v>9.5096399999999998E-2</v>
          </cell>
          <cell r="O80">
            <v>1001</v>
          </cell>
        </row>
        <row r="81">
          <cell r="A81" t="str">
            <v>C&amp;I</v>
          </cell>
          <cell r="B81">
            <v>8</v>
          </cell>
          <cell r="C81" t="str">
            <v>All</v>
          </cell>
          <cell r="D81" t="str">
            <v>All</v>
          </cell>
          <cell r="E81" t="str">
            <v>All</v>
          </cell>
          <cell r="F81">
            <v>63.6995</v>
          </cell>
          <cell r="G81">
            <v>2.3822709999999998</v>
          </cell>
          <cell r="H81">
            <v>2.3764500000000002</v>
          </cell>
          <cell r="I81">
            <v>-9.6172099999999996E-2</v>
          </cell>
          <cell r="J81">
            <v>-3.93528E-2</v>
          </cell>
          <cell r="K81">
            <v>0</v>
          </cell>
          <cell r="L81">
            <v>3.93528E-2</v>
          </cell>
          <cell r="M81">
            <v>9.6172099999999996E-2</v>
          </cell>
          <cell r="N81">
            <v>9.6172099999999996E-2</v>
          </cell>
          <cell r="O81">
            <v>1001</v>
          </cell>
        </row>
        <row r="82">
          <cell r="A82" t="str">
            <v>C&amp;I</v>
          </cell>
          <cell r="B82">
            <v>9</v>
          </cell>
          <cell r="C82" t="str">
            <v>All</v>
          </cell>
          <cell r="D82" t="str">
            <v>All</v>
          </cell>
          <cell r="E82" t="str">
            <v>All</v>
          </cell>
          <cell r="F82">
            <v>67.989699999999999</v>
          </cell>
          <cell r="G82">
            <v>3.2076500000000001</v>
          </cell>
          <cell r="H82">
            <v>3.1060690000000002</v>
          </cell>
          <cell r="I82">
            <v>-0.1023582</v>
          </cell>
          <cell r="J82">
            <v>-4.1884200000000003E-2</v>
          </cell>
          <cell r="K82">
            <v>0</v>
          </cell>
          <cell r="L82">
            <v>4.1884200000000003E-2</v>
          </cell>
          <cell r="M82">
            <v>0.1023582</v>
          </cell>
          <cell r="N82">
            <v>0.1023582</v>
          </cell>
          <cell r="O82">
            <v>1001</v>
          </cell>
        </row>
        <row r="83">
          <cell r="A83" t="str">
            <v>C&amp;I</v>
          </cell>
          <cell r="B83">
            <v>10</v>
          </cell>
          <cell r="C83" t="str">
            <v>All</v>
          </cell>
          <cell r="D83" t="str">
            <v>All</v>
          </cell>
          <cell r="E83" t="str">
            <v>All</v>
          </cell>
          <cell r="F83">
            <v>72.475999999999999</v>
          </cell>
          <cell r="G83">
            <v>4.3277340000000004</v>
          </cell>
          <cell r="H83">
            <v>4.3083669999999996</v>
          </cell>
          <cell r="I83">
            <v>-0.1163976</v>
          </cell>
          <cell r="J83">
            <v>-4.7628999999999998E-2</v>
          </cell>
          <cell r="K83">
            <v>0</v>
          </cell>
          <cell r="L83">
            <v>4.7628999999999998E-2</v>
          </cell>
          <cell r="M83">
            <v>0.1163976</v>
          </cell>
          <cell r="N83">
            <v>0.1163976</v>
          </cell>
          <cell r="O83">
            <v>1001</v>
          </cell>
        </row>
        <row r="84">
          <cell r="A84" t="str">
            <v>C&amp;I</v>
          </cell>
          <cell r="B84">
            <v>11</v>
          </cell>
          <cell r="C84" t="str">
            <v>All</v>
          </cell>
          <cell r="D84" t="str">
            <v>All</v>
          </cell>
          <cell r="E84" t="str">
            <v>All</v>
          </cell>
          <cell r="F84">
            <v>77.129900000000006</v>
          </cell>
          <cell r="G84">
            <v>5.3049439999999999</v>
          </cell>
          <cell r="H84">
            <v>5.2267219999999996</v>
          </cell>
          <cell r="I84">
            <v>-0.11622680000000001</v>
          </cell>
          <cell r="J84">
            <v>-4.75591E-2</v>
          </cell>
          <cell r="K84">
            <v>0</v>
          </cell>
          <cell r="L84">
            <v>4.75591E-2</v>
          </cell>
          <cell r="M84">
            <v>0.11622680000000001</v>
          </cell>
          <cell r="N84">
            <v>0.11622680000000001</v>
          </cell>
          <cell r="O84">
            <v>1001</v>
          </cell>
        </row>
        <row r="85">
          <cell r="A85" t="str">
            <v>C&amp;I</v>
          </cell>
          <cell r="B85">
            <v>12</v>
          </cell>
          <cell r="C85" t="str">
            <v>All</v>
          </cell>
          <cell r="D85" t="str">
            <v>All</v>
          </cell>
          <cell r="E85" t="str">
            <v>All</v>
          </cell>
          <cell r="F85">
            <v>81.112899999999996</v>
          </cell>
          <cell r="G85">
            <v>6.0005709999999999</v>
          </cell>
          <cell r="H85">
            <v>6.1041290000000004</v>
          </cell>
          <cell r="I85">
            <v>-0.11725430000000001</v>
          </cell>
          <cell r="J85">
            <v>-4.7979500000000001E-2</v>
          </cell>
          <cell r="K85">
            <v>0</v>
          </cell>
          <cell r="L85">
            <v>4.7979500000000001E-2</v>
          </cell>
          <cell r="M85">
            <v>0.11725430000000001</v>
          </cell>
          <cell r="N85">
            <v>0.11725430000000001</v>
          </cell>
          <cell r="O85">
            <v>1001</v>
          </cell>
        </row>
        <row r="86">
          <cell r="A86" t="str">
            <v>C&amp;I</v>
          </cell>
          <cell r="B86">
            <v>13</v>
          </cell>
          <cell r="C86" t="str">
            <v>All</v>
          </cell>
          <cell r="D86" t="str">
            <v>All</v>
          </cell>
          <cell r="E86" t="str">
            <v>All</v>
          </cell>
          <cell r="F86">
            <v>84.713200000000001</v>
          </cell>
          <cell r="G86">
            <v>6.2896179999999999</v>
          </cell>
          <cell r="H86">
            <v>6.4137440000000003</v>
          </cell>
          <cell r="I86">
            <v>-0.11552850000000001</v>
          </cell>
          <cell r="J86">
            <v>-4.7273299999999997E-2</v>
          </cell>
          <cell r="K86">
            <v>0</v>
          </cell>
          <cell r="L86">
            <v>4.7273299999999997E-2</v>
          </cell>
          <cell r="M86">
            <v>0.11552850000000001</v>
          </cell>
          <cell r="N86">
            <v>0.11552850000000001</v>
          </cell>
          <cell r="O86">
            <v>1001</v>
          </cell>
        </row>
        <row r="87">
          <cell r="A87" t="str">
            <v>C&amp;I</v>
          </cell>
          <cell r="B87">
            <v>14</v>
          </cell>
          <cell r="C87" t="str">
            <v>All</v>
          </cell>
          <cell r="D87" t="str">
            <v>All</v>
          </cell>
          <cell r="E87" t="str">
            <v>All</v>
          </cell>
          <cell r="F87">
            <v>87.828500000000005</v>
          </cell>
          <cell r="G87">
            <v>6.7546980000000003</v>
          </cell>
          <cell r="H87">
            <v>6.854152</v>
          </cell>
          <cell r="I87">
            <v>-0.1204585</v>
          </cell>
          <cell r="J87">
            <v>-4.92907E-2</v>
          </cell>
          <cell r="K87">
            <v>0</v>
          </cell>
          <cell r="L87">
            <v>4.92907E-2</v>
          </cell>
          <cell r="M87">
            <v>0.1204585</v>
          </cell>
          <cell r="N87">
            <v>0.1204585</v>
          </cell>
          <cell r="O87">
            <v>1001</v>
          </cell>
        </row>
        <row r="88">
          <cell r="A88" t="str">
            <v>C&amp;I</v>
          </cell>
          <cell r="B88">
            <v>15</v>
          </cell>
          <cell r="C88" t="str">
            <v>All</v>
          </cell>
          <cell r="D88" t="str">
            <v>All</v>
          </cell>
          <cell r="E88" t="str">
            <v>All</v>
          </cell>
          <cell r="F88">
            <v>90.686199999999999</v>
          </cell>
          <cell r="G88">
            <v>7.2486509999999997</v>
          </cell>
          <cell r="H88">
            <v>6.9997340000000001</v>
          </cell>
          <cell r="I88">
            <v>-0.1095023</v>
          </cell>
          <cell r="J88">
            <v>-4.48075E-2</v>
          </cell>
          <cell r="K88">
            <v>0</v>
          </cell>
          <cell r="L88">
            <v>4.48075E-2</v>
          </cell>
          <cell r="M88">
            <v>0.1095023</v>
          </cell>
          <cell r="N88">
            <v>0.1095023</v>
          </cell>
          <cell r="O88">
            <v>1001</v>
          </cell>
        </row>
        <row r="89">
          <cell r="A89" t="str">
            <v>C&amp;I</v>
          </cell>
          <cell r="B89">
            <v>16</v>
          </cell>
          <cell r="C89" t="str">
            <v>All</v>
          </cell>
          <cell r="D89" t="str">
            <v>All</v>
          </cell>
          <cell r="E89" t="str">
            <v>All</v>
          </cell>
          <cell r="F89">
            <v>92.473200000000006</v>
          </cell>
          <cell r="G89">
            <v>7.325825</v>
          </cell>
          <cell r="H89">
            <v>7.1649520000000004</v>
          </cell>
          <cell r="I89">
            <v>-0.1168874</v>
          </cell>
          <cell r="J89">
            <v>-4.7829400000000001E-2</v>
          </cell>
          <cell r="K89">
            <v>0</v>
          </cell>
          <cell r="L89">
            <v>4.7829400000000001E-2</v>
          </cell>
          <cell r="M89">
            <v>0.1168874</v>
          </cell>
          <cell r="N89">
            <v>0.1168874</v>
          </cell>
          <cell r="O89">
            <v>1001</v>
          </cell>
        </row>
        <row r="90">
          <cell r="A90" t="str">
            <v>C&amp;I</v>
          </cell>
          <cell r="B90">
            <v>17</v>
          </cell>
          <cell r="C90" t="str">
            <v>All</v>
          </cell>
          <cell r="D90" t="str">
            <v>All</v>
          </cell>
          <cell r="E90" t="str">
            <v>All</v>
          </cell>
          <cell r="F90">
            <v>93.263499999999993</v>
          </cell>
          <cell r="G90">
            <v>7.0904910000000001</v>
          </cell>
          <cell r="H90">
            <v>6.9139109999999997</v>
          </cell>
          <cell r="I90">
            <v>-0.11894250000000001</v>
          </cell>
          <cell r="J90">
            <v>-4.86703E-2</v>
          </cell>
          <cell r="K90">
            <v>0</v>
          </cell>
          <cell r="L90">
            <v>4.86703E-2</v>
          </cell>
          <cell r="M90">
            <v>0.11894250000000001</v>
          </cell>
          <cell r="N90">
            <v>0.11894250000000001</v>
          </cell>
          <cell r="O90">
            <v>1001</v>
          </cell>
        </row>
        <row r="91">
          <cell r="A91" t="str">
            <v>C&amp;I</v>
          </cell>
          <cell r="B91">
            <v>18</v>
          </cell>
          <cell r="C91" t="str">
            <v>All</v>
          </cell>
          <cell r="D91" t="str">
            <v>All</v>
          </cell>
          <cell r="E91" t="str">
            <v>All</v>
          </cell>
          <cell r="F91">
            <v>92.330600000000004</v>
          </cell>
          <cell r="G91">
            <v>6.094786</v>
          </cell>
          <cell r="H91">
            <v>5.9725159999999997</v>
          </cell>
          <cell r="I91">
            <v>-0.1185027</v>
          </cell>
          <cell r="J91">
            <v>-4.8490400000000003E-2</v>
          </cell>
          <cell r="K91">
            <v>0</v>
          </cell>
          <cell r="L91">
            <v>4.8490400000000003E-2</v>
          </cell>
          <cell r="M91">
            <v>0.1185027</v>
          </cell>
          <cell r="N91">
            <v>0.1185027</v>
          </cell>
          <cell r="O91">
            <v>1001</v>
          </cell>
        </row>
        <row r="92">
          <cell r="A92" t="str">
            <v>C&amp;I</v>
          </cell>
          <cell r="B92">
            <v>19</v>
          </cell>
          <cell r="C92" t="str">
            <v>All</v>
          </cell>
          <cell r="D92" t="str">
            <v>All</v>
          </cell>
          <cell r="E92" t="str">
            <v>All</v>
          </cell>
          <cell r="F92">
            <v>89.739900000000006</v>
          </cell>
          <cell r="G92">
            <v>5.0285859999999998</v>
          </cell>
          <cell r="H92">
            <v>4.954644</v>
          </cell>
          <cell r="I92">
            <v>-0.1190721</v>
          </cell>
          <cell r="J92">
            <v>-4.87234E-2</v>
          </cell>
          <cell r="K92">
            <v>0</v>
          </cell>
          <cell r="L92">
            <v>4.87234E-2</v>
          </cell>
          <cell r="M92">
            <v>0.1190721</v>
          </cell>
          <cell r="N92">
            <v>0.1190721</v>
          </cell>
          <cell r="O92">
            <v>1001</v>
          </cell>
        </row>
        <row r="93">
          <cell r="A93" t="str">
            <v>C&amp;I</v>
          </cell>
          <cell r="B93">
            <v>20</v>
          </cell>
          <cell r="C93" t="str">
            <v>All</v>
          </cell>
          <cell r="D93" t="str">
            <v>All</v>
          </cell>
          <cell r="E93" t="str">
            <v>All</v>
          </cell>
          <cell r="F93">
            <v>85.387500000000003</v>
          </cell>
          <cell r="G93">
            <v>4.3286509999999998</v>
          </cell>
          <cell r="H93">
            <v>4.328938</v>
          </cell>
          <cell r="I93">
            <v>-0.11737309999999999</v>
          </cell>
          <cell r="J93">
            <v>-4.8028099999999997E-2</v>
          </cell>
          <cell r="K93">
            <v>0</v>
          </cell>
          <cell r="L93">
            <v>4.8028099999999997E-2</v>
          </cell>
          <cell r="M93">
            <v>0.11737309999999999</v>
          </cell>
          <cell r="N93">
            <v>0.11737309999999999</v>
          </cell>
          <cell r="O93">
            <v>1001</v>
          </cell>
        </row>
        <row r="94">
          <cell r="A94" t="str">
            <v>C&amp;I</v>
          </cell>
          <cell r="B94">
            <v>21</v>
          </cell>
          <cell r="C94" t="str">
            <v>All</v>
          </cell>
          <cell r="D94" t="str">
            <v>All</v>
          </cell>
          <cell r="E94" t="str">
            <v>All</v>
          </cell>
          <cell r="F94">
            <v>80.97</v>
          </cell>
          <cell r="G94">
            <v>3.748624</v>
          </cell>
          <cell r="H94">
            <v>3.7577039999999999</v>
          </cell>
          <cell r="I94">
            <v>-0.1127924</v>
          </cell>
          <cell r="J94">
            <v>-4.6153699999999999E-2</v>
          </cell>
          <cell r="K94">
            <v>0</v>
          </cell>
          <cell r="L94">
            <v>4.6153699999999999E-2</v>
          </cell>
          <cell r="M94">
            <v>0.1127924</v>
          </cell>
          <cell r="N94">
            <v>0.1127924</v>
          </cell>
          <cell r="O94">
            <v>1001</v>
          </cell>
        </row>
        <row r="95">
          <cell r="A95" t="str">
            <v>C&amp;I</v>
          </cell>
          <cell r="B95">
            <v>22</v>
          </cell>
          <cell r="C95" t="str">
            <v>All</v>
          </cell>
          <cell r="D95" t="str">
            <v>All</v>
          </cell>
          <cell r="E95" t="str">
            <v>All</v>
          </cell>
          <cell r="F95">
            <v>78.400000000000006</v>
          </cell>
          <cell r="G95">
            <v>3.0404179999999998</v>
          </cell>
          <cell r="H95">
            <v>2.9452479999999999</v>
          </cell>
          <cell r="I95">
            <v>-0.1133231</v>
          </cell>
          <cell r="J95">
            <v>-4.63709E-2</v>
          </cell>
          <cell r="K95">
            <v>0</v>
          </cell>
          <cell r="L95">
            <v>4.63709E-2</v>
          </cell>
          <cell r="M95">
            <v>0.1133231</v>
          </cell>
          <cell r="N95">
            <v>0.1133231</v>
          </cell>
          <cell r="O95">
            <v>1001</v>
          </cell>
        </row>
        <row r="96">
          <cell r="A96" t="str">
            <v>C&amp;I</v>
          </cell>
          <cell r="B96">
            <v>23</v>
          </cell>
          <cell r="C96" t="str">
            <v>All</v>
          </cell>
          <cell r="D96" t="str">
            <v>All</v>
          </cell>
          <cell r="E96" t="str">
            <v>All</v>
          </cell>
          <cell r="F96">
            <v>76.118099999999998</v>
          </cell>
          <cell r="G96">
            <v>2.547472</v>
          </cell>
          <cell r="H96">
            <v>2.5448520000000001</v>
          </cell>
          <cell r="I96">
            <v>-0.1051332</v>
          </cell>
          <cell r="J96">
            <v>-4.3019700000000001E-2</v>
          </cell>
          <cell r="K96">
            <v>0</v>
          </cell>
          <cell r="L96">
            <v>4.3019700000000001E-2</v>
          </cell>
          <cell r="M96">
            <v>0.1051332</v>
          </cell>
          <cell r="N96">
            <v>0.1051332</v>
          </cell>
          <cell r="O96">
            <v>1001</v>
          </cell>
        </row>
        <row r="97">
          <cell r="A97" t="str">
            <v>C&amp;I</v>
          </cell>
          <cell r="B97">
            <v>24</v>
          </cell>
          <cell r="C97" t="str">
            <v>All</v>
          </cell>
          <cell r="D97" t="str">
            <v>All</v>
          </cell>
          <cell r="E97" t="str">
            <v>All</v>
          </cell>
          <cell r="F97">
            <v>74.540599999999998</v>
          </cell>
          <cell r="G97">
            <v>2.299048</v>
          </cell>
          <cell r="H97">
            <v>2.2685900000000001</v>
          </cell>
          <cell r="I97">
            <v>-0.1053123</v>
          </cell>
          <cell r="J97">
            <v>-4.3092900000000003E-2</v>
          </cell>
          <cell r="K97">
            <v>0</v>
          </cell>
          <cell r="L97">
            <v>4.3092900000000003E-2</v>
          </cell>
          <cell r="M97">
            <v>0.1053123</v>
          </cell>
          <cell r="N97">
            <v>0.1053123</v>
          </cell>
          <cell r="O97">
            <v>1001</v>
          </cell>
        </row>
        <row r="98">
          <cell r="A98" t="str">
            <v>C&amp;I</v>
          </cell>
          <cell r="B98">
            <v>1</v>
          </cell>
          <cell r="C98" t="str">
            <v>All</v>
          </cell>
          <cell r="D98" t="str">
            <v>All</v>
          </cell>
          <cell r="E98" t="str">
            <v>Building Age: &lt; 3 YEARS</v>
          </cell>
          <cell r="F98">
            <v>65.980699999999999</v>
          </cell>
          <cell r="G98">
            <v>1.179864</v>
          </cell>
          <cell r="H98">
            <v>1.267422</v>
          </cell>
          <cell r="I98">
            <v>-0.95616809999999997</v>
          </cell>
          <cell r="J98">
            <v>-0.3912562</v>
          </cell>
          <cell r="K98">
            <v>0</v>
          </cell>
          <cell r="L98">
            <v>0.3912562</v>
          </cell>
          <cell r="M98">
            <v>0.95616809999999997</v>
          </cell>
          <cell r="N98">
            <v>0.95616809999999997</v>
          </cell>
          <cell r="O98">
            <v>10</v>
          </cell>
        </row>
        <row r="99">
          <cell r="A99" t="str">
            <v>C&amp;I</v>
          </cell>
          <cell r="B99">
            <v>2</v>
          </cell>
          <cell r="C99" t="str">
            <v>All</v>
          </cell>
          <cell r="D99" t="str">
            <v>All</v>
          </cell>
          <cell r="E99" t="str">
            <v>Building Age: &lt; 3 YEARS</v>
          </cell>
          <cell r="F99">
            <v>65.028099999999995</v>
          </cell>
          <cell r="G99">
            <v>1.117472</v>
          </cell>
          <cell r="H99">
            <v>1.0871409999999999</v>
          </cell>
          <cell r="I99">
            <v>-0.9544473</v>
          </cell>
          <cell r="J99">
            <v>-0.39055210000000001</v>
          </cell>
          <cell r="K99">
            <v>0</v>
          </cell>
          <cell r="L99">
            <v>0.39055210000000001</v>
          </cell>
          <cell r="M99">
            <v>0.9544473</v>
          </cell>
          <cell r="N99">
            <v>0.9544473</v>
          </cell>
          <cell r="O99">
            <v>10</v>
          </cell>
        </row>
        <row r="100">
          <cell r="A100" t="str">
            <v>C&amp;I</v>
          </cell>
          <cell r="B100">
            <v>3</v>
          </cell>
          <cell r="C100" t="str">
            <v>All</v>
          </cell>
          <cell r="D100" t="str">
            <v>All</v>
          </cell>
          <cell r="E100" t="str">
            <v>Building Age: &lt; 3 YEARS</v>
          </cell>
          <cell r="F100">
            <v>64.673599999999993</v>
          </cell>
          <cell r="G100">
            <v>1.123451</v>
          </cell>
          <cell r="H100">
            <v>1.17885</v>
          </cell>
          <cell r="I100">
            <v>-0.9539917</v>
          </cell>
          <cell r="J100">
            <v>-0.39036569999999998</v>
          </cell>
          <cell r="K100">
            <v>0</v>
          </cell>
          <cell r="L100">
            <v>0.39036569999999998</v>
          </cell>
          <cell r="M100">
            <v>0.9539917</v>
          </cell>
          <cell r="N100">
            <v>0.9539917</v>
          </cell>
          <cell r="O100">
            <v>10</v>
          </cell>
        </row>
        <row r="101">
          <cell r="A101" t="str">
            <v>C&amp;I</v>
          </cell>
          <cell r="B101">
            <v>4</v>
          </cell>
          <cell r="C101" t="str">
            <v>All</v>
          </cell>
          <cell r="D101" t="str">
            <v>All</v>
          </cell>
          <cell r="E101" t="str">
            <v>Building Age: &lt; 3 YEARS</v>
          </cell>
          <cell r="F101">
            <v>64.6875</v>
          </cell>
          <cell r="G101">
            <v>1.132449</v>
          </cell>
          <cell r="H101">
            <v>1.3233950000000001</v>
          </cell>
          <cell r="I101">
            <v>-0.95326010000000005</v>
          </cell>
          <cell r="J101">
            <v>-0.39006629999999998</v>
          </cell>
          <cell r="K101">
            <v>0</v>
          </cell>
          <cell r="L101">
            <v>0.39006629999999998</v>
          </cell>
          <cell r="M101">
            <v>0.95326010000000005</v>
          </cell>
          <cell r="N101">
            <v>0.95326010000000005</v>
          </cell>
          <cell r="O101">
            <v>10</v>
          </cell>
        </row>
        <row r="102">
          <cell r="A102" t="str">
            <v>C&amp;I</v>
          </cell>
          <cell r="B102">
            <v>5</v>
          </cell>
          <cell r="C102" t="str">
            <v>All</v>
          </cell>
          <cell r="D102" t="str">
            <v>All</v>
          </cell>
          <cell r="E102" t="str">
            <v>Building Age: &lt; 3 YEARS</v>
          </cell>
          <cell r="F102">
            <v>64.022599999999997</v>
          </cell>
          <cell r="G102">
            <v>1.120025</v>
          </cell>
          <cell r="H102">
            <v>1.1723349999999999</v>
          </cell>
          <cell r="I102">
            <v>-0.95317909999999995</v>
          </cell>
          <cell r="J102">
            <v>-0.39003320000000002</v>
          </cell>
          <cell r="K102">
            <v>0</v>
          </cell>
          <cell r="L102">
            <v>0.39003320000000002</v>
          </cell>
          <cell r="M102">
            <v>0.95317909999999995</v>
          </cell>
          <cell r="N102">
            <v>0.95317909999999995</v>
          </cell>
          <cell r="O102">
            <v>10</v>
          </cell>
        </row>
        <row r="103">
          <cell r="A103" t="str">
            <v>C&amp;I</v>
          </cell>
          <cell r="B103">
            <v>6</v>
          </cell>
          <cell r="C103" t="str">
            <v>All</v>
          </cell>
          <cell r="D103" t="str">
            <v>All</v>
          </cell>
          <cell r="E103" t="str">
            <v>Building Age: &lt; 3 YEARS</v>
          </cell>
          <cell r="F103">
            <v>63.287999999999997</v>
          </cell>
          <cell r="G103">
            <v>1.111259</v>
          </cell>
          <cell r="H103">
            <v>1.141445</v>
          </cell>
          <cell r="I103">
            <v>-0.95288830000000002</v>
          </cell>
          <cell r="J103">
            <v>-0.38991419999999999</v>
          </cell>
          <cell r="K103">
            <v>0</v>
          </cell>
          <cell r="L103">
            <v>0.38991419999999999</v>
          </cell>
          <cell r="M103">
            <v>0.95288830000000002</v>
          </cell>
          <cell r="N103">
            <v>0.95288830000000002</v>
          </cell>
          <cell r="O103">
            <v>10</v>
          </cell>
        </row>
        <row r="104">
          <cell r="A104" t="str">
            <v>C&amp;I</v>
          </cell>
          <cell r="B104">
            <v>7</v>
          </cell>
          <cell r="C104" t="str">
            <v>All</v>
          </cell>
          <cell r="D104" t="str">
            <v>All</v>
          </cell>
          <cell r="E104" t="str">
            <v>Building Age: &lt; 3 YEARS</v>
          </cell>
          <cell r="F104">
            <v>62.100700000000003</v>
          </cell>
          <cell r="G104">
            <v>0.99157439999999997</v>
          </cell>
          <cell r="H104">
            <v>1.0088299999999999</v>
          </cell>
          <cell r="I104">
            <v>-0.95295010000000002</v>
          </cell>
          <cell r="J104">
            <v>-0.38993949999999999</v>
          </cell>
          <cell r="K104">
            <v>0</v>
          </cell>
          <cell r="L104">
            <v>0.38993949999999999</v>
          </cell>
          <cell r="M104">
            <v>0.95295010000000002</v>
          </cell>
          <cell r="N104">
            <v>0.95295010000000002</v>
          </cell>
          <cell r="O104">
            <v>10</v>
          </cell>
        </row>
        <row r="105">
          <cell r="A105" t="str">
            <v>C&amp;I</v>
          </cell>
          <cell r="B105">
            <v>8</v>
          </cell>
          <cell r="C105" t="str">
            <v>All</v>
          </cell>
          <cell r="D105" t="str">
            <v>All</v>
          </cell>
          <cell r="E105" t="str">
            <v>Building Age: &lt; 3 YEARS</v>
          </cell>
          <cell r="F105">
            <v>63.4358</v>
          </cell>
          <cell r="G105">
            <v>0.83300980000000002</v>
          </cell>
          <cell r="H105">
            <v>1.0689660000000001</v>
          </cell>
          <cell r="I105">
            <v>-0.95311500000000005</v>
          </cell>
          <cell r="J105">
            <v>-0.39000689999999999</v>
          </cell>
          <cell r="K105">
            <v>0</v>
          </cell>
          <cell r="L105">
            <v>0.39000689999999999</v>
          </cell>
          <cell r="M105">
            <v>0.95311500000000005</v>
          </cell>
          <cell r="N105">
            <v>0.95311500000000005</v>
          </cell>
          <cell r="O105">
            <v>10</v>
          </cell>
        </row>
        <row r="106">
          <cell r="A106" t="str">
            <v>C&amp;I</v>
          </cell>
          <cell r="B106">
            <v>9</v>
          </cell>
          <cell r="C106" t="str">
            <v>All</v>
          </cell>
          <cell r="D106" t="str">
            <v>All</v>
          </cell>
          <cell r="E106" t="str">
            <v>Building Age: &lt; 3 YEARS</v>
          </cell>
          <cell r="F106">
            <v>70.329499999999996</v>
          </cell>
          <cell r="G106">
            <v>0.9502043</v>
          </cell>
          <cell r="H106">
            <v>0.80418469999999997</v>
          </cell>
          <cell r="I106">
            <v>-0.96562119999999996</v>
          </cell>
          <cell r="J106">
            <v>-0.39512439999999999</v>
          </cell>
          <cell r="K106">
            <v>0</v>
          </cell>
          <cell r="L106">
            <v>0.39512439999999999</v>
          </cell>
          <cell r="M106">
            <v>0.96562119999999996</v>
          </cell>
          <cell r="N106">
            <v>0.96562119999999996</v>
          </cell>
          <cell r="O106">
            <v>10</v>
          </cell>
        </row>
        <row r="107">
          <cell r="A107" t="str">
            <v>C&amp;I</v>
          </cell>
          <cell r="B107">
            <v>10</v>
          </cell>
          <cell r="C107" t="str">
            <v>All</v>
          </cell>
          <cell r="D107" t="str">
            <v>All</v>
          </cell>
          <cell r="E107" t="str">
            <v>Building Age: &lt; 3 YEARS</v>
          </cell>
          <cell r="F107">
            <v>78.200800000000001</v>
          </cell>
          <cell r="G107">
            <v>1.4474050000000001</v>
          </cell>
          <cell r="H107">
            <v>1.648401</v>
          </cell>
          <cell r="I107">
            <v>-0.9878131</v>
          </cell>
          <cell r="J107">
            <v>-0.40420509999999998</v>
          </cell>
          <cell r="K107">
            <v>0</v>
          </cell>
          <cell r="L107">
            <v>0.40420509999999998</v>
          </cell>
          <cell r="M107">
            <v>0.9878131</v>
          </cell>
          <cell r="N107">
            <v>0.9878131</v>
          </cell>
          <cell r="O107">
            <v>10</v>
          </cell>
        </row>
        <row r="108">
          <cell r="A108" t="str">
            <v>C&amp;I</v>
          </cell>
          <cell r="B108">
            <v>11</v>
          </cell>
          <cell r="C108" t="str">
            <v>All</v>
          </cell>
          <cell r="D108" t="str">
            <v>All</v>
          </cell>
          <cell r="E108" t="str">
            <v>Building Age: &lt; 3 YEARS</v>
          </cell>
          <cell r="F108">
            <v>82.343100000000007</v>
          </cell>
          <cell r="G108">
            <v>2.2421509999999998</v>
          </cell>
          <cell r="H108">
            <v>2.3718729999999999</v>
          </cell>
          <cell r="I108">
            <v>-1.0201439999999999</v>
          </cell>
          <cell r="J108">
            <v>-0.41743479999999999</v>
          </cell>
          <cell r="K108">
            <v>0</v>
          </cell>
          <cell r="L108">
            <v>0.41743479999999999</v>
          </cell>
          <cell r="M108">
            <v>1.0201439999999999</v>
          </cell>
          <cell r="N108">
            <v>1.0201439999999999</v>
          </cell>
          <cell r="O108">
            <v>10</v>
          </cell>
        </row>
        <row r="109">
          <cell r="A109" t="str">
            <v>C&amp;I</v>
          </cell>
          <cell r="B109">
            <v>12</v>
          </cell>
          <cell r="C109" t="str">
            <v>All</v>
          </cell>
          <cell r="D109" t="str">
            <v>All</v>
          </cell>
          <cell r="E109" t="str">
            <v>Building Age: &lt; 3 YEARS</v>
          </cell>
          <cell r="F109">
            <v>85.290099999999995</v>
          </cell>
          <cell r="G109">
            <v>2.8343150000000001</v>
          </cell>
          <cell r="H109">
            <v>3.8338739999999998</v>
          </cell>
          <cell r="I109">
            <v>-1.033326</v>
          </cell>
          <cell r="J109">
            <v>-0.4228288</v>
          </cell>
          <cell r="K109">
            <v>0</v>
          </cell>
          <cell r="L109">
            <v>0.4228288</v>
          </cell>
          <cell r="M109">
            <v>1.033326</v>
          </cell>
          <cell r="N109">
            <v>1.033326</v>
          </cell>
          <cell r="O109">
            <v>10</v>
          </cell>
        </row>
        <row r="110">
          <cell r="A110" t="str">
            <v>C&amp;I</v>
          </cell>
          <cell r="B110">
            <v>13</v>
          </cell>
          <cell r="C110" t="str">
            <v>All</v>
          </cell>
          <cell r="D110" t="str">
            <v>All</v>
          </cell>
          <cell r="E110" t="str">
            <v>Building Age: &lt; 3 YEARS</v>
          </cell>
          <cell r="F110">
            <v>87.994</v>
          </cell>
          <cell r="G110">
            <v>3.2680220000000002</v>
          </cell>
          <cell r="H110">
            <v>2.7563439999999999</v>
          </cell>
          <cell r="I110">
            <v>-1.058038</v>
          </cell>
          <cell r="J110">
            <v>-0.43294060000000001</v>
          </cell>
          <cell r="K110">
            <v>0</v>
          </cell>
          <cell r="L110">
            <v>0.43294060000000001</v>
          </cell>
          <cell r="M110">
            <v>1.058038</v>
          </cell>
          <cell r="N110">
            <v>1.058038</v>
          </cell>
          <cell r="O110">
            <v>10</v>
          </cell>
        </row>
        <row r="111">
          <cell r="A111" t="str">
            <v>C&amp;I</v>
          </cell>
          <cell r="B111">
            <v>14</v>
          </cell>
          <cell r="C111" t="str">
            <v>All</v>
          </cell>
          <cell r="D111" t="str">
            <v>All</v>
          </cell>
          <cell r="E111" t="str">
            <v>Building Age: &lt; 3 YEARS</v>
          </cell>
          <cell r="F111">
            <v>90.837800000000001</v>
          </cell>
          <cell r="G111">
            <v>3.5938680000000001</v>
          </cell>
          <cell r="H111">
            <v>3.0319449999999999</v>
          </cell>
          <cell r="I111">
            <v>-1.0529850000000001</v>
          </cell>
          <cell r="J111">
            <v>-0.4308728</v>
          </cell>
          <cell r="K111">
            <v>0</v>
          </cell>
          <cell r="L111">
            <v>0.4308728</v>
          </cell>
          <cell r="M111">
            <v>1.0529850000000001</v>
          </cell>
          <cell r="N111">
            <v>1.0529850000000001</v>
          </cell>
          <cell r="O111">
            <v>10</v>
          </cell>
        </row>
        <row r="112">
          <cell r="A112" t="str">
            <v>C&amp;I</v>
          </cell>
          <cell r="B112">
            <v>15</v>
          </cell>
          <cell r="C112" t="str">
            <v>All</v>
          </cell>
          <cell r="D112" t="str">
            <v>All</v>
          </cell>
          <cell r="E112" t="str">
            <v>Building Age: &lt; 3 YEARS</v>
          </cell>
          <cell r="F112">
            <v>93.220699999999994</v>
          </cell>
          <cell r="G112">
            <v>3.430221</v>
          </cell>
          <cell r="H112">
            <v>3.3745430000000001</v>
          </cell>
          <cell r="I112">
            <v>-1.042354</v>
          </cell>
          <cell r="J112">
            <v>-0.42652269999999998</v>
          </cell>
          <cell r="K112">
            <v>0</v>
          </cell>
          <cell r="L112">
            <v>0.42652269999999998</v>
          </cell>
          <cell r="M112">
            <v>1.042354</v>
          </cell>
          <cell r="N112">
            <v>1.042354</v>
          </cell>
          <cell r="O112">
            <v>10</v>
          </cell>
        </row>
        <row r="113">
          <cell r="A113" t="str">
            <v>C&amp;I</v>
          </cell>
          <cell r="B113">
            <v>16</v>
          </cell>
          <cell r="C113" t="str">
            <v>All</v>
          </cell>
          <cell r="D113" t="str">
            <v>All</v>
          </cell>
          <cell r="E113" t="str">
            <v>Building Age: &lt; 3 YEARS</v>
          </cell>
          <cell r="F113">
            <v>94.737399999999994</v>
          </cell>
          <cell r="G113">
            <v>3.604584</v>
          </cell>
          <cell r="H113">
            <v>3.0877979999999998</v>
          </cell>
          <cell r="I113">
            <v>-1.0251809999999999</v>
          </cell>
          <cell r="J113">
            <v>-0.41949579999999997</v>
          </cell>
          <cell r="K113">
            <v>0</v>
          </cell>
          <cell r="L113">
            <v>0.41949579999999997</v>
          </cell>
          <cell r="M113">
            <v>1.0251809999999999</v>
          </cell>
          <cell r="N113">
            <v>1.0251809999999999</v>
          </cell>
          <cell r="O113">
            <v>10</v>
          </cell>
        </row>
        <row r="114">
          <cell r="A114" t="str">
            <v>C&amp;I</v>
          </cell>
          <cell r="B114">
            <v>17</v>
          </cell>
          <cell r="C114" t="str">
            <v>All</v>
          </cell>
          <cell r="D114" t="str">
            <v>All</v>
          </cell>
          <cell r="E114" t="str">
            <v>Building Age: &lt; 3 YEARS</v>
          </cell>
          <cell r="F114">
            <v>94.723399999999998</v>
          </cell>
          <cell r="G114">
            <v>3.1188319999999998</v>
          </cell>
          <cell r="H114">
            <v>3.5102720000000001</v>
          </cell>
          <cell r="I114">
            <v>-1.051018</v>
          </cell>
          <cell r="J114">
            <v>-0.43006800000000001</v>
          </cell>
          <cell r="K114">
            <v>0</v>
          </cell>
          <cell r="L114">
            <v>0.43006800000000001</v>
          </cell>
          <cell r="M114">
            <v>1.051018</v>
          </cell>
          <cell r="N114">
            <v>1.051018</v>
          </cell>
          <cell r="O114">
            <v>10</v>
          </cell>
        </row>
        <row r="115">
          <cell r="A115" t="str">
            <v>C&amp;I</v>
          </cell>
          <cell r="B115">
            <v>18</v>
          </cell>
          <cell r="C115" t="str">
            <v>All</v>
          </cell>
          <cell r="D115" t="str">
            <v>All</v>
          </cell>
          <cell r="E115" t="str">
            <v>Building Age: &lt; 3 YEARS</v>
          </cell>
          <cell r="F115">
            <v>93.701099999999997</v>
          </cell>
          <cell r="G115">
            <v>3.149823</v>
          </cell>
          <cell r="H115">
            <v>3.0241760000000002</v>
          </cell>
          <cell r="I115">
            <v>-1.0526489999999999</v>
          </cell>
          <cell r="J115">
            <v>-0.4307356</v>
          </cell>
          <cell r="K115">
            <v>0</v>
          </cell>
          <cell r="L115">
            <v>0.4307356</v>
          </cell>
          <cell r="M115">
            <v>1.0526489999999999</v>
          </cell>
          <cell r="N115">
            <v>1.0526489999999999</v>
          </cell>
          <cell r="O115">
            <v>10</v>
          </cell>
        </row>
        <row r="116">
          <cell r="A116" t="str">
            <v>C&amp;I</v>
          </cell>
          <cell r="B116">
            <v>19</v>
          </cell>
          <cell r="C116" t="str">
            <v>All</v>
          </cell>
          <cell r="D116" t="str">
            <v>All</v>
          </cell>
          <cell r="E116" t="str">
            <v>Building Age: &lt; 3 YEARS</v>
          </cell>
          <cell r="F116">
            <v>90.818600000000004</v>
          </cell>
          <cell r="G116">
            <v>2.9912559999999999</v>
          </cell>
          <cell r="H116">
            <v>3.474396</v>
          </cell>
          <cell r="I116">
            <v>-1.0538719999999999</v>
          </cell>
          <cell r="J116">
            <v>-0.4312357</v>
          </cell>
          <cell r="K116">
            <v>0</v>
          </cell>
          <cell r="L116">
            <v>0.4312357</v>
          </cell>
          <cell r="M116">
            <v>1.0538719999999999</v>
          </cell>
          <cell r="N116">
            <v>1.0538719999999999</v>
          </cell>
          <cell r="O116">
            <v>10</v>
          </cell>
        </row>
        <row r="117">
          <cell r="A117" t="str">
            <v>C&amp;I</v>
          </cell>
          <cell r="B117">
            <v>20</v>
          </cell>
          <cell r="C117" t="str">
            <v>All</v>
          </cell>
          <cell r="D117" t="str">
            <v>All</v>
          </cell>
          <cell r="E117" t="str">
            <v>Building Age: &lt; 3 YEARS</v>
          </cell>
          <cell r="F117">
            <v>84.573099999999997</v>
          </cell>
          <cell r="G117">
            <v>1.6973590000000001</v>
          </cell>
          <cell r="H117">
            <v>3.7788729999999999</v>
          </cell>
          <cell r="I117">
            <v>-1.0311859999999999</v>
          </cell>
          <cell r="J117">
            <v>-0.42195280000000002</v>
          </cell>
          <cell r="K117">
            <v>0</v>
          </cell>
          <cell r="L117">
            <v>0.42195280000000002</v>
          </cell>
          <cell r="M117">
            <v>1.0311859999999999</v>
          </cell>
          <cell r="N117">
            <v>1.0311859999999999</v>
          </cell>
          <cell r="O117">
            <v>10</v>
          </cell>
        </row>
        <row r="118">
          <cell r="A118" t="str">
            <v>C&amp;I</v>
          </cell>
          <cell r="B118">
            <v>21</v>
          </cell>
          <cell r="C118" t="str">
            <v>All</v>
          </cell>
          <cell r="D118" t="str">
            <v>All</v>
          </cell>
          <cell r="E118" t="str">
            <v>Building Age: &lt; 3 YEARS</v>
          </cell>
          <cell r="F118">
            <v>79.550799999999995</v>
          </cell>
          <cell r="G118">
            <v>1.162814</v>
          </cell>
          <cell r="H118">
            <v>1.315034</v>
          </cell>
          <cell r="I118">
            <v>-0.98986850000000004</v>
          </cell>
          <cell r="J118">
            <v>-0.40504620000000002</v>
          </cell>
          <cell r="K118">
            <v>0</v>
          </cell>
          <cell r="L118">
            <v>0.40504620000000002</v>
          </cell>
          <cell r="M118">
            <v>0.98986850000000004</v>
          </cell>
          <cell r="N118">
            <v>0.98986850000000004</v>
          </cell>
          <cell r="O118">
            <v>10</v>
          </cell>
        </row>
        <row r="119">
          <cell r="A119" t="str">
            <v>C&amp;I</v>
          </cell>
          <cell r="B119">
            <v>22</v>
          </cell>
          <cell r="C119" t="str">
            <v>All</v>
          </cell>
          <cell r="D119" t="str">
            <v>All</v>
          </cell>
          <cell r="E119" t="str">
            <v>Building Age: &lt; 3 YEARS</v>
          </cell>
          <cell r="F119">
            <v>76.285499999999999</v>
          </cell>
          <cell r="G119">
            <v>1.199157</v>
          </cell>
          <cell r="H119">
            <v>1.2583150000000001</v>
          </cell>
          <cell r="I119">
            <v>-0.97267720000000002</v>
          </cell>
          <cell r="J119">
            <v>-0.39801160000000002</v>
          </cell>
          <cell r="K119">
            <v>0</v>
          </cell>
          <cell r="L119">
            <v>0.39801160000000002</v>
          </cell>
          <cell r="M119">
            <v>0.97267720000000002</v>
          </cell>
          <cell r="N119">
            <v>0.97267720000000002</v>
          </cell>
          <cell r="O119">
            <v>10</v>
          </cell>
        </row>
        <row r="120">
          <cell r="A120" t="str">
            <v>C&amp;I</v>
          </cell>
          <cell r="B120">
            <v>23</v>
          </cell>
          <cell r="C120" t="str">
            <v>All</v>
          </cell>
          <cell r="D120" t="str">
            <v>All</v>
          </cell>
          <cell r="E120" t="str">
            <v>Building Age: &lt; 3 YEARS</v>
          </cell>
          <cell r="F120">
            <v>73.894300000000001</v>
          </cell>
          <cell r="G120">
            <v>1.2233750000000001</v>
          </cell>
          <cell r="H120">
            <v>1.2218070000000001</v>
          </cell>
          <cell r="I120">
            <v>-0.95929640000000005</v>
          </cell>
          <cell r="J120">
            <v>-0.3925363</v>
          </cell>
          <cell r="K120">
            <v>0</v>
          </cell>
          <cell r="L120">
            <v>0.3925363</v>
          </cell>
          <cell r="M120">
            <v>0.95929640000000005</v>
          </cell>
          <cell r="N120">
            <v>0.95929640000000005</v>
          </cell>
          <cell r="O120">
            <v>10</v>
          </cell>
        </row>
        <row r="121">
          <cell r="A121" t="str">
            <v>C&amp;I</v>
          </cell>
          <cell r="B121">
            <v>24</v>
          </cell>
          <cell r="C121" t="str">
            <v>All</v>
          </cell>
          <cell r="D121" t="str">
            <v>All</v>
          </cell>
          <cell r="E121" t="str">
            <v>Building Age: &lt; 3 YEARS</v>
          </cell>
          <cell r="F121">
            <v>72.151200000000003</v>
          </cell>
          <cell r="G121">
            <v>1.1574420000000001</v>
          </cell>
          <cell r="H121">
            <v>1.3031779999999999</v>
          </cell>
          <cell r="I121">
            <v>-0.95532459999999997</v>
          </cell>
          <cell r="J121">
            <v>-0.39091110000000001</v>
          </cell>
          <cell r="K121">
            <v>0</v>
          </cell>
          <cell r="L121">
            <v>0.39091110000000001</v>
          </cell>
          <cell r="M121">
            <v>0.95532459999999997</v>
          </cell>
          <cell r="N121">
            <v>0.95532459999999997</v>
          </cell>
          <cell r="O121">
            <v>10</v>
          </cell>
        </row>
        <row r="122">
          <cell r="A122" t="str">
            <v>C&amp;I</v>
          </cell>
          <cell r="B122">
            <v>1</v>
          </cell>
          <cell r="C122" t="str">
            <v>All</v>
          </cell>
          <cell r="D122" t="str">
            <v>All</v>
          </cell>
          <cell r="E122" t="str">
            <v>Building Age: &gt; 20 YEARS</v>
          </cell>
          <cell r="F122">
            <v>68.226600000000005</v>
          </cell>
          <cell r="G122">
            <v>1.934898</v>
          </cell>
          <cell r="H122">
            <v>1.9300740000000001</v>
          </cell>
          <cell r="I122">
            <v>-0.12176530000000001</v>
          </cell>
          <cell r="J122">
            <v>-4.9825399999999999E-2</v>
          </cell>
          <cell r="K122">
            <v>0</v>
          </cell>
          <cell r="L122">
            <v>4.9825399999999999E-2</v>
          </cell>
          <cell r="M122">
            <v>0.12176530000000001</v>
          </cell>
          <cell r="N122">
            <v>0.12176530000000001</v>
          </cell>
          <cell r="O122">
            <v>547</v>
          </cell>
        </row>
        <row r="123">
          <cell r="A123" t="str">
            <v>C&amp;I</v>
          </cell>
          <cell r="B123">
            <v>2</v>
          </cell>
          <cell r="C123" t="str">
            <v>All</v>
          </cell>
          <cell r="D123" t="str">
            <v>All</v>
          </cell>
          <cell r="E123" t="str">
            <v>Building Age: &gt; 20 YEARS</v>
          </cell>
          <cell r="F123">
            <v>66.960700000000003</v>
          </cell>
          <cell r="G123">
            <v>1.83918</v>
          </cell>
          <cell r="H123">
            <v>1.843108</v>
          </cell>
          <cell r="I123">
            <v>-0.12071610000000001</v>
          </cell>
          <cell r="J123">
            <v>-4.9396099999999998E-2</v>
          </cell>
          <cell r="K123">
            <v>0</v>
          </cell>
          <cell r="L123">
            <v>4.9396099999999998E-2</v>
          </cell>
          <cell r="M123">
            <v>0.12071610000000001</v>
          </cell>
          <cell r="N123">
            <v>0.12071610000000001</v>
          </cell>
          <cell r="O123">
            <v>547</v>
          </cell>
        </row>
        <row r="124">
          <cell r="A124" t="str">
            <v>C&amp;I</v>
          </cell>
          <cell r="B124">
            <v>3</v>
          </cell>
          <cell r="C124" t="str">
            <v>All</v>
          </cell>
          <cell r="D124" t="str">
            <v>All</v>
          </cell>
          <cell r="E124" t="str">
            <v>Building Age: &gt; 20 YEARS</v>
          </cell>
          <cell r="F124">
            <v>65.748400000000004</v>
          </cell>
          <cell r="G124">
            <v>1.733082</v>
          </cell>
          <cell r="H124">
            <v>1.734944</v>
          </cell>
          <cell r="I124">
            <v>-0.1198362</v>
          </cell>
          <cell r="J124">
            <v>-4.9036000000000003E-2</v>
          </cell>
          <cell r="K124">
            <v>0</v>
          </cell>
          <cell r="L124">
            <v>4.9036000000000003E-2</v>
          </cell>
          <cell r="M124">
            <v>0.1198362</v>
          </cell>
          <cell r="N124">
            <v>0.1198362</v>
          </cell>
          <cell r="O124">
            <v>547</v>
          </cell>
        </row>
        <row r="125">
          <cell r="A125" t="str">
            <v>C&amp;I</v>
          </cell>
          <cell r="B125">
            <v>4</v>
          </cell>
          <cell r="C125" t="str">
            <v>All</v>
          </cell>
          <cell r="D125" t="str">
            <v>All</v>
          </cell>
          <cell r="E125" t="str">
            <v>Building Age: &gt; 20 YEARS</v>
          </cell>
          <cell r="F125">
            <v>64.743799999999993</v>
          </cell>
          <cell r="G125">
            <v>1.7210129999999999</v>
          </cell>
          <cell r="H125">
            <v>1.738132</v>
          </cell>
          <cell r="I125">
            <v>-0.1193395</v>
          </cell>
          <cell r="J125">
            <v>-4.8832800000000003E-2</v>
          </cell>
          <cell r="K125">
            <v>0</v>
          </cell>
          <cell r="L125">
            <v>4.8832800000000003E-2</v>
          </cell>
          <cell r="M125">
            <v>0.1193395</v>
          </cell>
          <cell r="N125">
            <v>0.1193395</v>
          </cell>
          <cell r="O125">
            <v>547</v>
          </cell>
        </row>
        <row r="126">
          <cell r="A126" t="str">
            <v>C&amp;I</v>
          </cell>
          <cell r="B126">
            <v>5</v>
          </cell>
          <cell r="C126" t="str">
            <v>All</v>
          </cell>
          <cell r="D126" t="str">
            <v>All</v>
          </cell>
          <cell r="E126" t="str">
            <v>Building Age: &gt; 20 YEARS</v>
          </cell>
          <cell r="F126">
            <v>64.051599999999993</v>
          </cell>
          <cell r="G126">
            <v>1.713929</v>
          </cell>
          <cell r="H126">
            <v>1.7132179999999999</v>
          </cell>
          <cell r="I126">
            <v>-0.1190782</v>
          </cell>
          <cell r="J126">
            <v>-4.8725900000000003E-2</v>
          </cell>
          <cell r="K126">
            <v>0</v>
          </cell>
          <cell r="L126">
            <v>4.8725900000000003E-2</v>
          </cell>
          <cell r="M126">
            <v>0.1190782</v>
          </cell>
          <cell r="N126">
            <v>0.1190782</v>
          </cell>
          <cell r="O126">
            <v>547</v>
          </cell>
        </row>
        <row r="127">
          <cell r="A127" t="str">
            <v>C&amp;I</v>
          </cell>
          <cell r="B127">
            <v>6</v>
          </cell>
          <cell r="C127" t="str">
            <v>All</v>
          </cell>
          <cell r="D127" t="str">
            <v>All</v>
          </cell>
          <cell r="E127" t="str">
            <v>Building Age: &gt; 20 YEARS</v>
          </cell>
          <cell r="F127">
            <v>63.451099999999997</v>
          </cell>
          <cell r="G127">
            <v>1.9061729999999999</v>
          </cell>
          <cell r="H127">
            <v>1.9131100000000001</v>
          </cell>
          <cell r="I127">
            <v>-0.1194447</v>
          </cell>
          <cell r="J127">
            <v>-4.8875799999999997E-2</v>
          </cell>
          <cell r="K127">
            <v>0</v>
          </cell>
          <cell r="L127">
            <v>4.8875799999999997E-2</v>
          </cell>
          <cell r="M127">
            <v>0.1194447</v>
          </cell>
          <cell r="N127">
            <v>0.1194447</v>
          </cell>
          <cell r="O127">
            <v>547</v>
          </cell>
        </row>
        <row r="128">
          <cell r="A128" t="str">
            <v>C&amp;I</v>
          </cell>
          <cell r="B128">
            <v>7</v>
          </cell>
          <cell r="C128" t="str">
            <v>All</v>
          </cell>
          <cell r="D128" t="str">
            <v>All</v>
          </cell>
          <cell r="E128" t="str">
            <v>Building Age: &gt; 20 YEARS</v>
          </cell>
          <cell r="F128">
            <v>62.557600000000001</v>
          </cell>
          <cell r="G128">
            <v>1.983401</v>
          </cell>
          <cell r="H128">
            <v>1.9536800000000001</v>
          </cell>
          <cell r="I128">
            <v>-0.1196699</v>
          </cell>
          <cell r="J128">
            <v>-4.8967999999999998E-2</v>
          </cell>
          <cell r="K128">
            <v>0</v>
          </cell>
          <cell r="L128">
            <v>4.8967999999999998E-2</v>
          </cell>
          <cell r="M128">
            <v>0.1196699</v>
          </cell>
          <cell r="N128">
            <v>0.1196699</v>
          </cell>
          <cell r="O128">
            <v>547</v>
          </cell>
        </row>
        <row r="129">
          <cell r="A129" t="str">
            <v>C&amp;I</v>
          </cell>
          <cell r="B129">
            <v>8</v>
          </cell>
          <cell r="C129" t="str">
            <v>All</v>
          </cell>
          <cell r="D129" t="str">
            <v>All</v>
          </cell>
          <cell r="E129" t="str">
            <v>Building Age: &gt; 20 YEARS</v>
          </cell>
          <cell r="F129">
            <v>63.690899999999999</v>
          </cell>
          <cell r="G129">
            <v>2.3897930000000001</v>
          </cell>
          <cell r="H129">
            <v>2.318686</v>
          </cell>
          <cell r="I129">
            <v>-0.12106740000000001</v>
          </cell>
          <cell r="J129">
            <v>-4.9539800000000002E-2</v>
          </cell>
          <cell r="K129">
            <v>0</v>
          </cell>
          <cell r="L129">
            <v>4.9539800000000002E-2</v>
          </cell>
          <cell r="M129">
            <v>0.12106740000000001</v>
          </cell>
          <cell r="N129">
            <v>0.12106740000000001</v>
          </cell>
          <cell r="O129">
            <v>547</v>
          </cell>
        </row>
        <row r="130">
          <cell r="A130" t="str">
            <v>C&amp;I</v>
          </cell>
          <cell r="B130">
            <v>9</v>
          </cell>
          <cell r="C130" t="str">
            <v>All</v>
          </cell>
          <cell r="D130" t="str">
            <v>All</v>
          </cell>
          <cell r="E130" t="str">
            <v>Building Age: &gt; 20 YEARS</v>
          </cell>
          <cell r="F130">
            <v>67.839699999999993</v>
          </cell>
          <cell r="G130">
            <v>3.1548229999999999</v>
          </cell>
          <cell r="H130">
            <v>3.0892810000000002</v>
          </cell>
          <cell r="I130">
            <v>-0.1261409</v>
          </cell>
          <cell r="J130">
            <v>-5.1615800000000003E-2</v>
          </cell>
          <cell r="K130">
            <v>0</v>
          </cell>
          <cell r="L130">
            <v>5.1615800000000003E-2</v>
          </cell>
          <cell r="M130">
            <v>0.1261409</v>
          </cell>
          <cell r="N130">
            <v>0.1261409</v>
          </cell>
          <cell r="O130">
            <v>547</v>
          </cell>
        </row>
        <row r="131">
          <cell r="A131" t="str">
            <v>C&amp;I</v>
          </cell>
          <cell r="B131">
            <v>10</v>
          </cell>
          <cell r="C131" t="str">
            <v>All</v>
          </cell>
          <cell r="D131" t="str">
            <v>All</v>
          </cell>
          <cell r="E131" t="str">
            <v>Building Age: &gt; 20 YEARS</v>
          </cell>
          <cell r="F131">
            <v>72.122799999999998</v>
          </cell>
          <cell r="G131">
            <v>4.250032</v>
          </cell>
          <cell r="H131">
            <v>4.2092010000000002</v>
          </cell>
          <cell r="I131">
            <v>-0.13072739999999999</v>
          </cell>
          <cell r="J131">
            <v>-5.3492600000000001E-2</v>
          </cell>
          <cell r="K131">
            <v>0</v>
          </cell>
          <cell r="L131">
            <v>5.3492600000000001E-2</v>
          </cell>
          <cell r="M131">
            <v>0.13072739999999999</v>
          </cell>
          <cell r="N131">
            <v>0.13072739999999999</v>
          </cell>
          <cell r="O131">
            <v>547</v>
          </cell>
        </row>
        <row r="132">
          <cell r="A132" t="str">
            <v>C&amp;I</v>
          </cell>
          <cell r="B132">
            <v>11</v>
          </cell>
          <cell r="C132" t="str">
            <v>All</v>
          </cell>
          <cell r="D132" t="str">
            <v>All</v>
          </cell>
          <cell r="E132" t="str">
            <v>Building Age: &gt; 20 YEARS</v>
          </cell>
          <cell r="F132">
            <v>76.644099999999995</v>
          </cell>
          <cell r="G132">
            <v>5.1306469999999997</v>
          </cell>
          <cell r="H132">
            <v>5.1710010000000004</v>
          </cell>
          <cell r="I132">
            <v>-0.1413999</v>
          </cell>
          <cell r="J132">
            <v>-5.78597E-2</v>
          </cell>
          <cell r="K132">
            <v>0</v>
          </cell>
          <cell r="L132">
            <v>5.78597E-2</v>
          </cell>
          <cell r="M132">
            <v>0.1413999</v>
          </cell>
          <cell r="N132">
            <v>0.1413999</v>
          </cell>
          <cell r="O132">
            <v>547</v>
          </cell>
        </row>
        <row r="133">
          <cell r="A133" t="str">
            <v>C&amp;I</v>
          </cell>
          <cell r="B133">
            <v>12</v>
          </cell>
          <cell r="C133" t="str">
            <v>All</v>
          </cell>
          <cell r="D133" t="str">
            <v>All</v>
          </cell>
          <cell r="E133" t="str">
            <v>Building Age: &gt; 20 YEARS</v>
          </cell>
          <cell r="F133">
            <v>80.631500000000003</v>
          </cell>
          <cell r="G133">
            <v>5.6254590000000002</v>
          </cell>
          <cell r="H133">
            <v>5.7283140000000001</v>
          </cell>
          <cell r="I133">
            <v>-0.1419445</v>
          </cell>
          <cell r="J133">
            <v>-5.8082500000000002E-2</v>
          </cell>
          <cell r="K133">
            <v>0</v>
          </cell>
          <cell r="L133">
            <v>5.8082500000000002E-2</v>
          </cell>
          <cell r="M133">
            <v>0.1419445</v>
          </cell>
          <cell r="N133">
            <v>0.1419445</v>
          </cell>
          <cell r="O133">
            <v>547</v>
          </cell>
        </row>
        <row r="134">
          <cell r="A134" t="str">
            <v>C&amp;I</v>
          </cell>
          <cell r="B134">
            <v>13</v>
          </cell>
          <cell r="C134" t="str">
            <v>All</v>
          </cell>
          <cell r="D134" t="str">
            <v>All</v>
          </cell>
          <cell r="E134" t="str">
            <v>Building Age: &gt; 20 YEARS</v>
          </cell>
          <cell r="F134">
            <v>84.315600000000003</v>
          </cell>
          <cell r="G134">
            <v>5.9149149999999997</v>
          </cell>
          <cell r="H134">
            <v>5.9998170000000002</v>
          </cell>
          <cell r="I134">
            <v>-0.14007320000000001</v>
          </cell>
          <cell r="J134">
            <v>-5.7316800000000001E-2</v>
          </cell>
          <cell r="K134">
            <v>0</v>
          </cell>
          <cell r="L134">
            <v>5.7316800000000001E-2</v>
          </cell>
          <cell r="M134">
            <v>0.14007320000000001</v>
          </cell>
          <cell r="N134">
            <v>0.14007320000000001</v>
          </cell>
          <cell r="O134">
            <v>547</v>
          </cell>
        </row>
        <row r="135">
          <cell r="A135" t="str">
            <v>C&amp;I</v>
          </cell>
          <cell r="B135">
            <v>14</v>
          </cell>
          <cell r="C135" t="str">
            <v>All</v>
          </cell>
          <cell r="D135" t="str">
            <v>All</v>
          </cell>
          <cell r="E135" t="str">
            <v>Building Age: &gt; 20 YEARS</v>
          </cell>
          <cell r="F135">
            <v>87.603800000000007</v>
          </cell>
          <cell r="G135">
            <v>6.2912759999999999</v>
          </cell>
          <cell r="H135">
            <v>6.378749</v>
          </cell>
          <cell r="I135">
            <v>-0.14210539999999999</v>
          </cell>
          <cell r="J135">
            <v>-5.8148400000000003E-2</v>
          </cell>
          <cell r="K135">
            <v>0</v>
          </cell>
          <cell r="L135">
            <v>5.8148400000000003E-2</v>
          </cell>
          <cell r="M135">
            <v>0.14210539999999999</v>
          </cell>
          <cell r="N135">
            <v>0.14210539999999999</v>
          </cell>
          <cell r="O135">
            <v>547</v>
          </cell>
        </row>
        <row r="136">
          <cell r="A136" t="str">
            <v>C&amp;I</v>
          </cell>
          <cell r="B136">
            <v>15</v>
          </cell>
          <cell r="C136" t="str">
            <v>All</v>
          </cell>
          <cell r="D136" t="str">
            <v>All</v>
          </cell>
          <cell r="E136" t="str">
            <v>Building Age: &gt; 20 YEARS</v>
          </cell>
          <cell r="F136">
            <v>90.553600000000003</v>
          </cell>
          <cell r="G136">
            <v>6.865615</v>
          </cell>
          <cell r="H136">
            <v>6.5500290000000003</v>
          </cell>
          <cell r="I136">
            <v>-0.13923469999999999</v>
          </cell>
          <cell r="J136">
            <v>-5.6973700000000002E-2</v>
          </cell>
          <cell r="K136">
            <v>0</v>
          </cell>
          <cell r="L136">
            <v>5.6973700000000002E-2</v>
          </cell>
          <cell r="M136">
            <v>0.13923469999999999</v>
          </cell>
          <cell r="N136">
            <v>0.13923469999999999</v>
          </cell>
          <cell r="O136">
            <v>547</v>
          </cell>
        </row>
        <row r="137">
          <cell r="A137" t="str">
            <v>C&amp;I</v>
          </cell>
          <cell r="B137">
            <v>16</v>
          </cell>
          <cell r="C137" t="str">
            <v>All</v>
          </cell>
          <cell r="D137" t="str">
            <v>All</v>
          </cell>
          <cell r="E137" t="str">
            <v>Building Age: &gt; 20 YEARS</v>
          </cell>
          <cell r="F137">
            <v>92.338899999999995</v>
          </cell>
          <cell r="G137">
            <v>7.0025919999999999</v>
          </cell>
          <cell r="H137">
            <v>6.7658250000000004</v>
          </cell>
          <cell r="I137">
            <v>-0.15049019999999999</v>
          </cell>
          <cell r="J137">
            <v>-6.1579399999999999E-2</v>
          </cell>
          <cell r="K137">
            <v>0</v>
          </cell>
          <cell r="L137">
            <v>6.1579399999999999E-2</v>
          </cell>
          <cell r="M137">
            <v>0.15049019999999999</v>
          </cell>
          <cell r="N137">
            <v>0.15049019999999999</v>
          </cell>
          <cell r="O137">
            <v>547</v>
          </cell>
        </row>
        <row r="138">
          <cell r="A138" t="str">
            <v>C&amp;I</v>
          </cell>
          <cell r="B138">
            <v>17</v>
          </cell>
          <cell r="C138" t="str">
            <v>All</v>
          </cell>
          <cell r="D138" t="str">
            <v>All</v>
          </cell>
          <cell r="E138" t="str">
            <v>Building Age: &gt; 20 YEARS</v>
          </cell>
          <cell r="F138">
            <v>93.150499999999994</v>
          </cell>
          <cell r="G138">
            <v>6.8384919999999996</v>
          </cell>
          <cell r="H138">
            <v>6.4704560000000004</v>
          </cell>
          <cell r="I138">
            <v>-0.15028130000000001</v>
          </cell>
          <cell r="J138">
            <v>-6.1493899999999997E-2</v>
          </cell>
          <cell r="K138">
            <v>0</v>
          </cell>
          <cell r="L138">
            <v>6.1493899999999997E-2</v>
          </cell>
          <cell r="M138">
            <v>0.15028130000000001</v>
          </cell>
          <cell r="N138">
            <v>0.15028130000000001</v>
          </cell>
          <cell r="O138">
            <v>547</v>
          </cell>
        </row>
        <row r="139">
          <cell r="A139" t="str">
            <v>C&amp;I</v>
          </cell>
          <cell r="B139">
            <v>18</v>
          </cell>
          <cell r="C139" t="str">
            <v>All</v>
          </cell>
          <cell r="D139" t="str">
            <v>All</v>
          </cell>
          <cell r="E139" t="str">
            <v>Building Age: &gt; 20 YEARS</v>
          </cell>
          <cell r="F139">
            <v>92.241399999999999</v>
          </cell>
          <cell r="G139">
            <v>5.7578750000000003</v>
          </cell>
          <cell r="H139">
            <v>5.6920000000000002</v>
          </cell>
          <cell r="I139">
            <v>-0.1514036</v>
          </cell>
          <cell r="J139">
            <v>-6.1953099999999997E-2</v>
          </cell>
          <cell r="K139">
            <v>0</v>
          </cell>
          <cell r="L139">
            <v>6.1953099999999997E-2</v>
          </cell>
          <cell r="M139">
            <v>0.1514036</v>
          </cell>
          <cell r="N139">
            <v>0.1514036</v>
          </cell>
          <cell r="O139">
            <v>547</v>
          </cell>
        </row>
        <row r="140">
          <cell r="A140" t="str">
            <v>C&amp;I</v>
          </cell>
          <cell r="B140">
            <v>19</v>
          </cell>
          <cell r="C140" t="str">
            <v>All</v>
          </cell>
          <cell r="D140" t="str">
            <v>All</v>
          </cell>
          <cell r="E140" t="str">
            <v>Building Age: &gt; 20 YEARS</v>
          </cell>
          <cell r="F140">
            <v>89.666799999999995</v>
          </cell>
          <cell r="G140">
            <v>4.757288</v>
          </cell>
          <cell r="H140">
            <v>4.6597850000000003</v>
          </cell>
          <cell r="I140">
            <v>-0.15422250000000001</v>
          </cell>
          <cell r="J140">
            <v>-6.3106599999999999E-2</v>
          </cell>
          <cell r="K140">
            <v>0</v>
          </cell>
          <cell r="L140">
            <v>6.3106599999999999E-2</v>
          </cell>
          <cell r="M140">
            <v>0.15422250000000001</v>
          </cell>
          <cell r="N140">
            <v>0.15422250000000001</v>
          </cell>
          <cell r="O140">
            <v>547</v>
          </cell>
        </row>
        <row r="141">
          <cell r="A141" t="str">
            <v>C&amp;I</v>
          </cell>
          <cell r="B141">
            <v>20</v>
          </cell>
          <cell r="C141" t="str">
            <v>All</v>
          </cell>
          <cell r="D141" t="str">
            <v>All</v>
          </cell>
          <cell r="E141" t="str">
            <v>Building Age: &gt; 20 YEARS</v>
          </cell>
          <cell r="F141">
            <v>85.508300000000006</v>
          </cell>
          <cell r="G141">
            <v>4.2670190000000003</v>
          </cell>
          <cell r="H141">
            <v>4.4554960000000001</v>
          </cell>
          <cell r="I141">
            <v>-0.15153169999999999</v>
          </cell>
          <cell r="J141">
            <v>-6.2005499999999998E-2</v>
          </cell>
          <cell r="K141">
            <v>0</v>
          </cell>
          <cell r="L141">
            <v>6.2005499999999998E-2</v>
          </cell>
          <cell r="M141">
            <v>0.15153169999999999</v>
          </cell>
          <cell r="N141">
            <v>0.15153169999999999</v>
          </cell>
          <cell r="O141">
            <v>547</v>
          </cell>
        </row>
        <row r="142">
          <cell r="A142" t="str">
            <v>C&amp;I</v>
          </cell>
          <cell r="B142">
            <v>21</v>
          </cell>
          <cell r="C142" t="str">
            <v>All</v>
          </cell>
          <cell r="D142" t="str">
            <v>All</v>
          </cell>
          <cell r="E142" t="str">
            <v>Building Age: &gt; 20 YEARS</v>
          </cell>
          <cell r="F142">
            <v>81.107900000000001</v>
          </cell>
          <cell r="G142">
            <v>3.7211799999999999</v>
          </cell>
          <cell r="H142">
            <v>3.9138869999999999</v>
          </cell>
          <cell r="I142">
            <v>-0.1462533</v>
          </cell>
          <cell r="J142">
            <v>-5.9845599999999999E-2</v>
          </cell>
          <cell r="K142">
            <v>0</v>
          </cell>
          <cell r="L142">
            <v>5.9845599999999999E-2</v>
          </cell>
          <cell r="M142">
            <v>0.1462533</v>
          </cell>
          <cell r="N142">
            <v>0.1462533</v>
          </cell>
          <cell r="O142">
            <v>547</v>
          </cell>
        </row>
        <row r="143">
          <cell r="A143" t="str">
            <v>C&amp;I</v>
          </cell>
          <cell r="B143">
            <v>22</v>
          </cell>
          <cell r="C143" t="str">
            <v>All</v>
          </cell>
          <cell r="D143" t="str">
            <v>All</v>
          </cell>
          <cell r="E143" t="str">
            <v>Building Age: &gt; 20 YEARS</v>
          </cell>
          <cell r="F143">
            <v>78.634100000000004</v>
          </cell>
          <cell r="G143">
            <v>2.8040419999999999</v>
          </cell>
          <cell r="H143">
            <v>2.7961420000000001</v>
          </cell>
          <cell r="I143">
            <v>-0.14606710000000001</v>
          </cell>
          <cell r="J143">
            <v>-5.9769500000000003E-2</v>
          </cell>
          <cell r="K143">
            <v>0</v>
          </cell>
          <cell r="L143">
            <v>5.9769500000000003E-2</v>
          </cell>
          <cell r="M143">
            <v>0.14606710000000001</v>
          </cell>
          <cell r="N143">
            <v>0.14606710000000001</v>
          </cell>
          <cell r="O143">
            <v>547</v>
          </cell>
        </row>
        <row r="144">
          <cell r="A144" t="str">
            <v>C&amp;I</v>
          </cell>
          <cell r="B144">
            <v>23</v>
          </cell>
          <cell r="C144" t="str">
            <v>All</v>
          </cell>
          <cell r="D144" t="str">
            <v>All</v>
          </cell>
          <cell r="E144" t="str">
            <v>Building Age: &gt; 20 YEARS</v>
          </cell>
          <cell r="F144">
            <v>76.276499999999999</v>
          </cell>
          <cell r="G144">
            <v>2.358336</v>
          </cell>
          <cell r="H144">
            <v>2.30416</v>
          </cell>
          <cell r="I144">
            <v>-0.13264329999999999</v>
          </cell>
          <cell r="J144">
            <v>-5.4276600000000001E-2</v>
          </cell>
          <cell r="K144">
            <v>0</v>
          </cell>
          <cell r="L144">
            <v>5.4276600000000001E-2</v>
          </cell>
          <cell r="M144">
            <v>0.13264329999999999</v>
          </cell>
          <cell r="N144">
            <v>0.13264329999999999</v>
          </cell>
          <cell r="O144">
            <v>547</v>
          </cell>
        </row>
        <row r="145">
          <cell r="A145" t="str">
            <v>C&amp;I</v>
          </cell>
          <cell r="B145">
            <v>24</v>
          </cell>
          <cell r="C145" t="str">
            <v>All</v>
          </cell>
          <cell r="D145" t="str">
            <v>All</v>
          </cell>
          <cell r="E145" t="str">
            <v>Building Age: &gt; 20 YEARS</v>
          </cell>
          <cell r="F145">
            <v>74.698899999999995</v>
          </cell>
          <cell r="G145">
            <v>2.2632409999999998</v>
          </cell>
          <cell r="H145">
            <v>2.224097</v>
          </cell>
          <cell r="I145">
            <v>-0.12799930000000001</v>
          </cell>
          <cell r="J145">
            <v>-5.2376300000000001E-2</v>
          </cell>
          <cell r="K145">
            <v>0</v>
          </cell>
          <cell r="L145">
            <v>5.2376300000000001E-2</v>
          </cell>
          <cell r="M145">
            <v>0.12799930000000001</v>
          </cell>
          <cell r="N145">
            <v>0.12799930000000001</v>
          </cell>
          <cell r="O145">
            <v>547</v>
          </cell>
        </row>
        <row r="146">
          <cell r="A146" t="str">
            <v>C&amp;I</v>
          </cell>
          <cell r="B146">
            <v>1</v>
          </cell>
          <cell r="C146" t="str">
            <v>All</v>
          </cell>
          <cell r="D146" t="str">
            <v>All</v>
          </cell>
          <cell r="E146" t="str">
            <v>Building Age: 10 - 20 YEARS</v>
          </cell>
          <cell r="F146">
            <v>65.997</v>
          </cell>
          <cell r="G146">
            <v>1.0926180000000001</v>
          </cell>
          <cell r="H146">
            <v>1.0126390000000001</v>
          </cell>
          <cell r="I146">
            <v>-0.29965340000000001</v>
          </cell>
          <cell r="J146">
            <v>-0.12261569999999999</v>
          </cell>
          <cell r="K146">
            <v>0</v>
          </cell>
          <cell r="L146">
            <v>0.12261569999999999</v>
          </cell>
          <cell r="M146">
            <v>0.29965340000000001</v>
          </cell>
          <cell r="N146">
            <v>0.29965340000000001</v>
          </cell>
          <cell r="O146">
            <v>143</v>
          </cell>
        </row>
        <row r="147">
          <cell r="A147" t="str">
            <v>C&amp;I</v>
          </cell>
          <cell r="B147">
            <v>2</v>
          </cell>
          <cell r="C147" t="str">
            <v>All</v>
          </cell>
          <cell r="D147" t="str">
            <v>All</v>
          </cell>
          <cell r="E147" t="str">
            <v>Building Age: 10 - 20 YEARS</v>
          </cell>
          <cell r="F147">
            <v>64.129800000000003</v>
          </cell>
          <cell r="G147">
            <v>1.0994820000000001</v>
          </cell>
          <cell r="H147">
            <v>0.9751322</v>
          </cell>
          <cell r="I147">
            <v>-0.2985371</v>
          </cell>
          <cell r="J147">
            <v>-0.122159</v>
          </cell>
          <cell r="K147">
            <v>0</v>
          </cell>
          <cell r="L147">
            <v>0.122159</v>
          </cell>
          <cell r="M147">
            <v>0.2985371</v>
          </cell>
          <cell r="N147">
            <v>0.2985371</v>
          </cell>
          <cell r="O147">
            <v>143</v>
          </cell>
        </row>
        <row r="148">
          <cell r="A148" t="str">
            <v>C&amp;I</v>
          </cell>
          <cell r="B148">
            <v>3</v>
          </cell>
          <cell r="C148" t="str">
            <v>All</v>
          </cell>
          <cell r="D148" t="str">
            <v>All</v>
          </cell>
          <cell r="E148" t="str">
            <v>Building Age: 10 - 20 YEARS</v>
          </cell>
          <cell r="F148">
            <v>63.056199999999997</v>
          </cell>
          <cell r="G148">
            <v>1.0921970000000001</v>
          </cell>
          <cell r="H148">
            <v>1.0176510000000001</v>
          </cell>
          <cell r="I148">
            <v>-0.29793770000000003</v>
          </cell>
          <cell r="J148">
            <v>-0.1219137</v>
          </cell>
          <cell r="K148">
            <v>0</v>
          </cell>
          <cell r="L148">
            <v>0.1219137</v>
          </cell>
          <cell r="M148">
            <v>0.29793770000000003</v>
          </cell>
          <cell r="N148">
            <v>0.29793770000000003</v>
          </cell>
          <cell r="O148">
            <v>143</v>
          </cell>
        </row>
        <row r="149">
          <cell r="A149" t="str">
            <v>C&amp;I</v>
          </cell>
          <cell r="B149">
            <v>4</v>
          </cell>
          <cell r="C149" t="str">
            <v>All</v>
          </cell>
          <cell r="D149" t="str">
            <v>All</v>
          </cell>
          <cell r="E149" t="str">
            <v>Building Age: 10 - 20 YEARS</v>
          </cell>
          <cell r="F149">
            <v>62.475099999999998</v>
          </cell>
          <cell r="G149">
            <v>1.099866</v>
          </cell>
          <cell r="H149">
            <v>1.0423549999999999</v>
          </cell>
          <cell r="I149">
            <v>-0.29721350000000002</v>
          </cell>
          <cell r="J149">
            <v>-0.1216174</v>
          </cell>
          <cell r="K149">
            <v>0</v>
          </cell>
          <cell r="L149">
            <v>0.1216174</v>
          </cell>
          <cell r="M149">
            <v>0.29721350000000002</v>
          </cell>
          <cell r="N149">
            <v>0.29721350000000002</v>
          </cell>
          <cell r="O149">
            <v>143</v>
          </cell>
        </row>
        <row r="150">
          <cell r="A150" t="str">
            <v>C&amp;I</v>
          </cell>
          <cell r="B150">
            <v>5</v>
          </cell>
          <cell r="C150" t="str">
            <v>All</v>
          </cell>
          <cell r="D150" t="str">
            <v>All</v>
          </cell>
          <cell r="E150" t="str">
            <v>Building Age: 10 - 20 YEARS</v>
          </cell>
          <cell r="F150">
            <v>62.087499999999999</v>
          </cell>
          <cell r="G150">
            <v>1.2671220000000001</v>
          </cell>
          <cell r="H150">
            <v>1.2807249999999999</v>
          </cell>
          <cell r="I150">
            <v>-0.29735289999999998</v>
          </cell>
          <cell r="J150">
            <v>-0.1216744</v>
          </cell>
          <cell r="K150">
            <v>0</v>
          </cell>
          <cell r="L150">
            <v>0.1216744</v>
          </cell>
          <cell r="M150">
            <v>0.29735289999999998</v>
          </cell>
          <cell r="N150">
            <v>0.29735289999999998</v>
          </cell>
          <cell r="O150">
            <v>143</v>
          </cell>
        </row>
        <row r="151">
          <cell r="A151" t="str">
            <v>C&amp;I</v>
          </cell>
          <cell r="B151">
            <v>6</v>
          </cell>
          <cell r="C151" t="str">
            <v>All</v>
          </cell>
          <cell r="D151" t="str">
            <v>All</v>
          </cell>
          <cell r="E151" t="str">
            <v>Building Age: 10 - 20 YEARS</v>
          </cell>
          <cell r="F151">
            <v>61.613399999999999</v>
          </cell>
          <cell r="G151">
            <v>1.380398</v>
          </cell>
          <cell r="H151">
            <v>1.332695</v>
          </cell>
          <cell r="I151">
            <v>-0.29781400000000002</v>
          </cell>
          <cell r="J151">
            <v>-0.1218631</v>
          </cell>
          <cell r="K151">
            <v>0</v>
          </cell>
          <cell r="L151">
            <v>0.1218631</v>
          </cell>
          <cell r="M151">
            <v>0.29781400000000002</v>
          </cell>
          <cell r="N151">
            <v>0.29781400000000002</v>
          </cell>
          <cell r="O151">
            <v>143</v>
          </cell>
        </row>
        <row r="152">
          <cell r="A152" t="str">
            <v>C&amp;I</v>
          </cell>
          <cell r="B152">
            <v>7</v>
          </cell>
          <cell r="C152" t="str">
            <v>All</v>
          </cell>
          <cell r="D152" t="str">
            <v>All</v>
          </cell>
          <cell r="E152" t="str">
            <v>Building Age: 10 - 20 YEARS</v>
          </cell>
          <cell r="F152">
            <v>60.832999999999998</v>
          </cell>
          <cell r="G152">
            <v>1.4689669999999999</v>
          </cell>
          <cell r="H152">
            <v>1.4626539999999999</v>
          </cell>
          <cell r="I152">
            <v>-0.3025446</v>
          </cell>
          <cell r="J152">
            <v>-0.1237988</v>
          </cell>
          <cell r="K152">
            <v>0</v>
          </cell>
          <cell r="L152">
            <v>0.1237988</v>
          </cell>
          <cell r="M152">
            <v>0.3025446</v>
          </cell>
          <cell r="N152">
            <v>0.3025446</v>
          </cell>
          <cell r="O152">
            <v>143</v>
          </cell>
        </row>
        <row r="153">
          <cell r="A153" t="str">
            <v>C&amp;I</v>
          </cell>
          <cell r="B153">
            <v>8</v>
          </cell>
          <cell r="C153" t="str">
            <v>All</v>
          </cell>
          <cell r="D153" t="str">
            <v>All</v>
          </cell>
          <cell r="E153" t="str">
            <v>Building Age: 10 - 20 YEARS</v>
          </cell>
          <cell r="F153">
            <v>62.3992</v>
          </cell>
          <cell r="G153">
            <v>2.1234790000000001</v>
          </cell>
          <cell r="H153">
            <v>1.6585859999999999</v>
          </cell>
          <cell r="I153">
            <v>-0.3182509</v>
          </cell>
          <cell r="J153">
            <v>-0.1302257</v>
          </cell>
          <cell r="K153">
            <v>0</v>
          </cell>
          <cell r="L153">
            <v>0.1302257</v>
          </cell>
          <cell r="M153">
            <v>0.3182509</v>
          </cell>
          <cell r="N153">
            <v>0.3182509</v>
          </cell>
          <cell r="O153">
            <v>143</v>
          </cell>
        </row>
        <row r="154">
          <cell r="A154" t="str">
            <v>C&amp;I</v>
          </cell>
          <cell r="B154">
            <v>9</v>
          </cell>
          <cell r="C154" t="str">
            <v>All</v>
          </cell>
          <cell r="D154" t="str">
            <v>All</v>
          </cell>
          <cell r="E154" t="str">
            <v>Building Age: 10 - 20 YEARS</v>
          </cell>
          <cell r="F154">
            <v>68.043899999999994</v>
          </cell>
          <cell r="G154">
            <v>3.163977</v>
          </cell>
          <cell r="H154">
            <v>2.784551</v>
          </cell>
          <cell r="I154">
            <v>-0.33003830000000001</v>
          </cell>
          <cell r="J154">
            <v>-0.135049</v>
          </cell>
          <cell r="K154">
            <v>0</v>
          </cell>
          <cell r="L154">
            <v>0.135049</v>
          </cell>
          <cell r="M154">
            <v>0.33003830000000001</v>
          </cell>
          <cell r="N154">
            <v>0.33003830000000001</v>
          </cell>
          <cell r="O154">
            <v>143</v>
          </cell>
        </row>
        <row r="155">
          <cell r="A155" t="str">
            <v>C&amp;I</v>
          </cell>
          <cell r="B155">
            <v>10</v>
          </cell>
          <cell r="C155" t="str">
            <v>All</v>
          </cell>
          <cell r="D155" t="str">
            <v>All</v>
          </cell>
          <cell r="E155" t="str">
            <v>Building Age: 10 - 20 YEARS</v>
          </cell>
          <cell r="F155">
            <v>73.892200000000003</v>
          </cell>
          <cell r="G155">
            <v>3.918879</v>
          </cell>
          <cell r="H155">
            <v>4.0643529999999997</v>
          </cell>
          <cell r="I155">
            <v>-0.33533540000000001</v>
          </cell>
          <cell r="J155">
            <v>-0.13721649999999999</v>
          </cell>
          <cell r="K155">
            <v>0</v>
          </cell>
          <cell r="L155">
            <v>0.13721649999999999</v>
          </cell>
          <cell r="M155">
            <v>0.33533540000000001</v>
          </cell>
          <cell r="N155">
            <v>0.33533540000000001</v>
          </cell>
          <cell r="O155">
            <v>143</v>
          </cell>
        </row>
        <row r="156">
          <cell r="A156" t="str">
            <v>C&amp;I</v>
          </cell>
          <cell r="B156">
            <v>11</v>
          </cell>
          <cell r="C156" t="str">
            <v>All</v>
          </cell>
          <cell r="D156" t="str">
            <v>All</v>
          </cell>
          <cell r="E156" t="str">
            <v>Building Age: 10 - 20 YEARS</v>
          </cell>
          <cell r="F156">
            <v>79.065799999999996</v>
          </cell>
          <cell r="G156">
            <v>5.0373849999999996</v>
          </cell>
          <cell r="H156">
            <v>5.1287580000000004</v>
          </cell>
          <cell r="I156">
            <v>-0.35065279999999999</v>
          </cell>
          <cell r="J156">
            <v>-0.14348430000000001</v>
          </cell>
          <cell r="K156">
            <v>0</v>
          </cell>
          <cell r="L156">
            <v>0.14348430000000001</v>
          </cell>
          <cell r="M156">
            <v>0.35065279999999999</v>
          </cell>
          <cell r="N156">
            <v>0.35065279999999999</v>
          </cell>
          <cell r="O156">
            <v>143</v>
          </cell>
        </row>
        <row r="157">
          <cell r="A157" t="str">
            <v>C&amp;I</v>
          </cell>
          <cell r="B157">
            <v>12</v>
          </cell>
          <cell r="C157" t="str">
            <v>All</v>
          </cell>
          <cell r="D157" t="str">
            <v>All</v>
          </cell>
          <cell r="E157" t="str">
            <v>Building Age: 10 - 20 YEARS</v>
          </cell>
          <cell r="F157">
            <v>83.165499999999994</v>
          </cell>
          <cell r="G157">
            <v>6.1702440000000003</v>
          </cell>
          <cell r="H157">
            <v>6.0237619999999996</v>
          </cell>
          <cell r="I157">
            <v>-0.34691549999999999</v>
          </cell>
          <cell r="J157">
            <v>-0.141955</v>
          </cell>
          <cell r="K157">
            <v>0</v>
          </cell>
          <cell r="L157">
            <v>0.141955</v>
          </cell>
          <cell r="M157">
            <v>0.34691549999999999</v>
          </cell>
          <cell r="N157">
            <v>0.34691549999999999</v>
          </cell>
          <cell r="O157">
            <v>143</v>
          </cell>
        </row>
        <row r="158">
          <cell r="A158" t="str">
            <v>C&amp;I</v>
          </cell>
          <cell r="B158">
            <v>13</v>
          </cell>
          <cell r="C158" t="str">
            <v>All</v>
          </cell>
          <cell r="D158" t="str">
            <v>All</v>
          </cell>
          <cell r="E158" t="str">
            <v>Building Age: 10 - 20 YEARS</v>
          </cell>
          <cell r="F158">
            <v>86.294200000000004</v>
          </cell>
          <cell r="G158">
            <v>6.6184839999999996</v>
          </cell>
          <cell r="H158">
            <v>6.8038699999999999</v>
          </cell>
          <cell r="I158">
            <v>-0.33863989999999999</v>
          </cell>
          <cell r="J158">
            <v>-0.13856869999999999</v>
          </cell>
          <cell r="K158">
            <v>0</v>
          </cell>
          <cell r="L158">
            <v>0.13856869999999999</v>
          </cell>
          <cell r="M158">
            <v>0.33863989999999999</v>
          </cell>
          <cell r="N158">
            <v>0.33863989999999999</v>
          </cell>
          <cell r="O158">
            <v>143</v>
          </cell>
        </row>
        <row r="159">
          <cell r="A159" t="str">
            <v>C&amp;I</v>
          </cell>
          <cell r="B159">
            <v>14</v>
          </cell>
          <cell r="C159" t="str">
            <v>All</v>
          </cell>
          <cell r="D159" t="str">
            <v>All</v>
          </cell>
          <cell r="E159" t="str">
            <v>Building Age: 10 - 20 YEARS</v>
          </cell>
          <cell r="F159">
            <v>89.021500000000003</v>
          </cell>
          <cell r="G159">
            <v>6.9456619999999996</v>
          </cell>
          <cell r="H159">
            <v>7.0669729999999999</v>
          </cell>
          <cell r="I159">
            <v>-0.35313990000000001</v>
          </cell>
          <cell r="J159">
            <v>-0.14450199999999999</v>
          </cell>
          <cell r="K159">
            <v>0</v>
          </cell>
          <cell r="L159">
            <v>0.14450199999999999</v>
          </cell>
          <cell r="M159">
            <v>0.35313990000000001</v>
          </cell>
          <cell r="N159">
            <v>0.35313990000000001</v>
          </cell>
          <cell r="O159">
            <v>143</v>
          </cell>
        </row>
        <row r="160">
          <cell r="A160" t="str">
            <v>C&amp;I</v>
          </cell>
          <cell r="B160">
            <v>15</v>
          </cell>
          <cell r="C160" t="str">
            <v>All</v>
          </cell>
          <cell r="D160" t="str">
            <v>All</v>
          </cell>
          <cell r="E160" t="str">
            <v>Building Age: 10 - 20 YEARS</v>
          </cell>
          <cell r="F160">
            <v>91.655600000000007</v>
          </cell>
          <cell r="G160">
            <v>7.7575099999999999</v>
          </cell>
          <cell r="H160">
            <v>7.5059250000000004</v>
          </cell>
          <cell r="I160">
            <v>-0.34697879999999998</v>
          </cell>
          <cell r="J160">
            <v>-0.14198089999999999</v>
          </cell>
          <cell r="K160">
            <v>0</v>
          </cell>
          <cell r="L160">
            <v>0.14198089999999999</v>
          </cell>
          <cell r="M160">
            <v>0.34697879999999998</v>
          </cell>
          <cell r="N160">
            <v>0.34697879999999998</v>
          </cell>
          <cell r="O160">
            <v>143</v>
          </cell>
        </row>
        <row r="161">
          <cell r="A161" t="str">
            <v>C&amp;I</v>
          </cell>
          <cell r="B161">
            <v>16</v>
          </cell>
          <cell r="C161" t="str">
            <v>All</v>
          </cell>
          <cell r="D161" t="str">
            <v>All</v>
          </cell>
          <cell r="E161" t="str">
            <v>Building Age: 10 - 20 YEARS</v>
          </cell>
          <cell r="F161">
            <v>93.407499999999999</v>
          </cell>
          <cell r="G161">
            <v>7.9934570000000003</v>
          </cell>
          <cell r="H161">
            <v>7.8762270000000001</v>
          </cell>
          <cell r="I161">
            <v>-0.37175910000000001</v>
          </cell>
          <cell r="J161">
            <v>-0.1521208</v>
          </cell>
          <cell r="K161">
            <v>0</v>
          </cell>
          <cell r="L161">
            <v>0.1521208</v>
          </cell>
          <cell r="M161">
            <v>0.37175910000000001</v>
          </cell>
          <cell r="N161">
            <v>0.37175910000000001</v>
          </cell>
          <cell r="O161">
            <v>143</v>
          </cell>
        </row>
        <row r="162">
          <cell r="A162" t="str">
            <v>C&amp;I</v>
          </cell>
          <cell r="B162">
            <v>17</v>
          </cell>
          <cell r="C162" t="str">
            <v>All</v>
          </cell>
          <cell r="D162" t="str">
            <v>All</v>
          </cell>
          <cell r="E162" t="str">
            <v>Building Age: 10 - 20 YEARS</v>
          </cell>
          <cell r="F162">
            <v>93.983699999999999</v>
          </cell>
          <cell r="G162">
            <v>8.0329180000000004</v>
          </cell>
          <cell r="H162">
            <v>7.0204110000000002</v>
          </cell>
          <cell r="I162">
            <v>-0.36563259999999997</v>
          </cell>
          <cell r="J162">
            <v>-0.14961389999999999</v>
          </cell>
          <cell r="K162">
            <v>0</v>
          </cell>
          <cell r="L162">
            <v>0.14961389999999999</v>
          </cell>
          <cell r="M162">
            <v>0.36563259999999997</v>
          </cell>
          <cell r="N162">
            <v>0.36563259999999997</v>
          </cell>
          <cell r="O162">
            <v>143</v>
          </cell>
        </row>
        <row r="163">
          <cell r="A163" t="str">
            <v>C&amp;I</v>
          </cell>
          <cell r="B163">
            <v>18</v>
          </cell>
          <cell r="C163" t="str">
            <v>All</v>
          </cell>
          <cell r="D163" t="str">
            <v>All</v>
          </cell>
          <cell r="E163" t="str">
            <v>Building Age: 10 - 20 YEARS</v>
          </cell>
          <cell r="F163">
            <v>92.766400000000004</v>
          </cell>
          <cell r="G163">
            <v>6.7170110000000003</v>
          </cell>
          <cell r="H163">
            <v>5.6435190000000004</v>
          </cell>
          <cell r="I163">
            <v>-0.37190529999999999</v>
          </cell>
          <cell r="J163">
            <v>-0.1521806</v>
          </cell>
          <cell r="K163">
            <v>0</v>
          </cell>
          <cell r="L163">
            <v>0.1521806</v>
          </cell>
          <cell r="M163">
            <v>0.37190529999999999</v>
          </cell>
          <cell r="N163">
            <v>0.37190529999999999</v>
          </cell>
          <cell r="O163">
            <v>143</v>
          </cell>
        </row>
        <row r="164">
          <cell r="A164" t="str">
            <v>C&amp;I</v>
          </cell>
          <cell r="B164">
            <v>19</v>
          </cell>
          <cell r="C164" t="str">
            <v>All</v>
          </cell>
          <cell r="D164" t="str">
            <v>All</v>
          </cell>
          <cell r="E164" t="str">
            <v>Building Age: 10 - 20 YEARS</v>
          </cell>
          <cell r="F164">
            <v>90.126199999999997</v>
          </cell>
          <cell r="G164">
            <v>4.5902120000000002</v>
          </cell>
          <cell r="H164">
            <v>4.4453849999999999</v>
          </cell>
          <cell r="I164">
            <v>-0.38385350000000001</v>
          </cell>
          <cell r="J164">
            <v>-0.15706980000000001</v>
          </cell>
          <cell r="K164">
            <v>0</v>
          </cell>
          <cell r="L164">
            <v>0.15706980000000001</v>
          </cell>
          <cell r="M164">
            <v>0.38385350000000001</v>
          </cell>
          <cell r="N164">
            <v>0.38385350000000001</v>
          </cell>
          <cell r="O164">
            <v>143</v>
          </cell>
        </row>
        <row r="165">
          <cell r="A165" t="str">
            <v>C&amp;I</v>
          </cell>
          <cell r="B165">
            <v>20</v>
          </cell>
          <cell r="C165" t="str">
            <v>All</v>
          </cell>
          <cell r="D165" t="str">
            <v>All</v>
          </cell>
          <cell r="E165" t="str">
            <v>Building Age: 10 - 20 YEARS</v>
          </cell>
          <cell r="F165">
            <v>84.471599999999995</v>
          </cell>
          <cell r="G165">
            <v>1.902115</v>
          </cell>
          <cell r="H165">
            <v>1.367361</v>
          </cell>
          <cell r="I165">
            <v>-0.38691059999999999</v>
          </cell>
          <cell r="J165">
            <v>-0.15832070000000001</v>
          </cell>
          <cell r="K165">
            <v>0</v>
          </cell>
          <cell r="L165">
            <v>0.15832070000000001</v>
          </cell>
          <cell r="M165">
            <v>0.38691059999999999</v>
          </cell>
          <cell r="N165">
            <v>0.38691059999999999</v>
          </cell>
          <cell r="O165">
            <v>143</v>
          </cell>
        </row>
        <row r="166">
          <cell r="A166" t="str">
            <v>C&amp;I</v>
          </cell>
          <cell r="B166">
            <v>21</v>
          </cell>
          <cell r="C166" t="str">
            <v>All</v>
          </cell>
          <cell r="D166" t="str">
            <v>All</v>
          </cell>
          <cell r="E166" t="str">
            <v>Building Age: 10 - 20 YEARS</v>
          </cell>
          <cell r="F166">
            <v>79.719200000000001</v>
          </cell>
          <cell r="G166">
            <v>1.3773880000000001</v>
          </cell>
          <cell r="H166">
            <v>1.069043</v>
          </cell>
          <cell r="I166">
            <v>-0.33571640000000003</v>
          </cell>
          <cell r="J166">
            <v>-0.13737240000000001</v>
          </cell>
          <cell r="K166">
            <v>0</v>
          </cell>
          <cell r="L166">
            <v>0.13737240000000001</v>
          </cell>
          <cell r="M166">
            <v>0.33571640000000003</v>
          </cell>
          <cell r="N166">
            <v>0.33571640000000003</v>
          </cell>
          <cell r="O166">
            <v>143</v>
          </cell>
        </row>
        <row r="167">
          <cell r="A167" t="str">
            <v>C&amp;I</v>
          </cell>
          <cell r="B167">
            <v>22</v>
          </cell>
          <cell r="C167" t="str">
            <v>All</v>
          </cell>
          <cell r="D167" t="str">
            <v>All</v>
          </cell>
          <cell r="E167" t="str">
            <v>Building Age: 10 - 20 YEARS</v>
          </cell>
          <cell r="F167">
            <v>76.5749</v>
          </cell>
          <cell r="G167">
            <v>1.271882</v>
          </cell>
          <cell r="H167">
            <v>1.0517879999999999</v>
          </cell>
          <cell r="I167">
            <v>-0.31854500000000002</v>
          </cell>
          <cell r="J167">
            <v>-0.13034599999999999</v>
          </cell>
          <cell r="K167">
            <v>0</v>
          </cell>
          <cell r="L167">
            <v>0.13034599999999999</v>
          </cell>
          <cell r="M167">
            <v>0.31854500000000002</v>
          </cell>
          <cell r="N167">
            <v>0.31854500000000002</v>
          </cell>
          <cell r="O167">
            <v>143</v>
          </cell>
        </row>
        <row r="168">
          <cell r="A168" t="str">
            <v>C&amp;I</v>
          </cell>
          <cell r="B168">
            <v>23</v>
          </cell>
          <cell r="C168" t="str">
            <v>All</v>
          </cell>
          <cell r="D168" t="str">
            <v>All</v>
          </cell>
          <cell r="E168" t="str">
            <v>Building Age: 10 - 20 YEARS</v>
          </cell>
          <cell r="F168">
            <v>74.210800000000006</v>
          </cell>
          <cell r="G168">
            <v>1.2391810000000001</v>
          </cell>
          <cell r="H168">
            <v>1.0225709999999999</v>
          </cell>
          <cell r="I168">
            <v>-0.30901099999999998</v>
          </cell>
          <cell r="J168">
            <v>-0.1264448</v>
          </cell>
          <cell r="K168">
            <v>0</v>
          </cell>
          <cell r="L168">
            <v>0.1264448</v>
          </cell>
          <cell r="M168">
            <v>0.30901099999999998</v>
          </cell>
          <cell r="N168">
            <v>0.30901099999999998</v>
          </cell>
          <cell r="O168">
            <v>143</v>
          </cell>
        </row>
        <row r="169">
          <cell r="A169" t="str">
            <v>C&amp;I</v>
          </cell>
          <cell r="B169">
            <v>24</v>
          </cell>
          <cell r="C169" t="str">
            <v>All</v>
          </cell>
          <cell r="D169" t="str">
            <v>All</v>
          </cell>
          <cell r="E169" t="str">
            <v>Building Age: 10 - 20 YEARS</v>
          </cell>
          <cell r="F169">
            <v>72.545000000000002</v>
          </cell>
          <cell r="G169">
            <v>1.2716769999999999</v>
          </cell>
          <cell r="H169">
            <v>1.007169</v>
          </cell>
          <cell r="I169">
            <v>-0.30358980000000002</v>
          </cell>
          <cell r="J169">
            <v>-0.1242265</v>
          </cell>
          <cell r="K169">
            <v>0</v>
          </cell>
          <cell r="L169">
            <v>0.1242265</v>
          </cell>
          <cell r="M169">
            <v>0.30358980000000002</v>
          </cell>
          <cell r="N169">
            <v>0.30358980000000002</v>
          </cell>
          <cell r="O169">
            <v>143</v>
          </cell>
        </row>
        <row r="170">
          <cell r="A170" t="str">
            <v>C&amp;I</v>
          </cell>
          <cell r="B170">
            <v>1</v>
          </cell>
          <cell r="C170" t="str">
            <v>All</v>
          </cell>
          <cell r="D170" t="str">
            <v>All</v>
          </cell>
          <cell r="E170" t="str">
            <v>Building Age: 3 - 10 YEARS</v>
          </cell>
          <cell r="F170">
            <v>72.533299999999997</v>
          </cell>
          <cell r="G170">
            <v>0.92353499999999999</v>
          </cell>
          <cell r="H170">
            <v>1.4841549999999999</v>
          </cell>
          <cell r="I170">
            <v>-0.34518349999999998</v>
          </cell>
          <cell r="J170">
            <v>-0.14124629999999999</v>
          </cell>
          <cell r="K170">
            <v>0</v>
          </cell>
          <cell r="L170">
            <v>0.14124629999999999</v>
          </cell>
          <cell r="M170">
            <v>0.34518349999999998</v>
          </cell>
          <cell r="N170">
            <v>0.34518349999999998</v>
          </cell>
          <cell r="O170">
            <v>56</v>
          </cell>
        </row>
        <row r="171">
          <cell r="A171" t="str">
            <v>C&amp;I</v>
          </cell>
          <cell r="B171">
            <v>2</v>
          </cell>
          <cell r="C171" t="str">
            <v>All</v>
          </cell>
          <cell r="D171" t="str">
            <v>All</v>
          </cell>
          <cell r="E171" t="str">
            <v>Building Age: 3 - 10 YEARS</v>
          </cell>
          <cell r="F171">
            <v>71.663399999999996</v>
          </cell>
          <cell r="G171">
            <v>0.77025540000000003</v>
          </cell>
          <cell r="H171">
            <v>1.262337</v>
          </cell>
          <cell r="I171">
            <v>-0.34325410000000001</v>
          </cell>
          <cell r="J171">
            <v>-0.14045679999999999</v>
          </cell>
          <cell r="K171">
            <v>0</v>
          </cell>
          <cell r="L171">
            <v>0.14045679999999999</v>
          </cell>
          <cell r="M171">
            <v>0.34325410000000001</v>
          </cell>
          <cell r="N171">
            <v>0.34325410000000001</v>
          </cell>
          <cell r="O171">
            <v>56</v>
          </cell>
        </row>
        <row r="172">
          <cell r="A172" t="str">
            <v>C&amp;I</v>
          </cell>
          <cell r="B172">
            <v>3</v>
          </cell>
          <cell r="C172" t="str">
            <v>All</v>
          </cell>
          <cell r="D172" t="str">
            <v>All</v>
          </cell>
          <cell r="E172" t="str">
            <v>Building Age: 3 - 10 YEARS</v>
          </cell>
          <cell r="F172">
            <v>69.150700000000001</v>
          </cell>
          <cell r="G172">
            <v>0.78056930000000002</v>
          </cell>
          <cell r="H172">
            <v>1.320913</v>
          </cell>
          <cell r="I172">
            <v>-0.34050979999999997</v>
          </cell>
          <cell r="J172">
            <v>-0.13933380000000001</v>
          </cell>
          <cell r="K172">
            <v>0</v>
          </cell>
          <cell r="L172">
            <v>0.13933380000000001</v>
          </cell>
          <cell r="M172">
            <v>0.34050979999999997</v>
          </cell>
          <cell r="N172">
            <v>0.34050979999999997</v>
          </cell>
          <cell r="O172">
            <v>56</v>
          </cell>
        </row>
        <row r="173">
          <cell r="A173" t="str">
            <v>C&amp;I</v>
          </cell>
          <cell r="B173">
            <v>4</v>
          </cell>
          <cell r="C173" t="str">
            <v>All</v>
          </cell>
          <cell r="D173" t="str">
            <v>All</v>
          </cell>
          <cell r="E173" t="str">
            <v>Building Age: 3 - 10 YEARS</v>
          </cell>
          <cell r="F173">
            <v>68.168700000000001</v>
          </cell>
          <cell r="G173">
            <v>0.77506830000000004</v>
          </cell>
          <cell r="H173">
            <v>1.3296140000000001</v>
          </cell>
          <cell r="I173">
            <v>-0.3383968</v>
          </cell>
          <cell r="J173">
            <v>-0.13846919999999999</v>
          </cell>
          <cell r="K173">
            <v>0</v>
          </cell>
          <cell r="L173">
            <v>0.13846919999999999</v>
          </cell>
          <cell r="M173">
            <v>0.3383968</v>
          </cell>
          <cell r="N173">
            <v>0.3383968</v>
          </cell>
          <cell r="O173">
            <v>56</v>
          </cell>
        </row>
        <row r="174">
          <cell r="A174" t="str">
            <v>C&amp;I</v>
          </cell>
          <cell r="B174">
            <v>5</v>
          </cell>
          <cell r="C174" t="str">
            <v>All</v>
          </cell>
          <cell r="D174" t="str">
            <v>All</v>
          </cell>
          <cell r="E174" t="str">
            <v>Building Age: 3 - 10 YEARS</v>
          </cell>
          <cell r="F174">
            <v>67.186800000000005</v>
          </cell>
          <cell r="G174">
            <v>0.75763990000000003</v>
          </cell>
          <cell r="H174">
            <v>1.252105</v>
          </cell>
          <cell r="I174">
            <v>-0.3374529</v>
          </cell>
          <cell r="J174">
            <v>-0.13808300000000001</v>
          </cell>
          <cell r="K174">
            <v>0</v>
          </cell>
          <cell r="L174">
            <v>0.13808300000000001</v>
          </cell>
          <cell r="M174">
            <v>0.3374529</v>
          </cell>
          <cell r="N174">
            <v>0.3374529</v>
          </cell>
          <cell r="O174">
            <v>56</v>
          </cell>
        </row>
        <row r="175">
          <cell r="A175" t="str">
            <v>C&amp;I</v>
          </cell>
          <cell r="B175">
            <v>6</v>
          </cell>
          <cell r="C175" t="str">
            <v>All</v>
          </cell>
          <cell r="D175" t="str">
            <v>All</v>
          </cell>
          <cell r="E175" t="str">
            <v>Building Age: 3 - 10 YEARS</v>
          </cell>
          <cell r="F175">
            <v>66.354900000000001</v>
          </cell>
          <cell r="G175">
            <v>0.80801920000000005</v>
          </cell>
          <cell r="H175">
            <v>1.4518439999999999</v>
          </cell>
          <cell r="I175">
            <v>-0.3376247</v>
          </cell>
          <cell r="J175">
            <v>-0.13815330000000001</v>
          </cell>
          <cell r="K175">
            <v>0</v>
          </cell>
          <cell r="L175">
            <v>0.13815330000000001</v>
          </cell>
          <cell r="M175">
            <v>0.3376247</v>
          </cell>
          <cell r="N175">
            <v>0.3376247</v>
          </cell>
          <cell r="O175">
            <v>56</v>
          </cell>
        </row>
        <row r="176">
          <cell r="A176" t="str">
            <v>C&amp;I</v>
          </cell>
          <cell r="B176">
            <v>7</v>
          </cell>
          <cell r="C176" t="str">
            <v>All</v>
          </cell>
          <cell r="D176" t="str">
            <v>All</v>
          </cell>
          <cell r="E176" t="str">
            <v>Building Age: 3 - 10 YEARS</v>
          </cell>
          <cell r="F176">
            <v>65.553700000000006</v>
          </cell>
          <cell r="G176">
            <v>0.97091090000000002</v>
          </cell>
          <cell r="H176">
            <v>1.4567639999999999</v>
          </cell>
          <cell r="I176">
            <v>-0.35753580000000001</v>
          </cell>
          <cell r="J176">
            <v>-0.14630080000000001</v>
          </cell>
          <cell r="K176">
            <v>0</v>
          </cell>
          <cell r="L176">
            <v>0.14630080000000001</v>
          </cell>
          <cell r="M176">
            <v>0.35753580000000001</v>
          </cell>
          <cell r="N176">
            <v>0.35753580000000001</v>
          </cell>
          <cell r="O176">
            <v>56</v>
          </cell>
        </row>
        <row r="177">
          <cell r="A177" t="str">
            <v>C&amp;I</v>
          </cell>
          <cell r="B177">
            <v>8</v>
          </cell>
          <cell r="C177" t="str">
            <v>All</v>
          </cell>
          <cell r="D177" t="str">
            <v>All</v>
          </cell>
          <cell r="E177" t="str">
            <v>Building Age: 3 - 10 YEARS</v>
          </cell>
          <cell r="F177">
            <v>66.664299999999997</v>
          </cell>
          <cell r="G177">
            <v>1.1894020000000001</v>
          </cell>
          <cell r="H177">
            <v>1.49516</v>
          </cell>
          <cell r="I177">
            <v>-0.383546</v>
          </cell>
          <cell r="J177">
            <v>-0.1569439</v>
          </cell>
          <cell r="K177">
            <v>0</v>
          </cell>
          <cell r="L177">
            <v>0.1569439</v>
          </cell>
          <cell r="M177">
            <v>0.383546</v>
          </cell>
          <cell r="N177">
            <v>0.383546</v>
          </cell>
          <cell r="O177">
            <v>56</v>
          </cell>
        </row>
        <row r="178">
          <cell r="A178" t="str">
            <v>C&amp;I</v>
          </cell>
          <cell r="B178">
            <v>9</v>
          </cell>
          <cell r="C178" t="str">
            <v>All</v>
          </cell>
          <cell r="D178" t="str">
            <v>All</v>
          </cell>
          <cell r="E178" t="str">
            <v>Building Age: 3 - 10 YEARS</v>
          </cell>
          <cell r="F178">
            <v>70.900400000000005</v>
          </cell>
          <cell r="G178">
            <v>1.3855850000000001</v>
          </cell>
          <cell r="H178">
            <v>1.630622</v>
          </cell>
          <cell r="I178">
            <v>-0.39571050000000002</v>
          </cell>
          <cell r="J178">
            <v>-0.1619215</v>
          </cell>
          <cell r="K178">
            <v>0</v>
          </cell>
          <cell r="L178">
            <v>0.1619215</v>
          </cell>
          <cell r="M178">
            <v>0.39571050000000002</v>
          </cell>
          <cell r="N178">
            <v>0.39571050000000002</v>
          </cell>
          <cell r="O178">
            <v>56</v>
          </cell>
        </row>
        <row r="179">
          <cell r="A179" t="str">
            <v>C&amp;I</v>
          </cell>
          <cell r="B179">
            <v>10</v>
          </cell>
          <cell r="C179" t="str">
            <v>All</v>
          </cell>
          <cell r="D179" t="str">
            <v>All</v>
          </cell>
          <cell r="E179" t="str">
            <v>Building Age: 3 - 10 YEARS</v>
          </cell>
          <cell r="F179">
            <v>76.663300000000007</v>
          </cell>
          <cell r="G179">
            <v>1.7962670000000001</v>
          </cell>
          <cell r="H179">
            <v>2.0725799999999999</v>
          </cell>
          <cell r="I179">
            <v>-0.4017191</v>
          </cell>
          <cell r="J179">
            <v>-0.1643802</v>
          </cell>
          <cell r="K179">
            <v>0</v>
          </cell>
          <cell r="L179">
            <v>0.1643802</v>
          </cell>
          <cell r="M179">
            <v>0.4017191</v>
          </cell>
          <cell r="N179">
            <v>0.4017191</v>
          </cell>
          <cell r="O179">
            <v>56</v>
          </cell>
        </row>
        <row r="180">
          <cell r="A180" t="str">
            <v>C&amp;I</v>
          </cell>
          <cell r="B180">
            <v>11</v>
          </cell>
          <cell r="C180" t="str">
            <v>All</v>
          </cell>
          <cell r="D180" t="str">
            <v>All</v>
          </cell>
          <cell r="E180" t="str">
            <v>Building Age: 3 - 10 YEARS</v>
          </cell>
          <cell r="F180">
            <v>82.317400000000006</v>
          </cell>
          <cell r="G180">
            <v>2.3678840000000001</v>
          </cell>
          <cell r="H180">
            <v>2.4096109999999999</v>
          </cell>
          <cell r="I180">
            <v>-0.40883190000000003</v>
          </cell>
          <cell r="J180">
            <v>-0.16729069999999999</v>
          </cell>
          <cell r="K180">
            <v>0</v>
          </cell>
          <cell r="L180">
            <v>0.16729069999999999</v>
          </cell>
          <cell r="M180">
            <v>0.40883190000000003</v>
          </cell>
          <cell r="N180">
            <v>0.40883190000000003</v>
          </cell>
          <cell r="O180">
            <v>56</v>
          </cell>
        </row>
        <row r="181">
          <cell r="A181" t="str">
            <v>C&amp;I</v>
          </cell>
          <cell r="B181">
            <v>12</v>
          </cell>
          <cell r="C181" t="str">
            <v>All</v>
          </cell>
          <cell r="D181" t="str">
            <v>All</v>
          </cell>
          <cell r="E181" t="str">
            <v>Building Age: 3 - 10 YEARS</v>
          </cell>
          <cell r="F181">
            <v>86.377899999999997</v>
          </cell>
          <cell r="G181">
            <v>2.5545629999999999</v>
          </cell>
          <cell r="H181">
            <v>2.6367039999999999</v>
          </cell>
          <cell r="I181">
            <v>-0.40060380000000001</v>
          </cell>
          <cell r="J181">
            <v>-0.16392380000000001</v>
          </cell>
          <cell r="K181">
            <v>0</v>
          </cell>
          <cell r="L181">
            <v>0.16392380000000001</v>
          </cell>
          <cell r="M181">
            <v>0.40060380000000001</v>
          </cell>
          <cell r="N181">
            <v>0.40060380000000001</v>
          </cell>
          <cell r="O181">
            <v>56</v>
          </cell>
        </row>
        <row r="182">
          <cell r="A182" t="str">
            <v>C&amp;I</v>
          </cell>
          <cell r="B182">
            <v>13</v>
          </cell>
          <cell r="C182" t="str">
            <v>All</v>
          </cell>
          <cell r="D182" t="str">
            <v>All</v>
          </cell>
          <cell r="E182" t="str">
            <v>Building Age: 3 - 10 YEARS</v>
          </cell>
          <cell r="F182">
            <v>89.558700000000002</v>
          </cell>
          <cell r="G182">
            <v>2.6753330000000002</v>
          </cell>
          <cell r="H182">
            <v>2.72933</v>
          </cell>
          <cell r="I182">
            <v>-0.39349230000000002</v>
          </cell>
          <cell r="J182">
            <v>-0.16101389999999999</v>
          </cell>
          <cell r="K182">
            <v>0</v>
          </cell>
          <cell r="L182">
            <v>0.16101389999999999</v>
          </cell>
          <cell r="M182">
            <v>0.39349230000000002</v>
          </cell>
          <cell r="N182">
            <v>0.39349230000000002</v>
          </cell>
          <cell r="O182">
            <v>56</v>
          </cell>
        </row>
        <row r="183">
          <cell r="A183" t="str">
            <v>C&amp;I</v>
          </cell>
          <cell r="B183">
            <v>14</v>
          </cell>
          <cell r="C183" t="str">
            <v>All</v>
          </cell>
          <cell r="D183" t="str">
            <v>All</v>
          </cell>
          <cell r="E183" t="str">
            <v>Building Age: 3 - 10 YEARS</v>
          </cell>
          <cell r="F183">
            <v>92.133099999999999</v>
          </cell>
          <cell r="G183">
            <v>2.86713</v>
          </cell>
          <cell r="H183">
            <v>2.7545289999999998</v>
          </cell>
          <cell r="I183">
            <v>-0.39921509999999999</v>
          </cell>
          <cell r="J183">
            <v>-0.16335559999999999</v>
          </cell>
          <cell r="K183">
            <v>0</v>
          </cell>
          <cell r="L183">
            <v>0.16335559999999999</v>
          </cell>
          <cell r="M183">
            <v>0.39921509999999999</v>
          </cell>
          <cell r="N183">
            <v>0.39921509999999999</v>
          </cell>
          <cell r="O183">
            <v>56</v>
          </cell>
        </row>
        <row r="184">
          <cell r="A184" t="str">
            <v>C&amp;I</v>
          </cell>
          <cell r="B184">
            <v>15</v>
          </cell>
          <cell r="C184" t="str">
            <v>All</v>
          </cell>
          <cell r="D184" t="str">
            <v>All</v>
          </cell>
          <cell r="E184" t="str">
            <v>Building Age: 3 - 10 YEARS</v>
          </cell>
          <cell r="F184">
            <v>94.344700000000003</v>
          </cell>
          <cell r="G184">
            <v>2.9999630000000002</v>
          </cell>
          <cell r="H184">
            <v>2.9346990000000002</v>
          </cell>
          <cell r="I184">
            <v>-0.3881115</v>
          </cell>
          <cell r="J184">
            <v>-0.15881210000000001</v>
          </cell>
          <cell r="K184">
            <v>0</v>
          </cell>
          <cell r="L184">
            <v>0.15881210000000001</v>
          </cell>
          <cell r="M184">
            <v>0.3881115</v>
          </cell>
          <cell r="N184">
            <v>0.3881115</v>
          </cell>
          <cell r="O184">
            <v>56</v>
          </cell>
        </row>
        <row r="185">
          <cell r="A185" t="str">
            <v>C&amp;I</v>
          </cell>
          <cell r="B185">
            <v>16</v>
          </cell>
          <cell r="C185" t="str">
            <v>All</v>
          </cell>
          <cell r="D185" t="str">
            <v>All</v>
          </cell>
          <cell r="E185" t="str">
            <v>Building Age: 3 - 10 YEARS</v>
          </cell>
          <cell r="F185">
            <v>96.570300000000003</v>
          </cell>
          <cell r="G185">
            <v>2.9513289999999999</v>
          </cell>
          <cell r="H185">
            <v>3.0840360000000002</v>
          </cell>
          <cell r="I185">
            <v>-0.40096029999999999</v>
          </cell>
          <cell r="J185">
            <v>-0.16406970000000001</v>
          </cell>
          <cell r="K185">
            <v>0</v>
          </cell>
          <cell r="L185">
            <v>0.16406970000000001</v>
          </cell>
          <cell r="M185">
            <v>0.40096029999999999</v>
          </cell>
          <cell r="N185">
            <v>0.40096029999999999</v>
          </cell>
          <cell r="O185">
            <v>56</v>
          </cell>
        </row>
        <row r="186">
          <cell r="A186" t="str">
            <v>C&amp;I</v>
          </cell>
          <cell r="B186">
            <v>17</v>
          </cell>
          <cell r="C186" t="str">
            <v>All</v>
          </cell>
          <cell r="D186" t="str">
            <v>All</v>
          </cell>
          <cell r="E186" t="str">
            <v>Building Age: 3 - 10 YEARS</v>
          </cell>
          <cell r="F186">
            <v>97.613799999999998</v>
          </cell>
          <cell r="G186">
            <v>2.8145630000000001</v>
          </cell>
          <cell r="H186">
            <v>2.9418600000000001</v>
          </cell>
          <cell r="I186">
            <v>-0.39323649999999999</v>
          </cell>
          <cell r="J186">
            <v>-0.1609092</v>
          </cell>
          <cell r="K186">
            <v>0</v>
          </cell>
          <cell r="L186">
            <v>0.1609092</v>
          </cell>
          <cell r="M186">
            <v>0.39323649999999999</v>
          </cell>
          <cell r="N186">
            <v>0.39323649999999999</v>
          </cell>
          <cell r="O186">
            <v>56</v>
          </cell>
        </row>
        <row r="187">
          <cell r="A187" t="str">
            <v>C&amp;I</v>
          </cell>
          <cell r="B187">
            <v>18</v>
          </cell>
          <cell r="C187" t="str">
            <v>All</v>
          </cell>
          <cell r="D187" t="str">
            <v>All</v>
          </cell>
          <cell r="E187" t="str">
            <v>Building Age: 3 - 10 YEARS</v>
          </cell>
          <cell r="F187">
            <v>97.294600000000003</v>
          </cell>
          <cell r="G187">
            <v>2.2716259999999999</v>
          </cell>
          <cell r="H187">
            <v>2.3570859999999998</v>
          </cell>
          <cell r="I187">
            <v>-0.40408169999999999</v>
          </cell>
          <cell r="J187">
            <v>-0.16534699999999999</v>
          </cell>
          <cell r="K187">
            <v>0</v>
          </cell>
          <cell r="L187">
            <v>0.16534699999999999</v>
          </cell>
          <cell r="M187">
            <v>0.40408169999999999</v>
          </cell>
          <cell r="N187">
            <v>0.40408169999999999</v>
          </cell>
          <cell r="O187">
            <v>56</v>
          </cell>
        </row>
        <row r="188">
          <cell r="A188" t="str">
            <v>C&amp;I</v>
          </cell>
          <cell r="B188">
            <v>19</v>
          </cell>
          <cell r="C188" t="str">
            <v>All</v>
          </cell>
          <cell r="D188" t="str">
            <v>All</v>
          </cell>
          <cell r="E188" t="str">
            <v>Building Age: 3 - 10 YEARS</v>
          </cell>
          <cell r="F188">
            <v>94.4923</v>
          </cell>
          <cell r="G188">
            <v>1.2367840000000001</v>
          </cell>
          <cell r="H188">
            <v>1.429316</v>
          </cell>
          <cell r="I188">
            <v>-0.4056765</v>
          </cell>
          <cell r="J188">
            <v>-0.16599949999999999</v>
          </cell>
          <cell r="K188">
            <v>0</v>
          </cell>
          <cell r="L188">
            <v>0.16599949999999999</v>
          </cell>
          <cell r="M188">
            <v>0.4056765</v>
          </cell>
          <cell r="N188">
            <v>0.4056765</v>
          </cell>
          <cell r="O188">
            <v>56</v>
          </cell>
        </row>
        <row r="189">
          <cell r="A189" t="str">
            <v>C&amp;I</v>
          </cell>
          <cell r="B189">
            <v>20</v>
          </cell>
          <cell r="C189" t="str">
            <v>All</v>
          </cell>
          <cell r="D189" t="str">
            <v>All</v>
          </cell>
          <cell r="E189" t="str">
            <v>Building Age: 3 - 10 YEARS</v>
          </cell>
          <cell r="F189">
            <v>90.450900000000004</v>
          </cell>
          <cell r="G189">
            <v>0.97040329999999997</v>
          </cell>
          <cell r="H189">
            <v>1.5795269999999999</v>
          </cell>
          <cell r="I189">
            <v>-0.40191209999999999</v>
          </cell>
          <cell r="J189">
            <v>-0.1644592</v>
          </cell>
          <cell r="K189">
            <v>0</v>
          </cell>
          <cell r="L189">
            <v>0.1644592</v>
          </cell>
          <cell r="M189">
            <v>0.40191209999999999</v>
          </cell>
          <cell r="N189">
            <v>0.40191209999999999</v>
          </cell>
          <cell r="O189">
            <v>56</v>
          </cell>
        </row>
        <row r="190">
          <cell r="A190" t="str">
            <v>C&amp;I</v>
          </cell>
          <cell r="B190">
            <v>21</v>
          </cell>
          <cell r="C190" t="str">
            <v>All</v>
          </cell>
          <cell r="D190" t="str">
            <v>All</v>
          </cell>
          <cell r="E190" t="str">
            <v>Building Age: 3 - 10 YEARS</v>
          </cell>
          <cell r="F190">
            <v>85.977599999999995</v>
          </cell>
          <cell r="G190">
            <v>0.93071769999999998</v>
          </cell>
          <cell r="H190">
            <v>1.4708159999999999</v>
          </cell>
          <cell r="I190">
            <v>-0.38485740000000002</v>
          </cell>
          <cell r="J190">
            <v>-0.1574805</v>
          </cell>
          <cell r="K190">
            <v>0</v>
          </cell>
          <cell r="L190">
            <v>0.1574805</v>
          </cell>
          <cell r="M190">
            <v>0.38485740000000002</v>
          </cell>
          <cell r="N190">
            <v>0.38485740000000002</v>
          </cell>
          <cell r="O190">
            <v>56</v>
          </cell>
        </row>
        <row r="191">
          <cell r="A191" t="str">
            <v>C&amp;I</v>
          </cell>
          <cell r="B191">
            <v>22</v>
          </cell>
          <cell r="C191" t="str">
            <v>All</v>
          </cell>
          <cell r="D191" t="str">
            <v>All</v>
          </cell>
          <cell r="E191" t="str">
            <v>Building Age: 3 - 10 YEARS</v>
          </cell>
          <cell r="F191">
            <v>82.8095</v>
          </cell>
          <cell r="G191">
            <v>0.81618409999999997</v>
          </cell>
          <cell r="H191">
            <v>1.24356</v>
          </cell>
          <cell r="I191">
            <v>-0.37306270000000002</v>
          </cell>
          <cell r="J191">
            <v>-0.15265419999999999</v>
          </cell>
          <cell r="K191">
            <v>0</v>
          </cell>
          <cell r="L191">
            <v>0.15265419999999999</v>
          </cell>
          <cell r="M191">
            <v>0.37306270000000002</v>
          </cell>
          <cell r="N191">
            <v>0.37306270000000002</v>
          </cell>
          <cell r="O191">
            <v>56</v>
          </cell>
        </row>
        <row r="192">
          <cell r="A192" t="str">
            <v>C&amp;I</v>
          </cell>
          <cell r="B192">
            <v>23</v>
          </cell>
          <cell r="C192" t="str">
            <v>All</v>
          </cell>
          <cell r="D192" t="str">
            <v>All</v>
          </cell>
          <cell r="E192" t="str">
            <v>Building Age: 3 - 10 YEARS</v>
          </cell>
          <cell r="F192">
            <v>80.204300000000003</v>
          </cell>
          <cell r="G192">
            <v>0.88269209999999998</v>
          </cell>
          <cell r="H192">
            <v>1.415853</v>
          </cell>
          <cell r="I192">
            <v>-0.36359069999999999</v>
          </cell>
          <cell r="J192">
            <v>-0.14877840000000001</v>
          </cell>
          <cell r="K192">
            <v>0</v>
          </cell>
          <cell r="L192">
            <v>0.14877840000000001</v>
          </cell>
          <cell r="M192">
            <v>0.36359069999999999</v>
          </cell>
          <cell r="N192">
            <v>0.36359069999999999</v>
          </cell>
          <cell r="O192">
            <v>56</v>
          </cell>
        </row>
        <row r="193">
          <cell r="A193" t="str">
            <v>C&amp;I</v>
          </cell>
          <cell r="B193">
            <v>24</v>
          </cell>
          <cell r="C193" t="str">
            <v>All</v>
          </cell>
          <cell r="D193" t="str">
            <v>All</v>
          </cell>
          <cell r="E193" t="str">
            <v>Building Age: 3 - 10 YEARS</v>
          </cell>
          <cell r="F193">
            <v>77.917100000000005</v>
          </cell>
          <cell r="G193">
            <v>1.024186</v>
          </cell>
          <cell r="H193">
            <v>1.5212950000000001</v>
          </cell>
          <cell r="I193">
            <v>-0.35698809999999997</v>
          </cell>
          <cell r="J193">
            <v>-0.1460766</v>
          </cell>
          <cell r="K193">
            <v>0</v>
          </cell>
          <cell r="L193">
            <v>0.1460766</v>
          </cell>
          <cell r="M193">
            <v>0.35698809999999997</v>
          </cell>
          <cell r="N193">
            <v>0.35698809999999997</v>
          </cell>
          <cell r="O193">
            <v>56</v>
          </cell>
        </row>
        <row r="194">
          <cell r="A194" t="str">
            <v>C&amp;I</v>
          </cell>
          <cell r="B194">
            <v>1</v>
          </cell>
          <cell r="C194" t="str">
            <v>All</v>
          </cell>
          <cell r="D194" t="str">
            <v>All</v>
          </cell>
          <cell r="E194" t="str">
            <v>Enrollment Date Quintile: 2nd Earliest</v>
          </cell>
          <cell r="F194">
            <v>66.772400000000005</v>
          </cell>
          <cell r="G194">
            <v>0.86877360000000003</v>
          </cell>
          <cell r="H194">
            <v>1.109952</v>
          </cell>
          <cell r="I194">
            <v>-0.37620870000000001</v>
          </cell>
          <cell r="J194">
            <v>-0.15394160000000001</v>
          </cell>
          <cell r="K194">
            <v>0</v>
          </cell>
          <cell r="L194">
            <v>0.15394160000000001</v>
          </cell>
          <cell r="M194">
            <v>0.37620870000000001</v>
          </cell>
          <cell r="N194">
            <v>0.37620870000000001</v>
          </cell>
          <cell r="O194">
            <v>59</v>
          </cell>
        </row>
        <row r="195">
          <cell r="A195" t="str">
            <v>C&amp;I</v>
          </cell>
          <cell r="B195">
            <v>2</v>
          </cell>
          <cell r="C195" t="str">
            <v>All</v>
          </cell>
          <cell r="D195" t="str">
            <v>All</v>
          </cell>
          <cell r="E195" t="str">
            <v>Enrollment Date Quintile: 2nd Earliest</v>
          </cell>
          <cell r="F195">
            <v>65.725300000000004</v>
          </cell>
          <cell r="G195">
            <v>0.7534788</v>
          </cell>
          <cell r="H195">
            <v>0.88032869999999996</v>
          </cell>
          <cell r="I195">
            <v>-0.37445139999999999</v>
          </cell>
          <cell r="J195">
            <v>-0.15322250000000001</v>
          </cell>
          <cell r="K195">
            <v>0</v>
          </cell>
          <cell r="L195">
            <v>0.15322250000000001</v>
          </cell>
          <cell r="M195">
            <v>0.37445139999999999</v>
          </cell>
          <cell r="N195">
            <v>0.37445139999999999</v>
          </cell>
          <cell r="O195">
            <v>59</v>
          </cell>
        </row>
        <row r="196">
          <cell r="A196" t="str">
            <v>C&amp;I</v>
          </cell>
          <cell r="B196">
            <v>3</v>
          </cell>
          <cell r="C196" t="str">
            <v>All</v>
          </cell>
          <cell r="D196" t="str">
            <v>All</v>
          </cell>
          <cell r="E196" t="str">
            <v>Enrollment Date Quintile: 2nd Earliest</v>
          </cell>
          <cell r="F196">
            <v>64.564499999999995</v>
          </cell>
          <cell r="G196">
            <v>0.78089359999999997</v>
          </cell>
          <cell r="H196">
            <v>0.899752</v>
          </cell>
          <cell r="I196">
            <v>-0.37091089999999999</v>
          </cell>
          <cell r="J196">
            <v>-0.15177370000000001</v>
          </cell>
          <cell r="K196">
            <v>0</v>
          </cell>
          <cell r="L196">
            <v>0.15177370000000001</v>
          </cell>
          <cell r="M196">
            <v>0.37091089999999999</v>
          </cell>
          <cell r="N196">
            <v>0.37091089999999999</v>
          </cell>
          <cell r="O196">
            <v>59</v>
          </cell>
        </row>
        <row r="197">
          <cell r="A197" t="str">
            <v>C&amp;I</v>
          </cell>
          <cell r="B197">
            <v>4</v>
          </cell>
          <cell r="C197" t="str">
            <v>All</v>
          </cell>
          <cell r="D197" t="str">
            <v>All</v>
          </cell>
          <cell r="E197" t="str">
            <v>Enrollment Date Quintile: 2nd Earliest</v>
          </cell>
          <cell r="F197">
            <v>64.454099999999997</v>
          </cell>
          <cell r="G197">
            <v>0.78246570000000004</v>
          </cell>
          <cell r="H197">
            <v>0.86546880000000004</v>
          </cell>
          <cell r="I197">
            <v>-0.36987439999999999</v>
          </cell>
          <cell r="J197">
            <v>-0.1513496</v>
          </cell>
          <cell r="K197">
            <v>0</v>
          </cell>
          <cell r="L197">
            <v>0.1513496</v>
          </cell>
          <cell r="M197">
            <v>0.36987439999999999</v>
          </cell>
          <cell r="N197">
            <v>0.36987439999999999</v>
          </cell>
          <cell r="O197">
            <v>59</v>
          </cell>
        </row>
        <row r="198">
          <cell r="A198" t="str">
            <v>C&amp;I</v>
          </cell>
          <cell r="B198">
            <v>5</v>
          </cell>
          <cell r="C198" t="str">
            <v>All</v>
          </cell>
          <cell r="D198" t="str">
            <v>All</v>
          </cell>
          <cell r="E198" t="str">
            <v>Enrollment Date Quintile: 2nd Earliest</v>
          </cell>
          <cell r="F198">
            <v>64.156499999999994</v>
          </cell>
          <cell r="G198">
            <v>0.99650970000000005</v>
          </cell>
          <cell r="H198">
            <v>1.1717219999999999</v>
          </cell>
          <cell r="I198">
            <v>-0.37003940000000002</v>
          </cell>
          <cell r="J198">
            <v>-0.1514171</v>
          </cell>
          <cell r="K198">
            <v>0</v>
          </cell>
          <cell r="L198">
            <v>0.1514171</v>
          </cell>
          <cell r="M198">
            <v>0.37003940000000002</v>
          </cell>
          <cell r="N198">
            <v>0.37003940000000002</v>
          </cell>
          <cell r="O198">
            <v>59</v>
          </cell>
        </row>
        <row r="199">
          <cell r="A199" t="str">
            <v>C&amp;I</v>
          </cell>
          <cell r="B199">
            <v>6</v>
          </cell>
          <cell r="C199" t="str">
            <v>All</v>
          </cell>
          <cell r="D199" t="str">
            <v>All</v>
          </cell>
          <cell r="E199" t="str">
            <v>Enrollment Date Quintile: 2nd Earliest</v>
          </cell>
          <cell r="F199">
            <v>63.391399999999997</v>
          </cell>
          <cell r="G199">
            <v>1.1864779999999999</v>
          </cell>
          <cell r="H199">
            <v>1.3924989999999999</v>
          </cell>
          <cell r="I199">
            <v>-0.3701971</v>
          </cell>
          <cell r="J199">
            <v>-0.1514817</v>
          </cell>
          <cell r="K199">
            <v>0</v>
          </cell>
          <cell r="L199">
            <v>0.1514817</v>
          </cell>
          <cell r="M199">
            <v>0.3701971</v>
          </cell>
          <cell r="N199">
            <v>0.3701971</v>
          </cell>
          <cell r="O199">
            <v>59</v>
          </cell>
        </row>
        <row r="200">
          <cell r="A200" t="str">
            <v>C&amp;I</v>
          </cell>
          <cell r="B200">
            <v>7</v>
          </cell>
          <cell r="C200" t="str">
            <v>All</v>
          </cell>
          <cell r="D200" t="str">
            <v>All</v>
          </cell>
          <cell r="E200" t="str">
            <v>Enrollment Date Quintile: 2nd Earliest</v>
          </cell>
          <cell r="F200">
            <v>62.736499999999999</v>
          </cell>
          <cell r="G200">
            <v>1.228148</v>
          </cell>
          <cell r="H200">
            <v>1.4380010000000001</v>
          </cell>
          <cell r="I200">
            <v>-0.37187559999999997</v>
          </cell>
          <cell r="J200">
            <v>-0.15216850000000001</v>
          </cell>
          <cell r="K200">
            <v>0</v>
          </cell>
          <cell r="L200">
            <v>0.15216850000000001</v>
          </cell>
          <cell r="M200">
            <v>0.37187559999999997</v>
          </cell>
          <cell r="N200">
            <v>0.37187559999999997</v>
          </cell>
          <cell r="O200">
            <v>59</v>
          </cell>
        </row>
        <row r="201">
          <cell r="A201" t="str">
            <v>C&amp;I</v>
          </cell>
          <cell r="B201">
            <v>8</v>
          </cell>
          <cell r="C201" t="str">
            <v>All</v>
          </cell>
          <cell r="D201" t="str">
            <v>All</v>
          </cell>
          <cell r="E201" t="str">
            <v>Enrollment Date Quintile: 2nd Earliest</v>
          </cell>
          <cell r="F201">
            <v>64.766499999999994</v>
          </cell>
          <cell r="G201">
            <v>1.860589</v>
          </cell>
          <cell r="H201">
            <v>2.043987</v>
          </cell>
          <cell r="I201">
            <v>-0.3785888</v>
          </cell>
          <cell r="J201">
            <v>-0.15491550000000001</v>
          </cell>
          <cell r="K201">
            <v>0</v>
          </cell>
          <cell r="L201">
            <v>0.15491550000000001</v>
          </cell>
          <cell r="M201">
            <v>0.3785888</v>
          </cell>
          <cell r="N201">
            <v>0.3785888</v>
          </cell>
          <cell r="O201">
            <v>59</v>
          </cell>
        </row>
        <row r="202">
          <cell r="A202" t="str">
            <v>C&amp;I</v>
          </cell>
          <cell r="B202">
            <v>9</v>
          </cell>
          <cell r="C202" t="str">
            <v>All</v>
          </cell>
          <cell r="D202" t="str">
            <v>All</v>
          </cell>
          <cell r="E202" t="str">
            <v>Enrollment Date Quintile: 2nd Earliest</v>
          </cell>
          <cell r="F202">
            <v>71.573300000000003</v>
          </cell>
          <cell r="G202">
            <v>3.0042740000000001</v>
          </cell>
          <cell r="H202">
            <v>3.0510380000000001</v>
          </cell>
          <cell r="I202">
            <v>-0.42208980000000001</v>
          </cell>
          <cell r="J202">
            <v>-0.1727157</v>
          </cell>
          <cell r="K202">
            <v>0</v>
          </cell>
          <cell r="L202">
            <v>0.1727157</v>
          </cell>
          <cell r="M202">
            <v>0.42208980000000001</v>
          </cell>
          <cell r="N202">
            <v>0.42208980000000001</v>
          </cell>
          <cell r="O202">
            <v>59</v>
          </cell>
        </row>
        <row r="203">
          <cell r="A203" t="str">
            <v>C&amp;I</v>
          </cell>
          <cell r="B203">
            <v>10</v>
          </cell>
          <cell r="C203" t="str">
            <v>All</v>
          </cell>
          <cell r="D203" t="str">
            <v>All</v>
          </cell>
          <cell r="E203" t="str">
            <v>Enrollment Date Quintile: 2nd Earliest</v>
          </cell>
          <cell r="F203">
            <v>79.1952</v>
          </cell>
          <cell r="G203">
            <v>3.7315520000000002</v>
          </cell>
          <cell r="H203">
            <v>3.503898</v>
          </cell>
          <cell r="I203">
            <v>-0.41413949999999999</v>
          </cell>
          <cell r="J203">
            <v>-0.16946249999999999</v>
          </cell>
          <cell r="K203">
            <v>0</v>
          </cell>
          <cell r="L203">
            <v>0.16946249999999999</v>
          </cell>
          <cell r="M203">
            <v>0.41413949999999999</v>
          </cell>
          <cell r="N203">
            <v>0.41413949999999999</v>
          </cell>
          <cell r="O203">
            <v>59</v>
          </cell>
        </row>
        <row r="204">
          <cell r="A204" t="str">
            <v>C&amp;I</v>
          </cell>
          <cell r="B204">
            <v>11</v>
          </cell>
          <cell r="C204" t="str">
            <v>All</v>
          </cell>
          <cell r="D204" t="str">
            <v>All</v>
          </cell>
          <cell r="E204" t="str">
            <v>Enrollment Date Quintile: 2nd Earliest</v>
          </cell>
          <cell r="F204">
            <v>84.228300000000004</v>
          </cell>
          <cell r="G204">
            <v>4.2350859999999999</v>
          </cell>
          <cell r="H204">
            <v>4.4112840000000002</v>
          </cell>
          <cell r="I204">
            <v>-0.42788470000000001</v>
          </cell>
          <cell r="J204">
            <v>-0.17508689999999999</v>
          </cell>
          <cell r="K204">
            <v>0</v>
          </cell>
          <cell r="L204">
            <v>0.17508689999999999</v>
          </cell>
          <cell r="M204">
            <v>0.42788470000000001</v>
          </cell>
          <cell r="N204">
            <v>0.42788470000000001</v>
          </cell>
          <cell r="O204">
            <v>59</v>
          </cell>
        </row>
        <row r="205">
          <cell r="A205" t="str">
            <v>C&amp;I</v>
          </cell>
          <cell r="B205">
            <v>12</v>
          </cell>
          <cell r="C205" t="str">
            <v>All</v>
          </cell>
          <cell r="D205" t="str">
            <v>All</v>
          </cell>
          <cell r="E205" t="str">
            <v>Enrollment Date Quintile: 2nd Earliest</v>
          </cell>
          <cell r="F205">
            <v>87.4011</v>
          </cell>
          <cell r="G205">
            <v>4.5497829999999997</v>
          </cell>
          <cell r="H205">
            <v>3.8238859999999999</v>
          </cell>
          <cell r="I205">
            <v>-0.4503125</v>
          </cell>
          <cell r="J205">
            <v>-0.18426419999999999</v>
          </cell>
          <cell r="K205">
            <v>0</v>
          </cell>
          <cell r="L205">
            <v>0.18426419999999999</v>
          </cell>
          <cell r="M205">
            <v>0.4503125</v>
          </cell>
          <cell r="N205">
            <v>0.4503125</v>
          </cell>
          <cell r="O205">
            <v>59</v>
          </cell>
        </row>
        <row r="206">
          <cell r="A206" t="str">
            <v>C&amp;I</v>
          </cell>
          <cell r="B206">
            <v>13</v>
          </cell>
          <cell r="C206" t="str">
            <v>All</v>
          </cell>
          <cell r="D206" t="str">
            <v>All</v>
          </cell>
          <cell r="E206" t="str">
            <v>Enrollment Date Quintile: 2nd Earliest</v>
          </cell>
          <cell r="F206">
            <v>89.778599999999997</v>
          </cell>
          <cell r="G206">
            <v>4.5830909999999996</v>
          </cell>
          <cell r="H206">
            <v>5.1451419999999999</v>
          </cell>
          <cell r="I206">
            <v>-0.45265359999999999</v>
          </cell>
          <cell r="J206">
            <v>-0.1852222</v>
          </cell>
          <cell r="K206">
            <v>0</v>
          </cell>
          <cell r="L206">
            <v>0.1852222</v>
          </cell>
          <cell r="M206">
            <v>0.45265359999999999</v>
          </cell>
          <cell r="N206">
            <v>0.45265359999999999</v>
          </cell>
          <cell r="O206">
            <v>59</v>
          </cell>
        </row>
        <row r="207">
          <cell r="A207" t="str">
            <v>C&amp;I</v>
          </cell>
          <cell r="B207">
            <v>14</v>
          </cell>
          <cell r="C207" t="str">
            <v>All</v>
          </cell>
          <cell r="D207" t="str">
            <v>All</v>
          </cell>
          <cell r="E207" t="str">
            <v>Enrollment Date Quintile: 2nd Earliest</v>
          </cell>
          <cell r="F207">
            <v>91.950800000000001</v>
          </cell>
          <cell r="G207">
            <v>4.6609720000000001</v>
          </cell>
          <cell r="H207">
            <v>4.6730289999999997</v>
          </cell>
          <cell r="I207">
            <v>-0.46319440000000001</v>
          </cell>
          <cell r="J207">
            <v>-0.18953539999999999</v>
          </cell>
          <cell r="K207">
            <v>0</v>
          </cell>
          <cell r="L207">
            <v>0.18953539999999999</v>
          </cell>
          <cell r="M207">
            <v>0.46319440000000001</v>
          </cell>
          <cell r="N207">
            <v>0.46319440000000001</v>
          </cell>
          <cell r="O207">
            <v>59</v>
          </cell>
        </row>
        <row r="208">
          <cell r="A208" t="str">
            <v>C&amp;I</v>
          </cell>
          <cell r="B208">
            <v>15</v>
          </cell>
          <cell r="C208" t="str">
            <v>All</v>
          </cell>
          <cell r="D208" t="str">
            <v>All</v>
          </cell>
          <cell r="E208" t="str">
            <v>Enrollment Date Quintile: 2nd Earliest</v>
          </cell>
          <cell r="F208">
            <v>93.935500000000005</v>
          </cell>
          <cell r="G208">
            <v>4.7009230000000004</v>
          </cell>
          <cell r="H208">
            <v>4.6765109999999996</v>
          </cell>
          <cell r="I208">
            <v>-0.47231400000000001</v>
          </cell>
          <cell r="J208">
            <v>-0.19326699999999999</v>
          </cell>
          <cell r="K208">
            <v>0</v>
          </cell>
          <cell r="L208">
            <v>0.19326699999999999</v>
          </cell>
          <cell r="M208">
            <v>0.47231400000000001</v>
          </cell>
          <cell r="N208">
            <v>0.47231400000000001</v>
          </cell>
          <cell r="O208">
            <v>59</v>
          </cell>
        </row>
        <row r="209">
          <cell r="A209" t="str">
            <v>C&amp;I</v>
          </cell>
          <cell r="B209">
            <v>16</v>
          </cell>
          <cell r="C209" t="str">
            <v>All</v>
          </cell>
          <cell r="D209" t="str">
            <v>All</v>
          </cell>
          <cell r="E209" t="str">
            <v>Enrollment Date Quintile: 2nd Earliest</v>
          </cell>
          <cell r="F209">
            <v>95.280900000000003</v>
          </cell>
          <cell r="G209">
            <v>4.6473620000000002</v>
          </cell>
          <cell r="H209">
            <v>4.9442870000000001</v>
          </cell>
          <cell r="I209">
            <v>-0.4643272</v>
          </cell>
          <cell r="J209">
            <v>-0.1899989</v>
          </cell>
          <cell r="K209">
            <v>0</v>
          </cell>
          <cell r="L209">
            <v>0.1899989</v>
          </cell>
          <cell r="M209">
            <v>0.4643272</v>
          </cell>
          <cell r="N209">
            <v>0.4643272</v>
          </cell>
          <cell r="O209">
            <v>59</v>
          </cell>
        </row>
        <row r="210">
          <cell r="A210" t="str">
            <v>C&amp;I</v>
          </cell>
          <cell r="B210">
            <v>17</v>
          </cell>
          <cell r="C210" t="str">
            <v>All</v>
          </cell>
          <cell r="D210" t="str">
            <v>All</v>
          </cell>
          <cell r="E210" t="str">
            <v>Enrollment Date Quintile: 2nd Earliest</v>
          </cell>
          <cell r="F210">
            <v>95.298699999999997</v>
          </cell>
          <cell r="G210">
            <v>4.2783629999999997</v>
          </cell>
          <cell r="H210">
            <v>3.9211860000000001</v>
          </cell>
          <cell r="I210">
            <v>-0.45955570000000001</v>
          </cell>
          <cell r="J210">
            <v>-0.18804650000000001</v>
          </cell>
          <cell r="K210">
            <v>0</v>
          </cell>
          <cell r="L210">
            <v>0.18804650000000001</v>
          </cell>
          <cell r="M210">
            <v>0.45955570000000001</v>
          </cell>
          <cell r="N210">
            <v>0.45955570000000001</v>
          </cell>
          <cell r="O210">
            <v>59</v>
          </cell>
        </row>
        <row r="211">
          <cell r="A211" t="str">
            <v>C&amp;I</v>
          </cell>
          <cell r="B211">
            <v>18</v>
          </cell>
          <cell r="C211" t="str">
            <v>All</v>
          </cell>
          <cell r="D211" t="str">
            <v>All</v>
          </cell>
          <cell r="E211" t="str">
            <v>Enrollment Date Quintile: 2nd Earliest</v>
          </cell>
          <cell r="F211">
            <v>94.161299999999997</v>
          </cell>
          <cell r="G211">
            <v>2.9074659999999999</v>
          </cell>
          <cell r="H211">
            <v>2.3965679999999998</v>
          </cell>
          <cell r="I211">
            <v>-0.46489760000000002</v>
          </cell>
          <cell r="J211">
            <v>-0.19023229999999999</v>
          </cell>
          <cell r="K211">
            <v>0</v>
          </cell>
          <cell r="L211">
            <v>0.19023229999999999</v>
          </cell>
          <cell r="M211">
            <v>0.46489760000000002</v>
          </cell>
          <cell r="N211">
            <v>0.46489760000000002</v>
          </cell>
          <cell r="O211">
            <v>59</v>
          </cell>
        </row>
        <row r="212">
          <cell r="A212" t="str">
            <v>C&amp;I</v>
          </cell>
          <cell r="B212">
            <v>19</v>
          </cell>
          <cell r="C212" t="str">
            <v>All</v>
          </cell>
          <cell r="D212" t="str">
            <v>All</v>
          </cell>
          <cell r="E212" t="str">
            <v>Enrollment Date Quintile: 2nd Earliest</v>
          </cell>
          <cell r="F212">
            <v>91.240899999999996</v>
          </cell>
          <cell r="G212">
            <v>1.7200820000000001</v>
          </cell>
          <cell r="H212">
            <v>1.3172710000000001</v>
          </cell>
          <cell r="I212">
            <v>-0.4578468</v>
          </cell>
          <cell r="J212">
            <v>-0.18734719999999999</v>
          </cell>
          <cell r="K212">
            <v>0</v>
          </cell>
          <cell r="L212">
            <v>0.18734719999999999</v>
          </cell>
          <cell r="M212">
            <v>0.4578468</v>
          </cell>
          <cell r="N212">
            <v>0.4578468</v>
          </cell>
          <cell r="O212">
            <v>59</v>
          </cell>
        </row>
        <row r="213">
          <cell r="A213" t="str">
            <v>C&amp;I</v>
          </cell>
          <cell r="B213">
            <v>20</v>
          </cell>
          <cell r="C213" t="str">
            <v>All</v>
          </cell>
          <cell r="D213" t="str">
            <v>All</v>
          </cell>
          <cell r="E213" t="str">
            <v>Enrollment Date Quintile: 2nd Earliest</v>
          </cell>
          <cell r="F213">
            <v>85.211500000000001</v>
          </cell>
          <cell r="G213">
            <v>1.2350479999999999</v>
          </cell>
          <cell r="H213">
            <v>1.3178589999999999</v>
          </cell>
          <cell r="I213">
            <v>-0.43866640000000001</v>
          </cell>
          <cell r="J213">
            <v>-0.17949870000000001</v>
          </cell>
          <cell r="K213">
            <v>0</v>
          </cell>
          <cell r="L213">
            <v>0.17949870000000001</v>
          </cell>
          <cell r="M213">
            <v>0.43866640000000001</v>
          </cell>
          <cell r="N213">
            <v>0.43866640000000001</v>
          </cell>
          <cell r="O213">
            <v>59</v>
          </cell>
        </row>
        <row r="214">
          <cell r="A214" t="str">
            <v>C&amp;I</v>
          </cell>
          <cell r="B214">
            <v>21</v>
          </cell>
          <cell r="C214" t="str">
            <v>All</v>
          </cell>
          <cell r="D214" t="str">
            <v>All</v>
          </cell>
          <cell r="E214" t="str">
            <v>Enrollment Date Quintile: 2nd Earliest</v>
          </cell>
          <cell r="F214">
            <v>80.771799999999999</v>
          </cell>
          <cell r="G214">
            <v>1.0382439999999999</v>
          </cell>
          <cell r="H214">
            <v>0.96639229999999998</v>
          </cell>
          <cell r="I214">
            <v>-0.41556530000000003</v>
          </cell>
          <cell r="J214">
            <v>-0.1700459</v>
          </cell>
          <cell r="K214">
            <v>0</v>
          </cell>
          <cell r="L214">
            <v>0.1700459</v>
          </cell>
          <cell r="M214">
            <v>0.41556530000000003</v>
          </cell>
          <cell r="N214">
            <v>0.41556530000000003</v>
          </cell>
          <cell r="O214">
            <v>59</v>
          </cell>
        </row>
        <row r="215">
          <cell r="A215" t="str">
            <v>C&amp;I</v>
          </cell>
          <cell r="B215">
            <v>22</v>
          </cell>
          <cell r="C215" t="str">
            <v>All</v>
          </cell>
          <cell r="D215" t="str">
            <v>All</v>
          </cell>
          <cell r="E215" t="str">
            <v>Enrollment Date Quintile: 2nd Earliest</v>
          </cell>
          <cell r="F215">
            <v>76.369299999999996</v>
          </cell>
          <cell r="G215">
            <v>0.98112580000000005</v>
          </cell>
          <cell r="H215">
            <v>1.048754</v>
          </cell>
          <cell r="I215">
            <v>-0.40329369999999998</v>
          </cell>
          <cell r="J215">
            <v>-0.16502449999999999</v>
          </cell>
          <cell r="K215">
            <v>0</v>
          </cell>
          <cell r="L215">
            <v>0.16502449999999999</v>
          </cell>
          <cell r="M215">
            <v>0.40329369999999998</v>
          </cell>
          <cell r="N215">
            <v>0.40329369999999998</v>
          </cell>
          <cell r="O215">
            <v>59</v>
          </cell>
        </row>
        <row r="216">
          <cell r="A216" t="str">
            <v>C&amp;I</v>
          </cell>
          <cell r="B216">
            <v>23</v>
          </cell>
          <cell r="C216" t="str">
            <v>All</v>
          </cell>
          <cell r="D216" t="str">
            <v>All</v>
          </cell>
          <cell r="E216" t="str">
            <v>Enrollment Date Quintile: 2nd Earliest</v>
          </cell>
          <cell r="F216">
            <v>74.369299999999996</v>
          </cell>
          <cell r="G216">
            <v>0.98411979999999999</v>
          </cell>
          <cell r="H216">
            <v>1.10137</v>
          </cell>
          <cell r="I216">
            <v>-0.38833329999999999</v>
          </cell>
          <cell r="J216">
            <v>-0.15890280000000001</v>
          </cell>
          <cell r="K216">
            <v>0</v>
          </cell>
          <cell r="L216">
            <v>0.15890280000000001</v>
          </cell>
          <cell r="M216">
            <v>0.38833329999999999</v>
          </cell>
          <cell r="N216">
            <v>0.38833329999999999</v>
          </cell>
          <cell r="O216">
            <v>59</v>
          </cell>
        </row>
        <row r="217">
          <cell r="A217" t="str">
            <v>C&amp;I</v>
          </cell>
          <cell r="B217">
            <v>24</v>
          </cell>
          <cell r="C217" t="str">
            <v>All</v>
          </cell>
          <cell r="D217" t="str">
            <v>All</v>
          </cell>
          <cell r="E217" t="str">
            <v>Enrollment Date Quintile: 2nd Earliest</v>
          </cell>
          <cell r="F217">
            <v>72.634200000000007</v>
          </cell>
          <cell r="G217">
            <v>1.0735250000000001</v>
          </cell>
          <cell r="H217">
            <v>1.117621</v>
          </cell>
          <cell r="I217">
            <v>-0.38070379999999998</v>
          </cell>
          <cell r="J217">
            <v>-0.1557809</v>
          </cell>
          <cell r="K217">
            <v>0</v>
          </cell>
          <cell r="L217">
            <v>0.1557809</v>
          </cell>
          <cell r="M217">
            <v>0.38070379999999998</v>
          </cell>
          <cell r="N217">
            <v>0.38070379999999998</v>
          </cell>
          <cell r="O217">
            <v>59</v>
          </cell>
        </row>
        <row r="218">
          <cell r="A218" t="str">
            <v>C&amp;I</v>
          </cell>
          <cell r="B218">
            <v>1</v>
          </cell>
          <cell r="C218" t="str">
            <v>All</v>
          </cell>
          <cell r="D218" t="str">
            <v>All</v>
          </cell>
          <cell r="E218" t="str">
            <v>Enrollment Date Quintile: 2nd Latest</v>
          </cell>
          <cell r="F218">
            <v>66.942599999999999</v>
          </cell>
          <cell r="G218">
            <v>0.7265952</v>
          </cell>
          <cell r="H218">
            <v>0.79025679999999998</v>
          </cell>
          <cell r="I218">
            <v>-0.26857170000000002</v>
          </cell>
          <cell r="J218">
            <v>-0.10989740000000001</v>
          </cell>
          <cell r="K218">
            <v>0</v>
          </cell>
          <cell r="L218">
            <v>0.10989740000000001</v>
          </cell>
          <cell r="M218">
            <v>0.26857170000000002</v>
          </cell>
          <cell r="N218">
            <v>0.26857170000000002</v>
          </cell>
          <cell r="O218">
            <v>61</v>
          </cell>
        </row>
        <row r="219">
          <cell r="A219" t="str">
            <v>C&amp;I</v>
          </cell>
          <cell r="B219">
            <v>2</v>
          </cell>
          <cell r="C219" t="str">
            <v>All</v>
          </cell>
          <cell r="D219" t="str">
            <v>All</v>
          </cell>
          <cell r="E219" t="str">
            <v>Enrollment Date Quintile: 2nd Latest</v>
          </cell>
          <cell r="F219">
            <v>65.194800000000001</v>
          </cell>
          <cell r="G219">
            <v>0.7503339</v>
          </cell>
          <cell r="H219">
            <v>0.7602141</v>
          </cell>
          <cell r="I219">
            <v>-0.2660112</v>
          </cell>
          <cell r="J219">
            <v>-0.1088496</v>
          </cell>
          <cell r="K219">
            <v>0</v>
          </cell>
          <cell r="L219">
            <v>0.1088496</v>
          </cell>
          <cell r="M219">
            <v>0.2660112</v>
          </cell>
          <cell r="N219">
            <v>0.2660112</v>
          </cell>
          <cell r="O219">
            <v>61</v>
          </cell>
        </row>
        <row r="220">
          <cell r="A220" t="str">
            <v>C&amp;I</v>
          </cell>
          <cell r="B220">
            <v>3</v>
          </cell>
          <cell r="C220" t="str">
            <v>All</v>
          </cell>
          <cell r="D220" t="str">
            <v>All</v>
          </cell>
          <cell r="E220" t="str">
            <v>Enrollment Date Quintile: 2nd Latest</v>
          </cell>
          <cell r="F220">
            <v>64.205500000000001</v>
          </cell>
          <cell r="G220">
            <v>0.74909389999999998</v>
          </cell>
          <cell r="H220">
            <v>0.77108810000000005</v>
          </cell>
          <cell r="I220">
            <v>-0.26428269999999998</v>
          </cell>
          <cell r="J220">
            <v>-0.1081423</v>
          </cell>
          <cell r="K220">
            <v>0</v>
          </cell>
          <cell r="L220">
            <v>0.1081423</v>
          </cell>
          <cell r="M220">
            <v>0.26428269999999998</v>
          </cell>
          <cell r="N220">
            <v>0.26428269999999998</v>
          </cell>
          <cell r="O220">
            <v>61</v>
          </cell>
        </row>
        <row r="221">
          <cell r="A221" t="str">
            <v>C&amp;I</v>
          </cell>
          <cell r="B221">
            <v>4</v>
          </cell>
          <cell r="C221" t="str">
            <v>All</v>
          </cell>
          <cell r="D221" t="str">
            <v>All</v>
          </cell>
          <cell r="E221" t="str">
            <v>Enrollment Date Quintile: 2nd Latest</v>
          </cell>
          <cell r="F221">
            <v>62.875300000000003</v>
          </cell>
          <cell r="G221">
            <v>0.73103859999999998</v>
          </cell>
          <cell r="H221">
            <v>0.76407250000000004</v>
          </cell>
          <cell r="I221">
            <v>-0.2629416</v>
          </cell>
          <cell r="J221">
            <v>-0.1075936</v>
          </cell>
          <cell r="K221">
            <v>0</v>
          </cell>
          <cell r="L221">
            <v>0.1075936</v>
          </cell>
          <cell r="M221">
            <v>0.2629416</v>
          </cell>
          <cell r="N221">
            <v>0.2629416</v>
          </cell>
          <cell r="O221">
            <v>61</v>
          </cell>
        </row>
        <row r="222">
          <cell r="A222" t="str">
            <v>C&amp;I</v>
          </cell>
          <cell r="B222">
            <v>5</v>
          </cell>
          <cell r="C222" t="str">
            <v>All</v>
          </cell>
          <cell r="D222" t="str">
            <v>All</v>
          </cell>
          <cell r="E222" t="str">
            <v>Enrollment Date Quintile: 2nd Latest</v>
          </cell>
          <cell r="F222">
            <v>62.373899999999999</v>
          </cell>
          <cell r="G222">
            <v>0.72997789999999996</v>
          </cell>
          <cell r="H222">
            <v>0.75361060000000002</v>
          </cell>
          <cell r="I222">
            <v>-0.26230979999999998</v>
          </cell>
          <cell r="J222">
            <v>-0.107335</v>
          </cell>
          <cell r="K222">
            <v>0</v>
          </cell>
          <cell r="L222">
            <v>0.107335</v>
          </cell>
          <cell r="M222">
            <v>0.26230979999999998</v>
          </cell>
          <cell r="N222">
            <v>0.26230979999999998</v>
          </cell>
          <cell r="O222">
            <v>61</v>
          </cell>
        </row>
        <row r="223">
          <cell r="A223" t="str">
            <v>C&amp;I</v>
          </cell>
          <cell r="B223">
            <v>6</v>
          </cell>
          <cell r="C223" t="str">
            <v>All</v>
          </cell>
          <cell r="D223" t="str">
            <v>All</v>
          </cell>
          <cell r="E223" t="str">
            <v>Enrollment Date Quintile: 2nd Latest</v>
          </cell>
          <cell r="F223">
            <v>62.088299999999997</v>
          </cell>
          <cell r="G223">
            <v>0.75581960000000004</v>
          </cell>
          <cell r="H223">
            <v>0.73055340000000002</v>
          </cell>
          <cell r="I223">
            <v>-0.26187939999999998</v>
          </cell>
          <cell r="J223">
            <v>-0.1071589</v>
          </cell>
          <cell r="K223">
            <v>0</v>
          </cell>
          <cell r="L223">
            <v>0.1071589</v>
          </cell>
          <cell r="M223">
            <v>0.26187939999999998</v>
          </cell>
          <cell r="N223">
            <v>0.26187939999999998</v>
          </cell>
          <cell r="O223">
            <v>61</v>
          </cell>
        </row>
        <row r="224">
          <cell r="A224" t="str">
            <v>C&amp;I</v>
          </cell>
          <cell r="B224">
            <v>7</v>
          </cell>
          <cell r="C224" t="str">
            <v>All</v>
          </cell>
          <cell r="D224" t="str">
            <v>All</v>
          </cell>
          <cell r="E224" t="str">
            <v>Enrollment Date Quintile: 2nd Latest</v>
          </cell>
          <cell r="F224">
            <v>61.0535</v>
          </cell>
          <cell r="G224">
            <v>0.82904690000000003</v>
          </cell>
          <cell r="H224">
            <v>0.76157090000000005</v>
          </cell>
          <cell r="I224">
            <v>-0.26358609999999999</v>
          </cell>
          <cell r="J224">
            <v>-0.1078573</v>
          </cell>
          <cell r="K224">
            <v>0</v>
          </cell>
          <cell r="L224">
            <v>0.1078573</v>
          </cell>
          <cell r="M224">
            <v>0.26358609999999999</v>
          </cell>
          <cell r="N224">
            <v>0.26358609999999999</v>
          </cell>
          <cell r="O224">
            <v>61</v>
          </cell>
        </row>
        <row r="225">
          <cell r="A225" t="str">
            <v>C&amp;I</v>
          </cell>
          <cell r="B225">
            <v>8</v>
          </cell>
          <cell r="C225" t="str">
            <v>All</v>
          </cell>
          <cell r="D225" t="str">
            <v>All</v>
          </cell>
          <cell r="E225" t="str">
            <v>Enrollment Date Quintile: 2nd Latest</v>
          </cell>
          <cell r="F225">
            <v>61.834699999999998</v>
          </cell>
          <cell r="G225">
            <v>1.0097419999999999</v>
          </cell>
          <cell r="H225">
            <v>1.0221690000000001</v>
          </cell>
          <cell r="I225">
            <v>-0.27056079999999999</v>
          </cell>
          <cell r="J225">
            <v>-0.1107113</v>
          </cell>
          <cell r="K225">
            <v>0</v>
          </cell>
          <cell r="L225">
            <v>0.1107113</v>
          </cell>
          <cell r="M225">
            <v>0.27056079999999999</v>
          </cell>
          <cell r="N225">
            <v>0.27056079999999999</v>
          </cell>
          <cell r="O225">
            <v>61</v>
          </cell>
        </row>
        <row r="226">
          <cell r="A226" t="str">
            <v>C&amp;I</v>
          </cell>
          <cell r="B226">
            <v>9</v>
          </cell>
          <cell r="C226" t="str">
            <v>All</v>
          </cell>
          <cell r="D226" t="str">
            <v>All</v>
          </cell>
          <cell r="E226" t="str">
            <v>Enrollment Date Quintile: 2nd Latest</v>
          </cell>
          <cell r="F226">
            <v>65.622600000000006</v>
          </cell>
          <cell r="G226">
            <v>2.0434679999999998</v>
          </cell>
          <cell r="H226">
            <v>1.878495</v>
          </cell>
          <cell r="I226">
            <v>-0.29086459999999997</v>
          </cell>
          <cell r="J226">
            <v>-0.1190195</v>
          </cell>
          <cell r="K226">
            <v>0</v>
          </cell>
          <cell r="L226">
            <v>0.1190195</v>
          </cell>
          <cell r="M226">
            <v>0.29086459999999997</v>
          </cell>
          <cell r="N226">
            <v>0.29086459999999997</v>
          </cell>
          <cell r="O226">
            <v>61</v>
          </cell>
        </row>
        <row r="227">
          <cell r="A227" t="str">
            <v>C&amp;I</v>
          </cell>
          <cell r="B227">
            <v>10</v>
          </cell>
          <cell r="C227" t="str">
            <v>All</v>
          </cell>
          <cell r="D227" t="str">
            <v>All</v>
          </cell>
          <cell r="E227" t="str">
            <v>Enrollment Date Quintile: 2nd Latest</v>
          </cell>
          <cell r="F227">
            <v>69.070499999999996</v>
          </cell>
          <cell r="G227">
            <v>2.3633540000000002</v>
          </cell>
          <cell r="H227">
            <v>2.7329530000000002</v>
          </cell>
          <cell r="I227">
            <v>-0.30543169999999997</v>
          </cell>
          <cell r="J227">
            <v>-0.1249802</v>
          </cell>
          <cell r="K227">
            <v>0</v>
          </cell>
          <cell r="L227">
            <v>0.1249802</v>
          </cell>
          <cell r="M227">
            <v>0.30543169999999997</v>
          </cell>
          <cell r="N227">
            <v>0.30543169999999997</v>
          </cell>
          <cell r="O227">
            <v>61</v>
          </cell>
        </row>
        <row r="228">
          <cell r="A228" t="str">
            <v>C&amp;I</v>
          </cell>
          <cell r="B228">
            <v>11</v>
          </cell>
          <cell r="C228" t="str">
            <v>All</v>
          </cell>
          <cell r="D228" t="str">
            <v>All</v>
          </cell>
          <cell r="E228" t="str">
            <v>Enrollment Date Quintile: 2nd Latest</v>
          </cell>
          <cell r="F228">
            <v>73.869</v>
          </cell>
          <cell r="G228">
            <v>2.9272179999999999</v>
          </cell>
          <cell r="H228">
            <v>2.9234680000000002</v>
          </cell>
          <cell r="I228">
            <v>-0.35168640000000001</v>
          </cell>
          <cell r="J228">
            <v>-0.14390720000000001</v>
          </cell>
          <cell r="K228">
            <v>0</v>
          </cell>
          <cell r="L228">
            <v>0.14390720000000001</v>
          </cell>
          <cell r="M228">
            <v>0.35168640000000001</v>
          </cell>
          <cell r="N228">
            <v>0.35168640000000001</v>
          </cell>
          <cell r="O228">
            <v>61</v>
          </cell>
        </row>
        <row r="229">
          <cell r="A229" t="str">
            <v>C&amp;I</v>
          </cell>
          <cell r="B229">
            <v>12</v>
          </cell>
          <cell r="C229" t="str">
            <v>All</v>
          </cell>
          <cell r="D229" t="str">
            <v>All</v>
          </cell>
          <cell r="E229" t="str">
            <v>Enrollment Date Quintile: 2nd Latest</v>
          </cell>
          <cell r="F229">
            <v>78.714200000000005</v>
          </cell>
          <cell r="G229">
            <v>3.1825800000000002</v>
          </cell>
          <cell r="H229">
            <v>2.9343270000000001</v>
          </cell>
          <cell r="I229">
            <v>-0.34941040000000001</v>
          </cell>
          <cell r="J229">
            <v>-0.14297589999999999</v>
          </cell>
          <cell r="K229">
            <v>0</v>
          </cell>
          <cell r="L229">
            <v>0.14297589999999999</v>
          </cell>
          <cell r="M229">
            <v>0.34941040000000001</v>
          </cell>
          <cell r="N229">
            <v>0.34941040000000001</v>
          </cell>
          <cell r="O229">
            <v>61</v>
          </cell>
        </row>
        <row r="230">
          <cell r="A230" t="str">
            <v>C&amp;I</v>
          </cell>
          <cell r="B230">
            <v>13</v>
          </cell>
          <cell r="C230" t="str">
            <v>All</v>
          </cell>
          <cell r="D230" t="str">
            <v>All</v>
          </cell>
          <cell r="E230" t="str">
            <v>Enrollment Date Quintile: 2nd Latest</v>
          </cell>
          <cell r="F230">
            <v>82.5197</v>
          </cell>
          <cell r="G230">
            <v>2.7916400000000001</v>
          </cell>
          <cell r="H230">
            <v>2.8337639999999999</v>
          </cell>
          <cell r="I230">
            <v>-0.31446180000000001</v>
          </cell>
          <cell r="J230">
            <v>-0.12867519999999999</v>
          </cell>
          <cell r="K230">
            <v>0</v>
          </cell>
          <cell r="L230">
            <v>0.12867519999999999</v>
          </cell>
          <cell r="M230">
            <v>0.31446180000000001</v>
          </cell>
          <cell r="N230">
            <v>0.31446180000000001</v>
          </cell>
          <cell r="O230">
            <v>61</v>
          </cell>
        </row>
        <row r="231">
          <cell r="A231" t="str">
            <v>C&amp;I</v>
          </cell>
          <cell r="B231">
            <v>14</v>
          </cell>
          <cell r="C231" t="str">
            <v>All</v>
          </cell>
          <cell r="D231" t="str">
            <v>All</v>
          </cell>
          <cell r="E231" t="str">
            <v>Enrollment Date Quintile: 2nd Latest</v>
          </cell>
          <cell r="F231">
            <v>85.724199999999996</v>
          </cell>
          <cell r="G231">
            <v>3.450345</v>
          </cell>
          <cell r="H231">
            <v>3.893764</v>
          </cell>
          <cell r="I231">
            <v>-0.32072650000000003</v>
          </cell>
          <cell r="J231">
            <v>-0.13123870000000001</v>
          </cell>
          <cell r="K231">
            <v>0</v>
          </cell>
          <cell r="L231">
            <v>0.13123870000000001</v>
          </cell>
          <cell r="M231">
            <v>0.32072650000000003</v>
          </cell>
          <cell r="N231">
            <v>0.32072650000000003</v>
          </cell>
          <cell r="O231">
            <v>61</v>
          </cell>
        </row>
        <row r="232">
          <cell r="A232" t="str">
            <v>C&amp;I</v>
          </cell>
          <cell r="B232">
            <v>15</v>
          </cell>
          <cell r="C232" t="str">
            <v>All</v>
          </cell>
          <cell r="D232" t="str">
            <v>All</v>
          </cell>
          <cell r="E232" t="str">
            <v>Enrollment Date Quintile: 2nd Latest</v>
          </cell>
          <cell r="F232">
            <v>89.0184</v>
          </cell>
          <cell r="G232">
            <v>4.7443460000000002</v>
          </cell>
          <cell r="H232">
            <v>4.5108069999999998</v>
          </cell>
          <cell r="I232">
            <v>-0.31187369999999998</v>
          </cell>
          <cell r="J232">
            <v>-0.12761620000000001</v>
          </cell>
          <cell r="K232">
            <v>0</v>
          </cell>
          <cell r="L232">
            <v>0.12761620000000001</v>
          </cell>
          <cell r="M232">
            <v>0.31187369999999998</v>
          </cell>
          <cell r="N232">
            <v>0.31187369999999998</v>
          </cell>
          <cell r="O232">
            <v>61</v>
          </cell>
        </row>
        <row r="233">
          <cell r="A233" t="str">
            <v>C&amp;I</v>
          </cell>
          <cell r="B233">
            <v>16</v>
          </cell>
          <cell r="C233" t="str">
            <v>All</v>
          </cell>
          <cell r="D233" t="str">
            <v>All</v>
          </cell>
          <cell r="E233" t="str">
            <v>Enrollment Date Quintile: 2nd Latest</v>
          </cell>
          <cell r="F233">
            <v>91.1387</v>
          </cell>
          <cell r="G233">
            <v>5.0646250000000004</v>
          </cell>
          <cell r="H233">
            <v>4.4516629999999999</v>
          </cell>
          <cell r="I233">
            <v>-0.39997690000000002</v>
          </cell>
          <cell r="J233">
            <v>-0.16366729999999999</v>
          </cell>
          <cell r="K233">
            <v>0</v>
          </cell>
          <cell r="L233">
            <v>0.16366729999999999</v>
          </cell>
          <cell r="M233">
            <v>0.39997690000000002</v>
          </cell>
          <cell r="N233">
            <v>0.39997690000000002</v>
          </cell>
          <cell r="O233">
            <v>61</v>
          </cell>
        </row>
        <row r="234">
          <cell r="A234" t="str">
            <v>C&amp;I</v>
          </cell>
          <cell r="B234">
            <v>17</v>
          </cell>
          <cell r="C234" t="str">
            <v>All</v>
          </cell>
          <cell r="D234" t="str">
            <v>All</v>
          </cell>
          <cell r="E234" t="str">
            <v>Enrollment Date Quintile: 2nd Latest</v>
          </cell>
          <cell r="F234">
            <v>92.266900000000007</v>
          </cell>
          <cell r="G234">
            <v>5.1850889999999996</v>
          </cell>
          <cell r="H234">
            <v>3.911235</v>
          </cell>
          <cell r="I234">
            <v>-0.38096530000000001</v>
          </cell>
          <cell r="J234">
            <v>-0.1558879</v>
          </cell>
          <cell r="K234">
            <v>0</v>
          </cell>
          <cell r="L234">
            <v>0.1558879</v>
          </cell>
          <cell r="M234">
            <v>0.38096530000000001</v>
          </cell>
          <cell r="N234">
            <v>0.38096530000000001</v>
          </cell>
          <cell r="O234">
            <v>61</v>
          </cell>
        </row>
        <row r="235">
          <cell r="A235" t="str">
            <v>C&amp;I</v>
          </cell>
          <cell r="B235">
            <v>18</v>
          </cell>
          <cell r="C235" t="str">
            <v>All</v>
          </cell>
          <cell r="D235" t="str">
            <v>All</v>
          </cell>
          <cell r="E235" t="str">
            <v>Enrollment Date Quintile: 2nd Latest</v>
          </cell>
          <cell r="F235">
            <v>90.622699999999995</v>
          </cell>
          <cell r="G235">
            <v>4.6297059999999997</v>
          </cell>
          <cell r="H235">
            <v>3.2516980000000002</v>
          </cell>
          <cell r="I235">
            <v>-0.34817680000000001</v>
          </cell>
          <cell r="J235">
            <v>-0.14247109999999999</v>
          </cell>
          <cell r="K235">
            <v>0</v>
          </cell>
          <cell r="L235">
            <v>0.14247109999999999</v>
          </cell>
          <cell r="M235">
            <v>0.34817680000000001</v>
          </cell>
          <cell r="N235">
            <v>0.34817680000000001</v>
          </cell>
          <cell r="O235">
            <v>61</v>
          </cell>
        </row>
        <row r="236">
          <cell r="A236" t="str">
            <v>C&amp;I</v>
          </cell>
          <cell r="B236">
            <v>19</v>
          </cell>
          <cell r="C236" t="str">
            <v>All</v>
          </cell>
          <cell r="D236" t="str">
            <v>All</v>
          </cell>
          <cell r="E236" t="str">
            <v>Enrollment Date Quintile: 2nd Latest</v>
          </cell>
          <cell r="F236">
            <v>88.024100000000004</v>
          </cell>
          <cell r="G236">
            <v>3.3616980000000001</v>
          </cell>
          <cell r="H236">
            <v>2.8440629999999998</v>
          </cell>
          <cell r="I236">
            <v>-0.34465889999999999</v>
          </cell>
          <cell r="J236">
            <v>-0.14103170000000001</v>
          </cell>
          <cell r="K236">
            <v>0</v>
          </cell>
          <cell r="L236">
            <v>0.14103170000000001</v>
          </cell>
          <cell r="M236">
            <v>0.34465889999999999</v>
          </cell>
          <cell r="N236">
            <v>0.34465889999999999</v>
          </cell>
          <cell r="O236">
            <v>61</v>
          </cell>
        </row>
        <row r="237">
          <cell r="A237" t="str">
            <v>C&amp;I</v>
          </cell>
          <cell r="B237">
            <v>20</v>
          </cell>
          <cell r="C237" t="str">
            <v>All</v>
          </cell>
          <cell r="D237" t="str">
            <v>All</v>
          </cell>
          <cell r="E237" t="str">
            <v>Enrollment Date Quintile: 2nd Latest</v>
          </cell>
          <cell r="F237">
            <v>83.796199999999999</v>
          </cell>
          <cell r="G237">
            <v>1.86751</v>
          </cell>
          <cell r="H237">
            <v>2.102859</v>
          </cell>
          <cell r="I237">
            <v>-0.35213230000000001</v>
          </cell>
          <cell r="J237">
            <v>-0.14408969999999999</v>
          </cell>
          <cell r="K237">
            <v>0</v>
          </cell>
          <cell r="L237">
            <v>0.14408969999999999</v>
          </cell>
          <cell r="M237">
            <v>0.35213230000000001</v>
          </cell>
          <cell r="N237">
            <v>0.35213230000000001</v>
          </cell>
          <cell r="O237">
            <v>61</v>
          </cell>
        </row>
        <row r="238">
          <cell r="A238" t="str">
            <v>C&amp;I</v>
          </cell>
          <cell r="B238">
            <v>21</v>
          </cell>
          <cell r="C238" t="str">
            <v>All</v>
          </cell>
          <cell r="D238" t="str">
            <v>All</v>
          </cell>
          <cell r="E238" t="str">
            <v>Enrollment Date Quintile: 2nd Latest</v>
          </cell>
          <cell r="F238">
            <v>79.464399999999998</v>
          </cell>
          <cell r="G238">
            <v>1.5907880000000001</v>
          </cell>
          <cell r="H238">
            <v>1.8836539999999999</v>
          </cell>
          <cell r="I238">
            <v>-0.32068980000000002</v>
          </cell>
          <cell r="J238">
            <v>-0.1312237</v>
          </cell>
          <cell r="K238">
            <v>0</v>
          </cell>
          <cell r="L238">
            <v>0.1312237</v>
          </cell>
          <cell r="M238">
            <v>0.32068980000000002</v>
          </cell>
          <cell r="N238">
            <v>0.32068980000000002</v>
          </cell>
          <cell r="O238">
            <v>61</v>
          </cell>
        </row>
        <row r="239">
          <cell r="A239" t="str">
            <v>C&amp;I</v>
          </cell>
          <cell r="B239">
            <v>22</v>
          </cell>
          <cell r="C239" t="str">
            <v>All</v>
          </cell>
          <cell r="D239" t="str">
            <v>All</v>
          </cell>
          <cell r="E239" t="str">
            <v>Enrollment Date Quintile: 2nd Latest</v>
          </cell>
          <cell r="F239">
            <v>77.364999999999995</v>
          </cell>
          <cell r="G239">
            <v>0.77444579999999996</v>
          </cell>
          <cell r="H239">
            <v>0.99513470000000004</v>
          </cell>
          <cell r="I239">
            <v>-0.32755289999999998</v>
          </cell>
          <cell r="J239">
            <v>-0.13403200000000001</v>
          </cell>
          <cell r="K239">
            <v>0</v>
          </cell>
          <cell r="L239">
            <v>0.13403200000000001</v>
          </cell>
          <cell r="M239">
            <v>0.32755289999999998</v>
          </cell>
          <cell r="N239">
            <v>0.32755289999999998</v>
          </cell>
          <cell r="O239">
            <v>61</v>
          </cell>
        </row>
        <row r="240">
          <cell r="A240" t="str">
            <v>C&amp;I</v>
          </cell>
          <cell r="B240">
            <v>23</v>
          </cell>
          <cell r="C240" t="str">
            <v>All</v>
          </cell>
          <cell r="D240" t="str">
            <v>All</v>
          </cell>
          <cell r="E240" t="str">
            <v>Enrollment Date Quintile: 2nd Latest</v>
          </cell>
          <cell r="F240">
            <v>74.951999999999998</v>
          </cell>
          <cell r="G240">
            <v>0.72246690000000002</v>
          </cell>
          <cell r="H240">
            <v>0.90272160000000001</v>
          </cell>
          <cell r="I240">
            <v>-0.29449890000000001</v>
          </cell>
          <cell r="J240">
            <v>-0.12050660000000001</v>
          </cell>
          <cell r="K240">
            <v>0</v>
          </cell>
          <cell r="L240">
            <v>0.12050660000000001</v>
          </cell>
          <cell r="M240">
            <v>0.29449890000000001</v>
          </cell>
          <cell r="N240">
            <v>0.29449890000000001</v>
          </cell>
          <cell r="O240">
            <v>61</v>
          </cell>
        </row>
        <row r="241">
          <cell r="A241" t="str">
            <v>C&amp;I</v>
          </cell>
          <cell r="B241">
            <v>24</v>
          </cell>
          <cell r="C241" t="str">
            <v>All</v>
          </cell>
          <cell r="D241" t="str">
            <v>All</v>
          </cell>
          <cell r="E241" t="str">
            <v>Enrollment Date Quintile: 2nd Latest</v>
          </cell>
          <cell r="F241">
            <v>73.615399999999994</v>
          </cell>
          <cell r="G241">
            <v>0.67534269999999996</v>
          </cell>
          <cell r="H241">
            <v>0.78872319999999996</v>
          </cell>
          <cell r="I241">
            <v>-0.28188960000000002</v>
          </cell>
          <cell r="J241">
            <v>-0.1153469</v>
          </cell>
          <cell r="K241">
            <v>0</v>
          </cell>
          <cell r="L241">
            <v>0.1153469</v>
          </cell>
          <cell r="M241">
            <v>0.28188960000000002</v>
          </cell>
          <cell r="N241">
            <v>0.28188960000000002</v>
          </cell>
          <cell r="O241">
            <v>61</v>
          </cell>
        </row>
        <row r="242">
          <cell r="A242" t="str">
            <v>C&amp;I</v>
          </cell>
          <cell r="B242">
            <v>1</v>
          </cell>
          <cell r="C242" t="str">
            <v>All</v>
          </cell>
          <cell r="D242" t="str">
            <v>All</v>
          </cell>
          <cell r="E242" t="str">
            <v>Enrollment Date Quintile: Earliest</v>
          </cell>
          <cell r="F242">
            <v>67.670100000000005</v>
          </cell>
          <cell r="G242">
            <v>2.2781539999999998</v>
          </cell>
          <cell r="H242">
            <v>2.2457780000000001</v>
          </cell>
          <cell r="I242">
            <v>-0.13606940000000001</v>
          </cell>
          <cell r="J242">
            <v>-5.5678499999999999E-2</v>
          </cell>
          <cell r="K242">
            <v>0</v>
          </cell>
          <cell r="L242">
            <v>5.5678499999999999E-2</v>
          </cell>
          <cell r="M242">
            <v>0.13606940000000001</v>
          </cell>
          <cell r="N242">
            <v>0.13606940000000001</v>
          </cell>
          <cell r="O242">
            <v>716</v>
          </cell>
        </row>
        <row r="243">
          <cell r="A243" t="str">
            <v>C&amp;I</v>
          </cell>
          <cell r="B243">
            <v>2</v>
          </cell>
          <cell r="C243" t="str">
            <v>All</v>
          </cell>
          <cell r="D243" t="str">
            <v>All</v>
          </cell>
          <cell r="E243" t="str">
            <v>Enrollment Date Quintile: Earliest</v>
          </cell>
          <cell r="F243">
            <v>66.4238</v>
          </cell>
          <cell r="G243">
            <v>2.1991079999999998</v>
          </cell>
          <cell r="H243">
            <v>2.1648550000000002</v>
          </cell>
          <cell r="I243">
            <v>-0.134214</v>
          </cell>
          <cell r="J243">
            <v>-5.4919299999999997E-2</v>
          </cell>
          <cell r="K243">
            <v>0</v>
          </cell>
          <cell r="L243">
            <v>5.4919299999999997E-2</v>
          </cell>
          <cell r="M243">
            <v>0.134214</v>
          </cell>
          <cell r="N243">
            <v>0.134214</v>
          </cell>
          <cell r="O243">
            <v>716</v>
          </cell>
        </row>
        <row r="244">
          <cell r="A244" t="str">
            <v>C&amp;I</v>
          </cell>
          <cell r="B244">
            <v>3</v>
          </cell>
          <cell r="C244" t="str">
            <v>All</v>
          </cell>
          <cell r="D244" t="str">
            <v>All</v>
          </cell>
          <cell r="E244" t="str">
            <v>Enrollment Date Quintile: Earliest</v>
          </cell>
          <cell r="F244">
            <v>65.025999999999996</v>
          </cell>
          <cell r="G244">
            <v>2.1416529999999998</v>
          </cell>
          <cell r="H244">
            <v>2.0829040000000001</v>
          </cell>
          <cell r="I244">
            <v>-0.13292909999999999</v>
          </cell>
          <cell r="J244">
            <v>-5.4393499999999997E-2</v>
          </cell>
          <cell r="K244">
            <v>0</v>
          </cell>
          <cell r="L244">
            <v>5.4393499999999997E-2</v>
          </cell>
          <cell r="M244">
            <v>0.13292909999999999</v>
          </cell>
          <cell r="N244">
            <v>0.13292909999999999</v>
          </cell>
          <cell r="O244">
            <v>716</v>
          </cell>
        </row>
        <row r="245">
          <cell r="A245" t="str">
            <v>C&amp;I</v>
          </cell>
          <cell r="B245">
            <v>4</v>
          </cell>
          <cell r="C245" t="str">
            <v>All</v>
          </cell>
          <cell r="D245" t="str">
            <v>All</v>
          </cell>
          <cell r="E245" t="str">
            <v>Enrollment Date Quintile: Earliest</v>
          </cell>
          <cell r="F245">
            <v>64.044899999999998</v>
          </cell>
          <cell r="G245">
            <v>2.085445</v>
          </cell>
          <cell r="H245">
            <v>2.046748</v>
          </cell>
          <cell r="I245">
            <v>-0.1323413</v>
          </cell>
          <cell r="J245">
            <v>-5.4153E-2</v>
          </cell>
          <cell r="K245">
            <v>0</v>
          </cell>
          <cell r="L245">
            <v>5.4153E-2</v>
          </cell>
          <cell r="M245">
            <v>0.1323413</v>
          </cell>
          <cell r="N245">
            <v>0.1323413</v>
          </cell>
          <cell r="O245">
            <v>716</v>
          </cell>
        </row>
        <row r="246">
          <cell r="A246" t="str">
            <v>C&amp;I</v>
          </cell>
          <cell r="B246">
            <v>5</v>
          </cell>
          <cell r="C246" t="str">
            <v>All</v>
          </cell>
          <cell r="D246" t="str">
            <v>All</v>
          </cell>
          <cell r="E246" t="str">
            <v>Enrollment Date Quintile: Earliest</v>
          </cell>
          <cell r="F246">
            <v>63.471899999999998</v>
          </cell>
          <cell r="G246">
            <v>2.0989900000000001</v>
          </cell>
          <cell r="H246">
            <v>2.0653809999999999</v>
          </cell>
          <cell r="I246">
            <v>-0.1320588</v>
          </cell>
          <cell r="J246">
            <v>-5.4037399999999999E-2</v>
          </cell>
          <cell r="K246">
            <v>0</v>
          </cell>
          <cell r="L246">
            <v>5.4037399999999999E-2</v>
          </cell>
          <cell r="M246">
            <v>0.1320588</v>
          </cell>
          <cell r="N246">
            <v>0.1320588</v>
          </cell>
          <cell r="O246">
            <v>716</v>
          </cell>
        </row>
        <row r="247">
          <cell r="A247" t="str">
            <v>C&amp;I</v>
          </cell>
          <cell r="B247">
            <v>6</v>
          </cell>
          <cell r="C247" t="str">
            <v>All</v>
          </cell>
          <cell r="D247" t="str">
            <v>All</v>
          </cell>
          <cell r="E247" t="str">
            <v>Enrollment Date Quintile: Earliest</v>
          </cell>
          <cell r="F247">
            <v>62.919699999999999</v>
          </cell>
          <cell r="G247">
            <v>2.3355890000000001</v>
          </cell>
          <cell r="H247">
            <v>2.3534449999999998</v>
          </cell>
          <cell r="I247">
            <v>-0.13252410000000001</v>
          </cell>
          <cell r="J247">
            <v>-5.42278E-2</v>
          </cell>
          <cell r="K247">
            <v>0</v>
          </cell>
          <cell r="L247">
            <v>5.42278E-2</v>
          </cell>
          <cell r="M247">
            <v>0.13252410000000001</v>
          </cell>
          <cell r="N247">
            <v>0.13252410000000001</v>
          </cell>
          <cell r="O247">
            <v>716</v>
          </cell>
        </row>
        <row r="248">
          <cell r="A248" t="str">
            <v>C&amp;I</v>
          </cell>
          <cell r="B248">
            <v>7</v>
          </cell>
          <cell r="C248" t="str">
            <v>All</v>
          </cell>
          <cell r="D248" t="str">
            <v>All</v>
          </cell>
          <cell r="E248" t="str">
            <v>Enrollment Date Quintile: Earliest</v>
          </cell>
          <cell r="F248">
            <v>62.219000000000001</v>
          </cell>
          <cell r="G248">
            <v>2.4367079999999999</v>
          </cell>
          <cell r="H248">
            <v>2.4877829999999999</v>
          </cell>
          <cell r="I248">
            <v>-0.1334352</v>
          </cell>
          <cell r="J248">
            <v>-5.4600599999999999E-2</v>
          </cell>
          <cell r="K248">
            <v>0</v>
          </cell>
          <cell r="L248">
            <v>5.4600599999999999E-2</v>
          </cell>
          <cell r="M248">
            <v>0.1334352</v>
          </cell>
          <cell r="N248">
            <v>0.1334352</v>
          </cell>
          <cell r="O248">
            <v>716</v>
          </cell>
        </row>
        <row r="249">
          <cell r="A249" t="str">
            <v>C&amp;I</v>
          </cell>
          <cell r="B249">
            <v>8</v>
          </cell>
          <cell r="C249" t="str">
            <v>All</v>
          </cell>
          <cell r="D249" t="str">
            <v>All</v>
          </cell>
          <cell r="E249" t="str">
            <v>Enrollment Date Quintile: Earliest</v>
          </cell>
          <cell r="F249">
            <v>63.511499999999998</v>
          </cell>
          <cell r="G249">
            <v>2.7013129999999999</v>
          </cell>
          <cell r="H249">
            <v>2.715605</v>
          </cell>
          <cell r="I249">
            <v>-0.13415589999999999</v>
          </cell>
          <cell r="J249">
            <v>-5.48955E-2</v>
          </cell>
          <cell r="K249">
            <v>0</v>
          </cell>
          <cell r="L249">
            <v>5.48955E-2</v>
          </cell>
          <cell r="M249">
            <v>0.13415589999999999</v>
          </cell>
          <cell r="N249">
            <v>0.13415589999999999</v>
          </cell>
          <cell r="O249">
            <v>716</v>
          </cell>
        </row>
        <row r="250">
          <cell r="A250" t="str">
            <v>C&amp;I</v>
          </cell>
          <cell r="B250">
            <v>9</v>
          </cell>
          <cell r="C250" t="str">
            <v>All</v>
          </cell>
          <cell r="D250" t="str">
            <v>All</v>
          </cell>
          <cell r="E250" t="str">
            <v>Enrollment Date Quintile: Earliest</v>
          </cell>
          <cell r="F250">
            <v>67.714299999999994</v>
          </cell>
          <cell r="G250">
            <v>3.6256789999999999</v>
          </cell>
          <cell r="H250">
            <v>3.469103</v>
          </cell>
          <cell r="I250">
            <v>-0.1437814</v>
          </cell>
          <cell r="J250">
            <v>-5.8834200000000003E-2</v>
          </cell>
          <cell r="K250">
            <v>0</v>
          </cell>
          <cell r="L250">
            <v>5.8834200000000003E-2</v>
          </cell>
          <cell r="M250">
            <v>0.1437814</v>
          </cell>
          <cell r="N250">
            <v>0.1437814</v>
          </cell>
          <cell r="O250">
            <v>716</v>
          </cell>
        </row>
        <row r="251">
          <cell r="A251" t="str">
            <v>C&amp;I</v>
          </cell>
          <cell r="B251">
            <v>10</v>
          </cell>
          <cell r="C251" t="str">
            <v>All</v>
          </cell>
          <cell r="D251" t="str">
            <v>All</v>
          </cell>
          <cell r="E251" t="str">
            <v>Enrollment Date Quintile: Earliest</v>
          </cell>
          <cell r="F251">
            <v>71.953599999999994</v>
          </cell>
          <cell r="G251">
            <v>5.0900470000000002</v>
          </cell>
          <cell r="H251">
            <v>5.0242550000000001</v>
          </cell>
          <cell r="I251">
            <v>-0.17080129999999999</v>
          </cell>
          <cell r="J251">
            <v>-6.9890499999999994E-2</v>
          </cell>
          <cell r="K251">
            <v>0</v>
          </cell>
          <cell r="L251">
            <v>6.9890499999999994E-2</v>
          </cell>
          <cell r="M251">
            <v>0.17080129999999999</v>
          </cell>
          <cell r="N251">
            <v>0.17080129999999999</v>
          </cell>
          <cell r="O251">
            <v>716</v>
          </cell>
        </row>
        <row r="252">
          <cell r="A252" t="str">
            <v>C&amp;I</v>
          </cell>
          <cell r="B252">
            <v>11</v>
          </cell>
          <cell r="C252" t="str">
            <v>All</v>
          </cell>
          <cell r="D252" t="str">
            <v>All</v>
          </cell>
          <cell r="E252" t="str">
            <v>Enrollment Date Quintile: Earliest</v>
          </cell>
          <cell r="F252">
            <v>76.606800000000007</v>
          </cell>
          <cell r="G252">
            <v>6.3541090000000002</v>
          </cell>
          <cell r="H252">
            <v>6.2716890000000003</v>
          </cell>
          <cell r="I252">
            <v>-0.1652034</v>
          </cell>
          <cell r="J252">
            <v>-6.7599900000000004E-2</v>
          </cell>
          <cell r="K252">
            <v>0</v>
          </cell>
          <cell r="L252">
            <v>6.7599900000000004E-2</v>
          </cell>
          <cell r="M252">
            <v>0.1652034</v>
          </cell>
          <cell r="N252">
            <v>0.1652034</v>
          </cell>
          <cell r="O252">
            <v>716</v>
          </cell>
        </row>
        <row r="253">
          <cell r="A253" t="str">
            <v>C&amp;I</v>
          </cell>
          <cell r="B253">
            <v>12</v>
          </cell>
          <cell r="C253" t="str">
            <v>All</v>
          </cell>
          <cell r="D253" t="str">
            <v>All</v>
          </cell>
          <cell r="E253" t="str">
            <v>Enrollment Date Quintile: Earliest</v>
          </cell>
          <cell r="F253">
            <v>80.483800000000002</v>
          </cell>
          <cell r="G253">
            <v>7.2145080000000004</v>
          </cell>
          <cell r="H253">
            <v>7.4188700000000001</v>
          </cell>
          <cell r="I253">
            <v>-0.16439860000000001</v>
          </cell>
          <cell r="J253">
            <v>-6.72706E-2</v>
          </cell>
          <cell r="K253">
            <v>0</v>
          </cell>
          <cell r="L253">
            <v>6.72706E-2</v>
          </cell>
          <cell r="M253">
            <v>0.16439860000000001</v>
          </cell>
          <cell r="N253">
            <v>0.16439860000000001</v>
          </cell>
          <cell r="O253">
            <v>716</v>
          </cell>
        </row>
        <row r="254">
          <cell r="A254" t="str">
            <v>C&amp;I</v>
          </cell>
          <cell r="B254">
            <v>13</v>
          </cell>
          <cell r="C254" t="str">
            <v>All</v>
          </cell>
          <cell r="D254" t="str">
            <v>All</v>
          </cell>
          <cell r="E254" t="str">
            <v>Enrollment Date Quintile: Earliest</v>
          </cell>
          <cell r="F254">
            <v>84.204300000000003</v>
          </cell>
          <cell r="G254">
            <v>7.579758</v>
          </cell>
          <cell r="H254">
            <v>7.5554600000000001</v>
          </cell>
          <cell r="I254">
            <v>-0.16372639999999999</v>
          </cell>
          <cell r="J254">
            <v>-6.6995499999999999E-2</v>
          </cell>
          <cell r="K254">
            <v>0</v>
          </cell>
          <cell r="L254">
            <v>6.6995499999999999E-2</v>
          </cell>
          <cell r="M254">
            <v>0.16372639999999999</v>
          </cell>
          <cell r="N254">
            <v>0.16372639999999999</v>
          </cell>
          <cell r="O254">
            <v>716</v>
          </cell>
        </row>
        <row r="255">
          <cell r="A255" t="str">
            <v>C&amp;I</v>
          </cell>
          <cell r="B255">
            <v>14</v>
          </cell>
          <cell r="C255" t="str">
            <v>All</v>
          </cell>
          <cell r="D255" t="str">
            <v>All</v>
          </cell>
          <cell r="E255" t="str">
            <v>Enrollment Date Quintile: Earliest</v>
          </cell>
          <cell r="F255">
            <v>87.284800000000004</v>
          </cell>
          <cell r="G255">
            <v>8.0617590000000003</v>
          </cell>
          <cell r="H255">
            <v>8.1413089999999997</v>
          </cell>
          <cell r="I255">
            <v>-0.17350409999999999</v>
          </cell>
          <cell r="J255">
            <v>-7.0996500000000004E-2</v>
          </cell>
          <cell r="K255">
            <v>0</v>
          </cell>
          <cell r="L255">
            <v>7.0996500000000004E-2</v>
          </cell>
          <cell r="M255">
            <v>0.17350409999999999</v>
          </cell>
          <cell r="N255">
            <v>0.17350409999999999</v>
          </cell>
          <cell r="O255">
            <v>716</v>
          </cell>
        </row>
        <row r="256">
          <cell r="A256" t="str">
            <v>C&amp;I</v>
          </cell>
          <cell r="B256">
            <v>15</v>
          </cell>
          <cell r="C256" t="str">
            <v>All</v>
          </cell>
          <cell r="D256" t="str">
            <v>All</v>
          </cell>
          <cell r="E256" t="str">
            <v>Enrollment Date Quintile: Earliest</v>
          </cell>
          <cell r="F256">
            <v>90.1096</v>
          </cell>
          <cell r="G256">
            <v>8.5766340000000003</v>
          </cell>
          <cell r="H256">
            <v>8.3994420000000005</v>
          </cell>
          <cell r="I256">
            <v>-0.15196119999999999</v>
          </cell>
          <cell r="J256">
            <v>-6.2181300000000002E-2</v>
          </cell>
          <cell r="K256">
            <v>0</v>
          </cell>
          <cell r="L256">
            <v>6.2181300000000002E-2</v>
          </cell>
          <cell r="M256">
            <v>0.15196119999999999</v>
          </cell>
          <cell r="N256">
            <v>0.15196119999999999</v>
          </cell>
          <cell r="O256">
            <v>716</v>
          </cell>
        </row>
        <row r="257">
          <cell r="A257" t="str">
            <v>C&amp;I</v>
          </cell>
          <cell r="B257">
            <v>16</v>
          </cell>
          <cell r="C257" t="str">
            <v>All</v>
          </cell>
          <cell r="D257" t="str">
            <v>All</v>
          </cell>
          <cell r="E257" t="str">
            <v>Enrollment Date Quintile: Earliest</v>
          </cell>
          <cell r="F257">
            <v>91.858500000000006</v>
          </cell>
          <cell r="G257">
            <v>8.6207510000000003</v>
          </cell>
          <cell r="H257">
            <v>8.4667049999999993</v>
          </cell>
          <cell r="I257">
            <v>-0.1585886</v>
          </cell>
          <cell r="J257">
            <v>-6.4893099999999995E-2</v>
          </cell>
          <cell r="K257">
            <v>0</v>
          </cell>
          <cell r="L257">
            <v>6.4893099999999995E-2</v>
          </cell>
          <cell r="M257">
            <v>0.1585886</v>
          </cell>
          <cell r="N257">
            <v>0.1585886</v>
          </cell>
          <cell r="O257">
            <v>716</v>
          </cell>
        </row>
        <row r="258">
          <cell r="A258" t="str">
            <v>C&amp;I</v>
          </cell>
          <cell r="B258">
            <v>17</v>
          </cell>
          <cell r="C258" t="str">
            <v>All</v>
          </cell>
          <cell r="D258" t="str">
            <v>All</v>
          </cell>
          <cell r="E258" t="str">
            <v>Enrollment Date Quintile: Earliest</v>
          </cell>
          <cell r="F258">
            <v>92.648600000000002</v>
          </cell>
          <cell r="G258">
            <v>8.2653859999999995</v>
          </cell>
          <cell r="H258">
            <v>8.3268559999999994</v>
          </cell>
          <cell r="I258">
            <v>-0.16541690000000001</v>
          </cell>
          <cell r="J258">
            <v>-6.7687300000000006E-2</v>
          </cell>
          <cell r="K258">
            <v>0</v>
          </cell>
          <cell r="L258">
            <v>6.7687300000000006E-2</v>
          </cell>
          <cell r="M258">
            <v>0.16541690000000001</v>
          </cell>
          <cell r="N258">
            <v>0.16541690000000001</v>
          </cell>
          <cell r="O258">
            <v>716</v>
          </cell>
        </row>
        <row r="259">
          <cell r="A259" t="str">
            <v>C&amp;I</v>
          </cell>
          <cell r="B259">
            <v>18</v>
          </cell>
          <cell r="C259" t="str">
            <v>All</v>
          </cell>
          <cell r="D259" t="str">
            <v>All</v>
          </cell>
          <cell r="E259" t="str">
            <v>Enrollment Date Quintile: Earliest</v>
          </cell>
          <cell r="F259">
            <v>91.7911</v>
          </cell>
          <cell r="G259">
            <v>7.0993810000000002</v>
          </cell>
          <cell r="H259">
            <v>7.2467170000000003</v>
          </cell>
          <cell r="I259">
            <v>-0.16629959999999999</v>
          </cell>
          <cell r="J259">
            <v>-6.8048499999999998E-2</v>
          </cell>
          <cell r="K259">
            <v>0</v>
          </cell>
          <cell r="L259">
            <v>6.8048499999999998E-2</v>
          </cell>
          <cell r="M259">
            <v>0.16629959999999999</v>
          </cell>
          <cell r="N259">
            <v>0.16629959999999999</v>
          </cell>
          <cell r="O259">
            <v>716</v>
          </cell>
        </row>
        <row r="260">
          <cell r="A260" t="str">
            <v>C&amp;I</v>
          </cell>
          <cell r="B260">
            <v>19</v>
          </cell>
          <cell r="C260" t="str">
            <v>All</v>
          </cell>
          <cell r="D260" t="str">
            <v>All</v>
          </cell>
          <cell r="E260" t="str">
            <v>Enrollment Date Quintile: Earliest</v>
          </cell>
          <cell r="F260">
            <v>89.141099999999994</v>
          </cell>
          <cell r="G260">
            <v>6.183446</v>
          </cell>
          <cell r="H260">
            <v>6.1726179999999999</v>
          </cell>
          <cell r="I260">
            <v>-0.16773270000000001</v>
          </cell>
          <cell r="J260">
            <v>-6.8634899999999999E-2</v>
          </cell>
          <cell r="K260">
            <v>0</v>
          </cell>
          <cell r="L260">
            <v>6.8634899999999999E-2</v>
          </cell>
          <cell r="M260">
            <v>0.16773270000000001</v>
          </cell>
          <cell r="N260">
            <v>0.16773270000000001</v>
          </cell>
          <cell r="O260">
            <v>716</v>
          </cell>
        </row>
        <row r="261">
          <cell r="A261" t="str">
            <v>C&amp;I</v>
          </cell>
          <cell r="B261">
            <v>20</v>
          </cell>
          <cell r="C261" t="str">
            <v>All</v>
          </cell>
          <cell r="D261" t="str">
            <v>All</v>
          </cell>
          <cell r="E261" t="str">
            <v>Enrollment Date Quintile: Earliest</v>
          </cell>
          <cell r="F261">
            <v>84.673100000000005</v>
          </cell>
          <cell r="G261">
            <v>5.6148509999999998</v>
          </cell>
          <cell r="H261">
            <v>5.625165</v>
          </cell>
          <cell r="I261">
            <v>-0.1623309</v>
          </cell>
          <cell r="J261">
            <v>-6.6424499999999997E-2</v>
          </cell>
          <cell r="K261">
            <v>0</v>
          </cell>
          <cell r="L261">
            <v>6.6424499999999997E-2</v>
          </cell>
          <cell r="M261">
            <v>0.1623309</v>
          </cell>
          <cell r="N261">
            <v>0.1623309</v>
          </cell>
          <cell r="O261">
            <v>716</v>
          </cell>
        </row>
        <row r="262">
          <cell r="A262" t="str">
            <v>C&amp;I</v>
          </cell>
          <cell r="B262">
            <v>21</v>
          </cell>
          <cell r="C262" t="str">
            <v>All</v>
          </cell>
          <cell r="D262" t="str">
            <v>All</v>
          </cell>
          <cell r="E262" t="str">
            <v>Enrollment Date Quintile: Earliest</v>
          </cell>
          <cell r="F262">
            <v>80.229299999999995</v>
          </cell>
          <cell r="G262">
            <v>4.9340619999999999</v>
          </cell>
          <cell r="H262">
            <v>5.0024930000000003</v>
          </cell>
          <cell r="I262">
            <v>-0.1578678</v>
          </cell>
          <cell r="J262">
            <v>-6.4598199999999995E-2</v>
          </cell>
          <cell r="K262">
            <v>0</v>
          </cell>
          <cell r="L262">
            <v>6.4598199999999995E-2</v>
          </cell>
          <cell r="M262">
            <v>0.1578678</v>
          </cell>
          <cell r="N262">
            <v>0.1578678</v>
          </cell>
          <cell r="O262">
            <v>716</v>
          </cell>
        </row>
        <row r="263">
          <cell r="A263" t="str">
            <v>C&amp;I</v>
          </cell>
          <cell r="B263">
            <v>22</v>
          </cell>
          <cell r="C263" t="str">
            <v>All</v>
          </cell>
          <cell r="D263" t="str">
            <v>All</v>
          </cell>
          <cell r="E263" t="str">
            <v>Enrollment Date Quintile: Earliest</v>
          </cell>
          <cell r="F263">
            <v>77.858000000000004</v>
          </cell>
          <cell r="G263">
            <v>4.0247669999999998</v>
          </cell>
          <cell r="H263">
            <v>3.9374950000000002</v>
          </cell>
          <cell r="I263">
            <v>-0.15783810000000001</v>
          </cell>
          <cell r="J263">
            <v>-6.4586099999999994E-2</v>
          </cell>
          <cell r="K263">
            <v>0</v>
          </cell>
          <cell r="L263">
            <v>6.4586099999999994E-2</v>
          </cell>
          <cell r="M263">
            <v>0.15783810000000001</v>
          </cell>
          <cell r="N263">
            <v>0.15783810000000001</v>
          </cell>
          <cell r="O263">
            <v>716</v>
          </cell>
        </row>
        <row r="264">
          <cell r="A264" t="str">
            <v>C&amp;I</v>
          </cell>
          <cell r="B264">
            <v>23</v>
          </cell>
          <cell r="C264" t="str">
            <v>All</v>
          </cell>
          <cell r="D264" t="str">
            <v>All</v>
          </cell>
          <cell r="E264" t="str">
            <v>Enrollment Date Quintile: Earliest</v>
          </cell>
          <cell r="F264">
            <v>75.735600000000005</v>
          </cell>
          <cell r="G264">
            <v>3.340239</v>
          </cell>
          <cell r="H264">
            <v>3.419613</v>
          </cell>
          <cell r="I264">
            <v>-0.148147</v>
          </cell>
          <cell r="J264">
            <v>-6.0620599999999997E-2</v>
          </cell>
          <cell r="K264">
            <v>0</v>
          </cell>
          <cell r="L264">
            <v>6.0620599999999997E-2</v>
          </cell>
          <cell r="M264">
            <v>0.148147</v>
          </cell>
          <cell r="N264">
            <v>0.148147</v>
          </cell>
          <cell r="O264">
            <v>716</v>
          </cell>
        </row>
        <row r="265">
          <cell r="A265" t="str">
            <v>C&amp;I</v>
          </cell>
          <cell r="B265">
            <v>24</v>
          </cell>
          <cell r="C265" t="str">
            <v>All</v>
          </cell>
          <cell r="D265" t="str">
            <v>All</v>
          </cell>
          <cell r="E265" t="str">
            <v>Enrollment Date Quintile: Earliest</v>
          </cell>
          <cell r="F265">
            <v>74.222300000000004</v>
          </cell>
          <cell r="G265">
            <v>2.9412180000000001</v>
          </cell>
          <cell r="H265">
            <v>2.9230640000000001</v>
          </cell>
          <cell r="I265">
            <v>-0.15142340000000001</v>
          </cell>
          <cell r="J265">
            <v>-6.1961200000000001E-2</v>
          </cell>
          <cell r="K265">
            <v>0</v>
          </cell>
          <cell r="L265">
            <v>6.1961200000000001E-2</v>
          </cell>
          <cell r="M265">
            <v>0.15142340000000001</v>
          </cell>
          <cell r="N265">
            <v>0.15142340000000001</v>
          </cell>
          <cell r="O265">
            <v>716</v>
          </cell>
        </row>
        <row r="266">
          <cell r="A266" t="str">
            <v>C&amp;I</v>
          </cell>
          <cell r="B266">
            <v>1</v>
          </cell>
          <cell r="C266" t="str">
            <v>All</v>
          </cell>
          <cell r="D266" t="str">
            <v>All</v>
          </cell>
          <cell r="E266" t="str">
            <v>Enrollment Date Quintile: Latest</v>
          </cell>
          <cell r="F266">
            <v>73.942999999999998</v>
          </cell>
          <cell r="G266">
            <v>1.350106</v>
          </cell>
          <cell r="H266">
            <v>1.2876510000000001</v>
          </cell>
          <cell r="I266">
            <v>-0.27321099999999998</v>
          </cell>
          <cell r="J266">
            <v>-0.1117957</v>
          </cell>
          <cell r="K266">
            <v>0</v>
          </cell>
          <cell r="L266">
            <v>0.1117957</v>
          </cell>
          <cell r="M266">
            <v>0.27321099999999998</v>
          </cell>
          <cell r="N266">
            <v>0.27321099999999998</v>
          </cell>
          <cell r="O266">
            <v>74</v>
          </cell>
        </row>
        <row r="267">
          <cell r="A267" t="str">
            <v>C&amp;I</v>
          </cell>
          <cell r="B267">
            <v>2</v>
          </cell>
          <cell r="C267" t="str">
            <v>All</v>
          </cell>
          <cell r="D267" t="str">
            <v>All</v>
          </cell>
          <cell r="E267" t="str">
            <v>Enrollment Date Quintile: Latest</v>
          </cell>
          <cell r="F267">
            <v>72.652299999999997</v>
          </cell>
          <cell r="G267">
            <v>1.1710769999999999</v>
          </cell>
          <cell r="H267">
            <v>1.1895549999999999</v>
          </cell>
          <cell r="I267">
            <v>-0.27238259999999997</v>
          </cell>
          <cell r="J267">
            <v>-0.11145679999999999</v>
          </cell>
          <cell r="K267">
            <v>0</v>
          </cell>
          <cell r="L267">
            <v>0.11145679999999999</v>
          </cell>
          <cell r="M267">
            <v>0.27238259999999997</v>
          </cell>
          <cell r="N267">
            <v>0.27238259999999997</v>
          </cell>
          <cell r="O267">
            <v>74</v>
          </cell>
        </row>
        <row r="268">
          <cell r="A268" t="str">
            <v>C&amp;I</v>
          </cell>
          <cell r="B268">
            <v>3</v>
          </cell>
          <cell r="C268" t="str">
            <v>All</v>
          </cell>
          <cell r="D268" t="str">
            <v>All</v>
          </cell>
          <cell r="E268" t="str">
            <v>Enrollment Date Quintile: Latest</v>
          </cell>
          <cell r="F268">
            <v>71.390799999999999</v>
          </cell>
          <cell r="G268">
            <v>1.1263259999999999</v>
          </cell>
          <cell r="H268">
            <v>1.206593</v>
          </cell>
          <cell r="I268">
            <v>-0.2702466</v>
          </cell>
          <cell r="J268">
            <v>-0.11058270000000001</v>
          </cell>
          <cell r="K268">
            <v>0</v>
          </cell>
          <cell r="L268">
            <v>0.11058270000000001</v>
          </cell>
          <cell r="M268">
            <v>0.2702466</v>
          </cell>
          <cell r="N268">
            <v>0.2702466</v>
          </cell>
          <cell r="O268">
            <v>74</v>
          </cell>
        </row>
        <row r="269">
          <cell r="A269" t="str">
            <v>C&amp;I</v>
          </cell>
          <cell r="B269">
            <v>4</v>
          </cell>
          <cell r="C269" t="str">
            <v>All</v>
          </cell>
          <cell r="D269" t="str">
            <v>All</v>
          </cell>
          <cell r="E269" t="str">
            <v>Enrollment Date Quintile: Latest</v>
          </cell>
          <cell r="F269">
            <v>70.412300000000002</v>
          </cell>
          <cell r="G269">
            <v>1.2115020000000001</v>
          </cell>
          <cell r="H269">
            <v>1.2537</v>
          </cell>
          <cell r="I269">
            <v>-0.26877849999999998</v>
          </cell>
          <cell r="J269">
            <v>-0.109982</v>
          </cell>
          <cell r="K269">
            <v>0</v>
          </cell>
          <cell r="L269">
            <v>0.109982</v>
          </cell>
          <cell r="M269">
            <v>0.26877849999999998</v>
          </cell>
          <cell r="N269">
            <v>0.26877849999999998</v>
          </cell>
          <cell r="O269">
            <v>74</v>
          </cell>
        </row>
        <row r="270">
          <cell r="A270" t="str">
            <v>C&amp;I</v>
          </cell>
          <cell r="B270">
            <v>5</v>
          </cell>
          <cell r="C270" t="str">
            <v>All</v>
          </cell>
          <cell r="D270" t="str">
            <v>All</v>
          </cell>
          <cell r="E270" t="str">
            <v>Enrollment Date Quintile: Latest</v>
          </cell>
          <cell r="F270">
            <v>68.726799999999997</v>
          </cell>
          <cell r="G270">
            <v>1.1996469999999999</v>
          </cell>
          <cell r="H270">
            <v>1.236108</v>
          </cell>
          <cell r="I270">
            <v>-0.26887660000000002</v>
          </cell>
          <cell r="J270">
            <v>-0.1100221</v>
          </cell>
          <cell r="K270">
            <v>0</v>
          </cell>
          <cell r="L270">
            <v>0.1100221</v>
          </cell>
          <cell r="M270">
            <v>0.26887660000000002</v>
          </cell>
          <cell r="N270">
            <v>0.26887660000000002</v>
          </cell>
          <cell r="O270">
            <v>74</v>
          </cell>
        </row>
        <row r="271">
          <cell r="A271" t="str">
            <v>C&amp;I</v>
          </cell>
          <cell r="B271">
            <v>6</v>
          </cell>
          <cell r="C271" t="str">
            <v>All</v>
          </cell>
          <cell r="D271" t="str">
            <v>All</v>
          </cell>
          <cell r="E271" t="str">
            <v>Enrollment Date Quintile: Latest</v>
          </cell>
          <cell r="F271">
            <v>67.768100000000004</v>
          </cell>
          <cell r="G271">
            <v>1.1439630000000001</v>
          </cell>
          <cell r="H271">
            <v>1.1955880000000001</v>
          </cell>
          <cell r="I271">
            <v>-0.26750220000000002</v>
          </cell>
          <cell r="J271">
            <v>-0.10945969999999999</v>
          </cell>
          <cell r="K271">
            <v>0</v>
          </cell>
          <cell r="L271">
            <v>0.10945969999999999</v>
          </cell>
          <cell r="M271">
            <v>0.26750220000000002</v>
          </cell>
          <cell r="N271">
            <v>0.26750220000000002</v>
          </cell>
          <cell r="O271">
            <v>74</v>
          </cell>
        </row>
        <row r="272">
          <cell r="A272" t="str">
            <v>C&amp;I</v>
          </cell>
          <cell r="B272">
            <v>7</v>
          </cell>
          <cell r="C272" t="str">
            <v>All</v>
          </cell>
          <cell r="D272" t="str">
            <v>All</v>
          </cell>
          <cell r="E272" t="str">
            <v>Enrollment Date Quintile: Latest</v>
          </cell>
          <cell r="F272">
            <v>66.3232</v>
          </cell>
          <cell r="G272">
            <v>1.44956</v>
          </cell>
          <cell r="H272">
            <v>1.4264269999999999</v>
          </cell>
          <cell r="I272">
            <v>-0.26929370000000002</v>
          </cell>
          <cell r="J272">
            <v>-0.11019279999999999</v>
          </cell>
          <cell r="K272">
            <v>0</v>
          </cell>
          <cell r="L272">
            <v>0.11019279999999999</v>
          </cell>
          <cell r="M272">
            <v>0.26929370000000002</v>
          </cell>
          <cell r="N272">
            <v>0.26929370000000002</v>
          </cell>
          <cell r="O272">
            <v>74</v>
          </cell>
        </row>
        <row r="273">
          <cell r="A273" t="str">
            <v>C&amp;I</v>
          </cell>
          <cell r="B273">
            <v>8</v>
          </cell>
          <cell r="C273" t="str">
            <v>All</v>
          </cell>
          <cell r="D273" t="str">
            <v>All</v>
          </cell>
          <cell r="E273" t="str">
            <v>Enrollment Date Quintile: Latest</v>
          </cell>
          <cell r="F273">
            <v>66.711600000000004</v>
          </cell>
          <cell r="G273">
            <v>2.7056179999999999</v>
          </cell>
          <cell r="H273">
            <v>2.593607</v>
          </cell>
          <cell r="I273">
            <v>-0.27781810000000001</v>
          </cell>
          <cell r="J273">
            <v>-0.1136809</v>
          </cell>
          <cell r="K273">
            <v>0</v>
          </cell>
          <cell r="L273">
            <v>0.1136809</v>
          </cell>
          <cell r="M273">
            <v>0.27781810000000001</v>
          </cell>
          <cell r="N273">
            <v>0.27781810000000001</v>
          </cell>
          <cell r="O273">
            <v>74</v>
          </cell>
        </row>
        <row r="274">
          <cell r="A274" t="str">
            <v>C&amp;I</v>
          </cell>
          <cell r="B274">
            <v>9</v>
          </cell>
          <cell r="C274" t="str">
            <v>All</v>
          </cell>
          <cell r="D274" t="str">
            <v>All</v>
          </cell>
          <cell r="E274" t="str">
            <v>Enrollment Date Quintile: Latest</v>
          </cell>
          <cell r="F274">
            <v>70.131500000000003</v>
          </cell>
          <cell r="G274">
            <v>2.914056</v>
          </cell>
          <cell r="H274">
            <v>3.118252</v>
          </cell>
          <cell r="I274">
            <v>-0.28078550000000002</v>
          </cell>
          <cell r="J274">
            <v>-0.1148951</v>
          </cell>
          <cell r="K274">
            <v>0</v>
          </cell>
          <cell r="L274">
            <v>0.1148951</v>
          </cell>
          <cell r="M274">
            <v>0.28078550000000002</v>
          </cell>
          <cell r="N274">
            <v>0.28078550000000002</v>
          </cell>
          <cell r="O274">
            <v>74</v>
          </cell>
        </row>
        <row r="275">
          <cell r="A275" t="str">
            <v>C&amp;I</v>
          </cell>
          <cell r="B275">
            <v>10</v>
          </cell>
          <cell r="C275" t="str">
            <v>All</v>
          </cell>
          <cell r="D275" t="str">
            <v>All</v>
          </cell>
          <cell r="E275" t="str">
            <v>Enrollment Date Quintile: Latest</v>
          </cell>
          <cell r="F275">
            <v>75.153000000000006</v>
          </cell>
          <cell r="G275">
            <v>3.99031</v>
          </cell>
          <cell r="H275">
            <v>4.0732400000000002</v>
          </cell>
          <cell r="I275">
            <v>-0.29335410000000001</v>
          </cell>
          <cell r="J275">
            <v>-0.12003809999999999</v>
          </cell>
          <cell r="K275">
            <v>0</v>
          </cell>
          <cell r="L275">
            <v>0.12003809999999999</v>
          </cell>
          <cell r="M275">
            <v>0.29335410000000001</v>
          </cell>
          <cell r="N275">
            <v>0.29335410000000001</v>
          </cell>
          <cell r="O275">
            <v>74</v>
          </cell>
        </row>
        <row r="276">
          <cell r="A276" t="str">
            <v>C&amp;I</v>
          </cell>
          <cell r="B276">
            <v>11</v>
          </cell>
          <cell r="C276" t="str">
            <v>All</v>
          </cell>
          <cell r="D276" t="str">
            <v>All</v>
          </cell>
          <cell r="E276" t="str">
            <v>Enrollment Date Quintile: Latest</v>
          </cell>
          <cell r="F276">
            <v>79.378</v>
          </cell>
          <cell r="G276">
            <v>4.4318270000000002</v>
          </cell>
          <cell r="H276">
            <v>4.6874010000000004</v>
          </cell>
          <cell r="I276">
            <v>-0.29396840000000002</v>
          </cell>
          <cell r="J276">
            <v>-0.12028949999999999</v>
          </cell>
          <cell r="K276">
            <v>0</v>
          </cell>
          <cell r="L276">
            <v>0.12028949999999999</v>
          </cell>
          <cell r="M276">
            <v>0.29396840000000002</v>
          </cell>
          <cell r="N276">
            <v>0.29396840000000002</v>
          </cell>
          <cell r="O276">
            <v>74</v>
          </cell>
        </row>
        <row r="277">
          <cell r="A277" t="str">
            <v>C&amp;I</v>
          </cell>
          <cell r="B277">
            <v>12</v>
          </cell>
          <cell r="C277" t="str">
            <v>All</v>
          </cell>
          <cell r="D277" t="str">
            <v>All</v>
          </cell>
          <cell r="E277" t="str">
            <v>Enrollment Date Quintile: Latest</v>
          </cell>
          <cell r="F277">
            <v>83.763800000000003</v>
          </cell>
          <cell r="G277">
            <v>4.7997040000000002</v>
          </cell>
          <cell r="H277">
            <v>4.986275</v>
          </cell>
          <cell r="I277">
            <v>-0.29699120000000001</v>
          </cell>
          <cell r="J277">
            <v>-0.12152640000000001</v>
          </cell>
          <cell r="K277">
            <v>0</v>
          </cell>
          <cell r="L277">
            <v>0.12152640000000001</v>
          </cell>
          <cell r="M277">
            <v>0.29699120000000001</v>
          </cell>
          <cell r="N277">
            <v>0.29699120000000001</v>
          </cell>
          <cell r="O277">
            <v>74</v>
          </cell>
        </row>
        <row r="278">
          <cell r="A278" t="str">
            <v>C&amp;I</v>
          </cell>
          <cell r="B278">
            <v>13</v>
          </cell>
          <cell r="C278" t="str">
            <v>All</v>
          </cell>
          <cell r="D278" t="str">
            <v>All</v>
          </cell>
          <cell r="E278" t="str">
            <v>Enrollment Date Quintile: Latest</v>
          </cell>
          <cell r="F278">
            <v>87.263800000000003</v>
          </cell>
          <cell r="G278">
            <v>5.1628990000000003</v>
          </cell>
          <cell r="H278">
            <v>5.4493780000000003</v>
          </cell>
          <cell r="I278">
            <v>-0.30764000000000002</v>
          </cell>
          <cell r="J278">
            <v>-0.12588379999999999</v>
          </cell>
          <cell r="K278">
            <v>0</v>
          </cell>
          <cell r="L278">
            <v>0.12588379999999999</v>
          </cell>
          <cell r="M278">
            <v>0.30764000000000002</v>
          </cell>
          <cell r="N278">
            <v>0.30764000000000002</v>
          </cell>
          <cell r="O278">
            <v>74</v>
          </cell>
        </row>
        <row r="279">
          <cell r="A279" t="str">
            <v>C&amp;I</v>
          </cell>
          <cell r="B279">
            <v>14</v>
          </cell>
          <cell r="C279" t="str">
            <v>All</v>
          </cell>
          <cell r="D279" t="str">
            <v>All</v>
          </cell>
          <cell r="E279" t="str">
            <v>Enrollment Date Quintile: Latest</v>
          </cell>
          <cell r="F279">
            <v>91.230199999999996</v>
          </cell>
          <cell r="G279">
            <v>5.5897509999999997</v>
          </cell>
          <cell r="H279">
            <v>5.5035790000000002</v>
          </cell>
          <cell r="I279">
            <v>-0.30664360000000002</v>
          </cell>
          <cell r="J279">
            <v>-0.12547610000000001</v>
          </cell>
          <cell r="K279">
            <v>0</v>
          </cell>
          <cell r="L279">
            <v>0.12547610000000001</v>
          </cell>
          <cell r="M279">
            <v>0.30664360000000002</v>
          </cell>
          <cell r="N279">
            <v>0.30664360000000002</v>
          </cell>
          <cell r="O279">
            <v>74</v>
          </cell>
        </row>
        <row r="280">
          <cell r="A280" t="str">
            <v>C&amp;I</v>
          </cell>
          <cell r="B280">
            <v>15</v>
          </cell>
          <cell r="C280" t="str">
            <v>All</v>
          </cell>
          <cell r="D280" t="str">
            <v>All</v>
          </cell>
          <cell r="E280" t="str">
            <v>Enrollment Date Quintile: Latest</v>
          </cell>
          <cell r="F280">
            <v>94.469700000000003</v>
          </cell>
          <cell r="G280">
            <v>5.9893450000000001</v>
          </cell>
          <cell r="H280">
            <v>5.3468939999999998</v>
          </cell>
          <cell r="I280">
            <v>-0.30584840000000002</v>
          </cell>
          <cell r="J280">
            <v>-0.1251507</v>
          </cell>
          <cell r="K280">
            <v>0</v>
          </cell>
          <cell r="L280">
            <v>0.1251507</v>
          </cell>
          <cell r="M280">
            <v>0.30584840000000002</v>
          </cell>
          <cell r="N280">
            <v>0.30584840000000002</v>
          </cell>
          <cell r="O280">
            <v>74</v>
          </cell>
        </row>
        <row r="281">
          <cell r="A281" t="str">
            <v>C&amp;I</v>
          </cell>
          <cell r="B281">
            <v>16</v>
          </cell>
          <cell r="C281" t="str">
            <v>All</v>
          </cell>
          <cell r="D281" t="str">
            <v>All</v>
          </cell>
          <cell r="E281" t="str">
            <v>Enrollment Date Quintile: Latest</v>
          </cell>
          <cell r="F281">
            <v>96.480800000000002</v>
          </cell>
          <cell r="G281">
            <v>6.3043110000000002</v>
          </cell>
          <cell r="H281">
            <v>5.8593609999999998</v>
          </cell>
          <cell r="I281">
            <v>-0.32539129999999999</v>
          </cell>
          <cell r="J281">
            <v>-0.1331475</v>
          </cell>
          <cell r="K281">
            <v>0</v>
          </cell>
          <cell r="L281">
            <v>0.1331475</v>
          </cell>
          <cell r="M281">
            <v>0.32539129999999999</v>
          </cell>
          <cell r="N281">
            <v>0.32539129999999999</v>
          </cell>
          <cell r="O281">
            <v>74</v>
          </cell>
        </row>
        <row r="282">
          <cell r="A282" t="str">
            <v>C&amp;I</v>
          </cell>
          <cell r="B282">
            <v>17</v>
          </cell>
          <cell r="C282" t="str">
            <v>All</v>
          </cell>
          <cell r="D282" t="str">
            <v>All</v>
          </cell>
          <cell r="E282" t="str">
            <v>Enrollment Date Quintile: Latest</v>
          </cell>
          <cell r="F282">
            <v>97.500699999999995</v>
          </cell>
          <cell r="G282">
            <v>6.1521699999999999</v>
          </cell>
          <cell r="H282">
            <v>5.6850820000000004</v>
          </cell>
          <cell r="I282">
            <v>-0.32738780000000001</v>
          </cell>
          <cell r="J282">
            <v>-0.13396440000000001</v>
          </cell>
          <cell r="K282">
            <v>0</v>
          </cell>
          <cell r="L282">
            <v>0.13396440000000001</v>
          </cell>
          <cell r="M282">
            <v>0.32738780000000001</v>
          </cell>
          <cell r="N282">
            <v>0.32738780000000001</v>
          </cell>
          <cell r="O282">
            <v>74</v>
          </cell>
        </row>
        <row r="283">
          <cell r="A283" t="str">
            <v>C&amp;I</v>
          </cell>
          <cell r="B283">
            <v>18</v>
          </cell>
          <cell r="C283" t="str">
            <v>All</v>
          </cell>
          <cell r="D283" t="str">
            <v>All</v>
          </cell>
          <cell r="E283" t="str">
            <v>Enrollment Date Quintile: Latest</v>
          </cell>
          <cell r="F283">
            <v>97.241299999999995</v>
          </cell>
          <cell r="G283">
            <v>5.1658330000000001</v>
          </cell>
          <cell r="H283">
            <v>5.0630689999999996</v>
          </cell>
          <cell r="I283">
            <v>-0.33175579999999999</v>
          </cell>
          <cell r="J283">
            <v>-0.13575180000000001</v>
          </cell>
          <cell r="K283">
            <v>0</v>
          </cell>
          <cell r="L283">
            <v>0.13575180000000001</v>
          </cell>
          <cell r="M283">
            <v>0.33175579999999999</v>
          </cell>
          <cell r="N283">
            <v>0.33175579999999999</v>
          </cell>
          <cell r="O283">
            <v>74</v>
          </cell>
        </row>
        <row r="284">
          <cell r="A284" t="str">
            <v>C&amp;I</v>
          </cell>
          <cell r="B284">
            <v>19</v>
          </cell>
          <cell r="C284" t="str">
            <v>All</v>
          </cell>
          <cell r="D284" t="str">
            <v>All</v>
          </cell>
          <cell r="E284" t="str">
            <v>Enrollment Date Quintile: Latest</v>
          </cell>
          <cell r="F284">
            <v>95.507199999999997</v>
          </cell>
          <cell r="G284">
            <v>3.6954560000000001</v>
          </cell>
          <cell r="H284">
            <v>3.6172</v>
          </cell>
          <cell r="I284">
            <v>-0.3257004</v>
          </cell>
          <cell r="J284">
            <v>-0.133274</v>
          </cell>
          <cell r="K284">
            <v>0</v>
          </cell>
          <cell r="L284">
            <v>0.133274</v>
          </cell>
          <cell r="M284">
            <v>0.3257004</v>
          </cell>
          <cell r="N284">
            <v>0.3257004</v>
          </cell>
          <cell r="O284">
            <v>74</v>
          </cell>
        </row>
        <row r="285">
          <cell r="A285" t="str">
            <v>C&amp;I</v>
          </cell>
          <cell r="B285">
            <v>20</v>
          </cell>
          <cell r="C285" t="str">
            <v>All</v>
          </cell>
          <cell r="D285" t="str">
            <v>All</v>
          </cell>
          <cell r="E285" t="str">
            <v>Enrollment Date Quintile: Latest</v>
          </cell>
          <cell r="F285">
            <v>93.244100000000003</v>
          </cell>
          <cell r="G285">
            <v>2.9527920000000001</v>
          </cell>
          <cell r="H285">
            <v>2.664577</v>
          </cell>
          <cell r="I285">
            <v>-0.32705519999999999</v>
          </cell>
          <cell r="J285">
            <v>-0.13382830000000001</v>
          </cell>
          <cell r="K285">
            <v>0</v>
          </cell>
          <cell r="L285">
            <v>0.13382830000000001</v>
          </cell>
          <cell r="M285">
            <v>0.32705519999999999</v>
          </cell>
          <cell r="N285">
            <v>0.32705519999999999</v>
          </cell>
          <cell r="O285">
            <v>74</v>
          </cell>
        </row>
        <row r="286">
          <cell r="A286" t="str">
            <v>C&amp;I</v>
          </cell>
          <cell r="B286">
            <v>21</v>
          </cell>
          <cell r="C286" t="str">
            <v>All</v>
          </cell>
          <cell r="D286" t="str">
            <v>All</v>
          </cell>
          <cell r="E286" t="str">
            <v>Enrollment Date Quintile: Latest</v>
          </cell>
          <cell r="F286">
            <v>88.893199999999993</v>
          </cell>
          <cell r="G286">
            <v>2.460429</v>
          </cell>
          <cell r="H286">
            <v>2.1145589999999999</v>
          </cell>
          <cell r="I286">
            <v>-0.30982389999999999</v>
          </cell>
          <cell r="J286">
            <v>-0.12677740000000001</v>
          </cell>
          <cell r="K286">
            <v>0</v>
          </cell>
          <cell r="L286">
            <v>0.12677740000000001</v>
          </cell>
          <cell r="M286">
            <v>0.30982389999999999</v>
          </cell>
          <cell r="N286">
            <v>0.30982389999999999</v>
          </cell>
          <cell r="O286">
            <v>74</v>
          </cell>
        </row>
        <row r="287">
          <cell r="A287" t="str">
            <v>C&amp;I</v>
          </cell>
          <cell r="B287">
            <v>22</v>
          </cell>
          <cell r="C287" t="str">
            <v>All</v>
          </cell>
          <cell r="D287" t="str">
            <v>All</v>
          </cell>
          <cell r="E287" t="str">
            <v>Enrollment Date Quintile: Latest</v>
          </cell>
          <cell r="F287">
            <v>85.875600000000006</v>
          </cell>
          <cell r="G287">
            <v>1.898728</v>
          </cell>
          <cell r="H287">
            <v>1.5800860000000001</v>
          </cell>
          <cell r="I287">
            <v>-0.34977439999999999</v>
          </cell>
          <cell r="J287">
            <v>-0.1431248</v>
          </cell>
          <cell r="K287">
            <v>0</v>
          </cell>
          <cell r="L287">
            <v>0.1431248</v>
          </cell>
          <cell r="M287">
            <v>0.34977439999999999</v>
          </cell>
          <cell r="N287">
            <v>0.34977439999999999</v>
          </cell>
          <cell r="O287">
            <v>74</v>
          </cell>
        </row>
        <row r="288">
          <cell r="A288" t="str">
            <v>C&amp;I</v>
          </cell>
          <cell r="B288">
            <v>23</v>
          </cell>
          <cell r="C288" t="str">
            <v>All</v>
          </cell>
          <cell r="D288" t="str">
            <v>All</v>
          </cell>
          <cell r="E288" t="str">
            <v>Enrollment Date Quintile: Latest</v>
          </cell>
          <cell r="F288">
            <v>82.324200000000005</v>
          </cell>
          <cell r="G288">
            <v>1.5162439999999999</v>
          </cell>
          <cell r="H288">
            <v>1.075453</v>
          </cell>
          <cell r="I288">
            <v>-0.29880109999999999</v>
          </cell>
          <cell r="J288">
            <v>-0.122267</v>
          </cell>
          <cell r="K288">
            <v>0</v>
          </cell>
          <cell r="L288">
            <v>0.122267</v>
          </cell>
          <cell r="M288">
            <v>0.29880109999999999</v>
          </cell>
          <cell r="N288">
            <v>0.29880109999999999</v>
          </cell>
          <cell r="O288">
            <v>74</v>
          </cell>
        </row>
        <row r="289">
          <cell r="A289" t="str">
            <v>C&amp;I</v>
          </cell>
          <cell r="B289">
            <v>24</v>
          </cell>
          <cell r="C289" t="str">
            <v>All</v>
          </cell>
          <cell r="D289" t="str">
            <v>All</v>
          </cell>
          <cell r="E289" t="str">
            <v>Enrollment Date Quintile: Latest</v>
          </cell>
          <cell r="F289">
            <v>80.036100000000005</v>
          </cell>
          <cell r="G289">
            <v>1.5336959999999999</v>
          </cell>
          <cell r="H289">
            <v>1.206383</v>
          </cell>
          <cell r="I289">
            <v>-0.27928180000000002</v>
          </cell>
          <cell r="J289">
            <v>-0.1142798</v>
          </cell>
          <cell r="K289">
            <v>0</v>
          </cell>
          <cell r="L289">
            <v>0.1142798</v>
          </cell>
          <cell r="M289">
            <v>0.27928180000000002</v>
          </cell>
          <cell r="N289">
            <v>0.27928180000000002</v>
          </cell>
          <cell r="O289">
            <v>74</v>
          </cell>
        </row>
        <row r="290">
          <cell r="A290" t="str">
            <v>C&amp;I</v>
          </cell>
          <cell r="B290">
            <v>1</v>
          </cell>
          <cell r="C290" t="str">
            <v>All</v>
          </cell>
          <cell r="D290" t="str">
            <v>All</v>
          </cell>
          <cell r="E290" t="str">
            <v>Enrollment Date Quintile: Middle</v>
          </cell>
          <cell r="F290">
            <v>67.078800000000001</v>
          </cell>
          <cell r="G290">
            <v>1.7941590000000001</v>
          </cell>
          <cell r="H290">
            <v>1.782397</v>
          </cell>
          <cell r="I290">
            <v>-0.2115553</v>
          </cell>
          <cell r="J290">
            <v>-8.6566699999999996E-2</v>
          </cell>
          <cell r="K290">
            <v>0</v>
          </cell>
          <cell r="L290">
            <v>8.6566699999999996E-2</v>
          </cell>
          <cell r="M290">
            <v>0.2115553</v>
          </cell>
          <cell r="N290">
            <v>0.2115553</v>
          </cell>
          <cell r="O290">
            <v>91</v>
          </cell>
        </row>
        <row r="291">
          <cell r="A291" t="str">
            <v>C&amp;I</v>
          </cell>
          <cell r="B291">
            <v>2</v>
          </cell>
          <cell r="C291" t="str">
            <v>All</v>
          </cell>
          <cell r="D291" t="str">
            <v>All</v>
          </cell>
          <cell r="E291" t="str">
            <v>Enrollment Date Quintile: Middle</v>
          </cell>
          <cell r="F291">
            <v>65.914299999999997</v>
          </cell>
          <cell r="G291">
            <v>1.7510140000000001</v>
          </cell>
          <cell r="H291">
            <v>1.6556420000000001</v>
          </cell>
          <cell r="I291">
            <v>-0.2108584</v>
          </cell>
          <cell r="J291">
            <v>-8.6281499999999997E-2</v>
          </cell>
          <cell r="K291">
            <v>0</v>
          </cell>
          <cell r="L291">
            <v>8.6281499999999997E-2</v>
          </cell>
          <cell r="M291">
            <v>0.2108584</v>
          </cell>
          <cell r="N291">
            <v>0.2108584</v>
          </cell>
          <cell r="O291">
            <v>91</v>
          </cell>
        </row>
        <row r="292">
          <cell r="A292" t="str">
            <v>C&amp;I</v>
          </cell>
          <cell r="B292">
            <v>3</v>
          </cell>
          <cell r="C292" t="str">
            <v>All</v>
          </cell>
          <cell r="D292" t="str">
            <v>All</v>
          </cell>
          <cell r="E292" t="str">
            <v>Enrollment Date Quintile: Middle</v>
          </cell>
          <cell r="F292">
            <v>64.645399999999995</v>
          </cell>
          <cell r="G292">
            <v>1.5059359999999999</v>
          </cell>
          <cell r="H292">
            <v>1.441541</v>
          </cell>
          <cell r="I292">
            <v>-0.209699</v>
          </cell>
          <cell r="J292">
            <v>-8.5807099999999997E-2</v>
          </cell>
          <cell r="K292">
            <v>0</v>
          </cell>
          <cell r="L292">
            <v>8.5807099999999997E-2</v>
          </cell>
          <cell r="M292">
            <v>0.209699</v>
          </cell>
          <cell r="N292">
            <v>0.209699</v>
          </cell>
          <cell r="O292">
            <v>91</v>
          </cell>
        </row>
        <row r="293">
          <cell r="A293" t="str">
            <v>C&amp;I</v>
          </cell>
          <cell r="B293">
            <v>4</v>
          </cell>
          <cell r="C293" t="str">
            <v>All</v>
          </cell>
          <cell r="D293" t="str">
            <v>All</v>
          </cell>
          <cell r="E293" t="str">
            <v>Enrollment Date Quintile: Middle</v>
          </cell>
          <cell r="F293">
            <v>63.758499999999998</v>
          </cell>
          <cell r="G293">
            <v>1.478823</v>
          </cell>
          <cell r="H293">
            <v>1.4128350000000001</v>
          </cell>
          <cell r="I293">
            <v>-0.2085748</v>
          </cell>
          <cell r="J293">
            <v>-8.5347099999999995E-2</v>
          </cell>
          <cell r="K293">
            <v>0</v>
          </cell>
          <cell r="L293">
            <v>8.5347099999999995E-2</v>
          </cell>
          <cell r="M293">
            <v>0.2085748</v>
          </cell>
          <cell r="N293">
            <v>0.2085748</v>
          </cell>
          <cell r="O293">
            <v>91</v>
          </cell>
        </row>
        <row r="294">
          <cell r="A294" t="str">
            <v>C&amp;I</v>
          </cell>
          <cell r="B294">
            <v>5</v>
          </cell>
          <cell r="C294" t="str">
            <v>All</v>
          </cell>
          <cell r="D294" t="str">
            <v>All</v>
          </cell>
          <cell r="E294" t="str">
            <v>Enrollment Date Quintile: Middle</v>
          </cell>
          <cell r="F294">
            <v>63.332799999999999</v>
          </cell>
          <cell r="G294">
            <v>1.442536</v>
          </cell>
          <cell r="H294">
            <v>1.3660540000000001</v>
          </cell>
          <cell r="I294">
            <v>-0.2076354</v>
          </cell>
          <cell r="J294">
            <v>-8.4962700000000002E-2</v>
          </cell>
          <cell r="K294">
            <v>0</v>
          </cell>
          <cell r="L294">
            <v>8.4962700000000002E-2</v>
          </cell>
          <cell r="M294">
            <v>0.2076354</v>
          </cell>
          <cell r="N294">
            <v>0.2076354</v>
          </cell>
          <cell r="O294">
            <v>91</v>
          </cell>
        </row>
        <row r="295">
          <cell r="A295" t="str">
            <v>C&amp;I</v>
          </cell>
          <cell r="B295">
            <v>6</v>
          </cell>
          <cell r="C295" t="str">
            <v>All</v>
          </cell>
          <cell r="D295" t="str">
            <v>All</v>
          </cell>
          <cell r="E295" t="str">
            <v>Enrollment Date Quintile: Middle</v>
          </cell>
          <cell r="F295">
            <v>62.775100000000002</v>
          </cell>
          <cell r="G295">
            <v>1.4512339999999999</v>
          </cell>
          <cell r="H295">
            <v>1.379596</v>
          </cell>
          <cell r="I295">
            <v>-0.20906079999999999</v>
          </cell>
          <cell r="J295">
            <v>-8.5545999999999997E-2</v>
          </cell>
          <cell r="K295">
            <v>0</v>
          </cell>
          <cell r="L295">
            <v>8.5545999999999997E-2</v>
          </cell>
          <cell r="M295">
            <v>0.20906079999999999</v>
          </cell>
          <cell r="N295">
            <v>0.20906079999999999</v>
          </cell>
          <cell r="O295">
            <v>91</v>
          </cell>
        </row>
        <row r="296">
          <cell r="A296" t="str">
            <v>C&amp;I</v>
          </cell>
          <cell r="B296">
            <v>7</v>
          </cell>
          <cell r="C296" t="str">
            <v>All</v>
          </cell>
          <cell r="D296" t="str">
            <v>All</v>
          </cell>
          <cell r="E296" t="str">
            <v>Enrollment Date Quintile: Middle</v>
          </cell>
          <cell r="F296">
            <v>62.022199999999998</v>
          </cell>
          <cell r="G296">
            <v>1.6063460000000001</v>
          </cell>
          <cell r="H296">
            <v>1.6986779999999999</v>
          </cell>
          <cell r="I296">
            <v>-0.20976349999999999</v>
          </cell>
          <cell r="J296">
            <v>-8.5833499999999993E-2</v>
          </cell>
          <cell r="K296">
            <v>0</v>
          </cell>
          <cell r="L296">
            <v>8.5833499999999993E-2</v>
          </cell>
          <cell r="M296">
            <v>0.20976349999999999</v>
          </cell>
          <cell r="N296">
            <v>0.20976349999999999</v>
          </cell>
          <cell r="O296">
            <v>91</v>
          </cell>
        </row>
        <row r="297">
          <cell r="A297" t="str">
            <v>C&amp;I</v>
          </cell>
          <cell r="B297">
            <v>8</v>
          </cell>
          <cell r="C297" t="str">
            <v>All</v>
          </cell>
          <cell r="D297" t="str">
            <v>All</v>
          </cell>
          <cell r="E297" t="str">
            <v>Enrollment Date Quintile: Middle</v>
          </cell>
          <cell r="F297">
            <v>63.408099999999997</v>
          </cell>
          <cell r="G297">
            <v>2.1291220000000002</v>
          </cell>
          <cell r="H297">
            <v>2.0534759999999999</v>
          </cell>
          <cell r="I297">
            <v>-0.21301529999999999</v>
          </cell>
          <cell r="J297">
            <v>-8.7164099999999994E-2</v>
          </cell>
          <cell r="K297">
            <v>0</v>
          </cell>
          <cell r="L297">
            <v>8.7164099999999994E-2</v>
          </cell>
          <cell r="M297">
            <v>0.21301529999999999</v>
          </cell>
          <cell r="N297">
            <v>0.21301529999999999</v>
          </cell>
          <cell r="O297">
            <v>91</v>
          </cell>
        </row>
        <row r="298">
          <cell r="A298" t="str">
            <v>C&amp;I</v>
          </cell>
          <cell r="B298">
            <v>9</v>
          </cell>
          <cell r="C298" t="str">
            <v>All</v>
          </cell>
          <cell r="D298" t="str">
            <v>All</v>
          </cell>
          <cell r="E298" t="str">
            <v>Enrollment Date Quintile: Middle</v>
          </cell>
          <cell r="F298">
            <v>68.056100000000001</v>
          </cell>
          <cell r="G298">
            <v>2.7248139999999998</v>
          </cell>
          <cell r="H298">
            <v>2.6274660000000001</v>
          </cell>
          <cell r="I298">
            <v>-0.2184622</v>
          </cell>
          <cell r="J298">
            <v>-8.9393E-2</v>
          </cell>
          <cell r="K298">
            <v>0</v>
          </cell>
          <cell r="L298">
            <v>8.9393E-2</v>
          </cell>
          <cell r="M298">
            <v>0.2184622</v>
          </cell>
          <cell r="N298">
            <v>0.2184622</v>
          </cell>
          <cell r="O298">
            <v>91</v>
          </cell>
        </row>
        <row r="299">
          <cell r="A299" t="str">
            <v>C&amp;I</v>
          </cell>
          <cell r="B299">
            <v>10</v>
          </cell>
          <cell r="C299" t="str">
            <v>All</v>
          </cell>
          <cell r="D299" t="str">
            <v>All</v>
          </cell>
          <cell r="E299" t="str">
            <v>Enrollment Date Quintile: Middle</v>
          </cell>
          <cell r="F299">
            <v>72.748500000000007</v>
          </cell>
          <cell r="G299">
            <v>3.2747160000000002</v>
          </cell>
          <cell r="H299">
            <v>3.1762389999999998</v>
          </cell>
          <cell r="I299">
            <v>-0.22322429999999999</v>
          </cell>
          <cell r="J299">
            <v>-9.1341599999999995E-2</v>
          </cell>
          <cell r="K299">
            <v>0</v>
          </cell>
          <cell r="L299">
            <v>9.1341599999999995E-2</v>
          </cell>
          <cell r="M299">
            <v>0.22322429999999999</v>
          </cell>
          <cell r="N299">
            <v>0.22322429999999999</v>
          </cell>
          <cell r="O299">
            <v>91</v>
          </cell>
        </row>
        <row r="300">
          <cell r="A300" t="str">
            <v>C&amp;I</v>
          </cell>
          <cell r="B300">
            <v>11</v>
          </cell>
          <cell r="C300" t="str">
            <v>All</v>
          </cell>
          <cell r="D300" t="str">
            <v>All</v>
          </cell>
          <cell r="E300" t="str">
            <v>Enrollment Date Quintile: Middle</v>
          </cell>
          <cell r="F300">
            <v>77.442700000000002</v>
          </cell>
          <cell r="G300">
            <v>3.9975179999999999</v>
          </cell>
          <cell r="H300">
            <v>3.5703640000000001</v>
          </cell>
          <cell r="I300">
            <v>-0.23990729999999999</v>
          </cell>
          <cell r="J300">
            <v>-9.8168099999999994E-2</v>
          </cell>
          <cell r="K300">
            <v>0</v>
          </cell>
          <cell r="L300">
            <v>9.8168099999999994E-2</v>
          </cell>
          <cell r="M300">
            <v>0.23990729999999999</v>
          </cell>
          <cell r="N300">
            <v>0.23990729999999999</v>
          </cell>
          <cell r="O300">
            <v>91</v>
          </cell>
        </row>
        <row r="301">
          <cell r="A301" t="str">
            <v>C&amp;I</v>
          </cell>
          <cell r="B301">
            <v>12</v>
          </cell>
          <cell r="C301" t="str">
            <v>All</v>
          </cell>
          <cell r="D301" t="str">
            <v>All</v>
          </cell>
          <cell r="E301" t="str">
            <v>Enrollment Date Quintile: Middle</v>
          </cell>
          <cell r="F301">
            <v>81.227599999999995</v>
          </cell>
          <cell r="G301">
            <v>4.7452860000000001</v>
          </cell>
          <cell r="H301">
            <v>4.9928999999999997</v>
          </cell>
          <cell r="I301">
            <v>-0.2632987</v>
          </cell>
          <cell r="J301">
            <v>-0.10773969999999999</v>
          </cell>
          <cell r="K301">
            <v>0</v>
          </cell>
          <cell r="L301">
            <v>0.10773969999999999</v>
          </cell>
          <cell r="M301">
            <v>0.2632987</v>
          </cell>
          <cell r="N301">
            <v>0.2632987</v>
          </cell>
          <cell r="O301">
            <v>91</v>
          </cell>
        </row>
        <row r="302">
          <cell r="A302" t="str">
            <v>C&amp;I</v>
          </cell>
          <cell r="B302">
            <v>13</v>
          </cell>
          <cell r="C302" t="str">
            <v>All</v>
          </cell>
          <cell r="D302" t="str">
            <v>All</v>
          </cell>
          <cell r="E302" t="str">
            <v>Enrollment Date Quintile: Middle</v>
          </cell>
          <cell r="F302">
            <v>84.731499999999997</v>
          </cell>
          <cell r="G302">
            <v>5.264246</v>
          </cell>
          <cell r="H302">
            <v>5.7860129999999996</v>
          </cell>
          <cell r="I302">
            <v>-0.25385400000000002</v>
          </cell>
          <cell r="J302">
            <v>-0.103875</v>
          </cell>
          <cell r="K302">
            <v>0</v>
          </cell>
          <cell r="L302">
            <v>0.103875</v>
          </cell>
          <cell r="M302">
            <v>0.25385400000000002</v>
          </cell>
          <cell r="N302">
            <v>0.25385400000000002</v>
          </cell>
          <cell r="O302">
            <v>91</v>
          </cell>
        </row>
        <row r="303">
          <cell r="A303" t="str">
            <v>C&amp;I</v>
          </cell>
          <cell r="B303">
            <v>14</v>
          </cell>
          <cell r="C303" t="str">
            <v>All</v>
          </cell>
          <cell r="D303" t="str">
            <v>All</v>
          </cell>
          <cell r="E303" t="str">
            <v>Enrollment Date Quintile: Middle</v>
          </cell>
          <cell r="F303">
            <v>87.697900000000004</v>
          </cell>
          <cell r="G303">
            <v>5.7262399999999998</v>
          </cell>
          <cell r="H303">
            <v>5.8111879999999996</v>
          </cell>
          <cell r="I303">
            <v>-0.25182060000000001</v>
          </cell>
          <cell r="J303">
            <v>-0.103043</v>
          </cell>
          <cell r="K303">
            <v>0</v>
          </cell>
          <cell r="L303">
            <v>0.103043</v>
          </cell>
          <cell r="M303">
            <v>0.25182060000000001</v>
          </cell>
          <cell r="N303">
            <v>0.25182060000000001</v>
          </cell>
          <cell r="O303">
            <v>91</v>
          </cell>
        </row>
        <row r="304">
          <cell r="A304" t="str">
            <v>C&amp;I</v>
          </cell>
          <cell r="B304">
            <v>15</v>
          </cell>
          <cell r="C304" t="str">
            <v>All</v>
          </cell>
          <cell r="D304" t="str">
            <v>All</v>
          </cell>
          <cell r="E304" t="str">
            <v>Enrollment Date Quintile: Middle</v>
          </cell>
          <cell r="F304">
            <v>90.427899999999994</v>
          </cell>
          <cell r="G304">
            <v>5.8554529999999998</v>
          </cell>
          <cell r="H304">
            <v>5.4282760000000003</v>
          </cell>
          <cell r="I304">
            <v>-0.24200830000000001</v>
          </cell>
          <cell r="J304">
            <v>-9.9027799999999999E-2</v>
          </cell>
          <cell r="K304">
            <v>0</v>
          </cell>
          <cell r="L304">
            <v>9.9027799999999999E-2</v>
          </cell>
          <cell r="M304">
            <v>0.24200830000000001</v>
          </cell>
          <cell r="N304">
            <v>0.24200830000000001</v>
          </cell>
          <cell r="O304">
            <v>91</v>
          </cell>
        </row>
        <row r="305">
          <cell r="A305" t="str">
            <v>C&amp;I</v>
          </cell>
          <cell r="B305">
            <v>16</v>
          </cell>
          <cell r="C305" t="str">
            <v>All</v>
          </cell>
          <cell r="D305" t="str">
            <v>All</v>
          </cell>
          <cell r="E305" t="str">
            <v>Enrollment Date Quintile: Middle</v>
          </cell>
          <cell r="F305">
            <v>92.1297</v>
          </cell>
          <cell r="G305">
            <v>5.7922450000000003</v>
          </cell>
          <cell r="H305">
            <v>5.8676769999999996</v>
          </cell>
          <cell r="I305">
            <v>-0.25095859999999998</v>
          </cell>
          <cell r="J305">
            <v>-0.1026902</v>
          </cell>
          <cell r="K305">
            <v>0</v>
          </cell>
          <cell r="L305">
            <v>0.1026902</v>
          </cell>
          <cell r="M305">
            <v>0.25095859999999998</v>
          </cell>
          <cell r="N305">
            <v>0.25095859999999998</v>
          </cell>
          <cell r="O305">
            <v>91</v>
          </cell>
        </row>
        <row r="306">
          <cell r="A306" t="str">
            <v>C&amp;I</v>
          </cell>
          <cell r="B306">
            <v>17</v>
          </cell>
          <cell r="C306" t="str">
            <v>All</v>
          </cell>
          <cell r="D306" t="str">
            <v>All</v>
          </cell>
          <cell r="E306" t="str">
            <v>Enrollment Date Quintile: Middle</v>
          </cell>
          <cell r="F306">
            <v>92.803299999999993</v>
          </cell>
          <cell r="G306">
            <v>5.7729629999999998</v>
          </cell>
          <cell r="H306">
            <v>5.6456270000000002</v>
          </cell>
          <cell r="I306">
            <v>-0.24425140000000001</v>
          </cell>
          <cell r="J306">
            <v>-9.9945699999999998E-2</v>
          </cell>
          <cell r="K306">
            <v>0</v>
          </cell>
          <cell r="L306">
            <v>9.9945699999999998E-2</v>
          </cell>
          <cell r="M306">
            <v>0.24425140000000001</v>
          </cell>
          <cell r="N306">
            <v>0.24425140000000001</v>
          </cell>
          <cell r="O306">
            <v>91</v>
          </cell>
        </row>
        <row r="307">
          <cell r="A307" t="str">
            <v>C&amp;I</v>
          </cell>
          <cell r="B307">
            <v>18</v>
          </cell>
          <cell r="C307" t="str">
            <v>All</v>
          </cell>
          <cell r="D307" t="str">
            <v>All</v>
          </cell>
          <cell r="E307" t="str">
            <v>Enrollment Date Quintile: Middle</v>
          </cell>
          <cell r="F307">
            <v>91.734099999999998</v>
          </cell>
          <cell r="G307">
            <v>5.264812</v>
          </cell>
          <cell r="H307">
            <v>5.0410680000000001</v>
          </cell>
          <cell r="I307">
            <v>-0.24863289999999999</v>
          </cell>
          <cell r="J307">
            <v>-0.1017386</v>
          </cell>
          <cell r="K307">
            <v>0</v>
          </cell>
          <cell r="L307">
            <v>0.1017386</v>
          </cell>
          <cell r="M307">
            <v>0.24863289999999999</v>
          </cell>
          <cell r="N307">
            <v>0.24863289999999999</v>
          </cell>
          <cell r="O307">
            <v>91</v>
          </cell>
        </row>
        <row r="308">
          <cell r="A308" t="str">
            <v>C&amp;I</v>
          </cell>
          <cell r="B308">
            <v>19</v>
          </cell>
          <cell r="C308" t="str">
            <v>All</v>
          </cell>
          <cell r="D308" t="str">
            <v>All</v>
          </cell>
          <cell r="E308" t="str">
            <v>Enrollment Date Quintile: Middle</v>
          </cell>
          <cell r="F308">
            <v>88.929699999999997</v>
          </cell>
          <cell r="G308">
            <v>4.057461</v>
          </cell>
          <cell r="H308">
            <v>4.0961829999999999</v>
          </cell>
          <cell r="I308">
            <v>-0.2543917</v>
          </cell>
          <cell r="J308">
            <v>-0.10409499999999999</v>
          </cell>
          <cell r="K308">
            <v>0</v>
          </cell>
          <cell r="L308">
            <v>0.10409499999999999</v>
          </cell>
          <cell r="M308">
            <v>0.2543917</v>
          </cell>
          <cell r="N308">
            <v>0.2543917</v>
          </cell>
          <cell r="O308">
            <v>91</v>
          </cell>
        </row>
        <row r="309">
          <cell r="A309" t="str">
            <v>C&amp;I</v>
          </cell>
          <cell r="B309">
            <v>20</v>
          </cell>
          <cell r="C309" t="str">
            <v>All</v>
          </cell>
          <cell r="D309" t="str">
            <v>All</v>
          </cell>
          <cell r="E309" t="str">
            <v>Enrollment Date Quintile: Middle</v>
          </cell>
          <cell r="F309">
            <v>84.162000000000006</v>
          </cell>
          <cell r="G309">
            <v>3.318889</v>
          </cell>
          <cell r="H309">
            <v>3.2324130000000002</v>
          </cell>
          <cell r="I309">
            <v>-0.26977699999999999</v>
          </cell>
          <cell r="J309">
            <v>-0.11039060000000001</v>
          </cell>
          <cell r="K309">
            <v>0</v>
          </cell>
          <cell r="L309">
            <v>0.11039060000000001</v>
          </cell>
          <cell r="M309">
            <v>0.26977699999999999</v>
          </cell>
          <cell r="N309">
            <v>0.26977699999999999</v>
          </cell>
          <cell r="O309">
            <v>91</v>
          </cell>
        </row>
        <row r="310">
          <cell r="A310" t="str">
            <v>C&amp;I</v>
          </cell>
          <cell r="B310">
            <v>21</v>
          </cell>
          <cell r="C310" t="str">
            <v>All</v>
          </cell>
          <cell r="D310" t="str">
            <v>All</v>
          </cell>
          <cell r="E310" t="str">
            <v>Enrollment Date Quintile: Middle</v>
          </cell>
          <cell r="F310">
            <v>79.746499999999997</v>
          </cell>
          <cell r="G310">
            <v>2.6939310000000001</v>
          </cell>
          <cell r="H310">
            <v>2.5007969999999999</v>
          </cell>
          <cell r="I310">
            <v>-0.25850770000000001</v>
          </cell>
          <cell r="J310">
            <v>-0.1057792</v>
          </cell>
          <cell r="K310">
            <v>0</v>
          </cell>
          <cell r="L310">
            <v>0.1057792</v>
          </cell>
          <cell r="M310">
            <v>0.25850770000000001</v>
          </cell>
          <cell r="N310">
            <v>0.25850770000000001</v>
          </cell>
          <cell r="O310">
            <v>91</v>
          </cell>
        </row>
        <row r="311">
          <cell r="A311" t="str">
            <v>C&amp;I</v>
          </cell>
          <cell r="B311">
            <v>22</v>
          </cell>
          <cell r="C311" t="str">
            <v>All</v>
          </cell>
          <cell r="D311" t="str">
            <v>All</v>
          </cell>
          <cell r="E311" t="str">
            <v>Enrollment Date Quintile: Middle</v>
          </cell>
          <cell r="F311">
            <v>77.036900000000003</v>
          </cell>
          <cell r="G311">
            <v>2.4540120000000001</v>
          </cell>
          <cell r="H311">
            <v>2.1929189999999998</v>
          </cell>
          <cell r="I311">
            <v>-0.2441836</v>
          </cell>
          <cell r="J311">
            <v>-9.9918000000000007E-2</v>
          </cell>
          <cell r="K311">
            <v>0</v>
          </cell>
          <cell r="L311">
            <v>9.9918000000000007E-2</v>
          </cell>
          <cell r="M311">
            <v>0.2441836</v>
          </cell>
          <cell r="N311">
            <v>0.2441836</v>
          </cell>
          <cell r="O311">
            <v>91</v>
          </cell>
        </row>
        <row r="312">
          <cell r="A312" t="str">
            <v>C&amp;I</v>
          </cell>
          <cell r="B312">
            <v>23</v>
          </cell>
          <cell r="C312" t="str">
            <v>All</v>
          </cell>
          <cell r="D312" t="str">
            <v>All</v>
          </cell>
          <cell r="E312" t="str">
            <v>Enrollment Date Quintile: Middle</v>
          </cell>
          <cell r="F312">
            <v>74.977000000000004</v>
          </cell>
          <cell r="G312">
            <v>2.1118389999999998</v>
          </cell>
          <cell r="H312">
            <v>1.9141429999999999</v>
          </cell>
          <cell r="I312">
            <v>-0.22887460000000001</v>
          </cell>
          <cell r="J312">
            <v>-9.3653600000000004E-2</v>
          </cell>
          <cell r="K312">
            <v>0</v>
          </cell>
          <cell r="L312">
            <v>9.3653600000000004E-2</v>
          </cell>
          <cell r="M312">
            <v>0.22887460000000001</v>
          </cell>
          <cell r="N312">
            <v>0.22887460000000001</v>
          </cell>
          <cell r="O312">
            <v>91</v>
          </cell>
        </row>
        <row r="313">
          <cell r="A313" t="str">
            <v>C&amp;I</v>
          </cell>
          <cell r="B313">
            <v>24</v>
          </cell>
          <cell r="C313" t="str">
            <v>All</v>
          </cell>
          <cell r="D313" t="str">
            <v>All</v>
          </cell>
          <cell r="E313" t="str">
            <v>Enrollment Date Quintile: Middle</v>
          </cell>
          <cell r="F313">
            <v>73.503900000000002</v>
          </cell>
          <cell r="G313">
            <v>1.985622</v>
          </cell>
          <cell r="H313">
            <v>1.985317</v>
          </cell>
          <cell r="I313">
            <v>-0.22196399999999999</v>
          </cell>
          <cell r="J313">
            <v>-9.0825900000000001E-2</v>
          </cell>
          <cell r="K313">
            <v>0</v>
          </cell>
          <cell r="L313">
            <v>9.0825900000000001E-2</v>
          </cell>
          <cell r="M313">
            <v>0.22196399999999999</v>
          </cell>
          <cell r="N313">
            <v>0.22196399999999999</v>
          </cell>
          <cell r="O313">
            <v>91</v>
          </cell>
        </row>
        <row r="314">
          <cell r="A314" t="str">
            <v>C&amp;I</v>
          </cell>
          <cell r="B314">
            <v>1</v>
          </cell>
          <cell r="C314" t="str">
            <v>All</v>
          </cell>
          <cell r="D314" t="str">
            <v>All</v>
          </cell>
          <cell r="E314" t="str">
            <v>Industry: Agriculture, Mining &amp; Construction</v>
          </cell>
          <cell r="F314">
            <v>67.709400000000002</v>
          </cell>
          <cell r="G314">
            <v>0.87155740000000004</v>
          </cell>
          <cell r="H314">
            <v>1.6947760000000001</v>
          </cell>
          <cell r="I314">
            <v>-0.53453280000000003</v>
          </cell>
          <cell r="J314">
            <v>-0.21872649999999999</v>
          </cell>
          <cell r="K314">
            <v>0</v>
          </cell>
          <cell r="L314">
            <v>0.21872649999999999</v>
          </cell>
          <cell r="M314">
            <v>0.53453280000000003</v>
          </cell>
          <cell r="N314">
            <v>0.53453280000000003</v>
          </cell>
          <cell r="O314">
            <v>41</v>
          </cell>
        </row>
        <row r="315">
          <cell r="A315" t="str">
            <v>C&amp;I</v>
          </cell>
          <cell r="B315">
            <v>2</v>
          </cell>
          <cell r="C315" t="str">
            <v>All</v>
          </cell>
          <cell r="D315" t="str">
            <v>All</v>
          </cell>
          <cell r="E315" t="str">
            <v>Industry: Agriculture, Mining &amp; Construction</v>
          </cell>
          <cell r="F315">
            <v>65.511099999999999</v>
          </cell>
          <cell r="G315">
            <v>0.78078910000000001</v>
          </cell>
          <cell r="H315">
            <v>1.727322</v>
          </cell>
          <cell r="I315">
            <v>-0.52845909999999996</v>
          </cell>
          <cell r="J315">
            <v>-0.21624119999999999</v>
          </cell>
          <cell r="K315">
            <v>0</v>
          </cell>
          <cell r="L315">
            <v>0.21624119999999999</v>
          </cell>
          <cell r="M315">
            <v>0.52845909999999996</v>
          </cell>
          <cell r="N315">
            <v>0.52845909999999996</v>
          </cell>
          <cell r="O315">
            <v>41</v>
          </cell>
        </row>
        <row r="316">
          <cell r="A316" t="str">
            <v>C&amp;I</v>
          </cell>
          <cell r="B316">
            <v>3</v>
          </cell>
          <cell r="C316" t="str">
            <v>All</v>
          </cell>
          <cell r="D316" t="str">
            <v>All</v>
          </cell>
          <cell r="E316" t="str">
            <v>Industry: Agriculture, Mining &amp; Construction</v>
          </cell>
          <cell r="F316">
            <v>64.209400000000002</v>
          </cell>
          <cell r="G316">
            <v>0.8096023</v>
          </cell>
          <cell r="H316">
            <v>1.72742</v>
          </cell>
          <cell r="I316">
            <v>-0.52647350000000004</v>
          </cell>
          <cell r="J316">
            <v>-0.2154287</v>
          </cell>
          <cell r="K316">
            <v>0</v>
          </cell>
          <cell r="L316">
            <v>0.2154287</v>
          </cell>
          <cell r="M316">
            <v>0.52647350000000004</v>
          </cell>
          <cell r="N316">
            <v>0.52647350000000004</v>
          </cell>
          <cell r="O316">
            <v>41</v>
          </cell>
        </row>
        <row r="317">
          <cell r="A317" t="str">
            <v>C&amp;I</v>
          </cell>
          <cell r="B317">
            <v>4</v>
          </cell>
          <cell r="C317" t="str">
            <v>All</v>
          </cell>
          <cell r="D317" t="str">
            <v>All</v>
          </cell>
          <cell r="E317" t="str">
            <v>Industry: Agriculture, Mining &amp; Construction</v>
          </cell>
          <cell r="F317">
            <v>63.758299999999998</v>
          </cell>
          <cell r="G317">
            <v>0.78239029999999998</v>
          </cell>
          <cell r="H317">
            <v>1.6437059999999999</v>
          </cell>
          <cell r="I317">
            <v>-0.51920370000000005</v>
          </cell>
          <cell r="J317">
            <v>-0.212454</v>
          </cell>
          <cell r="K317">
            <v>0</v>
          </cell>
          <cell r="L317">
            <v>0.212454</v>
          </cell>
          <cell r="M317">
            <v>0.51920370000000005</v>
          </cell>
          <cell r="N317">
            <v>0.51920370000000005</v>
          </cell>
          <cell r="O317">
            <v>41</v>
          </cell>
        </row>
        <row r="318">
          <cell r="A318" t="str">
            <v>C&amp;I</v>
          </cell>
          <cell r="B318">
            <v>5</v>
          </cell>
          <cell r="C318" t="str">
            <v>All</v>
          </cell>
          <cell r="D318" t="str">
            <v>All</v>
          </cell>
          <cell r="E318" t="str">
            <v>Industry: Agriculture, Mining &amp; Construction</v>
          </cell>
          <cell r="F318">
            <v>63.007599999999996</v>
          </cell>
          <cell r="G318">
            <v>0.6890309</v>
          </cell>
          <cell r="H318">
            <v>1.6083879999999999</v>
          </cell>
          <cell r="I318">
            <v>-0.51728989999999997</v>
          </cell>
          <cell r="J318">
            <v>-0.21167079999999999</v>
          </cell>
          <cell r="K318">
            <v>0</v>
          </cell>
          <cell r="L318">
            <v>0.21167079999999999</v>
          </cell>
          <cell r="M318">
            <v>0.51728989999999997</v>
          </cell>
          <cell r="N318">
            <v>0.51728989999999997</v>
          </cell>
          <cell r="O318">
            <v>41</v>
          </cell>
        </row>
        <row r="319">
          <cell r="A319" t="str">
            <v>C&amp;I</v>
          </cell>
          <cell r="B319">
            <v>6</v>
          </cell>
          <cell r="C319" t="str">
            <v>All</v>
          </cell>
          <cell r="D319" t="str">
            <v>All</v>
          </cell>
          <cell r="E319" t="str">
            <v>Industry: Agriculture, Mining &amp; Construction</v>
          </cell>
          <cell r="F319">
            <v>62.357199999999999</v>
          </cell>
          <cell r="G319">
            <v>0.66189209999999998</v>
          </cell>
          <cell r="H319">
            <v>1.3773880000000001</v>
          </cell>
          <cell r="I319">
            <v>-0.52058550000000003</v>
          </cell>
          <cell r="J319">
            <v>-0.21301929999999999</v>
          </cell>
          <cell r="K319">
            <v>0</v>
          </cell>
          <cell r="L319">
            <v>0.21301929999999999</v>
          </cell>
          <cell r="M319">
            <v>0.52058550000000003</v>
          </cell>
          <cell r="N319">
            <v>0.52058550000000003</v>
          </cell>
          <cell r="O319">
            <v>41</v>
          </cell>
        </row>
        <row r="320">
          <cell r="A320" t="str">
            <v>C&amp;I</v>
          </cell>
          <cell r="B320">
            <v>7</v>
          </cell>
          <cell r="C320" t="str">
            <v>All</v>
          </cell>
          <cell r="D320" t="str">
            <v>All</v>
          </cell>
          <cell r="E320" t="str">
            <v>Industry: Agriculture, Mining &amp; Construction</v>
          </cell>
          <cell r="F320">
            <v>61.457099999999997</v>
          </cell>
          <cell r="G320">
            <v>0.87652039999999998</v>
          </cell>
          <cell r="H320">
            <v>1.4567760000000001</v>
          </cell>
          <cell r="I320">
            <v>-0.54817289999999996</v>
          </cell>
          <cell r="J320">
            <v>-0.2243079</v>
          </cell>
          <cell r="K320">
            <v>0</v>
          </cell>
          <cell r="L320">
            <v>0.2243079</v>
          </cell>
          <cell r="M320">
            <v>0.54817289999999996</v>
          </cell>
          <cell r="N320">
            <v>0.54817289999999996</v>
          </cell>
          <cell r="O320">
            <v>41</v>
          </cell>
        </row>
        <row r="321">
          <cell r="A321" t="str">
            <v>C&amp;I</v>
          </cell>
          <cell r="B321">
            <v>8</v>
          </cell>
          <cell r="C321" t="str">
            <v>All</v>
          </cell>
          <cell r="D321" t="str">
            <v>All</v>
          </cell>
          <cell r="E321" t="str">
            <v>Industry: Agriculture, Mining &amp; Construction</v>
          </cell>
          <cell r="F321">
            <v>63.055999999999997</v>
          </cell>
          <cell r="G321">
            <v>1.445643</v>
          </cell>
          <cell r="H321">
            <v>1.727428</v>
          </cell>
          <cell r="I321">
            <v>-0.59473540000000003</v>
          </cell>
          <cell r="J321">
            <v>-0.24336089999999999</v>
          </cell>
          <cell r="K321">
            <v>0</v>
          </cell>
          <cell r="L321">
            <v>0.24336089999999999</v>
          </cell>
          <cell r="M321">
            <v>0.59473540000000003</v>
          </cell>
          <cell r="N321">
            <v>0.59473540000000003</v>
          </cell>
          <cell r="O321">
            <v>41</v>
          </cell>
        </row>
        <row r="322">
          <cell r="A322" t="str">
            <v>C&amp;I</v>
          </cell>
          <cell r="B322">
            <v>9</v>
          </cell>
          <cell r="C322" t="str">
            <v>All</v>
          </cell>
          <cell r="D322" t="str">
            <v>All</v>
          </cell>
          <cell r="E322" t="str">
            <v>Industry: Agriculture, Mining &amp; Construction</v>
          </cell>
          <cell r="F322">
            <v>68.952600000000004</v>
          </cell>
          <cell r="G322">
            <v>1.7096819999999999</v>
          </cell>
          <cell r="H322">
            <v>2.3160919999999998</v>
          </cell>
          <cell r="I322">
            <v>-0.62232540000000003</v>
          </cell>
          <cell r="J322">
            <v>-0.2546505</v>
          </cell>
          <cell r="K322">
            <v>0</v>
          </cell>
          <cell r="L322">
            <v>0.2546505</v>
          </cell>
          <cell r="M322">
            <v>0.62232540000000003</v>
          </cell>
          <cell r="N322">
            <v>0.62232540000000003</v>
          </cell>
          <cell r="O322">
            <v>41</v>
          </cell>
        </row>
        <row r="323">
          <cell r="A323" t="str">
            <v>C&amp;I</v>
          </cell>
          <cell r="B323">
            <v>10</v>
          </cell>
          <cell r="C323" t="str">
            <v>All</v>
          </cell>
          <cell r="D323" t="str">
            <v>All</v>
          </cell>
          <cell r="E323" t="str">
            <v>Industry: Agriculture, Mining &amp; Construction</v>
          </cell>
          <cell r="F323">
            <v>75.5505</v>
          </cell>
          <cell r="G323">
            <v>2.0345970000000002</v>
          </cell>
          <cell r="H323">
            <v>2.6831100000000001</v>
          </cell>
          <cell r="I323">
            <v>-0.61846559999999995</v>
          </cell>
          <cell r="J323">
            <v>-0.25307109999999999</v>
          </cell>
          <cell r="K323">
            <v>0</v>
          </cell>
          <cell r="L323">
            <v>0.25307109999999999</v>
          </cell>
          <cell r="M323">
            <v>0.61846559999999995</v>
          </cell>
          <cell r="N323">
            <v>0.61846559999999995</v>
          </cell>
          <cell r="O323">
            <v>41</v>
          </cell>
        </row>
        <row r="324">
          <cell r="A324" t="str">
            <v>C&amp;I</v>
          </cell>
          <cell r="B324">
            <v>11</v>
          </cell>
          <cell r="C324" t="str">
            <v>All</v>
          </cell>
          <cell r="D324" t="str">
            <v>All</v>
          </cell>
          <cell r="E324" t="str">
            <v>Industry: Agriculture, Mining &amp; Construction</v>
          </cell>
          <cell r="F324">
            <v>81.100399999999993</v>
          </cell>
          <cell r="G324">
            <v>2.664561</v>
          </cell>
          <cell r="H324">
            <v>2.6168339999999999</v>
          </cell>
          <cell r="I324">
            <v>-0.64713419999999999</v>
          </cell>
          <cell r="J324">
            <v>-0.26480209999999998</v>
          </cell>
          <cell r="K324">
            <v>0</v>
          </cell>
          <cell r="L324">
            <v>0.26480209999999998</v>
          </cell>
          <cell r="M324">
            <v>0.64713419999999999</v>
          </cell>
          <cell r="N324">
            <v>0.64713419999999999</v>
          </cell>
          <cell r="O324">
            <v>41</v>
          </cell>
        </row>
        <row r="325">
          <cell r="A325" t="str">
            <v>C&amp;I</v>
          </cell>
          <cell r="B325">
            <v>12</v>
          </cell>
          <cell r="C325" t="str">
            <v>All</v>
          </cell>
          <cell r="D325" t="str">
            <v>All</v>
          </cell>
          <cell r="E325" t="str">
            <v>Industry: Agriculture, Mining &amp; Construction</v>
          </cell>
          <cell r="F325">
            <v>85.300700000000006</v>
          </cell>
          <cell r="G325">
            <v>2.6128110000000002</v>
          </cell>
          <cell r="H325">
            <v>2.3934639999999998</v>
          </cell>
          <cell r="I325">
            <v>-0.61399579999999998</v>
          </cell>
          <cell r="J325">
            <v>-0.25124210000000002</v>
          </cell>
          <cell r="K325">
            <v>0</v>
          </cell>
          <cell r="L325">
            <v>0.25124210000000002</v>
          </cell>
          <cell r="M325">
            <v>0.61399579999999998</v>
          </cell>
          <cell r="N325">
            <v>0.61399579999999998</v>
          </cell>
          <cell r="O325">
            <v>41</v>
          </cell>
        </row>
        <row r="326">
          <cell r="A326" t="str">
            <v>C&amp;I</v>
          </cell>
          <cell r="B326">
            <v>13</v>
          </cell>
          <cell r="C326" t="str">
            <v>All</v>
          </cell>
          <cell r="D326" t="str">
            <v>All</v>
          </cell>
          <cell r="E326" t="str">
            <v>Industry: Agriculture, Mining &amp; Construction</v>
          </cell>
          <cell r="F326">
            <v>88.351200000000006</v>
          </cell>
          <cell r="G326">
            <v>2.5312229999999998</v>
          </cell>
          <cell r="H326">
            <v>2.4927060000000001</v>
          </cell>
          <cell r="I326">
            <v>-0.6081725</v>
          </cell>
          <cell r="J326">
            <v>-0.2488592</v>
          </cell>
          <cell r="K326">
            <v>0</v>
          </cell>
          <cell r="L326">
            <v>0.2488592</v>
          </cell>
          <cell r="M326">
            <v>0.6081725</v>
          </cell>
          <cell r="N326">
            <v>0.6081725</v>
          </cell>
          <cell r="O326">
            <v>41</v>
          </cell>
        </row>
        <row r="327">
          <cell r="A327" t="str">
            <v>C&amp;I</v>
          </cell>
          <cell r="B327">
            <v>14</v>
          </cell>
          <cell r="C327" t="str">
            <v>All</v>
          </cell>
          <cell r="D327" t="str">
            <v>All</v>
          </cell>
          <cell r="E327" t="str">
            <v>Industry: Agriculture, Mining &amp; Construction</v>
          </cell>
          <cell r="F327">
            <v>91.251300000000001</v>
          </cell>
          <cell r="G327">
            <v>2.667208</v>
          </cell>
          <cell r="H327">
            <v>2.7852260000000002</v>
          </cell>
          <cell r="I327">
            <v>-0.59875420000000001</v>
          </cell>
          <cell r="J327">
            <v>-0.24500540000000001</v>
          </cell>
          <cell r="K327">
            <v>0</v>
          </cell>
          <cell r="L327">
            <v>0.24500540000000001</v>
          </cell>
          <cell r="M327">
            <v>0.59875420000000001</v>
          </cell>
          <cell r="N327">
            <v>0.59875420000000001</v>
          </cell>
          <cell r="O327">
            <v>41</v>
          </cell>
        </row>
        <row r="328">
          <cell r="A328" t="str">
            <v>C&amp;I</v>
          </cell>
          <cell r="B328">
            <v>15</v>
          </cell>
          <cell r="C328" t="str">
            <v>All</v>
          </cell>
          <cell r="D328" t="str">
            <v>All</v>
          </cell>
          <cell r="E328" t="str">
            <v>Industry: Agriculture, Mining &amp; Construction</v>
          </cell>
          <cell r="F328">
            <v>93.751300000000001</v>
          </cell>
          <cell r="G328">
            <v>2.7908940000000002</v>
          </cell>
          <cell r="H328">
            <v>2.9784649999999999</v>
          </cell>
          <cell r="I328">
            <v>-0.59996799999999995</v>
          </cell>
          <cell r="J328">
            <v>-0.2455021</v>
          </cell>
          <cell r="K328">
            <v>0</v>
          </cell>
          <cell r="L328">
            <v>0.2455021</v>
          </cell>
          <cell r="M328">
            <v>0.59996799999999995</v>
          </cell>
          <cell r="N328">
            <v>0.59996799999999995</v>
          </cell>
          <cell r="O328">
            <v>41</v>
          </cell>
        </row>
        <row r="329">
          <cell r="A329" t="str">
            <v>C&amp;I</v>
          </cell>
          <cell r="B329">
            <v>16</v>
          </cell>
          <cell r="C329" t="str">
            <v>All</v>
          </cell>
          <cell r="D329" t="str">
            <v>All</v>
          </cell>
          <cell r="E329" t="str">
            <v>Industry: Agriculture, Mining &amp; Construction</v>
          </cell>
          <cell r="F329">
            <v>95.651899999999998</v>
          </cell>
          <cell r="G329">
            <v>2.625524</v>
          </cell>
          <cell r="H329">
            <v>2.2689710000000001</v>
          </cell>
          <cell r="I329">
            <v>-0.64573990000000003</v>
          </cell>
          <cell r="J329">
            <v>-0.26423150000000001</v>
          </cell>
          <cell r="K329">
            <v>0</v>
          </cell>
          <cell r="L329">
            <v>0.26423150000000001</v>
          </cell>
          <cell r="M329">
            <v>0.64573990000000003</v>
          </cell>
          <cell r="N329">
            <v>0.64573990000000003</v>
          </cell>
          <cell r="O329">
            <v>41</v>
          </cell>
        </row>
        <row r="330">
          <cell r="A330" t="str">
            <v>C&amp;I</v>
          </cell>
          <cell r="B330">
            <v>17</v>
          </cell>
          <cell r="C330" t="str">
            <v>All</v>
          </cell>
          <cell r="D330" t="str">
            <v>All</v>
          </cell>
          <cell r="E330" t="str">
            <v>Industry: Agriculture, Mining &amp; Construction</v>
          </cell>
          <cell r="F330">
            <v>96.302700000000002</v>
          </cell>
          <cell r="G330">
            <v>2.6026090000000002</v>
          </cell>
          <cell r="H330">
            <v>2.233355</v>
          </cell>
          <cell r="I330">
            <v>-0.62423870000000004</v>
          </cell>
          <cell r="J330">
            <v>-0.25543339999999998</v>
          </cell>
          <cell r="K330">
            <v>0</v>
          </cell>
          <cell r="L330">
            <v>0.25543339999999998</v>
          </cell>
          <cell r="M330">
            <v>0.62423870000000004</v>
          </cell>
          <cell r="N330">
            <v>0.62423870000000004</v>
          </cell>
          <cell r="O330">
            <v>41</v>
          </cell>
        </row>
        <row r="331">
          <cell r="A331" t="str">
            <v>C&amp;I</v>
          </cell>
          <cell r="B331">
            <v>18</v>
          </cell>
          <cell r="C331" t="str">
            <v>All</v>
          </cell>
          <cell r="D331" t="str">
            <v>All</v>
          </cell>
          <cell r="E331" t="str">
            <v>Industry: Agriculture, Mining &amp; Construction</v>
          </cell>
          <cell r="F331">
            <v>95.653400000000005</v>
          </cell>
          <cell r="G331">
            <v>2.5979179999999999</v>
          </cell>
          <cell r="H331">
            <v>2.280681</v>
          </cell>
          <cell r="I331">
            <v>-0.63939820000000003</v>
          </cell>
          <cell r="J331">
            <v>-0.2616366</v>
          </cell>
          <cell r="K331">
            <v>0</v>
          </cell>
          <cell r="L331">
            <v>0.2616366</v>
          </cell>
          <cell r="M331">
            <v>0.63939820000000003</v>
          </cell>
          <cell r="N331">
            <v>0.63939820000000003</v>
          </cell>
          <cell r="O331">
            <v>41</v>
          </cell>
        </row>
        <row r="332">
          <cell r="A332" t="str">
            <v>C&amp;I</v>
          </cell>
          <cell r="B332">
            <v>19</v>
          </cell>
          <cell r="C332" t="str">
            <v>All</v>
          </cell>
          <cell r="D332" t="str">
            <v>All</v>
          </cell>
          <cell r="E332" t="str">
            <v>Industry: Agriculture, Mining &amp; Construction</v>
          </cell>
          <cell r="F332">
            <v>93.153400000000005</v>
          </cell>
          <cell r="G332">
            <v>2.1501809999999999</v>
          </cell>
          <cell r="H332">
            <v>2.2468439999999998</v>
          </cell>
          <cell r="I332">
            <v>-0.64129049999999999</v>
          </cell>
          <cell r="J332">
            <v>-0.2624109</v>
          </cell>
          <cell r="K332">
            <v>0</v>
          </cell>
          <cell r="L332">
            <v>0.2624109</v>
          </cell>
          <cell r="M332">
            <v>0.64129049999999999</v>
          </cell>
          <cell r="N332">
            <v>0.64129049999999999</v>
          </cell>
          <cell r="O332">
            <v>41</v>
          </cell>
        </row>
        <row r="333">
          <cell r="A333" t="str">
            <v>C&amp;I</v>
          </cell>
          <cell r="B333">
            <v>20</v>
          </cell>
          <cell r="C333" t="str">
            <v>All</v>
          </cell>
          <cell r="D333" t="str">
            <v>All</v>
          </cell>
          <cell r="E333" t="str">
            <v>Industry: Agriculture, Mining &amp; Construction</v>
          </cell>
          <cell r="F333">
            <v>87.507000000000005</v>
          </cell>
          <cell r="G333">
            <v>1.4920899999999999</v>
          </cell>
          <cell r="H333">
            <v>1.995574</v>
          </cell>
          <cell r="I333">
            <v>-0.64295239999999998</v>
          </cell>
          <cell r="J333">
            <v>-0.26309090000000002</v>
          </cell>
          <cell r="K333">
            <v>0</v>
          </cell>
          <cell r="L333">
            <v>0.26309090000000002</v>
          </cell>
          <cell r="M333">
            <v>0.64295239999999998</v>
          </cell>
          <cell r="N333">
            <v>0.64295239999999998</v>
          </cell>
          <cell r="O333">
            <v>41</v>
          </cell>
        </row>
        <row r="334">
          <cell r="A334" t="str">
            <v>C&amp;I</v>
          </cell>
          <cell r="B334">
            <v>21</v>
          </cell>
          <cell r="C334" t="str">
            <v>All</v>
          </cell>
          <cell r="D334" t="str">
            <v>All</v>
          </cell>
          <cell r="E334" t="str">
            <v>Industry: Agriculture, Mining &amp; Construction</v>
          </cell>
          <cell r="F334">
            <v>82.408199999999994</v>
          </cell>
          <cell r="G334">
            <v>1.417395</v>
          </cell>
          <cell r="H334">
            <v>2.0711390000000001</v>
          </cell>
          <cell r="I334">
            <v>-0.60759090000000004</v>
          </cell>
          <cell r="J334">
            <v>-0.24862129999999999</v>
          </cell>
          <cell r="K334">
            <v>0</v>
          </cell>
          <cell r="L334">
            <v>0.24862129999999999</v>
          </cell>
          <cell r="M334">
            <v>0.60759090000000004</v>
          </cell>
          <cell r="N334">
            <v>0.60759090000000004</v>
          </cell>
          <cell r="O334">
            <v>41</v>
          </cell>
        </row>
        <row r="335">
          <cell r="A335" t="str">
            <v>C&amp;I</v>
          </cell>
          <cell r="B335">
            <v>22</v>
          </cell>
          <cell r="C335" t="str">
            <v>All</v>
          </cell>
          <cell r="D335" t="str">
            <v>All</v>
          </cell>
          <cell r="E335" t="str">
            <v>Industry: Agriculture, Mining &amp; Construction</v>
          </cell>
          <cell r="F335">
            <v>79.1584</v>
          </cell>
          <cell r="G335">
            <v>1.5084040000000001</v>
          </cell>
          <cell r="H335">
            <v>2.000105</v>
          </cell>
          <cell r="I335">
            <v>-0.58950720000000001</v>
          </cell>
          <cell r="J335">
            <v>-0.24122160000000001</v>
          </cell>
          <cell r="K335">
            <v>0</v>
          </cell>
          <cell r="L335">
            <v>0.24122160000000001</v>
          </cell>
          <cell r="M335">
            <v>0.58950720000000001</v>
          </cell>
          <cell r="N335">
            <v>0.58950720000000001</v>
          </cell>
          <cell r="O335">
            <v>41</v>
          </cell>
        </row>
        <row r="336">
          <cell r="A336" t="str">
            <v>C&amp;I</v>
          </cell>
          <cell r="B336">
            <v>23</v>
          </cell>
          <cell r="C336" t="str">
            <v>All</v>
          </cell>
          <cell r="D336" t="str">
            <v>All</v>
          </cell>
          <cell r="E336" t="str">
            <v>Industry: Agriculture, Mining &amp; Construction</v>
          </cell>
          <cell r="F336">
            <v>76.208399999999997</v>
          </cell>
          <cell r="G336">
            <v>1.143176</v>
          </cell>
          <cell r="H336">
            <v>1.9195720000000001</v>
          </cell>
          <cell r="I336">
            <v>-0.56447979999999998</v>
          </cell>
          <cell r="J336">
            <v>-0.23098060000000001</v>
          </cell>
          <cell r="K336">
            <v>0</v>
          </cell>
          <cell r="L336">
            <v>0.23098060000000001</v>
          </cell>
          <cell r="M336">
            <v>0.56447979999999998</v>
          </cell>
          <cell r="N336">
            <v>0.56447979999999998</v>
          </cell>
          <cell r="O336">
            <v>41</v>
          </cell>
        </row>
        <row r="337">
          <cell r="A337" t="str">
            <v>C&amp;I</v>
          </cell>
          <cell r="B337">
            <v>24</v>
          </cell>
          <cell r="C337" t="str">
            <v>All</v>
          </cell>
          <cell r="D337" t="str">
            <v>All</v>
          </cell>
          <cell r="E337" t="str">
            <v>Industry: Agriculture, Mining &amp; Construction</v>
          </cell>
          <cell r="F337">
            <v>74.008099999999999</v>
          </cell>
          <cell r="G337">
            <v>1.0862799999999999</v>
          </cell>
          <cell r="H337">
            <v>2.0403229999999999</v>
          </cell>
          <cell r="I337">
            <v>-0.55153819999999998</v>
          </cell>
          <cell r="J337">
            <v>-0.225685</v>
          </cell>
          <cell r="K337">
            <v>0</v>
          </cell>
          <cell r="L337">
            <v>0.225685</v>
          </cell>
          <cell r="M337">
            <v>0.55153819999999998</v>
          </cell>
          <cell r="N337">
            <v>0.55153819999999998</v>
          </cell>
          <cell r="O337">
            <v>41</v>
          </cell>
        </row>
        <row r="338">
          <cell r="A338" t="str">
            <v>C&amp;I</v>
          </cell>
          <cell r="B338">
            <v>1</v>
          </cell>
          <cell r="C338" t="str">
            <v>All</v>
          </cell>
          <cell r="D338" t="str">
            <v>All</v>
          </cell>
          <cell r="E338" t="str">
            <v>Industry: Institutional/Government</v>
          </cell>
          <cell r="F338">
            <v>68.783799999999999</v>
          </cell>
          <cell r="G338">
            <v>1.6866829999999999</v>
          </cell>
          <cell r="H338">
            <v>1.7907120000000001</v>
          </cell>
          <cell r="I338">
            <v>-0.33048499999999997</v>
          </cell>
          <cell r="J338">
            <v>-0.13523180000000001</v>
          </cell>
          <cell r="K338">
            <v>0</v>
          </cell>
          <cell r="L338">
            <v>0.13523180000000001</v>
          </cell>
          <cell r="M338">
            <v>0.33048499999999997</v>
          </cell>
          <cell r="N338">
            <v>0.33048499999999997</v>
          </cell>
          <cell r="O338">
            <v>125</v>
          </cell>
        </row>
        <row r="339">
          <cell r="A339" t="str">
            <v>C&amp;I</v>
          </cell>
          <cell r="B339">
            <v>2</v>
          </cell>
          <cell r="C339" t="str">
            <v>All</v>
          </cell>
          <cell r="D339" t="str">
            <v>All</v>
          </cell>
          <cell r="E339" t="str">
            <v>Industry: Institutional/Government</v>
          </cell>
          <cell r="F339">
            <v>67.563500000000005</v>
          </cell>
          <cell r="G339">
            <v>1.632825</v>
          </cell>
          <cell r="H339">
            <v>1.651405</v>
          </cell>
          <cell r="I339">
            <v>-0.3276367</v>
          </cell>
          <cell r="J339">
            <v>-0.1340663</v>
          </cell>
          <cell r="K339">
            <v>0</v>
          </cell>
          <cell r="L339">
            <v>0.1340663</v>
          </cell>
          <cell r="M339">
            <v>0.3276367</v>
          </cell>
          <cell r="N339">
            <v>0.3276367</v>
          </cell>
          <cell r="O339">
            <v>125</v>
          </cell>
        </row>
        <row r="340">
          <cell r="A340" t="str">
            <v>C&amp;I</v>
          </cell>
          <cell r="B340">
            <v>3</v>
          </cell>
          <cell r="C340" t="str">
            <v>All</v>
          </cell>
          <cell r="D340" t="str">
            <v>All</v>
          </cell>
          <cell r="E340" t="str">
            <v>Industry: Institutional/Government</v>
          </cell>
          <cell r="F340">
            <v>66.301299999999998</v>
          </cell>
          <cell r="G340">
            <v>1.6228229999999999</v>
          </cell>
          <cell r="H340">
            <v>1.652773</v>
          </cell>
          <cell r="I340">
            <v>-0.32518710000000001</v>
          </cell>
          <cell r="J340">
            <v>-0.13306390000000001</v>
          </cell>
          <cell r="K340">
            <v>0</v>
          </cell>
          <cell r="L340">
            <v>0.13306390000000001</v>
          </cell>
          <cell r="M340">
            <v>0.32518710000000001</v>
          </cell>
          <cell r="N340">
            <v>0.32518710000000001</v>
          </cell>
          <cell r="O340">
            <v>125</v>
          </cell>
        </row>
        <row r="341">
          <cell r="A341" t="str">
            <v>C&amp;I</v>
          </cell>
          <cell r="B341">
            <v>4</v>
          </cell>
          <cell r="C341" t="str">
            <v>All</v>
          </cell>
          <cell r="D341" t="str">
            <v>All</v>
          </cell>
          <cell r="E341" t="str">
            <v>Industry: Institutional/Government</v>
          </cell>
          <cell r="F341">
            <v>65.380200000000002</v>
          </cell>
          <cell r="G341">
            <v>1.5785750000000001</v>
          </cell>
          <cell r="H341">
            <v>1.674439</v>
          </cell>
          <cell r="I341">
            <v>-0.32435540000000002</v>
          </cell>
          <cell r="J341">
            <v>-0.1327236</v>
          </cell>
          <cell r="K341">
            <v>0</v>
          </cell>
          <cell r="L341">
            <v>0.1327236</v>
          </cell>
          <cell r="M341">
            <v>0.32435540000000002</v>
          </cell>
          <cell r="N341">
            <v>0.32435540000000002</v>
          </cell>
          <cell r="O341">
            <v>125</v>
          </cell>
        </row>
        <row r="342">
          <cell r="A342" t="str">
            <v>C&amp;I</v>
          </cell>
          <cell r="B342">
            <v>5</v>
          </cell>
          <cell r="C342" t="str">
            <v>All</v>
          </cell>
          <cell r="D342" t="str">
            <v>All</v>
          </cell>
          <cell r="E342" t="str">
            <v>Industry: Institutional/Government</v>
          </cell>
          <cell r="F342">
            <v>64.586699999999993</v>
          </cell>
          <cell r="G342">
            <v>1.583647</v>
          </cell>
          <cell r="H342">
            <v>1.5764579999999999</v>
          </cell>
          <cell r="I342">
            <v>-0.32361420000000002</v>
          </cell>
          <cell r="J342">
            <v>-0.13242029999999999</v>
          </cell>
          <cell r="K342">
            <v>0</v>
          </cell>
          <cell r="L342">
            <v>0.13242029999999999</v>
          </cell>
          <cell r="M342">
            <v>0.32361420000000002</v>
          </cell>
          <cell r="N342">
            <v>0.32361420000000002</v>
          </cell>
          <cell r="O342">
            <v>125</v>
          </cell>
        </row>
        <row r="343">
          <cell r="A343" t="str">
            <v>C&amp;I</v>
          </cell>
          <cell r="B343">
            <v>6</v>
          </cell>
          <cell r="C343" t="str">
            <v>All</v>
          </cell>
          <cell r="D343" t="str">
            <v>All</v>
          </cell>
          <cell r="E343" t="str">
            <v>Industry: Institutional/Government</v>
          </cell>
          <cell r="F343">
            <v>63.9009</v>
          </cell>
          <cell r="G343">
            <v>1.856155</v>
          </cell>
          <cell r="H343">
            <v>1.896055</v>
          </cell>
          <cell r="I343">
            <v>-0.32534350000000001</v>
          </cell>
          <cell r="J343">
            <v>-0.13312789999999999</v>
          </cell>
          <cell r="K343">
            <v>0</v>
          </cell>
          <cell r="L343">
            <v>0.13312789999999999</v>
          </cell>
          <cell r="M343">
            <v>0.32534350000000001</v>
          </cell>
          <cell r="N343">
            <v>0.32534350000000001</v>
          </cell>
          <cell r="O343">
            <v>125</v>
          </cell>
        </row>
        <row r="344">
          <cell r="A344" t="str">
            <v>C&amp;I</v>
          </cell>
          <cell r="B344">
            <v>7</v>
          </cell>
          <cell r="C344" t="str">
            <v>All</v>
          </cell>
          <cell r="D344" t="str">
            <v>All</v>
          </cell>
          <cell r="E344" t="str">
            <v>Industry: Institutional/Government</v>
          </cell>
          <cell r="F344">
            <v>63.025500000000001</v>
          </cell>
          <cell r="G344">
            <v>1.852948</v>
          </cell>
          <cell r="H344">
            <v>1.971843</v>
          </cell>
          <cell r="I344">
            <v>-0.32474389999999997</v>
          </cell>
          <cell r="J344">
            <v>-0.13288259999999999</v>
          </cell>
          <cell r="K344">
            <v>0</v>
          </cell>
          <cell r="L344">
            <v>0.13288259999999999</v>
          </cell>
          <cell r="M344">
            <v>0.32474389999999997</v>
          </cell>
          <cell r="N344">
            <v>0.32474389999999997</v>
          </cell>
          <cell r="O344">
            <v>125</v>
          </cell>
        </row>
        <row r="345">
          <cell r="A345" t="str">
            <v>C&amp;I</v>
          </cell>
          <cell r="B345">
            <v>8</v>
          </cell>
          <cell r="C345" t="str">
            <v>All</v>
          </cell>
          <cell r="D345" t="str">
            <v>All</v>
          </cell>
          <cell r="E345" t="str">
            <v>Industry: Institutional/Government</v>
          </cell>
          <cell r="F345">
            <v>64.224699999999999</v>
          </cell>
          <cell r="G345">
            <v>2.2269009999999998</v>
          </cell>
          <cell r="H345">
            <v>2.1703570000000001</v>
          </cell>
          <cell r="I345">
            <v>-0.32730720000000002</v>
          </cell>
          <cell r="J345">
            <v>-0.13393150000000001</v>
          </cell>
          <cell r="K345">
            <v>0</v>
          </cell>
          <cell r="L345">
            <v>0.13393150000000001</v>
          </cell>
          <cell r="M345">
            <v>0.32730720000000002</v>
          </cell>
          <cell r="N345">
            <v>0.32730720000000002</v>
          </cell>
          <cell r="O345">
            <v>125</v>
          </cell>
        </row>
        <row r="346">
          <cell r="A346" t="str">
            <v>C&amp;I</v>
          </cell>
          <cell r="B346">
            <v>9</v>
          </cell>
          <cell r="C346" t="str">
            <v>All</v>
          </cell>
          <cell r="D346" t="str">
            <v>All</v>
          </cell>
          <cell r="E346" t="str">
            <v>Industry: Institutional/Government</v>
          </cell>
          <cell r="F346">
            <v>68.451599999999999</v>
          </cell>
          <cell r="G346">
            <v>3.1018150000000002</v>
          </cell>
          <cell r="H346">
            <v>3.1495869999999999</v>
          </cell>
          <cell r="I346">
            <v>-0.33816839999999998</v>
          </cell>
          <cell r="J346">
            <v>-0.13837569999999999</v>
          </cell>
          <cell r="K346">
            <v>0</v>
          </cell>
          <cell r="L346">
            <v>0.13837569999999999</v>
          </cell>
          <cell r="M346">
            <v>0.33816839999999998</v>
          </cell>
          <cell r="N346">
            <v>0.33816839999999998</v>
          </cell>
          <cell r="O346">
            <v>125</v>
          </cell>
        </row>
        <row r="347">
          <cell r="A347" t="str">
            <v>C&amp;I</v>
          </cell>
          <cell r="B347">
            <v>10</v>
          </cell>
          <cell r="C347" t="str">
            <v>All</v>
          </cell>
          <cell r="D347" t="str">
            <v>All</v>
          </cell>
          <cell r="E347" t="str">
            <v>Industry: Institutional/Government</v>
          </cell>
          <cell r="F347">
            <v>72.973600000000005</v>
          </cell>
          <cell r="G347">
            <v>4.5336889999999999</v>
          </cell>
          <cell r="H347">
            <v>4.3080780000000001</v>
          </cell>
          <cell r="I347">
            <v>-0.3505394</v>
          </cell>
          <cell r="J347">
            <v>-0.14343790000000001</v>
          </cell>
          <cell r="K347">
            <v>0</v>
          </cell>
          <cell r="L347">
            <v>0.14343790000000001</v>
          </cell>
          <cell r="M347">
            <v>0.3505394</v>
          </cell>
          <cell r="N347">
            <v>0.3505394</v>
          </cell>
          <cell r="O347">
            <v>125</v>
          </cell>
        </row>
        <row r="348">
          <cell r="A348" t="str">
            <v>C&amp;I</v>
          </cell>
          <cell r="B348">
            <v>11</v>
          </cell>
          <cell r="C348" t="str">
            <v>All</v>
          </cell>
          <cell r="D348" t="str">
            <v>All</v>
          </cell>
          <cell r="E348" t="str">
            <v>Industry: Institutional/Government</v>
          </cell>
          <cell r="F348">
            <v>77.4529</v>
          </cell>
          <cell r="G348">
            <v>5.2553229999999997</v>
          </cell>
          <cell r="H348">
            <v>5.5066829999999998</v>
          </cell>
          <cell r="I348">
            <v>-0.36597819999999998</v>
          </cell>
          <cell r="J348">
            <v>-0.14975530000000001</v>
          </cell>
          <cell r="K348">
            <v>0</v>
          </cell>
          <cell r="L348">
            <v>0.14975530000000001</v>
          </cell>
          <cell r="M348">
            <v>0.36597819999999998</v>
          </cell>
          <cell r="N348">
            <v>0.36597819999999998</v>
          </cell>
          <cell r="O348">
            <v>125</v>
          </cell>
        </row>
        <row r="349">
          <cell r="A349" t="str">
            <v>C&amp;I</v>
          </cell>
          <cell r="B349">
            <v>12</v>
          </cell>
          <cell r="C349" t="str">
            <v>All</v>
          </cell>
          <cell r="D349" t="str">
            <v>All</v>
          </cell>
          <cell r="E349" t="str">
            <v>Industry: Institutional/Government</v>
          </cell>
          <cell r="F349">
            <v>81.301400000000001</v>
          </cell>
          <cell r="G349">
            <v>6.1405820000000002</v>
          </cell>
          <cell r="H349">
            <v>6.1681150000000002</v>
          </cell>
          <cell r="I349">
            <v>-0.36907450000000003</v>
          </cell>
          <cell r="J349">
            <v>-0.1510223</v>
          </cell>
          <cell r="K349">
            <v>0</v>
          </cell>
          <cell r="L349">
            <v>0.1510223</v>
          </cell>
          <cell r="M349">
            <v>0.36907450000000003</v>
          </cell>
          <cell r="N349">
            <v>0.36907450000000003</v>
          </cell>
          <cell r="O349">
            <v>125</v>
          </cell>
        </row>
        <row r="350">
          <cell r="A350" t="str">
            <v>C&amp;I</v>
          </cell>
          <cell r="B350">
            <v>13</v>
          </cell>
          <cell r="C350" t="str">
            <v>All</v>
          </cell>
          <cell r="D350" t="str">
            <v>All</v>
          </cell>
          <cell r="E350" t="str">
            <v>Industry: Institutional/Government</v>
          </cell>
          <cell r="F350">
            <v>84.936599999999999</v>
          </cell>
          <cell r="G350">
            <v>6.9552990000000001</v>
          </cell>
          <cell r="H350">
            <v>6.9373269999999998</v>
          </cell>
          <cell r="I350">
            <v>-0.36698360000000002</v>
          </cell>
          <cell r="J350">
            <v>-0.15016669999999999</v>
          </cell>
          <cell r="K350">
            <v>0</v>
          </cell>
          <cell r="L350">
            <v>0.15016669999999999</v>
          </cell>
          <cell r="M350">
            <v>0.36698360000000002</v>
          </cell>
          <cell r="N350">
            <v>0.36698360000000002</v>
          </cell>
          <cell r="O350">
            <v>125</v>
          </cell>
        </row>
        <row r="351">
          <cell r="A351" t="str">
            <v>C&amp;I</v>
          </cell>
          <cell r="B351">
            <v>14</v>
          </cell>
          <cell r="C351" t="str">
            <v>All</v>
          </cell>
          <cell r="D351" t="str">
            <v>All</v>
          </cell>
          <cell r="E351" t="str">
            <v>Industry: Institutional/Government</v>
          </cell>
          <cell r="F351">
            <v>88.255300000000005</v>
          </cell>
          <cell r="G351">
            <v>7.6399100000000004</v>
          </cell>
          <cell r="H351">
            <v>7.7117100000000001</v>
          </cell>
          <cell r="I351">
            <v>-0.36862099999999998</v>
          </cell>
          <cell r="J351">
            <v>-0.15083669999999999</v>
          </cell>
          <cell r="K351">
            <v>0</v>
          </cell>
          <cell r="L351">
            <v>0.15083669999999999</v>
          </cell>
          <cell r="M351">
            <v>0.36862099999999998</v>
          </cell>
          <cell r="N351">
            <v>0.36862099999999998</v>
          </cell>
          <cell r="O351">
            <v>125</v>
          </cell>
        </row>
        <row r="352">
          <cell r="A352" t="str">
            <v>C&amp;I</v>
          </cell>
          <cell r="B352">
            <v>15</v>
          </cell>
          <cell r="C352" t="str">
            <v>All</v>
          </cell>
          <cell r="D352" t="str">
            <v>All</v>
          </cell>
          <cell r="E352" t="str">
            <v>Industry: Institutional/Government</v>
          </cell>
          <cell r="F352">
            <v>91.135999999999996</v>
          </cell>
          <cell r="G352">
            <v>7.9244180000000002</v>
          </cell>
          <cell r="H352">
            <v>7.5916969999999999</v>
          </cell>
          <cell r="I352">
            <v>-0.36929440000000002</v>
          </cell>
          <cell r="J352">
            <v>-0.1511123</v>
          </cell>
          <cell r="K352">
            <v>0</v>
          </cell>
          <cell r="L352">
            <v>0.1511123</v>
          </cell>
          <cell r="M352">
            <v>0.36929440000000002</v>
          </cell>
          <cell r="N352">
            <v>0.36929440000000002</v>
          </cell>
          <cell r="O352">
            <v>125</v>
          </cell>
        </row>
        <row r="353">
          <cell r="A353" t="str">
            <v>C&amp;I</v>
          </cell>
          <cell r="B353">
            <v>16</v>
          </cell>
          <cell r="C353" t="str">
            <v>All</v>
          </cell>
          <cell r="D353" t="str">
            <v>All</v>
          </cell>
          <cell r="E353" t="str">
            <v>Industry: Institutional/Government</v>
          </cell>
          <cell r="F353">
            <v>92.854200000000006</v>
          </cell>
          <cell r="G353">
            <v>8.0942059999999998</v>
          </cell>
          <cell r="H353">
            <v>8.1953309999999995</v>
          </cell>
          <cell r="I353">
            <v>-0.37649529999999998</v>
          </cell>
          <cell r="J353">
            <v>-0.1540588</v>
          </cell>
          <cell r="K353">
            <v>0</v>
          </cell>
          <cell r="L353">
            <v>0.1540588</v>
          </cell>
          <cell r="M353">
            <v>0.37649529999999998</v>
          </cell>
          <cell r="N353">
            <v>0.37649529999999998</v>
          </cell>
          <cell r="O353">
            <v>125</v>
          </cell>
        </row>
        <row r="354">
          <cell r="A354" t="str">
            <v>C&amp;I</v>
          </cell>
          <cell r="B354">
            <v>17</v>
          </cell>
          <cell r="C354" t="str">
            <v>All</v>
          </cell>
          <cell r="D354" t="str">
            <v>All</v>
          </cell>
          <cell r="E354" t="str">
            <v>Industry: Institutional/Government</v>
          </cell>
          <cell r="F354">
            <v>93.602900000000005</v>
          </cell>
          <cell r="G354">
            <v>8.0237429999999996</v>
          </cell>
          <cell r="H354">
            <v>7.8075640000000002</v>
          </cell>
          <cell r="I354">
            <v>-0.399868</v>
          </cell>
          <cell r="J354">
            <v>-0.16362280000000001</v>
          </cell>
          <cell r="K354">
            <v>0</v>
          </cell>
          <cell r="L354">
            <v>0.16362280000000001</v>
          </cell>
          <cell r="M354">
            <v>0.399868</v>
          </cell>
          <cell r="N354">
            <v>0.399868</v>
          </cell>
          <cell r="O354">
            <v>125</v>
          </cell>
        </row>
        <row r="355">
          <cell r="A355" t="str">
            <v>C&amp;I</v>
          </cell>
          <cell r="B355">
            <v>18</v>
          </cell>
          <cell r="C355" t="str">
            <v>All</v>
          </cell>
          <cell r="D355" t="str">
            <v>All</v>
          </cell>
          <cell r="E355" t="str">
            <v>Industry: Institutional/Government</v>
          </cell>
          <cell r="F355">
            <v>92.892499999999998</v>
          </cell>
          <cell r="G355">
            <v>7.4780290000000003</v>
          </cell>
          <cell r="H355">
            <v>7.9137769999999996</v>
          </cell>
          <cell r="I355">
            <v>-0.42274279999999997</v>
          </cell>
          <cell r="J355">
            <v>-0.17298289999999999</v>
          </cell>
          <cell r="K355">
            <v>0</v>
          </cell>
          <cell r="L355">
            <v>0.17298289999999999</v>
          </cell>
          <cell r="M355">
            <v>0.42274279999999997</v>
          </cell>
          <cell r="N355">
            <v>0.42274279999999997</v>
          </cell>
          <cell r="O355">
            <v>125</v>
          </cell>
        </row>
        <row r="356">
          <cell r="A356" t="str">
            <v>C&amp;I</v>
          </cell>
          <cell r="B356">
            <v>19</v>
          </cell>
          <cell r="C356" t="str">
            <v>All</v>
          </cell>
          <cell r="D356" t="str">
            <v>All</v>
          </cell>
          <cell r="E356" t="str">
            <v>Industry: Institutional/Government</v>
          </cell>
          <cell r="F356">
            <v>90.386399999999995</v>
          </cell>
          <cell r="G356">
            <v>7.2942390000000001</v>
          </cell>
          <cell r="H356">
            <v>7.9776920000000002</v>
          </cell>
          <cell r="I356">
            <v>-0.4194407</v>
          </cell>
          <cell r="J356">
            <v>-0.1716318</v>
          </cell>
          <cell r="K356">
            <v>0</v>
          </cell>
          <cell r="L356">
            <v>0.1716318</v>
          </cell>
          <cell r="M356">
            <v>0.4194407</v>
          </cell>
          <cell r="N356">
            <v>0.4194407</v>
          </cell>
          <cell r="O356">
            <v>125</v>
          </cell>
        </row>
        <row r="357">
          <cell r="A357" t="str">
            <v>C&amp;I</v>
          </cell>
          <cell r="B357">
            <v>20</v>
          </cell>
          <cell r="C357" t="str">
            <v>All</v>
          </cell>
          <cell r="D357" t="str">
            <v>All</v>
          </cell>
          <cell r="E357" t="str">
            <v>Industry: Institutional/Government</v>
          </cell>
          <cell r="F357">
            <v>86.309399999999997</v>
          </cell>
          <cell r="G357">
            <v>6.4213089999999999</v>
          </cell>
          <cell r="H357">
            <v>7.3599249999999996</v>
          </cell>
          <cell r="I357">
            <v>-0.4090799</v>
          </cell>
          <cell r="J357">
            <v>-0.16739219999999999</v>
          </cell>
          <cell r="K357">
            <v>0</v>
          </cell>
          <cell r="L357">
            <v>0.16739219999999999</v>
          </cell>
          <cell r="M357">
            <v>0.4090799</v>
          </cell>
          <cell r="N357">
            <v>0.4090799</v>
          </cell>
          <cell r="O357">
            <v>125</v>
          </cell>
        </row>
        <row r="358">
          <cell r="A358" t="str">
            <v>C&amp;I</v>
          </cell>
          <cell r="B358">
            <v>21</v>
          </cell>
          <cell r="C358" t="str">
            <v>All</v>
          </cell>
          <cell r="D358" t="str">
            <v>All</v>
          </cell>
          <cell r="E358" t="str">
            <v>Industry: Institutional/Government</v>
          </cell>
          <cell r="F358">
            <v>81.896799999999999</v>
          </cell>
          <cell r="G358">
            <v>5.1088319999999996</v>
          </cell>
          <cell r="H358">
            <v>5.7819000000000003</v>
          </cell>
          <cell r="I358">
            <v>-0.39209909999999998</v>
          </cell>
          <cell r="J358">
            <v>-0.1604438</v>
          </cell>
          <cell r="K358">
            <v>0</v>
          </cell>
          <cell r="L358">
            <v>0.1604438</v>
          </cell>
          <cell r="M358">
            <v>0.39209909999999998</v>
          </cell>
          <cell r="N358">
            <v>0.39209909999999998</v>
          </cell>
          <cell r="O358">
            <v>125</v>
          </cell>
        </row>
        <row r="359">
          <cell r="A359" t="str">
            <v>C&amp;I</v>
          </cell>
          <cell r="B359">
            <v>22</v>
          </cell>
          <cell r="C359" t="str">
            <v>All</v>
          </cell>
          <cell r="D359" t="str">
            <v>All</v>
          </cell>
          <cell r="E359" t="str">
            <v>Industry: Institutional/Government</v>
          </cell>
          <cell r="F359">
            <v>79.297399999999996</v>
          </cell>
          <cell r="G359">
            <v>3.397319</v>
          </cell>
          <cell r="H359">
            <v>2.9205999999999999</v>
          </cell>
          <cell r="I359">
            <v>-0.39398759999999999</v>
          </cell>
          <cell r="J359">
            <v>-0.16121650000000001</v>
          </cell>
          <cell r="K359">
            <v>0</v>
          </cell>
          <cell r="L359">
            <v>0.16121650000000001</v>
          </cell>
          <cell r="M359">
            <v>0.39398759999999999</v>
          </cell>
          <cell r="N359">
            <v>0.39398759999999999</v>
          </cell>
          <cell r="O359">
            <v>125</v>
          </cell>
        </row>
        <row r="360">
          <cell r="A360" t="str">
            <v>C&amp;I</v>
          </cell>
          <cell r="B360">
            <v>23</v>
          </cell>
          <cell r="C360" t="str">
            <v>All</v>
          </cell>
          <cell r="D360" t="str">
            <v>All</v>
          </cell>
          <cell r="E360" t="str">
            <v>Industry: Institutional/Government</v>
          </cell>
          <cell r="F360">
            <v>76.875699999999995</v>
          </cell>
          <cell r="G360">
            <v>2.5362629999999999</v>
          </cell>
          <cell r="H360">
            <v>2.4192629999999999</v>
          </cell>
          <cell r="I360">
            <v>-0.36279889999999998</v>
          </cell>
          <cell r="J360">
            <v>-0.14845439999999999</v>
          </cell>
          <cell r="K360">
            <v>0</v>
          </cell>
          <cell r="L360">
            <v>0.14845439999999999</v>
          </cell>
          <cell r="M360">
            <v>0.36279889999999998</v>
          </cell>
          <cell r="N360">
            <v>0.36279889999999998</v>
          </cell>
          <cell r="O360">
            <v>125</v>
          </cell>
        </row>
        <row r="361">
          <cell r="A361" t="str">
            <v>C&amp;I</v>
          </cell>
          <cell r="B361">
            <v>24</v>
          </cell>
          <cell r="C361" t="str">
            <v>All</v>
          </cell>
          <cell r="D361" t="str">
            <v>All</v>
          </cell>
          <cell r="E361" t="str">
            <v>Industry: Institutional/Government</v>
          </cell>
          <cell r="F361">
            <v>75.195800000000006</v>
          </cell>
          <cell r="G361">
            <v>2.0026869999999999</v>
          </cell>
          <cell r="H361">
            <v>1.979331</v>
          </cell>
          <cell r="I361">
            <v>-0.3447558</v>
          </cell>
          <cell r="J361">
            <v>-0.14107130000000001</v>
          </cell>
          <cell r="K361">
            <v>0</v>
          </cell>
          <cell r="L361">
            <v>0.14107130000000001</v>
          </cell>
          <cell r="M361">
            <v>0.3447558</v>
          </cell>
          <cell r="N361">
            <v>0.3447558</v>
          </cell>
          <cell r="O361">
            <v>125</v>
          </cell>
        </row>
        <row r="362">
          <cell r="A362" t="str">
            <v>C&amp;I</v>
          </cell>
          <cell r="B362">
            <v>1</v>
          </cell>
          <cell r="C362" t="str">
            <v>All</v>
          </cell>
          <cell r="D362" t="str">
            <v>All</v>
          </cell>
          <cell r="E362" t="str">
            <v>Industry: Manufacturing</v>
          </cell>
          <cell r="F362">
            <v>66.928200000000004</v>
          </cell>
          <cell r="G362">
            <v>0.38860889999999998</v>
          </cell>
          <cell r="H362">
            <v>0.6147165</v>
          </cell>
          <cell r="I362">
            <v>-1.417297</v>
          </cell>
          <cell r="J362">
            <v>-0.57994630000000003</v>
          </cell>
          <cell r="K362">
            <v>0</v>
          </cell>
          <cell r="L362">
            <v>0.57994630000000003</v>
          </cell>
          <cell r="M362">
            <v>1.417297</v>
          </cell>
          <cell r="N362">
            <v>1.417297</v>
          </cell>
          <cell r="O362">
            <v>32</v>
          </cell>
        </row>
        <row r="363">
          <cell r="A363" t="str">
            <v>C&amp;I</v>
          </cell>
          <cell r="B363">
            <v>2</v>
          </cell>
          <cell r="C363" t="str">
            <v>All</v>
          </cell>
          <cell r="D363" t="str">
            <v>All</v>
          </cell>
          <cell r="E363" t="str">
            <v>Industry: Manufacturing</v>
          </cell>
          <cell r="F363">
            <v>65.959800000000001</v>
          </cell>
          <cell r="G363">
            <v>0.37113829999999998</v>
          </cell>
          <cell r="H363">
            <v>0.59082349999999995</v>
          </cell>
          <cell r="I363">
            <v>-1.4174340000000001</v>
          </cell>
          <cell r="J363">
            <v>-0.58000240000000003</v>
          </cell>
          <cell r="K363">
            <v>0</v>
          </cell>
          <cell r="L363">
            <v>0.58000240000000003</v>
          </cell>
          <cell r="M363">
            <v>1.4174340000000001</v>
          </cell>
          <cell r="N363">
            <v>1.4174340000000001</v>
          </cell>
          <cell r="O363">
            <v>32</v>
          </cell>
        </row>
        <row r="364">
          <cell r="A364" t="str">
            <v>C&amp;I</v>
          </cell>
          <cell r="B364">
            <v>3</v>
          </cell>
          <cell r="C364" t="str">
            <v>All</v>
          </cell>
          <cell r="D364" t="str">
            <v>All</v>
          </cell>
          <cell r="E364" t="str">
            <v>Industry: Manufacturing</v>
          </cell>
          <cell r="F364">
            <v>65.536299999999997</v>
          </cell>
          <cell r="G364">
            <v>0.35624640000000002</v>
          </cell>
          <cell r="H364">
            <v>0.63375170000000003</v>
          </cell>
          <cell r="I364">
            <v>-1.415611</v>
          </cell>
          <cell r="J364">
            <v>-0.5792564</v>
          </cell>
          <cell r="K364">
            <v>0</v>
          </cell>
          <cell r="L364">
            <v>0.5792564</v>
          </cell>
          <cell r="M364">
            <v>1.415611</v>
          </cell>
          <cell r="N364">
            <v>1.415611</v>
          </cell>
          <cell r="O364">
            <v>32</v>
          </cell>
        </row>
        <row r="365">
          <cell r="A365" t="str">
            <v>C&amp;I</v>
          </cell>
          <cell r="B365">
            <v>4</v>
          </cell>
          <cell r="C365" t="str">
            <v>All</v>
          </cell>
          <cell r="D365" t="str">
            <v>All</v>
          </cell>
          <cell r="E365" t="str">
            <v>Industry: Manufacturing</v>
          </cell>
          <cell r="F365">
            <v>65.441599999999994</v>
          </cell>
          <cell r="G365">
            <v>0.34368720000000003</v>
          </cell>
          <cell r="H365">
            <v>0.72794479999999995</v>
          </cell>
          <cell r="I365">
            <v>-1.414804</v>
          </cell>
          <cell r="J365">
            <v>-0.57892639999999995</v>
          </cell>
          <cell r="K365">
            <v>0</v>
          </cell>
          <cell r="L365">
            <v>0.57892639999999995</v>
          </cell>
          <cell r="M365">
            <v>1.414804</v>
          </cell>
          <cell r="N365">
            <v>1.414804</v>
          </cell>
          <cell r="O365">
            <v>32</v>
          </cell>
        </row>
        <row r="366">
          <cell r="A366" t="str">
            <v>C&amp;I</v>
          </cell>
          <cell r="B366">
            <v>5</v>
          </cell>
          <cell r="C366" t="str">
            <v>All</v>
          </cell>
          <cell r="D366" t="str">
            <v>All</v>
          </cell>
          <cell r="E366" t="str">
            <v>Industry: Manufacturing</v>
          </cell>
          <cell r="F366">
            <v>64.644300000000001</v>
          </cell>
          <cell r="G366">
            <v>0.32990750000000002</v>
          </cell>
          <cell r="H366">
            <v>0.63701580000000002</v>
          </cell>
          <cell r="I366">
            <v>-1.4148160000000001</v>
          </cell>
          <cell r="J366">
            <v>-0.57893130000000004</v>
          </cell>
          <cell r="K366">
            <v>0</v>
          </cell>
          <cell r="L366">
            <v>0.57893130000000004</v>
          </cell>
          <cell r="M366">
            <v>1.4148160000000001</v>
          </cell>
          <cell r="N366">
            <v>1.4148160000000001</v>
          </cell>
          <cell r="O366">
            <v>32</v>
          </cell>
        </row>
        <row r="367">
          <cell r="A367" t="str">
            <v>C&amp;I</v>
          </cell>
          <cell r="B367">
            <v>6</v>
          </cell>
          <cell r="C367" t="str">
            <v>All</v>
          </cell>
          <cell r="D367" t="str">
            <v>All</v>
          </cell>
          <cell r="E367" t="str">
            <v>Industry: Manufacturing</v>
          </cell>
          <cell r="F367">
            <v>63.878500000000003</v>
          </cell>
          <cell r="G367">
            <v>0.3310959</v>
          </cell>
          <cell r="H367">
            <v>0.58461640000000004</v>
          </cell>
          <cell r="I367">
            <v>-1.4155530000000001</v>
          </cell>
          <cell r="J367">
            <v>-0.57923270000000004</v>
          </cell>
          <cell r="K367">
            <v>0</v>
          </cell>
          <cell r="L367">
            <v>0.57923270000000004</v>
          </cell>
          <cell r="M367">
            <v>1.4155530000000001</v>
          </cell>
          <cell r="N367">
            <v>1.4155530000000001</v>
          </cell>
          <cell r="O367">
            <v>32</v>
          </cell>
        </row>
        <row r="368">
          <cell r="A368" t="str">
            <v>C&amp;I</v>
          </cell>
          <cell r="B368">
            <v>7</v>
          </cell>
          <cell r="C368" t="str">
            <v>All</v>
          </cell>
          <cell r="D368" t="str">
            <v>All</v>
          </cell>
          <cell r="E368" t="str">
            <v>Industry: Manufacturing</v>
          </cell>
          <cell r="F368">
            <v>62.644300000000001</v>
          </cell>
          <cell r="G368">
            <v>0.69352570000000002</v>
          </cell>
          <cell r="H368">
            <v>1.0122610000000001</v>
          </cell>
          <cell r="I368">
            <v>-1.4310179999999999</v>
          </cell>
          <cell r="J368">
            <v>-0.585561</v>
          </cell>
          <cell r="K368">
            <v>0</v>
          </cell>
          <cell r="L368">
            <v>0.585561</v>
          </cell>
          <cell r="M368">
            <v>1.4310179999999999</v>
          </cell>
          <cell r="N368">
            <v>1.4310179999999999</v>
          </cell>
          <cell r="O368">
            <v>32</v>
          </cell>
        </row>
        <row r="369">
          <cell r="A369" t="str">
            <v>C&amp;I</v>
          </cell>
          <cell r="B369">
            <v>8</v>
          </cell>
          <cell r="C369" t="str">
            <v>All</v>
          </cell>
          <cell r="D369" t="str">
            <v>All</v>
          </cell>
          <cell r="E369" t="str">
            <v>Industry: Manufacturing</v>
          </cell>
          <cell r="F369">
            <v>63.847000000000001</v>
          </cell>
          <cell r="G369">
            <v>1.873794</v>
          </cell>
          <cell r="H369">
            <v>1.703808</v>
          </cell>
          <cell r="I369">
            <v>-1.5065440000000001</v>
          </cell>
          <cell r="J369">
            <v>-0.6164655</v>
          </cell>
          <cell r="K369">
            <v>0</v>
          </cell>
          <cell r="L369">
            <v>0.6164655</v>
          </cell>
          <cell r="M369">
            <v>1.5065440000000001</v>
          </cell>
          <cell r="N369">
            <v>1.5065440000000001</v>
          </cell>
          <cell r="O369">
            <v>32</v>
          </cell>
        </row>
        <row r="370">
          <cell r="A370" t="str">
            <v>C&amp;I</v>
          </cell>
          <cell r="B370">
            <v>9</v>
          </cell>
          <cell r="C370" t="str">
            <v>All</v>
          </cell>
          <cell r="D370" t="str">
            <v>All</v>
          </cell>
          <cell r="E370" t="str">
            <v>Industry: Manufacturing</v>
          </cell>
          <cell r="F370">
            <v>70.328900000000004</v>
          </cell>
          <cell r="G370">
            <v>2.1811159999999998</v>
          </cell>
          <cell r="H370">
            <v>2.171373</v>
          </cell>
          <cell r="I370">
            <v>-1.579461</v>
          </cell>
          <cell r="J370">
            <v>-0.6463025</v>
          </cell>
          <cell r="K370">
            <v>0</v>
          </cell>
          <cell r="L370">
            <v>0.6463025</v>
          </cell>
          <cell r="M370">
            <v>1.579461</v>
          </cell>
          <cell r="N370">
            <v>1.579461</v>
          </cell>
          <cell r="O370">
            <v>32</v>
          </cell>
        </row>
        <row r="371">
          <cell r="A371" t="str">
            <v>C&amp;I</v>
          </cell>
          <cell r="B371">
            <v>10</v>
          </cell>
          <cell r="C371" t="str">
            <v>All</v>
          </cell>
          <cell r="D371" t="str">
            <v>All</v>
          </cell>
          <cell r="E371" t="str">
            <v>Industry: Manufacturing</v>
          </cell>
          <cell r="F371">
            <v>77.873800000000003</v>
          </cell>
          <cell r="G371">
            <v>2.1364339999999999</v>
          </cell>
          <cell r="H371">
            <v>2.0831569999999999</v>
          </cell>
          <cell r="I371">
            <v>-1.7077739999999999</v>
          </cell>
          <cell r="J371">
            <v>-0.69880710000000001</v>
          </cell>
          <cell r="K371">
            <v>0</v>
          </cell>
          <cell r="L371">
            <v>0.69880710000000001</v>
          </cell>
          <cell r="M371">
            <v>1.7077739999999999</v>
          </cell>
          <cell r="N371">
            <v>1.7077739999999999</v>
          </cell>
          <cell r="O371">
            <v>32</v>
          </cell>
        </row>
        <row r="372">
          <cell r="A372" t="str">
            <v>C&amp;I</v>
          </cell>
          <cell r="B372">
            <v>11</v>
          </cell>
          <cell r="C372" t="str">
            <v>All</v>
          </cell>
          <cell r="D372" t="str">
            <v>All</v>
          </cell>
          <cell r="E372" t="str">
            <v>Industry: Manufacturing</v>
          </cell>
          <cell r="F372">
            <v>81.968500000000006</v>
          </cell>
          <cell r="G372">
            <v>2.3408859999999998</v>
          </cell>
          <cell r="H372">
            <v>2.4636779999999998</v>
          </cell>
          <cell r="I372">
            <v>-1.682822</v>
          </cell>
          <cell r="J372">
            <v>-0.68859720000000002</v>
          </cell>
          <cell r="K372">
            <v>0</v>
          </cell>
          <cell r="L372">
            <v>0.68859720000000002</v>
          </cell>
          <cell r="M372">
            <v>1.682822</v>
          </cell>
          <cell r="N372">
            <v>1.682822</v>
          </cell>
          <cell r="O372">
            <v>32</v>
          </cell>
        </row>
        <row r="373">
          <cell r="A373" t="str">
            <v>C&amp;I</v>
          </cell>
          <cell r="B373">
            <v>12</v>
          </cell>
          <cell r="C373" t="str">
            <v>All</v>
          </cell>
          <cell r="D373" t="str">
            <v>All</v>
          </cell>
          <cell r="E373" t="str">
            <v>Industry: Manufacturing</v>
          </cell>
          <cell r="F373">
            <v>85.063100000000006</v>
          </cell>
          <cell r="G373">
            <v>2.500057</v>
          </cell>
          <cell r="H373">
            <v>2.5539019999999999</v>
          </cell>
          <cell r="I373">
            <v>-1.6672180000000001</v>
          </cell>
          <cell r="J373">
            <v>-0.68221220000000005</v>
          </cell>
          <cell r="K373">
            <v>0</v>
          </cell>
          <cell r="L373">
            <v>0.68221220000000005</v>
          </cell>
          <cell r="M373">
            <v>1.6672180000000001</v>
          </cell>
          <cell r="N373">
            <v>1.6672180000000001</v>
          </cell>
          <cell r="O373">
            <v>32</v>
          </cell>
        </row>
        <row r="374">
          <cell r="A374" t="str">
            <v>C&amp;I</v>
          </cell>
          <cell r="B374">
            <v>13</v>
          </cell>
          <cell r="C374" t="str">
            <v>All</v>
          </cell>
          <cell r="D374" t="str">
            <v>All</v>
          </cell>
          <cell r="E374" t="str">
            <v>Industry: Manufacturing</v>
          </cell>
          <cell r="F374">
            <v>87.860399999999998</v>
          </cell>
          <cell r="G374">
            <v>2.4580299999999999</v>
          </cell>
          <cell r="H374">
            <v>2.8688940000000001</v>
          </cell>
          <cell r="I374">
            <v>-1.6745779999999999</v>
          </cell>
          <cell r="J374">
            <v>-0.6852239</v>
          </cell>
          <cell r="K374">
            <v>0</v>
          </cell>
          <cell r="L374">
            <v>0.6852239</v>
          </cell>
          <cell r="M374">
            <v>1.6745779999999999</v>
          </cell>
          <cell r="N374">
            <v>1.6745779999999999</v>
          </cell>
          <cell r="O374">
            <v>32</v>
          </cell>
        </row>
        <row r="375">
          <cell r="A375" t="str">
            <v>C&amp;I</v>
          </cell>
          <cell r="B375">
            <v>14</v>
          </cell>
          <cell r="C375" t="str">
            <v>All</v>
          </cell>
          <cell r="D375" t="str">
            <v>All</v>
          </cell>
          <cell r="E375" t="str">
            <v>Industry: Manufacturing</v>
          </cell>
          <cell r="F375">
            <v>90.860399999999998</v>
          </cell>
          <cell r="G375">
            <v>2.6261299999999999</v>
          </cell>
          <cell r="H375">
            <v>3.0657420000000002</v>
          </cell>
          <cell r="I375">
            <v>-1.7853829999999999</v>
          </cell>
          <cell r="J375">
            <v>-0.73056449999999995</v>
          </cell>
          <cell r="K375">
            <v>0</v>
          </cell>
          <cell r="L375">
            <v>0.73056449999999995</v>
          </cell>
          <cell r="M375">
            <v>1.7853829999999999</v>
          </cell>
          <cell r="N375">
            <v>1.7853829999999999</v>
          </cell>
          <cell r="O375">
            <v>32</v>
          </cell>
        </row>
        <row r="376">
          <cell r="A376" t="str">
            <v>C&amp;I</v>
          </cell>
          <cell r="B376">
            <v>15</v>
          </cell>
          <cell r="C376" t="str">
            <v>All</v>
          </cell>
          <cell r="D376" t="str">
            <v>All</v>
          </cell>
          <cell r="E376" t="str">
            <v>Industry: Manufacturing</v>
          </cell>
          <cell r="F376">
            <v>93.360399999999998</v>
          </cell>
          <cell r="G376">
            <v>2.6391269999999998</v>
          </cell>
          <cell r="H376">
            <v>1.6120129999999999</v>
          </cell>
          <cell r="I376">
            <v>-1.7007330000000001</v>
          </cell>
          <cell r="J376">
            <v>-0.69592620000000005</v>
          </cell>
          <cell r="K376">
            <v>0</v>
          </cell>
          <cell r="L376">
            <v>0.69592620000000005</v>
          </cell>
          <cell r="M376">
            <v>1.7007330000000001</v>
          </cell>
          <cell r="N376">
            <v>1.7007330000000001</v>
          </cell>
          <cell r="O376">
            <v>32</v>
          </cell>
        </row>
        <row r="377">
          <cell r="A377" t="str">
            <v>C&amp;I</v>
          </cell>
          <cell r="B377">
            <v>16</v>
          </cell>
          <cell r="C377" t="str">
            <v>All</v>
          </cell>
          <cell r="D377" t="str">
            <v>All</v>
          </cell>
          <cell r="E377" t="str">
            <v>Industry: Manufacturing</v>
          </cell>
          <cell r="F377">
            <v>94.923500000000004</v>
          </cell>
          <cell r="G377">
            <v>2.0312239999999999</v>
          </cell>
          <cell r="H377">
            <v>0.71514990000000001</v>
          </cell>
          <cell r="I377">
            <v>-1.6119060000000001</v>
          </cell>
          <cell r="J377">
            <v>-0.65957889999999997</v>
          </cell>
          <cell r="K377">
            <v>0</v>
          </cell>
          <cell r="L377">
            <v>0.65957889999999997</v>
          </cell>
          <cell r="M377">
            <v>1.6119060000000001</v>
          </cell>
          <cell r="N377">
            <v>1.6119060000000001</v>
          </cell>
          <cell r="O377">
            <v>32</v>
          </cell>
        </row>
        <row r="378">
          <cell r="A378" t="str">
            <v>C&amp;I</v>
          </cell>
          <cell r="B378">
            <v>17</v>
          </cell>
          <cell r="C378" t="str">
            <v>All</v>
          </cell>
          <cell r="D378" t="str">
            <v>All</v>
          </cell>
          <cell r="E378" t="str">
            <v>Industry: Manufacturing</v>
          </cell>
          <cell r="F378">
            <v>95.018100000000004</v>
          </cell>
          <cell r="G378">
            <v>0.90734919999999997</v>
          </cell>
          <cell r="H378">
            <v>0.62340790000000001</v>
          </cell>
          <cell r="I378">
            <v>-1.68947</v>
          </cell>
          <cell r="J378">
            <v>-0.69131739999999997</v>
          </cell>
          <cell r="K378">
            <v>0</v>
          </cell>
          <cell r="L378">
            <v>0.69131739999999997</v>
          </cell>
          <cell r="M378">
            <v>1.68947</v>
          </cell>
          <cell r="N378">
            <v>1.68947</v>
          </cell>
          <cell r="O378">
            <v>32</v>
          </cell>
        </row>
        <row r="379">
          <cell r="A379" t="str">
            <v>C&amp;I</v>
          </cell>
          <cell r="B379">
            <v>18</v>
          </cell>
          <cell r="C379" t="str">
            <v>All</v>
          </cell>
          <cell r="D379" t="str">
            <v>All</v>
          </cell>
          <cell r="E379" t="str">
            <v>Industry: Manufacturing</v>
          </cell>
          <cell r="F379">
            <v>94.081199999999995</v>
          </cell>
          <cell r="G379">
            <v>0.5319102</v>
          </cell>
          <cell r="H379">
            <v>0.28140150000000003</v>
          </cell>
          <cell r="I379">
            <v>-1.5809169999999999</v>
          </cell>
          <cell r="J379">
            <v>-0.64689839999999998</v>
          </cell>
          <cell r="K379">
            <v>0</v>
          </cell>
          <cell r="L379">
            <v>0.64689839999999998</v>
          </cell>
          <cell r="M379">
            <v>1.5809169999999999</v>
          </cell>
          <cell r="N379">
            <v>1.5809169999999999</v>
          </cell>
          <cell r="O379">
            <v>32</v>
          </cell>
        </row>
        <row r="380">
          <cell r="A380" t="str">
            <v>C&amp;I</v>
          </cell>
          <cell r="B380">
            <v>19</v>
          </cell>
          <cell r="C380" t="str">
            <v>All</v>
          </cell>
          <cell r="D380" t="str">
            <v>All</v>
          </cell>
          <cell r="E380" t="str">
            <v>Industry: Manufacturing</v>
          </cell>
          <cell r="F380">
            <v>91.346999999999994</v>
          </cell>
          <cell r="G380">
            <v>0.48422290000000001</v>
          </cell>
          <cell r="H380">
            <v>0.28788960000000002</v>
          </cell>
          <cell r="I380">
            <v>-1.5113080000000001</v>
          </cell>
          <cell r="J380">
            <v>-0.61841520000000005</v>
          </cell>
          <cell r="K380">
            <v>0</v>
          </cell>
          <cell r="L380">
            <v>0.61841520000000005</v>
          </cell>
          <cell r="M380">
            <v>1.5113080000000001</v>
          </cell>
          <cell r="N380">
            <v>1.5113080000000001</v>
          </cell>
          <cell r="O380">
            <v>32</v>
          </cell>
        </row>
        <row r="381">
          <cell r="A381" t="str">
            <v>C&amp;I</v>
          </cell>
          <cell r="B381">
            <v>20</v>
          </cell>
          <cell r="C381" t="str">
            <v>All</v>
          </cell>
          <cell r="D381" t="str">
            <v>All</v>
          </cell>
          <cell r="E381" t="str">
            <v>Industry: Manufacturing</v>
          </cell>
          <cell r="F381">
            <v>85.599400000000003</v>
          </cell>
          <cell r="G381">
            <v>0.54881159999999996</v>
          </cell>
          <cell r="H381">
            <v>0.49244900000000003</v>
          </cell>
          <cell r="I381">
            <v>-1.4860420000000001</v>
          </cell>
          <cell r="J381">
            <v>-0.60807619999999996</v>
          </cell>
          <cell r="K381">
            <v>0</v>
          </cell>
          <cell r="L381">
            <v>0.60807619999999996</v>
          </cell>
          <cell r="M381">
            <v>1.4860420000000001</v>
          </cell>
          <cell r="N381">
            <v>1.4860420000000001</v>
          </cell>
          <cell r="O381">
            <v>32</v>
          </cell>
        </row>
        <row r="382">
          <cell r="A382" t="str">
            <v>C&amp;I</v>
          </cell>
          <cell r="B382">
            <v>21</v>
          </cell>
          <cell r="C382" t="str">
            <v>All</v>
          </cell>
          <cell r="D382" t="str">
            <v>All</v>
          </cell>
          <cell r="E382" t="str">
            <v>Industry: Manufacturing</v>
          </cell>
          <cell r="F382">
            <v>80.662400000000005</v>
          </cell>
          <cell r="G382">
            <v>0.5212871</v>
          </cell>
          <cell r="H382">
            <v>0.6026338</v>
          </cell>
          <cell r="I382">
            <v>-1.457519</v>
          </cell>
          <cell r="J382">
            <v>-0.59640499999999996</v>
          </cell>
          <cell r="K382">
            <v>0</v>
          </cell>
          <cell r="L382">
            <v>0.59640499999999996</v>
          </cell>
          <cell r="M382">
            <v>1.457519</v>
          </cell>
          <cell r="N382">
            <v>1.457519</v>
          </cell>
          <cell r="O382">
            <v>32</v>
          </cell>
        </row>
        <row r="383">
          <cell r="A383" t="str">
            <v>C&amp;I</v>
          </cell>
          <cell r="B383">
            <v>22</v>
          </cell>
          <cell r="C383" t="str">
            <v>All</v>
          </cell>
          <cell r="D383" t="str">
            <v>All</v>
          </cell>
          <cell r="E383" t="str">
            <v>Industry: Manufacturing</v>
          </cell>
          <cell r="F383">
            <v>77.428200000000004</v>
          </cell>
          <cell r="G383">
            <v>0.4856124</v>
          </cell>
          <cell r="H383">
            <v>0.57643129999999998</v>
          </cell>
          <cell r="I383">
            <v>-1.4453149999999999</v>
          </cell>
          <cell r="J383">
            <v>-0.59141109999999997</v>
          </cell>
          <cell r="K383">
            <v>0</v>
          </cell>
          <cell r="L383">
            <v>0.59141109999999997</v>
          </cell>
          <cell r="M383">
            <v>1.4453149999999999</v>
          </cell>
          <cell r="N383">
            <v>1.4453149999999999</v>
          </cell>
          <cell r="O383">
            <v>32</v>
          </cell>
        </row>
        <row r="384">
          <cell r="A384" t="str">
            <v>C&amp;I</v>
          </cell>
          <cell r="B384">
            <v>23</v>
          </cell>
          <cell r="C384" t="str">
            <v>All</v>
          </cell>
          <cell r="D384" t="str">
            <v>All</v>
          </cell>
          <cell r="E384" t="str">
            <v>Industry: Manufacturing</v>
          </cell>
          <cell r="F384">
            <v>74.896699999999996</v>
          </cell>
          <cell r="G384">
            <v>0.45639239999999998</v>
          </cell>
          <cell r="H384">
            <v>0.59501720000000002</v>
          </cell>
          <cell r="I384">
            <v>-1.4332879999999999</v>
          </cell>
          <cell r="J384">
            <v>-0.58648999999999996</v>
          </cell>
          <cell r="K384">
            <v>0</v>
          </cell>
          <cell r="L384">
            <v>0.58648999999999996</v>
          </cell>
          <cell r="M384">
            <v>1.4332879999999999</v>
          </cell>
          <cell r="N384">
            <v>1.4332879999999999</v>
          </cell>
          <cell r="O384">
            <v>32</v>
          </cell>
        </row>
        <row r="385">
          <cell r="A385" t="str">
            <v>C&amp;I</v>
          </cell>
          <cell r="B385">
            <v>24</v>
          </cell>
          <cell r="C385" t="str">
            <v>All</v>
          </cell>
          <cell r="D385" t="str">
            <v>All</v>
          </cell>
          <cell r="E385" t="str">
            <v>Industry: Manufacturing</v>
          </cell>
          <cell r="F385">
            <v>73.099400000000003</v>
          </cell>
          <cell r="G385">
            <v>0.4675242</v>
          </cell>
          <cell r="H385">
            <v>0.65074520000000002</v>
          </cell>
          <cell r="I385">
            <v>-1.4247289999999999</v>
          </cell>
          <cell r="J385">
            <v>-0.58298749999999999</v>
          </cell>
          <cell r="K385">
            <v>0</v>
          </cell>
          <cell r="L385">
            <v>0.58298749999999999</v>
          </cell>
          <cell r="M385">
            <v>1.4247289999999999</v>
          </cell>
          <cell r="N385">
            <v>1.4247289999999999</v>
          </cell>
          <cell r="O385">
            <v>32</v>
          </cell>
        </row>
        <row r="386">
          <cell r="A386" t="str">
            <v>C&amp;I</v>
          </cell>
          <cell r="B386">
            <v>1</v>
          </cell>
          <cell r="C386" t="str">
            <v>All</v>
          </cell>
          <cell r="D386" t="str">
            <v>All</v>
          </cell>
          <cell r="E386" t="str">
            <v>Industry: Offices, Hotels, Finance, Services</v>
          </cell>
          <cell r="F386">
            <v>68.089100000000002</v>
          </cell>
          <cell r="G386">
            <v>2.0099070000000001</v>
          </cell>
          <cell r="H386">
            <v>2.0070109999999999</v>
          </cell>
          <cell r="I386">
            <v>-0.1132407</v>
          </cell>
          <cell r="J386">
            <v>-4.6337200000000002E-2</v>
          </cell>
          <cell r="K386">
            <v>0</v>
          </cell>
          <cell r="L386">
            <v>4.6337200000000002E-2</v>
          </cell>
          <cell r="M386">
            <v>0.1132407</v>
          </cell>
          <cell r="N386">
            <v>0.1132407</v>
          </cell>
          <cell r="O386">
            <v>499</v>
          </cell>
        </row>
        <row r="387">
          <cell r="A387" t="str">
            <v>C&amp;I</v>
          </cell>
          <cell r="B387">
            <v>2</v>
          </cell>
          <cell r="C387" t="str">
            <v>All</v>
          </cell>
          <cell r="D387" t="str">
            <v>All</v>
          </cell>
          <cell r="E387" t="str">
            <v>Industry: Offices, Hotels, Finance, Services</v>
          </cell>
          <cell r="F387">
            <v>66.884</v>
          </cell>
          <cell r="G387">
            <v>1.923737</v>
          </cell>
          <cell r="H387">
            <v>1.905934</v>
          </cell>
          <cell r="I387">
            <v>-0.1118116</v>
          </cell>
          <cell r="J387">
            <v>-4.5752399999999999E-2</v>
          </cell>
          <cell r="K387">
            <v>0</v>
          </cell>
          <cell r="L387">
            <v>4.5752399999999999E-2</v>
          </cell>
          <cell r="M387">
            <v>0.1118116</v>
          </cell>
          <cell r="N387">
            <v>0.1118116</v>
          </cell>
          <cell r="O387">
            <v>499</v>
          </cell>
        </row>
        <row r="388">
          <cell r="A388" t="str">
            <v>C&amp;I</v>
          </cell>
          <cell r="B388">
            <v>3</v>
          </cell>
          <cell r="C388" t="str">
            <v>All</v>
          </cell>
          <cell r="D388" t="str">
            <v>All</v>
          </cell>
          <cell r="E388" t="str">
            <v>Industry: Offices, Hotels, Finance, Services</v>
          </cell>
          <cell r="F388">
            <v>65.608199999999997</v>
          </cell>
          <cell r="G388">
            <v>1.8236779999999999</v>
          </cell>
          <cell r="H388">
            <v>1.774394</v>
          </cell>
          <cell r="I388">
            <v>-0.11062420000000001</v>
          </cell>
          <cell r="J388">
            <v>-4.5266500000000001E-2</v>
          </cell>
          <cell r="K388">
            <v>0</v>
          </cell>
          <cell r="L388">
            <v>4.5266500000000001E-2</v>
          </cell>
          <cell r="M388">
            <v>0.11062420000000001</v>
          </cell>
          <cell r="N388">
            <v>0.11062420000000001</v>
          </cell>
          <cell r="O388">
            <v>499</v>
          </cell>
        </row>
        <row r="389">
          <cell r="A389" t="str">
            <v>C&amp;I</v>
          </cell>
          <cell r="B389">
            <v>4</v>
          </cell>
          <cell r="C389" t="str">
            <v>All</v>
          </cell>
          <cell r="D389" t="str">
            <v>All</v>
          </cell>
          <cell r="E389" t="str">
            <v>Industry: Offices, Hotels, Finance, Services</v>
          </cell>
          <cell r="F389">
            <v>64.565600000000003</v>
          </cell>
          <cell r="G389">
            <v>1.7867660000000001</v>
          </cell>
          <cell r="H389">
            <v>1.7417830000000001</v>
          </cell>
          <cell r="I389">
            <v>-0.1099445</v>
          </cell>
          <cell r="J389">
            <v>-4.4988399999999998E-2</v>
          </cell>
          <cell r="K389">
            <v>0</v>
          </cell>
          <cell r="L389">
            <v>4.4988399999999998E-2</v>
          </cell>
          <cell r="M389">
            <v>0.1099445</v>
          </cell>
          <cell r="N389">
            <v>0.1099445</v>
          </cell>
          <cell r="O389">
            <v>499</v>
          </cell>
        </row>
        <row r="390">
          <cell r="A390" t="str">
            <v>C&amp;I</v>
          </cell>
          <cell r="B390">
            <v>5</v>
          </cell>
          <cell r="C390" t="str">
            <v>All</v>
          </cell>
          <cell r="D390" t="str">
            <v>All</v>
          </cell>
          <cell r="E390" t="str">
            <v>Industry: Offices, Hotels, Finance, Services</v>
          </cell>
          <cell r="F390">
            <v>63.934800000000003</v>
          </cell>
          <cell r="G390">
            <v>1.806705</v>
          </cell>
          <cell r="H390">
            <v>1.8036030000000001</v>
          </cell>
          <cell r="I390">
            <v>-0.10966819999999999</v>
          </cell>
          <cell r="J390">
            <v>-4.4875400000000003E-2</v>
          </cell>
          <cell r="K390">
            <v>0</v>
          </cell>
          <cell r="L390">
            <v>4.4875400000000003E-2</v>
          </cell>
          <cell r="M390">
            <v>0.10966819999999999</v>
          </cell>
          <cell r="N390">
            <v>0.10966819999999999</v>
          </cell>
          <cell r="O390">
            <v>499</v>
          </cell>
        </row>
        <row r="391">
          <cell r="A391" t="str">
            <v>C&amp;I</v>
          </cell>
          <cell r="B391">
            <v>6</v>
          </cell>
          <cell r="C391" t="str">
            <v>All</v>
          </cell>
          <cell r="D391" t="str">
            <v>All</v>
          </cell>
          <cell r="E391" t="str">
            <v>Industry: Offices, Hotels, Finance, Services</v>
          </cell>
          <cell r="F391">
            <v>63.3872</v>
          </cell>
          <cell r="G391">
            <v>1.9967699999999999</v>
          </cell>
          <cell r="H391">
            <v>2.021363</v>
          </cell>
          <cell r="I391">
            <v>-0.1099116</v>
          </cell>
          <cell r="J391">
            <v>-4.4974899999999998E-2</v>
          </cell>
          <cell r="K391">
            <v>0</v>
          </cell>
          <cell r="L391">
            <v>4.4974899999999998E-2</v>
          </cell>
          <cell r="M391">
            <v>0.1099116</v>
          </cell>
          <cell r="N391">
            <v>0.1099116</v>
          </cell>
          <cell r="O391">
            <v>499</v>
          </cell>
        </row>
        <row r="392">
          <cell r="A392" t="str">
            <v>C&amp;I</v>
          </cell>
          <cell r="B392">
            <v>7</v>
          </cell>
          <cell r="C392" t="str">
            <v>All</v>
          </cell>
          <cell r="D392" t="str">
            <v>All</v>
          </cell>
          <cell r="E392" t="str">
            <v>Industry: Offices, Hotels, Finance, Services</v>
          </cell>
          <cell r="F392">
            <v>62.549700000000001</v>
          </cell>
          <cell r="G392">
            <v>2.0923790000000002</v>
          </cell>
          <cell r="H392">
            <v>2.1199979999999998</v>
          </cell>
          <cell r="I392">
            <v>-0.11045430000000001</v>
          </cell>
          <cell r="J392">
            <v>-4.5197000000000001E-2</v>
          </cell>
          <cell r="K392">
            <v>0</v>
          </cell>
          <cell r="L392">
            <v>4.5197000000000001E-2</v>
          </cell>
          <cell r="M392">
            <v>0.11045430000000001</v>
          </cell>
          <cell r="N392">
            <v>0.11045430000000001</v>
          </cell>
          <cell r="O392">
            <v>499</v>
          </cell>
        </row>
        <row r="393">
          <cell r="A393" t="str">
            <v>C&amp;I</v>
          </cell>
          <cell r="B393">
            <v>8</v>
          </cell>
          <cell r="C393" t="str">
            <v>All</v>
          </cell>
          <cell r="D393" t="str">
            <v>All</v>
          </cell>
          <cell r="E393" t="str">
            <v>Industry: Offices, Hotels, Finance, Services</v>
          </cell>
          <cell r="F393">
            <v>63.658799999999999</v>
          </cell>
          <cell r="G393">
            <v>2.4243929999999998</v>
          </cell>
          <cell r="H393">
            <v>2.4563760000000001</v>
          </cell>
          <cell r="I393">
            <v>-0.11210009999999999</v>
          </cell>
          <cell r="J393">
            <v>-4.5870399999999999E-2</v>
          </cell>
          <cell r="K393">
            <v>0</v>
          </cell>
          <cell r="L393">
            <v>4.5870399999999999E-2</v>
          </cell>
          <cell r="M393">
            <v>0.11210009999999999</v>
          </cell>
          <cell r="N393">
            <v>0.11210009999999999</v>
          </cell>
          <cell r="O393">
            <v>499</v>
          </cell>
        </row>
        <row r="394">
          <cell r="A394" t="str">
            <v>C&amp;I</v>
          </cell>
          <cell r="B394">
            <v>9</v>
          </cell>
          <cell r="C394" t="str">
            <v>All</v>
          </cell>
          <cell r="D394" t="str">
            <v>All</v>
          </cell>
          <cell r="E394" t="str">
            <v>Industry: Offices, Hotels, Finance, Services</v>
          </cell>
          <cell r="F394">
            <v>67.759699999999995</v>
          </cell>
          <cell r="G394">
            <v>3.3723429999999999</v>
          </cell>
          <cell r="H394">
            <v>3.2440289999999998</v>
          </cell>
          <cell r="I394">
            <v>-0.1199752</v>
          </cell>
          <cell r="J394">
            <v>-4.9092900000000002E-2</v>
          </cell>
          <cell r="K394">
            <v>0</v>
          </cell>
          <cell r="L394">
            <v>4.9092900000000002E-2</v>
          </cell>
          <cell r="M394">
            <v>0.1199752</v>
          </cell>
          <cell r="N394">
            <v>0.1199752</v>
          </cell>
          <cell r="O394">
            <v>499</v>
          </cell>
        </row>
        <row r="395">
          <cell r="A395" t="str">
            <v>C&amp;I</v>
          </cell>
          <cell r="B395">
            <v>10</v>
          </cell>
          <cell r="C395" t="str">
            <v>All</v>
          </cell>
          <cell r="D395" t="str">
            <v>All</v>
          </cell>
          <cell r="E395" t="str">
            <v>Industry: Offices, Hotels, Finance, Services</v>
          </cell>
          <cell r="F395">
            <v>71.966099999999997</v>
          </cell>
          <cell r="G395">
            <v>4.4714470000000004</v>
          </cell>
          <cell r="H395">
            <v>4.384271</v>
          </cell>
          <cell r="I395">
            <v>-0.12574109999999999</v>
          </cell>
          <cell r="J395">
            <v>-5.1452299999999999E-2</v>
          </cell>
          <cell r="K395">
            <v>0</v>
          </cell>
          <cell r="L395">
            <v>5.1452299999999999E-2</v>
          </cell>
          <cell r="M395">
            <v>0.12574109999999999</v>
          </cell>
          <cell r="N395">
            <v>0.12574109999999999</v>
          </cell>
          <cell r="O395">
            <v>499</v>
          </cell>
        </row>
        <row r="396">
          <cell r="A396" t="str">
            <v>C&amp;I</v>
          </cell>
          <cell r="B396">
            <v>11</v>
          </cell>
          <cell r="C396" t="str">
            <v>All</v>
          </cell>
          <cell r="D396" t="str">
            <v>All</v>
          </cell>
          <cell r="E396" t="str">
            <v>Industry: Offices, Hotels, Finance, Services</v>
          </cell>
          <cell r="F396">
            <v>76.539500000000004</v>
          </cell>
          <cell r="G396">
            <v>5.4126659999999998</v>
          </cell>
          <cell r="H396">
            <v>5.2745340000000001</v>
          </cell>
          <cell r="I396">
            <v>-0.1358183</v>
          </cell>
          <cell r="J396">
            <v>-5.5575800000000002E-2</v>
          </cell>
          <cell r="K396">
            <v>0</v>
          </cell>
          <cell r="L396">
            <v>5.5575800000000002E-2</v>
          </cell>
          <cell r="M396">
            <v>0.1358183</v>
          </cell>
          <cell r="N396">
            <v>0.1358183</v>
          </cell>
          <cell r="O396">
            <v>499</v>
          </cell>
        </row>
        <row r="397">
          <cell r="A397" t="str">
            <v>C&amp;I</v>
          </cell>
          <cell r="B397">
            <v>12</v>
          </cell>
          <cell r="C397" t="str">
            <v>All</v>
          </cell>
          <cell r="D397" t="str">
            <v>All</v>
          </cell>
          <cell r="E397" t="str">
            <v>Industry: Offices, Hotels, Finance, Services</v>
          </cell>
          <cell r="F397">
            <v>80.571799999999996</v>
          </cell>
          <cell r="G397">
            <v>6.0264069999999998</v>
          </cell>
          <cell r="H397">
            <v>6.1427050000000003</v>
          </cell>
          <cell r="I397">
            <v>-0.13912459999999999</v>
          </cell>
          <cell r="J397">
            <v>-5.6928600000000003E-2</v>
          </cell>
          <cell r="K397">
            <v>0</v>
          </cell>
          <cell r="L397">
            <v>5.6928600000000003E-2</v>
          </cell>
          <cell r="M397">
            <v>0.13912459999999999</v>
          </cell>
          <cell r="N397">
            <v>0.13912459999999999</v>
          </cell>
          <cell r="O397">
            <v>499</v>
          </cell>
        </row>
        <row r="398">
          <cell r="A398" t="str">
            <v>C&amp;I</v>
          </cell>
          <cell r="B398">
            <v>13</v>
          </cell>
          <cell r="C398" t="str">
            <v>All</v>
          </cell>
          <cell r="D398" t="str">
            <v>All</v>
          </cell>
          <cell r="E398" t="str">
            <v>Industry: Offices, Hotels, Finance, Services</v>
          </cell>
          <cell r="F398">
            <v>84.230900000000005</v>
          </cell>
          <cell r="G398">
            <v>6.3807460000000003</v>
          </cell>
          <cell r="H398">
            <v>6.5296089999999998</v>
          </cell>
          <cell r="I398">
            <v>-0.13140830000000001</v>
          </cell>
          <cell r="J398">
            <v>-5.3771199999999998E-2</v>
          </cell>
          <cell r="K398">
            <v>0</v>
          </cell>
          <cell r="L398">
            <v>5.3771199999999998E-2</v>
          </cell>
          <cell r="M398">
            <v>0.13140830000000001</v>
          </cell>
          <cell r="N398">
            <v>0.13140830000000001</v>
          </cell>
          <cell r="O398">
            <v>499</v>
          </cell>
        </row>
        <row r="399">
          <cell r="A399" t="str">
            <v>C&amp;I</v>
          </cell>
          <cell r="B399">
            <v>14</v>
          </cell>
          <cell r="C399" t="str">
            <v>All</v>
          </cell>
          <cell r="D399" t="str">
            <v>All</v>
          </cell>
          <cell r="E399" t="str">
            <v>Industry: Offices, Hotels, Finance, Services</v>
          </cell>
          <cell r="F399">
            <v>87.347700000000003</v>
          </cell>
          <cell r="G399">
            <v>6.9079420000000002</v>
          </cell>
          <cell r="H399">
            <v>6.9203570000000001</v>
          </cell>
          <cell r="I399">
            <v>-0.13375490000000001</v>
          </cell>
          <cell r="J399">
            <v>-5.4731399999999999E-2</v>
          </cell>
          <cell r="K399">
            <v>0</v>
          </cell>
          <cell r="L399">
            <v>5.4731399999999999E-2</v>
          </cell>
          <cell r="M399">
            <v>0.13375490000000001</v>
          </cell>
          <cell r="N399">
            <v>0.13375490000000001</v>
          </cell>
          <cell r="O399">
            <v>499</v>
          </cell>
        </row>
        <row r="400">
          <cell r="A400" t="str">
            <v>C&amp;I</v>
          </cell>
          <cell r="B400">
            <v>15</v>
          </cell>
          <cell r="C400" t="str">
            <v>All</v>
          </cell>
          <cell r="D400" t="str">
            <v>All</v>
          </cell>
          <cell r="E400" t="str">
            <v>Industry: Offices, Hotels, Finance, Services</v>
          </cell>
          <cell r="F400">
            <v>90.260999999999996</v>
          </cell>
          <cell r="G400">
            <v>7.4577020000000003</v>
          </cell>
          <cell r="H400">
            <v>7.3182590000000003</v>
          </cell>
          <cell r="I400">
            <v>-0.12936259999999999</v>
          </cell>
          <cell r="J400">
            <v>-5.2934099999999998E-2</v>
          </cell>
          <cell r="K400">
            <v>0</v>
          </cell>
          <cell r="L400">
            <v>5.2934099999999998E-2</v>
          </cell>
          <cell r="M400">
            <v>0.12936259999999999</v>
          </cell>
          <cell r="N400">
            <v>0.12936259999999999</v>
          </cell>
          <cell r="O400">
            <v>499</v>
          </cell>
        </row>
        <row r="401">
          <cell r="A401" t="str">
            <v>C&amp;I</v>
          </cell>
          <cell r="B401">
            <v>16</v>
          </cell>
          <cell r="C401" t="str">
            <v>All</v>
          </cell>
          <cell r="D401" t="str">
            <v>All</v>
          </cell>
          <cell r="E401" t="str">
            <v>Industry: Offices, Hotels, Finance, Services</v>
          </cell>
          <cell r="F401">
            <v>92.076499999999996</v>
          </cell>
          <cell r="G401">
            <v>7.5492860000000004</v>
          </cell>
          <cell r="H401">
            <v>7.4645140000000003</v>
          </cell>
          <cell r="I401">
            <v>-0.14024729999999999</v>
          </cell>
          <cell r="J401">
            <v>-5.7388099999999997E-2</v>
          </cell>
          <cell r="K401">
            <v>0</v>
          </cell>
          <cell r="L401">
            <v>5.7388099999999997E-2</v>
          </cell>
          <cell r="M401">
            <v>0.14024729999999999</v>
          </cell>
          <cell r="N401">
            <v>0.14024729999999999</v>
          </cell>
          <cell r="O401">
            <v>499</v>
          </cell>
        </row>
        <row r="402">
          <cell r="A402" t="str">
            <v>C&amp;I</v>
          </cell>
          <cell r="B402">
            <v>17</v>
          </cell>
          <cell r="C402" t="str">
            <v>All</v>
          </cell>
          <cell r="D402" t="str">
            <v>All</v>
          </cell>
          <cell r="E402" t="str">
            <v>Industry: Offices, Hotels, Finance, Services</v>
          </cell>
          <cell r="F402">
            <v>92.906499999999994</v>
          </cell>
          <cell r="G402">
            <v>7.4113389999999999</v>
          </cell>
          <cell r="H402">
            <v>7.1598329999999999</v>
          </cell>
          <cell r="I402">
            <v>-0.14230280000000001</v>
          </cell>
          <cell r="J402">
            <v>-5.8229099999999999E-2</v>
          </cell>
          <cell r="K402">
            <v>0</v>
          </cell>
          <cell r="L402">
            <v>5.8229099999999999E-2</v>
          </cell>
          <cell r="M402">
            <v>0.14230280000000001</v>
          </cell>
          <cell r="N402">
            <v>0.14230280000000001</v>
          </cell>
          <cell r="O402">
            <v>499</v>
          </cell>
        </row>
        <row r="403">
          <cell r="A403" t="str">
            <v>C&amp;I</v>
          </cell>
          <cell r="B403">
            <v>18</v>
          </cell>
          <cell r="C403" t="str">
            <v>All</v>
          </cell>
          <cell r="D403" t="str">
            <v>All</v>
          </cell>
          <cell r="E403" t="str">
            <v>Industry: Offices, Hotels, Finance, Services</v>
          </cell>
          <cell r="F403">
            <v>91.873900000000006</v>
          </cell>
          <cell r="G403">
            <v>6.309412</v>
          </cell>
          <cell r="H403">
            <v>6.0622410000000002</v>
          </cell>
          <cell r="I403">
            <v>-0.13799829999999999</v>
          </cell>
          <cell r="J403">
            <v>-5.6467799999999999E-2</v>
          </cell>
          <cell r="K403">
            <v>0</v>
          </cell>
          <cell r="L403">
            <v>5.6467799999999999E-2</v>
          </cell>
          <cell r="M403">
            <v>0.13799829999999999</v>
          </cell>
          <cell r="N403">
            <v>0.13799829999999999</v>
          </cell>
          <cell r="O403">
            <v>499</v>
          </cell>
        </row>
        <row r="404">
          <cell r="A404" t="str">
            <v>C&amp;I</v>
          </cell>
          <cell r="B404">
            <v>19</v>
          </cell>
          <cell r="C404" t="str">
            <v>All</v>
          </cell>
          <cell r="D404" t="str">
            <v>All</v>
          </cell>
          <cell r="E404" t="str">
            <v>Industry: Offices, Hotels, Finance, Services</v>
          </cell>
          <cell r="F404">
            <v>89.248000000000005</v>
          </cell>
          <cell r="G404">
            <v>5.0126520000000001</v>
          </cell>
          <cell r="H404">
            <v>4.9141430000000001</v>
          </cell>
          <cell r="I404">
            <v>-0.1382314</v>
          </cell>
          <cell r="J404">
            <v>-5.6563200000000001E-2</v>
          </cell>
          <cell r="K404">
            <v>0</v>
          </cell>
          <cell r="L404">
            <v>5.6563200000000001E-2</v>
          </cell>
          <cell r="M404">
            <v>0.1382314</v>
          </cell>
          <cell r="N404">
            <v>0.1382314</v>
          </cell>
          <cell r="O404">
            <v>499</v>
          </cell>
        </row>
        <row r="405">
          <cell r="A405" t="str">
            <v>C&amp;I</v>
          </cell>
          <cell r="B405">
            <v>20</v>
          </cell>
          <cell r="C405" t="str">
            <v>All</v>
          </cell>
          <cell r="D405" t="str">
            <v>All</v>
          </cell>
          <cell r="E405" t="str">
            <v>Industry: Offices, Hotels, Finance, Services</v>
          </cell>
          <cell r="F405">
            <v>85.027900000000002</v>
          </cell>
          <cell r="G405">
            <v>4.3072290000000004</v>
          </cell>
          <cell r="H405">
            <v>4.0342479999999998</v>
          </cell>
          <cell r="I405">
            <v>-0.1376231</v>
          </cell>
          <cell r="J405">
            <v>-5.6314200000000002E-2</v>
          </cell>
          <cell r="K405">
            <v>0</v>
          </cell>
          <cell r="L405">
            <v>5.6314200000000002E-2</v>
          </cell>
          <cell r="M405">
            <v>0.1376231</v>
          </cell>
          <cell r="N405">
            <v>0.1376231</v>
          </cell>
          <cell r="O405">
            <v>499</v>
          </cell>
        </row>
        <row r="406">
          <cell r="A406" t="str">
            <v>C&amp;I</v>
          </cell>
          <cell r="B406">
            <v>21</v>
          </cell>
          <cell r="C406" t="str">
            <v>All</v>
          </cell>
          <cell r="D406" t="str">
            <v>All</v>
          </cell>
          <cell r="E406" t="str">
            <v>Industry: Offices, Hotels, Finance, Services</v>
          </cell>
          <cell r="F406">
            <v>80.702699999999993</v>
          </cell>
          <cell r="G406">
            <v>3.8359130000000001</v>
          </cell>
          <cell r="H406">
            <v>3.6937310000000001</v>
          </cell>
          <cell r="I406">
            <v>-0.132054</v>
          </cell>
          <cell r="J406">
            <v>-5.4035399999999997E-2</v>
          </cell>
          <cell r="K406">
            <v>0</v>
          </cell>
          <cell r="L406">
            <v>5.4035399999999997E-2</v>
          </cell>
          <cell r="M406">
            <v>0.132054</v>
          </cell>
          <cell r="N406">
            <v>0.132054</v>
          </cell>
          <cell r="O406">
            <v>499</v>
          </cell>
        </row>
        <row r="407">
          <cell r="A407" t="str">
            <v>C&amp;I</v>
          </cell>
          <cell r="B407">
            <v>22</v>
          </cell>
          <cell r="C407" t="str">
            <v>All</v>
          </cell>
          <cell r="D407" t="str">
            <v>All</v>
          </cell>
          <cell r="E407" t="str">
            <v>Industry: Offices, Hotels, Finance, Services</v>
          </cell>
          <cell r="F407">
            <v>78.256500000000003</v>
          </cell>
          <cell r="G407">
            <v>3.212628</v>
          </cell>
          <cell r="H407">
            <v>3.281269</v>
          </cell>
          <cell r="I407">
            <v>-0.13310060000000001</v>
          </cell>
          <cell r="J407">
            <v>-5.4463699999999997E-2</v>
          </cell>
          <cell r="K407">
            <v>0</v>
          </cell>
          <cell r="L407">
            <v>5.4463699999999997E-2</v>
          </cell>
          <cell r="M407">
            <v>0.13310060000000001</v>
          </cell>
          <cell r="N407">
            <v>0.13310060000000001</v>
          </cell>
          <cell r="O407">
            <v>499</v>
          </cell>
        </row>
        <row r="408">
          <cell r="A408" t="str">
            <v>C&amp;I</v>
          </cell>
          <cell r="B408">
            <v>23</v>
          </cell>
          <cell r="C408" t="str">
            <v>All</v>
          </cell>
          <cell r="D408" t="str">
            <v>All</v>
          </cell>
          <cell r="E408" t="str">
            <v>Industry: Offices, Hotels, Finance, Services</v>
          </cell>
          <cell r="F408">
            <v>76.033199999999994</v>
          </cell>
          <cell r="G408">
            <v>2.660561</v>
          </cell>
          <cell r="H408">
            <v>2.789539</v>
          </cell>
          <cell r="I408">
            <v>-0.1236051</v>
          </cell>
          <cell r="J408">
            <v>-5.0578199999999997E-2</v>
          </cell>
          <cell r="K408">
            <v>0</v>
          </cell>
          <cell r="L408">
            <v>5.0578199999999997E-2</v>
          </cell>
          <cell r="M408">
            <v>0.1236051</v>
          </cell>
          <cell r="N408">
            <v>0.1236051</v>
          </cell>
          <cell r="O408">
            <v>499</v>
          </cell>
        </row>
        <row r="409">
          <cell r="A409" t="str">
            <v>C&amp;I</v>
          </cell>
          <cell r="B409">
            <v>24</v>
          </cell>
          <cell r="C409" t="str">
            <v>All</v>
          </cell>
          <cell r="D409" t="str">
            <v>All</v>
          </cell>
          <cell r="E409" t="str">
            <v>Industry: Offices, Hotels, Finance, Services</v>
          </cell>
          <cell r="F409">
            <v>74.534899999999993</v>
          </cell>
          <cell r="G409">
            <v>2.4455849999999999</v>
          </cell>
          <cell r="H409">
            <v>2.4470390000000002</v>
          </cell>
          <cell r="I409">
            <v>-0.12856909999999999</v>
          </cell>
          <cell r="J409">
            <v>-5.2609400000000001E-2</v>
          </cell>
          <cell r="K409">
            <v>0</v>
          </cell>
          <cell r="L409">
            <v>5.2609400000000001E-2</v>
          </cell>
          <cell r="M409">
            <v>0.12856909999999999</v>
          </cell>
          <cell r="N409">
            <v>0.12856909999999999</v>
          </cell>
          <cell r="O409">
            <v>499</v>
          </cell>
        </row>
        <row r="410">
          <cell r="A410" t="str">
            <v>C&amp;I</v>
          </cell>
          <cell r="B410">
            <v>1</v>
          </cell>
          <cell r="C410" t="str">
            <v>All</v>
          </cell>
          <cell r="D410" t="str">
            <v>All</v>
          </cell>
          <cell r="E410" t="str">
            <v>Industry: Other or unknown</v>
          </cell>
          <cell r="F410">
            <v>70.433199999999999</v>
          </cell>
          <cell r="G410">
            <v>0.81879840000000004</v>
          </cell>
          <cell r="H410">
            <v>0.74119159999999995</v>
          </cell>
          <cell r="I410">
            <v>-0.26462970000000002</v>
          </cell>
          <cell r="J410">
            <v>-0.1082843</v>
          </cell>
          <cell r="K410">
            <v>0</v>
          </cell>
          <cell r="L410">
            <v>0.1082843</v>
          </cell>
          <cell r="M410">
            <v>0.26462970000000002</v>
          </cell>
          <cell r="N410">
            <v>0.26462970000000002</v>
          </cell>
          <cell r="O410">
            <v>120</v>
          </cell>
        </row>
        <row r="411">
          <cell r="A411" t="str">
            <v>C&amp;I</v>
          </cell>
          <cell r="B411">
            <v>2</v>
          </cell>
          <cell r="C411" t="str">
            <v>All</v>
          </cell>
          <cell r="D411" t="str">
            <v>All</v>
          </cell>
          <cell r="E411" t="str">
            <v>Industry: Other or unknown</v>
          </cell>
          <cell r="F411">
            <v>68.247299999999996</v>
          </cell>
          <cell r="G411">
            <v>0.81975189999999998</v>
          </cell>
          <cell r="H411">
            <v>0.72961730000000002</v>
          </cell>
          <cell r="I411">
            <v>-0.26297540000000003</v>
          </cell>
          <cell r="J411">
            <v>-0.10760740000000001</v>
          </cell>
          <cell r="K411">
            <v>0</v>
          </cell>
          <cell r="L411">
            <v>0.10760740000000001</v>
          </cell>
          <cell r="M411">
            <v>0.26297540000000003</v>
          </cell>
          <cell r="N411">
            <v>0.26297540000000003</v>
          </cell>
          <cell r="O411">
            <v>120</v>
          </cell>
        </row>
        <row r="412">
          <cell r="A412" t="str">
            <v>C&amp;I</v>
          </cell>
          <cell r="B412">
            <v>3</v>
          </cell>
          <cell r="C412" t="str">
            <v>All</v>
          </cell>
          <cell r="D412" t="str">
            <v>All</v>
          </cell>
          <cell r="E412" t="str">
            <v>Industry: Other or unknown</v>
          </cell>
          <cell r="F412">
            <v>66.0792</v>
          </cell>
          <cell r="G412">
            <v>0.80418800000000001</v>
          </cell>
          <cell r="H412">
            <v>0.73672590000000004</v>
          </cell>
          <cell r="I412">
            <v>-0.26179920000000001</v>
          </cell>
          <cell r="J412">
            <v>-0.1071261</v>
          </cell>
          <cell r="K412">
            <v>0</v>
          </cell>
          <cell r="L412">
            <v>0.1071261</v>
          </cell>
          <cell r="M412">
            <v>0.26179920000000001</v>
          </cell>
          <cell r="N412">
            <v>0.26179920000000001</v>
          </cell>
          <cell r="O412">
            <v>120</v>
          </cell>
        </row>
        <row r="413">
          <cell r="A413" t="str">
            <v>C&amp;I</v>
          </cell>
          <cell r="B413">
            <v>4</v>
          </cell>
          <cell r="C413" t="str">
            <v>All</v>
          </cell>
          <cell r="D413" t="str">
            <v>All</v>
          </cell>
          <cell r="E413" t="str">
            <v>Industry: Other or unknown</v>
          </cell>
          <cell r="F413">
            <v>65.458600000000004</v>
          </cell>
          <cell r="G413">
            <v>0.80140370000000005</v>
          </cell>
          <cell r="H413">
            <v>0.71079689999999995</v>
          </cell>
          <cell r="I413">
            <v>-0.26142900000000002</v>
          </cell>
          <cell r="J413">
            <v>-0.1069746</v>
          </cell>
          <cell r="K413">
            <v>0</v>
          </cell>
          <cell r="L413">
            <v>0.1069746</v>
          </cell>
          <cell r="M413">
            <v>0.26142900000000002</v>
          </cell>
          <cell r="N413">
            <v>0.26142900000000002</v>
          </cell>
          <cell r="O413">
            <v>120</v>
          </cell>
        </row>
        <row r="414">
          <cell r="A414" t="str">
            <v>C&amp;I</v>
          </cell>
          <cell r="B414">
            <v>5</v>
          </cell>
          <cell r="C414" t="str">
            <v>All</v>
          </cell>
          <cell r="D414" t="str">
            <v>All</v>
          </cell>
          <cell r="E414" t="str">
            <v>Industry: Other or unknown</v>
          </cell>
          <cell r="F414">
            <v>64.567099999999996</v>
          </cell>
          <cell r="G414">
            <v>0.7788081</v>
          </cell>
          <cell r="H414">
            <v>0.69320720000000002</v>
          </cell>
          <cell r="I414">
            <v>-0.26149499999999998</v>
          </cell>
          <cell r="J414">
            <v>-0.1070016</v>
          </cell>
          <cell r="K414">
            <v>0</v>
          </cell>
          <cell r="L414">
            <v>0.1070016</v>
          </cell>
          <cell r="M414">
            <v>0.26149499999999998</v>
          </cell>
          <cell r="N414">
            <v>0.26149499999999998</v>
          </cell>
          <cell r="O414">
            <v>120</v>
          </cell>
        </row>
        <row r="415">
          <cell r="A415" t="str">
            <v>C&amp;I</v>
          </cell>
          <cell r="B415">
            <v>6</v>
          </cell>
          <cell r="C415" t="str">
            <v>All</v>
          </cell>
          <cell r="D415" t="str">
            <v>All</v>
          </cell>
          <cell r="E415" t="str">
            <v>Industry: Other or unknown</v>
          </cell>
          <cell r="F415">
            <v>63.904400000000003</v>
          </cell>
          <cell r="G415">
            <v>0.85347919999999999</v>
          </cell>
          <cell r="H415">
            <v>0.78737829999999998</v>
          </cell>
          <cell r="I415">
            <v>-0.26294790000000001</v>
          </cell>
          <cell r="J415">
            <v>-0.1075961</v>
          </cell>
          <cell r="K415">
            <v>0</v>
          </cell>
          <cell r="L415">
            <v>0.1075961</v>
          </cell>
          <cell r="M415">
            <v>0.26294790000000001</v>
          </cell>
          <cell r="N415">
            <v>0.26294790000000001</v>
          </cell>
          <cell r="O415">
            <v>120</v>
          </cell>
        </row>
        <row r="416">
          <cell r="A416" t="str">
            <v>C&amp;I</v>
          </cell>
          <cell r="B416">
            <v>7</v>
          </cell>
          <cell r="C416" t="str">
            <v>All</v>
          </cell>
          <cell r="D416" t="str">
            <v>All</v>
          </cell>
          <cell r="E416" t="str">
            <v>Industry: Other or unknown</v>
          </cell>
          <cell r="F416">
            <v>63.475099999999998</v>
          </cell>
          <cell r="G416">
            <v>0.95067409999999997</v>
          </cell>
          <cell r="H416">
            <v>0.88415679999999996</v>
          </cell>
          <cell r="I416">
            <v>-0.26711299999999999</v>
          </cell>
          <cell r="J416">
            <v>-0.10930049999999999</v>
          </cell>
          <cell r="K416">
            <v>0</v>
          </cell>
          <cell r="L416">
            <v>0.10930049999999999</v>
          </cell>
          <cell r="M416">
            <v>0.26711299999999999</v>
          </cell>
          <cell r="N416">
            <v>0.26711299999999999</v>
          </cell>
          <cell r="O416">
            <v>120</v>
          </cell>
        </row>
        <row r="417">
          <cell r="A417" t="str">
            <v>C&amp;I</v>
          </cell>
          <cell r="B417">
            <v>8</v>
          </cell>
          <cell r="C417" t="str">
            <v>All</v>
          </cell>
          <cell r="D417" t="str">
            <v>All</v>
          </cell>
          <cell r="E417" t="str">
            <v>Industry: Other or unknown</v>
          </cell>
          <cell r="F417">
            <v>65.040899999999993</v>
          </cell>
          <cell r="G417">
            <v>1.013728</v>
          </cell>
          <cell r="H417">
            <v>0.94238069999999996</v>
          </cell>
          <cell r="I417">
            <v>-0.27260600000000001</v>
          </cell>
          <cell r="J417">
            <v>-0.1115482</v>
          </cell>
          <cell r="K417">
            <v>0</v>
          </cell>
          <cell r="L417">
            <v>0.1115482</v>
          </cell>
          <cell r="M417">
            <v>0.27260600000000001</v>
          </cell>
          <cell r="N417">
            <v>0.27260600000000001</v>
          </cell>
          <cell r="O417">
            <v>120</v>
          </cell>
        </row>
        <row r="418">
          <cell r="A418" t="str">
            <v>C&amp;I</v>
          </cell>
          <cell r="B418">
            <v>9</v>
          </cell>
          <cell r="C418" t="str">
            <v>All</v>
          </cell>
          <cell r="D418" t="str">
            <v>All</v>
          </cell>
          <cell r="E418" t="str">
            <v>Industry: Other or unknown</v>
          </cell>
          <cell r="F418">
            <v>69.299700000000001</v>
          </cell>
          <cell r="G418">
            <v>1.500812</v>
          </cell>
          <cell r="H418">
            <v>1.373767</v>
          </cell>
          <cell r="I418">
            <v>-0.28233570000000002</v>
          </cell>
          <cell r="J418">
            <v>-0.11552949999999999</v>
          </cell>
          <cell r="K418">
            <v>0</v>
          </cell>
          <cell r="L418">
            <v>0.11552949999999999</v>
          </cell>
          <cell r="M418">
            <v>0.28233570000000002</v>
          </cell>
          <cell r="N418">
            <v>0.28233570000000002</v>
          </cell>
          <cell r="O418">
            <v>120</v>
          </cell>
        </row>
        <row r="419">
          <cell r="A419" t="str">
            <v>C&amp;I</v>
          </cell>
          <cell r="B419">
            <v>10</v>
          </cell>
          <cell r="C419" t="str">
            <v>All</v>
          </cell>
          <cell r="D419" t="str">
            <v>All</v>
          </cell>
          <cell r="E419" t="str">
            <v>Industry: Other or unknown</v>
          </cell>
          <cell r="F419">
            <v>74.888999999999996</v>
          </cell>
          <cell r="G419">
            <v>1.7832209999999999</v>
          </cell>
          <cell r="H419">
            <v>1.6338859999999999</v>
          </cell>
          <cell r="I419">
            <v>-0.33015329999999998</v>
          </cell>
          <cell r="J419">
            <v>-0.1350961</v>
          </cell>
          <cell r="K419">
            <v>0</v>
          </cell>
          <cell r="L419">
            <v>0.1350961</v>
          </cell>
          <cell r="M419">
            <v>0.33015329999999998</v>
          </cell>
          <cell r="N419">
            <v>0.33015329999999998</v>
          </cell>
          <cell r="O419">
            <v>120</v>
          </cell>
        </row>
        <row r="420">
          <cell r="A420" t="str">
            <v>C&amp;I</v>
          </cell>
          <cell r="B420">
            <v>11</v>
          </cell>
          <cell r="C420" t="str">
            <v>All</v>
          </cell>
          <cell r="D420" t="str">
            <v>All</v>
          </cell>
          <cell r="E420" t="str">
            <v>Industry: Other or unknown</v>
          </cell>
          <cell r="F420">
            <v>80.410700000000006</v>
          </cell>
          <cell r="G420">
            <v>1.9584790000000001</v>
          </cell>
          <cell r="H420">
            <v>1.7832410000000001</v>
          </cell>
          <cell r="I420">
            <v>-0.30251489999999998</v>
          </cell>
          <cell r="J420">
            <v>-0.1237866</v>
          </cell>
          <cell r="K420">
            <v>0</v>
          </cell>
          <cell r="L420">
            <v>0.1237866</v>
          </cell>
          <cell r="M420">
            <v>0.30251489999999998</v>
          </cell>
          <cell r="N420">
            <v>0.30251489999999998</v>
          </cell>
          <cell r="O420">
            <v>120</v>
          </cell>
        </row>
        <row r="421">
          <cell r="A421" t="str">
            <v>C&amp;I</v>
          </cell>
          <cell r="B421">
            <v>12</v>
          </cell>
          <cell r="C421" t="str">
            <v>All</v>
          </cell>
          <cell r="D421" t="str">
            <v>All</v>
          </cell>
          <cell r="E421" t="str">
            <v>Industry: Other or unknown</v>
          </cell>
          <cell r="F421">
            <v>84.776399999999995</v>
          </cell>
          <cell r="G421">
            <v>2.166623</v>
          </cell>
          <cell r="H421">
            <v>2.1342750000000001</v>
          </cell>
          <cell r="I421">
            <v>-0.3097142</v>
          </cell>
          <cell r="J421">
            <v>-0.1267325</v>
          </cell>
          <cell r="K421">
            <v>0</v>
          </cell>
          <cell r="L421">
            <v>0.1267325</v>
          </cell>
          <cell r="M421">
            <v>0.3097142</v>
          </cell>
          <cell r="N421">
            <v>0.3097142</v>
          </cell>
          <cell r="O421">
            <v>120</v>
          </cell>
        </row>
        <row r="422">
          <cell r="A422" t="str">
            <v>C&amp;I</v>
          </cell>
          <cell r="B422">
            <v>13</v>
          </cell>
          <cell r="C422" t="str">
            <v>All</v>
          </cell>
          <cell r="D422" t="str">
            <v>All</v>
          </cell>
          <cell r="E422" t="str">
            <v>Industry: Other or unknown</v>
          </cell>
          <cell r="F422">
            <v>88.125500000000002</v>
          </cell>
          <cell r="G422">
            <v>2.3063319999999998</v>
          </cell>
          <cell r="H422">
            <v>2.410514</v>
          </cell>
          <cell r="I422">
            <v>-0.30918689999999999</v>
          </cell>
          <cell r="J422">
            <v>-0.12651680000000001</v>
          </cell>
          <cell r="K422">
            <v>0</v>
          </cell>
          <cell r="L422">
            <v>0.12651680000000001</v>
          </cell>
          <cell r="M422">
            <v>0.30918689999999999</v>
          </cell>
          <cell r="N422">
            <v>0.30918689999999999</v>
          </cell>
          <cell r="O422">
            <v>120</v>
          </cell>
        </row>
        <row r="423">
          <cell r="A423" t="str">
            <v>C&amp;I</v>
          </cell>
          <cell r="B423">
            <v>14</v>
          </cell>
          <cell r="C423" t="str">
            <v>All</v>
          </cell>
          <cell r="D423" t="str">
            <v>All</v>
          </cell>
          <cell r="E423" t="str">
            <v>Industry: Other or unknown</v>
          </cell>
          <cell r="F423">
            <v>91.196100000000001</v>
          </cell>
          <cell r="G423">
            <v>2.3633060000000001</v>
          </cell>
          <cell r="H423">
            <v>2.5222340000000001</v>
          </cell>
          <cell r="I423">
            <v>-0.29393229999999998</v>
          </cell>
          <cell r="J423">
            <v>-0.1202747</v>
          </cell>
          <cell r="K423">
            <v>0</v>
          </cell>
          <cell r="L423">
            <v>0.1202747</v>
          </cell>
          <cell r="M423">
            <v>0.29393229999999998</v>
          </cell>
          <cell r="N423">
            <v>0.29393229999999998</v>
          </cell>
          <cell r="O423">
            <v>120</v>
          </cell>
        </row>
        <row r="424">
          <cell r="A424" t="str">
            <v>C&amp;I</v>
          </cell>
          <cell r="B424">
            <v>15</v>
          </cell>
          <cell r="C424" t="str">
            <v>All</v>
          </cell>
          <cell r="D424" t="str">
            <v>All</v>
          </cell>
          <cell r="E424" t="str">
            <v>Industry: Other or unknown</v>
          </cell>
          <cell r="F424">
            <v>93.955399999999997</v>
          </cell>
          <cell r="G424">
            <v>2.6285259999999999</v>
          </cell>
          <cell r="H424">
            <v>2.5730029999999999</v>
          </cell>
          <cell r="I424">
            <v>-0.29812309999999997</v>
          </cell>
          <cell r="J424">
            <v>-0.1219895</v>
          </cell>
          <cell r="K424">
            <v>0</v>
          </cell>
          <cell r="L424">
            <v>0.1219895</v>
          </cell>
          <cell r="M424">
            <v>0.29812309999999997</v>
          </cell>
          <cell r="N424">
            <v>0.29812309999999997</v>
          </cell>
          <cell r="O424">
            <v>120</v>
          </cell>
        </row>
        <row r="425">
          <cell r="A425" t="str">
            <v>C&amp;I</v>
          </cell>
          <cell r="B425">
            <v>16</v>
          </cell>
          <cell r="C425" t="str">
            <v>All</v>
          </cell>
          <cell r="D425" t="str">
            <v>All</v>
          </cell>
          <cell r="E425" t="str">
            <v>Industry: Other or unknown</v>
          </cell>
          <cell r="F425">
            <v>95.6798</v>
          </cell>
          <cell r="G425">
            <v>2.7647339999999998</v>
          </cell>
          <cell r="H425">
            <v>2.7424249999999999</v>
          </cell>
          <cell r="I425">
            <v>-0.31107390000000001</v>
          </cell>
          <cell r="J425">
            <v>-0.12728890000000001</v>
          </cell>
          <cell r="K425">
            <v>0</v>
          </cell>
          <cell r="L425">
            <v>0.12728890000000001</v>
          </cell>
          <cell r="M425">
            <v>0.31107390000000001</v>
          </cell>
          <cell r="N425">
            <v>0.31107390000000001</v>
          </cell>
          <cell r="O425">
            <v>120</v>
          </cell>
        </row>
        <row r="426">
          <cell r="A426" t="str">
            <v>C&amp;I</v>
          </cell>
          <cell r="B426">
            <v>17</v>
          </cell>
          <cell r="C426" t="str">
            <v>All</v>
          </cell>
          <cell r="D426" t="str">
            <v>All</v>
          </cell>
          <cell r="E426" t="str">
            <v>Industry: Other or unknown</v>
          </cell>
          <cell r="F426">
            <v>96.595299999999995</v>
          </cell>
          <cell r="G426">
            <v>2.589067</v>
          </cell>
          <cell r="H426">
            <v>2.637448</v>
          </cell>
          <cell r="I426">
            <v>-0.29813099999999998</v>
          </cell>
          <cell r="J426">
            <v>-0.1219928</v>
          </cell>
          <cell r="K426">
            <v>0</v>
          </cell>
          <cell r="L426">
            <v>0.1219928</v>
          </cell>
          <cell r="M426">
            <v>0.29813099999999998</v>
          </cell>
          <cell r="N426">
            <v>0.29813099999999998</v>
          </cell>
          <cell r="O426">
            <v>120</v>
          </cell>
        </row>
        <row r="427">
          <cell r="A427" t="str">
            <v>C&amp;I</v>
          </cell>
          <cell r="B427">
            <v>18</v>
          </cell>
          <cell r="C427" t="str">
            <v>All</v>
          </cell>
          <cell r="D427" t="str">
            <v>All</v>
          </cell>
          <cell r="E427" t="str">
            <v>Industry: Other or unknown</v>
          </cell>
          <cell r="F427">
            <v>96.510400000000004</v>
          </cell>
          <cell r="G427">
            <v>2.0388489999999999</v>
          </cell>
          <cell r="H427">
            <v>2.0450719999999998</v>
          </cell>
          <cell r="I427">
            <v>-0.30924020000000002</v>
          </cell>
          <cell r="J427">
            <v>-0.1265386</v>
          </cell>
          <cell r="K427">
            <v>0</v>
          </cell>
          <cell r="L427">
            <v>0.1265386</v>
          </cell>
          <cell r="M427">
            <v>0.30924020000000002</v>
          </cell>
          <cell r="N427">
            <v>0.30924020000000002</v>
          </cell>
          <cell r="O427">
            <v>120</v>
          </cell>
        </row>
        <row r="428">
          <cell r="A428" t="str">
            <v>C&amp;I</v>
          </cell>
          <cell r="B428">
            <v>19</v>
          </cell>
          <cell r="C428" t="str">
            <v>All</v>
          </cell>
          <cell r="D428" t="str">
            <v>All</v>
          </cell>
          <cell r="E428" t="str">
            <v>Industry: Other or unknown</v>
          </cell>
          <cell r="F428">
            <v>94.974699999999999</v>
          </cell>
          <cell r="G428">
            <v>1.4725010000000001</v>
          </cell>
          <cell r="H428">
            <v>1.411945</v>
          </cell>
          <cell r="I428">
            <v>-0.30567860000000002</v>
          </cell>
          <cell r="J428">
            <v>-0.1250812</v>
          </cell>
          <cell r="K428">
            <v>0</v>
          </cell>
          <cell r="L428">
            <v>0.1250812</v>
          </cell>
          <cell r="M428">
            <v>0.30567860000000002</v>
          </cell>
          <cell r="N428">
            <v>0.30567860000000002</v>
          </cell>
          <cell r="O428">
            <v>120</v>
          </cell>
        </row>
        <row r="429">
          <cell r="A429" t="str">
            <v>C&amp;I</v>
          </cell>
          <cell r="B429">
            <v>20</v>
          </cell>
          <cell r="C429" t="str">
            <v>All</v>
          </cell>
          <cell r="D429" t="str">
            <v>All</v>
          </cell>
          <cell r="E429" t="str">
            <v>Industry: Other or unknown</v>
          </cell>
          <cell r="F429">
            <v>90.974999999999994</v>
          </cell>
          <cell r="G429">
            <v>1.2223409999999999</v>
          </cell>
          <cell r="H429">
            <v>1.2432259999999999</v>
          </cell>
          <cell r="I429">
            <v>-0.30372159999999998</v>
          </cell>
          <cell r="J429">
            <v>-0.1242804</v>
          </cell>
          <cell r="K429">
            <v>0</v>
          </cell>
          <cell r="L429">
            <v>0.1242804</v>
          </cell>
          <cell r="M429">
            <v>0.30372159999999998</v>
          </cell>
          <cell r="N429">
            <v>0.30372159999999998</v>
          </cell>
          <cell r="O429">
            <v>120</v>
          </cell>
        </row>
        <row r="430">
          <cell r="A430" t="str">
            <v>C&amp;I</v>
          </cell>
          <cell r="B430">
            <v>21</v>
          </cell>
          <cell r="C430" t="str">
            <v>All</v>
          </cell>
          <cell r="D430" t="str">
            <v>All</v>
          </cell>
          <cell r="E430" t="str">
            <v>Industry: Other or unknown</v>
          </cell>
          <cell r="F430">
            <v>86.149600000000007</v>
          </cell>
          <cell r="G430">
            <v>1.0558289999999999</v>
          </cell>
          <cell r="H430">
            <v>0.98055610000000004</v>
          </cell>
          <cell r="I430">
            <v>-0.28880119999999998</v>
          </cell>
          <cell r="J430">
            <v>-0.11817510000000001</v>
          </cell>
          <cell r="K430">
            <v>0</v>
          </cell>
          <cell r="L430">
            <v>0.11817510000000001</v>
          </cell>
          <cell r="M430">
            <v>0.28880119999999998</v>
          </cell>
          <cell r="N430">
            <v>0.28880119999999998</v>
          </cell>
          <cell r="O430">
            <v>120</v>
          </cell>
        </row>
        <row r="431">
          <cell r="A431" t="str">
            <v>C&amp;I</v>
          </cell>
          <cell r="B431">
            <v>22</v>
          </cell>
          <cell r="C431" t="str">
            <v>All</v>
          </cell>
          <cell r="D431" t="str">
            <v>All</v>
          </cell>
          <cell r="E431" t="str">
            <v>Industry: Other or unknown</v>
          </cell>
          <cell r="F431">
            <v>82.491699999999994</v>
          </cell>
          <cell r="G431">
            <v>0.9413203</v>
          </cell>
          <cell r="H431">
            <v>1.0346610000000001</v>
          </cell>
          <cell r="I431">
            <v>-0.27670440000000002</v>
          </cell>
          <cell r="J431">
            <v>-0.1132252</v>
          </cell>
          <cell r="K431">
            <v>0</v>
          </cell>
          <cell r="L431">
            <v>0.1132252</v>
          </cell>
          <cell r="M431">
            <v>0.27670440000000002</v>
          </cell>
          <cell r="N431">
            <v>0.27670440000000002</v>
          </cell>
          <cell r="O431">
            <v>120</v>
          </cell>
        </row>
        <row r="432">
          <cell r="A432" t="str">
            <v>C&amp;I</v>
          </cell>
          <cell r="B432">
            <v>23</v>
          </cell>
          <cell r="C432" t="str">
            <v>All</v>
          </cell>
          <cell r="D432" t="str">
            <v>All</v>
          </cell>
          <cell r="E432" t="str">
            <v>Industry: Other or unknown</v>
          </cell>
          <cell r="F432">
            <v>79.656899999999993</v>
          </cell>
          <cell r="G432">
            <v>0.88177340000000004</v>
          </cell>
          <cell r="H432">
            <v>0.85136769999999995</v>
          </cell>
          <cell r="I432">
            <v>-0.27358209999999999</v>
          </cell>
          <cell r="J432">
            <v>-0.11194759999999999</v>
          </cell>
          <cell r="K432">
            <v>0</v>
          </cell>
          <cell r="L432">
            <v>0.11194759999999999</v>
          </cell>
          <cell r="M432">
            <v>0.27358209999999999</v>
          </cell>
          <cell r="N432">
            <v>0.27358209999999999</v>
          </cell>
          <cell r="O432">
            <v>120</v>
          </cell>
        </row>
        <row r="433">
          <cell r="A433" t="str">
            <v>C&amp;I</v>
          </cell>
          <cell r="B433">
            <v>24</v>
          </cell>
          <cell r="C433" t="str">
            <v>All</v>
          </cell>
          <cell r="D433" t="str">
            <v>All</v>
          </cell>
          <cell r="E433" t="str">
            <v>Industry: Other or unknown</v>
          </cell>
          <cell r="F433">
            <v>77.477500000000006</v>
          </cell>
          <cell r="G433">
            <v>0.83481760000000005</v>
          </cell>
          <cell r="H433">
            <v>0.86631720000000001</v>
          </cell>
          <cell r="I433">
            <v>-0.26934340000000001</v>
          </cell>
          <cell r="J433">
            <v>-0.11021309999999999</v>
          </cell>
          <cell r="K433">
            <v>0</v>
          </cell>
          <cell r="L433">
            <v>0.11021309999999999</v>
          </cell>
          <cell r="M433">
            <v>0.26934340000000001</v>
          </cell>
          <cell r="N433">
            <v>0.26934340000000001</v>
          </cell>
          <cell r="O433">
            <v>120</v>
          </cell>
        </row>
        <row r="434">
          <cell r="A434" t="str">
            <v>C&amp;I</v>
          </cell>
          <cell r="B434">
            <v>1</v>
          </cell>
          <cell r="C434" t="str">
            <v>All</v>
          </cell>
          <cell r="D434" t="str">
            <v>All</v>
          </cell>
          <cell r="E434" t="str">
            <v>Industry: Residential</v>
          </cell>
          <cell r="H434">
            <v>2.52E-2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</v>
          </cell>
        </row>
        <row r="435">
          <cell r="A435" t="str">
            <v>C&amp;I</v>
          </cell>
          <cell r="B435">
            <v>2</v>
          </cell>
          <cell r="C435" t="str">
            <v>All</v>
          </cell>
          <cell r="D435" t="str">
            <v>All</v>
          </cell>
          <cell r="E435" t="str">
            <v>Industry: Residential</v>
          </cell>
          <cell r="H435">
            <v>2.58E-2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</v>
          </cell>
        </row>
        <row r="436">
          <cell r="A436" t="str">
            <v>C&amp;I</v>
          </cell>
          <cell r="B436">
            <v>3</v>
          </cell>
          <cell r="C436" t="str">
            <v>All</v>
          </cell>
          <cell r="D436" t="str">
            <v>All</v>
          </cell>
          <cell r="E436" t="str">
            <v>Industry: Residential</v>
          </cell>
          <cell r="H436">
            <v>2.52E-2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1</v>
          </cell>
        </row>
        <row r="437">
          <cell r="A437" t="str">
            <v>C&amp;I</v>
          </cell>
          <cell r="B437">
            <v>4</v>
          </cell>
          <cell r="C437" t="str">
            <v>All</v>
          </cell>
          <cell r="D437" t="str">
            <v>All</v>
          </cell>
          <cell r="E437" t="str">
            <v>Industry: Residential</v>
          </cell>
          <cell r="H437">
            <v>2.58E-2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</v>
          </cell>
        </row>
        <row r="438">
          <cell r="A438" t="str">
            <v>C&amp;I</v>
          </cell>
          <cell r="B438">
            <v>5</v>
          </cell>
          <cell r="C438" t="str">
            <v>All</v>
          </cell>
          <cell r="D438" t="str">
            <v>All</v>
          </cell>
          <cell r="E438" t="str">
            <v>Industry: Residential</v>
          </cell>
          <cell r="H438">
            <v>2.46E-2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</v>
          </cell>
        </row>
        <row r="439">
          <cell r="A439" t="str">
            <v>C&amp;I</v>
          </cell>
          <cell r="B439">
            <v>6</v>
          </cell>
          <cell r="C439" t="str">
            <v>All</v>
          </cell>
          <cell r="D439" t="str">
            <v>All</v>
          </cell>
          <cell r="E439" t="str">
            <v>Industry: Residential</v>
          </cell>
          <cell r="H439">
            <v>2.52E-2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</row>
        <row r="440">
          <cell r="A440" t="str">
            <v>C&amp;I</v>
          </cell>
          <cell r="B440">
            <v>7</v>
          </cell>
          <cell r="C440" t="str">
            <v>All</v>
          </cell>
          <cell r="D440" t="str">
            <v>All</v>
          </cell>
          <cell r="E440" t="str">
            <v>Industry: Residential</v>
          </cell>
          <cell r="H440">
            <v>2.52E-2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</v>
          </cell>
        </row>
        <row r="441">
          <cell r="A441" t="str">
            <v>C&amp;I</v>
          </cell>
          <cell r="B441">
            <v>8</v>
          </cell>
          <cell r="C441" t="str">
            <v>All</v>
          </cell>
          <cell r="D441" t="str">
            <v>All</v>
          </cell>
          <cell r="E441" t="str">
            <v>Industry: Residential</v>
          </cell>
          <cell r="H441">
            <v>2.64E-2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</v>
          </cell>
        </row>
        <row r="442">
          <cell r="A442" t="str">
            <v>C&amp;I</v>
          </cell>
          <cell r="B442">
            <v>9</v>
          </cell>
          <cell r="C442" t="str">
            <v>All</v>
          </cell>
          <cell r="D442" t="str">
            <v>All</v>
          </cell>
          <cell r="E442" t="str">
            <v>Industry: Residential</v>
          </cell>
          <cell r="H442">
            <v>2.52E-2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</v>
          </cell>
        </row>
        <row r="443">
          <cell r="A443" t="str">
            <v>C&amp;I</v>
          </cell>
          <cell r="B443">
            <v>10</v>
          </cell>
          <cell r="C443" t="str">
            <v>All</v>
          </cell>
          <cell r="D443" t="str">
            <v>All</v>
          </cell>
          <cell r="E443" t="str">
            <v>Industry: Residential</v>
          </cell>
          <cell r="H443">
            <v>2.64E-2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</v>
          </cell>
        </row>
        <row r="444">
          <cell r="A444" t="str">
            <v>C&amp;I</v>
          </cell>
          <cell r="B444">
            <v>11</v>
          </cell>
          <cell r="C444" t="str">
            <v>All</v>
          </cell>
          <cell r="D444" t="str">
            <v>All</v>
          </cell>
          <cell r="E444" t="str">
            <v>Industry: Residential</v>
          </cell>
          <cell r="H444">
            <v>1.1220699999999999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</v>
          </cell>
        </row>
        <row r="445">
          <cell r="A445" t="str">
            <v>C&amp;I</v>
          </cell>
          <cell r="B445">
            <v>12</v>
          </cell>
          <cell r="C445" t="str">
            <v>All</v>
          </cell>
          <cell r="D445" t="str">
            <v>All</v>
          </cell>
          <cell r="E445" t="str">
            <v>Industry: Residential</v>
          </cell>
          <cell r="H445">
            <v>0.53099980000000002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</row>
        <row r="446">
          <cell r="A446" t="str">
            <v>C&amp;I</v>
          </cell>
          <cell r="B446">
            <v>13</v>
          </cell>
          <cell r="C446" t="str">
            <v>All</v>
          </cell>
          <cell r="D446" t="str">
            <v>All</v>
          </cell>
          <cell r="E446" t="str">
            <v>Industry: Residential</v>
          </cell>
          <cell r="H446">
            <v>2.9399999999999999E-2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</v>
          </cell>
        </row>
        <row r="447">
          <cell r="A447" t="str">
            <v>C&amp;I</v>
          </cell>
          <cell r="B447">
            <v>14</v>
          </cell>
          <cell r="C447" t="str">
            <v>All</v>
          </cell>
          <cell r="D447" t="str">
            <v>All</v>
          </cell>
          <cell r="E447" t="str">
            <v>Industry: Residential</v>
          </cell>
          <cell r="H447">
            <v>8.2799999999999999E-2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</v>
          </cell>
        </row>
        <row r="448">
          <cell r="A448" t="str">
            <v>C&amp;I</v>
          </cell>
          <cell r="B448">
            <v>15</v>
          </cell>
          <cell r="C448" t="str">
            <v>All</v>
          </cell>
          <cell r="D448" t="str">
            <v>All</v>
          </cell>
          <cell r="E448" t="str">
            <v>Industry: Residential</v>
          </cell>
          <cell r="H448">
            <v>3.7645300000000002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</v>
          </cell>
        </row>
        <row r="449">
          <cell r="A449" t="str">
            <v>C&amp;I</v>
          </cell>
          <cell r="B449">
            <v>16</v>
          </cell>
          <cell r="C449" t="str">
            <v>All</v>
          </cell>
          <cell r="D449" t="str">
            <v>All</v>
          </cell>
          <cell r="E449" t="str">
            <v>Industry: Residential</v>
          </cell>
          <cell r="H449">
            <v>3.2471999999999999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</v>
          </cell>
        </row>
        <row r="450">
          <cell r="A450" t="str">
            <v>C&amp;I</v>
          </cell>
          <cell r="B450">
            <v>17</v>
          </cell>
          <cell r="C450" t="str">
            <v>All</v>
          </cell>
          <cell r="D450" t="str">
            <v>All</v>
          </cell>
          <cell r="E450" t="str">
            <v>Industry: Residential</v>
          </cell>
          <cell r="H450">
            <v>3.099599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</v>
          </cell>
        </row>
        <row r="451">
          <cell r="A451" t="str">
            <v>C&amp;I</v>
          </cell>
          <cell r="B451">
            <v>18</v>
          </cell>
          <cell r="C451" t="str">
            <v>All</v>
          </cell>
          <cell r="D451" t="str">
            <v>All</v>
          </cell>
          <cell r="E451" t="str">
            <v>Industry: Residential</v>
          </cell>
          <cell r="H451">
            <v>0.13259989999999999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</v>
          </cell>
        </row>
        <row r="452">
          <cell r="A452" t="str">
            <v>C&amp;I</v>
          </cell>
          <cell r="B452">
            <v>19</v>
          </cell>
          <cell r="C452" t="str">
            <v>All</v>
          </cell>
          <cell r="D452" t="str">
            <v>All</v>
          </cell>
          <cell r="E452" t="str">
            <v>Industry: Residential</v>
          </cell>
          <cell r="H452">
            <v>3.1800000000000002E-2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</v>
          </cell>
        </row>
        <row r="453">
          <cell r="A453" t="str">
            <v>C&amp;I</v>
          </cell>
          <cell r="B453">
            <v>20</v>
          </cell>
          <cell r="C453" t="str">
            <v>All</v>
          </cell>
          <cell r="D453" t="str">
            <v>All</v>
          </cell>
          <cell r="E453" t="str">
            <v>Industry: Residential</v>
          </cell>
          <cell r="H453">
            <v>3.1800000000000002E-2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</v>
          </cell>
        </row>
        <row r="454">
          <cell r="A454" t="str">
            <v>C&amp;I</v>
          </cell>
          <cell r="B454">
            <v>21</v>
          </cell>
          <cell r="C454" t="str">
            <v>All</v>
          </cell>
          <cell r="D454" t="str">
            <v>All</v>
          </cell>
          <cell r="E454" t="str">
            <v>Industry: Residential</v>
          </cell>
          <cell r="H454">
            <v>3.1199999999999999E-2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</v>
          </cell>
        </row>
        <row r="455">
          <cell r="A455" t="str">
            <v>C&amp;I</v>
          </cell>
          <cell r="B455">
            <v>22</v>
          </cell>
          <cell r="C455" t="str">
            <v>All</v>
          </cell>
          <cell r="D455" t="str">
            <v>All</v>
          </cell>
          <cell r="E455" t="str">
            <v>Industry: Residential</v>
          </cell>
          <cell r="H455">
            <v>0.03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1</v>
          </cell>
        </row>
        <row r="456">
          <cell r="A456" t="str">
            <v>C&amp;I</v>
          </cell>
          <cell r="B456">
            <v>23</v>
          </cell>
          <cell r="C456" t="str">
            <v>All</v>
          </cell>
          <cell r="D456" t="str">
            <v>All</v>
          </cell>
          <cell r="E456" t="str">
            <v>Industry: Residential</v>
          </cell>
          <cell r="H456">
            <v>2.52E-2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</row>
        <row r="457">
          <cell r="A457" t="str">
            <v>C&amp;I</v>
          </cell>
          <cell r="B457">
            <v>24</v>
          </cell>
          <cell r="C457" t="str">
            <v>All</v>
          </cell>
          <cell r="D457" t="str">
            <v>All</v>
          </cell>
          <cell r="E457" t="str">
            <v>Industry: Residential</v>
          </cell>
          <cell r="H457">
            <v>2.58E-2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</row>
        <row r="458">
          <cell r="A458" t="str">
            <v>C&amp;I</v>
          </cell>
          <cell r="B458">
            <v>1</v>
          </cell>
          <cell r="C458" t="str">
            <v>All</v>
          </cell>
          <cell r="D458" t="str">
            <v>All</v>
          </cell>
          <cell r="E458" t="str">
            <v>Industry: Retail stores</v>
          </cell>
          <cell r="F458">
            <v>66.721400000000003</v>
          </cell>
          <cell r="G458">
            <v>1.934577</v>
          </cell>
          <cell r="H458">
            <v>1.7055910000000001</v>
          </cell>
          <cell r="I458">
            <v>-0.24636089999999999</v>
          </cell>
          <cell r="J458">
            <v>-0.10080890000000001</v>
          </cell>
          <cell r="K458">
            <v>0</v>
          </cell>
          <cell r="L458">
            <v>0.10080890000000001</v>
          </cell>
          <cell r="M458">
            <v>0.24636089999999999</v>
          </cell>
          <cell r="N458">
            <v>0.24636089999999999</v>
          </cell>
          <cell r="O458">
            <v>122</v>
          </cell>
        </row>
        <row r="459">
          <cell r="A459" t="str">
            <v>C&amp;I</v>
          </cell>
          <cell r="B459">
            <v>2</v>
          </cell>
          <cell r="C459" t="str">
            <v>All</v>
          </cell>
          <cell r="D459" t="str">
            <v>All</v>
          </cell>
          <cell r="E459" t="str">
            <v>Industry: Retail stores</v>
          </cell>
          <cell r="F459">
            <v>65.415000000000006</v>
          </cell>
          <cell r="G459">
            <v>1.854522</v>
          </cell>
          <cell r="H459">
            <v>1.653502</v>
          </cell>
          <cell r="I459">
            <v>-0.24395539999999999</v>
          </cell>
          <cell r="J459">
            <v>-9.9824599999999999E-2</v>
          </cell>
          <cell r="K459">
            <v>0</v>
          </cell>
          <cell r="L459">
            <v>9.9824599999999999E-2</v>
          </cell>
          <cell r="M459">
            <v>0.24395539999999999</v>
          </cell>
          <cell r="N459">
            <v>0.24395539999999999</v>
          </cell>
          <cell r="O459">
            <v>122</v>
          </cell>
        </row>
        <row r="460">
          <cell r="A460" t="str">
            <v>C&amp;I</v>
          </cell>
          <cell r="B460">
            <v>3</v>
          </cell>
          <cell r="C460" t="str">
            <v>All</v>
          </cell>
          <cell r="D460" t="str">
            <v>All</v>
          </cell>
          <cell r="E460" t="str">
            <v>Industry: Retail stores</v>
          </cell>
          <cell r="F460">
            <v>64.227000000000004</v>
          </cell>
          <cell r="G460">
            <v>1.7852410000000001</v>
          </cell>
          <cell r="H460">
            <v>1.6840580000000001</v>
          </cell>
          <cell r="I460">
            <v>-0.24262729999999999</v>
          </cell>
          <cell r="J460">
            <v>-9.9281099999999997E-2</v>
          </cell>
          <cell r="K460">
            <v>0</v>
          </cell>
          <cell r="L460">
            <v>9.9281099999999997E-2</v>
          </cell>
          <cell r="M460">
            <v>0.24262729999999999</v>
          </cell>
          <cell r="N460">
            <v>0.24262729999999999</v>
          </cell>
          <cell r="O460">
            <v>122</v>
          </cell>
        </row>
        <row r="461">
          <cell r="A461" t="str">
            <v>C&amp;I</v>
          </cell>
          <cell r="B461">
            <v>4</v>
          </cell>
          <cell r="C461" t="str">
            <v>All</v>
          </cell>
          <cell r="D461" t="str">
            <v>All</v>
          </cell>
          <cell r="E461" t="str">
            <v>Industry: Retail stores</v>
          </cell>
          <cell r="F461">
            <v>63.3735</v>
          </cell>
          <cell r="G461">
            <v>1.790135</v>
          </cell>
          <cell r="H461">
            <v>1.653249</v>
          </cell>
          <cell r="I461">
            <v>-0.2418476</v>
          </cell>
          <cell r="J461">
            <v>-9.8962099999999997E-2</v>
          </cell>
          <cell r="K461">
            <v>0</v>
          </cell>
          <cell r="L461">
            <v>9.8962099999999997E-2</v>
          </cell>
          <cell r="M461">
            <v>0.2418476</v>
          </cell>
          <cell r="N461">
            <v>0.2418476</v>
          </cell>
          <cell r="O461">
            <v>122</v>
          </cell>
        </row>
        <row r="462">
          <cell r="A462" t="str">
            <v>C&amp;I</v>
          </cell>
          <cell r="B462">
            <v>5</v>
          </cell>
          <cell r="C462" t="str">
            <v>All</v>
          </cell>
          <cell r="D462" t="str">
            <v>All</v>
          </cell>
          <cell r="E462" t="str">
            <v>Industry: Retail stores</v>
          </cell>
          <cell r="F462">
            <v>62.932699999999997</v>
          </cell>
          <cell r="G462">
            <v>1.817034</v>
          </cell>
          <cell r="H462">
            <v>1.639472</v>
          </cell>
          <cell r="I462">
            <v>-0.2417512</v>
          </cell>
          <cell r="J462">
            <v>-9.8922599999999999E-2</v>
          </cell>
          <cell r="K462">
            <v>0</v>
          </cell>
          <cell r="L462">
            <v>9.8922599999999999E-2</v>
          </cell>
          <cell r="M462">
            <v>0.2417512</v>
          </cell>
          <cell r="N462">
            <v>0.2417512</v>
          </cell>
          <cell r="O462">
            <v>122</v>
          </cell>
        </row>
        <row r="463">
          <cell r="A463" t="str">
            <v>C&amp;I</v>
          </cell>
          <cell r="B463">
            <v>6</v>
          </cell>
          <cell r="C463" t="str">
            <v>All</v>
          </cell>
          <cell r="D463" t="str">
            <v>All</v>
          </cell>
          <cell r="E463" t="str">
            <v>Industry: Retail stores</v>
          </cell>
          <cell r="F463">
            <v>62.392200000000003</v>
          </cell>
          <cell r="G463">
            <v>1.699778</v>
          </cell>
          <cell r="H463">
            <v>1.5827819999999999</v>
          </cell>
          <cell r="I463">
            <v>-0.2410804</v>
          </cell>
          <cell r="J463">
            <v>-9.8648100000000002E-2</v>
          </cell>
          <cell r="K463">
            <v>0</v>
          </cell>
          <cell r="L463">
            <v>9.8648100000000002E-2</v>
          </cell>
          <cell r="M463">
            <v>0.2410804</v>
          </cell>
          <cell r="N463">
            <v>0.2410804</v>
          </cell>
          <cell r="O463">
            <v>122</v>
          </cell>
        </row>
        <row r="464">
          <cell r="A464" t="str">
            <v>C&amp;I</v>
          </cell>
          <cell r="B464">
            <v>7</v>
          </cell>
          <cell r="C464" t="str">
            <v>All</v>
          </cell>
          <cell r="D464" t="str">
            <v>All</v>
          </cell>
          <cell r="E464" t="str">
            <v>Industry: Retail stores</v>
          </cell>
          <cell r="F464">
            <v>61.578699999999998</v>
          </cell>
          <cell r="G464">
            <v>2.0597979999999998</v>
          </cell>
          <cell r="H464">
            <v>2.0517810000000001</v>
          </cell>
          <cell r="I464">
            <v>-0.24601439999999999</v>
          </cell>
          <cell r="J464">
            <v>-0.1006671</v>
          </cell>
          <cell r="K464">
            <v>0</v>
          </cell>
          <cell r="L464">
            <v>0.1006671</v>
          </cell>
          <cell r="M464">
            <v>0.24601439999999999</v>
          </cell>
          <cell r="N464">
            <v>0.24601439999999999</v>
          </cell>
          <cell r="O464">
            <v>122</v>
          </cell>
        </row>
        <row r="465">
          <cell r="A465" t="str">
            <v>C&amp;I</v>
          </cell>
          <cell r="B465">
            <v>8</v>
          </cell>
          <cell r="C465" t="str">
            <v>All</v>
          </cell>
          <cell r="D465" t="str">
            <v>All</v>
          </cell>
          <cell r="E465" t="str">
            <v>Industry: Retail stores</v>
          </cell>
          <cell r="F465">
            <v>62.958300000000001</v>
          </cell>
          <cell r="G465">
            <v>2.9381789999999999</v>
          </cell>
          <cell r="H465">
            <v>2.783058</v>
          </cell>
          <cell r="I465">
            <v>-0.246172</v>
          </cell>
          <cell r="J465">
            <v>-0.1007316</v>
          </cell>
          <cell r="K465">
            <v>0</v>
          </cell>
          <cell r="L465">
            <v>0.1007316</v>
          </cell>
          <cell r="M465">
            <v>0.246172</v>
          </cell>
          <cell r="N465">
            <v>0.246172</v>
          </cell>
          <cell r="O465">
            <v>122</v>
          </cell>
        </row>
        <row r="466">
          <cell r="A466" t="str">
            <v>C&amp;I</v>
          </cell>
          <cell r="B466">
            <v>9</v>
          </cell>
          <cell r="C466" t="str">
            <v>All</v>
          </cell>
          <cell r="D466" t="str">
            <v>All</v>
          </cell>
          <cell r="E466" t="str">
            <v>Industry: Retail stores</v>
          </cell>
          <cell r="F466">
            <v>67.817499999999995</v>
          </cell>
          <cell r="G466">
            <v>3.3774190000000002</v>
          </cell>
          <cell r="H466">
            <v>3.1364869999999998</v>
          </cell>
          <cell r="I466">
            <v>-0.2732656</v>
          </cell>
          <cell r="J466">
            <v>-0.1118181</v>
          </cell>
          <cell r="K466">
            <v>0</v>
          </cell>
          <cell r="L466">
            <v>0.1118181</v>
          </cell>
          <cell r="M466">
            <v>0.2732656</v>
          </cell>
          <cell r="N466">
            <v>0.2732656</v>
          </cell>
          <cell r="O466">
            <v>122</v>
          </cell>
        </row>
        <row r="467">
          <cell r="A467" t="str">
            <v>C&amp;I</v>
          </cell>
          <cell r="B467">
            <v>10</v>
          </cell>
          <cell r="C467" t="str">
            <v>All</v>
          </cell>
          <cell r="D467" t="str">
            <v>All</v>
          </cell>
          <cell r="E467" t="str">
            <v>Industry: Retail stores</v>
          </cell>
          <cell r="F467">
            <v>72.678700000000006</v>
          </cell>
          <cell r="G467">
            <v>4.6414799999999996</v>
          </cell>
          <cell r="H467">
            <v>5.0597079999999997</v>
          </cell>
          <cell r="I467">
            <v>-0.41506029999999999</v>
          </cell>
          <cell r="J467">
            <v>-0.1698393</v>
          </cell>
          <cell r="K467">
            <v>0</v>
          </cell>
          <cell r="L467">
            <v>0.1698393</v>
          </cell>
          <cell r="M467">
            <v>0.41506029999999999</v>
          </cell>
          <cell r="N467">
            <v>0.41506029999999999</v>
          </cell>
          <cell r="O467">
            <v>122</v>
          </cell>
        </row>
        <row r="468">
          <cell r="A468" t="str">
            <v>C&amp;I</v>
          </cell>
          <cell r="B468">
            <v>11</v>
          </cell>
          <cell r="C468" t="str">
            <v>All</v>
          </cell>
          <cell r="D468" t="str">
            <v>All</v>
          </cell>
          <cell r="E468" t="str">
            <v>Industry: Retail stores</v>
          </cell>
          <cell r="F468">
            <v>77.459599999999995</v>
          </cell>
          <cell r="G468">
            <v>6.3893089999999999</v>
          </cell>
          <cell r="H468">
            <v>6.1950880000000002</v>
          </cell>
          <cell r="I468">
            <v>-0.34000859999999999</v>
          </cell>
          <cell r="J468">
            <v>-0.1391288</v>
          </cell>
          <cell r="K468">
            <v>0</v>
          </cell>
          <cell r="L468">
            <v>0.1391288</v>
          </cell>
          <cell r="M468">
            <v>0.34000859999999999</v>
          </cell>
          <cell r="N468">
            <v>0.34000859999999999</v>
          </cell>
          <cell r="O468">
            <v>122</v>
          </cell>
        </row>
        <row r="469">
          <cell r="A469" t="str">
            <v>C&amp;I</v>
          </cell>
          <cell r="B469">
            <v>12</v>
          </cell>
          <cell r="C469" t="str">
            <v>All</v>
          </cell>
          <cell r="D469" t="str">
            <v>All</v>
          </cell>
          <cell r="E469" t="str">
            <v>Industry: Retail stores</v>
          </cell>
          <cell r="F469">
            <v>81.3</v>
          </cell>
          <cell r="G469">
            <v>7.4737109999999998</v>
          </cell>
          <cell r="H469">
            <v>7.668666</v>
          </cell>
          <cell r="I469">
            <v>-0.32947120000000002</v>
          </cell>
          <cell r="J469">
            <v>-0.13481699999999999</v>
          </cell>
          <cell r="K469">
            <v>0</v>
          </cell>
          <cell r="L469">
            <v>0.13481699999999999</v>
          </cell>
          <cell r="M469">
            <v>0.32947120000000002</v>
          </cell>
          <cell r="N469">
            <v>0.32947120000000002</v>
          </cell>
          <cell r="O469">
            <v>122</v>
          </cell>
        </row>
        <row r="470">
          <cell r="A470" t="str">
            <v>C&amp;I</v>
          </cell>
          <cell r="B470">
            <v>13</v>
          </cell>
          <cell r="C470" t="str">
            <v>All</v>
          </cell>
          <cell r="D470" t="str">
            <v>All</v>
          </cell>
          <cell r="E470" t="str">
            <v>Industry: Retail stores</v>
          </cell>
          <cell r="F470">
            <v>84.799499999999995</v>
          </cell>
          <cell r="G470">
            <v>6.9687640000000002</v>
          </cell>
          <cell r="H470">
            <v>7.1991300000000003</v>
          </cell>
          <cell r="I470">
            <v>-0.35669279999999998</v>
          </cell>
          <cell r="J470">
            <v>-0.1459558</v>
          </cell>
          <cell r="K470">
            <v>0</v>
          </cell>
          <cell r="L470">
            <v>0.1459558</v>
          </cell>
          <cell r="M470">
            <v>0.35669279999999998</v>
          </cell>
          <cell r="N470">
            <v>0.35669279999999998</v>
          </cell>
          <cell r="O470">
            <v>122</v>
          </cell>
        </row>
        <row r="471">
          <cell r="A471" t="str">
            <v>C&amp;I</v>
          </cell>
          <cell r="B471">
            <v>14</v>
          </cell>
          <cell r="C471" t="str">
            <v>All</v>
          </cell>
          <cell r="D471" t="str">
            <v>All</v>
          </cell>
          <cell r="E471" t="str">
            <v>Industry: Retail stores</v>
          </cell>
          <cell r="F471">
            <v>87.779300000000006</v>
          </cell>
          <cell r="G471">
            <v>7.1192520000000004</v>
          </cell>
          <cell r="H471">
            <v>7.6278550000000003</v>
          </cell>
          <cell r="I471">
            <v>-0.40839720000000002</v>
          </cell>
          <cell r="J471">
            <v>-0.16711280000000001</v>
          </cell>
          <cell r="K471">
            <v>0</v>
          </cell>
          <cell r="L471">
            <v>0.16711280000000001</v>
          </cell>
          <cell r="M471">
            <v>0.40839720000000002</v>
          </cell>
          <cell r="N471">
            <v>0.40839720000000002</v>
          </cell>
          <cell r="O471">
            <v>122</v>
          </cell>
        </row>
        <row r="472">
          <cell r="A472" t="str">
            <v>C&amp;I</v>
          </cell>
          <cell r="B472">
            <v>15</v>
          </cell>
          <cell r="C472" t="str">
            <v>All</v>
          </cell>
          <cell r="D472" t="str">
            <v>All</v>
          </cell>
          <cell r="E472" t="str">
            <v>Industry: Retail stores</v>
          </cell>
          <cell r="F472">
            <v>90.498800000000003</v>
          </cell>
          <cell r="G472">
            <v>7.7445550000000001</v>
          </cell>
          <cell r="H472">
            <v>7.0048550000000001</v>
          </cell>
          <cell r="I472">
            <v>-0.27531699999999998</v>
          </cell>
          <cell r="J472">
            <v>-0.11265749999999999</v>
          </cell>
          <cell r="K472">
            <v>0</v>
          </cell>
          <cell r="L472">
            <v>0.11265749999999999</v>
          </cell>
          <cell r="M472">
            <v>0.27531699999999998</v>
          </cell>
          <cell r="N472">
            <v>0.27531699999999998</v>
          </cell>
          <cell r="O472">
            <v>122</v>
          </cell>
        </row>
        <row r="473">
          <cell r="A473" t="str">
            <v>C&amp;I</v>
          </cell>
          <cell r="B473">
            <v>16</v>
          </cell>
          <cell r="C473" t="str">
            <v>All</v>
          </cell>
          <cell r="D473" t="str">
            <v>All</v>
          </cell>
          <cell r="E473" t="str">
            <v>Industry: Retail stores</v>
          </cell>
          <cell r="F473">
            <v>92.266000000000005</v>
          </cell>
          <cell r="G473">
            <v>7.6554700000000002</v>
          </cell>
          <cell r="H473">
            <v>6.8761520000000003</v>
          </cell>
          <cell r="I473">
            <v>-0.30447410000000003</v>
          </cell>
          <cell r="J473">
            <v>-0.1245883</v>
          </cell>
          <cell r="K473">
            <v>0</v>
          </cell>
          <cell r="L473">
            <v>0.1245883</v>
          </cell>
          <cell r="M473">
            <v>0.30447410000000003</v>
          </cell>
          <cell r="N473">
            <v>0.30447410000000003</v>
          </cell>
          <cell r="O473">
            <v>122</v>
          </cell>
        </row>
        <row r="474">
          <cell r="A474" t="str">
            <v>C&amp;I</v>
          </cell>
          <cell r="B474">
            <v>17</v>
          </cell>
          <cell r="C474" t="str">
            <v>All</v>
          </cell>
          <cell r="D474" t="str">
            <v>All</v>
          </cell>
          <cell r="E474" t="str">
            <v>Industry: Retail stores</v>
          </cell>
          <cell r="F474">
            <v>92.946399999999997</v>
          </cell>
          <cell r="G474">
            <v>6.825088</v>
          </cell>
          <cell r="H474">
            <v>6.929157</v>
          </cell>
          <cell r="I474">
            <v>-0.29093400000000003</v>
          </cell>
          <cell r="J474">
            <v>-0.1190478</v>
          </cell>
          <cell r="K474">
            <v>0</v>
          </cell>
          <cell r="L474">
            <v>0.1190478</v>
          </cell>
          <cell r="M474">
            <v>0.29093400000000003</v>
          </cell>
          <cell r="N474">
            <v>0.29093400000000003</v>
          </cell>
          <cell r="O474">
            <v>122</v>
          </cell>
        </row>
        <row r="475">
          <cell r="A475" t="str">
            <v>C&amp;I</v>
          </cell>
          <cell r="B475">
            <v>18</v>
          </cell>
          <cell r="C475" t="str">
            <v>All</v>
          </cell>
          <cell r="D475" t="str">
            <v>All</v>
          </cell>
          <cell r="E475" t="str">
            <v>Industry: Retail stores</v>
          </cell>
          <cell r="F475">
            <v>91.874099999999999</v>
          </cell>
          <cell r="G475">
            <v>5.5354089999999996</v>
          </cell>
          <cell r="H475">
            <v>5.3719419999999998</v>
          </cell>
          <cell r="I475">
            <v>-0.28026129999999999</v>
          </cell>
          <cell r="J475">
            <v>-0.1146807</v>
          </cell>
          <cell r="K475">
            <v>0</v>
          </cell>
          <cell r="L475">
            <v>0.1146807</v>
          </cell>
          <cell r="M475">
            <v>0.28026129999999999</v>
          </cell>
          <cell r="N475">
            <v>0.28026129999999999</v>
          </cell>
          <cell r="O475">
            <v>122</v>
          </cell>
        </row>
        <row r="476">
          <cell r="A476" t="str">
            <v>C&amp;I</v>
          </cell>
          <cell r="B476">
            <v>19</v>
          </cell>
          <cell r="C476" t="str">
            <v>All</v>
          </cell>
          <cell r="D476" t="str">
            <v>All</v>
          </cell>
          <cell r="E476" t="str">
            <v>Industry: Retail stores</v>
          </cell>
          <cell r="F476">
            <v>89.007800000000003</v>
          </cell>
          <cell r="G476">
            <v>4.1289210000000001</v>
          </cell>
          <cell r="H476">
            <v>3.471692</v>
          </cell>
          <cell r="I476">
            <v>-0.29509550000000001</v>
          </cell>
          <cell r="J476">
            <v>-0.1207507</v>
          </cell>
          <cell r="K476">
            <v>0</v>
          </cell>
          <cell r="L476">
            <v>0.1207507</v>
          </cell>
          <cell r="M476">
            <v>0.29509550000000001</v>
          </cell>
          <cell r="N476">
            <v>0.29509550000000001</v>
          </cell>
          <cell r="O476">
            <v>122</v>
          </cell>
        </row>
        <row r="477">
          <cell r="A477" t="str">
            <v>C&amp;I</v>
          </cell>
          <cell r="B477">
            <v>20</v>
          </cell>
          <cell r="C477" t="str">
            <v>All</v>
          </cell>
          <cell r="D477" t="str">
            <v>All</v>
          </cell>
          <cell r="E477" t="str">
            <v>Industry: Retail stores</v>
          </cell>
          <cell r="F477">
            <v>83.969499999999996</v>
          </cell>
          <cell r="G477">
            <v>3.535955</v>
          </cell>
          <cell r="H477">
            <v>3.693184</v>
          </cell>
          <cell r="I477">
            <v>-0.28683799999999998</v>
          </cell>
          <cell r="J477">
            <v>-0.1173718</v>
          </cell>
          <cell r="K477">
            <v>0</v>
          </cell>
          <cell r="L477">
            <v>0.1173718</v>
          </cell>
          <cell r="M477">
            <v>0.28683799999999998</v>
          </cell>
          <cell r="N477">
            <v>0.28683799999999998</v>
          </cell>
          <cell r="O477">
            <v>122</v>
          </cell>
        </row>
        <row r="478">
          <cell r="A478" t="str">
            <v>C&amp;I</v>
          </cell>
          <cell r="B478">
            <v>21</v>
          </cell>
          <cell r="C478" t="str">
            <v>All</v>
          </cell>
          <cell r="D478" t="str">
            <v>All</v>
          </cell>
          <cell r="E478" t="str">
            <v>Industry: Retail stores</v>
          </cell>
          <cell r="F478">
            <v>79.409700000000001</v>
          </cell>
          <cell r="G478">
            <v>3.1197910000000002</v>
          </cell>
          <cell r="H478">
            <v>3.044759</v>
          </cell>
          <cell r="I478">
            <v>-0.27925430000000001</v>
          </cell>
          <cell r="J478">
            <v>-0.1142686</v>
          </cell>
          <cell r="K478">
            <v>0</v>
          </cell>
          <cell r="L478">
            <v>0.1142686</v>
          </cell>
          <cell r="M478">
            <v>0.27925430000000001</v>
          </cell>
          <cell r="N478">
            <v>0.27925430000000001</v>
          </cell>
          <cell r="O478">
            <v>122</v>
          </cell>
        </row>
        <row r="479">
          <cell r="A479" t="str">
            <v>C&amp;I</v>
          </cell>
          <cell r="B479">
            <v>22</v>
          </cell>
          <cell r="C479" t="str">
            <v>All</v>
          </cell>
          <cell r="D479" t="str">
            <v>All</v>
          </cell>
          <cell r="E479" t="str">
            <v>Industry: Retail stores</v>
          </cell>
          <cell r="F479">
            <v>76.822000000000003</v>
          </cell>
          <cell r="G479">
            <v>2.8827569999999998</v>
          </cell>
          <cell r="H479">
            <v>2.4039630000000001</v>
          </cell>
          <cell r="I479">
            <v>-0.27909220000000001</v>
          </cell>
          <cell r="J479">
            <v>-0.11420230000000001</v>
          </cell>
          <cell r="K479">
            <v>0</v>
          </cell>
          <cell r="L479">
            <v>0.11420230000000001</v>
          </cell>
          <cell r="M479">
            <v>0.27909220000000001</v>
          </cell>
          <cell r="N479">
            <v>0.27909220000000001</v>
          </cell>
          <cell r="O479">
            <v>122</v>
          </cell>
        </row>
        <row r="480">
          <cell r="A480" t="str">
            <v>C&amp;I</v>
          </cell>
          <cell r="B480">
            <v>23</v>
          </cell>
          <cell r="C480" t="str">
            <v>All</v>
          </cell>
          <cell r="D480" t="str">
            <v>All</v>
          </cell>
          <cell r="E480" t="str">
            <v>Industry: Retail stores</v>
          </cell>
          <cell r="F480">
            <v>74.661100000000005</v>
          </cell>
          <cell r="G480">
            <v>2.8783249999999998</v>
          </cell>
          <cell r="H480">
            <v>2.3515600000000001</v>
          </cell>
          <cell r="I480">
            <v>-0.25975470000000001</v>
          </cell>
          <cell r="J480">
            <v>-0.1062895</v>
          </cell>
          <cell r="K480">
            <v>0</v>
          </cell>
          <cell r="L480">
            <v>0.1062895</v>
          </cell>
          <cell r="M480">
            <v>0.25975470000000001</v>
          </cell>
          <cell r="N480">
            <v>0.25975470000000001</v>
          </cell>
          <cell r="O480">
            <v>122</v>
          </cell>
        </row>
        <row r="481">
          <cell r="A481" t="str">
            <v>C&amp;I</v>
          </cell>
          <cell r="B481">
            <v>24</v>
          </cell>
          <cell r="C481" t="str">
            <v>All</v>
          </cell>
          <cell r="D481" t="str">
            <v>All</v>
          </cell>
          <cell r="E481" t="str">
            <v>Industry: Retail stores</v>
          </cell>
          <cell r="F481">
            <v>73.126800000000003</v>
          </cell>
          <cell r="G481">
            <v>2.7168760000000001</v>
          </cell>
          <cell r="H481">
            <v>2.3679800000000002</v>
          </cell>
          <cell r="I481">
            <v>-0.25162659999999998</v>
          </cell>
          <cell r="J481">
            <v>-0.1029636</v>
          </cell>
          <cell r="K481">
            <v>0</v>
          </cell>
          <cell r="L481">
            <v>0.1029636</v>
          </cell>
          <cell r="M481">
            <v>0.25162659999999998</v>
          </cell>
          <cell r="N481">
            <v>0.25162659999999998</v>
          </cell>
          <cell r="O481">
            <v>122</v>
          </cell>
        </row>
        <row r="482">
          <cell r="A482" t="str">
            <v>C&amp;I</v>
          </cell>
          <cell r="B482">
            <v>1</v>
          </cell>
          <cell r="C482" t="str">
            <v>All</v>
          </cell>
          <cell r="D482" t="str">
            <v>All</v>
          </cell>
          <cell r="E482" t="str">
            <v>Industry: Schools</v>
          </cell>
          <cell r="F482">
            <v>60.5</v>
          </cell>
          <cell r="G482">
            <v>0.79982980000000004</v>
          </cell>
          <cell r="H482">
            <v>1.044</v>
          </cell>
          <cell r="I482">
            <v>-2.5124240000000002</v>
          </cell>
          <cell r="J482">
            <v>-1.0280640000000001</v>
          </cell>
          <cell r="K482">
            <v>0</v>
          </cell>
          <cell r="L482">
            <v>1.0280640000000001</v>
          </cell>
          <cell r="M482">
            <v>2.5124240000000002</v>
          </cell>
          <cell r="N482">
            <v>2.5124240000000002</v>
          </cell>
          <cell r="O482">
            <v>16</v>
          </cell>
        </row>
        <row r="483">
          <cell r="A483" t="str">
            <v>C&amp;I</v>
          </cell>
          <cell r="B483">
            <v>2</v>
          </cell>
          <cell r="C483" t="str">
            <v>All</v>
          </cell>
          <cell r="D483" t="str">
            <v>All</v>
          </cell>
          <cell r="E483" t="str">
            <v>Industry: Schools</v>
          </cell>
          <cell r="F483">
            <v>60</v>
          </cell>
          <cell r="G483">
            <v>0.73617189999999999</v>
          </cell>
          <cell r="H483">
            <v>1.048</v>
          </cell>
          <cell r="I483">
            <v>-2.486872</v>
          </cell>
          <cell r="J483">
            <v>-1.0176080000000001</v>
          </cell>
          <cell r="K483">
            <v>0</v>
          </cell>
          <cell r="L483">
            <v>1.0176080000000001</v>
          </cell>
          <cell r="M483">
            <v>2.486872</v>
          </cell>
          <cell r="N483">
            <v>2.486872</v>
          </cell>
          <cell r="O483">
            <v>16</v>
          </cell>
        </row>
        <row r="484">
          <cell r="A484" t="str">
            <v>C&amp;I</v>
          </cell>
          <cell r="B484">
            <v>3</v>
          </cell>
          <cell r="C484" t="str">
            <v>All</v>
          </cell>
          <cell r="D484" t="str">
            <v>All</v>
          </cell>
          <cell r="E484" t="str">
            <v>Industry: Schools</v>
          </cell>
          <cell r="F484">
            <v>59</v>
          </cell>
          <cell r="G484">
            <v>0.74605719999999998</v>
          </cell>
          <cell r="H484">
            <v>1.052</v>
          </cell>
          <cell r="I484">
            <v>-2.4670160000000001</v>
          </cell>
          <cell r="J484">
            <v>-1.0094829999999999</v>
          </cell>
          <cell r="K484">
            <v>0</v>
          </cell>
          <cell r="L484">
            <v>1.0094829999999999</v>
          </cell>
          <cell r="M484">
            <v>2.4670160000000001</v>
          </cell>
          <cell r="N484">
            <v>2.4670160000000001</v>
          </cell>
          <cell r="O484">
            <v>16</v>
          </cell>
        </row>
        <row r="485">
          <cell r="A485" t="str">
            <v>C&amp;I</v>
          </cell>
          <cell r="B485">
            <v>4</v>
          </cell>
          <cell r="C485" t="str">
            <v>All</v>
          </cell>
          <cell r="D485" t="str">
            <v>All</v>
          </cell>
          <cell r="E485" t="str">
            <v>Industry: Schools</v>
          </cell>
          <cell r="F485">
            <v>59.5</v>
          </cell>
          <cell r="G485">
            <v>0.75604729999999998</v>
          </cell>
          <cell r="H485">
            <v>1.052</v>
          </cell>
          <cell r="I485">
            <v>-2.4545919999999999</v>
          </cell>
          <cell r="J485">
            <v>-1.004399</v>
          </cell>
          <cell r="K485">
            <v>0</v>
          </cell>
          <cell r="L485">
            <v>1.004399</v>
          </cell>
          <cell r="M485">
            <v>2.4545919999999999</v>
          </cell>
          <cell r="N485">
            <v>2.4545919999999999</v>
          </cell>
          <cell r="O485">
            <v>16</v>
          </cell>
        </row>
        <row r="486">
          <cell r="A486" t="str">
            <v>C&amp;I</v>
          </cell>
          <cell r="B486">
            <v>5</v>
          </cell>
          <cell r="C486" t="str">
            <v>All</v>
          </cell>
          <cell r="D486" t="str">
            <v>All</v>
          </cell>
          <cell r="E486" t="str">
            <v>Industry: Schools</v>
          </cell>
          <cell r="F486">
            <v>60</v>
          </cell>
          <cell r="G486">
            <v>0.74599990000000005</v>
          </cell>
          <cell r="H486">
            <v>1.06</v>
          </cell>
          <cell r="I486">
            <v>-2.446132</v>
          </cell>
          <cell r="J486">
            <v>-1.000937</v>
          </cell>
          <cell r="K486">
            <v>0</v>
          </cell>
          <cell r="L486">
            <v>1.000937</v>
          </cell>
          <cell r="M486">
            <v>2.446132</v>
          </cell>
          <cell r="N486">
            <v>2.446132</v>
          </cell>
          <cell r="O486">
            <v>16</v>
          </cell>
        </row>
        <row r="487">
          <cell r="A487" t="str">
            <v>C&amp;I</v>
          </cell>
          <cell r="B487">
            <v>6</v>
          </cell>
          <cell r="C487" t="str">
            <v>All</v>
          </cell>
          <cell r="D487" t="str">
            <v>All</v>
          </cell>
          <cell r="E487" t="str">
            <v>Industry: Schools</v>
          </cell>
          <cell r="F487">
            <v>59.5</v>
          </cell>
          <cell r="G487">
            <v>0.72023919999999997</v>
          </cell>
          <cell r="H487">
            <v>1.1200000000000001</v>
          </cell>
          <cell r="I487">
            <v>-2.4400930000000001</v>
          </cell>
          <cell r="J487">
            <v>-0.99846639999999998</v>
          </cell>
          <cell r="K487">
            <v>0</v>
          </cell>
          <cell r="L487">
            <v>0.99846639999999998</v>
          </cell>
          <cell r="M487">
            <v>2.4400930000000001</v>
          </cell>
          <cell r="N487">
            <v>2.4400930000000001</v>
          </cell>
          <cell r="O487">
            <v>16</v>
          </cell>
        </row>
        <row r="488">
          <cell r="A488" t="str">
            <v>C&amp;I</v>
          </cell>
          <cell r="B488">
            <v>7</v>
          </cell>
          <cell r="C488" t="str">
            <v>All</v>
          </cell>
          <cell r="D488" t="str">
            <v>All</v>
          </cell>
          <cell r="E488" t="str">
            <v>Industry: Schools</v>
          </cell>
          <cell r="F488">
            <v>59</v>
          </cell>
          <cell r="G488">
            <v>0.74081090000000005</v>
          </cell>
          <cell r="H488">
            <v>1.26</v>
          </cell>
          <cell r="I488">
            <v>-2.4408080000000001</v>
          </cell>
          <cell r="J488">
            <v>-0.99875899999999995</v>
          </cell>
          <cell r="K488">
            <v>0</v>
          </cell>
          <cell r="L488">
            <v>0.99875899999999995</v>
          </cell>
          <cell r="M488">
            <v>2.4408080000000001</v>
          </cell>
          <cell r="N488">
            <v>2.4408080000000001</v>
          </cell>
          <cell r="O488">
            <v>16</v>
          </cell>
        </row>
        <row r="489">
          <cell r="A489" t="str">
            <v>C&amp;I</v>
          </cell>
          <cell r="B489">
            <v>8</v>
          </cell>
          <cell r="C489" t="str">
            <v>All</v>
          </cell>
          <cell r="D489" t="str">
            <v>All</v>
          </cell>
          <cell r="E489" t="str">
            <v>Industry: Schools</v>
          </cell>
          <cell r="F489">
            <v>61.5</v>
          </cell>
          <cell r="G489">
            <v>0.77213169999999998</v>
          </cell>
          <cell r="H489">
            <v>1.0799989999999999</v>
          </cell>
          <cell r="I489">
            <v>-2.438463</v>
          </cell>
          <cell r="J489">
            <v>-0.99779949999999995</v>
          </cell>
          <cell r="K489">
            <v>0</v>
          </cell>
          <cell r="L489">
            <v>0.99779949999999995</v>
          </cell>
          <cell r="M489">
            <v>2.438463</v>
          </cell>
          <cell r="N489">
            <v>2.438463</v>
          </cell>
          <cell r="O489">
            <v>16</v>
          </cell>
        </row>
        <row r="490">
          <cell r="A490" t="str">
            <v>C&amp;I</v>
          </cell>
          <cell r="B490">
            <v>9</v>
          </cell>
          <cell r="C490" t="str">
            <v>All</v>
          </cell>
          <cell r="D490" t="str">
            <v>All</v>
          </cell>
          <cell r="E490" t="str">
            <v>Industry: Schools</v>
          </cell>
          <cell r="F490">
            <v>71</v>
          </cell>
          <cell r="G490">
            <v>1.3353109999999999</v>
          </cell>
          <cell r="H490">
            <v>2.1760000000000002</v>
          </cell>
          <cell r="I490">
            <v>-2.537839</v>
          </cell>
          <cell r="J490">
            <v>-1.0384629999999999</v>
          </cell>
          <cell r="K490">
            <v>0</v>
          </cell>
          <cell r="L490">
            <v>1.0384629999999999</v>
          </cell>
          <cell r="M490">
            <v>2.537839</v>
          </cell>
          <cell r="N490">
            <v>2.537839</v>
          </cell>
          <cell r="O490">
            <v>16</v>
          </cell>
        </row>
        <row r="491">
          <cell r="A491" t="str">
            <v>C&amp;I</v>
          </cell>
          <cell r="B491">
            <v>10</v>
          </cell>
          <cell r="C491" t="str">
            <v>All</v>
          </cell>
          <cell r="D491" t="str">
            <v>All</v>
          </cell>
          <cell r="E491" t="str">
            <v>Industry: Schools</v>
          </cell>
          <cell r="F491">
            <v>81</v>
          </cell>
          <cell r="G491">
            <v>1.7276</v>
          </cell>
          <cell r="H491">
            <v>2.8679999999999999</v>
          </cell>
          <cell r="I491">
            <v>-2.7977460000000001</v>
          </cell>
          <cell r="J491">
            <v>-1.1448149999999999</v>
          </cell>
          <cell r="K491">
            <v>0</v>
          </cell>
          <cell r="L491">
            <v>1.1448149999999999</v>
          </cell>
          <cell r="M491">
            <v>2.7977460000000001</v>
          </cell>
          <cell r="N491">
            <v>2.7977460000000001</v>
          </cell>
          <cell r="O491">
            <v>16</v>
          </cell>
        </row>
        <row r="492">
          <cell r="A492" t="str">
            <v>C&amp;I</v>
          </cell>
          <cell r="B492">
            <v>11</v>
          </cell>
          <cell r="C492" t="str">
            <v>All</v>
          </cell>
          <cell r="D492" t="str">
            <v>All</v>
          </cell>
          <cell r="E492" t="str">
            <v>Industry: Schools</v>
          </cell>
          <cell r="F492">
            <v>86.5</v>
          </cell>
          <cell r="G492">
            <v>2.8212220000000001</v>
          </cell>
          <cell r="H492">
            <v>1.5</v>
          </cell>
          <cell r="I492">
            <v>-3.166118</v>
          </cell>
          <cell r="J492">
            <v>-1.29555</v>
          </cell>
          <cell r="K492">
            <v>0</v>
          </cell>
          <cell r="L492">
            <v>1.29555</v>
          </cell>
          <cell r="M492">
            <v>3.166118</v>
          </cell>
          <cell r="N492">
            <v>3.166118</v>
          </cell>
          <cell r="O492">
            <v>16</v>
          </cell>
        </row>
        <row r="493">
          <cell r="A493" t="str">
            <v>C&amp;I</v>
          </cell>
          <cell r="B493">
            <v>12</v>
          </cell>
          <cell r="C493" t="str">
            <v>All</v>
          </cell>
          <cell r="D493" t="str">
            <v>All</v>
          </cell>
          <cell r="E493" t="str">
            <v>Industry: Schools</v>
          </cell>
          <cell r="F493">
            <v>88.5</v>
          </cell>
          <cell r="G493">
            <v>3.7407940000000002</v>
          </cell>
          <cell r="H493">
            <v>3.151999</v>
          </cell>
          <cell r="I493">
            <v>-3.4343140000000001</v>
          </cell>
          <cell r="J493">
            <v>-1.405294</v>
          </cell>
          <cell r="K493">
            <v>0</v>
          </cell>
          <cell r="L493">
            <v>1.405294</v>
          </cell>
          <cell r="M493">
            <v>3.4343140000000001</v>
          </cell>
          <cell r="N493">
            <v>3.4343140000000001</v>
          </cell>
          <cell r="O493">
            <v>16</v>
          </cell>
        </row>
        <row r="494">
          <cell r="A494" t="str">
            <v>C&amp;I</v>
          </cell>
          <cell r="B494">
            <v>13</v>
          </cell>
          <cell r="C494" t="str">
            <v>All</v>
          </cell>
          <cell r="D494" t="str">
            <v>All</v>
          </cell>
          <cell r="E494" t="str">
            <v>Industry: Schools</v>
          </cell>
          <cell r="F494">
            <v>90.5</v>
          </cell>
          <cell r="G494">
            <v>3.594211</v>
          </cell>
          <cell r="H494">
            <v>2.9719989999999998</v>
          </cell>
          <cell r="I494">
            <v>-3.291175</v>
          </cell>
          <cell r="J494">
            <v>-1.346722</v>
          </cell>
          <cell r="K494">
            <v>0</v>
          </cell>
          <cell r="L494">
            <v>1.346722</v>
          </cell>
          <cell r="M494">
            <v>3.291175</v>
          </cell>
          <cell r="N494">
            <v>3.291175</v>
          </cell>
          <cell r="O494">
            <v>16</v>
          </cell>
        </row>
        <row r="495">
          <cell r="A495" t="str">
            <v>C&amp;I</v>
          </cell>
          <cell r="B495">
            <v>14</v>
          </cell>
          <cell r="C495" t="str">
            <v>All</v>
          </cell>
          <cell r="D495" t="str">
            <v>All</v>
          </cell>
          <cell r="E495" t="str">
            <v>Industry: Schools</v>
          </cell>
          <cell r="F495">
            <v>91.5</v>
          </cell>
          <cell r="G495">
            <v>3.3322319999999999</v>
          </cell>
          <cell r="H495">
            <v>3.5599989999999999</v>
          </cell>
          <cell r="I495">
            <v>-3.1663929999999998</v>
          </cell>
          <cell r="J495">
            <v>-1.2956620000000001</v>
          </cell>
          <cell r="K495">
            <v>0</v>
          </cell>
          <cell r="L495">
            <v>1.2956620000000001</v>
          </cell>
          <cell r="M495">
            <v>3.1663929999999998</v>
          </cell>
          <cell r="N495">
            <v>3.1663929999999998</v>
          </cell>
          <cell r="O495">
            <v>16</v>
          </cell>
        </row>
        <row r="496">
          <cell r="A496" t="str">
            <v>C&amp;I</v>
          </cell>
          <cell r="B496">
            <v>15</v>
          </cell>
          <cell r="C496" t="str">
            <v>All</v>
          </cell>
          <cell r="D496" t="str">
            <v>All</v>
          </cell>
          <cell r="E496" t="str">
            <v>Industry: Schools</v>
          </cell>
          <cell r="F496">
            <v>92.5</v>
          </cell>
          <cell r="G496">
            <v>3.9315370000000001</v>
          </cell>
          <cell r="H496">
            <v>6.2359980000000004</v>
          </cell>
          <cell r="I496">
            <v>-3.3870619999999998</v>
          </cell>
          <cell r="J496">
            <v>-1.385958</v>
          </cell>
          <cell r="K496">
            <v>0</v>
          </cell>
          <cell r="L496">
            <v>1.385958</v>
          </cell>
          <cell r="M496">
            <v>3.3870619999999998</v>
          </cell>
          <cell r="N496">
            <v>3.3870619999999998</v>
          </cell>
          <cell r="O496">
            <v>16</v>
          </cell>
        </row>
        <row r="497">
          <cell r="A497" t="str">
            <v>C&amp;I</v>
          </cell>
          <cell r="B497">
            <v>16</v>
          </cell>
          <cell r="C497" t="str">
            <v>All</v>
          </cell>
          <cell r="D497" t="str">
            <v>All</v>
          </cell>
          <cell r="E497" t="str">
            <v>Industry: Schools</v>
          </cell>
          <cell r="F497">
            <v>94</v>
          </cell>
          <cell r="G497">
            <v>5.2532909999999999</v>
          </cell>
          <cell r="H497">
            <v>10.375999999999999</v>
          </cell>
          <cell r="I497">
            <v>-3.442844</v>
          </cell>
          <cell r="J497">
            <v>-1.408784</v>
          </cell>
          <cell r="K497">
            <v>0</v>
          </cell>
          <cell r="L497">
            <v>1.408784</v>
          </cell>
          <cell r="M497">
            <v>3.442844</v>
          </cell>
          <cell r="N497">
            <v>3.442844</v>
          </cell>
          <cell r="O497">
            <v>16</v>
          </cell>
        </row>
        <row r="498">
          <cell r="A498" t="str">
            <v>C&amp;I</v>
          </cell>
          <cell r="B498">
            <v>17</v>
          </cell>
          <cell r="C498" t="str">
            <v>All</v>
          </cell>
          <cell r="D498" t="str">
            <v>All</v>
          </cell>
          <cell r="E498" t="str">
            <v>Industry: Schools</v>
          </cell>
          <cell r="F498">
            <v>93.5</v>
          </cell>
          <cell r="G498">
            <v>7.0373099999999997</v>
          </cell>
          <cell r="H498">
            <v>12.332000000000001</v>
          </cell>
          <cell r="I498">
            <v>-3.3415409999999999</v>
          </cell>
          <cell r="J498">
            <v>-1.367332</v>
          </cell>
          <cell r="K498">
            <v>0</v>
          </cell>
          <cell r="L498">
            <v>1.367332</v>
          </cell>
          <cell r="M498">
            <v>3.3415409999999999</v>
          </cell>
          <cell r="N498">
            <v>3.3415409999999999</v>
          </cell>
          <cell r="O498">
            <v>16</v>
          </cell>
        </row>
        <row r="499">
          <cell r="A499" t="str">
            <v>C&amp;I</v>
          </cell>
          <cell r="B499">
            <v>18</v>
          </cell>
          <cell r="C499" t="str">
            <v>All</v>
          </cell>
          <cell r="D499" t="str">
            <v>All</v>
          </cell>
          <cell r="E499" t="str">
            <v>Industry: Schools</v>
          </cell>
          <cell r="F499">
            <v>92</v>
          </cell>
          <cell r="G499">
            <v>8.4074360000000006</v>
          </cell>
          <cell r="H499">
            <v>11.788</v>
          </cell>
          <cell r="I499">
            <v>-3.2052339999999999</v>
          </cell>
          <cell r="J499">
            <v>-1.3115559999999999</v>
          </cell>
          <cell r="K499">
            <v>0</v>
          </cell>
          <cell r="L499">
            <v>1.3115559999999999</v>
          </cell>
          <cell r="M499">
            <v>3.2052339999999999</v>
          </cell>
          <cell r="N499">
            <v>3.2052339999999999</v>
          </cell>
          <cell r="O499">
            <v>16</v>
          </cell>
        </row>
        <row r="500">
          <cell r="A500" t="str">
            <v>C&amp;I</v>
          </cell>
          <cell r="B500">
            <v>19</v>
          </cell>
          <cell r="C500" t="str">
            <v>All</v>
          </cell>
          <cell r="D500" t="str">
            <v>All</v>
          </cell>
          <cell r="E500" t="str">
            <v>Industry: Schools</v>
          </cell>
          <cell r="F500">
            <v>87.5</v>
          </cell>
          <cell r="G500">
            <v>7.9615220000000004</v>
          </cell>
          <cell r="H500">
            <v>9.5399980000000006</v>
          </cell>
          <cell r="I500">
            <v>-3.080559</v>
          </cell>
          <cell r="J500">
            <v>-1.26054</v>
          </cell>
          <cell r="K500">
            <v>0</v>
          </cell>
          <cell r="L500">
            <v>1.26054</v>
          </cell>
          <cell r="M500">
            <v>3.080559</v>
          </cell>
          <cell r="N500">
            <v>3.080559</v>
          </cell>
          <cell r="O500">
            <v>16</v>
          </cell>
        </row>
        <row r="501">
          <cell r="A501" t="str">
            <v>C&amp;I</v>
          </cell>
          <cell r="B501">
            <v>20</v>
          </cell>
          <cell r="C501" t="str">
            <v>All</v>
          </cell>
          <cell r="D501" t="str">
            <v>All</v>
          </cell>
          <cell r="E501" t="str">
            <v>Industry: Schools</v>
          </cell>
          <cell r="F501">
            <v>77.5</v>
          </cell>
          <cell r="G501">
            <v>2.5746039999999999</v>
          </cell>
          <cell r="H501">
            <v>3.7839990000000001</v>
          </cell>
          <cell r="I501">
            <v>-3.0162420000000001</v>
          </cell>
          <cell r="J501">
            <v>-1.2342219999999999</v>
          </cell>
          <cell r="K501">
            <v>0</v>
          </cell>
          <cell r="L501">
            <v>1.2342219999999999</v>
          </cell>
          <cell r="M501">
            <v>3.0162420000000001</v>
          </cell>
          <cell r="N501">
            <v>3.0162420000000001</v>
          </cell>
          <cell r="O501">
            <v>16</v>
          </cell>
        </row>
        <row r="502">
          <cell r="A502" t="str">
            <v>C&amp;I</v>
          </cell>
          <cell r="B502">
            <v>21</v>
          </cell>
          <cell r="C502" t="str">
            <v>All</v>
          </cell>
          <cell r="D502" t="str">
            <v>All</v>
          </cell>
          <cell r="E502" t="str">
            <v>Industry: Schools</v>
          </cell>
          <cell r="F502">
            <v>72</v>
          </cell>
          <cell r="G502">
            <v>1.974888</v>
          </cell>
          <cell r="H502">
            <v>3.3999990000000002</v>
          </cell>
          <cell r="I502">
            <v>-2.8622909999999999</v>
          </cell>
          <cell r="J502">
            <v>-1.1712260000000001</v>
          </cell>
          <cell r="K502">
            <v>0</v>
          </cell>
          <cell r="L502">
            <v>1.1712260000000001</v>
          </cell>
          <cell r="M502">
            <v>2.8622909999999999</v>
          </cell>
          <cell r="N502">
            <v>2.8622909999999999</v>
          </cell>
          <cell r="O502">
            <v>16</v>
          </cell>
        </row>
        <row r="503">
          <cell r="A503" t="str">
            <v>C&amp;I</v>
          </cell>
          <cell r="B503">
            <v>22</v>
          </cell>
          <cell r="C503" t="str">
            <v>All</v>
          </cell>
          <cell r="D503" t="str">
            <v>All</v>
          </cell>
          <cell r="E503" t="str">
            <v>Industry: Schools</v>
          </cell>
          <cell r="F503">
            <v>68.5</v>
          </cell>
          <cell r="G503">
            <v>1.1800269999999999</v>
          </cell>
          <cell r="H503">
            <v>1.208</v>
          </cell>
          <cell r="I503">
            <v>-2.7479230000000001</v>
          </cell>
          <cell r="J503">
            <v>-1.124428</v>
          </cell>
          <cell r="K503">
            <v>0</v>
          </cell>
          <cell r="L503">
            <v>1.124428</v>
          </cell>
          <cell r="M503">
            <v>2.7479230000000001</v>
          </cell>
          <cell r="N503">
            <v>2.7479230000000001</v>
          </cell>
          <cell r="O503">
            <v>16</v>
          </cell>
        </row>
        <row r="504">
          <cell r="A504" t="str">
            <v>C&amp;I</v>
          </cell>
          <cell r="B504">
            <v>23</v>
          </cell>
          <cell r="C504" t="str">
            <v>All</v>
          </cell>
          <cell r="D504" t="str">
            <v>All</v>
          </cell>
          <cell r="E504" t="str">
            <v>Industry: Schools</v>
          </cell>
          <cell r="F504">
            <v>67.5</v>
          </cell>
          <cell r="G504">
            <v>0.84911099999999995</v>
          </cell>
          <cell r="H504">
            <v>1.0760000000000001</v>
          </cell>
          <cell r="I504">
            <v>-2.6573419999999999</v>
          </cell>
          <cell r="J504">
            <v>-1.0873630000000001</v>
          </cell>
          <cell r="K504">
            <v>0</v>
          </cell>
          <cell r="L504">
            <v>1.0873630000000001</v>
          </cell>
          <cell r="M504">
            <v>2.6573419999999999</v>
          </cell>
          <cell r="N504">
            <v>2.6573419999999999</v>
          </cell>
          <cell r="O504">
            <v>16</v>
          </cell>
        </row>
        <row r="505">
          <cell r="A505" t="str">
            <v>C&amp;I</v>
          </cell>
          <cell r="B505">
            <v>24</v>
          </cell>
          <cell r="C505" t="str">
            <v>All</v>
          </cell>
          <cell r="D505" t="str">
            <v>All</v>
          </cell>
          <cell r="E505" t="str">
            <v>Industry: Schools</v>
          </cell>
          <cell r="F505">
            <v>66</v>
          </cell>
          <cell r="G505">
            <v>0.78713049999999996</v>
          </cell>
          <cell r="H505">
            <v>1.0640000000000001</v>
          </cell>
          <cell r="I505">
            <v>-2.5701740000000002</v>
          </cell>
          <cell r="J505">
            <v>-1.0516939999999999</v>
          </cell>
          <cell r="K505">
            <v>0</v>
          </cell>
          <cell r="L505">
            <v>1.0516939999999999</v>
          </cell>
          <cell r="M505">
            <v>2.5701740000000002</v>
          </cell>
          <cell r="N505">
            <v>2.5701740000000002</v>
          </cell>
          <cell r="O505">
            <v>16</v>
          </cell>
        </row>
        <row r="506">
          <cell r="A506" t="str">
            <v>C&amp;I</v>
          </cell>
          <cell r="B506">
            <v>1</v>
          </cell>
          <cell r="C506" t="str">
            <v>All</v>
          </cell>
          <cell r="D506" t="str">
            <v>All</v>
          </cell>
          <cell r="E506" t="str">
            <v>Industry: Wholesale, Transport, other utilities</v>
          </cell>
          <cell r="F506">
            <v>70.5</v>
          </cell>
          <cell r="G506">
            <v>1.143473</v>
          </cell>
          <cell r="H506">
            <v>1.0136670000000001</v>
          </cell>
          <cell r="I506">
            <v>-0.84914429999999996</v>
          </cell>
          <cell r="J506">
            <v>-0.34746300000000002</v>
          </cell>
          <cell r="K506">
            <v>0</v>
          </cell>
          <cell r="L506">
            <v>0.34746300000000002</v>
          </cell>
          <cell r="M506">
            <v>0.84914429999999996</v>
          </cell>
          <cell r="N506">
            <v>0.84914429999999996</v>
          </cell>
          <cell r="O506">
            <v>41</v>
          </cell>
        </row>
        <row r="507">
          <cell r="A507" t="str">
            <v>C&amp;I</v>
          </cell>
          <cell r="B507">
            <v>2</v>
          </cell>
          <cell r="C507" t="str">
            <v>All</v>
          </cell>
          <cell r="D507" t="str">
            <v>All</v>
          </cell>
          <cell r="E507" t="str">
            <v>Industry: Wholesale, Transport, other utilities</v>
          </cell>
          <cell r="F507">
            <v>68.5</v>
          </cell>
          <cell r="G507">
            <v>1.1621459999999999</v>
          </cell>
          <cell r="H507">
            <v>1.037166</v>
          </cell>
          <cell r="I507">
            <v>-0.84690480000000001</v>
          </cell>
          <cell r="J507">
            <v>-0.34654659999999998</v>
          </cell>
          <cell r="K507">
            <v>0</v>
          </cell>
          <cell r="L507">
            <v>0.34654659999999998</v>
          </cell>
          <cell r="M507">
            <v>0.84690480000000001</v>
          </cell>
          <cell r="N507">
            <v>0.84690480000000001</v>
          </cell>
          <cell r="O507">
            <v>41</v>
          </cell>
        </row>
        <row r="508">
          <cell r="A508" t="str">
            <v>C&amp;I</v>
          </cell>
          <cell r="B508">
            <v>3</v>
          </cell>
          <cell r="C508" t="str">
            <v>All</v>
          </cell>
          <cell r="D508" t="str">
            <v>All</v>
          </cell>
          <cell r="E508" t="str">
            <v>Industry: Wholesale, Transport, other utilities</v>
          </cell>
          <cell r="F508">
            <v>65</v>
          </cell>
          <cell r="G508">
            <v>1.206572</v>
          </cell>
          <cell r="H508">
            <v>1.0127660000000001</v>
          </cell>
          <cell r="I508">
            <v>-0.84733270000000005</v>
          </cell>
          <cell r="J508">
            <v>-0.34672170000000002</v>
          </cell>
          <cell r="K508">
            <v>0</v>
          </cell>
          <cell r="L508">
            <v>0.34672170000000002</v>
          </cell>
          <cell r="M508">
            <v>0.84733270000000005</v>
          </cell>
          <cell r="N508">
            <v>0.84733270000000005</v>
          </cell>
          <cell r="O508">
            <v>41</v>
          </cell>
        </row>
        <row r="509">
          <cell r="A509" t="str">
            <v>C&amp;I</v>
          </cell>
          <cell r="B509">
            <v>4</v>
          </cell>
          <cell r="C509" t="str">
            <v>All</v>
          </cell>
          <cell r="D509" t="str">
            <v>All</v>
          </cell>
          <cell r="E509" t="str">
            <v>Industry: Wholesale, Transport, other utilities</v>
          </cell>
          <cell r="F509">
            <v>64.5</v>
          </cell>
          <cell r="G509">
            <v>1.204345</v>
          </cell>
          <cell r="H509">
            <v>1.0344</v>
          </cell>
          <cell r="I509">
            <v>-0.84655709999999995</v>
          </cell>
          <cell r="J509">
            <v>-0.3464043</v>
          </cell>
          <cell r="K509">
            <v>0</v>
          </cell>
          <cell r="L509">
            <v>0.3464043</v>
          </cell>
          <cell r="M509">
            <v>0.84655709999999995</v>
          </cell>
          <cell r="N509">
            <v>0.84655709999999995</v>
          </cell>
          <cell r="O509">
            <v>41</v>
          </cell>
        </row>
        <row r="510">
          <cell r="A510" t="str">
            <v>C&amp;I</v>
          </cell>
          <cell r="B510">
            <v>5</v>
          </cell>
          <cell r="C510" t="str">
            <v>All</v>
          </cell>
          <cell r="D510" t="str">
            <v>All</v>
          </cell>
          <cell r="E510" t="str">
            <v>Industry: Wholesale, Transport, other utilities</v>
          </cell>
          <cell r="F510">
            <v>64</v>
          </cell>
          <cell r="G510">
            <v>1.178094</v>
          </cell>
          <cell r="H510">
            <v>1.023733</v>
          </cell>
          <cell r="I510">
            <v>-0.84593839999999998</v>
          </cell>
          <cell r="J510">
            <v>-0.34615109999999999</v>
          </cell>
          <cell r="K510">
            <v>0</v>
          </cell>
          <cell r="L510">
            <v>0.34615109999999999</v>
          </cell>
          <cell r="M510">
            <v>0.84593839999999998</v>
          </cell>
          <cell r="N510">
            <v>0.84593839999999998</v>
          </cell>
          <cell r="O510">
            <v>41</v>
          </cell>
        </row>
        <row r="511">
          <cell r="A511" t="str">
            <v>C&amp;I</v>
          </cell>
          <cell r="B511">
            <v>6</v>
          </cell>
          <cell r="C511" t="str">
            <v>All</v>
          </cell>
          <cell r="D511" t="str">
            <v>All</v>
          </cell>
          <cell r="E511" t="str">
            <v>Industry: Wholesale, Transport, other utilities</v>
          </cell>
          <cell r="F511">
            <v>63.5</v>
          </cell>
          <cell r="G511">
            <v>1.1147659999999999</v>
          </cell>
          <cell r="H511">
            <v>0.79013319999999998</v>
          </cell>
          <cell r="I511">
            <v>-0.86681050000000004</v>
          </cell>
          <cell r="J511">
            <v>-0.3546918</v>
          </cell>
          <cell r="K511">
            <v>0</v>
          </cell>
          <cell r="L511">
            <v>0.3546918</v>
          </cell>
          <cell r="M511">
            <v>0.86681050000000004</v>
          </cell>
          <cell r="N511">
            <v>0.86681050000000004</v>
          </cell>
          <cell r="O511">
            <v>41</v>
          </cell>
        </row>
        <row r="512">
          <cell r="A512" t="str">
            <v>C&amp;I</v>
          </cell>
          <cell r="B512">
            <v>7</v>
          </cell>
          <cell r="C512" t="str">
            <v>All</v>
          </cell>
          <cell r="D512" t="str">
            <v>All</v>
          </cell>
          <cell r="E512" t="str">
            <v>Industry: Wholesale, Transport, other utilities</v>
          </cell>
          <cell r="F512">
            <v>64</v>
          </cell>
          <cell r="G512">
            <v>1.638201</v>
          </cell>
          <cell r="H512">
            <v>1.494499</v>
          </cell>
          <cell r="I512">
            <v>-1.034915</v>
          </cell>
          <cell r="J512">
            <v>-0.42347869999999999</v>
          </cell>
          <cell r="K512">
            <v>0</v>
          </cell>
          <cell r="L512">
            <v>0.42347869999999999</v>
          </cell>
          <cell r="M512">
            <v>1.034915</v>
          </cell>
          <cell r="N512">
            <v>1.034915</v>
          </cell>
          <cell r="O512">
            <v>41</v>
          </cell>
        </row>
        <row r="513">
          <cell r="A513" t="str">
            <v>C&amp;I</v>
          </cell>
          <cell r="B513">
            <v>8</v>
          </cell>
          <cell r="C513" t="str">
            <v>All</v>
          </cell>
          <cell r="D513" t="str">
            <v>All</v>
          </cell>
          <cell r="E513" t="str">
            <v>Industry: Wholesale, Transport, other utilities</v>
          </cell>
          <cell r="F513">
            <v>66</v>
          </cell>
          <cell r="G513">
            <v>2.3714300000000001</v>
          </cell>
          <cell r="H513">
            <v>2.7697989999999999</v>
          </cell>
          <cell r="I513">
            <v>-0.98534200000000005</v>
          </cell>
          <cell r="J513">
            <v>-0.403194</v>
          </cell>
          <cell r="K513">
            <v>0</v>
          </cell>
          <cell r="L513">
            <v>0.403194</v>
          </cell>
          <cell r="M513">
            <v>0.98534200000000005</v>
          </cell>
          <cell r="N513">
            <v>0.98534200000000005</v>
          </cell>
          <cell r="O513">
            <v>41</v>
          </cell>
        </row>
        <row r="514">
          <cell r="A514" t="str">
            <v>C&amp;I</v>
          </cell>
          <cell r="B514">
            <v>9</v>
          </cell>
          <cell r="C514" t="str">
            <v>All</v>
          </cell>
          <cell r="D514" t="str">
            <v>All</v>
          </cell>
          <cell r="E514" t="str">
            <v>Industry: Wholesale, Transport, other utilities</v>
          </cell>
          <cell r="F514">
            <v>69.5</v>
          </cell>
          <cell r="G514">
            <v>3.1728170000000002</v>
          </cell>
          <cell r="H514">
            <v>3.0775990000000002</v>
          </cell>
          <cell r="I514">
            <v>-0.97209789999999996</v>
          </cell>
          <cell r="J514">
            <v>-0.39777459999999998</v>
          </cell>
          <cell r="K514">
            <v>0</v>
          </cell>
          <cell r="L514">
            <v>0.39777459999999998</v>
          </cell>
          <cell r="M514">
            <v>0.97209789999999996</v>
          </cell>
          <cell r="N514">
            <v>0.97209789999999996</v>
          </cell>
          <cell r="O514">
            <v>41</v>
          </cell>
        </row>
        <row r="515">
          <cell r="A515" t="str">
            <v>C&amp;I</v>
          </cell>
          <cell r="B515">
            <v>10</v>
          </cell>
          <cell r="C515" t="str">
            <v>All</v>
          </cell>
          <cell r="D515" t="str">
            <v>All</v>
          </cell>
          <cell r="E515" t="str">
            <v>Industry: Wholesale, Transport, other utilities</v>
          </cell>
          <cell r="F515">
            <v>75</v>
          </cell>
          <cell r="G515">
            <v>3.5009079999999999</v>
          </cell>
          <cell r="H515">
            <v>3.7796989999999999</v>
          </cell>
          <cell r="I515">
            <v>-0.98083019999999999</v>
          </cell>
          <cell r="J515">
            <v>-0.40134779999999998</v>
          </cell>
          <cell r="K515">
            <v>0</v>
          </cell>
          <cell r="L515">
            <v>0.40134779999999998</v>
          </cell>
          <cell r="M515">
            <v>0.98083019999999999</v>
          </cell>
          <cell r="N515">
            <v>0.98083019999999999</v>
          </cell>
          <cell r="O515">
            <v>41</v>
          </cell>
        </row>
        <row r="516">
          <cell r="A516" t="str">
            <v>C&amp;I</v>
          </cell>
          <cell r="B516">
            <v>11</v>
          </cell>
          <cell r="C516" t="str">
            <v>All</v>
          </cell>
          <cell r="D516" t="str">
            <v>All</v>
          </cell>
          <cell r="E516" t="str">
            <v>Industry: Wholesale, Transport, other utilities</v>
          </cell>
          <cell r="F516">
            <v>81</v>
          </cell>
          <cell r="G516">
            <v>3.7425410000000001</v>
          </cell>
          <cell r="H516">
            <v>3.6006659999999999</v>
          </cell>
          <cell r="I516">
            <v>-0.93622030000000001</v>
          </cell>
          <cell r="J516">
            <v>-0.38309379999999998</v>
          </cell>
          <cell r="K516">
            <v>0</v>
          </cell>
          <cell r="L516">
            <v>0.38309379999999998</v>
          </cell>
          <cell r="M516">
            <v>0.93622030000000001</v>
          </cell>
          <cell r="N516">
            <v>0.93622030000000001</v>
          </cell>
          <cell r="O516">
            <v>41</v>
          </cell>
        </row>
        <row r="517">
          <cell r="A517" t="str">
            <v>C&amp;I</v>
          </cell>
          <cell r="B517">
            <v>12</v>
          </cell>
          <cell r="C517" t="str">
            <v>All</v>
          </cell>
          <cell r="D517" t="str">
            <v>All</v>
          </cell>
          <cell r="E517" t="str">
            <v>Industry: Wholesale, Transport, other utilities</v>
          </cell>
          <cell r="F517">
            <v>85</v>
          </cell>
          <cell r="G517">
            <v>3.7310620000000001</v>
          </cell>
          <cell r="H517">
            <v>3.5816330000000001</v>
          </cell>
          <cell r="I517">
            <v>-0.94156090000000003</v>
          </cell>
          <cell r="J517">
            <v>-0.38527909999999999</v>
          </cell>
          <cell r="K517">
            <v>0</v>
          </cell>
          <cell r="L517">
            <v>0.38527909999999999</v>
          </cell>
          <cell r="M517">
            <v>0.94156090000000003</v>
          </cell>
          <cell r="N517">
            <v>0.94156090000000003</v>
          </cell>
          <cell r="O517">
            <v>41</v>
          </cell>
        </row>
        <row r="518">
          <cell r="A518" t="str">
            <v>C&amp;I</v>
          </cell>
          <cell r="B518">
            <v>13</v>
          </cell>
          <cell r="C518" t="str">
            <v>All</v>
          </cell>
          <cell r="D518" t="str">
            <v>All</v>
          </cell>
          <cell r="E518" t="str">
            <v>Industry: Wholesale, Transport, other utilities</v>
          </cell>
          <cell r="F518">
            <v>88.5</v>
          </cell>
          <cell r="G518">
            <v>4.538958</v>
          </cell>
          <cell r="H518">
            <v>4.6951660000000004</v>
          </cell>
          <cell r="I518">
            <v>-0.99169050000000003</v>
          </cell>
          <cell r="J518">
            <v>-0.40579169999999998</v>
          </cell>
          <cell r="K518">
            <v>0</v>
          </cell>
          <cell r="L518">
            <v>0.40579169999999998</v>
          </cell>
          <cell r="M518">
            <v>0.99169050000000003</v>
          </cell>
          <cell r="N518">
            <v>0.99169050000000003</v>
          </cell>
          <cell r="O518">
            <v>41</v>
          </cell>
        </row>
        <row r="519">
          <cell r="A519" t="str">
            <v>C&amp;I</v>
          </cell>
          <cell r="B519">
            <v>14</v>
          </cell>
          <cell r="C519" t="str">
            <v>All</v>
          </cell>
          <cell r="D519" t="str">
            <v>All</v>
          </cell>
          <cell r="E519" t="str">
            <v>Industry: Wholesale, Transport, other utilities</v>
          </cell>
          <cell r="F519">
            <v>91</v>
          </cell>
          <cell r="G519">
            <v>4.4546760000000001</v>
          </cell>
          <cell r="H519">
            <v>4.4102990000000002</v>
          </cell>
          <cell r="I519">
            <v>-0.97976019999999997</v>
          </cell>
          <cell r="J519">
            <v>-0.40090989999999999</v>
          </cell>
          <cell r="K519">
            <v>0</v>
          </cell>
          <cell r="L519">
            <v>0.40090989999999999</v>
          </cell>
          <cell r="M519">
            <v>0.97976019999999997</v>
          </cell>
          <cell r="N519">
            <v>0.97976019999999997</v>
          </cell>
          <cell r="O519">
            <v>41</v>
          </cell>
        </row>
        <row r="520">
          <cell r="A520" t="str">
            <v>C&amp;I</v>
          </cell>
          <cell r="B520">
            <v>15</v>
          </cell>
          <cell r="C520" t="str">
            <v>All</v>
          </cell>
          <cell r="D520" t="str">
            <v>All</v>
          </cell>
          <cell r="E520" t="str">
            <v>Industry: Wholesale, Transport, other utilities</v>
          </cell>
          <cell r="F520">
            <v>93.5</v>
          </cell>
          <cell r="G520">
            <v>4.8864910000000004</v>
          </cell>
          <cell r="H520">
            <v>5.0659660000000004</v>
          </cell>
          <cell r="I520">
            <v>-1.0127969999999999</v>
          </cell>
          <cell r="J520">
            <v>-0.41442810000000002</v>
          </cell>
          <cell r="K520">
            <v>0</v>
          </cell>
          <cell r="L520">
            <v>0.41442810000000002</v>
          </cell>
          <cell r="M520">
            <v>1.0127969999999999</v>
          </cell>
          <cell r="N520">
            <v>1.0127969999999999</v>
          </cell>
          <cell r="O520">
            <v>41</v>
          </cell>
        </row>
        <row r="521">
          <cell r="A521" t="str">
            <v>C&amp;I</v>
          </cell>
          <cell r="B521">
            <v>16</v>
          </cell>
          <cell r="C521" t="str">
            <v>All</v>
          </cell>
          <cell r="D521" t="str">
            <v>All</v>
          </cell>
          <cell r="E521" t="str">
            <v>Industry: Wholesale, Transport, other utilities</v>
          </cell>
          <cell r="F521">
            <v>95</v>
          </cell>
          <cell r="G521">
            <v>5.2525209999999998</v>
          </cell>
          <cell r="H521">
            <v>5.0839990000000004</v>
          </cell>
          <cell r="I521">
            <v>-1.0581419999999999</v>
          </cell>
          <cell r="J521">
            <v>-0.43298300000000001</v>
          </cell>
          <cell r="K521">
            <v>0</v>
          </cell>
          <cell r="L521">
            <v>0.43298300000000001</v>
          </cell>
          <cell r="M521">
            <v>1.0581419999999999</v>
          </cell>
          <cell r="N521">
            <v>1.0581419999999999</v>
          </cell>
          <cell r="O521">
            <v>41</v>
          </cell>
        </row>
        <row r="522">
          <cell r="A522" t="str">
            <v>C&amp;I</v>
          </cell>
          <cell r="B522">
            <v>17</v>
          </cell>
          <cell r="C522" t="str">
            <v>All</v>
          </cell>
          <cell r="D522" t="str">
            <v>All</v>
          </cell>
          <cell r="E522" t="str">
            <v>Industry: Wholesale, Transport, other utilities</v>
          </cell>
          <cell r="F522">
            <v>96</v>
          </cell>
          <cell r="G522">
            <v>3.7397429999999998</v>
          </cell>
          <cell r="H522">
            <v>3.7503660000000001</v>
          </cell>
          <cell r="I522">
            <v>-1.083121</v>
          </cell>
          <cell r="J522">
            <v>-0.4432043</v>
          </cell>
          <cell r="K522">
            <v>0</v>
          </cell>
          <cell r="L522">
            <v>0.4432043</v>
          </cell>
          <cell r="M522">
            <v>1.083121</v>
          </cell>
          <cell r="N522">
            <v>1.083121</v>
          </cell>
          <cell r="O522">
            <v>41</v>
          </cell>
        </row>
        <row r="523">
          <cell r="A523" t="str">
            <v>C&amp;I</v>
          </cell>
          <cell r="B523">
            <v>18</v>
          </cell>
          <cell r="C523" t="str">
            <v>All</v>
          </cell>
          <cell r="D523" t="str">
            <v>All</v>
          </cell>
          <cell r="E523" t="str">
            <v>Industry: Wholesale, Transport, other utilities</v>
          </cell>
          <cell r="F523">
            <v>96.5</v>
          </cell>
          <cell r="G523">
            <v>0.63486810000000005</v>
          </cell>
          <cell r="H523">
            <v>0.88196640000000004</v>
          </cell>
          <cell r="I523">
            <v>-1.0178240000000001</v>
          </cell>
          <cell r="J523">
            <v>-0.4164851</v>
          </cell>
          <cell r="K523">
            <v>0</v>
          </cell>
          <cell r="L523">
            <v>0.4164851</v>
          </cell>
          <cell r="M523">
            <v>1.0178240000000001</v>
          </cell>
          <cell r="N523">
            <v>1.0178240000000001</v>
          </cell>
          <cell r="O523">
            <v>41</v>
          </cell>
        </row>
        <row r="524">
          <cell r="A524" t="str">
            <v>C&amp;I</v>
          </cell>
          <cell r="B524">
            <v>19</v>
          </cell>
          <cell r="C524" t="str">
            <v>All</v>
          </cell>
          <cell r="D524" t="str">
            <v>All</v>
          </cell>
          <cell r="E524" t="str">
            <v>Industry: Wholesale, Transport, other utilities</v>
          </cell>
          <cell r="F524">
            <v>95.5</v>
          </cell>
          <cell r="G524">
            <v>0.44535789999999997</v>
          </cell>
          <cell r="H524">
            <v>0.53259990000000001</v>
          </cell>
          <cell r="I524">
            <v>-0.91159069999999998</v>
          </cell>
          <cell r="J524">
            <v>-0.3730155</v>
          </cell>
          <cell r="K524">
            <v>0</v>
          </cell>
          <cell r="L524">
            <v>0.3730155</v>
          </cell>
          <cell r="M524">
            <v>0.91159069999999998</v>
          </cell>
          <cell r="N524">
            <v>0.91159069999999998</v>
          </cell>
          <cell r="O524">
            <v>41</v>
          </cell>
        </row>
        <row r="525">
          <cell r="A525" t="str">
            <v>C&amp;I</v>
          </cell>
          <cell r="B525">
            <v>20</v>
          </cell>
          <cell r="C525" t="str">
            <v>All</v>
          </cell>
          <cell r="D525" t="str">
            <v>All</v>
          </cell>
          <cell r="E525" t="str">
            <v>Industry: Wholesale, Transport, other utilities</v>
          </cell>
          <cell r="F525">
            <v>91.5</v>
          </cell>
          <cell r="G525">
            <v>0.55431560000000002</v>
          </cell>
          <cell r="H525">
            <v>0.97586640000000002</v>
          </cell>
          <cell r="I525">
            <v>-0.88838220000000001</v>
          </cell>
          <cell r="J525">
            <v>-0.36351879999999998</v>
          </cell>
          <cell r="K525">
            <v>0</v>
          </cell>
          <cell r="L525">
            <v>0.36351879999999998</v>
          </cell>
          <cell r="M525">
            <v>0.88838220000000001</v>
          </cell>
          <cell r="N525">
            <v>0.88838220000000001</v>
          </cell>
          <cell r="O525">
            <v>41</v>
          </cell>
        </row>
        <row r="526">
          <cell r="A526" t="str">
            <v>C&amp;I</v>
          </cell>
          <cell r="B526">
            <v>21</v>
          </cell>
          <cell r="C526" t="str">
            <v>All</v>
          </cell>
          <cell r="D526" t="str">
            <v>All</v>
          </cell>
          <cell r="E526" t="str">
            <v>Industry: Wholesale, Transport, other utilities</v>
          </cell>
          <cell r="F526">
            <v>86.5</v>
          </cell>
          <cell r="G526">
            <v>0.70463419999999999</v>
          </cell>
          <cell r="H526">
            <v>1.1005659999999999</v>
          </cell>
          <cell r="I526">
            <v>-0.86657360000000005</v>
          </cell>
          <cell r="J526">
            <v>-0.35459489999999999</v>
          </cell>
          <cell r="K526">
            <v>0</v>
          </cell>
          <cell r="L526">
            <v>0.35459489999999999</v>
          </cell>
          <cell r="M526">
            <v>0.86657360000000005</v>
          </cell>
          <cell r="N526">
            <v>0.86657360000000005</v>
          </cell>
          <cell r="O526">
            <v>41</v>
          </cell>
        </row>
        <row r="527">
          <cell r="A527" t="str">
            <v>C&amp;I</v>
          </cell>
          <cell r="B527">
            <v>22</v>
          </cell>
          <cell r="C527" t="str">
            <v>All</v>
          </cell>
          <cell r="D527" t="str">
            <v>All</v>
          </cell>
          <cell r="E527" t="str">
            <v>Industry: Wholesale, Transport, other utilities</v>
          </cell>
          <cell r="F527">
            <v>82.5</v>
          </cell>
          <cell r="G527">
            <v>1.2028460000000001</v>
          </cell>
          <cell r="H527">
            <v>1.5205</v>
          </cell>
          <cell r="I527">
            <v>-0.85717549999999998</v>
          </cell>
          <cell r="J527">
            <v>-0.35074929999999999</v>
          </cell>
          <cell r="K527">
            <v>0</v>
          </cell>
          <cell r="L527">
            <v>0.35074929999999999</v>
          </cell>
          <cell r="M527">
            <v>0.85717549999999998</v>
          </cell>
          <cell r="N527">
            <v>0.85717549999999998</v>
          </cell>
          <cell r="O527">
            <v>41</v>
          </cell>
        </row>
        <row r="528">
          <cell r="A528" t="str">
            <v>C&amp;I</v>
          </cell>
          <cell r="B528">
            <v>23</v>
          </cell>
          <cell r="C528" t="str">
            <v>All</v>
          </cell>
          <cell r="D528" t="str">
            <v>All</v>
          </cell>
          <cell r="E528" t="str">
            <v>Industry: Wholesale, Transport, other utilities</v>
          </cell>
          <cell r="F528">
            <v>80.5</v>
          </cell>
          <cell r="G528">
            <v>1.2877749999999999</v>
          </cell>
          <cell r="H528">
            <v>1.5315000000000001</v>
          </cell>
          <cell r="I528">
            <v>-0.85635510000000004</v>
          </cell>
          <cell r="J528">
            <v>-0.35041359999999999</v>
          </cell>
          <cell r="K528">
            <v>0</v>
          </cell>
          <cell r="L528">
            <v>0.35041359999999999</v>
          </cell>
          <cell r="M528">
            <v>0.85635510000000004</v>
          </cell>
          <cell r="N528">
            <v>0.85635510000000004</v>
          </cell>
          <cell r="O528">
            <v>41</v>
          </cell>
        </row>
        <row r="529">
          <cell r="A529" t="str">
            <v>C&amp;I</v>
          </cell>
          <cell r="B529">
            <v>24</v>
          </cell>
          <cell r="C529" t="str">
            <v>All</v>
          </cell>
          <cell r="D529" t="str">
            <v>All</v>
          </cell>
          <cell r="E529" t="str">
            <v>Industry: Wholesale, Transport, other utilities</v>
          </cell>
          <cell r="F529">
            <v>78.5</v>
          </cell>
          <cell r="G529">
            <v>1.2633589999999999</v>
          </cell>
          <cell r="H529">
            <v>1.5091330000000001</v>
          </cell>
          <cell r="I529">
            <v>-0.86613929999999995</v>
          </cell>
          <cell r="J529">
            <v>-0.35441719999999999</v>
          </cell>
          <cell r="K529">
            <v>0</v>
          </cell>
          <cell r="L529">
            <v>0.35441719999999999</v>
          </cell>
          <cell r="M529">
            <v>0.86613929999999995</v>
          </cell>
          <cell r="N529">
            <v>0.86613929999999995</v>
          </cell>
          <cell r="O529">
            <v>41</v>
          </cell>
        </row>
        <row r="530">
          <cell r="A530" t="str">
            <v>C&amp;I</v>
          </cell>
          <cell r="B530">
            <v>1</v>
          </cell>
          <cell r="C530" t="str">
            <v>All</v>
          </cell>
          <cell r="D530" t="str">
            <v>All</v>
          </cell>
          <cell r="E530" t="str">
            <v>LCA: Greater Bay Area</v>
          </cell>
          <cell r="F530">
            <v>63.8964</v>
          </cell>
          <cell r="G530">
            <v>2.3888180000000001</v>
          </cell>
          <cell r="H530">
            <v>2.3381080000000001</v>
          </cell>
          <cell r="I530">
            <v>-0.1397475</v>
          </cell>
          <cell r="J530">
            <v>-5.7183600000000001E-2</v>
          </cell>
          <cell r="K530">
            <v>0</v>
          </cell>
          <cell r="L530">
            <v>5.7183600000000001E-2</v>
          </cell>
          <cell r="M530">
            <v>0.1397475</v>
          </cell>
          <cell r="N530">
            <v>0.1397475</v>
          </cell>
          <cell r="O530">
            <v>402</v>
          </cell>
        </row>
        <row r="531">
          <cell r="A531" t="str">
            <v>C&amp;I</v>
          </cell>
          <cell r="B531">
            <v>2</v>
          </cell>
          <cell r="C531" t="str">
            <v>All</v>
          </cell>
          <cell r="D531" t="str">
            <v>All</v>
          </cell>
          <cell r="E531" t="str">
            <v>LCA: Greater Bay Area</v>
          </cell>
          <cell r="F531">
            <v>62.346400000000003</v>
          </cell>
          <cell r="G531">
            <v>2.3165789999999999</v>
          </cell>
          <cell r="H531">
            <v>2.236402</v>
          </cell>
          <cell r="I531">
            <v>-0.13832549999999999</v>
          </cell>
          <cell r="J531">
            <v>-5.6601699999999998E-2</v>
          </cell>
          <cell r="K531">
            <v>0</v>
          </cell>
          <cell r="L531">
            <v>5.6601699999999998E-2</v>
          </cell>
          <cell r="M531">
            <v>0.13832549999999999</v>
          </cell>
          <cell r="N531">
            <v>0.13832549999999999</v>
          </cell>
          <cell r="O531">
            <v>402</v>
          </cell>
        </row>
        <row r="532">
          <cell r="A532" t="str">
            <v>C&amp;I</v>
          </cell>
          <cell r="B532">
            <v>3</v>
          </cell>
          <cell r="C532" t="str">
            <v>All</v>
          </cell>
          <cell r="D532" t="str">
            <v>All</v>
          </cell>
          <cell r="E532" t="str">
            <v>LCA: Greater Bay Area</v>
          </cell>
          <cell r="F532">
            <v>61.638800000000003</v>
          </cell>
          <cell r="G532">
            <v>2.182096</v>
          </cell>
          <cell r="H532">
            <v>2.0790489999999999</v>
          </cell>
          <cell r="I532">
            <v>-0.1374629</v>
          </cell>
          <cell r="J532">
            <v>-5.6248699999999999E-2</v>
          </cell>
          <cell r="K532">
            <v>0</v>
          </cell>
          <cell r="L532">
            <v>5.6248699999999999E-2</v>
          </cell>
          <cell r="M532">
            <v>0.1374629</v>
          </cell>
          <cell r="N532">
            <v>0.1374629</v>
          </cell>
          <cell r="O532">
            <v>402</v>
          </cell>
        </row>
        <row r="533">
          <cell r="A533" t="str">
            <v>C&amp;I</v>
          </cell>
          <cell r="B533">
            <v>4</v>
          </cell>
          <cell r="C533" t="str">
            <v>All</v>
          </cell>
          <cell r="D533" t="str">
            <v>All</v>
          </cell>
          <cell r="E533" t="str">
            <v>LCA: Greater Bay Area</v>
          </cell>
          <cell r="F533">
            <v>60.382599999999996</v>
          </cell>
          <cell r="G533">
            <v>2.1522209999999999</v>
          </cell>
          <cell r="H533">
            <v>2.1067610000000001</v>
          </cell>
          <cell r="I533">
            <v>-0.13693900000000001</v>
          </cell>
          <cell r="J533">
            <v>-5.6034300000000002E-2</v>
          </cell>
          <cell r="K533">
            <v>0</v>
          </cell>
          <cell r="L533">
            <v>5.6034300000000002E-2</v>
          </cell>
          <cell r="M533">
            <v>0.13693900000000001</v>
          </cell>
          <cell r="N533">
            <v>0.13693900000000001</v>
          </cell>
          <cell r="O533">
            <v>402</v>
          </cell>
        </row>
        <row r="534">
          <cell r="A534" t="str">
            <v>C&amp;I</v>
          </cell>
          <cell r="B534">
            <v>5</v>
          </cell>
          <cell r="C534" t="str">
            <v>All</v>
          </cell>
          <cell r="D534" t="str">
            <v>All</v>
          </cell>
          <cell r="E534" t="str">
            <v>LCA: Greater Bay Area</v>
          </cell>
          <cell r="F534">
            <v>60.268500000000003</v>
          </cell>
          <cell r="G534">
            <v>2.130042</v>
          </cell>
          <cell r="H534">
            <v>2.059142</v>
          </cell>
          <cell r="I534">
            <v>-0.13661309999999999</v>
          </cell>
          <cell r="J534">
            <v>-5.5900999999999999E-2</v>
          </cell>
          <cell r="K534">
            <v>0</v>
          </cell>
          <cell r="L534">
            <v>5.5900999999999999E-2</v>
          </cell>
          <cell r="M534">
            <v>0.13661309999999999</v>
          </cell>
          <cell r="N534">
            <v>0.13661309999999999</v>
          </cell>
          <cell r="O534">
            <v>402</v>
          </cell>
        </row>
        <row r="535">
          <cell r="A535" t="str">
            <v>C&amp;I</v>
          </cell>
          <cell r="B535">
            <v>6</v>
          </cell>
          <cell r="C535" t="str">
            <v>All</v>
          </cell>
          <cell r="D535" t="str">
            <v>All</v>
          </cell>
          <cell r="E535" t="str">
            <v>LCA: Greater Bay Area</v>
          </cell>
          <cell r="F535">
            <v>60.0246</v>
          </cell>
          <cell r="G535">
            <v>2.2789429999999999</v>
          </cell>
          <cell r="H535">
            <v>2.247255</v>
          </cell>
          <cell r="I535">
            <v>-0.1365615</v>
          </cell>
          <cell r="J535">
            <v>-5.58798E-2</v>
          </cell>
          <cell r="K535">
            <v>0</v>
          </cell>
          <cell r="L535">
            <v>5.58798E-2</v>
          </cell>
          <cell r="M535">
            <v>0.1365615</v>
          </cell>
          <cell r="N535">
            <v>0.1365615</v>
          </cell>
          <cell r="O535">
            <v>402</v>
          </cell>
        </row>
        <row r="536">
          <cell r="A536" t="str">
            <v>C&amp;I</v>
          </cell>
          <cell r="B536">
            <v>7</v>
          </cell>
          <cell r="C536" t="str">
            <v>All</v>
          </cell>
          <cell r="D536" t="str">
            <v>All</v>
          </cell>
          <cell r="E536" t="str">
            <v>LCA: Greater Bay Area</v>
          </cell>
          <cell r="F536">
            <v>59.211399999999998</v>
          </cell>
          <cell r="G536">
            <v>2.461589</v>
          </cell>
          <cell r="H536">
            <v>2.5506489999999999</v>
          </cell>
          <cell r="I536">
            <v>-0.13812930000000001</v>
          </cell>
          <cell r="J536">
            <v>-5.6521399999999999E-2</v>
          </cell>
          <cell r="K536">
            <v>0</v>
          </cell>
          <cell r="L536">
            <v>5.6521399999999999E-2</v>
          </cell>
          <cell r="M536">
            <v>0.13812930000000001</v>
          </cell>
          <cell r="N536">
            <v>0.13812930000000001</v>
          </cell>
          <cell r="O536">
            <v>402</v>
          </cell>
        </row>
        <row r="537">
          <cell r="A537" t="str">
            <v>C&amp;I</v>
          </cell>
          <cell r="B537">
            <v>8</v>
          </cell>
          <cell r="C537" t="str">
            <v>All</v>
          </cell>
          <cell r="D537" t="str">
            <v>All</v>
          </cell>
          <cell r="E537" t="str">
            <v>LCA: Greater Bay Area</v>
          </cell>
          <cell r="F537">
            <v>60.442900000000002</v>
          </cell>
          <cell r="G537">
            <v>2.8819919999999999</v>
          </cell>
          <cell r="H537">
            <v>2.8149999999999999</v>
          </cell>
          <cell r="I537">
            <v>-0.13937540000000001</v>
          </cell>
          <cell r="J537">
            <v>-5.70313E-2</v>
          </cell>
          <cell r="K537">
            <v>0</v>
          </cell>
          <cell r="L537">
            <v>5.70313E-2</v>
          </cell>
          <cell r="M537">
            <v>0.13937540000000001</v>
          </cell>
          <cell r="N537">
            <v>0.13937540000000001</v>
          </cell>
          <cell r="O537">
            <v>402</v>
          </cell>
        </row>
        <row r="538">
          <cell r="A538" t="str">
            <v>C&amp;I</v>
          </cell>
          <cell r="B538">
            <v>9</v>
          </cell>
          <cell r="C538" t="str">
            <v>All</v>
          </cell>
          <cell r="D538" t="str">
            <v>All</v>
          </cell>
          <cell r="E538" t="str">
            <v>LCA: Greater Bay Area</v>
          </cell>
          <cell r="F538">
            <v>64.544799999999995</v>
          </cell>
          <cell r="G538">
            <v>3.7742</v>
          </cell>
          <cell r="H538">
            <v>3.4842770000000001</v>
          </cell>
          <cell r="I538">
            <v>-0.15016479999999999</v>
          </cell>
          <cell r="J538">
            <v>-6.1446199999999999E-2</v>
          </cell>
          <cell r="K538">
            <v>0</v>
          </cell>
          <cell r="L538">
            <v>6.1446199999999999E-2</v>
          </cell>
          <cell r="M538">
            <v>0.15016479999999999</v>
          </cell>
          <cell r="N538">
            <v>0.15016479999999999</v>
          </cell>
          <cell r="O538">
            <v>402</v>
          </cell>
        </row>
        <row r="539">
          <cell r="A539" t="str">
            <v>C&amp;I</v>
          </cell>
          <cell r="B539">
            <v>10</v>
          </cell>
          <cell r="C539" t="str">
            <v>All</v>
          </cell>
          <cell r="D539" t="str">
            <v>All</v>
          </cell>
          <cell r="E539" t="str">
            <v>LCA: Greater Bay Area</v>
          </cell>
          <cell r="F539">
            <v>67.423599999999993</v>
          </cell>
          <cell r="G539">
            <v>4.984591</v>
          </cell>
          <cell r="H539">
            <v>5.0508850000000001</v>
          </cell>
          <cell r="I539">
            <v>-0.1850715</v>
          </cell>
          <cell r="J539">
            <v>-7.57298E-2</v>
          </cell>
          <cell r="K539">
            <v>0</v>
          </cell>
          <cell r="L539">
            <v>7.57298E-2</v>
          </cell>
          <cell r="M539">
            <v>0.1850715</v>
          </cell>
          <cell r="N539">
            <v>0.1850715</v>
          </cell>
          <cell r="O539">
            <v>402</v>
          </cell>
        </row>
        <row r="540">
          <cell r="A540" t="str">
            <v>C&amp;I</v>
          </cell>
          <cell r="B540">
            <v>11</v>
          </cell>
          <cell r="C540" t="str">
            <v>All</v>
          </cell>
          <cell r="D540" t="str">
            <v>All</v>
          </cell>
          <cell r="E540" t="str">
            <v>LCA: Greater Bay Area</v>
          </cell>
          <cell r="F540">
            <v>71.8232</v>
          </cell>
          <cell r="G540">
            <v>6.2202029999999997</v>
          </cell>
          <cell r="H540">
            <v>5.9813890000000001</v>
          </cell>
          <cell r="I540">
            <v>-0.1813129</v>
          </cell>
          <cell r="J540">
            <v>-7.4191800000000002E-2</v>
          </cell>
          <cell r="K540">
            <v>0</v>
          </cell>
          <cell r="L540">
            <v>7.4191800000000002E-2</v>
          </cell>
          <cell r="M540">
            <v>0.1813129</v>
          </cell>
          <cell r="N540">
            <v>0.1813129</v>
          </cell>
          <cell r="O540">
            <v>402</v>
          </cell>
        </row>
        <row r="541">
          <cell r="A541" t="str">
            <v>C&amp;I</v>
          </cell>
          <cell r="B541">
            <v>12</v>
          </cell>
          <cell r="C541" t="str">
            <v>All</v>
          </cell>
          <cell r="D541" t="str">
            <v>All</v>
          </cell>
          <cell r="E541" t="str">
            <v>LCA: Greater Bay Area</v>
          </cell>
          <cell r="F541">
            <v>75.991299999999995</v>
          </cell>
          <cell r="G541">
            <v>7.0709850000000003</v>
          </cell>
          <cell r="H541">
            <v>7.2635160000000001</v>
          </cell>
          <cell r="I541">
            <v>-0.18067659999999999</v>
          </cell>
          <cell r="J541">
            <v>-7.3931399999999994E-2</v>
          </cell>
          <cell r="K541">
            <v>0</v>
          </cell>
          <cell r="L541">
            <v>7.3931399999999994E-2</v>
          </cell>
          <cell r="M541">
            <v>0.18067659999999999</v>
          </cell>
          <cell r="N541">
            <v>0.18067659999999999</v>
          </cell>
          <cell r="O541">
            <v>402</v>
          </cell>
        </row>
        <row r="542">
          <cell r="A542" t="str">
            <v>C&amp;I</v>
          </cell>
          <cell r="B542">
            <v>13</v>
          </cell>
          <cell r="C542" t="str">
            <v>All</v>
          </cell>
          <cell r="D542" t="str">
            <v>All</v>
          </cell>
          <cell r="E542" t="str">
            <v>LCA: Greater Bay Area</v>
          </cell>
          <cell r="F542">
            <v>80.120900000000006</v>
          </cell>
          <cell r="G542">
            <v>7.2379129999999998</v>
          </cell>
          <cell r="H542">
            <v>7.4513210000000001</v>
          </cell>
          <cell r="I542">
            <v>-0.1793592</v>
          </cell>
          <cell r="J542">
            <v>-7.3392299999999994E-2</v>
          </cell>
          <cell r="K542">
            <v>0</v>
          </cell>
          <cell r="L542">
            <v>7.3392299999999994E-2</v>
          </cell>
          <cell r="M542">
            <v>0.1793592</v>
          </cell>
          <cell r="N542">
            <v>0.1793592</v>
          </cell>
          <cell r="O542">
            <v>402</v>
          </cell>
        </row>
        <row r="543">
          <cell r="A543" t="str">
            <v>C&amp;I</v>
          </cell>
          <cell r="B543">
            <v>14</v>
          </cell>
          <cell r="C543" t="str">
            <v>All</v>
          </cell>
          <cell r="D543" t="str">
            <v>All</v>
          </cell>
          <cell r="E543" t="str">
            <v>LCA: Greater Bay Area</v>
          </cell>
          <cell r="F543">
            <v>83.458200000000005</v>
          </cell>
          <cell r="G543">
            <v>7.7518640000000003</v>
          </cell>
          <cell r="H543">
            <v>8.0050629999999998</v>
          </cell>
          <cell r="I543">
            <v>-0.19409009999999999</v>
          </cell>
          <cell r="J543">
            <v>-7.9420099999999993E-2</v>
          </cell>
          <cell r="K543">
            <v>0</v>
          </cell>
          <cell r="L543">
            <v>7.9420099999999993E-2</v>
          </cell>
          <cell r="M543">
            <v>0.19409009999999999</v>
          </cell>
          <cell r="N543">
            <v>0.19409009999999999</v>
          </cell>
          <cell r="O543">
            <v>402</v>
          </cell>
        </row>
        <row r="544">
          <cell r="A544" t="str">
            <v>C&amp;I</v>
          </cell>
          <cell r="B544">
            <v>15</v>
          </cell>
          <cell r="C544" t="str">
            <v>All</v>
          </cell>
          <cell r="D544" t="str">
            <v>All</v>
          </cell>
          <cell r="E544" t="str">
            <v>LCA: Greater Bay Area</v>
          </cell>
          <cell r="F544">
            <v>86.714299999999994</v>
          </cell>
          <cell r="G544">
            <v>8.5887860000000007</v>
          </cell>
          <cell r="H544">
            <v>8.1684619999999999</v>
          </cell>
          <cell r="I544">
            <v>-0.1602489</v>
          </cell>
          <cell r="J544">
            <v>-6.5572500000000006E-2</v>
          </cell>
          <cell r="K544">
            <v>0</v>
          </cell>
          <cell r="L544">
            <v>6.5572500000000006E-2</v>
          </cell>
          <cell r="M544">
            <v>0.1602489</v>
          </cell>
          <cell r="N544">
            <v>0.1602489</v>
          </cell>
          <cell r="O544">
            <v>402</v>
          </cell>
        </row>
        <row r="545">
          <cell r="A545" t="str">
            <v>C&amp;I</v>
          </cell>
          <cell r="B545">
            <v>16</v>
          </cell>
          <cell r="C545" t="str">
            <v>All</v>
          </cell>
          <cell r="D545" t="str">
            <v>All</v>
          </cell>
          <cell r="E545" t="str">
            <v>LCA: Greater Bay Area</v>
          </cell>
          <cell r="F545">
            <v>88.491299999999995</v>
          </cell>
          <cell r="G545">
            <v>8.6174979999999994</v>
          </cell>
          <cell r="H545">
            <v>8.2554239999999997</v>
          </cell>
          <cell r="I545">
            <v>-0.18159249999999999</v>
          </cell>
          <cell r="J545">
            <v>-7.4306200000000003E-2</v>
          </cell>
          <cell r="K545">
            <v>0</v>
          </cell>
          <cell r="L545">
            <v>7.4306200000000003E-2</v>
          </cell>
          <cell r="M545">
            <v>0.18159249999999999</v>
          </cell>
          <cell r="N545">
            <v>0.18159249999999999</v>
          </cell>
          <cell r="O545">
            <v>402</v>
          </cell>
        </row>
        <row r="546">
          <cell r="A546" t="str">
            <v>C&amp;I</v>
          </cell>
          <cell r="B546">
            <v>17</v>
          </cell>
          <cell r="C546" t="str">
            <v>All</v>
          </cell>
          <cell r="D546" t="str">
            <v>All</v>
          </cell>
          <cell r="E546" t="str">
            <v>LCA: Greater Bay Area</v>
          </cell>
          <cell r="F546">
            <v>89.361599999999996</v>
          </cell>
          <cell r="G546">
            <v>8.3342139999999993</v>
          </cell>
          <cell r="H546">
            <v>7.9681360000000003</v>
          </cell>
          <cell r="I546">
            <v>-0.1844315</v>
          </cell>
          <cell r="J546">
            <v>-7.5467900000000004E-2</v>
          </cell>
          <cell r="K546">
            <v>0</v>
          </cell>
          <cell r="L546">
            <v>7.5467900000000004E-2</v>
          </cell>
          <cell r="M546">
            <v>0.1844315</v>
          </cell>
          <cell r="N546">
            <v>0.1844315</v>
          </cell>
          <cell r="O546">
            <v>402</v>
          </cell>
        </row>
        <row r="547">
          <cell r="A547" t="str">
            <v>C&amp;I</v>
          </cell>
          <cell r="B547">
            <v>18</v>
          </cell>
          <cell r="C547" t="str">
            <v>All</v>
          </cell>
          <cell r="D547" t="str">
            <v>All</v>
          </cell>
          <cell r="E547" t="str">
            <v>LCA: Greater Bay Area</v>
          </cell>
          <cell r="F547">
            <v>87.743600000000001</v>
          </cell>
          <cell r="G547">
            <v>7.1661859999999997</v>
          </cell>
          <cell r="H547">
            <v>7.1370740000000001</v>
          </cell>
          <cell r="I547">
            <v>-0.18174989999999999</v>
          </cell>
          <cell r="J547">
            <v>-7.4370599999999995E-2</v>
          </cell>
          <cell r="K547">
            <v>0</v>
          </cell>
          <cell r="L547">
            <v>7.4370599999999995E-2</v>
          </cell>
          <cell r="M547">
            <v>0.18174989999999999</v>
          </cell>
          <cell r="N547">
            <v>0.18174989999999999</v>
          </cell>
          <cell r="O547">
            <v>402</v>
          </cell>
        </row>
        <row r="548">
          <cell r="A548" t="str">
            <v>C&amp;I</v>
          </cell>
          <cell r="B548">
            <v>19</v>
          </cell>
          <cell r="C548" t="str">
            <v>All</v>
          </cell>
          <cell r="D548" t="str">
            <v>All</v>
          </cell>
          <cell r="E548" t="str">
            <v>LCA: Greater Bay Area</v>
          </cell>
          <cell r="F548">
            <v>84.764399999999995</v>
          </cell>
          <cell r="G548">
            <v>5.9565939999999999</v>
          </cell>
          <cell r="H548">
            <v>5.9361410000000001</v>
          </cell>
          <cell r="I548">
            <v>-0.18690129999999999</v>
          </cell>
          <cell r="J548">
            <v>-7.6478500000000005E-2</v>
          </cell>
          <cell r="K548">
            <v>0</v>
          </cell>
          <cell r="L548">
            <v>7.6478500000000005E-2</v>
          </cell>
          <cell r="M548">
            <v>0.18690129999999999</v>
          </cell>
          <cell r="N548">
            <v>0.18690129999999999</v>
          </cell>
          <cell r="O548">
            <v>402</v>
          </cell>
        </row>
        <row r="549">
          <cell r="A549" t="str">
            <v>C&amp;I</v>
          </cell>
          <cell r="B549">
            <v>20</v>
          </cell>
          <cell r="C549" t="str">
            <v>All</v>
          </cell>
          <cell r="D549" t="str">
            <v>All</v>
          </cell>
          <cell r="E549" t="str">
            <v>LCA: Greater Bay Area</v>
          </cell>
          <cell r="F549">
            <v>79.776700000000005</v>
          </cell>
          <cell r="G549">
            <v>4.9492900000000004</v>
          </cell>
          <cell r="H549">
            <v>5.1587569999999996</v>
          </cell>
          <cell r="I549">
            <v>-0.1834808</v>
          </cell>
          <cell r="J549">
            <v>-7.5078900000000004E-2</v>
          </cell>
          <cell r="K549">
            <v>0</v>
          </cell>
          <cell r="L549">
            <v>7.5078900000000004E-2</v>
          </cell>
          <cell r="M549">
            <v>0.1834808</v>
          </cell>
          <cell r="N549">
            <v>0.1834808</v>
          </cell>
          <cell r="O549">
            <v>402</v>
          </cell>
        </row>
        <row r="550">
          <cell r="A550" t="str">
            <v>C&amp;I</v>
          </cell>
          <cell r="B550">
            <v>21</v>
          </cell>
          <cell r="C550" t="str">
            <v>All</v>
          </cell>
          <cell r="D550" t="str">
            <v>All</v>
          </cell>
          <cell r="E550" t="str">
            <v>LCA: Greater Bay Area</v>
          </cell>
          <cell r="F550">
            <v>75.325299999999999</v>
          </cell>
          <cell r="G550">
            <v>4.4400750000000002</v>
          </cell>
          <cell r="H550">
            <v>4.5193830000000004</v>
          </cell>
          <cell r="I550">
            <v>-0.17462130000000001</v>
          </cell>
          <cell r="J550">
            <v>-7.1453600000000006E-2</v>
          </cell>
          <cell r="K550">
            <v>0</v>
          </cell>
          <cell r="L550">
            <v>7.1453600000000006E-2</v>
          </cell>
          <cell r="M550">
            <v>0.17462130000000001</v>
          </cell>
          <cell r="N550">
            <v>0.17462130000000001</v>
          </cell>
          <cell r="O550">
            <v>402</v>
          </cell>
        </row>
        <row r="551">
          <cell r="A551" t="str">
            <v>C&amp;I</v>
          </cell>
          <cell r="B551">
            <v>22</v>
          </cell>
          <cell r="C551" t="str">
            <v>All</v>
          </cell>
          <cell r="D551" t="str">
            <v>All</v>
          </cell>
          <cell r="E551" t="str">
            <v>LCA: Greater Bay Area</v>
          </cell>
          <cell r="F551">
            <v>73.747399999999999</v>
          </cell>
          <cell r="G551">
            <v>3.56942</v>
          </cell>
          <cell r="H551">
            <v>3.509506</v>
          </cell>
          <cell r="I551">
            <v>-0.17052290000000001</v>
          </cell>
          <cell r="J551">
            <v>-6.9776599999999994E-2</v>
          </cell>
          <cell r="K551">
            <v>0</v>
          </cell>
          <cell r="L551">
            <v>6.9776599999999994E-2</v>
          </cell>
          <cell r="M551">
            <v>0.17052290000000001</v>
          </cell>
          <cell r="N551">
            <v>0.17052290000000001</v>
          </cell>
          <cell r="O551">
            <v>402</v>
          </cell>
        </row>
        <row r="552">
          <cell r="A552" t="str">
            <v>C&amp;I</v>
          </cell>
          <cell r="B552">
            <v>23</v>
          </cell>
          <cell r="C552" t="str">
            <v>All</v>
          </cell>
          <cell r="D552" t="str">
            <v>All</v>
          </cell>
          <cell r="E552" t="str">
            <v>LCA: Greater Bay Area</v>
          </cell>
          <cell r="F552">
            <v>71.904899999999998</v>
          </cell>
          <cell r="G552">
            <v>3.0228920000000001</v>
          </cell>
          <cell r="H552">
            <v>3.020238</v>
          </cell>
          <cell r="I552">
            <v>-0.15419579999999999</v>
          </cell>
          <cell r="J552">
            <v>-6.3095700000000005E-2</v>
          </cell>
          <cell r="K552">
            <v>0</v>
          </cell>
          <cell r="L552">
            <v>6.3095700000000005E-2</v>
          </cell>
          <cell r="M552">
            <v>0.15419579999999999</v>
          </cell>
          <cell r="N552">
            <v>0.15419579999999999</v>
          </cell>
          <cell r="O552">
            <v>402</v>
          </cell>
        </row>
        <row r="553">
          <cell r="A553" t="str">
            <v>C&amp;I</v>
          </cell>
          <cell r="B553">
            <v>24</v>
          </cell>
          <cell r="C553" t="str">
            <v>All</v>
          </cell>
          <cell r="D553" t="str">
            <v>All</v>
          </cell>
          <cell r="E553" t="str">
            <v>LCA: Greater Bay Area</v>
          </cell>
          <cell r="F553">
            <v>70.932699999999997</v>
          </cell>
          <cell r="G553">
            <v>2.8205830000000001</v>
          </cell>
          <cell r="H553">
            <v>2.8033229999999998</v>
          </cell>
          <cell r="I553">
            <v>-0.1495483</v>
          </cell>
          <cell r="J553">
            <v>-6.1193900000000002E-2</v>
          </cell>
          <cell r="K553">
            <v>0</v>
          </cell>
          <cell r="L553">
            <v>6.1193900000000002E-2</v>
          </cell>
          <cell r="M553">
            <v>0.1495483</v>
          </cell>
          <cell r="N553">
            <v>0.1495483</v>
          </cell>
          <cell r="O553">
            <v>402</v>
          </cell>
        </row>
        <row r="554">
          <cell r="A554" t="str">
            <v>C&amp;I</v>
          </cell>
          <cell r="B554">
            <v>1</v>
          </cell>
          <cell r="C554" t="str">
            <v>All</v>
          </cell>
          <cell r="D554" t="str">
            <v>All</v>
          </cell>
          <cell r="E554" t="str">
            <v>LCA: Greater Fresno</v>
          </cell>
          <cell r="F554">
            <v>76.641499999999994</v>
          </cell>
          <cell r="G554">
            <v>1.4869330000000001</v>
          </cell>
          <cell r="H554">
            <v>1.532996</v>
          </cell>
          <cell r="I554">
            <v>-0.20839569999999999</v>
          </cell>
          <cell r="J554">
            <v>-8.5273799999999997E-2</v>
          </cell>
          <cell r="K554">
            <v>0</v>
          </cell>
          <cell r="L554">
            <v>8.5273799999999997E-2</v>
          </cell>
          <cell r="M554">
            <v>0.20839569999999999</v>
          </cell>
          <cell r="N554">
            <v>0.20839569999999999</v>
          </cell>
          <cell r="O554">
            <v>215</v>
          </cell>
        </row>
        <row r="555">
          <cell r="A555" t="str">
            <v>C&amp;I</v>
          </cell>
          <cell r="B555">
            <v>2</v>
          </cell>
          <cell r="C555" t="str">
            <v>All</v>
          </cell>
          <cell r="D555" t="str">
            <v>All</v>
          </cell>
          <cell r="E555" t="str">
            <v>LCA: Greater Fresno</v>
          </cell>
          <cell r="F555">
            <v>76.078100000000006</v>
          </cell>
          <cell r="G555">
            <v>1.348835</v>
          </cell>
          <cell r="H555">
            <v>1.411003</v>
          </cell>
          <cell r="I555">
            <v>-0.20712539999999999</v>
          </cell>
          <cell r="J555">
            <v>-8.4753999999999996E-2</v>
          </cell>
          <cell r="K555">
            <v>0</v>
          </cell>
          <cell r="L555">
            <v>8.4753999999999996E-2</v>
          </cell>
          <cell r="M555">
            <v>0.20712539999999999</v>
          </cell>
          <cell r="N555">
            <v>0.20712539999999999</v>
          </cell>
          <cell r="O555">
            <v>215</v>
          </cell>
        </row>
        <row r="556">
          <cell r="A556" t="str">
            <v>C&amp;I</v>
          </cell>
          <cell r="B556">
            <v>3</v>
          </cell>
          <cell r="C556" t="str">
            <v>All</v>
          </cell>
          <cell r="D556" t="str">
            <v>All</v>
          </cell>
          <cell r="E556" t="str">
            <v>LCA: Greater Fresno</v>
          </cell>
          <cell r="F556">
            <v>73.291799999999995</v>
          </cell>
          <cell r="G556">
            <v>1.3238179999999999</v>
          </cell>
          <cell r="H556">
            <v>1.4284399999999999</v>
          </cell>
          <cell r="I556">
            <v>-0.20565140000000001</v>
          </cell>
          <cell r="J556">
            <v>-8.4150900000000001E-2</v>
          </cell>
          <cell r="K556">
            <v>0</v>
          </cell>
          <cell r="L556">
            <v>8.4150900000000001E-2</v>
          </cell>
          <cell r="M556">
            <v>0.20565140000000001</v>
          </cell>
          <cell r="N556">
            <v>0.20565140000000001</v>
          </cell>
          <cell r="O556">
            <v>215</v>
          </cell>
        </row>
        <row r="557">
          <cell r="A557" t="str">
            <v>C&amp;I</v>
          </cell>
          <cell r="B557">
            <v>4</v>
          </cell>
          <cell r="C557" t="str">
            <v>All</v>
          </cell>
          <cell r="D557" t="str">
            <v>All</v>
          </cell>
          <cell r="E557" t="str">
            <v>LCA: Greater Fresno</v>
          </cell>
          <cell r="F557">
            <v>71.859300000000005</v>
          </cell>
          <cell r="G557">
            <v>1.3433919999999999</v>
          </cell>
          <cell r="H557">
            <v>1.3516170000000001</v>
          </cell>
          <cell r="I557">
            <v>-0.20505119999999999</v>
          </cell>
          <cell r="J557">
            <v>-8.3905300000000002E-2</v>
          </cell>
          <cell r="K557">
            <v>0</v>
          </cell>
          <cell r="L557">
            <v>8.3905300000000002E-2</v>
          </cell>
          <cell r="M557">
            <v>0.20505119999999999</v>
          </cell>
          <cell r="N557">
            <v>0.20505119999999999</v>
          </cell>
          <cell r="O557">
            <v>215</v>
          </cell>
        </row>
        <row r="558">
          <cell r="A558" t="str">
            <v>C&amp;I</v>
          </cell>
          <cell r="B558">
            <v>5</v>
          </cell>
          <cell r="C558" t="str">
            <v>All</v>
          </cell>
          <cell r="D558" t="str">
            <v>All</v>
          </cell>
          <cell r="E558" t="str">
            <v>LCA: Greater Fresno</v>
          </cell>
          <cell r="F558">
            <v>70.344200000000001</v>
          </cell>
          <cell r="G558">
            <v>1.3518950000000001</v>
          </cell>
          <cell r="H558">
            <v>1.3824339999999999</v>
          </cell>
          <cell r="I558">
            <v>-0.2048353</v>
          </cell>
          <cell r="J558">
            <v>-8.38169E-2</v>
          </cell>
          <cell r="K558">
            <v>0</v>
          </cell>
          <cell r="L558">
            <v>8.38169E-2</v>
          </cell>
          <cell r="M558">
            <v>0.2048353</v>
          </cell>
          <cell r="N558">
            <v>0.2048353</v>
          </cell>
          <cell r="O558">
            <v>215</v>
          </cell>
        </row>
        <row r="559">
          <cell r="A559" t="str">
            <v>C&amp;I</v>
          </cell>
          <cell r="B559">
            <v>6</v>
          </cell>
          <cell r="C559" t="str">
            <v>All</v>
          </cell>
          <cell r="D559" t="str">
            <v>All</v>
          </cell>
          <cell r="E559" t="str">
            <v>LCA: Greater Fresno</v>
          </cell>
          <cell r="F559">
            <v>69.344200000000001</v>
          </cell>
          <cell r="G559">
            <v>1.428131</v>
          </cell>
          <cell r="H559">
            <v>1.4088210000000001</v>
          </cell>
          <cell r="I559">
            <v>-0.2059887</v>
          </cell>
          <cell r="J559">
            <v>-8.42889E-2</v>
          </cell>
          <cell r="K559">
            <v>0</v>
          </cell>
          <cell r="L559">
            <v>8.42889E-2</v>
          </cell>
          <cell r="M559">
            <v>0.2059887</v>
          </cell>
          <cell r="N559">
            <v>0.2059887</v>
          </cell>
          <cell r="O559">
            <v>215</v>
          </cell>
        </row>
        <row r="560">
          <cell r="A560" t="str">
            <v>C&amp;I</v>
          </cell>
          <cell r="B560">
            <v>7</v>
          </cell>
          <cell r="C560" t="str">
            <v>All</v>
          </cell>
          <cell r="D560" t="str">
            <v>All</v>
          </cell>
          <cell r="E560" t="str">
            <v>LCA: Greater Fresno</v>
          </cell>
          <cell r="F560">
            <v>68.293199999999999</v>
          </cell>
          <cell r="G560">
            <v>1.5203679999999999</v>
          </cell>
          <cell r="H560">
            <v>1.4572830000000001</v>
          </cell>
          <cell r="I560">
            <v>-0.2062842</v>
          </cell>
          <cell r="J560">
            <v>-8.4409799999999993E-2</v>
          </cell>
          <cell r="K560">
            <v>0</v>
          </cell>
          <cell r="L560">
            <v>8.4409799999999993E-2</v>
          </cell>
          <cell r="M560">
            <v>0.2062842</v>
          </cell>
          <cell r="N560">
            <v>0.2062842</v>
          </cell>
          <cell r="O560">
            <v>215</v>
          </cell>
        </row>
        <row r="561">
          <cell r="A561" t="str">
            <v>C&amp;I</v>
          </cell>
          <cell r="B561">
            <v>8</v>
          </cell>
          <cell r="C561" t="str">
            <v>All</v>
          </cell>
          <cell r="D561" t="str">
            <v>All</v>
          </cell>
          <cell r="E561" t="str">
            <v>LCA: Greater Fresno</v>
          </cell>
          <cell r="F561">
            <v>68.786299999999997</v>
          </cell>
          <cell r="G561">
            <v>2.2044100000000002</v>
          </cell>
          <cell r="H561">
            <v>2.2156359999999999</v>
          </cell>
          <cell r="I561">
            <v>-0.2098788</v>
          </cell>
          <cell r="J561">
            <v>-8.5880700000000004E-2</v>
          </cell>
          <cell r="K561">
            <v>0</v>
          </cell>
          <cell r="L561">
            <v>8.5880700000000004E-2</v>
          </cell>
          <cell r="M561">
            <v>0.2098788</v>
          </cell>
          <cell r="N561">
            <v>0.2098788</v>
          </cell>
          <cell r="O561">
            <v>215</v>
          </cell>
        </row>
        <row r="562">
          <cell r="A562" t="str">
            <v>C&amp;I</v>
          </cell>
          <cell r="B562">
            <v>9</v>
          </cell>
          <cell r="C562" t="str">
            <v>All</v>
          </cell>
          <cell r="D562" t="str">
            <v>All</v>
          </cell>
          <cell r="E562" t="str">
            <v>LCA: Greater Fresno</v>
          </cell>
          <cell r="F562">
            <v>71.410399999999996</v>
          </cell>
          <cell r="G562">
            <v>2.8691840000000002</v>
          </cell>
          <cell r="H562">
            <v>3.0281760000000002</v>
          </cell>
          <cell r="I562">
            <v>-0.2131161</v>
          </cell>
          <cell r="J562">
            <v>-8.7205400000000002E-2</v>
          </cell>
          <cell r="K562">
            <v>0</v>
          </cell>
          <cell r="L562">
            <v>8.7205400000000002E-2</v>
          </cell>
          <cell r="M562">
            <v>0.2131161</v>
          </cell>
          <cell r="N562">
            <v>0.2131161</v>
          </cell>
          <cell r="O562">
            <v>215</v>
          </cell>
        </row>
        <row r="563">
          <cell r="A563" t="str">
            <v>C&amp;I</v>
          </cell>
          <cell r="B563">
            <v>10</v>
          </cell>
          <cell r="C563" t="str">
            <v>All</v>
          </cell>
          <cell r="D563" t="str">
            <v>All</v>
          </cell>
          <cell r="E563" t="str">
            <v>LCA: Greater Fresno</v>
          </cell>
          <cell r="F563">
            <v>75.990399999999994</v>
          </cell>
          <cell r="G563">
            <v>3.6279560000000002</v>
          </cell>
          <cell r="H563">
            <v>3.4549720000000002</v>
          </cell>
          <cell r="I563">
            <v>-0.2181467</v>
          </cell>
          <cell r="J563">
            <v>-8.9263899999999993E-2</v>
          </cell>
          <cell r="K563">
            <v>0</v>
          </cell>
          <cell r="L563">
            <v>8.9263899999999993E-2</v>
          </cell>
          <cell r="M563">
            <v>0.2181467</v>
          </cell>
          <cell r="N563">
            <v>0.2181467</v>
          </cell>
          <cell r="O563">
            <v>215</v>
          </cell>
        </row>
        <row r="564">
          <cell r="A564" t="str">
            <v>C&amp;I</v>
          </cell>
          <cell r="B564">
            <v>11</v>
          </cell>
          <cell r="C564" t="str">
            <v>All</v>
          </cell>
          <cell r="D564" t="str">
            <v>All</v>
          </cell>
          <cell r="E564" t="str">
            <v>LCA: Greater Fresno</v>
          </cell>
          <cell r="F564">
            <v>81.320800000000006</v>
          </cell>
          <cell r="G564">
            <v>4.4157489999999999</v>
          </cell>
          <cell r="H564">
            <v>4.5604820000000004</v>
          </cell>
          <cell r="I564">
            <v>-0.22153980000000001</v>
          </cell>
          <cell r="J564">
            <v>-9.0652300000000005E-2</v>
          </cell>
          <cell r="K564">
            <v>0</v>
          </cell>
          <cell r="L564">
            <v>9.0652300000000005E-2</v>
          </cell>
          <cell r="M564">
            <v>0.22153980000000001</v>
          </cell>
          <cell r="N564">
            <v>0.22153980000000001</v>
          </cell>
          <cell r="O564">
            <v>215</v>
          </cell>
        </row>
        <row r="565">
          <cell r="A565" t="str">
            <v>C&amp;I</v>
          </cell>
          <cell r="B565">
            <v>12</v>
          </cell>
          <cell r="C565" t="str">
            <v>All</v>
          </cell>
          <cell r="D565" t="str">
            <v>All</v>
          </cell>
          <cell r="E565" t="str">
            <v>LCA: Greater Fresno</v>
          </cell>
          <cell r="F565">
            <v>85.784999999999997</v>
          </cell>
          <cell r="G565">
            <v>4.9012169999999999</v>
          </cell>
          <cell r="H565">
            <v>5.036537</v>
          </cell>
          <cell r="I565">
            <v>-0.22131719999999999</v>
          </cell>
          <cell r="J565">
            <v>-9.0561199999999994E-2</v>
          </cell>
          <cell r="K565">
            <v>0</v>
          </cell>
          <cell r="L565">
            <v>9.0561199999999994E-2</v>
          </cell>
          <cell r="M565">
            <v>0.22131719999999999</v>
          </cell>
          <cell r="N565">
            <v>0.22131719999999999</v>
          </cell>
          <cell r="O565">
            <v>215</v>
          </cell>
        </row>
        <row r="566">
          <cell r="A566" t="str">
            <v>C&amp;I</v>
          </cell>
          <cell r="B566">
            <v>13</v>
          </cell>
          <cell r="C566" t="str">
            <v>All</v>
          </cell>
          <cell r="D566" t="str">
            <v>All</v>
          </cell>
          <cell r="E566" t="str">
            <v>LCA: Greater Fresno</v>
          </cell>
          <cell r="F566">
            <v>89.2684</v>
          </cell>
          <cell r="G566">
            <v>5.4362000000000004</v>
          </cell>
          <cell r="H566">
            <v>5.3249519999999997</v>
          </cell>
          <cell r="I566">
            <v>-0.22461539999999999</v>
          </cell>
          <cell r="J566">
            <v>-9.1910800000000001E-2</v>
          </cell>
          <cell r="K566">
            <v>0</v>
          </cell>
          <cell r="L566">
            <v>9.1910800000000001E-2</v>
          </cell>
          <cell r="M566">
            <v>0.22461539999999999</v>
          </cell>
          <cell r="N566">
            <v>0.22461539999999999</v>
          </cell>
          <cell r="O566">
            <v>215</v>
          </cell>
        </row>
        <row r="567">
          <cell r="A567" t="str">
            <v>C&amp;I</v>
          </cell>
          <cell r="B567">
            <v>14</v>
          </cell>
          <cell r="C567" t="str">
            <v>All</v>
          </cell>
          <cell r="D567" t="str">
            <v>All</v>
          </cell>
          <cell r="E567" t="str">
            <v>LCA: Greater Fresno</v>
          </cell>
          <cell r="F567">
            <v>92.370400000000004</v>
          </cell>
          <cell r="G567">
            <v>5.860843</v>
          </cell>
          <cell r="H567">
            <v>5.7268619999999997</v>
          </cell>
          <cell r="I567">
            <v>-0.22552349999999999</v>
          </cell>
          <cell r="J567">
            <v>-9.2282400000000001E-2</v>
          </cell>
          <cell r="K567">
            <v>0</v>
          </cell>
          <cell r="L567">
            <v>9.2282400000000001E-2</v>
          </cell>
          <cell r="M567">
            <v>0.22552349999999999</v>
          </cell>
          <cell r="N567">
            <v>0.22552349999999999</v>
          </cell>
          <cell r="O567">
            <v>215</v>
          </cell>
        </row>
        <row r="568">
          <cell r="A568" t="str">
            <v>C&amp;I</v>
          </cell>
          <cell r="B568">
            <v>15</v>
          </cell>
          <cell r="C568" t="str">
            <v>All</v>
          </cell>
          <cell r="D568" t="str">
            <v>All</v>
          </cell>
          <cell r="E568" t="str">
            <v>LCA: Greater Fresno</v>
          </cell>
          <cell r="F568">
            <v>94.948999999999998</v>
          </cell>
          <cell r="G568">
            <v>6.123659</v>
          </cell>
          <cell r="H568">
            <v>6.0888369999999998</v>
          </cell>
          <cell r="I568">
            <v>-0.2239177</v>
          </cell>
          <cell r="J568">
            <v>-9.1625300000000007E-2</v>
          </cell>
          <cell r="K568">
            <v>0</v>
          </cell>
          <cell r="L568">
            <v>9.1625300000000007E-2</v>
          </cell>
          <cell r="M568">
            <v>0.2239177</v>
          </cell>
          <cell r="N568">
            <v>0.2239177</v>
          </cell>
          <cell r="O568">
            <v>215</v>
          </cell>
        </row>
        <row r="569">
          <cell r="A569" t="str">
            <v>C&amp;I</v>
          </cell>
          <cell r="B569">
            <v>16</v>
          </cell>
          <cell r="C569" t="str">
            <v>All</v>
          </cell>
          <cell r="D569" t="str">
            <v>All</v>
          </cell>
          <cell r="E569" t="str">
            <v>LCA: Greater Fresno</v>
          </cell>
          <cell r="F569">
            <v>97.377300000000005</v>
          </cell>
          <cell r="G569">
            <v>6.3170640000000002</v>
          </cell>
          <cell r="H569">
            <v>6.6221180000000004</v>
          </cell>
          <cell r="I569">
            <v>-0.22359870000000001</v>
          </cell>
          <cell r="J569">
            <v>-9.1494800000000001E-2</v>
          </cell>
          <cell r="K569">
            <v>0</v>
          </cell>
          <cell r="L569">
            <v>9.1494800000000001E-2</v>
          </cell>
          <cell r="M569">
            <v>0.22359870000000001</v>
          </cell>
          <cell r="N569">
            <v>0.22359870000000001</v>
          </cell>
          <cell r="O569">
            <v>215</v>
          </cell>
        </row>
        <row r="570">
          <cell r="A570" t="str">
            <v>C&amp;I</v>
          </cell>
          <cell r="B570">
            <v>17</v>
          </cell>
          <cell r="C570" t="str">
            <v>All</v>
          </cell>
          <cell r="D570" t="str">
            <v>All</v>
          </cell>
          <cell r="E570" t="str">
            <v>LCA: Greater Fresno</v>
          </cell>
          <cell r="F570">
            <v>98.805599999999998</v>
          </cell>
          <cell r="G570">
            <v>6.2364850000000001</v>
          </cell>
          <cell r="H570">
            <v>6.5152760000000001</v>
          </cell>
          <cell r="I570">
            <v>-0.22643820000000001</v>
          </cell>
          <cell r="J570">
            <v>-9.2656699999999995E-2</v>
          </cell>
          <cell r="K570">
            <v>0</v>
          </cell>
          <cell r="L570">
            <v>9.2656699999999995E-2</v>
          </cell>
          <cell r="M570">
            <v>0.22643820000000001</v>
          </cell>
          <cell r="N570">
            <v>0.22643820000000001</v>
          </cell>
          <cell r="O570">
            <v>215</v>
          </cell>
        </row>
        <row r="571">
          <cell r="A571" t="str">
            <v>C&amp;I</v>
          </cell>
          <cell r="B571">
            <v>18</v>
          </cell>
          <cell r="C571" t="str">
            <v>All</v>
          </cell>
          <cell r="D571" t="str">
            <v>All</v>
          </cell>
          <cell r="E571" t="str">
            <v>LCA: Greater Fresno</v>
          </cell>
          <cell r="F571">
            <v>98.761499999999998</v>
          </cell>
          <cell r="G571">
            <v>5.1348649999999996</v>
          </cell>
          <cell r="H571">
            <v>5.3059729999999998</v>
          </cell>
          <cell r="I571">
            <v>-0.23556440000000001</v>
          </cell>
          <cell r="J571">
            <v>-9.6391000000000004E-2</v>
          </cell>
          <cell r="K571">
            <v>0</v>
          </cell>
          <cell r="L571">
            <v>9.6391000000000004E-2</v>
          </cell>
          <cell r="M571">
            <v>0.23556440000000001</v>
          </cell>
          <cell r="N571">
            <v>0.23556440000000001</v>
          </cell>
          <cell r="O571">
            <v>215</v>
          </cell>
        </row>
        <row r="572">
          <cell r="A572" t="str">
            <v>C&amp;I</v>
          </cell>
          <cell r="B572">
            <v>19</v>
          </cell>
          <cell r="C572" t="str">
            <v>All</v>
          </cell>
          <cell r="D572" t="str">
            <v>All</v>
          </cell>
          <cell r="E572" t="str">
            <v>LCA: Greater Fresno</v>
          </cell>
          <cell r="F572">
            <v>96.344200000000001</v>
          </cell>
          <cell r="G572">
            <v>4.157877</v>
          </cell>
          <cell r="H572">
            <v>4.3857999999999997</v>
          </cell>
          <cell r="I572">
            <v>-0.2298414</v>
          </cell>
          <cell r="J572">
            <v>-9.4049199999999999E-2</v>
          </cell>
          <cell r="K572">
            <v>0</v>
          </cell>
          <cell r="L572">
            <v>9.4049199999999999E-2</v>
          </cell>
          <cell r="M572">
            <v>0.2298414</v>
          </cell>
          <cell r="N572">
            <v>0.2298414</v>
          </cell>
          <cell r="O572">
            <v>215</v>
          </cell>
        </row>
        <row r="573">
          <cell r="A573" t="str">
            <v>C&amp;I</v>
          </cell>
          <cell r="B573">
            <v>20</v>
          </cell>
          <cell r="C573" t="str">
            <v>All</v>
          </cell>
          <cell r="D573" t="str">
            <v>All</v>
          </cell>
          <cell r="E573" t="str">
            <v>LCA: Greater Fresno</v>
          </cell>
          <cell r="F573">
            <v>94.319400000000002</v>
          </cell>
          <cell r="G573">
            <v>3.6032009999999999</v>
          </cell>
          <cell r="H573">
            <v>3.8249810000000002</v>
          </cell>
          <cell r="I573">
            <v>-0.23331589999999999</v>
          </cell>
          <cell r="J573">
            <v>-9.5471E-2</v>
          </cell>
          <cell r="K573">
            <v>0</v>
          </cell>
          <cell r="L573">
            <v>9.5471E-2</v>
          </cell>
          <cell r="M573">
            <v>0.23331589999999999</v>
          </cell>
          <cell r="N573">
            <v>0.23331589999999999</v>
          </cell>
          <cell r="O573">
            <v>215</v>
          </cell>
        </row>
        <row r="574">
          <cell r="A574" t="str">
            <v>C&amp;I</v>
          </cell>
          <cell r="B574">
            <v>21</v>
          </cell>
          <cell r="C574" t="str">
            <v>All</v>
          </cell>
          <cell r="D574" t="str">
            <v>All</v>
          </cell>
          <cell r="E574" t="str">
            <v>LCA: Greater Fresno</v>
          </cell>
          <cell r="F574">
            <v>90.3001</v>
          </cell>
          <cell r="G574">
            <v>2.7084380000000001</v>
          </cell>
          <cell r="H574">
            <v>3.1375109999999999</v>
          </cell>
          <cell r="I574">
            <v>-0.22592200000000001</v>
          </cell>
          <cell r="J574">
            <v>-9.2445399999999997E-2</v>
          </cell>
          <cell r="K574">
            <v>0</v>
          </cell>
          <cell r="L574">
            <v>9.2445399999999997E-2</v>
          </cell>
          <cell r="M574">
            <v>0.22592200000000001</v>
          </cell>
          <cell r="N574">
            <v>0.22592200000000001</v>
          </cell>
          <cell r="O574">
            <v>215</v>
          </cell>
        </row>
        <row r="575">
          <cell r="A575" t="str">
            <v>C&amp;I</v>
          </cell>
          <cell r="B575">
            <v>22</v>
          </cell>
          <cell r="C575" t="str">
            <v>All</v>
          </cell>
          <cell r="D575" t="str">
            <v>All</v>
          </cell>
          <cell r="E575" t="str">
            <v>LCA: Greater Fresno</v>
          </cell>
          <cell r="F575">
            <v>87.266900000000007</v>
          </cell>
          <cell r="G575">
            <v>2.2056809999999998</v>
          </cell>
          <cell r="H575">
            <v>2.2225890000000001</v>
          </cell>
          <cell r="I575">
            <v>-0.2230201</v>
          </cell>
          <cell r="J575">
            <v>-9.1258000000000006E-2</v>
          </cell>
          <cell r="K575">
            <v>0</v>
          </cell>
          <cell r="L575">
            <v>9.1258000000000006E-2</v>
          </cell>
          <cell r="M575">
            <v>0.2230201</v>
          </cell>
          <cell r="N575">
            <v>0.2230201</v>
          </cell>
          <cell r="O575">
            <v>215</v>
          </cell>
        </row>
        <row r="576">
          <cell r="A576" t="str">
            <v>C&amp;I</v>
          </cell>
          <cell r="B576">
            <v>23</v>
          </cell>
          <cell r="C576" t="str">
            <v>All</v>
          </cell>
          <cell r="D576" t="str">
            <v>All</v>
          </cell>
          <cell r="E576" t="str">
            <v>LCA: Greater Fresno</v>
          </cell>
          <cell r="F576">
            <v>84.220100000000002</v>
          </cell>
          <cell r="G576">
            <v>1.980591</v>
          </cell>
          <cell r="H576">
            <v>1.9018520000000001</v>
          </cell>
          <cell r="I576">
            <v>-0.2169016</v>
          </cell>
          <cell r="J576">
            <v>-8.8754399999999997E-2</v>
          </cell>
          <cell r="K576">
            <v>0</v>
          </cell>
          <cell r="L576">
            <v>8.8754399999999997E-2</v>
          </cell>
          <cell r="M576">
            <v>0.2169016</v>
          </cell>
          <cell r="N576">
            <v>0.2169016</v>
          </cell>
          <cell r="O576">
            <v>215</v>
          </cell>
        </row>
        <row r="577">
          <cell r="A577" t="str">
            <v>C&amp;I</v>
          </cell>
          <cell r="B577">
            <v>24</v>
          </cell>
          <cell r="C577" t="str">
            <v>All</v>
          </cell>
          <cell r="D577" t="str">
            <v>All</v>
          </cell>
          <cell r="E577" t="str">
            <v>LCA: Greater Fresno</v>
          </cell>
          <cell r="F577">
            <v>81.755899999999997</v>
          </cell>
          <cell r="G577">
            <v>1.854538</v>
          </cell>
          <cell r="H577">
            <v>1.736048</v>
          </cell>
          <cell r="I577">
            <v>-0.212978</v>
          </cell>
          <cell r="J577">
            <v>-8.7148900000000001E-2</v>
          </cell>
          <cell r="K577">
            <v>0</v>
          </cell>
          <cell r="L577">
            <v>8.7148900000000001E-2</v>
          </cell>
          <cell r="M577">
            <v>0.212978</v>
          </cell>
          <cell r="N577">
            <v>0.212978</v>
          </cell>
          <cell r="O577">
            <v>215</v>
          </cell>
        </row>
        <row r="578">
          <cell r="A578" t="str">
            <v>C&amp;I</v>
          </cell>
          <cell r="B578">
            <v>1</v>
          </cell>
          <cell r="C578" t="str">
            <v>All</v>
          </cell>
          <cell r="D578" t="str">
            <v>All</v>
          </cell>
          <cell r="E578" t="str">
            <v>LCA: Kern</v>
          </cell>
          <cell r="F578">
            <v>75.5</v>
          </cell>
          <cell r="G578">
            <v>2.5663909999999999</v>
          </cell>
          <cell r="H578">
            <v>2.3433310000000001</v>
          </cell>
          <cell r="I578">
            <v>-0.54959849999999999</v>
          </cell>
          <cell r="J578">
            <v>-0.22489120000000001</v>
          </cell>
          <cell r="K578">
            <v>0</v>
          </cell>
          <cell r="L578">
            <v>0.22489120000000001</v>
          </cell>
          <cell r="M578">
            <v>0.54959849999999999</v>
          </cell>
          <cell r="N578">
            <v>0.54959849999999999</v>
          </cell>
          <cell r="O578">
            <v>19</v>
          </cell>
        </row>
        <row r="579">
          <cell r="A579" t="str">
            <v>C&amp;I</v>
          </cell>
          <cell r="B579">
            <v>2</v>
          </cell>
          <cell r="C579" t="str">
            <v>All</v>
          </cell>
          <cell r="D579" t="str">
            <v>All</v>
          </cell>
          <cell r="E579" t="str">
            <v>LCA: Kern</v>
          </cell>
          <cell r="F579">
            <v>74</v>
          </cell>
          <cell r="G579">
            <v>2.5442100000000001</v>
          </cell>
          <cell r="H579">
            <v>2.429198</v>
          </cell>
          <cell r="I579">
            <v>-0.54378380000000004</v>
          </cell>
          <cell r="J579">
            <v>-0.22251190000000001</v>
          </cell>
          <cell r="K579">
            <v>0</v>
          </cell>
          <cell r="L579">
            <v>0.22251190000000001</v>
          </cell>
          <cell r="M579">
            <v>0.54378380000000004</v>
          </cell>
          <cell r="N579">
            <v>0.54378380000000004</v>
          </cell>
          <cell r="O579">
            <v>19</v>
          </cell>
        </row>
        <row r="580">
          <cell r="A580" t="str">
            <v>C&amp;I</v>
          </cell>
          <cell r="B580">
            <v>3</v>
          </cell>
          <cell r="C580" t="str">
            <v>All</v>
          </cell>
          <cell r="D580" t="str">
            <v>All</v>
          </cell>
          <cell r="E580" t="str">
            <v>LCA: Kern</v>
          </cell>
          <cell r="F580">
            <v>73</v>
          </cell>
          <cell r="G580">
            <v>2.452413</v>
          </cell>
          <cell r="H580">
            <v>2.335537</v>
          </cell>
          <cell r="I580">
            <v>-0.54145869999999996</v>
          </cell>
          <cell r="J580">
            <v>-0.22156049999999999</v>
          </cell>
          <cell r="K580">
            <v>0</v>
          </cell>
          <cell r="L580">
            <v>0.22156049999999999</v>
          </cell>
          <cell r="M580">
            <v>0.54145869999999996</v>
          </cell>
          <cell r="N580">
            <v>0.54145869999999996</v>
          </cell>
          <cell r="O580">
            <v>19</v>
          </cell>
        </row>
        <row r="581">
          <cell r="A581" t="str">
            <v>C&amp;I</v>
          </cell>
          <cell r="B581">
            <v>4</v>
          </cell>
          <cell r="C581" t="str">
            <v>All</v>
          </cell>
          <cell r="D581" t="str">
            <v>All</v>
          </cell>
          <cell r="E581" t="str">
            <v>LCA: Kern</v>
          </cell>
          <cell r="F581">
            <v>72.5</v>
          </cell>
          <cell r="G581">
            <v>2.2815799999999999</v>
          </cell>
          <cell r="H581">
            <v>2.1222159999999999</v>
          </cell>
          <cell r="I581">
            <v>-0.53848339999999995</v>
          </cell>
          <cell r="J581">
            <v>-0.22034300000000001</v>
          </cell>
          <cell r="K581">
            <v>0</v>
          </cell>
          <cell r="L581">
            <v>0.22034300000000001</v>
          </cell>
          <cell r="M581">
            <v>0.53848339999999995</v>
          </cell>
          <cell r="N581">
            <v>0.53848339999999995</v>
          </cell>
          <cell r="O581">
            <v>19</v>
          </cell>
        </row>
        <row r="582">
          <cell r="A582" t="str">
            <v>C&amp;I</v>
          </cell>
          <cell r="B582">
            <v>5</v>
          </cell>
          <cell r="C582" t="str">
            <v>All</v>
          </cell>
          <cell r="D582" t="str">
            <v>All</v>
          </cell>
          <cell r="E582" t="str">
            <v>LCA: Kern</v>
          </cell>
          <cell r="F582">
            <v>70</v>
          </cell>
          <cell r="G582">
            <v>2.2222420000000001</v>
          </cell>
          <cell r="H582">
            <v>2.1222159999999999</v>
          </cell>
          <cell r="I582">
            <v>-0.53686990000000001</v>
          </cell>
          <cell r="J582">
            <v>-0.21968280000000001</v>
          </cell>
          <cell r="K582">
            <v>0</v>
          </cell>
          <cell r="L582">
            <v>0.21968280000000001</v>
          </cell>
          <cell r="M582">
            <v>0.53686990000000001</v>
          </cell>
          <cell r="N582">
            <v>0.53686990000000001</v>
          </cell>
          <cell r="O582">
            <v>19</v>
          </cell>
        </row>
        <row r="583">
          <cell r="A583" t="str">
            <v>C&amp;I</v>
          </cell>
          <cell r="B583">
            <v>6</v>
          </cell>
          <cell r="C583" t="str">
            <v>All</v>
          </cell>
          <cell r="D583" t="str">
            <v>All</v>
          </cell>
          <cell r="E583" t="str">
            <v>LCA: Kern</v>
          </cell>
          <cell r="F583">
            <v>68.5</v>
          </cell>
          <cell r="G583">
            <v>3.2169430000000001</v>
          </cell>
          <cell r="H583">
            <v>3.3940769999999998</v>
          </cell>
          <cell r="I583">
            <v>-0.54816089999999995</v>
          </cell>
          <cell r="J583">
            <v>-0.224303</v>
          </cell>
          <cell r="K583">
            <v>0</v>
          </cell>
          <cell r="L583">
            <v>0.224303</v>
          </cell>
          <cell r="M583">
            <v>0.54816089999999995</v>
          </cell>
          <cell r="N583">
            <v>0.54816089999999995</v>
          </cell>
          <cell r="O583">
            <v>19</v>
          </cell>
        </row>
        <row r="584">
          <cell r="A584" t="str">
            <v>C&amp;I</v>
          </cell>
          <cell r="B584">
            <v>7</v>
          </cell>
          <cell r="C584" t="str">
            <v>All</v>
          </cell>
          <cell r="D584" t="str">
            <v>All</v>
          </cell>
          <cell r="E584" t="str">
            <v>LCA: Kern</v>
          </cell>
          <cell r="F584">
            <v>68</v>
          </cell>
          <cell r="G584">
            <v>3.2901630000000002</v>
          </cell>
          <cell r="H584">
            <v>3.3268260000000001</v>
          </cell>
          <cell r="I584">
            <v>-0.54483870000000001</v>
          </cell>
          <cell r="J584">
            <v>-0.22294359999999999</v>
          </cell>
          <cell r="K584">
            <v>0</v>
          </cell>
          <cell r="L584">
            <v>0.22294359999999999</v>
          </cell>
          <cell r="M584">
            <v>0.54483870000000001</v>
          </cell>
          <cell r="N584">
            <v>0.54483870000000001</v>
          </cell>
          <cell r="O584">
            <v>19</v>
          </cell>
        </row>
        <row r="585">
          <cell r="A585" t="str">
            <v>C&amp;I</v>
          </cell>
          <cell r="B585">
            <v>8</v>
          </cell>
          <cell r="C585" t="str">
            <v>All</v>
          </cell>
          <cell r="D585" t="str">
            <v>All</v>
          </cell>
          <cell r="E585" t="str">
            <v>LCA: Kern</v>
          </cell>
          <cell r="F585">
            <v>70</v>
          </cell>
          <cell r="G585">
            <v>3.0352320000000002</v>
          </cell>
          <cell r="H585">
            <v>2.7764060000000002</v>
          </cell>
          <cell r="I585">
            <v>-0.55726359999999997</v>
          </cell>
          <cell r="J585">
            <v>-0.2280277</v>
          </cell>
          <cell r="K585">
            <v>0</v>
          </cell>
          <cell r="L585">
            <v>0.2280277</v>
          </cell>
          <cell r="M585">
            <v>0.55726359999999997</v>
          </cell>
          <cell r="N585">
            <v>0.55726359999999997</v>
          </cell>
          <cell r="O585">
            <v>19</v>
          </cell>
        </row>
        <row r="586">
          <cell r="A586" t="str">
            <v>C&amp;I</v>
          </cell>
          <cell r="B586">
            <v>9</v>
          </cell>
          <cell r="C586" t="str">
            <v>All</v>
          </cell>
          <cell r="D586" t="str">
            <v>All</v>
          </cell>
          <cell r="E586" t="str">
            <v>LCA: Kern</v>
          </cell>
          <cell r="F586">
            <v>75</v>
          </cell>
          <cell r="G586">
            <v>3.7956819999999998</v>
          </cell>
          <cell r="H586">
            <v>3.0801660000000002</v>
          </cell>
          <cell r="I586">
            <v>-0.57816210000000001</v>
          </cell>
          <cell r="J586">
            <v>-0.23657919999999999</v>
          </cell>
          <cell r="K586">
            <v>0</v>
          </cell>
          <cell r="L586">
            <v>0.23657919999999999</v>
          </cell>
          <cell r="M586">
            <v>0.57816210000000001</v>
          </cell>
          <cell r="N586">
            <v>0.57816210000000001</v>
          </cell>
          <cell r="O586">
            <v>19</v>
          </cell>
        </row>
        <row r="587">
          <cell r="A587" t="str">
            <v>C&amp;I</v>
          </cell>
          <cell r="B587">
            <v>10</v>
          </cell>
          <cell r="C587" t="str">
            <v>All</v>
          </cell>
          <cell r="D587" t="str">
            <v>All</v>
          </cell>
          <cell r="E587" t="str">
            <v>LCA: Kern</v>
          </cell>
          <cell r="F587">
            <v>80</v>
          </cell>
          <cell r="G587">
            <v>5.1999459999999997</v>
          </cell>
          <cell r="H587">
            <v>5.1405539999999998</v>
          </cell>
          <cell r="I587">
            <v>-0.56673799999999996</v>
          </cell>
          <cell r="J587">
            <v>-0.23190459999999999</v>
          </cell>
          <cell r="K587">
            <v>0</v>
          </cell>
          <cell r="L587">
            <v>0.23190459999999999</v>
          </cell>
          <cell r="M587">
            <v>0.56673799999999996</v>
          </cell>
          <cell r="N587">
            <v>0.56673799999999996</v>
          </cell>
          <cell r="O587">
            <v>19</v>
          </cell>
        </row>
        <row r="588">
          <cell r="A588" t="str">
            <v>C&amp;I</v>
          </cell>
          <cell r="B588">
            <v>11</v>
          </cell>
          <cell r="C588" t="str">
            <v>All</v>
          </cell>
          <cell r="D588" t="str">
            <v>All</v>
          </cell>
          <cell r="E588" t="str">
            <v>LCA: Kern</v>
          </cell>
          <cell r="F588">
            <v>84</v>
          </cell>
          <cell r="G588">
            <v>6.2215249999999997</v>
          </cell>
          <cell r="H588">
            <v>6.3224080000000002</v>
          </cell>
          <cell r="I588">
            <v>-0.56761430000000002</v>
          </cell>
          <cell r="J588">
            <v>-0.2322631</v>
          </cell>
          <cell r="K588">
            <v>0</v>
          </cell>
          <cell r="L588">
            <v>0.2322631</v>
          </cell>
          <cell r="M588">
            <v>0.56761430000000002</v>
          </cell>
          <cell r="N588">
            <v>0.56761430000000002</v>
          </cell>
          <cell r="O588">
            <v>19</v>
          </cell>
        </row>
        <row r="589">
          <cell r="A589" t="str">
            <v>C&amp;I</v>
          </cell>
          <cell r="B589">
            <v>12</v>
          </cell>
          <cell r="C589" t="str">
            <v>All</v>
          </cell>
          <cell r="D589" t="str">
            <v>All</v>
          </cell>
          <cell r="E589" t="str">
            <v>LCA: Kern</v>
          </cell>
          <cell r="F589">
            <v>87.5</v>
          </cell>
          <cell r="G589">
            <v>6.834104</v>
          </cell>
          <cell r="H589">
            <v>7.1346769999999999</v>
          </cell>
          <cell r="I589">
            <v>-0.56236240000000004</v>
          </cell>
          <cell r="J589">
            <v>-0.23011409999999999</v>
          </cell>
          <cell r="K589">
            <v>0</v>
          </cell>
          <cell r="L589">
            <v>0.23011409999999999</v>
          </cell>
          <cell r="M589">
            <v>0.56236240000000004</v>
          </cell>
          <cell r="N589">
            <v>0.56236240000000004</v>
          </cell>
          <cell r="O589">
            <v>19</v>
          </cell>
        </row>
        <row r="590">
          <cell r="A590" t="str">
            <v>C&amp;I</v>
          </cell>
          <cell r="B590">
            <v>13</v>
          </cell>
          <cell r="C590" t="str">
            <v>All</v>
          </cell>
          <cell r="D590" t="str">
            <v>All</v>
          </cell>
          <cell r="E590" t="str">
            <v>LCA: Kern</v>
          </cell>
          <cell r="F590">
            <v>90.5</v>
          </cell>
          <cell r="G590">
            <v>7.5646589999999998</v>
          </cell>
          <cell r="H590">
            <v>7.2495779999999996</v>
          </cell>
          <cell r="I590">
            <v>-0.55752670000000004</v>
          </cell>
          <cell r="J590">
            <v>-0.22813539999999999</v>
          </cell>
          <cell r="K590">
            <v>0</v>
          </cell>
          <cell r="L590">
            <v>0.22813539999999999</v>
          </cell>
          <cell r="M590">
            <v>0.55752670000000004</v>
          </cell>
          <cell r="N590">
            <v>0.55752670000000004</v>
          </cell>
          <cell r="O590">
            <v>19</v>
          </cell>
        </row>
        <row r="591">
          <cell r="A591" t="str">
            <v>C&amp;I</v>
          </cell>
          <cell r="B591">
            <v>14</v>
          </cell>
          <cell r="C591" t="str">
            <v>All</v>
          </cell>
          <cell r="D591" t="str">
            <v>All</v>
          </cell>
          <cell r="E591" t="str">
            <v>LCA: Kern</v>
          </cell>
          <cell r="F591">
            <v>93</v>
          </cell>
          <cell r="G591">
            <v>7.9258050000000004</v>
          </cell>
          <cell r="H591">
            <v>7.5790870000000004</v>
          </cell>
          <cell r="I591">
            <v>-0.55801420000000002</v>
          </cell>
          <cell r="J591">
            <v>-0.22833490000000001</v>
          </cell>
          <cell r="K591">
            <v>0</v>
          </cell>
          <cell r="L591">
            <v>0.22833490000000001</v>
          </cell>
          <cell r="M591">
            <v>0.55801420000000002</v>
          </cell>
          <cell r="N591">
            <v>0.55801420000000002</v>
          </cell>
          <cell r="O591">
            <v>19</v>
          </cell>
        </row>
        <row r="592">
          <cell r="A592" t="str">
            <v>C&amp;I</v>
          </cell>
          <cell r="B592">
            <v>15</v>
          </cell>
          <cell r="C592" t="str">
            <v>All</v>
          </cell>
          <cell r="D592" t="str">
            <v>All</v>
          </cell>
          <cell r="E592" t="str">
            <v>LCA: Kern</v>
          </cell>
          <cell r="F592">
            <v>95</v>
          </cell>
          <cell r="G592">
            <v>7.9091440000000004</v>
          </cell>
          <cell r="H592">
            <v>8.1694890000000004</v>
          </cell>
          <cell r="I592">
            <v>-0.55536960000000002</v>
          </cell>
          <cell r="J592">
            <v>-0.2272527</v>
          </cell>
          <cell r="K592">
            <v>0</v>
          </cell>
          <cell r="L592">
            <v>0.2272527</v>
          </cell>
          <cell r="M592">
            <v>0.55536960000000002</v>
          </cell>
          <cell r="N592">
            <v>0.55536960000000002</v>
          </cell>
          <cell r="O592">
            <v>19</v>
          </cell>
        </row>
        <row r="593">
          <cell r="A593" t="str">
            <v>C&amp;I</v>
          </cell>
          <cell r="B593">
            <v>16</v>
          </cell>
          <cell r="C593" t="str">
            <v>All</v>
          </cell>
          <cell r="D593" t="str">
            <v>All</v>
          </cell>
          <cell r="E593" t="str">
            <v>LCA: Kern</v>
          </cell>
          <cell r="F593">
            <v>96</v>
          </cell>
          <cell r="G593">
            <v>7.8612869999999999</v>
          </cell>
          <cell r="H593">
            <v>8.0189350000000008</v>
          </cell>
          <cell r="I593">
            <v>-0.54951209999999995</v>
          </cell>
          <cell r="J593">
            <v>-0.2248559</v>
          </cell>
          <cell r="K593">
            <v>0</v>
          </cell>
          <cell r="L593">
            <v>0.2248559</v>
          </cell>
          <cell r="M593">
            <v>0.54951209999999995</v>
          </cell>
          <cell r="N593">
            <v>0.54951209999999995</v>
          </cell>
          <cell r="O593">
            <v>19</v>
          </cell>
        </row>
        <row r="594">
          <cell r="A594" t="str">
            <v>C&amp;I</v>
          </cell>
          <cell r="B594">
            <v>17</v>
          </cell>
          <cell r="C594" t="str">
            <v>All</v>
          </cell>
          <cell r="D594" t="str">
            <v>All</v>
          </cell>
          <cell r="E594" t="str">
            <v>LCA: Kern</v>
          </cell>
          <cell r="F594">
            <v>96</v>
          </cell>
          <cell r="G594">
            <v>6.8595579999999998</v>
          </cell>
          <cell r="H594">
            <v>6.9165409999999996</v>
          </cell>
          <cell r="I594">
            <v>-0.55035940000000005</v>
          </cell>
          <cell r="J594">
            <v>-0.2252026</v>
          </cell>
          <cell r="K594">
            <v>0</v>
          </cell>
          <cell r="L594">
            <v>0.2252026</v>
          </cell>
          <cell r="M594">
            <v>0.55035940000000005</v>
          </cell>
          <cell r="N594">
            <v>0.55035940000000005</v>
          </cell>
          <cell r="O594">
            <v>19</v>
          </cell>
        </row>
        <row r="595">
          <cell r="A595" t="str">
            <v>C&amp;I</v>
          </cell>
          <cell r="B595">
            <v>18</v>
          </cell>
          <cell r="C595" t="str">
            <v>All</v>
          </cell>
          <cell r="D595" t="str">
            <v>All</v>
          </cell>
          <cell r="E595" t="str">
            <v>LCA: Kern</v>
          </cell>
          <cell r="F595">
            <v>96.5</v>
          </cell>
          <cell r="G595">
            <v>5.4794489999999998</v>
          </cell>
          <cell r="H595">
            <v>5.254022</v>
          </cell>
          <cell r="I595">
            <v>-0.55785309999999999</v>
          </cell>
          <cell r="J595">
            <v>-0.228269</v>
          </cell>
          <cell r="K595">
            <v>0</v>
          </cell>
          <cell r="L595">
            <v>0.228269</v>
          </cell>
          <cell r="M595">
            <v>0.55785309999999999</v>
          </cell>
          <cell r="N595">
            <v>0.55785309999999999</v>
          </cell>
          <cell r="O595">
            <v>19</v>
          </cell>
        </row>
        <row r="596">
          <cell r="A596" t="str">
            <v>C&amp;I</v>
          </cell>
          <cell r="B596">
            <v>19</v>
          </cell>
          <cell r="C596" t="str">
            <v>All</v>
          </cell>
          <cell r="D596" t="str">
            <v>All</v>
          </cell>
          <cell r="E596" t="str">
            <v>LCA: Kern</v>
          </cell>
          <cell r="F596">
            <v>94.5</v>
          </cell>
          <cell r="G596">
            <v>4.7337660000000001</v>
          </cell>
          <cell r="H596">
            <v>4.925516</v>
          </cell>
          <cell r="I596">
            <v>-0.55253370000000002</v>
          </cell>
          <cell r="J596">
            <v>-0.2260923</v>
          </cell>
          <cell r="K596">
            <v>0</v>
          </cell>
          <cell r="L596">
            <v>0.2260923</v>
          </cell>
          <cell r="M596">
            <v>0.55253370000000002</v>
          </cell>
          <cell r="N596">
            <v>0.55253370000000002</v>
          </cell>
          <cell r="O596">
            <v>19</v>
          </cell>
        </row>
        <row r="597">
          <cell r="A597" t="str">
            <v>C&amp;I</v>
          </cell>
          <cell r="B597">
            <v>20</v>
          </cell>
          <cell r="C597" t="str">
            <v>All</v>
          </cell>
          <cell r="D597" t="str">
            <v>All</v>
          </cell>
          <cell r="E597" t="str">
            <v>LCA: Kern</v>
          </cell>
          <cell r="F597">
            <v>91.5</v>
          </cell>
          <cell r="G597">
            <v>5.4207039999999997</v>
          </cell>
          <cell r="H597">
            <v>5.6742910000000002</v>
          </cell>
          <cell r="I597">
            <v>-0.55866839999999995</v>
          </cell>
          <cell r="J597">
            <v>-0.22860259999999999</v>
          </cell>
          <cell r="K597">
            <v>0</v>
          </cell>
          <cell r="L597">
            <v>0.22860259999999999</v>
          </cell>
          <cell r="M597">
            <v>0.55866839999999995</v>
          </cell>
          <cell r="N597">
            <v>0.55866839999999995</v>
          </cell>
          <cell r="O597">
            <v>19</v>
          </cell>
        </row>
        <row r="598">
          <cell r="A598" t="str">
            <v>C&amp;I</v>
          </cell>
          <cell r="B598">
            <v>21</v>
          </cell>
          <cell r="C598" t="str">
            <v>All</v>
          </cell>
          <cell r="D598" t="str">
            <v>All</v>
          </cell>
          <cell r="E598" t="str">
            <v>LCA: Kern</v>
          </cell>
          <cell r="F598">
            <v>88.5</v>
          </cell>
          <cell r="G598">
            <v>5.5880729999999996</v>
          </cell>
          <cell r="H598">
            <v>5.6918980000000001</v>
          </cell>
          <cell r="I598">
            <v>-0.54876780000000003</v>
          </cell>
          <cell r="J598">
            <v>-0.22455130000000001</v>
          </cell>
          <cell r="K598">
            <v>0</v>
          </cell>
          <cell r="L598">
            <v>0.22455130000000001</v>
          </cell>
          <cell r="M598">
            <v>0.54876780000000003</v>
          </cell>
          <cell r="N598">
            <v>0.54876780000000003</v>
          </cell>
          <cell r="O598">
            <v>19</v>
          </cell>
        </row>
        <row r="599">
          <cell r="A599" t="str">
            <v>C&amp;I</v>
          </cell>
          <cell r="B599">
            <v>22</v>
          </cell>
          <cell r="C599" t="str">
            <v>All</v>
          </cell>
          <cell r="D599" t="str">
            <v>All</v>
          </cell>
          <cell r="E599" t="str">
            <v>LCA: Kern</v>
          </cell>
          <cell r="F599">
            <v>85.5</v>
          </cell>
          <cell r="G599">
            <v>5.1945639999999997</v>
          </cell>
          <cell r="H599">
            <v>5.481649</v>
          </cell>
          <cell r="I599">
            <v>-0.54558470000000003</v>
          </cell>
          <cell r="J599">
            <v>-0.2232488</v>
          </cell>
          <cell r="K599">
            <v>0</v>
          </cell>
          <cell r="L599">
            <v>0.2232488</v>
          </cell>
          <cell r="M599">
            <v>0.54558470000000003</v>
          </cell>
          <cell r="N599">
            <v>0.54558470000000003</v>
          </cell>
          <cell r="O599">
            <v>19</v>
          </cell>
        </row>
        <row r="600">
          <cell r="A600" t="str">
            <v>C&amp;I</v>
          </cell>
          <cell r="B600">
            <v>23</v>
          </cell>
          <cell r="C600" t="str">
            <v>All</v>
          </cell>
          <cell r="D600" t="str">
            <v>All</v>
          </cell>
          <cell r="E600" t="str">
            <v>LCA: Kern</v>
          </cell>
          <cell r="F600">
            <v>82.5</v>
          </cell>
          <cell r="G600">
            <v>4.7287179999999998</v>
          </cell>
          <cell r="H600">
            <v>5.3305629999999997</v>
          </cell>
          <cell r="I600">
            <v>-0.55300769999999999</v>
          </cell>
          <cell r="J600">
            <v>-0.2262863</v>
          </cell>
          <cell r="K600">
            <v>0</v>
          </cell>
          <cell r="L600">
            <v>0.2262863</v>
          </cell>
          <cell r="M600">
            <v>0.55300769999999999</v>
          </cell>
          <cell r="N600">
            <v>0.55300769999999999</v>
          </cell>
          <cell r="O600">
            <v>19</v>
          </cell>
        </row>
        <row r="601">
          <cell r="A601" t="str">
            <v>C&amp;I</v>
          </cell>
          <cell r="B601">
            <v>24</v>
          </cell>
          <cell r="C601" t="str">
            <v>All</v>
          </cell>
          <cell r="D601" t="str">
            <v>All</v>
          </cell>
          <cell r="E601" t="str">
            <v>LCA: Kern</v>
          </cell>
          <cell r="F601">
            <v>80</v>
          </cell>
          <cell r="G601">
            <v>4.348503</v>
          </cell>
          <cell r="H601">
            <v>4.691039</v>
          </cell>
          <cell r="I601">
            <v>-0.54888930000000002</v>
          </cell>
          <cell r="J601">
            <v>-0.2246011</v>
          </cell>
          <cell r="K601">
            <v>0</v>
          </cell>
          <cell r="L601">
            <v>0.2246011</v>
          </cell>
          <cell r="M601">
            <v>0.54888930000000002</v>
          </cell>
          <cell r="N601">
            <v>0.54888930000000002</v>
          </cell>
          <cell r="O601">
            <v>19</v>
          </cell>
        </row>
        <row r="602">
          <cell r="A602" t="str">
            <v>C&amp;I</v>
          </cell>
          <cell r="B602">
            <v>1</v>
          </cell>
          <cell r="C602" t="str">
            <v>All</v>
          </cell>
          <cell r="D602" t="str">
            <v>All</v>
          </cell>
          <cell r="E602" t="str">
            <v>LCA: Other</v>
          </cell>
          <cell r="F602">
            <v>71.022099999999995</v>
          </cell>
          <cell r="G602">
            <v>1.109189</v>
          </cell>
          <cell r="H602">
            <v>1.0906070000000001</v>
          </cell>
          <cell r="I602">
            <v>-0.29327300000000001</v>
          </cell>
          <cell r="J602">
            <v>-0.1200049</v>
          </cell>
          <cell r="K602">
            <v>0</v>
          </cell>
          <cell r="L602">
            <v>0.1200049</v>
          </cell>
          <cell r="M602">
            <v>0.29327300000000001</v>
          </cell>
          <cell r="N602">
            <v>0.29327300000000001</v>
          </cell>
          <cell r="O602">
            <v>141</v>
          </cell>
        </row>
        <row r="603">
          <cell r="A603" t="str">
            <v>C&amp;I</v>
          </cell>
          <cell r="B603">
            <v>2</v>
          </cell>
          <cell r="C603" t="str">
            <v>All</v>
          </cell>
          <cell r="D603" t="str">
            <v>All</v>
          </cell>
          <cell r="E603" t="str">
            <v>LCA: Other</v>
          </cell>
          <cell r="F603">
            <v>69.196100000000001</v>
          </cell>
          <cell r="G603">
            <v>1.034608</v>
          </cell>
          <cell r="H603">
            <v>1.0499080000000001</v>
          </cell>
          <cell r="I603">
            <v>-0.29335889999999998</v>
          </cell>
          <cell r="J603">
            <v>-0.1200401</v>
          </cell>
          <cell r="K603">
            <v>0</v>
          </cell>
          <cell r="L603">
            <v>0.1200401</v>
          </cell>
          <cell r="M603">
            <v>0.29335889999999998</v>
          </cell>
          <cell r="N603">
            <v>0.29335889999999998</v>
          </cell>
          <cell r="O603">
            <v>141</v>
          </cell>
        </row>
        <row r="604">
          <cell r="A604" t="str">
            <v>C&amp;I</v>
          </cell>
          <cell r="B604">
            <v>3</v>
          </cell>
          <cell r="C604" t="str">
            <v>All</v>
          </cell>
          <cell r="D604" t="str">
            <v>All</v>
          </cell>
          <cell r="E604" t="str">
            <v>LCA: Other</v>
          </cell>
          <cell r="F604">
            <v>67.088399999999993</v>
          </cell>
          <cell r="G604">
            <v>1.0116750000000001</v>
          </cell>
          <cell r="H604">
            <v>1.0198929999999999</v>
          </cell>
          <cell r="I604">
            <v>-0.29204039999999998</v>
          </cell>
          <cell r="J604">
            <v>-0.1195006</v>
          </cell>
          <cell r="K604">
            <v>0</v>
          </cell>
          <cell r="L604">
            <v>0.1195006</v>
          </cell>
          <cell r="M604">
            <v>0.29204039999999998</v>
          </cell>
          <cell r="N604">
            <v>0.29204039999999998</v>
          </cell>
          <cell r="O604">
            <v>141</v>
          </cell>
        </row>
        <row r="605">
          <cell r="A605" t="str">
            <v>C&amp;I</v>
          </cell>
          <cell r="B605">
            <v>4</v>
          </cell>
          <cell r="C605" t="str">
            <v>All</v>
          </cell>
          <cell r="D605" t="str">
            <v>All</v>
          </cell>
          <cell r="E605" t="str">
            <v>LCA: Other</v>
          </cell>
          <cell r="F605">
            <v>66.588399999999993</v>
          </cell>
          <cell r="G605">
            <v>0.97989029999999999</v>
          </cell>
          <cell r="H605">
            <v>0.99138499999999996</v>
          </cell>
          <cell r="I605">
            <v>-0.29119590000000001</v>
          </cell>
          <cell r="J605">
            <v>-0.119155</v>
          </cell>
          <cell r="K605">
            <v>0</v>
          </cell>
          <cell r="L605">
            <v>0.119155</v>
          </cell>
          <cell r="M605">
            <v>0.29119590000000001</v>
          </cell>
          <cell r="N605">
            <v>0.29119590000000001</v>
          </cell>
          <cell r="O605">
            <v>141</v>
          </cell>
        </row>
        <row r="606">
          <cell r="A606" t="str">
            <v>C&amp;I</v>
          </cell>
          <cell r="B606">
            <v>5</v>
          </cell>
          <cell r="C606" t="str">
            <v>All</v>
          </cell>
          <cell r="D606" t="str">
            <v>All</v>
          </cell>
          <cell r="E606" t="str">
            <v>LCA: Other</v>
          </cell>
          <cell r="F606">
            <v>65.566299999999998</v>
          </cell>
          <cell r="G606">
            <v>0.99582139999999997</v>
          </cell>
          <cell r="H606">
            <v>1.037283</v>
          </cell>
          <cell r="I606">
            <v>-0.29021259999999999</v>
          </cell>
          <cell r="J606">
            <v>-0.1187526</v>
          </cell>
          <cell r="K606">
            <v>0</v>
          </cell>
          <cell r="L606">
            <v>0.1187526</v>
          </cell>
          <cell r="M606">
            <v>0.29021259999999999</v>
          </cell>
          <cell r="N606">
            <v>0.29021259999999999</v>
          </cell>
          <cell r="O606">
            <v>141</v>
          </cell>
        </row>
        <row r="607">
          <cell r="A607" t="str">
            <v>C&amp;I</v>
          </cell>
          <cell r="B607">
            <v>6</v>
          </cell>
          <cell r="C607" t="str">
            <v>All</v>
          </cell>
          <cell r="D607" t="str">
            <v>All</v>
          </cell>
          <cell r="E607" t="str">
            <v>LCA: Other</v>
          </cell>
          <cell r="F607">
            <v>64.892300000000006</v>
          </cell>
          <cell r="G607">
            <v>1.357615</v>
          </cell>
          <cell r="H607">
            <v>1.426858</v>
          </cell>
          <cell r="I607">
            <v>-0.2950855</v>
          </cell>
          <cell r="J607">
            <v>-0.1207466</v>
          </cell>
          <cell r="K607">
            <v>0</v>
          </cell>
          <cell r="L607">
            <v>0.1207466</v>
          </cell>
          <cell r="M607">
            <v>0.2950855</v>
          </cell>
          <cell r="N607">
            <v>0.2950855</v>
          </cell>
          <cell r="O607">
            <v>141</v>
          </cell>
        </row>
        <row r="608">
          <cell r="A608" t="str">
            <v>C&amp;I</v>
          </cell>
          <cell r="B608">
            <v>7</v>
          </cell>
          <cell r="C608" t="str">
            <v>All</v>
          </cell>
          <cell r="D608" t="str">
            <v>All</v>
          </cell>
          <cell r="E608" t="str">
            <v>LCA: Other</v>
          </cell>
          <cell r="F608">
            <v>64.522099999999995</v>
          </cell>
          <cell r="G608">
            <v>1.430995</v>
          </cell>
          <cell r="H608">
            <v>1.462947</v>
          </cell>
          <cell r="I608">
            <v>-0.29689779999999999</v>
          </cell>
          <cell r="J608">
            <v>-0.1214882</v>
          </cell>
          <cell r="K608">
            <v>0</v>
          </cell>
          <cell r="L608">
            <v>0.1214882</v>
          </cell>
          <cell r="M608">
            <v>0.29689779999999999</v>
          </cell>
          <cell r="N608">
            <v>0.29689779999999999</v>
          </cell>
          <cell r="O608">
            <v>141</v>
          </cell>
        </row>
        <row r="609">
          <cell r="A609" t="str">
            <v>C&amp;I</v>
          </cell>
          <cell r="B609">
            <v>8</v>
          </cell>
          <cell r="C609" t="str">
            <v>All</v>
          </cell>
          <cell r="D609" t="str">
            <v>All</v>
          </cell>
          <cell r="E609" t="str">
            <v>LCA: Other</v>
          </cell>
          <cell r="F609">
            <v>65.825999999999993</v>
          </cell>
          <cell r="G609">
            <v>1.5504089999999999</v>
          </cell>
          <cell r="H609">
            <v>1.395165</v>
          </cell>
          <cell r="I609">
            <v>-0.29773460000000002</v>
          </cell>
          <cell r="J609">
            <v>-0.1218306</v>
          </cell>
          <cell r="K609">
            <v>0</v>
          </cell>
          <cell r="L609">
            <v>0.1218306</v>
          </cell>
          <cell r="M609">
            <v>0.29773460000000002</v>
          </cell>
          <cell r="N609">
            <v>0.29773460000000002</v>
          </cell>
          <cell r="O609">
            <v>141</v>
          </cell>
        </row>
        <row r="610">
          <cell r="A610" t="str">
            <v>C&amp;I</v>
          </cell>
          <cell r="B610">
            <v>9</v>
          </cell>
          <cell r="C610" t="str">
            <v>All</v>
          </cell>
          <cell r="D610" t="str">
            <v>All</v>
          </cell>
          <cell r="E610" t="str">
            <v>LCA: Other</v>
          </cell>
          <cell r="F610">
            <v>69.5</v>
          </cell>
          <cell r="G610">
            <v>2.2291720000000002</v>
          </cell>
          <cell r="H610">
            <v>2.155929</v>
          </cell>
          <cell r="I610">
            <v>-0.3079616</v>
          </cell>
          <cell r="J610">
            <v>-0.1260154</v>
          </cell>
          <cell r="K610">
            <v>0</v>
          </cell>
          <cell r="L610">
            <v>0.1260154</v>
          </cell>
          <cell r="M610">
            <v>0.3079616</v>
          </cell>
          <cell r="N610">
            <v>0.3079616</v>
          </cell>
          <cell r="O610">
            <v>141</v>
          </cell>
        </row>
        <row r="611">
          <cell r="A611" t="str">
            <v>C&amp;I</v>
          </cell>
          <cell r="B611">
            <v>10</v>
          </cell>
          <cell r="C611" t="str">
            <v>All</v>
          </cell>
          <cell r="D611" t="str">
            <v>All</v>
          </cell>
          <cell r="E611" t="str">
            <v>LCA: Other</v>
          </cell>
          <cell r="F611">
            <v>75</v>
          </cell>
          <cell r="G611">
            <v>3.0632060000000001</v>
          </cell>
          <cell r="H611">
            <v>3.2736619999999998</v>
          </cell>
          <cell r="I611">
            <v>-0.32112180000000001</v>
          </cell>
          <cell r="J611">
            <v>-0.1314005</v>
          </cell>
          <cell r="K611">
            <v>0</v>
          </cell>
          <cell r="L611">
            <v>0.1314005</v>
          </cell>
          <cell r="M611">
            <v>0.32112180000000001</v>
          </cell>
          <cell r="N611">
            <v>0.32112180000000001</v>
          </cell>
          <cell r="O611">
            <v>141</v>
          </cell>
        </row>
        <row r="612">
          <cell r="A612" t="str">
            <v>C&amp;I</v>
          </cell>
          <cell r="B612">
            <v>11</v>
          </cell>
          <cell r="C612" t="str">
            <v>All</v>
          </cell>
          <cell r="D612" t="str">
            <v>All</v>
          </cell>
          <cell r="E612" t="str">
            <v>LCA: Other</v>
          </cell>
          <cell r="F612">
            <v>79.781800000000004</v>
          </cell>
          <cell r="G612">
            <v>3.3862950000000001</v>
          </cell>
          <cell r="H612">
            <v>3.2513420000000002</v>
          </cell>
          <cell r="I612">
            <v>-0.31946089999999999</v>
          </cell>
          <cell r="J612">
            <v>-0.1307208</v>
          </cell>
          <cell r="K612">
            <v>0</v>
          </cell>
          <cell r="L612">
            <v>0.1307208</v>
          </cell>
          <cell r="M612">
            <v>0.31946089999999999</v>
          </cell>
          <cell r="N612">
            <v>0.31946089999999999</v>
          </cell>
          <cell r="O612">
            <v>141</v>
          </cell>
        </row>
        <row r="613">
          <cell r="A613" t="str">
            <v>C&amp;I</v>
          </cell>
          <cell r="B613">
            <v>12</v>
          </cell>
          <cell r="C613" t="str">
            <v>All</v>
          </cell>
          <cell r="D613" t="str">
            <v>All</v>
          </cell>
          <cell r="E613" t="str">
            <v>LCA: Other</v>
          </cell>
          <cell r="F613">
            <v>83.781800000000004</v>
          </cell>
          <cell r="G613">
            <v>3.728504</v>
          </cell>
          <cell r="H613">
            <v>3.6291509999999998</v>
          </cell>
          <cell r="I613">
            <v>-0.32015189999999999</v>
          </cell>
          <cell r="J613">
            <v>-0.1310036</v>
          </cell>
          <cell r="K613">
            <v>0</v>
          </cell>
          <cell r="L613">
            <v>0.1310036</v>
          </cell>
          <cell r="M613">
            <v>0.32015189999999999</v>
          </cell>
          <cell r="N613">
            <v>0.32015189999999999</v>
          </cell>
          <cell r="O613">
            <v>141</v>
          </cell>
        </row>
        <row r="614">
          <cell r="A614" t="str">
            <v>C&amp;I</v>
          </cell>
          <cell r="B614">
            <v>13</v>
          </cell>
          <cell r="C614" t="str">
            <v>All</v>
          </cell>
          <cell r="D614" t="str">
            <v>All</v>
          </cell>
          <cell r="E614" t="str">
            <v>LCA: Other</v>
          </cell>
          <cell r="F614">
            <v>87.281800000000004</v>
          </cell>
          <cell r="G614">
            <v>4.0276069999999997</v>
          </cell>
          <cell r="H614">
            <v>4.0143129999999996</v>
          </cell>
          <cell r="I614">
            <v>-0.32656259999999998</v>
          </cell>
          <cell r="J614">
            <v>-0.13362679999999999</v>
          </cell>
          <cell r="K614">
            <v>0</v>
          </cell>
          <cell r="L614">
            <v>0.13362679999999999</v>
          </cell>
          <cell r="M614">
            <v>0.32656259999999998</v>
          </cell>
          <cell r="N614">
            <v>0.32656259999999998</v>
          </cell>
          <cell r="O614">
            <v>141</v>
          </cell>
        </row>
        <row r="615">
          <cell r="A615" t="str">
            <v>C&amp;I</v>
          </cell>
          <cell r="B615">
            <v>14</v>
          </cell>
          <cell r="C615" t="str">
            <v>All</v>
          </cell>
          <cell r="D615" t="str">
            <v>All</v>
          </cell>
          <cell r="E615" t="str">
            <v>LCA: Other</v>
          </cell>
          <cell r="F615">
            <v>90.651899999999998</v>
          </cell>
          <cell r="G615">
            <v>4.4929649999999999</v>
          </cell>
          <cell r="H615">
            <v>4.9012529999999996</v>
          </cell>
          <cell r="I615">
            <v>-0.32647710000000002</v>
          </cell>
          <cell r="J615">
            <v>-0.13359180000000001</v>
          </cell>
          <cell r="K615">
            <v>0</v>
          </cell>
          <cell r="L615">
            <v>0.13359180000000001</v>
          </cell>
          <cell r="M615">
            <v>0.32647710000000002</v>
          </cell>
          <cell r="N615">
            <v>0.32647710000000002</v>
          </cell>
          <cell r="O615">
            <v>141</v>
          </cell>
        </row>
        <row r="616">
          <cell r="A616" t="str">
            <v>C&amp;I</v>
          </cell>
          <cell r="B616">
            <v>15</v>
          </cell>
          <cell r="C616" t="str">
            <v>All</v>
          </cell>
          <cell r="D616" t="str">
            <v>All</v>
          </cell>
          <cell r="E616" t="str">
            <v>LCA: Other</v>
          </cell>
          <cell r="F616">
            <v>93.674000000000007</v>
          </cell>
          <cell r="G616">
            <v>4.8211370000000002</v>
          </cell>
          <cell r="H616">
            <v>4.66045</v>
          </cell>
          <cell r="I616">
            <v>-0.33104339999999999</v>
          </cell>
          <cell r="J616">
            <v>-0.13546030000000001</v>
          </cell>
          <cell r="K616">
            <v>0</v>
          </cell>
          <cell r="L616">
            <v>0.13546030000000001</v>
          </cell>
          <cell r="M616">
            <v>0.33104339999999999</v>
          </cell>
          <cell r="N616">
            <v>0.33104339999999999</v>
          </cell>
          <cell r="O616">
            <v>141</v>
          </cell>
        </row>
        <row r="617">
          <cell r="A617" t="str">
            <v>C&amp;I</v>
          </cell>
          <cell r="B617">
            <v>16</v>
          </cell>
          <cell r="C617" t="str">
            <v>All</v>
          </cell>
          <cell r="D617" t="str">
            <v>All</v>
          </cell>
          <cell r="E617" t="str">
            <v>LCA: Other</v>
          </cell>
          <cell r="F617">
            <v>95.174000000000007</v>
          </cell>
          <cell r="G617">
            <v>4.8866610000000001</v>
          </cell>
          <cell r="H617">
            <v>4.6388249999999998</v>
          </cell>
          <cell r="I617">
            <v>-0.34883439999999999</v>
          </cell>
          <cell r="J617">
            <v>-0.14274020000000001</v>
          </cell>
          <cell r="K617">
            <v>0</v>
          </cell>
          <cell r="L617">
            <v>0.14274020000000001</v>
          </cell>
          <cell r="M617">
            <v>0.34883439999999999</v>
          </cell>
          <cell r="N617">
            <v>0.34883439999999999</v>
          </cell>
          <cell r="O617">
            <v>141</v>
          </cell>
        </row>
        <row r="618">
          <cell r="A618" t="str">
            <v>C&amp;I</v>
          </cell>
          <cell r="B618">
            <v>17</v>
          </cell>
          <cell r="C618" t="str">
            <v>All</v>
          </cell>
          <cell r="D618" t="str">
            <v>All</v>
          </cell>
          <cell r="E618" t="str">
            <v>LCA: Other</v>
          </cell>
          <cell r="F618">
            <v>96</v>
          </cell>
          <cell r="G618">
            <v>4.4599710000000004</v>
          </cell>
          <cell r="H618">
            <v>3.9182920000000001</v>
          </cell>
          <cell r="I618">
            <v>-0.3534157</v>
          </cell>
          <cell r="J618">
            <v>-0.14461479999999999</v>
          </cell>
          <cell r="K618">
            <v>0</v>
          </cell>
          <cell r="L618">
            <v>0.14461479999999999</v>
          </cell>
          <cell r="M618">
            <v>0.3534157</v>
          </cell>
          <cell r="N618">
            <v>0.3534157</v>
          </cell>
          <cell r="O618">
            <v>141</v>
          </cell>
        </row>
        <row r="619">
          <cell r="A619" t="str">
            <v>C&amp;I</v>
          </cell>
          <cell r="B619">
            <v>18</v>
          </cell>
          <cell r="C619" t="str">
            <v>All</v>
          </cell>
          <cell r="D619" t="str">
            <v>All</v>
          </cell>
          <cell r="E619" t="str">
            <v>LCA: Other</v>
          </cell>
          <cell r="F619">
            <v>96.151899999999998</v>
          </cell>
          <cell r="G619">
            <v>3.6069689999999999</v>
          </cell>
          <cell r="H619">
            <v>3.4579620000000002</v>
          </cell>
          <cell r="I619">
            <v>-0.35286020000000001</v>
          </cell>
          <cell r="J619">
            <v>-0.1443876</v>
          </cell>
          <cell r="K619">
            <v>0</v>
          </cell>
          <cell r="L619">
            <v>0.1443876</v>
          </cell>
          <cell r="M619">
            <v>0.35286020000000001</v>
          </cell>
          <cell r="N619">
            <v>0.35286020000000001</v>
          </cell>
          <cell r="O619">
            <v>141</v>
          </cell>
        </row>
        <row r="620">
          <cell r="A620" t="str">
            <v>C&amp;I</v>
          </cell>
          <cell r="B620">
            <v>19</v>
          </cell>
          <cell r="C620" t="str">
            <v>All</v>
          </cell>
          <cell r="D620" t="str">
            <v>All</v>
          </cell>
          <cell r="E620" t="str">
            <v>LCA: Other</v>
          </cell>
          <cell r="F620">
            <v>95.151899999999998</v>
          </cell>
          <cell r="G620">
            <v>2.6999119999999999</v>
          </cell>
          <cell r="H620">
            <v>3.2034769999999999</v>
          </cell>
          <cell r="I620">
            <v>-0.33897240000000001</v>
          </cell>
          <cell r="J620">
            <v>-0.13870469999999999</v>
          </cell>
          <cell r="K620">
            <v>0</v>
          </cell>
          <cell r="L620">
            <v>0.13870469999999999</v>
          </cell>
          <cell r="M620">
            <v>0.33897240000000001</v>
          </cell>
          <cell r="N620">
            <v>0.33897240000000001</v>
          </cell>
          <cell r="O620">
            <v>141</v>
          </cell>
        </row>
        <row r="621">
          <cell r="A621" t="str">
            <v>C&amp;I</v>
          </cell>
          <cell r="B621">
            <v>20</v>
          </cell>
          <cell r="C621" t="str">
            <v>All</v>
          </cell>
          <cell r="D621" t="str">
            <v>All</v>
          </cell>
          <cell r="E621" t="str">
            <v>LCA: Other</v>
          </cell>
          <cell r="F621">
            <v>91.848100000000002</v>
          </cell>
          <cell r="G621">
            <v>2.6070890000000002</v>
          </cell>
          <cell r="H621">
            <v>2.033099</v>
          </cell>
          <cell r="I621">
            <v>-0.34054689999999999</v>
          </cell>
          <cell r="J621">
            <v>-0.139349</v>
          </cell>
          <cell r="K621">
            <v>0</v>
          </cell>
          <cell r="L621">
            <v>0.139349</v>
          </cell>
          <cell r="M621">
            <v>0.34054689999999999</v>
          </cell>
          <cell r="N621">
            <v>0.34054689999999999</v>
          </cell>
          <cell r="O621">
            <v>141</v>
          </cell>
        </row>
        <row r="622">
          <cell r="A622" t="str">
            <v>C&amp;I</v>
          </cell>
          <cell r="B622">
            <v>21</v>
          </cell>
          <cell r="C622" t="str">
            <v>All</v>
          </cell>
          <cell r="D622" t="str">
            <v>All</v>
          </cell>
          <cell r="E622" t="str">
            <v>LCA: Other</v>
          </cell>
          <cell r="F622">
            <v>87.022099999999995</v>
          </cell>
          <cell r="G622">
            <v>2.0853860000000002</v>
          </cell>
          <cell r="H622">
            <v>2.0755089999999998</v>
          </cell>
          <cell r="I622">
            <v>-0.32397140000000002</v>
          </cell>
          <cell r="J622">
            <v>-0.1325665</v>
          </cell>
          <cell r="K622">
            <v>0</v>
          </cell>
          <cell r="L622">
            <v>0.1325665</v>
          </cell>
          <cell r="M622">
            <v>0.32397140000000002</v>
          </cell>
          <cell r="N622">
            <v>0.32397140000000002</v>
          </cell>
          <cell r="O622">
            <v>141</v>
          </cell>
        </row>
        <row r="623">
          <cell r="A623" t="str">
            <v>C&amp;I</v>
          </cell>
          <cell r="B623">
            <v>22</v>
          </cell>
          <cell r="C623" t="str">
            <v>All</v>
          </cell>
          <cell r="D623" t="str">
            <v>All</v>
          </cell>
          <cell r="E623" t="str">
            <v>LCA: Other</v>
          </cell>
          <cell r="F623">
            <v>83.370199999999997</v>
          </cell>
          <cell r="G623">
            <v>1.63364</v>
          </cell>
          <cell r="H623">
            <v>1.355396</v>
          </cell>
          <cell r="I623">
            <v>-0.32365699999999997</v>
          </cell>
          <cell r="J623">
            <v>-0.13243779999999999</v>
          </cell>
          <cell r="K623">
            <v>0</v>
          </cell>
          <cell r="L623">
            <v>0.13243779999999999</v>
          </cell>
          <cell r="M623">
            <v>0.32365699999999997</v>
          </cell>
          <cell r="N623">
            <v>0.32365699999999997</v>
          </cell>
          <cell r="O623">
            <v>141</v>
          </cell>
        </row>
        <row r="624">
          <cell r="A624" t="str">
            <v>C&amp;I</v>
          </cell>
          <cell r="B624">
            <v>23</v>
          </cell>
          <cell r="C624" t="str">
            <v>All</v>
          </cell>
          <cell r="D624" t="str">
            <v>All</v>
          </cell>
          <cell r="E624" t="str">
            <v>LCA: Other</v>
          </cell>
          <cell r="F624">
            <v>80.674000000000007</v>
          </cell>
          <cell r="G624">
            <v>1.4240550000000001</v>
          </cell>
          <cell r="H624">
            <v>1.143907</v>
          </cell>
          <cell r="I624">
            <v>-0.3094865</v>
          </cell>
          <cell r="J624">
            <v>-0.12663940000000001</v>
          </cell>
          <cell r="K624">
            <v>0</v>
          </cell>
          <cell r="L624">
            <v>0.12663940000000001</v>
          </cell>
          <cell r="M624">
            <v>0.3094865</v>
          </cell>
          <cell r="N624">
            <v>0.3094865</v>
          </cell>
          <cell r="O624">
            <v>141</v>
          </cell>
        </row>
        <row r="625">
          <cell r="A625" t="str">
            <v>C&amp;I</v>
          </cell>
          <cell r="B625">
            <v>24</v>
          </cell>
          <cell r="C625" t="str">
            <v>All</v>
          </cell>
          <cell r="D625" t="str">
            <v>All</v>
          </cell>
          <cell r="E625" t="str">
            <v>LCA: Other</v>
          </cell>
          <cell r="F625">
            <v>78.674000000000007</v>
          </cell>
          <cell r="G625">
            <v>1.2807200000000001</v>
          </cell>
          <cell r="H625">
            <v>1.064859</v>
          </cell>
          <cell r="I625">
            <v>-0.30301709999999998</v>
          </cell>
          <cell r="J625">
            <v>-0.12399209999999999</v>
          </cell>
          <cell r="K625">
            <v>0</v>
          </cell>
          <cell r="L625">
            <v>0.12399209999999999</v>
          </cell>
          <cell r="M625">
            <v>0.30301709999999998</v>
          </cell>
          <cell r="N625">
            <v>0.30301709999999998</v>
          </cell>
          <cell r="O625">
            <v>141</v>
          </cell>
        </row>
        <row r="626">
          <cell r="A626" t="str">
            <v>C&amp;I</v>
          </cell>
          <cell r="B626">
            <v>1</v>
          </cell>
          <cell r="C626" t="str">
            <v>All</v>
          </cell>
          <cell r="D626" t="str">
            <v>All</v>
          </cell>
          <cell r="E626" t="str">
            <v>LCA: Sierra</v>
          </cell>
          <cell r="F626">
            <v>63.278799999999997</v>
          </cell>
          <cell r="G626">
            <v>1.3487929999999999</v>
          </cell>
          <cell r="H626">
            <v>1.3774390000000001</v>
          </cell>
          <cell r="I626">
            <v>-0.34741699999999998</v>
          </cell>
          <cell r="J626">
            <v>-0.14216019999999999</v>
          </cell>
          <cell r="K626">
            <v>0</v>
          </cell>
          <cell r="L626">
            <v>0.14216019999999999</v>
          </cell>
          <cell r="M626">
            <v>0.34741699999999998</v>
          </cell>
          <cell r="N626">
            <v>0.34741699999999998</v>
          </cell>
          <cell r="O626">
            <v>66</v>
          </cell>
        </row>
        <row r="627">
          <cell r="A627" t="str">
            <v>C&amp;I</v>
          </cell>
          <cell r="B627">
            <v>2</v>
          </cell>
          <cell r="C627" t="str">
            <v>All</v>
          </cell>
          <cell r="D627" t="str">
            <v>All</v>
          </cell>
          <cell r="E627" t="str">
            <v>LCA: Sierra</v>
          </cell>
          <cell r="F627">
            <v>62.362000000000002</v>
          </cell>
          <cell r="G627">
            <v>1.3441749999999999</v>
          </cell>
          <cell r="H627">
            <v>1.2789790000000001</v>
          </cell>
          <cell r="I627">
            <v>-0.33914430000000001</v>
          </cell>
          <cell r="J627">
            <v>-0.13877510000000001</v>
          </cell>
          <cell r="K627">
            <v>0</v>
          </cell>
          <cell r="L627">
            <v>0.13877510000000001</v>
          </cell>
          <cell r="M627">
            <v>0.33914430000000001</v>
          </cell>
          <cell r="N627">
            <v>0.33914430000000001</v>
          </cell>
          <cell r="O627">
            <v>66</v>
          </cell>
        </row>
        <row r="628">
          <cell r="A628" t="str">
            <v>C&amp;I</v>
          </cell>
          <cell r="B628">
            <v>3</v>
          </cell>
          <cell r="C628" t="str">
            <v>All</v>
          </cell>
          <cell r="D628" t="str">
            <v>All</v>
          </cell>
          <cell r="E628" t="str">
            <v>LCA: Sierra</v>
          </cell>
          <cell r="F628">
            <v>60.667299999999997</v>
          </cell>
          <cell r="G628">
            <v>1.341488</v>
          </cell>
          <cell r="H628">
            <v>1.3130250000000001</v>
          </cell>
          <cell r="I628">
            <v>-0.33238519999999999</v>
          </cell>
          <cell r="J628">
            <v>-0.1360094</v>
          </cell>
          <cell r="K628">
            <v>0</v>
          </cell>
          <cell r="L628">
            <v>0.1360094</v>
          </cell>
          <cell r="M628">
            <v>0.33238519999999999</v>
          </cell>
          <cell r="N628">
            <v>0.33238519999999999</v>
          </cell>
          <cell r="O628">
            <v>66</v>
          </cell>
        </row>
        <row r="629">
          <cell r="A629" t="str">
            <v>C&amp;I</v>
          </cell>
          <cell r="B629">
            <v>4</v>
          </cell>
          <cell r="C629" t="str">
            <v>All</v>
          </cell>
          <cell r="D629" t="str">
            <v>All</v>
          </cell>
          <cell r="E629" t="str">
            <v>LCA: Sierra</v>
          </cell>
          <cell r="F629">
            <v>60.889400000000002</v>
          </cell>
          <cell r="G629">
            <v>1.244014</v>
          </cell>
          <cell r="H629">
            <v>1.181918</v>
          </cell>
          <cell r="I629">
            <v>-0.32928829999999998</v>
          </cell>
          <cell r="J629">
            <v>-0.1347421</v>
          </cell>
          <cell r="K629">
            <v>0</v>
          </cell>
          <cell r="L629">
            <v>0.1347421</v>
          </cell>
          <cell r="M629">
            <v>0.32928829999999998</v>
          </cell>
          <cell r="N629">
            <v>0.32928829999999998</v>
          </cell>
          <cell r="O629">
            <v>66</v>
          </cell>
        </row>
        <row r="630">
          <cell r="A630" t="str">
            <v>C&amp;I</v>
          </cell>
          <cell r="B630">
            <v>5</v>
          </cell>
          <cell r="C630" t="str">
            <v>All</v>
          </cell>
          <cell r="D630" t="str">
            <v>All</v>
          </cell>
          <cell r="E630" t="str">
            <v>LCA: Sierra</v>
          </cell>
          <cell r="F630">
            <v>61.111499999999999</v>
          </cell>
          <cell r="G630">
            <v>1.456223</v>
          </cell>
          <cell r="H630">
            <v>1.505177</v>
          </cell>
          <cell r="I630">
            <v>-0.32802989999999999</v>
          </cell>
          <cell r="J630">
            <v>-0.13422719999999999</v>
          </cell>
          <cell r="K630">
            <v>0</v>
          </cell>
          <cell r="L630">
            <v>0.13422719999999999</v>
          </cell>
          <cell r="M630">
            <v>0.32802989999999999</v>
          </cell>
          <cell r="N630">
            <v>0.32802989999999999</v>
          </cell>
          <cell r="O630">
            <v>66</v>
          </cell>
        </row>
        <row r="631">
          <cell r="A631" t="str">
            <v>C&amp;I</v>
          </cell>
          <cell r="B631">
            <v>6</v>
          </cell>
          <cell r="C631" t="str">
            <v>All</v>
          </cell>
          <cell r="D631" t="str">
            <v>All</v>
          </cell>
          <cell r="E631" t="str">
            <v>LCA: Sierra</v>
          </cell>
          <cell r="F631">
            <v>60.611499999999999</v>
          </cell>
          <cell r="G631">
            <v>1.474521</v>
          </cell>
          <cell r="H631">
            <v>1.5425899999999999</v>
          </cell>
          <cell r="I631">
            <v>-0.32819480000000001</v>
          </cell>
          <cell r="J631">
            <v>-0.13429469999999999</v>
          </cell>
          <cell r="K631">
            <v>0</v>
          </cell>
          <cell r="L631">
            <v>0.13429469999999999</v>
          </cell>
          <cell r="M631">
            <v>0.32819480000000001</v>
          </cell>
          <cell r="N631">
            <v>0.32819480000000001</v>
          </cell>
          <cell r="O631">
            <v>66</v>
          </cell>
        </row>
        <row r="632">
          <cell r="A632" t="str">
            <v>C&amp;I</v>
          </cell>
          <cell r="B632">
            <v>7</v>
          </cell>
          <cell r="C632" t="str">
            <v>All</v>
          </cell>
          <cell r="D632" t="str">
            <v>All</v>
          </cell>
          <cell r="E632" t="str">
            <v>LCA: Sierra</v>
          </cell>
          <cell r="F632">
            <v>60.389400000000002</v>
          </cell>
          <cell r="G632">
            <v>1.490273</v>
          </cell>
          <cell r="H632">
            <v>1.565105</v>
          </cell>
          <cell r="I632">
            <v>-0.3286676</v>
          </cell>
          <cell r="J632">
            <v>-0.1344881</v>
          </cell>
          <cell r="K632">
            <v>0</v>
          </cell>
          <cell r="L632">
            <v>0.1344881</v>
          </cell>
          <cell r="M632">
            <v>0.3286676</v>
          </cell>
          <cell r="N632">
            <v>0.3286676</v>
          </cell>
          <cell r="O632">
            <v>66</v>
          </cell>
        </row>
        <row r="633">
          <cell r="A633" t="str">
            <v>C&amp;I</v>
          </cell>
          <cell r="B633">
            <v>8</v>
          </cell>
          <cell r="C633" t="str">
            <v>All</v>
          </cell>
          <cell r="D633" t="str">
            <v>All</v>
          </cell>
          <cell r="E633" t="str">
            <v>LCA: Sierra</v>
          </cell>
          <cell r="F633">
            <v>62.750500000000002</v>
          </cell>
          <cell r="G633">
            <v>1.81792</v>
          </cell>
          <cell r="H633">
            <v>2.0239389999999999</v>
          </cell>
          <cell r="I633">
            <v>-0.33156360000000001</v>
          </cell>
          <cell r="J633">
            <v>-0.13567309999999999</v>
          </cell>
          <cell r="K633">
            <v>0</v>
          </cell>
          <cell r="L633">
            <v>0.13567309999999999</v>
          </cell>
          <cell r="M633">
            <v>0.33156360000000001</v>
          </cell>
          <cell r="N633">
            <v>0.33156360000000001</v>
          </cell>
          <cell r="O633">
            <v>66</v>
          </cell>
        </row>
        <row r="634">
          <cell r="A634" t="str">
            <v>C&amp;I</v>
          </cell>
          <cell r="B634">
            <v>9</v>
          </cell>
          <cell r="C634" t="str">
            <v>All</v>
          </cell>
          <cell r="D634" t="str">
            <v>All</v>
          </cell>
          <cell r="E634" t="str">
            <v>LCA: Sierra</v>
          </cell>
          <cell r="F634">
            <v>70.583200000000005</v>
          </cell>
          <cell r="G634">
            <v>2.9300989999999998</v>
          </cell>
          <cell r="H634">
            <v>3.0479850000000002</v>
          </cell>
          <cell r="I634">
            <v>-0.36453000000000002</v>
          </cell>
          <cell r="J634">
            <v>-0.14916270000000001</v>
          </cell>
          <cell r="K634">
            <v>0</v>
          </cell>
          <cell r="L634">
            <v>0.14916270000000001</v>
          </cell>
          <cell r="M634">
            <v>0.36453000000000002</v>
          </cell>
          <cell r="N634">
            <v>0.36453000000000002</v>
          </cell>
          <cell r="O634">
            <v>66</v>
          </cell>
        </row>
        <row r="635">
          <cell r="A635" t="str">
            <v>C&amp;I</v>
          </cell>
          <cell r="B635">
            <v>10</v>
          </cell>
          <cell r="C635" t="str">
            <v>All</v>
          </cell>
          <cell r="D635" t="str">
            <v>All</v>
          </cell>
          <cell r="E635" t="str">
            <v>LCA: Sierra</v>
          </cell>
          <cell r="F635">
            <v>79.332700000000003</v>
          </cell>
          <cell r="G635">
            <v>4.3272329999999997</v>
          </cell>
          <cell r="H635">
            <v>4.0491720000000004</v>
          </cell>
          <cell r="I635">
            <v>-0.39950330000000001</v>
          </cell>
          <cell r="J635">
            <v>-0.16347349999999999</v>
          </cell>
          <cell r="K635">
            <v>0</v>
          </cell>
          <cell r="L635">
            <v>0.16347349999999999</v>
          </cell>
          <cell r="M635">
            <v>0.39950330000000001</v>
          </cell>
          <cell r="N635">
            <v>0.39950330000000001</v>
          </cell>
          <cell r="O635">
            <v>66</v>
          </cell>
        </row>
        <row r="636">
          <cell r="A636" t="str">
            <v>C&amp;I</v>
          </cell>
          <cell r="B636">
            <v>11</v>
          </cell>
          <cell r="C636" t="str">
            <v>All</v>
          </cell>
          <cell r="D636" t="str">
            <v>All</v>
          </cell>
          <cell r="E636" t="str">
            <v>LCA: Sierra</v>
          </cell>
          <cell r="F636">
            <v>84.971699999999998</v>
          </cell>
          <cell r="G636">
            <v>5.5599980000000002</v>
          </cell>
          <cell r="H636">
            <v>5.6342020000000002</v>
          </cell>
          <cell r="I636">
            <v>-0.4148463</v>
          </cell>
          <cell r="J636">
            <v>-0.16975170000000001</v>
          </cell>
          <cell r="K636">
            <v>0</v>
          </cell>
          <cell r="L636">
            <v>0.16975170000000001</v>
          </cell>
          <cell r="M636">
            <v>0.4148463</v>
          </cell>
          <cell r="N636">
            <v>0.4148463</v>
          </cell>
          <cell r="O636">
            <v>66</v>
          </cell>
        </row>
        <row r="637">
          <cell r="A637" t="str">
            <v>C&amp;I</v>
          </cell>
          <cell r="B637">
            <v>12</v>
          </cell>
          <cell r="C637" t="str">
            <v>All</v>
          </cell>
          <cell r="D637" t="str">
            <v>All</v>
          </cell>
          <cell r="E637" t="str">
            <v>LCA: Sierra</v>
          </cell>
          <cell r="F637">
            <v>87.5274</v>
          </cell>
          <cell r="G637">
            <v>6.5485629999999997</v>
          </cell>
          <cell r="H637">
            <v>6.667224</v>
          </cell>
          <cell r="I637">
            <v>-0.43371080000000001</v>
          </cell>
          <cell r="J637">
            <v>-0.17747089999999999</v>
          </cell>
          <cell r="K637">
            <v>0</v>
          </cell>
          <cell r="L637">
            <v>0.17747089999999999</v>
          </cell>
          <cell r="M637">
            <v>0.43371080000000001</v>
          </cell>
          <cell r="N637">
            <v>0.43371080000000001</v>
          </cell>
          <cell r="O637">
            <v>66</v>
          </cell>
        </row>
        <row r="638">
          <cell r="A638" t="str">
            <v>C&amp;I</v>
          </cell>
          <cell r="B638">
            <v>13</v>
          </cell>
          <cell r="C638" t="str">
            <v>All</v>
          </cell>
          <cell r="D638" t="str">
            <v>All</v>
          </cell>
          <cell r="E638" t="str">
            <v>LCA: Sierra</v>
          </cell>
          <cell r="F638">
            <v>89.944199999999995</v>
          </cell>
          <cell r="G638">
            <v>6.7693269999999997</v>
          </cell>
          <cell r="H638">
            <v>6.883451</v>
          </cell>
          <cell r="I638">
            <v>-0.39306239999999998</v>
          </cell>
          <cell r="J638">
            <v>-0.16083790000000001</v>
          </cell>
          <cell r="K638">
            <v>0</v>
          </cell>
          <cell r="L638">
            <v>0.16083790000000001</v>
          </cell>
          <cell r="M638">
            <v>0.39306239999999998</v>
          </cell>
          <cell r="N638">
            <v>0.39306239999999998</v>
          </cell>
          <cell r="O638">
            <v>66</v>
          </cell>
        </row>
        <row r="639">
          <cell r="A639" t="str">
            <v>C&amp;I</v>
          </cell>
          <cell r="B639">
            <v>14</v>
          </cell>
          <cell r="C639" t="str">
            <v>All</v>
          </cell>
          <cell r="D639" t="str">
            <v>All</v>
          </cell>
          <cell r="E639" t="str">
            <v>LCA: Sierra</v>
          </cell>
          <cell r="F639">
            <v>91.361099999999993</v>
          </cell>
          <cell r="G639">
            <v>7.0858400000000001</v>
          </cell>
          <cell r="H639">
            <v>6.9944819999999996</v>
          </cell>
          <cell r="I639">
            <v>-0.38690200000000002</v>
          </cell>
          <cell r="J639">
            <v>-0.15831719999999999</v>
          </cell>
          <cell r="K639">
            <v>0</v>
          </cell>
          <cell r="L639">
            <v>0.15831719999999999</v>
          </cell>
          <cell r="M639">
            <v>0.38690200000000002</v>
          </cell>
          <cell r="N639">
            <v>0.38690200000000002</v>
          </cell>
          <cell r="O639">
            <v>66</v>
          </cell>
        </row>
        <row r="640">
          <cell r="A640" t="str">
            <v>C&amp;I</v>
          </cell>
          <cell r="B640">
            <v>15</v>
          </cell>
          <cell r="C640" t="str">
            <v>All</v>
          </cell>
          <cell r="D640" t="str">
            <v>All</v>
          </cell>
          <cell r="E640" t="str">
            <v>LCA: Sierra</v>
          </cell>
          <cell r="F640">
            <v>92.777900000000002</v>
          </cell>
          <cell r="G640">
            <v>7.2461149999999996</v>
          </cell>
          <cell r="H640">
            <v>7.0304830000000003</v>
          </cell>
          <cell r="I640">
            <v>-0.39691609999999999</v>
          </cell>
          <cell r="J640">
            <v>-0.1624148</v>
          </cell>
          <cell r="K640">
            <v>0</v>
          </cell>
          <cell r="L640">
            <v>0.1624148</v>
          </cell>
          <cell r="M640">
            <v>0.39691609999999999</v>
          </cell>
          <cell r="N640">
            <v>0.39691609999999999</v>
          </cell>
          <cell r="O640">
            <v>66</v>
          </cell>
        </row>
        <row r="641">
          <cell r="A641" t="str">
            <v>C&amp;I</v>
          </cell>
          <cell r="B641">
            <v>16</v>
          </cell>
          <cell r="C641" t="str">
            <v>All</v>
          </cell>
          <cell r="D641" t="str">
            <v>All</v>
          </cell>
          <cell r="E641" t="str">
            <v>LCA: Sierra</v>
          </cell>
          <cell r="F641">
            <v>94.277900000000002</v>
          </cell>
          <cell r="G641">
            <v>7.0992150000000001</v>
          </cell>
          <cell r="H641">
            <v>7.0689669999999998</v>
          </cell>
          <cell r="I641">
            <v>-0.39111560000000001</v>
          </cell>
          <cell r="J641">
            <v>-0.1600413</v>
          </cell>
          <cell r="K641">
            <v>0</v>
          </cell>
          <cell r="L641">
            <v>0.1600413</v>
          </cell>
          <cell r="M641">
            <v>0.39111560000000001</v>
          </cell>
          <cell r="N641">
            <v>0.39111560000000001</v>
          </cell>
          <cell r="O641">
            <v>66</v>
          </cell>
        </row>
        <row r="642">
          <cell r="A642" t="str">
            <v>C&amp;I</v>
          </cell>
          <cell r="B642">
            <v>17</v>
          </cell>
          <cell r="C642" t="str">
            <v>All</v>
          </cell>
          <cell r="D642" t="str">
            <v>All</v>
          </cell>
          <cell r="E642" t="str">
            <v>LCA: Sierra</v>
          </cell>
          <cell r="F642">
            <v>94.194699999999997</v>
          </cell>
          <cell r="G642">
            <v>7.0071339999999998</v>
          </cell>
          <cell r="H642">
            <v>7.4096609999999998</v>
          </cell>
          <cell r="I642">
            <v>-0.41067599999999999</v>
          </cell>
          <cell r="J642">
            <v>-0.16804530000000001</v>
          </cell>
          <cell r="K642">
            <v>0</v>
          </cell>
          <cell r="L642">
            <v>0.16804530000000001</v>
          </cell>
          <cell r="M642">
            <v>0.41067599999999999</v>
          </cell>
          <cell r="N642">
            <v>0.41067599999999999</v>
          </cell>
          <cell r="O642">
            <v>66</v>
          </cell>
        </row>
        <row r="643">
          <cell r="A643" t="str">
            <v>C&amp;I</v>
          </cell>
          <cell r="B643">
            <v>18</v>
          </cell>
          <cell r="C643" t="str">
            <v>All</v>
          </cell>
          <cell r="D643" t="str">
            <v>All</v>
          </cell>
          <cell r="E643" t="str">
            <v>LCA: Sierra</v>
          </cell>
          <cell r="F643">
            <v>93.250500000000002</v>
          </cell>
          <cell r="G643">
            <v>6.6319809999999997</v>
          </cell>
          <cell r="H643">
            <v>6.1755899999999997</v>
          </cell>
          <cell r="I643">
            <v>-0.40179029999999999</v>
          </cell>
          <cell r="J643">
            <v>-0.16440930000000001</v>
          </cell>
          <cell r="K643">
            <v>0</v>
          </cell>
          <cell r="L643">
            <v>0.16440930000000001</v>
          </cell>
          <cell r="M643">
            <v>0.40179029999999999</v>
          </cell>
          <cell r="N643">
            <v>0.40179029999999999</v>
          </cell>
          <cell r="O643">
            <v>66</v>
          </cell>
        </row>
        <row r="644">
          <cell r="A644" t="str">
            <v>C&amp;I</v>
          </cell>
          <cell r="B644">
            <v>19</v>
          </cell>
          <cell r="C644" t="str">
            <v>All</v>
          </cell>
          <cell r="D644" t="str">
            <v>All</v>
          </cell>
          <cell r="E644" t="str">
            <v>LCA: Sierra</v>
          </cell>
          <cell r="F644">
            <v>89.722999999999999</v>
          </cell>
          <cell r="G644">
            <v>5.7285389999999996</v>
          </cell>
          <cell r="H644">
            <v>4.7791379999999997</v>
          </cell>
          <cell r="I644">
            <v>-0.3974916</v>
          </cell>
          <cell r="J644">
            <v>-0.1626503</v>
          </cell>
          <cell r="K644">
            <v>0</v>
          </cell>
          <cell r="L644">
            <v>0.1626503</v>
          </cell>
          <cell r="M644">
            <v>0.3974916</v>
          </cell>
          <cell r="N644">
            <v>0.3974916</v>
          </cell>
          <cell r="O644">
            <v>66</v>
          </cell>
        </row>
        <row r="645">
          <cell r="A645" t="str">
            <v>C&amp;I</v>
          </cell>
          <cell r="B645">
            <v>20</v>
          </cell>
          <cell r="C645" t="str">
            <v>All</v>
          </cell>
          <cell r="D645" t="str">
            <v>All</v>
          </cell>
          <cell r="E645" t="str">
            <v>LCA: Sierra</v>
          </cell>
          <cell r="F645">
            <v>81.390299999999996</v>
          </cell>
          <cell r="G645">
            <v>5.2860569999999996</v>
          </cell>
          <cell r="H645">
            <v>4.6996070000000003</v>
          </cell>
          <cell r="I645">
            <v>-0.37898019999999999</v>
          </cell>
          <cell r="J645">
            <v>-0.15507560000000001</v>
          </cell>
          <cell r="K645">
            <v>0</v>
          </cell>
          <cell r="L645">
            <v>0.15507560000000001</v>
          </cell>
          <cell r="M645">
            <v>0.37898019999999999</v>
          </cell>
          <cell r="N645">
            <v>0.37898019999999999</v>
          </cell>
          <cell r="O645">
            <v>66</v>
          </cell>
        </row>
        <row r="646">
          <cell r="A646" t="str">
            <v>C&amp;I</v>
          </cell>
          <cell r="B646">
            <v>21</v>
          </cell>
          <cell r="C646" t="str">
            <v>All</v>
          </cell>
          <cell r="D646" t="str">
            <v>All</v>
          </cell>
          <cell r="E646" t="str">
            <v>LCA: Sierra</v>
          </cell>
          <cell r="F646">
            <v>76.029300000000006</v>
          </cell>
          <cell r="G646">
            <v>4.6854889999999996</v>
          </cell>
          <cell r="H646">
            <v>3.984162</v>
          </cell>
          <cell r="I646">
            <v>-0.37674099999999999</v>
          </cell>
          <cell r="J646">
            <v>-0.1541594</v>
          </cell>
          <cell r="K646">
            <v>0</v>
          </cell>
          <cell r="L646">
            <v>0.1541594</v>
          </cell>
          <cell r="M646">
            <v>0.37674099999999999</v>
          </cell>
          <cell r="N646">
            <v>0.37674099999999999</v>
          </cell>
          <cell r="O646">
            <v>66</v>
          </cell>
        </row>
        <row r="647">
          <cell r="A647" t="str">
            <v>C&amp;I</v>
          </cell>
          <cell r="B647">
            <v>22</v>
          </cell>
          <cell r="C647" t="str">
            <v>All</v>
          </cell>
          <cell r="D647" t="str">
            <v>All</v>
          </cell>
          <cell r="E647" t="str">
            <v>LCA: Sierra</v>
          </cell>
          <cell r="F647">
            <v>72.390299999999996</v>
          </cell>
          <cell r="G647">
            <v>3.9744039999999998</v>
          </cell>
          <cell r="H647">
            <v>3.6133510000000002</v>
          </cell>
          <cell r="I647">
            <v>-0.39742060000000001</v>
          </cell>
          <cell r="J647">
            <v>-0.1626213</v>
          </cell>
          <cell r="K647">
            <v>0</v>
          </cell>
          <cell r="L647">
            <v>0.1626213</v>
          </cell>
          <cell r="M647">
            <v>0.39742060000000001</v>
          </cell>
          <cell r="N647">
            <v>0.39742060000000001</v>
          </cell>
          <cell r="O647">
            <v>66</v>
          </cell>
        </row>
        <row r="648">
          <cell r="A648" t="str">
            <v>C&amp;I</v>
          </cell>
          <cell r="B648">
            <v>23</v>
          </cell>
          <cell r="C648" t="str">
            <v>All</v>
          </cell>
          <cell r="D648" t="str">
            <v>All</v>
          </cell>
          <cell r="E648" t="str">
            <v>LCA: Sierra</v>
          </cell>
          <cell r="F648">
            <v>71.112399999999994</v>
          </cell>
          <cell r="G648">
            <v>2.9945750000000002</v>
          </cell>
          <cell r="H648">
            <v>3.1071439999999999</v>
          </cell>
          <cell r="I648">
            <v>-0.38683440000000002</v>
          </cell>
          <cell r="J648">
            <v>-0.1582895</v>
          </cell>
          <cell r="K648">
            <v>0</v>
          </cell>
          <cell r="L648">
            <v>0.1582895</v>
          </cell>
          <cell r="M648">
            <v>0.38683440000000002</v>
          </cell>
          <cell r="N648">
            <v>0.38683440000000002</v>
          </cell>
          <cell r="O648">
            <v>66</v>
          </cell>
        </row>
        <row r="649">
          <cell r="A649" t="str">
            <v>C&amp;I</v>
          </cell>
          <cell r="B649">
            <v>24</v>
          </cell>
          <cell r="C649" t="str">
            <v>All</v>
          </cell>
          <cell r="D649" t="str">
            <v>All</v>
          </cell>
          <cell r="E649" t="str">
            <v>LCA: Sierra</v>
          </cell>
          <cell r="F649">
            <v>69.473500000000001</v>
          </cell>
          <cell r="G649">
            <v>2.1121949999999998</v>
          </cell>
          <cell r="H649">
            <v>2.1686239999999999</v>
          </cell>
          <cell r="I649">
            <v>-0.43808629999999998</v>
          </cell>
          <cell r="J649">
            <v>-0.17926139999999999</v>
          </cell>
          <cell r="K649">
            <v>0</v>
          </cell>
          <cell r="L649">
            <v>0.17926139999999999</v>
          </cell>
          <cell r="M649">
            <v>0.43808629999999998</v>
          </cell>
          <cell r="N649">
            <v>0.43808629999999998</v>
          </cell>
          <cell r="O649">
            <v>66</v>
          </cell>
        </row>
        <row r="650">
          <cell r="A650" t="str">
            <v>C&amp;I</v>
          </cell>
          <cell r="B650">
            <v>1</v>
          </cell>
          <cell r="C650" t="str">
            <v>All</v>
          </cell>
          <cell r="D650" t="str">
            <v>All</v>
          </cell>
          <cell r="E650" t="str">
            <v>LCA: Stockton</v>
          </cell>
          <cell r="F650">
            <v>70.576700000000002</v>
          </cell>
          <cell r="G650">
            <v>1.1081719999999999</v>
          </cell>
          <cell r="H650">
            <v>1.2346969999999999</v>
          </cell>
          <cell r="I650">
            <v>-0.2805378</v>
          </cell>
          <cell r="J650">
            <v>-0.1147938</v>
          </cell>
          <cell r="K650">
            <v>0</v>
          </cell>
          <cell r="L650">
            <v>0.1147938</v>
          </cell>
          <cell r="M650">
            <v>0.2805378</v>
          </cell>
          <cell r="N650">
            <v>0.2805378</v>
          </cell>
          <cell r="O650">
            <v>112</v>
          </cell>
        </row>
        <row r="651">
          <cell r="A651" t="str">
            <v>C&amp;I</v>
          </cell>
          <cell r="B651">
            <v>2</v>
          </cell>
          <cell r="C651" t="str">
            <v>All</v>
          </cell>
          <cell r="D651" t="str">
            <v>All</v>
          </cell>
          <cell r="E651" t="str">
            <v>LCA: Stockton</v>
          </cell>
          <cell r="F651">
            <v>69.076700000000002</v>
          </cell>
          <cell r="G651">
            <v>1.060988</v>
          </cell>
          <cell r="H651">
            <v>1.1611480000000001</v>
          </cell>
          <cell r="I651">
            <v>-0.27838479999999999</v>
          </cell>
          <cell r="J651">
            <v>-0.11391279999999999</v>
          </cell>
          <cell r="K651">
            <v>0</v>
          </cell>
          <cell r="L651">
            <v>0.11391279999999999</v>
          </cell>
          <cell r="M651">
            <v>0.27838479999999999</v>
          </cell>
          <cell r="N651">
            <v>0.27838479999999999</v>
          </cell>
          <cell r="O651">
            <v>112</v>
          </cell>
        </row>
        <row r="652">
          <cell r="A652" t="str">
            <v>C&amp;I</v>
          </cell>
          <cell r="B652">
            <v>3</v>
          </cell>
          <cell r="C652" t="str">
            <v>All</v>
          </cell>
          <cell r="D652" t="str">
            <v>All</v>
          </cell>
          <cell r="E652" t="str">
            <v>LCA: Stockton</v>
          </cell>
          <cell r="F652">
            <v>69.292000000000002</v>
          </cell>
          <cell r="G652">
            <v>1.056996</v>
          </cell>
          <cell r="H652">
            <v>1.1126050000000001</v>
          </cell>
          <cell r="I652">
            <v>-0.27603820000000001</v>
          </cell>
          <cell r="J652">
            <v>-0.1129526</v>
          </cell>
          <cell r="K652">
            <v>0</v>
          </cell>
          <cell r="L652">
            <v>0.1129526</v>
          </cell>
          <cell r="M652">
            <v>0.27603820000000001</v>
          </cell>
          <cell r="N652">
            <v>0.27603820000000001</v>
          </cell>
          <cell r="O652">
            <v>112</v>
          </cell>
        </row>
        <row r="653">
          <cell r="A653" t="str">
            <v>C&amp;I</v>
          </cell>
          <cell r="B653">
            <v>4</v>
          </cell>
          <cell r="C653" t="str">
            <v>All</v>
          </cell>
          <cell r="D653" t="str">
            <v>All</v>
          </cell>
          <cell r="E653" t="str">
            <v>LCA: Stockton</v>
          </cell>
          <cell r="F653">
            <v>68.934399999999997</v>
          </cell>
          <cell r="G653">
            <v>1.039658</v>
          </cell>
          <cell r="H653">
            <v>1.155478</v>
          </cell>
          <cell r="I653">
            <v>-0.2746748</v>
          </cell>
          <cell r="J653">
            <v>-0.1123947</v>
          </cell>
          <cell r="K653">
            <v>0</v>
          </cell>
          <cell r="L653">
            <v>0.1123947</v>
          </cell>
          <cell r="M653">
            <v>0.2746748</v>
          </cell>
          <cell r="N653">
            <v>0.2746748</v>
          </cell>
          <cell r="O653">
            <v>112</v>
          </cell>
        </row>
        <row r="654">
          <cell r="A654" t="str">
            <v>C&amp;I</v>
          </cell>
          <cell r="B654">
            <v>5</v>
          </cell>
          <cell r="C654" t="str">
            <v>All</v>
          </cell>
          <cell r="D654" t="str">
            <v>All</v>
          </cell>
          <cell r="E654" t="str">
            <v>LCA: Stockton</v>
          </cell>
          <cell r="F654">
            <v>67.503699999999995</v>
          </cell>
          <cell r="G654">
            <v>1.0311399999999999</v>
          </cell>
          <cell r="H654">
            <v>1.0802099999999999</v>
          </cell>
          <cell r="I654">
            <v>-0.27527839999999998</v>
          </cell>
          <cell r="J654">
            <v>-0.1126417</v>
          </cell>
          <cell r="K654">
            <v>0</v>
          </cell>
          <cell r="L654">
            <v>0.1126417</v>
          </cell>
          <cell r="M654">
            <v>0.27527839999999998</v>
          </cell>
          <cell r="N654">
            <v>0.27527839999999998</v>
          </cell>
          <cell r="O654">
            <v>112</v>
          </cell>
        </row>
        <row r="655">
          <cell r="A655" t="str">
            <v>C&amp;I</v>
          </cell>
          <cell r="B655">
            <v>6</v>
          </cell>
          <cell r="C655" t="str">
            <v>All</v>
          </cell>
          <cell r="D655" t="str">
            <v>All</v>
          </cell>
          <cell r="E655" t="str">
            <v>LCA: Stockton</v>
          </cell>
          <cell r="F655">
            <v>66.503699999999995</v>
          </cell>
          <cell r="G655">
            <v>1.0564210000000001</v>
          </cell>
          <cell r="H655">
            <v>1.156636</v>
          </cell>
          <cell r="I655">
            <v>-0.2741751</v>
          </cell>
          <cell r="J655">
            <v>-0.1121902</v>
          </cell>
          <cell r="K655">
            <v>0</v>
          </cell>
          <cell r="L655">
            <v>0.1121902</v>
          </cell>
          <cell r="M655">
            <v>0.2741751</v>
          </cell>
          <cell r="N655">
            <v>0.2741751</v>
          </cell>
          <cell r="O655">
            <v>112</v>
          </cell>
        </row>
        <row r="656">
          <cell r="A656" t="str">
            <v>C&amp;I</v>
          </cell>
          <cell r="B656">
            <v>7</v>
          </cell>
          <cell r="C656" t="str">
            <v>All</v>
          </cell>
          <cell r="D656" t="str">
            <v>All</v>
          </cell>
          <cell r="E656" t="str">
            <v>LCA: Stockton</v>
          </cell>
          <cell r="F656">
            <v>64.930700000000002</v>
          </cell>
          <cell r="G656">
            <v>1.14042</v>
          </cell>
          <cell r="H656">
            <v>1.1489229999999999</v>
          </cell>
          <cell r="I656">
            <v>-0.27531820000000001</v>
          </cell>
          <cell r="J656">
            <v>-0.11265799999999999</v>
          </cell>
          <cell r="K656">
            <v>0</v>
          </cell>
          <cell r="L656">
            <v>0.11265799999999999</v>
          </cell>
          <cell r="M656">
            <v>0.27531820000000001</v>
          </cell>
          <cell r="N656">
            <v>0.27531820000000001</v>
          </cell>
          <cell r="O656">
            <v>112</v>
          </cell>
        </row>
        <row r="657">
          <cell r="A657" t="str">
            <v>C&amp;I</v>
          </cell>
          <cell r="B657">
            <v>8</v>
          </cell>
          <cell r="C657" t="str">
            <v>All</v>
          </cell>
          <cell r="D657" t="str">
            <v>All</v>
          </cell>
          <cell r="E657" t="str">
            <v>LCA: Stockton</v>
          </cell>
          <cell r="F657">
            <v>65.784700000000001</v>
          </cell>
          <cell r="G657">
            <v>1.4828539999999999</v>
          </cell>
          <cell r="H657">
            <v>1.7008300000000001</v>
          </cell>
          <cell r="I657">
            <v>-0.27984690000000001</v>
          </cell>
          <cell r="J657">
            <v>-0.1145111</v>
          </cell>
          <cell r="K657">
            <v>0</v>
          </cell>
          <cell r="L657">
            <v>0.1145111</v>
          </cell>
          <cell r="M657">
            <v>0.27984690000000001</v>
          </cell>
          <cell r="N657">
            <v>0.27984690000000001</v>
          </cell>
          <cell r="O657">
            <v>112</v>
          </cell>
        </row>
        <row r="658">
          <cell r="A658" t="str">
            <v>C&amp;I</v>
          </cell>
          <cell r="B658">
            <v>9</v>
          </cell>
          <cell r="C658" t="str">
            <v>All</v>
          </cell>
          <cell r="D658" t="str">
            <v>All</v>
          </cell>
          <cell r="E658" t="str">
            <v>LCA: Stockton</v>
          </cell>
          <cell r="F658">
            <v>70.781000000000006</v>
          </cell>
          <cell r="G658">
            <v>2.13504</v>
          </cell>
          <cell r="H658">
            <v>2.2873999999999999</v>
          </cell>
          <cell r="I658">
            <v>-0.30300719999999998</v>
          </cell>
          <cell r="J658">
            <v>-0.1239881</v>
          </cell>
          <cell r="K658">
            <v>0</v>
          </cell>
          <cell r="L658">
            <v>0.1239881</v>
          </cell>
          <cell r="M658">
            <v>0.30300719999999998</v>
          </cell>
          <cell r="N658">
            <v>0.30300719999999998</v>
          </cell>
          <cell r="O658">
            <v>112</v>
          </cell>
        </row>
        <row r="659">
          <cell r="A659" t="str">
            <v>C&amp;I</v>
          </cell>
          <cell r="B659">
            <v>10</v>
          </cell>
          <cell r="C659" t="str">
            <v>All</v>
          </cell>
          <cell r="D659" t="str">
            <v>All</v>
          </cell>
          <cell r="E659" t="str">
            <v>LCA: Stockton</v>
          </cell>
          <cell r="F659">
            <v>76.850300000000004</v>
          </cell>
          <cell r="G659">
            <v>3.4351850000000002</v>
          </cell>
          <cell r="H659">
            <v>3.4757859999999998</v>
          </cell>
          <cell r="I659">
            <v>-0.30481140000000001</v>
          </cell>
          <cell r="J659">
            <v>-0.1247264</v>
          </cell>
          <cell r="K659">
            <v>0</v>
          </cell>
          <cell r="L659">
            <v>0.1247264</v>
          </cell>
          <cell r="M659">
            <v>0.30481140000000001</v>
          </cell>
          <cell r="N659">
            <v>0.30481140000000001</v>
          </cell>
          <cell r="O659">
            <v>112</v>
          </cell>
        </row>
        <row r="660">
          <cell r="A660" t="str">
            <v>C&amp;I</v>
          </cell>
          <cell r="B660">
            <v>11</v>
          </cell>
          <cell r="C660" t="str">
            <v>All</v>
          </cell>
          <cell r="D660" t="str">
            <v>All</v>
          </cell>
          <cell r="E660" t="str">
            <v>LCA: Stockton</v>
          </cell>
          <cell r="F660">
            <v>80.061899999999994</v>
          </cell>
          <cell r="G660">
            <v>3.7897669999999999</v>
          </cell>
          <cell r="H660">
            <v>3.8146779999999998</v>
          </cell>
          <cell r="I660">
            <v>-0.31151800000000002</v>
          </cell>
          <cell r="J660">
            <v>-0.12747059999999999</v>
          </cell>
          <cell r="K660">
            <v>0</v>
          </cell>
          <cell r="L660">
            <v>0.12747059999999999</v>
          </cell>
          <cell r="M660">
            <v>0.31151800000000002</v>
          </cell>
          <cell r="N660">
            <v>0.31151800000000002</v>
          </cell>
          <cell r="O660">
            <v>112</v>
          </cell>
        </row>
        <row r="661">
          <cell r="A661" t="str">
            <v>C&amp;I</v>
          </cell>
          <cell r="B661">
            <v>12</v>
          </cell>
          <cell r="C661" t="str">
            <v>All</v>
          </cell>
          <cell r="D661" t="str">
            <v>All</v>
          </cell>
          <cell r="E661" t="str">
            <v>LCA: Stockton</v>
          </cell>
          <cell r="F661">
            <v>83.919600000000003</v>
          </cell>
          <cell r="G661">
            <v>4.1630079999999996</v>
          </cell>
          <cell r="H661">
            <v>3.8284090000000002</v>
          </cell>
          <cell r="I661">
            <v>-0.32729330000000001</v>
          </cell>
          <cell r="J661">
            <v>-0.13392580000000001</v>
          </cell>
          <cell r="K661">
            <v>0</v>
          </cell>
          <cell r="L661">
            <v>0.13392580000000001</v>
          </cell>
          <cell r="M661">
            <v>0.32729330000000001</v>
          </cell>
          <cell r="N661">
            <v>0.32729330000000001</v>
          </cell>
          <cell r="O661">
            <v>112</v>
          </cell>
        </row>
        <row r="662">
          <cell r="A662" t="str">
            <v>C&amp;I</v>
          </cell>
          <cell r="B662">
            <v>13</v>
          </cell>
          <cell r="C662" t="str">
            <v>All</v>
          </cell>
          <cell r="D662" t="str">
            <v>All</v>
          </cell>
          <cell r="E662" t="str">
            <v>LCA: Stockton</v>
          </cell>
          <cell r="F662">
            <v>86.850300000000004</v>
          </cell>
          <cell r="G662">
            <v>4.4265020000000002</v>
          </cell>
          <cell r="H662">
            <v>4.9249429999999998</v>
          </cell>
          <cell r="I662">
            <v>-0.33801599999999998</v>
          </cell>
          <cell r="J662">
            <v>-0.1383134</v>
          </cell>
          <cell r="K662">
            <v>0</v>
          </cell>
          <cell r="L662">
            <v>0.1383134</v>
          </cell>
          <cell r="M662">
            <v>0.33801599999999998</v>
          </cell>
          <cell r="N662">
            <v>0.33801599999999998</v>
          </cell>
          <cell r="O662">
            <v>112</v>
          </cell>
        </row>
        <row r="663">
          <cell r="A663" t="str">
            <v>C&amp;I</v>
          </cell>
          <cell r="B663">
            <v>14</v>
          </cell>
          <cell r="C663" t="str">
            <v>All</v>
          </cell>
          <cell r="D663" t="str">
            <v>All</v>
          </cell>
          <cell r="E663" t="str">
            <v>LCA: Stockton</v>
          </cell>
          <cell r="F663">
            <v>90.996300000000005</v>
          </cell>
          <cell r="G663">
            <v>4.9483519999999999</v>
          </cell>
          <cell r="H663">
            <v>4.925217</v>
          </cell>
          <cell r="I663">
            <v>-0.33859260000000002</v>
          </cell>
          <cell r="J663">
            <v>-0.13854929999999999</v>
          </cell>
          <cell r="K663">
            <v>0</v>
          </cell>
          <cell r="L663">
            <v>0.13854929999999999</v>
          </cell>
          <cell r="M663">
            <v>0.33859260000000002</v>
          </cell>
          <cell r="N663">
            <v>0.33859260000000002</v>
          </cell>
          <cell r="O663">
            <v>112</v>
          </cell>
        </row>
        <row r="664">
          <cell r="A664" t="str">
            <v>C&amp;I</v>
          </cell>
          <cell r="B664">
            <v>15</v>
          </cell>
          <cell r="C664" t="str">
            <v>All</v>
          </cell>
          <cell r="D664" t="str">
            <v>All</v>
          </cell>
          <cell r="E664" t="str">
            <v>LCA: Stockton</v>
          </cell>
          <cell r="F664">
            <v>94.427000000000007</v>
          </cell>
          <cell r="G664">
            <v>4.9808779999999997</v>
          </cell>
          <cell r="H664">
            <v>4.8152609999999996</v>
          </cell>
          <cell r="I664">
            <v>-0.34188259999999998</v>
          </cell>
          <cell r="J664">
            <v>-0.13989560000000001</v>
          </cell>
          <cell r="K664">
            <v>0</v>
          </cell>
          <cell r="L664">
            <v>0.13989560000000001</v>
          </cell>
          <cell r="M664">
            <v>0.34188259999999998</v>
          </cell>
          <cell r="N664">
            <v>0.34188259999999998</v>
          </cell>
          <cell r="O664">
            <v>112</v>
          </cell>
        </row>
        <row r="665">
          <cell r="A665" t="str">
            <v>C&amp;I</v>
          </cell>
          <cell r="B665">
            <v>16</v>
          </cell>
          <cell r="C665" t="str">
            <v>All</v>
          </cell>
          <cell r="D665" t="str">
            <v>All</v>
          </cell>
          <cell r="E665" t="str">
            <v>LCA: Stockton</v>
          </cell>
          <cell r="F665">
            <v>95.642300000000006</v>
          </cell>
          <cell r="G665">
            <v>5.3434799999999996</v>
          </cell>
          <cell r="H665">
            <v>4.9567730000000001</v>
          </cell>
          <cell r="I665">
            <v>-0.35297879999999998</v>
          </cell>
          <cell r="J665">
            <v>-0.14443610000000001</v>
          </cell>
          <cell r="K665">
            <v>0</v>
          </cell>
          <cell r="L665">
            <v>0.14443610000000001</v>
          </cell>
          <cell r="M665">
            <v>0.35297879999999998</v>
          </cell>
          <cell r="N665">
            <v>0.35297879999999998</v>
          </cell>
          <cell r="O665">
            <v>112</v>
          </cell>
        </row>
        <row r="666">
          <cell r="A666" t="str">
            <v>C&amp;I</v>
          </cell>
          <cell r="B666">
            <v>17</v>
          </cell>
          <cell r="C666" t="str">
            <v>All</v>
          </cell>
          <cell r="D666" t="str">
            <v>All</v>
          </cell>
          <cell r="E666" t="str">
            <v>LCA: Stockton</v>
          </cell>
          <cell r="F666">
            <v>95.857699999999994</v>
          </cell>
          <cell r="G666">
            <v>5.2114529999999997</v>
          </cell>
          <cell r="H666">
            <v>4.5121820000000001</v>
          </cell>
          <cell r="I666">
            <v>-0.34749210000000003</v>
          </cell>
          <cell r="J666">
            <v>-0.14219090000000001</v>
          </cell>
          <cell r="K666">
            <v>0</v>
          </cell>
          <cell r="L666">
            <v>0.14219090000000001</v>
          </cell>
          <cell r="M666">
            <v>0.34749210000000003</v>
          </cell>
          <cell r="N666">
            <v>0.34749210000000003</v>
          </cell>
          <cell r="O666">
            <v>112</v>
          </cell>
        </row>
        <row r="667">
          <cell r="A667" t="str">
            <v>C&amp;I</v>
          </cell>
          <cell r="B667">
            <v>18</v>
          </cell>
          <cell r="C667" t="str">
            <v>All</v>
          </cell>
          <cell r="D667" t="str">
            <v>All</v>
          </cell>
          <cell r="E667" t="str">
            <v>LCA: Stockton</v>
          </cell>
          <cell r="F667">
            <v>94.930700000000002</v>
          </cell>
          <cell r="G667">
            <v>4.5633400000000002</v>
          </cell>
          <cell r="H667">
            <v>3.8034880000000002</v>
          </cell>
          <cell r="I667">
            <v>-0.34939799999999999</v>
          </cell>
          <cell r="J667">
            <v>-0.14297080000000001</v>
          </cell>
          <cell r="K667">
            <v>0</v>
          </cell>
          <cell r="L667">
            <v>0.14297080000000001</v>
          </cell>
          <cell r="M667">
            <v>0.34939799999999999</v>
          </cell>
          <cell r="N667">
            <v>0.34939799999999999</v>
          </cell>
          <cell r="O667">
            <v>112</v>
          </cell>
        </row>
        <row r="668">
          <cell r="A668" t="str">
            <v>C&amp;I</v>
          </cell>
          <cell r="B668">
            <v>19</v>
          </cell>
          <cell r="C668" t="str">
            <v>All</v>
          </cell>
          <cell r="D668" t="str">
            <v>All</v>
          </cell>
          <cell r="E668" t="str">
            <v>LCA: Stockton</v>
          </cell>
          <cell r="F668">
            <v>93.503699999999995</v>
          </cell>
          <cell r="G668">
            <v>3.5833919999999999</v>
          </cell>
          <cell r="H668">
            <v>3.0593029999999999</v>
          </cell>
          <cell r="I668">
            <v>-0.3417366</v>
          </cell>
          <cell r="J668">
            <v>-0.13983580000000001</v>
          </cell>
          <cell r="K668">
            <v>0</v>
          </cell>
          <cell r="L668">
            <v>0.13983580000000001</v>
          </cell>
          <cell r="M668">
            <v>0.3417366</v>
          </cell>
          <cell r="N668">
            <v>0.3417366</v>
          </cell>
          <cell r="O668">
            <v>112</v>
          </cell>
        </row>
        <row r="669">
          <cell r="A669" t="str">
            <v>C&amp;I</v>
          </cell>
          <cell r="B669">
            <v>20</v>
          </cell>
          <cell r="C669" t="str">
            <v>All</v>
          </cell>
          <cell r="D669" t="str">
            <v>All</v>
          </cell>
          <cell r="E669" t="str">
            <v>LCA: Stockton</v>
          </cell>
          <cell r="F669">
            <v>90.649699999999996</v>
          </cell>
          <cell r="G669">
            <v>2.8362699999999998</v>
          </cell>
          <cell r="H669">
            <v>2.4069690000000001</v>
          </cell>
          <cell r="I669">
            <v>-0.33837309999999998</v>
          </cell>
          <cell r="J669">
            <v>-0.13845950000000001</v>
          </cell>
          <cell r="K669">
            <v>0</v>
          </cell>
          <cell r="L669">
            <v>0.13845950000000001</v>
          </cell>
          <cell r="M669">
            <v>0.33837309999999998</v>
          </cell>
          <cell r="N669">
            <v>0.33837309999999998</v>
          </cell>
          <cell r="O669">
            <v>112</v>
          </cell>
        </row>
        <row r="670">
          <cell r="A670" t="str">
            <v>C&amp;I</v>
          </cell>
          <cell r="B670">
            <v>21</v>
          </cell>
          <cell r="C670" t="str">
            <v>All</v>
          </cell>
          <cell r="D670" t="str">
            <v>All</v>
          </cell>
          <cell r="E670" t="str">
            <v>LCA: Stockton</v>
          </cell>
          <cell r="F670">
            <v>86.576700000000002</v>
          </cell>
          <cell r="G670">
            <v>2.378571</v>
          </cell>
          <cell r="H670">
            <v>1.8909849999999999</v>
          </cell>
          <cell r="I670">
            <v>-0.32049280000000002</v>
          </cell>
          <cell r="J670">
            <v>-0.13114300000000001</v>
          </cell>
          <cell r="K670">
            <v>0</v>
          </cell>
          <cell r="L670">
            <v>0.13114300000000001</v>
          </cell>
          <cell r="M670">
            <v>0.32049280000000002</v>
          </cell>
          <cell r="N670">
            <v>0.32049280000000002</v>
          </cell>
          <cell r="O670">
            <v>112</v>
          </cell>
        </row>
        <row r="671">
          <cell r="A671" t="str">
            <v>C&amp;I</v>
          </cell>
          <cell r="B671">
            <v>22</v>
          </cell>
          <cell r="C671" t="str">
            <v>All</v>
          </cell>
          <cell r="D671" t="str">
            <v>All</v>
          </cell>
          <cell r="E671" t="str">
            <v>LCA: Stockton</v>
          </cell>
          <cell r="F671">
            <v>82.438100000000006</v>
          </cell>
          <cell r="G671">
            <v>1.703147</v>
          </cell>
          <cell r="H671">
            <v>1.4889269999999999</v>
          </cell>
          <cell r="I671">
            <v>-0.3691313</v>
          </cell>
          <cell r="J671">
            <v>-0.1510455</v>
          </cell>
          <cell r="K671">
            <v>0</v>
          </cell>
          <cell r="L671">
            <v>0.1510455</v>
          </cell>
          <cell r="M671">
            <v>0.3691313</v>
          </cell>
          <cell r="N671">
            <v>0.3691313</v>
          </cell>
          <cell r="O671">
            <v>112</v>
          </cell>
        </row>
        <row r="672">
          <cell r="A672" t="str">
            <v>C&amp;I</v>
          </cell>
          <cell r="B672">
            <v>23</v>
          </cell>
          <cell r="C672" t="str">
            <v>All</v>
          </cell>
          <cell r="D672" t="str">
            <v>All</v>
          </cell>
          <cell r="E672" t="str">
            <v>LCA: Stockton</v>
          </cell>
          <cell r="F672">
            <v>79.007400000000004</v>
          </cell>
          <cell r="G672">
            <v>1.2126939999999999</v>
          </cell>
          <cell r="H672">
            <v>1.239582</v>
          </cell>
          <cell r="I672">
            <v>-0.30882779999999999</v>
          </cell>
          <cell r="J672">
            <v>-0.1263698</v>
          </cell>
          <cell r="K672">
            <v>0</v>
          </cell>
          <cell r="L672">
            <v>0.1263698</v>
          </cell>
          <cell r="M672">
            <v>0.30882779999999999</v>
          </cell>
          <cell r="N672">
            <v>0.30882779999999999</v>
          </cell>
          <cell r="O672">
            <v>112</v>
          </cell>
        </row>
        <row r="673">
          <cell r="A673" t="str">
            <v>C&amp;I</v>
          </cell>
          <cell r="B673">
            <v>24</v>
          </cell>
          <cell r="C673" t="str">
            <v>All</v>
          </cell>
          <cell r="D673" t="str">
            <v>All</v>
          </cell>
          <cell r="E673" t="str">
            <v>LCA: Stockton</v>
          </cell>
          <cell r="F673">
            <v>77.149699999999996</v>
          </cell>
          <cell r="G673">
            <v>1.175389</v>
          </cell>
          <cell r="H673">
            <v>1.180296</v>
          </cell>
          <cell r="I673">
            <v>-0.28710649999999999</v>
          </cell>
          <cell r="J673">
            <v>-0.11748160000000001</v>
          </cell>
          <cell r="K673">
            <v>0</v>
          </cell>
          <cell r="L673">
            <v>0.11748160000000001</v>
          </cell>
          <cell r="M673">
            <v>0.28710649999999999</v>
          </cell>
          <cell r="N673">
            <v>0.28710649999999999</v>
          </cell>
          <cell r="O673">
            <v>112</v>
          </cell>
        </row>
        <row r="674">
          <cell r="A674" t="str">
            <v>C&amp;I</v>
          </cell>
          <cell r="B674">
            <v>1</v>
          </cell>
          <cell r="C674" t="str">
            <v>All</v>
          </cell>
          <cell r="D674" t="str">
            <v>All</v>
          </cell>
          <cell r="E674" t="str">
            <v>Tonnage: 2&lt;=tons&lt;3</v>
          </cell>
          <cell r="F674">
            <v>68.034099999999995</v>
          </cell>
          <cell r="G674">
            <v>1.5114669999999999</v>
          </cell>
          <cell r="H674">
            <v>1.4452100000000001</v>
          </cell>
          <cell r="I674">
            <v>-0.30608600000000002</v>
          </cell>
          <cell r="J674">
            <v>-0.1252479</v>
          </cell>
          <cell r="K674">
            <v>0</v>
          </cell>
          <cell r="L674">
            <v>0.1252479</v>
          </cell>
          <cell r="M674">
            <v>0.30608600000000002</v>
          </cell>
          <cell r="N674">
            <v>0.30608600000000002</v>
          </cell>
          <cell r="O674">
            <v>64</v>
          </cell>
        </row>
        <row r="675">
          <cell r="A675" t="str">
            <v>C&amp;I</v>
          </cell>
          <cell r="B675">
            <v>2</v>
          </cell>
          <cell r="C675" t="str">
            <v>All</v>
          </cell>
          <cell r="D675" t="str">
            <v>All</v>
          </cell>
          <cell r="E675" t="str">
            <v>Tonnage: 2&lt;=tons&lt;3</v>
          </cell>
          <cell r="F675">
            <v>65.615399999999994</v>
          </cell>
          <cell r="G675">
            <v>1.4959990000000001</v>
          </cell>
          <cell r="H675">
            <v>1.4037029999999999</v>
          </cell>
          <cell r="I675">
            <v>-0.30477989999999999</v>
          </cell>
          <cell r="J675">
            <v>-0.1247135</v>
          </cell>
          <cell r="K675">
            <v>0</v>
          </cell>
          <cell r="L675">
            <v>0.1247135</v>
          </cell>
          <cell r="M675">
            <v>0.30477989999999999</v>
          </cell>
          <cell r="N675">
            <v>0.30477989999999999</v>
          </cell>
          <cell r="O675">
            <v>64</v>
          </cell>
        </row>
        <row r="676">
          <cell r="A676" t="str">
            <v>C&amp;I</v>
          </cell>
          <cell r="B676">
            <v>3</v>
          </cell>
          <cell r="C676" t="str">
            <v>All</v>
          </cell>
          <cell r="D676" t="str">
            <v>All</v>
          </cell>
          <cell r="E676" t="str">
            <v>Tonnage: 2&lt;=tons&lt;3</v>
          </cell>
          <cell r="F676">
            <v>63.752000000000002</v>
          </cell>
          <cell r="G676">
            <v>1.5172099999999999</v>
          </cell>
          <cell r="H676">
            <v>1.4420230000000001</v>
          </cell>
          <cell r="I676">
            <v>-0.305535</v>
          </cell>
          <cell r="J676">
            <v>-0.12502250000000001</v>
          </cell>
          <cell r="K676">
            <v>0</v>
          </cell>
          <cell r="L676">
            <v>0.12502250000000001</v>
          </cell>
          <cell r="M676">
            <v>0.305535</v>
          </cell>
          <cell r="N676">
            <v>0.305535</v>
          </cell>
          <cell r="O676">
            <v>64</v>
          </cell>
        </row>
        <row r="677">
          <cell r="A677" t="str">
            <v>C&amp;I</v>
          </cell>
          <cell r="B677">
            <v>4</v>
          </cell>
          <cell r="C677" t="str">
            <v>All</v>
          </cell>
          <cell r="D677" t="str">
            <v>All</v>
          </cell>
          <cell r="E677" t="str">
            <v>Tonnage: 2&lt;=tons&lt;3</v>
          </cell>
          <cell r="F677">
            <v>63.3401</v>
          </cell>
          <cell r="G677">
            <v>1.5050030000000001</v>
          </cell>
          <cell r="H677">
            <v>1.3985030000000001</v>
          </cell>
          <cell r="I677">
            <v>-0.30314730000000001</v>
          </cell>
          <cell r="J677">
            <v>-0.1240454</v>
          </cell>
          <cell r="K677">
            <v>0</v>
          </cell>
          <cell r="L677">
            <v>0.1240454</v>
          </cell>
          <cell r="M677">
            <v>0.30314730000000001</v>
          </cell>
          <cell r="N677">
            <v>0.30314730000000001</v>
          </cell>
          <cell r="O677">
            <v>64</v>
          </cell>
        </row>
        <row r="678">
          <cell r="A678" t="str">
            <v>C&amp;I</v>
          </cell>
          <cell r="B678">
            <v>5</v>
          </cell>
          <cell r="C678" t="str">
            <v>All</v>
          </cell>
          <cell r="D678" t="str">
            <v>All</v>
          </cell>
          <cell r="E678" t="str">
            <v>Tonnage: 2&lt;=tons&lt;3</v>
          </cell>
          <cell r="F678">
            <v>62.627299999999998</v>
          </cell>
          <cell r="G678">
            <v>1.4500630000000001</v>
          </cell>
          <cell r="H678">
            <v>1.4588939999999999</v>
          </cell>
          <cell r="I678">
            <v>-0.30356719999999998</v>
          </cell>
          <cell r="J678">
            <v>-0.1242172</v>
          </cell>
          <cell r="K678">
            <v>0</v>
          </cell>
          <cell r="L678">
            <v>0.1242172</v>
          </cell>
          <cell r="M678">
            <v>0.30356719999999998</v>
          </cell>
          <cell r="N678">
            <v>0.30356719999999998</v>
          </cell>
          <cell r="O678">
            <v>64</v>
          </cell>
        </row>
        <row r="679">
          <cell r="A679" t="str">
            <v>C&amp;I</v>
          </cell>
          <cell r="B679">
            <v>6</v>
          </cell>
          <cell r="C679" t="str">
            <v>All</v>
          </cell>
          <cell r="D679" t="str">
            <v>All</v>
          </cell>
          <cell r="E679" t="str">
            <v>Tonnage: 2&lt;=tons&lt;3</v>
          </cell>
          <cell r="F679">
            <v>61.967599999999997</v>
          </cell>
          <cell r="G679">
            <v>1.4202699999999999</v>
          </cell>
          <cell r="H679">
            <v>1.3355159999999999</v>
          </cell>
          <cell r="I679">
            <v>-0.30597649999999998</v>
          </cell>
          <cell r="J679">
            <v>-0.12520310000000001</v>
          </cell>
          <cell r="K679">
            <v>0</v>
          </cell>
          <cell r="L679">
            <v>0.12520310000000001</v>
          </cell>
          <cell r="M679">
            <v>0.30597649999999998</v>
          </cell>
          <cell r="N679">
            <v>0.30597649999999998</v>
          </cell>
          <cell r="O679">
            <v>64</v>
          </cell>
        </row>
        <row r="680">
          <cell r="A680" t="str">
            <v>C&amp;I</v>
          </cell>
          <cell r="B680">
            <v>7</v>
          </cell>
          <cell r="C680" t="str">
            <v>All</v>
          </cell>
          <cell r="D680" t="str">
            <v>All</v>
          </cell>
          <cell r="E680" t="str">
            <v>Tonnage: 2&lt;=tons&lt;3</v>
          </cell>
          <cell r="F680">
            <v>61.576599999999999</v>
          </cell>
          <cell r="G680">
            <v>1.4300330000000001</v>
          </cell>
          <cell r="H680">
            <v>1.3514109999999999</v>
          </cell>
          <cell r="I680">
            <v>-0.31049120000000002</v>
          </cell>
          <cell r="J680">
            <v>-0.12705050000000001</v>
          </cell>
          <cell r="K680">
            <v>0</v>
          </cell>
          <cell r="L680">
            <v>0.12705050000000001</v>
          </cell>
          <cell r="M680">
            <v>0.31049120000000002</v>
          </cell>
          <cell r="N680">
            <v>0.31049120000000002</v>
          </cell>
          <cell r="O680">
            <v>64</v>
          </cell>
        </row>
        <row r="681">
          <cell r="A681" t="str">
            <v>C&amp;I</v>
          </cell>
          <cell r="B681">
            <v>8</v>
          </cell>
          <cell r="C681" t="str">
            <v>All</v>
          </cell>
          <cell r="D681" t="str">
            <v>All</v>
          </cell>
          <cell r="E681" t="str">
            <v>Tonnage: 2&lt;=tons&lt;3</v>
          </cell>
          <cell r="F681">
            <v>63.677799999999998</v>
          </cell>
          <cell r="G681">
            <v>1.5141910000000001</v>
          </cell>
          <cell r="H681">
            <v>1.110547</v>
          </cell>
          <cell r="I681">
            <v>-0.3307061</v>
          </cell>
          <cell r="J681">
            <v>-0.1353222</v>
          </cell>
          <cell r="K681">
            <v>0</v>
          </cell>
          <cell r="L681">
            <v>0.1353222</v>
          </cell>
          <cell r="M681">
            <v>0.3307061</v>
          </cell>
          <cell r="N681">
            <v>0.3307061</v>
          </cell>
          <cell r="O681">
            <v>64</v>
          </cell>
        </row>
        <row r="682">
          <cell r="A682" t="str">
            <v>C&amp;I</v>
          </cell>
          <cell r="B682">
            <v>9</v>
          </cell>
          <cell r="C682" t="str">
            <v>All</v>
          </cell>
          <cell r="D682" t="str">
            <v>All</v>
          </cell>
          <cell r="E682" t="str">
            <v>Tonnage: 2&lt;=tons&lt;3</v>
          </cell>
          <cell r="F682">
            <v>69.539599999999993</v>
          </cell>
          <cell r="G682">
            <v>3.0899019999999999</v>
          </cell>
          <cell r="H682">
            <v>3.0375239999999999</v>
          </cell>
          <cell r="I682">
            <v>-0.35367530000000003</v>
          </cell>
          <cell r="J682">
            <v>-0.14472109999999999</v>
          </cell>
          <cell r="K682">
            <v>0</v>
          </cell>
          <cell r="L682">
            <v>0.14472109999999999</v>
          </cell>
          <cell r="M682">
            <v>0.35367530000000003</v>
          </cell>
          <cell r="N682">
            <v>0.35367530000000003</v>
          </cell>
          <cell r="O682">
            <v>64</v>
          </cell>
        </row>
        <row r="683">
          <cell r="A683" t="str">
            <v>C&amp;I</v>
          </cell>
          <cell r="B683">
            <v>10</v>
          </cell>
          <cell r="C683" t="str">
            <v>All</v>
          </cell>
          <cell r="D683" t="str">
            <v>All</v>
          </cell>
          <cell r="E683" t="str">
            <v>Tonnage: 2&lt;=tons&lt;3</v>
          </cell>
          <cell r="F683">
            <v>75.955799999999996</v>
          </cell>
          <cell r="G683">
            <v>3.5063749999999998</v>
          </cell>
          <cell r="H683">
            <v>3.5659860000000001</v>
          </cell>
          <cell r="I683">
            <v>-0.39268540000000002</v>
          </cell>
          <cell r="J683">
            <v>-0.16068370000000001</v>
          </cell>
          <cell r="K683">
            <v>0</v>
          </cell>
          <cell r="L683">
            <v>0.16068370000000001</v>
          </cell>
          <cell r="M683">
            <v>0.39268540000000002</v>
          </cell>
          <cell r="N683">
            <v>0.39268540000000002</v>
          </cell>
          <cell r="O683">
            <v>64</v>
          </cell>
        </row>
        <row r="684">
          <cell r="A684" t="str">
            <v>C&amp;I</v>
          </cell>
          <cell r="B684">
            <v>11</v>
          </cell>
          <cell r="C684" t="str">
            <v>All</v>
          </cell>
          <cell r="D684" t="str">
            <v>All</v>
          </cell>
          <cell r="E684" t="str">
            <v>Tonnage: 2&lt;=tons&lt;3</v>
          </cell>
          <cell r="F684">
            <v>81.971199999999996</v>
          </cell>
          <cell r="G684">
            <v>3.979943</v>
          </cell>
          <cell r="H684">
            <v>3.9403589999999999</v>
          </cell>
          <cell r="I684">
            <v>-0.35404370000000002</v>
          </cell>
          <cell r="J684">
            <v>-0.1448718</v>
          </cell>
          <cell r="K684">
            <v>0</v>
          </cell>
          <cell r="L684">
            <v>0.1448718</v>
          </cell>
          <cell r="M684">
            <v>0.35404370000000002</v>
          </cell>
          <cell r="N684">
            <v>0.35404370000000002</v>
          </cell>
          <cell r="O684">
            <v>64</v>
          </cell>
        </row>
        <row r="685">
          <cell r="A685" t="str">
            <v>C&amp;I</v>
          </cell>
          <cell r="B685">
            <v>12</v>
          </cell>
          <cell r="C685" t="str">
            <v>All</v>
          </cell>
          <cell r="D685" t="str">
            <v>All</v>
          </cell>
          <cell r="E685" t="str">
            <v>Tonnage: 2&lt;=tons&lt;3</v>
          </cell>
          <cell r="F685">
            <v>86.146500000000003</v>
          </cell>
          <cell r="G685">
            <v>4.363791</v>
          </cell>
          <cell r="H685">
            <v>4.3832750000000003</v>
          </cell>
          <cell r="I685">
            <v>-0.35470570000000001</v>
          </cell>
          <cell r="J685">
            <v>-0.14514270000000001</v>
          </cell>
          <cell r="K685">
            <v>0</v>
          </cell>
          <cell r="L685">
            <v>0.14514270000000001</v>
          </cell>
          <cell r="M685">
            <v>0.35470570000000001</v>
          </cell>
          <cell r="N685">
            <v>0.35470570000000001</v>
          </cell>
          <cell r="O685">
            <v>64</v>
          </cell>
        </row>
        <row r="686">
          <cell r="A686" t="str">
            <v>C&amp;I</v>
          </cell>
          <cell r="B686">
            <v>13</v>
          </cell>
          <cell r="C686" t="str">
            <v>All</v>
          </cell>
          <cell r="D686" t="str">
            <v>All</v>
          </cell>
          <cell r="E686" t="str">
            <v>Tonnage: 2&lt;=tons&lt;3</v>
          </cell>
          <cell r="F686">
            <v>89.184200000000004</v>
          </cell>
          <cell r="G686">
            <v>4.6079860000000004</v>
          </cell>
          <cell r="H686">
            <v>4.8945660000000002</v>
          </cell>
          <cell r="I686">
            <v>-0.35970730000000001</v>
          </cell>
          <cell r="J686">
            <v>-0.1471893</v>
          </cell>
          <cell r="K686">
            <v>0</v>
          </cell>
          <cell r="L686">
            <v>0.1471893</v>
          </cell>
          <cell r="M686">
            <v>0.35970730000000001</v>
          </cell>
          <cell r="N686">
            <v>0.35970730000000001</v>
          </cell>
          <cell r="O686">
            <v>64</v>
          </cell>
        </row>
        <row r="687">
          <cell r="A687" t="str">
            <v>C&amp;I</v>
          </cell>
          <cell r="B687">
            <v>14</v>
          </cell>
          <cell r="C687" t="str">
            <v>All</v>
          </cell>
          <cell r="D687" t="str">
            <v>All</v>
          </cell>
          <cell r="E687" t="str">
            <v>Tonnage: 2&lt;=tons&lt;3</v>
          </cell>
          <cell r="F687">
            <v>91.609300000000005</v>
          </cell>
          <cell r="G687">
            <v>4.6951809999999998</v>
          </cell>
          <cell r="H687">
            <v>4.65341</v>
          </cell>
          <cell r="I687">
            <v>-0.3661779</v>
          </cell>
          <cell r="J687">
            <v>-0.149837</v>
          </cell>
          <cell r="K687">
            <v>0</v>
          </cell>
          <cell r="L687">
            <v>0.149837</v>
          </cell>
          <cell r="M687">
            <v>0.3661779</v>
          </cell>
          <cell r="N687">
            <v>0.3661779</v>
          </cell>
          <cell r="O687">
            <v>64</v>
          </cell>
        </row>
        <row r="688">
          <cell r="A688" t="str">
            <v>C&amp;I</v>
          </cell>
          <cell r="B688">
            <v>15</v>
          </cell>
          <cell r="C688" t="str">
            <v>All</v>
          </cell>
          <cell r="D688" t="str">
            <v>All</v>
          </cell>
          <cell r="E688" t="str">
            <v>Tonnage: 2&lt;=tons&lt;3</v>
          </cell>
          <cell r="F688">
            <v>93.798400000000001</v>
          </cell>
          <cell r="G688">
            <v>5.1719249999999999</v>
          </cell>
          <cell r="H688">
            <v>4.9472170000000002</v>
          </cell>
          <cell r="I688">
            <v>-0.3611279</v>
          </cell>
          <cell r="J688">
            <v>-0.1477706</v>
          </cell>
          <cell r="K688">
            <v>0</v>
          </cell>
          <cell r="L688">
            <v>0.1477706</v>
          </cell>
          <cell r="M688">
            <v>0.3611279</v>
          </cell>
          <cell r="N688">
            <v>0.3611279</v>
          </cell>
          <cell r="O688">
            <v>64</v>
          </cell>
        </row>
        <row r="689">
          <cell r="A689" t="str">
            <v>C&amp;I</v>
          </cell>
          <cell r="B689">
            <v>16</v>
          </cell>
          <cell r="C689" t="str">
            <v>All</v>
          </cell>
          <cell r="D689" t="str">
            <v>All</v>
          </cell>
          <cell r="E689" t="str">
            <v>Tonnage: 2&lt;=tons&lt;3</v>
          </cell>
          <cell r="F689">
            <v>95.544799999999995</v>
          </cell>
          <cell r="G689">
            <v>5.448143</v>
          </cell>
          <cell r="H689">
            <v>4.5761279999999998</v>
          </cell>
          <cell r="I689">
            <v>-0.37411879999999997</v>
          </cell>
          <cell r="J689">
            <v>-0.15308640000000001</v>
          </cell>
          <cell r="K689">
            <v>0</v>
          </cell>
          <cell r="L689">
            <v>0.15308640000000001</v>
          </cell>
          <cell r="M689">
            <v>0.37411879999999997</v>
          </cell>
          <cell r="N689">
            <v>0.37411879999999997</v>
          </cell>
          <cell r="O689">
            <v>64</v>
          </cell>
        </row>
        <row r="690">
          <cell r="A690" t="str">
            <v>C&amp;I</v>
          </cell>
          <cell r="B690">
            <v>17</v>
          </cell>
          <cell r="C690" t="str">
            <v>All</v>
          </cell>
          <cell r="D690" t="str">
            <v>All</v>
          </cell>
          <cell r="E690" t="str">
            <v>Tonnage: 2&lt;=tons&lt;3</v>
          </cell>
          <cell r="F690">
            <v>96.168000000000006</v>
          </cell>
          <cell r="G690">
            <v>5.3214759999999997</v>
          </cell>
          <cell r="H690">
            <v>4.3255850000000002</v>
          </cell>
          <cell r="I690">
            <v>-0.35836099999999999</v>
          </cell>
          <cell r="J690">
            <v>-0.1466384</v>
          </cell>
          <cell r="K690">
            <v>0</v>
          </cell>
          <cell r="L690">
            <v>0.1466384</v>
          </cell>
          <cell r="M690">
            <v>0.35836099999999999</v>
          </cell>
          <cell r="N690">
            <v>0.35836099999999999</v>
          </cell>
          <cell r="O690">
            <v>64</v>
          </cell>
        </row>
        <row r="691">
          <cell r="A691" t="str">
            <v>C&amp;I</v>
          </cell>
          <cell r="B691">
            <v>18</v>
          </cell>
          <cell r="C691" t="str">
            <v>All</v>
          </cell>
          <cell r="D691" t="str">
            <v>All</v>
          </cell>
          <cell r="E691" t="str">
            <v>Tonnage: 2&lt;=tons&lt;3</v>
          </cell>
          <cell r="F691">
            <v>95.839399999999998</v>
          </cell>
          <cell r="G691">
            <v>4.4497229999999997</v>
          </cell>
          <cell r="H691">
            <v>3.5267650000000001</v>
          </cell>
          <cell r="I691">
            <v>-0.35393380000000002</v>
          </cell>
          <cell r="J691">
            <v>-0.14482680000000001</v>
          </cell>
          <cell r="K691">
            <v>0</v>
          </cell>
          <cell r="L691">
            <v>0.14482680000000001</v>
          </cell>
          <cell r="M691">
            <v>0.35393380000000002</v>
          </cell>
          <cell r="N691">
            <v>0.35393380000000002</v>
          </cell>
          <cell r="O691">
            <v>64</v>
          </cell>
        </row>
        <row r="692">
          <cell r="A692" t="str">
            <v>C&amp;I</v>
          </cell>
          <cell r="B692">
            <v>19</v>
          </cell>
          <cell r="C692" t="str">
            <v>All</v>
          </cell>
          <cell r="D692" t="str">
            <v>All</v>
          </cell>
          <cell r="E692" t="str">
            <v>Tonnage: 2&lt;=tons&lt;3</v>
          </cell>
          <cell r="F692">
            <v>93.454700000000003</v>
          </cell>
          <cell r="G692">
            <v>3.1572619999999998</v>
          </cell>
          <cell r="H692">
            <v>2.692415</v>
          </cell>
          <cell r="I692">
            <v>-0.36270819999999998</v>
          </cell>
          <cell r="J692">
            <v>-0.1484173</v>
          </cell>
          <cell r="K692">
            <v>0</v>
          </cell>
          <cell r="L692">
            <v>0.1484173</v>
          </cell>
          <cell r="M692">
            <v>0.36270819999999998</v>
          </cell>
          <cell r="N692">
            <v>0.36270819999999998</v>
          </cell>
          <cell r="O692">
            <v>64</v>
          </cell>
        </row>
        <row r="693">
          <cell r="A693" t="str">
            <v>C&amp;I</v>
          </cell>
          <cell r="B693">
            <v>20</v>
          </cell>
          <cell r="C693" t="str">
            <v>All</v>
          </cell>
          <cell r="D693" t="str">
            <v>All</v>
          </cell>
          <cell r="E693" t="str">
            <v>Tonnage: 2&lt;=tons&lt;3</v>
          </cell>
          <cell r="F693">
            <v>87.638999999999996</v>
          </cell>
          <cell r="G693">
            <v>1.617383</v>
          </cell>
          <cell r="H693">
            <v>1.335655</v>
          </cell>
          <cell r="I693">
            <v>-0.3506454</v>
          </cell>
          <cell r="J693">
            <v>-0.14348130000000001</v>
          </cell>
          <cell r="K693">
            <v>0</v>
          </cell>
          <cell r="L693">
            <v>0.14348130000000001</v>
          </cell>
          <cell r="M693">
            <v>0.3506454</v>
          </cell>
          <cell r="N693">
            <v>0.3506454</v>
          </cell>
          <cell r="O693">
            <v>64</v>
          </cell>
        </row>
        <row r="694">
          <cell r="A694" t="str">
            <v>C&amp;I</v>
          </cell>
          <cell r="B694">
            <v>21</v>
          </cell>
          <cell r="C694" t="str">
            <v>All</v>
          </cell>
          <cell r="D694" t="str">
            <v>All</v>
          </cell>
          <cell r="E694" t="str">
            <v>Tonnage: 2&lt;=tons&lt;3</v>
          </cell>
          <cell r="F694">
            <v>82.677899999999994</v>
          </cell>
          <cell r="G694">
            <v>1.671972</v>
          </cell>
          <cell r="H694">
            <v>1.4962070000000001</v>
          </cell>
          <cell r="I694">
            <v>-0.32794400000000001</v>
          </cell>
          <cell r="J694">
            <v>-0.13419200000000001</v>
          </cell>
          <cell r="K694">
            <v>0</v>
          </cell>
          <cell r="L694">
            <v>0.13419200000000001</v>
          </cell>
          <cell r="M694">
            <v>0.32794400000000001</v>
          </cell>
          <cell r="N694">
            <v>0.32794400000000001</v>
          </cell>
          <cell r="O694">
            <v>64</v>
          </cell>
        </row>
        <row r="695">
          <cell r="A695" t="str">
            <v>C&amp;I</v>
          </cell>
          <cell r="B695">
            <v>22</v>
          </cell>
          <cell r="C695" t="str">
            <v>All</v>
          </cell>
          <cell r="D695" t="str">
            <v>All</v>
          </cell>
          <cell r="E695" t="str">
            <v>Tonnage: 2&lt;=tons&lt;3</v>
          </cell>
          <cell r="F695">
            <v>79.278999999999996</v>
          </cell>
          <cell r="G695">
            <v>1.8543270000000001</v>
          </cell>
          <cell r="H695">
            <v>1.550699</v>
          </cell>
          <cell r="I695">
            <v>-0.31404670000000001</v>
          </cell>
          <cell r="J695">
            <v>-0.12850539999999999</v>
          </cell>
          <cell r="K695">
            <v>0</v>
          </cell>
          <cell r="L695">
            <v>0.12850539999999999</v>
          </cell>
          <cell r="M695">
            <v>0.31404670000000001</v>
          </cell>
          <cell r="N695">
            <v>0.31404670000000001</v>
          </cell>
          <cell r="O695">
            <v>64</v>
          </cell>
        </row>
        <row r="696">
          <cell r="A696" t="str">
            <v>C&amp;I</v>
          </cell>
          <cell r="B696">
            <v>23</v>
          </cell>
          <cell r="C696" t="str">
            <v>All</v>
          </cell>
          <cell r="D696" t="str">
            <v>All</v>
          </cell>
          <cell r="E696" t="str">
            <v>Tonnage: 2&lt;=tons&lt;3</v>
          </cell>
          <cell r="F696">
            <v>76.610600000000005</v>
          </cell>
          <cell r="G696">
            <v>1.5977980000000001</v>
          </cell>
          <cell r="H696">
            <v>1.545015</v>
          </cell>
          <cell r="I696">
            <v>-0.31127579999999999</v>
          </cell>
          <cell r="J696">
            <v>-0.1273715</v>
          </cell>
          <cell r="K696">
            <v>0</v>
          </cell>
          <cell r="L696">
            <v>0.1273715</v>
          </cell>
          <cell r="M696">
            <v>0.31127579999999999</v>
          </cell>
          <cell r="N696">
            <v>0.31127579999999999</v>
          </cell>
          <cell r="O696">
            <v>64</v>
          </cell>
        </row>
        <row r="697">
          <cell r="A697" t="str">
            <v>C&amp;I</v>
          </cell>
          <cell r="B697">
            <v>24</v>
          </cell>
          <cell r="C697" t="str">
            <v>All</v>
          </cell>
          <cell r="D697" t="str">
            <v>All</v>
          </cell>
          <cell r="E697" t="str">
            <v>Tonnage: 2&lt;=tons&lt;3</v>
          </cell>
          <cell r="F697">
            <v>74.352099999999993</v>
          </cell>
          <cell r="G697">
            <v>1.5802830000000001</v>
          </cell>
          <cell r="H697">
            <v>1.5204679999999999</v>
          </cell>
          <cell r="I697">
            <v>-0.30664760000000002</v>
          </cell>
          <cell r="J697">
            <v>-0.1254777</v>
          </cell>
          <cell r="K697">
            <v>0</v>
          </cell>
          <cell r="L697">
            <v>0.1254777</v>
          </cell>
          <cell r="M697">
            <v>0.30664760000000002</v>
          </cell>
          <cell r="N697">
            <v>0.30664760000000002</v>
          </cell>
          <cell r="O697">
            <v>64</v>
          </cell>
        </row>
        <row r="698">
          <cell r="A698" t="str">
            <v>C&amp;I</v>
          </cell>
          <cell r="B698">
            <v>1</v>
          </cell>
          <cell r="C698" t="str">
            <v>All</v>
          </cell>
          <cell r="D698" t="str">
            <v>All</v>
          </cell>
          <cell r="E698" t="str">
            <v>Tonnage: 3&lt;=tons&lt;4</v>
          </cell>
          <cell r="F698">
            <v>67.4452</v>
          </cell>
          <cell r="G698">
            <v>1.3444309999999999</v>
          </cell>
          <cell r="H698">
            <v>1.2629509999999999</v>
          </cell>
          <cell r="I698">
            <v>-0.22109200000000001</v>
          </cell>
          <cell r="J698">
            <v>-9.0468999999999994E-2</v>
          </cell>
          <cell r="K698">
            <v>0</v>
          </cell>
          <cell r="L698">
            <v>9.0468999999999994E-2</v>
          </cell>
          <cell r="M698">
            <v>0.22109200000000001</v>
          </cell>
          <cell r="N698">
            <v>0.22109200000000001</v>
          </cell>
          <cell r="O698">
            <v>142</v>
          </cell>
        </row>
        <row r="699">
          <cell r="A699" t="str">
            <v>C&amp;I</v>
          </cell>
          <cell r="B699">
            <v>2</v>
          </cell>
          <cell r="C699" t="str">
            <v>All</v>
          </cell>
          <cell r="D699" t="str">
            <v>All</v>
          </cell>
          <cell r="E699" t="str">
            <v>Tonnage: 3&lt;=tons&lt;4</v>
          </cell>
          <cell r="F699">
            <v>66.253600000000006</v>
          </cell>
          <cell r="G699">
            <v>1.1949939999999999</v>
          </cell>
          <cell r="H699">
            <v>1.206073</v>
          </cell>
          <cell r="I699">
            <v>-0.21901899999999999</v>
          </cell>
          <cell r="J699">
            <v>-8.96208E-2</v>
          </cell>
          <cell r="K699">
            <v>0</v>
          </cell>
          <cell r="L699">
            <v>8.96208E-2</v>
          </cell>
          <cell r="M699">
            <v>0.21901899999999999</v>
          </cell>
          <cell r="N699">
            <v>0.21901899999999999</v>
          </cell>
          <cell r="O699">
            <v>142</v>
          </cell>
        </row>
        <row r="700">
          <cell r="A700" t="str">
            <v>C&amp;I</v>
          </cell>
          <cell r="B700">
            <v>3</v>
          </cell>
          <cell r="C700" t="str">
            <v>All</v>
          </cell>
          <cell r="D700" t="str">
            <v>All</v>
          </cell>
          <cell r="E700" t="str">
            <v>Tonnage: 3&lt;=tons&lt;4</v>
          </cell>
          <cell r="F700">
            <v>65.080799999999996</v>
          </cell>
          <cell r="G700">
            <v>1.1532249999999999</v>
          </cell>
          <cell r="H700">
            <v>1.1573340000000001</v>
          </cell>
          <cell r="I700">
            <v>-0.21764729999999999</v>
          </cell>
          <cell r="J700">
            <v>-8.90595E-2</v>
          </cell>
          <cell r="K700">
            <v>0</v>
          </cell>
          <cell r="L700">
            <v>8.90595E-2</v>
          </cell>
          <cell r="M700">
            <v>0.21764729999999999</v>
          </cell>
          <cell r="N700">
            <v>0.21764729999999999</v>
          </cell>
          <cell r="O700">
            <v>142</v>
          </cell>
        </row>
        <row r="701">
          <cell r="A701" t="str">
            <v>C&amp;I</v>
          </cell>
          <cell r="B701">
            <v>4</v>
          </cell>
          <cell r="C701" t="str">
            <v>All</v>
          </cell>
          <cell r="D701" t="str">
            <v>All</v>
          </cell>
          <cell r="E701" t="str">
            <v>Tonnage: 3&lt;=tons&lt;4</v>
          </cell>
          <cell r="F701">
            <v>64.033699999999996</v>
          </cell>
          <cell r="G701">
            <v>1.1366400000000001</v>
          </cell>
          <cell r="H701">
            <v>1.165165</v>
          </cell>
          <cell r="I701">
            <v>-0.21719379999999999</v>
          </cell>
          <cell r="J701">
            <v>-8.8873999999999995E-2</v>
          </cell>
          <cell r="K701">
            <v>0</v>
          </cell>
          <cell r="L701">
            <v>8.8873999999999995E-2</v>
          </cell>
          <cell r="M701">
            <v>0.21719379999999999</v>
          </cell>
          <cell r="N701">
            <v>0.21719379999999999</v>
          </cell>
          <cell r="O701">
            <v>142</v>
          </cell>
        </row>
        <row r="702">
          <cell r="A702" t="str">
            <v>C&amp;I</v>
          </cell>
          <cell r="B702">
            <v>5</v>
          </cell>
          <cell r="C702" t="str">
            <v>All</v>
          </cell>
          <cell r="D702" t="str">
            <v>All</v>
          </cell>
          <cell r="E702" t="str">
            <v>Tonnage: 3&lt;=tons&lt;4</v>
          </cell>
          <cell r="F702">
            <v>63.4696</v>
          </cell>
          <cell r="G702">
            <v>1.1122099999999999</v>
          </cell>
          <cell r="H702">
            <v>1.137073</v>
          </cell>
          <cell r="I702">
            <v>-0.21685599999999999</v>
          </cell>
          <cell r="J702">
            <v>-8.8735700000000001E-2</v>
          </cell>
          <cell r="K702">
            <v>0</v>
          </cell>
          <cell r="L702">
            <v>8.8735700000000001E-2</v>
          </cell>
          <cell r="M702">
            <v>0.21685599999999999</v>
          </cell>
          <cell r="N702">
            <v>0.21685599999999999</v>
          </cell>
          <cell r="O702">
            <v>142</v>
          </cell>
        </row>
        <row r="703">
          <cell r="A703" t="str">
            <v>C&amp;I</v>
          </cell>
          <cell r="B703">
            <v>6</v>
          </cell>
          <cell r="C703" t="str">
            <v>All</v>
          </cell>
          <cell r="D703" t="str">
            <v>All</v>
          </cell>
          <cell r="E703" t="str">
            <v>Tonnage: 3&lt;=tons&lt;4</v>
          </cell>
          <cell r="F703">
            <v>62.9754</v>
          </cell>
          <cell r="G703">
            <v>1.143626</v>
          </cell>
          <cell r="H703">
            <v>1.1649160000000001</v>
          </cell>
          <cell r="I703">
            <v>-0.2169239</v>
          </cell>
          <cell r="J703">
            <v>-8.8763499999999995E-2</v>
          </cell>
          <cell r="K703">
            <v>0</v>
          </cell>
          <cell r="L703">
            <v>8.8763499999999995E-2</v>
          </cell>
          <cell r="M703">
            <v>0.2169239</v>
          </cell>
          <cell r="N703">
            <v>0.2169239</v>
          </cell>
          <cell r="O703">
            <v>142</v>
          </cell>
        </row>
        <row r="704">
          <cell r="A704" t="str">
            <v>C&amp;I</v>
          </cell>
          <cell r="B704">
            <v>7</v>
          </cell>
          <cell r="C704" t="str">
            <v>All</v>
          </cell>
          <cell r="D704" t="str">
            <v>All</v>
          </cell>
          <cell r="E704" t="str">
            <v>Tonnage: 3&lt;=tons&lt;4</v>
          </cell>
          <cell r="F704">
            <v>62.124299999999998</v>
          </cell>
          <cell r="G704">
            <v>1.582603</v>
          </cell>
          <cell r="H704">
            <v>1.7232970000000001</v>
          </cell>
          <cell r="I704">
            <v>-0.2211757</v>
          </cell>
          <cell r="J704">
            <v>-9.0503299999999995E-2</v>
          </cell>
          <cell r="K704">
            <v>0</v>
          </cell>
          <cell r="L704">
            <v>9.0503299999999995E-2</v>
          </cell>
          <cell r="M704">
            <v>0.2211757</v>
          </cell>
          <cell r="N704">
            <v>0.2211757</v>
          </cell>
          <cell r="O704">
            <v>142</v>
          </cell>
        </row>
        <row r="705">
          <cell r="A705" t="str">
            <v>C&amp;I</v>
          </cell>
          <cell r="B705">
            <v>8</v>
          </cell>
          <cell r="C705" t="str">
            <v>All</v>
          </cell>
          <cell r="D705" t="str">
            <v>All</v>
          </cell>
          <cell r="E705" t="str">
            <v>Tonnage: 3&lt;=tons&lt;4</v>
          </cell>
          <cell r="F705">
            <v>63.192100000000003</v>
          </cell>
          <cell r="G705">
            <v>1.966985</v>
          </cell>
          <cell r="H705">
            <v>2.002348</v>
          </cell>
          <cell r="I705">
            <v>-0.2219305</v>
          </cell>
          <cell r="J705">
            <v>-9.0812199999999996E-2</v>
          </cell>
          <cell r="K705">
            <v>0</v>
          </cell>
          <cell r="L705">
            <v>9.0812199999999996E-2</v>
          </cell>
          <cell r="M705">
            <v>0.2219305</v>
          </cell>
          <cell r="N705">
            <v>0.2219305</v>
          </cell>
          <cell r="O705">
            <v>142</v>
          </cell>
        </row>
        <row r="706">
          <cell r="A706" t="str">
            <v>C&amp;I</v>
          </cell>
          <cell r="B706">
            <v>9</v>
          </cell>
          <cell r="C706" t="str">
            <v>All</v>
          </cell>
          <cell r="D706" t="str">
            <v>All</v>
          </cell>
          <cell r="E706" t="str">
            <v>Tonnage: 3&lt;=tons&lt;4</v>
          </cell>
          <cell r="F706">
            <v>67.305000000000007</v>
          </cell>
          <cell r="G706">
            <v>2.8947080000000001</v>
          </cell>
          <cell r="H706">
            <v>2.6086870000000002</v>
          </cell>
          <cell r="I706">
            <v>-0.25125009999999998</v>
          </cell>
          <cell r="J706">
            <v>-0.1028095</v>
          </cell>
          <cell r="K706">
            <v>0</v>
          </cell>
          <cell r="L706">
            <v>0.1028095</v>
          </cell>
          <cell r="M706">
            <v>0.25125009999999998</v>
          </cell>
          <cell r="N706">
            <v>0.25125009999999998</v>
          </cell>
          <cell r="O706">
            <v>142</v>
          </cell>
        </row>
        <row r="707">
          <cell r="A707" t="str">
            <v>C&amp;I</v>
          </cell>
          <cell r="B707">
            <v>10</v>
          </cell>
          <cell r="C707" t="str">
            <v>All</v>
          </cell>
          <cell r="D707" t="str">
            <v>All</v>
          </cell>
          <cell r="E707" t="str">
            <v>Tonnage: 3&lt;=tons&lt;4</v>
          </cell>
          <cell r="F707">
            <v>71.4148</v>
          </cell>
          <cell r="G707">
            <v>3.8266049999999998</v>
          </cell>
          <cell r="H707">
            <v>3.6998709999999999</v>
          </cell>
          <cell r="I707">
            <v>-0.34526649999999998</v>
          </cell>
          <cell r="J707">
            <v>-0.14128019999999999</v>
          </cell>
          <cell r="K707">
            <v>0</v>
          </cell>
          <cell r="L707">
            <v>0.14128019999999999</v>
          </cell>
          <cell r="M707">
            <v>0.34526649999999998</v>
          </cell>
          <cell r="N707">
            <v>0.34526649999999998</v>
          </cell>
          <cell r="O707">
            <v>142</v>
          </cell>
        </row>
        <row r="708">
          <cell r="A708" t="str">
            <v>C&amp;I</v>
          </cell>
          <cell r="B708">
            <v>11</v>
          </cell>
          <cell r="C708" t="str">
            <v>All</v>
          </cell>
          <cell r="D708" t="str">
            <v>All</v>
          </cell>
          <cell r="E708" t="str">
            <v>Tonnage: 3&lt;=tons&lt;4</v>
          </cell>
          <cell r="F708">
            <v>75.895300000000006</v>
          </cell>
          <cell r="G708">
            <v>4.6597759999999999</v>
          </cell>
          <cell r="H708">
            <v>4.3468960000000001</v>
          </cell>
          <cell r="I708">
            <v>-0.27658519999999998</v>
          </cell>
          <cell r="J708">
            <v>-0.1131764</v>
          </cell>
          <cell r="K708">
            <v>0</v>
          </cell>
          <cell r="L708">
            <v>0.1131764</v>
          </cell>
          <cell r="M708">
            <v>0.27658519999999998</v>
          </cell>
          <cell r="N708">
            <v>0.27658519999999998</v>
          </cell>
          <cell r="O708">
            <v>142</v>
          </cell>
        </row>
        <row r="709">
          <cell r="A709" t="str">
            <v>C&amp;I</v>
          </cell>
          <cell r="B709">
            <v>12</v>
          </cell>
          <cell r="C709" t="str">
            <v>All</v>
          </cell>
          <cell r="D709" t="str">
            <v>All</v>
          </cell>
          <cell r="E709" t="str">
            <v>Tonnage: 3&lt;=tons&lt;4</v>
          </cell>
          <cell r="F709">
            <v>79.897400000000005</v>
          </cell>
          <cell r="G709">
            <v>5.4694929999999999</v>
          </cell>
          <cell r="H709">
            <v>5.7127699999999999</v>
          </cell>
          <cell r="I709">
            <v>-0.2819567</v>
          </cell>
          <cell r="J709">
            <v>-0.1153744</v>
          </cell>
          <cell r="K709">
            <v>0</v>
          </cell>
          <cell r="L709">
            <v>0.1153744</v>
          </cell>
          <cell r="M709">
            <v>0.2819567</v>
          </cell>
          <cell r="N709">
            <v>0.2819567</v>
          </cell>
          <cell r="O709">
            <v>142</v>
          </cell>
        </row>
        <row r="710">
          <cell r="A710" t="str">
            <v>C&amp;I</v>
          </cell>
          <cell r="B710">
            <v>13</v>
          </cell>
          <cell r="C710" t="str">
            <v>All</v>
          </cell>
          <cell r="D710" t="str">
            <v>All</v>
          </cell>
          <cell r="E710" t="str">
            <v>Tonnage: 3&lt;=tons&lt;4</v>
          </cell>
          <cell r="F710">
            <v>83.619299999999996</v>
          </cell>
          <cell r="G710">
            <v>5.2811700000000004</v>
          </cell>
          <cell r="H710">
            <v>5.8391099999999998</v>
          </cell>
          <cell r="I710">
            <v>-0.30382920000000002</v>
          </cell>
          <cell r="J710">
            <v>-0.1243244</v>
          </cell>
          <cell r="K710">
            <v>0</v>
          </cell>
          <cell r="L710">
            <v>0.1243244</v>
          </cell>
          <cell r="M710">
            <v>0.30382920000000002</v>
          </cell>
          <cell r="N710">
            <v>0.30382920000000002</v>
          </cell>
          <cell r="O710">
            <v>142</v>
          </cell>
        </row>
        <row r="711">
          <cell r="A711" t="str">
            <v>C&amp;I</v>
          </cell>
          <cell r="B711">
            <v>14</v>
          </cell>
          <cell r="C711" t="str">
            <v>All</v>
          </cell>
          <cell r="D711" t="str">
            <v>All</v>
          </cell>
          <cell r="E711" t="str">
            <v>Tonnage: 3&lt;=tons&lt;4</v>
          </cell>
          <cell r="F711">
            <v>86.764899999999997</v>
          </cell>
          <cell r="G711">
            <v>5.8449330000000002</v>
          </cell>
          <cell r="H711">
            <v>6.1109369999999998</v>
          </cell>
          <cell r="I711">
            <v>-0.3445069</v>
          </cell>
          <cell r="J711">
            <v>-0.14096939999999999</v>
          </cell>
          <cell r="K711">
            <v>0</v>
          </cell>
          <cell r="L711">
            <v>0.14096939999999999</v>
          </cell>
          <cell r="M711">
            <v>0.3445069</v>
          </cell>
          <cell r="N711">
            <v>0.3445069</v>
          </cell>
          <cell r="O711">
            <v>142</v>
          </cell>
        </row>
        <row r="712">
          <cell r="A712" t="str">
            <v>C&amp;I</v>
          </cell>
          <cell r="B712">
            <v>15</v>
          </cell>
          <cell r="C712" t="str">
            <v>All</v>
          </cell>
          <cell r="D712" t="str">
            <v>All</v>
          </cell>
          <cell r="E712" t="str">
            <v>Tonnage: 3&lt;=tons&lt;4</v>
          </cell>
          <cell r="F712">
            <v>89.734200000000001</v>
          </cell>
          <cell r="G712">
            <v>6.7267989999999998</v>
          </cell>
          <cell r="H712">
            <v>5.9724589999999997</v>
          </cell>
          <cell r="I712">
            <v>-0.25419989999999998</v>
          </cell>
          <cell r="J712">
            <v>-0.1040165</v>
          </cell>
          <cell r="K712">
            <v>0</v>
          </cell>
          <cell r="L712">
            <v>0.1040165</v>
          </cell>
          <cell r="M712">
            <v>0.25419989999999998</v>
          </cell>
          <cell r="N712">
            <v>0.25419989999999998</v>
          </cell>
          <cell r="O712">
            <v>142</v>
          </cell>
        </row>
        <row r="713">
          <cell r="A713" t="str">
            <v>C&amp;I</v>
          </cell>
          <cell r="B713">
            <v>16</v>
          </cell>
          <cell r="C713" t="str">
            <v>All</v>
          </cell>
          <cell r="D713" t="str">
            <v>All</v>
          </cell>
          <cell r="E713" t="str">
            <v>Tonnage: 3&lt;=tons&lt;4</v>
          </cell>
          <cell r="F713">
            <v>91.551599999999993</v>
          </cell>
          <cell r="G713">
            <v>6.9376360000000004</v>
          </cell>
          <cell r="H713">
            <v>6.3087289999999996</v>
          </cell>
          <cell r="I713">
            <v>-0.27967330000000001</v>
          </cell>
          <cell r="J713">
            <v>-0.1144401</v>
          </cell>
          <cell r="K713">
            <v>0</v>
          </cell>
          <cell r="L713">
            <v>0.1144401</v>
          </cell>
          <cell r="M713">
            <v>0.27967330000000001</v>
          </cell>
          <cell r="N713">
            <v>0.27967330000000001</v>
          </cell>
          <cell r="O713">
            <v>142</v>
          </cell>
        </row>
        <row r="714">
          <cell r="A714" t="str">
            <v>C&amp;I</v>
          </cell>
          <cell r="B714">
            <v>17</v>
          </cell>
          <cell r="C714" t="str">
            <v>All</v>
          </cell>
          <cell r="D714" t="str">
            <v>All</v>
          </cell>
          <cell r="E714" t="str">
            <v>Tonnage: 3&lt;=tons&lt;4</v>
          </cell>
          <cell r="F714">
            <v>92.374399999999994</v>
          </cell>
          <cell r="G714">
            <v>6.1002080000000003</v>
          </cell>
          <cell r="H714">
            <v>6.2492700000000001</v>
          </cell>
          <cell r="I714">
            <v>-0.28723860000000001</v>
          </cell>
          <cell r="J714">
            <v>-0.11753570000000001</v>
          </cell>
          <cell r="K714">
            <v>0</v>
          </cell>
          <cell r="L714">
            <v>0.11753570000000001</v>
          </cell>
          <cell r="M714">
            <v>0.28723860000000001</v>
          </cell>
          <cell r="N714">
            <v>0.28723860000000001</v>
          </cell>
          <cell r="O714">
            <v>142</v>
          </cell>
        </row>
        <row r="715">
          <cell r="A715" t="str">
            <v>C&amp;I</v>
          </cell>
          <cell r="B715">
            <v>18</v>
          </cell>
          <cell r="C715" t="str">
            <v>All</v>
          </cell>
          <cell r="D715" t="str">
            <v>All</v>
          </cell>
          <cell r="E715" t="str">
            <v>Tonnage: 3&lt;=tons&lt;4</v>
          </cell>
          <cell r="F715">
            <v>91.255399999999995</v>
          </cell>
          <cell r="G715">
            <v>4.6972019999999999</v>
          </cell>
          <cell r="H715">
            <v>4.8840640000000004</v>
          </cell>
          <cell r="I715">
            <v>-0.26859329999999998</v>
          </cell>
          <cell r="J715">
            <v>-0.1099062</v>
          </cell>
          <cell r="K715">
            <v>0</v>
          </cell>
          <cell r="L715">
            <v>0.1099062</v>
          </cell>
          <cell r="M715">
            <v>0.26859329999999998</v>
          </cell>
          <cell r="N715">
            <v>0.26859329999999998</v>
          </cell>
          <cell r="O715">
            <v>142</v>
          </cell>
        </row>
        <row r="716">
          <cell r="A716" t="str">
            <v>C&amp;I</v>
          </cell>
          <cell r="B716">
            <v>19</v>
          </cell>
          <cell r="C716" t="str">
            <v>All</v>
          </cell>
          <cell r="D716" t="str">
            <v>All</v>
          </cell>
          <cell r="E716" t="str">
            <v>Tonnage: 3&lt;=tons&lt;4</v>
          </cell>
          <cell r="F716">
            <v>88.587599999999995</v>
          </cell>
          <cell r="G716">
            <v>3.9082439999999998</v>
          </cell>
          <cell r="H716">
            <v>3.8053499999999998</v>
          </cell>
          <cell r="I716">
            <v>-0.26569100000000001</v>
          </cell>
          <cell r="J716">
            <v>-0.1087186</v>
          </cell>
          <cell r="K716">
            <v>0</v>
          </cell>
          <cell r="L716">
            <v>0.1087186</v>
          </cell>
          <cell r="M716">
            <v>0.26569100000000001</v>
          </cell>
          <cell r="N716">
            <v>0.26569100000000001</v>
          </cell>
          <cell r="O716">
            <v>142</v>
          </cell>
        </row>
        <row r="717">
          <cell r="A717" t="str">
            <v>C&amp;I</v>
          </cell>
          <cell r="B717">
            <v>20</v>
          </cell>
          <cell r="C717" t="str">
            <v>All</v>
          </cell>
          <cell r="D717" t="str">
            <v>All</v>
          </cell>
          <cell r="E717" t="str">
            <v>Tonnage: 3&lt;=tons&lt;4</v>
          </cell>
          <cell r="F717">
            <v>84.226299999999995</v>
          </cell>
          <cell r="G717">
            <v>2.6990370000000001</v>
          </cell>
          <cell r="H717">
            <v>2.807347</v>
          </cell>
          <cell r="I717">
            <v>-0.2615304</v>
          </cell>
          <cell r="J717">
            <v>-0.1070161</v>
          </cell>
          <cell r="K717">
            <v>0</v>
          </cell>
          <cell r="L717">
            <v>0.1070161</v>
          </cell>
          <cell r="M717">
            <v>0.2615304</v>
          </cell>
          <cell r="N717">
            <v>0.2615304</v>
          </cell>
          <cell r="O717">
            <v>142</v>
          </cell>
        </row>
        <row r="718">
          <cell r="A718" t="str">
            <v>C&amp;I</v>
          </cell>
          <cell r="B718">
            <v>21</v>
          </cell>
          <cell r="C718" t="str">
            <v>All</v>
          </cell>
          <cell r="D718" t="str">
            <v>All</v>
          </cell>
          <cell r="E718" t="str">
            <v>Tonnage: 3&lt;=tons&lt;4</v>
          </cell>
          <cell r="F718">
            <v>79.844899999999996</v>
          </cell>
          <cell r="G718">
            <v>2.0609709999999999</v>
          </cell>
          <cell r="H718">
            <v>1.9162410000000001</v>
          </cell>
          <cell r="I718">
            <v>-0.2493988</v>
          </cell>
          <cell r="J718">
            <v>-0.102052</v>
          </cell>
          <cell r="K718">
            <v>0</v>
          </cell>
          <cell r="L718">
            <v>0.102052</v>
          </cell>
          <cell r="M718">
            <v>0.2493988</v>
          </cell>
          <cell r="N718">
            <v>0.2493988</v>
          </cell>
          <cell r="O718">
            <v>142</v>
          </cell>
        </row>
        <row r="719">
          <cell r="A719" t="str">
            <v>C&amp;I</v>
          </cell>
          <cell r="B719">
            <v>22</v>
          </cell>
          <cell r="C719" t="str">
            <v>All</v>
          </cell>
          <cell r="D719" t="str">
            <v>All</v>
          </cell>
          <cell r="E719" t="str">
            <v>Tonnage: 3&lt;=tons&lt;4</v>
          </cell>
          <cell r="F719">
            <v>77.563199999999995</v>
          </cell>
          <cell r="G719">
            <v>1.5969089999999999</v>
          </cell>
          <cell r="H719">
            <v>1.8196870000000001</v>
          </cell>
          <cell r="I719">
            <v>-0.24143629999999999</v>
          </cell>
          <cell r="J719">
            <v>-9.8793800000000001E-2</v>
          </cell>
          <cell r="K719">
            <v>0</v>
          </cell>
          <cell r="L719">
            <v>9.8793800000000001E-2</v>
          </cell>
          <cell r="M719">
            <v>0.24143629999999999</v>
          </cell>
          <cell r="N719">
            <v>0.24143629999999999</v>
          </cell>
          <cell r="O719">
            <v>142</v>
          </cell>
        </row>
        <row r="720">
          <cell r="A720" t="str">
            <v>C&amp;I</v>
          </cell>
          <cell r="B720">
            <v>23</v>
          </cell>
          <cell r="C720" t="str">
            <v>All</v>
          </cell>
          <cell r="D720" t="str">
            <v>All</v>
          </cell>
          <cell r="E720" t="str">
            <v>Tonnage: 3&lt;=tons&lt;4</v>
          </cell>
          <cell r="F720">
            <v>75.414599999999993</v>
          </cell>
          <cell r="G720">
            <v>1.6542060000000001</v>
          </cell>
          <cell r="H720">
            <v>1.343648</v>
          </cell>
          <cell r="I720">
            <v>-0.226272</v>
          </cell>
          <cell r="J720">
            <v>-9.2588699999999996E-2</v>
          </cell>
          <cell r="K720">
            <v>0</v>
          </cell>
          <cell r="L720">
            <v>9.2588699999999996E-2</v>
          </cell>
          <cell r="M720">
            <v>0.226272</v>
          </cell>
          <cell r="N720">
            <v>0.226272</v>
          </cell>
          <cell r="O720">
            <v>142</v>
          </cell>
        </row>
        <row r="721">
          <cell r="A721" t="str">
            <v>C&amp;I</v>
          </cell>
          <cell r="B721">
            <v>24</v>
          </cell>
          <cell r="C721" t="str">
            <v>All</v>
          </cell>
          <cell r="D721" t="str">
            <v>All</v>
          </cell>
          <cell r="E721" t="str">
            <v>Tonnage: 3&lt;=tons&lt;4</v>
          </cell>
          <cell r="F721">
            <v>74.009299999999996</v>
          </cell>
          <cell r="G721">
            <v>1.654199</v>
          </cell>
          <cell r="H721">
            <v>1.2635829999999999</v>
          </cell>
          <cell r="I721">
            <v>-0.2245683</v>
          </cell>
          <cell r="J721">
            <v>-9.1891500000000001E-2</v>
          </cell>
          <cell r="K721">
            <v>0</v>
          </cell>
          <cell r="L721">
            <v>9.1891500000000001E-2</v>
          </cell>
          <cell r="M721">
            <v>0.2245683</v>
          </cell>
          <cell r="N721">
            <v>0.2245683</v>
          </cell>
          <cell r="O721">
            <v>142</v>
          </cell>
        </row>
        <row r="722">
          <cell r="A722" t="str">
            <v>C&amp;I</v>
          </cell>
          <cell r="B722">
            <v>1</v>
          </cell>
          <cell r="C722" t="str">
            <v>All</v>
          </cell>
          <cell r="D722" t="str">
            <v>All</v>
          </cell>
          <cell r="E722" t="str">
            <v>Tonnage: 4&lt;=tons&lt;5</v>
          </cell>
          <cell r="F722">
            <v>68.180000000000007</v>
          </cell>
          <cell r="G722">
            <v>2.6003039999999999</v>
          </cell>
          <cell r="H722">
            <v>2.5731839999999999</v>
          </cell>
          <cell r="I722">
            <v>-0.2681</v>
          </cell>
          <cell r="J722">
            <v>-0.1097043</v>
          </cell>
          <cell r="K722">
            <v>0</v>
          </cell>
          <cell r="L722">
            <v>0.1097043</v>
          </cell>
          <cell r="M722">
            <v>0.2681</v>
          </cell>
          <cell r="N722">
            <v>0.2681</v>
          </cell>
          <cell r="O722">
            <v>110</v>
          </cell>
        </row>
        <row r="723">
          <cell r="A723" t="str">
            <v>C&amp;I</v>
          </cell>
          <cell r="B723">
            <v>2</v>
          </cell>
          <cell r="C723" t="str">
            <v>All</v>
          </cell>
          <cell r="D723" t="str">
            <v>All</v>
          </cell>
          <cell r="E723" t="str">
            <v>Tonnage: 4&lt;=tons&lt;5</v>
          </cell>
          <cell r="F723">
            <v>66.921499999999995</v>
          </cell>
          <cell r="G723">
            <v>2.5658300000000001</v>
          </cell>
          <cell r="H723">
            <v>2.467546</v>
          </cell>
          <cell r="I723">
            <v>-0.26398339999999998</v>
          </cell>
          <cell r="J723">
            <v>-0.1080199</v>
          </cell>
          <cell r="K723">
            <v>0</v>
          </cell>
          <cell r="L723">
            <v>0.1080199</v>
          </cell>
          <cell r="M723">
            <v>0.26398339999999998</v>
          </cell>
          <cell r="N723">
            <v>0.26398339999999998</v>
          </cell>
          <cell r="O723">
            <v>110</v>
          </cell>
        </row>
        <row r="724">
          <cell r="A724" t="str">
            <v>C&amp;I</v>
          </cell>
          <cell r="B724">
            <v>3</v>
          </cell>
          <cell r="C724" t="str">
            <v>All</v>
          </cell>
          <cell r="D724" t="str">
            <v>All</v>
          </cell>
          <cell r="E724" t="str">
            <v>Tonnage: 4&lt;=tons&lt;5</v>
          </cell>
          <cell r="F724">
            <v>65.984200000000001</v>
          </cell>
          <cell r="G724">
            <v>2.487873</v>
          </cell>
          <cell r="H724">
            <v>2.4448319999999999</v>
          </cell>
          <cell r="I724">
            <v>-0.26241199999999998</v>
          </cell>
          <cell r="J724">
            <v>-0.1073769</v>
          </cell>
          <cell r="K724">
            <v>0</v>
          </cell>
          <cell r="L724">
            <v>0.1073769</v>
          </cell>
          <cell r="M724">
            <v>0.26241199999999998</v>
          </cell>
          <cell r="N724">
            <v>0.26241199999999998</v>
          </cell>
          <cell r="O724">
            <v>110</v>
          </cell>
        </row>
        <row r="725">
          <cell r="A725" t="str">
            <v>C&amp;I</v>
          </cell>
          <cell r="B725">
            <v>4</v>
          </cell>
          <cell r="C725" t="str">
            <v>All</v>
          </cell>
          <cell r="D725" t="str">
            <v>All</v>
          </cell>
          <cell r="E725" t="str">
            <v>Tonnage: 4&lt;=tons&lt;5</v>
          </cell>
          <cell r="F725">
            <v>65.071700000000007</v>
          </cell>
          <cell r="G725">
            <v>2.491968</v>
          </cell>
          <cell r="H725">
            <v>2.418898</v>
          </cell>
          <cell r="I725">
            <v>-0.26128630000000003</v>
          </cell>
          <cell r="J725">
            <v>-0.1069162</v>
          </cell>
          <cell r="K725">
            <v>0</v>
          </cell>
          <cell r="L725">
            <v>0.1069162</v>
          </cell>
          <cell r="M725">
            <v>0.26128630000000003</v>
          </cell>
          <cell r="N725">
            <v>0.26128630000000003</v>
          </cell>
          <cell r="O725">
            <v>110</v>
          </cell>
        </row>
        <row r="726">
          <cell r="A726" t="str">
            <v>C&amp;I</v>
          </cell>
          <cell r="B726">
            <v>5</v>
          </cell>
          <cell r="C726" t="str">
            <v>All</v>
          </cell>
          <cell r="D726" t="str">
            <v>All</v>
          </cell>
          <cell r="E726" t="str">
            <v>Tonnage: 4&lt;=tons&lt;5</v>
          </cell>
          <cell r="F726">
            <v>64.231300000000005</v>
          </cell>
          <cell r="G726">
            <v>2.5549740000000001</v>
          </cell>
          <cell r="H726">
            <v>2.4562369999999998</v>
          </cell>
          <cell r="I726">
            <v>-0.26147350000000003</v>
          </cell>
          <cell r="J726">
            <v>-0.1069929</v>
          </cell>
          <cell r="K726">
            <v>0</v>
          </cell>
          <cell r="L726">
            <v>0.1069929</v>
          </cell>
          <cell r="M726">
            <v>0.26147350000000003</v>
          </cell>
          <cell r="N726">
            <v>0.26147350000000003</v>
          </cell>
          <cell r="O726">
            <v>110</v>
          </cell>
        </row>
        <row r="727">
          <cell r="A727" t="str">
            <v>C&amp;I</v>
          </cell>
          <cell r="B727">
            <v>6</v>
          </cell>
          <cell r="C727" t="str">
            <v>All</v>
          </cell>
          <cell r="D727" t="str">
            <v>All</v>
          </cell>
          <cell r="E727" t="str">
            <v>Tonnage: 4&lt;=tons&lt;5</v>
          </cell>
          <cell r="F727">
            <v>63.556399999999996</v>
          </cell>
          <cell r="G727">
            <v>2.4599099999999998</v>
          </cell>
          <cell r="H727">
            <v>2.403238</v>
          </cell>
          <cell r="I727">
            <v>-0.26118180000000002</v>
          </cell>
          <cell r="J727">
            <v>-0.1068735</v>
          </cell>
          <cell r="K727">
            <v>0</v>
          </cell>
          <cell r="L727">
            <v>0.1068735</v>
          </cell>
          <cell r="M727">
            <v>0.26118180000000002</v>
          </cell>
          <cell r="N727">
            <v>0.26118180000000002</v>
          </cell>
          <cell r="O727">
            <v>110</v>
          </cell>
        </row>
        <row r="728">
          <cell r="A728" t="str">
            <v>C&amp;I</v>
          </cell>
          <cell r="B728">
            <v>7</v>
          </cell>
          <cell r="C728" t="str">
            <v>All</v>
          </cell>
          <cell r="D728" t="str">
            <v>All</v>
          </cell>
          <cell r="E728" t="str">
            <v>Tonnage: 4&lt;=tons&lt;5</v>
          </cell>
          <cell r="F728">
            <v>62.586199999999998</v>
          </cell>
          <cell r="G728">
            <v>2.4681009999999999</v>
          </cell>
          <cell r="H728">
            <v>2.5073569999999998</v>
          </cell>
          <cell r="I728">
            <v>-0.26332100000000003</v>
          </cell>
          <cell r="J728">
            <v>-0.10774880000000001</v>
          </cell>
          <cell r="K728">
            <v>0</v>
          </cell>
          <cell r="L728">
            <v>0.10774880000000001</v>
          </cell>
          <cell r="M728">
            <v>0.26332100000000003</v>
          </cell>
          <cell r="N728">
            <v>0.26332100000000003</v>
          </cell>
          <cell r="O728">
            <v>110</v>
          </cell>
        </row>
        <row r="729">
          <cell r="A729" t="str">
            <v>C&amp;I</v>
          </cell>
          <cell r="B729">
            <v>8</v>
          </cell>
          <cell r="C729" t="str">
            <v>All</v>
          </cell>
          <cell r="D729" t="str">
            <v>All</v>
          </cell>
          <cell r="E729" t="str">
            <v>Tonnage: 4&lt;=tons&lt;5</v>
          </cell>
          <cell r="F729">
            <v>63.7136</v>
          </cell>
          <cell r="G729">
            <v>2.8137829999999999</v>
          </cell>
          <cell r="H729">
            <v>2.936029</v>
          </cell>
          <cell r="I729">
            <v>-0.2645149</v>
          </cell>
          <cell r="J729">
            <v>-0.10823729999999999</v>
          </cell>
          <cell r="K729">
            <v>0</v>
          </cell>
          <cell r="L729">
            <v>0.10823729999999999</v>
          </cell>
          <cell r="M729">
            <v>0.2645149</v>
          </cell>
          <cell r="N729">
            <v>0.2645149</v>
          </cell>
          <cell r="O729">
            <v>110</v>
          </cell>
        </row>
        <row r="730">
          <cell r="A730" t="str">
            <v>C&amp;I</v>
          </cell>
          <cell r="B730">
            <v>9</v>
          </cell>
          <cell r="C730" t="str">
            <v>All</v>
          </cell>
          <cell r="D730" t="str">
            <v>All</v>
          </cell>
          <cell r="E730" t="str">
            <v>Tonnage: 4&lt;=tons&lt;5</v>
          </cell>
          <cell r="F730">
            <v>67.9499</v>
          </cell>
          <cell r="G730">
            <v>3.886673</v>
          </cell>
          <cell r="H730">
            <v>3.6646000000000001</v>
          </cell>
          <cell r="I730">
            <v>-0.281997</v>
          </cell>
          <cell r="J730">
            <v>-0.1153909</v>
          </cell>
          <cell r="K730">
            <v>0</v>
          </cell>
          <cell r="L730">
            <v>0.1153909</v>
          </cell>
          <cell r="M730">
            <v>0.281997</v>
          </cell>
          <cell r="N730">
            <v>0.281997</v>
          </cell>
          <cell r="O730">
            <v>110</v>
          </cell>
        </row>
        <row r="731">
          <cell r="A731" t="str">
            <v>C&amp;I</v>
          </cell>
          <cell r="B731">
            <v>10</v>
          </cell>
          <cell r="C731" t="str">
            <v>All</v>
          </cell>
          <cell r="D731" t="str">
            <v>All</v>
          </cell>
          <cell r="E731" t="str">
            <v>Tonnage: 4&lt;=tons&lt;5</v>
          </cell>
          <cell r="F731">
            <v>72.251599999999996</v>
          </cell>
          <cell r="G731">
            <v>5.9621339999999998</v>
          </cell>
          <cell r="H731">
            <v>6.1915579999999997</v>
          </cell>
          <cell r="I731">
            <v>-0.30004029999999998</v>
          </cell>
          <cell r="J731">
            <v>-0.12277399999999999</v>
          </cell>
          <cell r="K731">
            <v>0</v>
          </cell>
          <cell r="L731">
            <v>0.12277399999999999</v>
          </cell>
          <cell r="M731">
            <v>0.30004029999999998</v>
          </cell>
          <cell r="N731">
            <v>0.30004029999999998</v>
          </cell>
          <cell r="O731">
            <v>110</v>
          </cell>
        </row>
        <row r="732">
          <cell r="A732" t="str">
            <v>C&amp;I</v>
          </cell>
          <cell r="B732">
            <v>11</v>
          </cell>
          <cell r="C732" t="str">
            <v>All</v>
          </cell>
          <cell r="D732" t="str">
            <v>All</v>
          </cell>
          <cell r="E732" t="str">
            <v>Tonnage: 4&lt;=tons&lt;5</v>
          </cell>
          <cell r="F732">
            <v>76.417699999999996</v>
          </cell>
          <cell r="G732">
            <v>7.7338290000000001</v>
          </cell>
          <cell r="H732">
            <v>7.4415630000000004</v>
          </cell>
          <cell r="I732">
            <v>-0.35340060000000001</v>
          </cell>
          <cell r="J732">
            <v>-0.14460870000000001</v>
          </cell>
          <cell r="K732">
            <v>0</v>
          </cell>
          <cell r="L732">
            <v>0.14460870000000001</v>
          </cell>
          <cell r="M732">
            <v>0.35340060000000001</v>
          </cell>
          <cell r="N732">
            <v>0.35340060000000001</v>
          </cell>
          <cell r="O732">
            <v>110</v>
          </cell>
        </row>
        <row r="733">
          <cell r="A733" t="str">
            <v>C&amp;I</v>
          </cell>
          <cell r="B733">
            <v>12</v>
          </cell>
          <cell r="C733" t="str">
            <v>All</v>
          </cell>
          <cell r="D733" t="str">
            <v>All</v>
          </cell>
          <cell r="E733" t="str">
            <v>Tonnage: 4&lt;=tons&lt;5</v>
          </cell>
          <cell r="F733">
            <v>80.2059</v>
          </cell>
          <cell r="G733">
            <v>8.4740680000000008</v>
          </cell>
          <cell r="H733">
            <v>8.3743929999999995</v>
          </cell>
          <cell r="I733">
            <v>-0.32514019999999999</v>
          </cell>
          <cell r="J733">
            <v>-0.13304469999999999</v>
          </cell>
          <cell r="K733">
            <v>0</v>
          </cell>
          <cell r="L733">
            <v>0.13304469999999999</v>
          </cell>
          <cell r="M733">
            <v>0.32514019999999999</v>
          </cell>
          <cell r="N733">
            <v>0.32514019999999999</v>
          </cell>
          <cell r="O733">
            <v>110</v>
          </cell>
        </row>
        <row r="734">
          <cell r="A734" t="str">
            <v>C&amp;I</v>
          </cell>
          <cell r="B734">
            <v>13</v>
          </cell>
          <cell r="C734" t="str">
            <v>All</v>
          </cell>
          <cell r="D734" t="str">
            <v>All</v>
          </cell>
          <cell r="E734" t="str">
            <v>Tonnage: 4&lt;=tons&lt;5</v>
          </cell>
          <cell r="F734">
            <v>83.963899999999995</v>
          </cell>
          <cell r="G734">
            <v>8.6853060000000006</v>
          </cell>
          <cell r="H734">
            <v>8.6800519999999999</v>
          </cell>
          <cell r="I734">
            <v>-0.30369950000000001</v>
          </cell>
          <cell r="J734">
            <v>-0.1242714</v>
          </cell>
          <cell r="K734">
            <v>0</v>
          </cell>
          <cell r="L734">
            <v>0.1242714</v>
          </cell>
          <cell r="M734">
            <v>0.30369950000000001</v>
          </cell>
          <cell r="N734">
            <v>0.30369950000000001</v>
          </cell>
          <cell r="O734">
            <v>110</v>
          </cell>
        </row>
        <row r="735">
          <cell r="A735" t="str">
            <v>C&amp;I</v>
          </cell>
          <cell r="B735">
            <v>14</v>
          </cell>
          <cell r="C735" t="str">
            <v>All</v>
          </cell>
          <cell r="D735" t="str">
            <v>All</v>
          </cell>
          <cell r="E735" t="str">
            <v>Tonnage: 4&lt;=tons&lt;5</v>
          </cell>
          <cell r="F735">
            <v>87.491600000000005</v>
          </cell>
          <cell r="G735">
            <v>8.8243790000000004</v>
          </cell>
          <cell r="H735">
            <v>8.9182839999999999</v>
          </cell>
          <cell r="I735">
            <v>-0.30543559999999997</v>
          </cell>
          <cell r="J735">
            <v>-0.1249818</v>
          </cell>
          <cell r="K735">
            <v>0</v>
          </cell>
          <cell r="L735">
            <v>0.1249818</v>
          </cell>
          <cell r="M735">
            <v>0.30543559999999997</v>
          </cell>
          <cell r="N735">
            <v>0.30543559999999997</v>
          </cell>
          <cell r="O735">
            <v>110</v>
          </cell>
        </row>
        <row r="736">
          <cell r="A736" t="str">
            <v>C&amp;I</v>
          </cell>
          <cell r="B736">
            <v>15</v>
          </cell>
          <cell r="C736" t="str">
            <v>All</v>
          </cell>
          <cell r="D736" t="str">
            <v>All</v>
          </cell>
          <cell r="E736" t="str">
            <v>Tonnage: 4&lt;=tons&lt;5</v>
          </cell>
          <cell r="F736">
            <v>90.519900000000007</v>
          </cell>
          <cell r="G736">
            <v>9.0567060000000001</v>
          </cell>
          <cell r="H736">
            <v>9.3599920000000001</v>
          </cell>
          <cell r="I736">
            <v>-0.29223110000000002</v>
          </cell>
          <cell r="J736">
            <v>-0.11957859999999999</v>
          </cell>
          <cell r="K736">
            <v>0</v>
          </cell>
          <cell r="L736">
            <v>0.11957859999999999</v>
          </cell>
          <cell r="M736">
            <v>0.29223110000000002</v>
          </cell>
          <cell r="N736">
            <v>0.29223110000000002</v>
          </cell>
          <cell r="O736">
            <v>110</v>
          </cell>
        </row>
        <row r="737">
          <cell r="A737" t="str">
            <v>C&amp;I</v>
          </cell>
          <cell r="B737">
            <v>16</v>
          </cell>
          <cell r="C737" t="str">
            <v>All</v>
          </cell>
          <cell r="D737" t="str">
            <v>All</v>
          </cell>
          <cell r="E737" t="str">
            <v>Tonnage: 4&lt;=tons&lt;5</v>
          </cell>
          <cell r="F737">
            <v>92.182100000000005</v>
          </cell>
          <cell r="G737">
            <v>9.1681790000000003</v>
          </cell>
          <cell r="H737">
            <v>9.6109030000000004</v>
          </cell>
          <cell r="I737">
            <v>-0.29498839999999998</v>
          </cell>
          <cell r="J737">
            <v>-0.1207068</v>
          </cell>
          <cell r="K737">
            <v>0</v>
          </cell>
          <cell r="L737">
            <v>0.1207068</v>
          </cell>
          <cell r="M737">
            <v>0.29498839999999998</v>
          </cell>
          <cell r="N737">
            <v>0.29498839999999998</v>
          </cell>
          <cell r="O737">
            <v>110</v>
          </cell>
        </row>
        <row r="738">
          <cell r="A738" t="str">
            <v>C&amp;I</v>
          </cell>
          <cell r="B738">
            <v>17</v>
          </cell>
          <cell r="C738" t="str">
            <v>All</v>
          </cell>
          <cell r="D738" t="str">
            <v>All</v>
          </cell>
          <cell r="E738" t="str">
            <v>Tonnage: 4&lt;=tons&lt;5</v>
          </cell>
          <cell r="F738">
            <v>92.877499999999998</v>
          </cell>
          <cell r="G738">
            <v>8.7760590000000001</v>
          </cell>
          <cell r="H738">
            <v>8.8648729999999993</v>
          </cell>
          <cell r="I738">
            <v>-0.29977700000000002</v>
          </cell>
          <cell r="J738">
            <v>-0.12266630000000001</v>
          </cell>
          <cell r="K738">
            <v>0</v>
          </cell>
          <cell r="L738">
            <v>0.12266630000000001</v>
          </cell>
          <cell r="M738">
            <v>0.29977700000000002</v>
          </cell>
          <cell r="N738">
            <v>0.29977700000000002</v>
          </cell>
          <cell r="O738">
            <v>110</v>
          </cell>
        </row>
        <row r="739">
          <cell r="A739" t="str">
            <v>C&amp;I</v>
          </cell>
          <cell r="B739">
            <v>18</v>
          </cell>
          <cell r="C739" t="str">
            <v>All</v>
          </cell>
          <cell r="D739" t="str">
            <v>All</v>
          </cell>
          <cell r="E739" t="str">
            <v>Tonnage: 4&lt;=tons&lt;5</v>
          </cell>
          <cell r="F739">
            <v>92.126099999999994</v>
          </cell>
          <cell r="G739">
            <v>7.9500869999999999</v>
          </cell>
          <cell r="H739">
            <v>7.9914459999999998</v>
          </cell>
          <cell r="I739">
            <v>-0.32050810000000002</v>
          </cell>
          <cell r="J739">
            <v>-0.1311493</v>
          </cell>
          <cell r="K739">
            <v>0</v>
          </cell>
          <cell r="L739">
            <v>0.1311493</v>
          </cell>
          <cell r="M739">
            <v>0.32050810000000002</v>
          </cell>
          <cell r="N739">
            <v>0.32050810000000002</v>
          </cell>
          <cell r="O739">
            <v>110</v>
          </cell>
        </row>
        <row r="740">
          <cell r="A740" t="str">
            <v>C&amp;I</v>
          </cell>
          <cell r="B740">
            <v>19</v>
          </cell>
          <cell r="C740" t="str">
            <v>All</v>
          </cell>
          <cell r="D740" t="str">
            <v>All</v>
          </cell>
          <cell r="E740" t="str">
            <v>Tonnage: 4&lt;=tons&lt;5</v>
          </cell>
          <cell r="F740">
            <v>89.637699999999995</v>
          </cell>
          <cell r="G740">
            <v>5.8483840000000002</v>
          </cell>
          <cell r="H740">
            <v>6.3511280000000001</v>
          </cell>
          <cell r="I740">
            <v>-0.35116320000000001</v>
          </cell>
          <cell r="J740">
            <v>-0.14369309999999999</v>
          </cell>
          <cell r="K740">
            <v>0</v>
          </cell>
          <cell r="L740">
            <v>0.14369309999999999</v>
          </cell>
          <cell r="M740">
            <v>0.35116320000000001</v>
          </cell>
          <cell r="N740">
            <v>0.35116320000000001</v>
          </cell>
          <cell r="O740">
            <v>110</v>
          </cell>
        </row>
        <row r="741">
          <cell r="A741" t="str">
            <v>C&amp;I</v>
          </cell>
          <cell r="B741">
            <v>20</v>
          </cell>
          <cell r="C741" t="str">
            <v>All</v>
          </cell>
          <cell r="D741" t="str">
            <v>All</v>
          </cell>
          <cell r="E741" t="str">
            <v>Tonnage: 4&lt;=tons&lt;5</v>
          </cell>
          <cell r="F741">
            <v>85.548500000000004</v>
          </cell>
          <cell r="G741">
            <v>5.4363060000000001</v>
          </cell>
          <cell r="H741">
            <v>5.8731150000000003</v>
          </cell>
          <cell r="I741">
            <v>-0.33037719999999998</v>
          </cell>
          <cell r="J741">
            <v>-0.13518769999999999</v>
          </cell>
          <cell r="K741">
            <v>0</v>
          </cell>
          <cell r="L741">
            <v>0.13518769999999999</v>
          </cell>
          <cell r="M741">
            <v>0.33037719999999998</v>
          </cell>
          <cell r="N741">
            <v>0.33037719999999998</v>
          </cell>
          <cell r="O741">
            <v>110</v>
          </cell>
        </row>
        <row r="742">
          <cell r="A742" t="str">
            <v>C&amp;I</v>
          </cell>
          <cell r="B742">
            <v>21</v>
          </cell>
          <cell r="C742" t="str">
            <v>All</v>
          </cell>
          <cell r="D742" t="str">
            <v>All</v>
          </cell>
          <cell r="E742" t="str">
            <v>Tonnage: 4&lt;=tons&lt;5</v>
          </cell>
          <cell r="F742">
            <v>81.102900000000005</v>
          </cell>
          <cell r="G742">
            <v>4.862533</v>
          </cell>
          <cell r="H742">
            <v>5.7541989999999998</v>
          </cell>
          <cell r="I742">
            <v>-0.32546609999999998</v>
          </cell>
          <cell r="J742">
            <v>-0.13317809999999999</v>
          </cell>
          <cell r="K742">
            <v>0</v>
          </cell>
          <cell r="L742">
            <v>0.13317809999999999</v>
          </cell>
          <cell r="M742">
            <v>0.32546609999999998</v>
          </cell>
          <cell r="N742">
            <v>0.32546609999999998</v>
          </cell>
          <cell r="O742">
            <v>110</v>
          </cell>
        </row>
        <row r="743">
          <cell r="A743" t="str">
            <v>C&amp;I</v>
          </cell>
          <cell r="B743">
            <v>22</v>
          </cell>
          <cell r="C743" t="str">
            <v>All</v>
          </cell>
          <cell r="D743" t="str">
            <v>All</v>
          </cell>
          <cell r="E743" t="str">
            <v>Tonnage: 4&lt;=tons&lt;5</v>
          </cell>
          <cell r="F743">
            <v>78.781700000000001</v>
          </cell>
          <cell r="G743">
            <v>4.3831389999999999</v>
          </cell>
          <cell r="H743">
            <v>4.4855679999999998</v>
          </cell>
          <cell r="I743">
            <v>-0.3359857</v>
          </cell>
          <cell r="J743">
            <v>-0.13748260000000001</v>
          </cell>
          <cell r="K743">
            <v>0</v>
          </cell>
          <cell r="L743">
            <v>0.13748260000000001</v>
          </cell>
          <cell r="M743">
            <v>0.3359857</v>
          </cell>
          <cell r="N743">
            <v>0.3359857</v>
          </cell>
          <cell r="O743">
            <v>110</v>
          </cell>
        </row>
        <row r="744">
          <cell r="A744" t="str">
            <v>C&amp;I</v>
          </cell>
          <cell r="B744">
            <v>23</v>
          </cell>
          <cell r="C744" t="str">
            <v>All</v>
          </cell>
          <cell r="D744" t="str">
            <v>All</v>
          </cell>
          <cell r="E744" t="str">
            <v>Tonnage: 4&lt;=tons&lt;5</v>
          </cell>
          <cell r="F744">
            <v>76.322100000000006</v>
          </cell>
          <cell r="G744">
            <v>3.6140910000000002</v>
          </cell>
          <cell r="H744">
            <v>3.9900899999999999</v>
          </cell>
          <cell r="I744">
            <v>-0.29470879999999999</v>
          </cell>
          <cell r="J744">
            <v>-0.12059250000000001</v>
          </cell>
          <cell r="K744">
            <v>0</v>
          </cell>
          <cell r="L744">
            <v>0.12059250000000001</v>
          </cell>
          <cell r="M744">
            <v>0.29470879999999999</v>
          </cell>
          <cell r="N744">
            <v>0.29470879999999999</v>
          </cell>
          <cell r="O744">
            <v>110</v>
          </cell>
        </row>
        <row r="745">
          <cell r="A745" t="str">
            <v>C&amp;I</v>
          </cell>
          <cell r="B745">
            <v>24</v>
          </cell>
          <cell r="C745" t="str">
            <v>All</v>
          </cell>
          <cell r="D745" t="str">
            <v>All</v>
          </cell>
          <cell r="E745" t="str">
            <v>Tonnage: 4&lt;=tons&lt;5</v>
          </cell>
          <cell r="F745">
            <v>74.725399999999993</v>
          </cell>
          <cell r="G745">
            <v>3.5678350000000001</v>
          </cell>
          <cell r="H745">
            <v>3.7207870000000001</v>
          </cell>
          <cell r="I745">
            <v>-0.2787133</v>
          </cell>
          <cell r="J745">
            <v>-0.1140472</v>
          </cell>
          <cell r="K745">
            <v>0</v>
          </cell>
          <cell r="L745">
            <v>0.1140472</v>
          </cell>
          <cell r="M745">
            <v>0.2787133</v>
          </cell>
          <cell r="N745">
            <v>0.2787133</v>
          </cell>
          <cell r="O745">
            <v>110</v>
          </cell>
        </row>
        <row r="746">
          <cell r="A746" t="str">
            <v>C&amp;I</v>
          </cell>
          <cell r="B746">
            <v>1</v>
          </cell>
          <cell r="C746" t="str">
            <v>All</v>
          </cell>
          <cell r="D746" t="str">
            <v>All</v>
          </cell>
          <cell r="E746" t="str">
            <v>Tonnage: 5&lt;=tons</v>
          </cell>
          <cell r="F746">
            <v>68.311199999999999</v>
          </cell>
          <cell r="G746">
            <v>1.83961</v>
          </cell>
          <cell r="H746">
            <v>1.8612379999999999</v>
          </cell>
          <cell r="I746">
            <v>-0.1256091</v>
          </cell>
          <cell r="J746">
            <v>-5.1398199999999998E-2</v>
          </cell>
          <cell r="K746">
            <v>0</v>
          </cell>
          <cell r="L746">
            <v>5.1398199999999998E-2</v>
          </cell>
          <cell r="M746">
            <v>0.1256091</v>
          </cell>
          <cell r="N746">
            <v>0.1256091</v>
          </cell>
          <cell r="O746">
            <v>656</v>
          </cell>
        </row>
        <row r="747">
          <cell r="A747" t="str">
            <v>C&amp;I</v>
          </cell>
          <cell r="B747">
            <v>2</v>
          </cell>
          <cell r="C747" t="str">
            <v>All</v>
          </cell>
          <cell r="D747" t="str">
            <v>All</v>
          </cell>
          <cell r="E747" t="str">
            <v>Tonnage: 5&lt;=tons</v>
          </cell>
          <cell r="F747">
            <v>67.046599999999998</v>
          </cell>
          <cell r="G747">
            <v>1.776362</v>
          </cell>
          <cell r="H747">
            <v>1.770993</v>
          </cell>
          <cell r="I747">
            <v>-0.12425369999999999</v>
          </cell>
          <cell r="J747">
            <v>-5.0843600000000003E-2</v>
          </cell>
          <cell r="K747">
            <v>0</v>
          </cell>
          <cell r="L747">
            <v>5.0843600000000003E-2</v>
          </cell>
          <cell r="M747">
            <v>0.12425369999999999</v>
          </cell>
          <cell r="N747">
            <v>0.12425369999999999</v>
          </cell>
          <cell r="O747">
            <v>656</v>
          </cell>
        </row>
        <row r="748">
          <cell r="A748" t="str">
            <v>C&amp;I</v>
          </cell>
          <cell r="B748">
            <v>3</v>
          </cell>
          <cell r="C748" t="str">
            <v>All</v>
          </cell>
          <cell r="D748" t="str">
            <v>All</v>
          </cell>
          <cell r="E748" t="str">
            <v>Tonnage: 5&lt;=tons</v>
          </cell>
          <cell r="F748">
            <v>65.655000000000001</v>
          </cell>
          <cell r="G748">
            <v>1.6890369999999999</v>
          </cell>
          <cell r="H748">
            <v>1.6704239999999999</v>
          </cell>
          <cell r="I748">
            <v>-0.1230016</v>
          </cell>
          <cell r="J748">
            <v>-5.03312E-2</v>
          </cell>
          <cell r="K748">
            <v>0</v>
          </cell>
          <cell r="L748">
            <v>5.03312E-2</v>
          </cell>
          <cell r="M748">
            <v>0.1230016</v>
          </cell>
          <cell r="N748">
            <v>0.1230016</v>
          </cell>
          <cell r="O748">
            <v>656</v>
          </cell>
        </row>
        <row r="749">
          <cell r="A749" t="str">
            <v>C&amp;I</v>
          </cell>
          <cell r="B749">
            <v>4</v>
          </cell>
          <cell r="C749" t="str">
            <v>All</v>
          </cell>
          <cell r="D749" t="str">
            <v>All</v>
          </cell>
          <cell r="E749" t="str">
            <v>Tonnage: 5&lt;=tons</v>
          </cell>
          <cell r="F749">
            <v>64.707400000000007</v>
          </cell>
          <cell r="G749">
            <v>1.6512610000000001</v>
          </cell>
          <cell r="H749">
            <v>1.63483</v>
          </cell>
          <cell r="I749">
            <v>-0.12234490000000001</v>
          </cell>
          <cell r="J749">
            <v>-5.0062599999999999E-2</v>
          </cell>
          <cell r="K749">
            <v>0</v>
          </cell>
          <cell r="L749">
            <v>5.0062599999999999E-2</v>
          </cell>
          <cell r="M749">
            <v>0.12234490000000001</v>
          </cell>
          <cell r="N749">
            <v>0.12234490000000001</v>
          </cell>
          <cell r="O749">
            <v>656</v>
          </cell>
        </row>
        <row r="750">
          <cell r="A750" t="str">
            <v>C&amp;I</v>
          </cell>
          <cell r="B750">
            <v>5</v>
          </cell>
          <cell r="C750" t="str">
            <v>All</v>
          </cell>
          <cell r="D750" t="str">
            <v>All</v>
          </cell>
          <cell r="E750" t="str">
            <v>Tonnage: 5&lt;=tons</v>
          </cell>
          <cell r="F750">
            <v>64.073099999999997</v>
          </cell>
          <cell r="G750">
            <v>1.6747780000000001</v>
          </cell>
          <cell r="H750">
            <v>1.677581</v>
          </cell>
          <cell r="I750">
            <v>-0.1219857</v>
          </cell>
          <cell r="J750">
            <v>-4.9915599999999997E-2</v>
          </cell>
          <cell r="K750">
            <v>0</v>
          </cell>
          <cell r="L750">
            <v>4.9915599999999997E-2</v>
          </cell>
          <cell r="M750">
            <v>0.1219857</v>
          </cell>
          <cell r="N750">
            <v>0.1219857</v>
          </cell>
          <cell r="O750">
            <v>656</v>
          </cell>
        </row>
        <row r="751">
          <cell r="A751" t="str">
            <v>C&amp;I</v>
          </cell>
          <cell r="B751">
            <v>6</v>
          </cell>
          <cell r="C751" t="str">
            <v>All</v>
          </cell>
          <cell r="D751" t="str">
            <v>All</v>
          </cell>
          <cell r="E751" t="str">
            <v>Tonnage: 5&lt;=tons</v>
          </cell>
          <cell r="F751">
            <v>63.480200000000004</v>
          </cell>
          <cell r="G751">
            <v>1.919065</v>
          </cell>
          <cell r="H751">
            <v>1.9482520000000001</v>
          </cell>
          <cell r="I751">
            <v>-0.1224441</v>
          </cell>
          <cell r="J751">
            <v>-5.0103200000000001E-2</v>
          </cell>
          <cell r="K751">
            <v>0</v>
          </cell>
          <cell r="L751">
            <v>5.0103200000000001E-2</v>
          </cell>
          <cell r="M751">
            <v>0.1224441</v>
          </cell>
          <cell r="N751">
            <v>0.1224441</v>
          </cell>
          <cell r="O751">
            <v>656</v>
          </cell>
        </row>
        <row r="752">
          <cell r="A752" t="str">
            <v>C&amp;I</v>
          </cell>
          <cell r="B752">
            <v>7</v>
          </cell>
          <cell r="C752" t="str">
            <v>All</v>
          </cell>
          <cell r="D752" t="str">
            <v>All</v>
          </cell>
          <cell r="E752" t="str">
            <v>Tonnage: 5&lt;=tons</v>
          </cell>
          <cell r="F752">
            <v>62.682099999999998</v>
          </cell>
          <cell r="G752">
            <v>1.941897</v>
          </cell>
          <cell r="H752">
            <v>1.9571080000000001</v>
          </cell>
          <cell r="I752">
            <v>-0.1226863</v>
          </cell>
          <cell r="J752">
            <v>-5.0202200000000002E-2</v>
          </cell>
          <cell r="K752">
            <v>0</v>
          </cell>
          <cell r="L752">
            <v>5.0202200000000002E-2</v>
          </cell>
          <cell r="M752">
            <v>0.1226863</v>
          </cell>
          <cell r="N752">
            <v>0.1226863</v>
          </cell>
          <cell r="O752">
            <v>656</v>
          </cell>
        </row>
        <row r="753">
          <cell r="A753" t="str">
            <v>C&amp;I</v>
          </cell>
          <cell r="B753">
            <v>8</v>
          </cell>
          <cell r="C753" t="str">
            <v>All</v>
          </cell>
          <cell r="D753" t="str">
            <v>All</v>
          </cell>
          <cell r="E753" t="str">
            <v>Tonnage: 5&lt;=tons</v>
          </cell>
          <cell r="F753">
            <v>63.910699999999999</v>
          </cell>
          <cell r="G753">
            <v>2.398806</v>
          </cell>
          <cell r="H753">
            <v>2.3772220000000002</v>
          </cell>
          <cell r="I753">
            <v>-0.1243644</v>
          </cell>
          <cell r="J753">
            <v>-5.0888900000000001E-2</v>
          </cell>
          <cell r="K753">
            <v>0</v>
          </cell>
          <cell r="L753">
            <v>5.0888900000000001E-2</v>
          </cell>
          <cell r="M753">
            <v>0.1243644</v>
          </cell>
          <cell r="N753">
            <v>0.1243644</v>
          </cell>
          <cell r="O753">
            <v>656</v>
          </cell>
        </row>
        <row r="754">
          <cell r="A754" t="str">
            <v>C&amp;I</v>
          </cell>
          <cell r="B754">
            <v>9</v>
          </cell>
          <cell r="C754" t="str">
            <v>All</v>
          </cell>
          <cell r="D754" t="str">
            <v>All</v>
          </cell>
          <cell r="E754" t="str">
            <v>Tonnage: 5&lt;=tons</v>
          </cell>
          <cell r="F754">
            <v>68.212900000000005</v>
          </cell>
          <cell r="G754">
            <v>3.0868069999999999</v>
          </cell>
          <cell r="H754">
            <v>3.048797</v>
          </cell>
          <cell r="I754">
            <v>-0.1297548</v>
          </cell>
          <cell r="J754">
            <v>-5.3094599999999999E-2</v>
          </cell>
          <cell r="K754">
            <v>0</v>
          </cell>
          <cell r="L754">
            <v>5.3094599999999999E-2</v>
          </cell>
          <cell r="M754">
            <v>0.1297548</v>
          </cell>
          <cell r="N754">
            <v>0.1297548</v>
          </cell>
          <cell r="O754">
            <v>656</v>
          </cell>
        </row>
        <row r="755">
          <cell r="A755" t="str">
            <v>C&amp;I</v>
          </cell>
          <cell r="B755">
            <v>10</v>
          </cell>
          <cell r="C755" t="str">
            <v>All</v>
          </cell>
          <cell r="D755" t="str">
            <v>All</v>
          </cell>
          <cell r="E755" t="str">
            <v>Tonnage: 5&lt;=tons</v>
          </cell>
          <cell r="F755">
            <v>72.797399999999996</v>
          </cell>
          <cell r="G755">
            <v>4.1227859999999996</v>
          </cell>
          <cell r="H755">
            <v>4.0863389999999997</v>
          </cell>
          <cell r="I755">
            <v>-0.13725899999999999</v>
          </cell>
          <cell r="J755">
            <v>-5.6165300000000001E-2</v>
          </cell>
          <cell r="K755">
            <v>0</v>
          </cell>
          <cell r="L755">
            <v>5.6165300000000001E-2</v>
          </cell>
          <cell r="M755">
            <v>0.13725899999999999</v>
          </cell>
          <cell r="N755">
            <v>0.13725899999999999</v>
          </cell>
          <cell r="O755">
            <v>656</v>
          </cell>
        </row>
        <row r="756">
          <cell r="A756" t="str">
            <v>C&amp;I</v>
          </cell>
          <cell r="B756">
            <v>11</v>
          </cell>
          <cell r="C756" t="str">
            <v>All</v>
          </cell>
          <cell r="D756" t="str">
            <v>All</v>
          </cell>
          <cell r="E756" t="str">
            <v>Tonnage: 5&lt;=tons</v>
          </cell>
          <cell r="F756">
            <v>77.525700000000001</v>
          </cell>
          <cell r="G756">
            <v>5.0405030000000002</v>
          </cell>
          <cell r="H756">
            <v>5.1077260000000004</v>
          </cell>
          <cell r="I756">
            <v>-0.14711769999999999</v>
          </cell>
          <cell r="J756">
            <v>-6.01994E-2</v>
          </cell>
          <cell r="K756">
            <v>0</v>
          </cell>
          <cell r="L756">
            <v>6.01994E-2</v>
          </cell>
          <cell r="M756">
            <v>0.14711769999999999</v>
          </cell>
          <cell r="N756">
            <v>0.14711769999999999</v>
          </cell>
          <cell r="O756">
            <v>656</v>
          </cell>
        </row>
        <row r="757">
          <cell r="A757" t="str">
            <v>C&amp;I</v>
          </cell>
          <cell r="B757">
            <v>12</v>
          </cell>
          <cell r="C757" t="str">
            <v>All</v>
          </cell>
          <cell r="D757" t="str">
            <v>All</v>
          </cell>
          <cell r="E757" t="str">
            <v>Tonnage: 5&lt;=tons</v>
          </cell>
          <cell r="F757">
            <v>81.505600000000001</v>
          </cell>
          <cell r="G757">
            <v>5.6752469999999997</v>
          </cell>
          <cell r="H757">
            <v>5.8118489999999996</v>
          </cell>
          <cell r="I757">
            <v>-0.15015490000000001</v>
          </cell>
          <cell r="J757">
            <v>-6.1442099999999999E-2</v>
          </cell>
          <cell r="K757">
            <v>0</v>
          </cell>
          <cell r="L757">
            <v>6.1442099999999999E-2</v>
          </cell>
          <cell r="M757">
            <v>0.15015490000000001</v>
          </cell>
          <cell r="N757">
            <v>0.15015490000000001</v>
          </cell>
          <cell r="O757">
            <v>656</v>
          </cell>
        </row>
        <row r="758">
          <cell r="A758" t="str">
            <v>C&amp;I</v>
          </cell>
          <cell r="B758">
            <v>13</v>
          </cell>
          <cell r="C758" t="str">
            <v>All</v>
          </cell>
          <cell r="D758" t="str">
            <v>All</v>
          </cell>
          <cell r="E758" t="str">
            <v>Tonnage: 5&lt;=tons</v>
          </cell>
          <cell r="F758">
            <v>85.061499999999995</v>
          </cell>
          <cell r="G758">
            <v>6.0882750000000003</v>
          </cell>
          <cell r="H758">
            <v>6.1029039999999997</v>
          </cell>
          <cell r="I758">
            <v>-0.14442450000000001</v>
          </cell>
          <cell r="J758">
            <v>-5.9097299999999998E-2</v>
          </cell>
          <cell r="K758">
            <v>0</v>
          </cell>
          <cell r="L758">
            <v>5.9097299999999998E-2</v>
          </cell>
          <cell r="M758">
            <v>0.14442450000000001</v>
          </cell>
          <cell r="N758">
            <v>0.14442450000000001</v>
          </cell>
          <cell r="O758">
            <v>656</v>
          </cell>
        </row>
        <row r="759">
          <cell r="A759" t="str">
            <v>C&amp;I</v>
          </cell>
          <cell r="B759">
            <v>14</v>
          </cell>
          <cell r="C759" t="str">
            <v>All</v>
          </cell>
          <cell r="D759" t="str">
            <v>All</v>
          </cell>
          <cell r="E759" t="str">
            <v>Tonnage: 5&lt;=tons</v>
          </cell>
          <cell r="F759">
            <v>88.138499999999993</v>
          </cell>
          <cell r="G759">
            <v>6.5801619999999996</v>
          </cell>
          <cell r="H759">
            <v>6.6065339999999999</v>
          </cell>
          <cell r="I759">
            <v>-0.145623</v>
          </cell>
          <cell r="J759">
            <v>-5.95877E-2</v>
          </cell>
          <cell r="K759">
            <v>0</v>
          </cell>
          <cell r="L759">
            <v>5.95877E-2</v>
          </cell>
          <cell r="M759">
            <v>0.145623</v>
          </cell>
          <cell r="N759">
            <v>0.145623</v>
          </cell>
          <cell r="O759">
            <v>656</v>
          </cell>
        </row>
        <row r="760">
          <cell r="A760" t="str">
            <v>C&amp;I</v>
          </cell>
          <cell r="B760">
            <v>15</v>
          </cell>
          <cell r="C760" t="str">
            <v>All</v>
          </cell>
          <cell r="D760" t="str">
            <v>All</v>
          </cell>
          <cell r="E760" t="str">
            <v>Tonnage: 5&lt;=tons</v>
          </cell>
          <cell r="F760">
            <v>90.953199999999995</v>
          </cell>
          <cell r="G760">
            <v>7.0273859999999999</v>
          </cell>
          <cell r="H760">
            <v>6.782559</v>
          </cell>
          <cell r="I760">
            <v>-0.1424088</v>
          </cell>
          <cell r="J760">
            <v>-5.8272499999999998E-2</v>
          </cell>
          <cell r="K760">
            <v>0</v>
          </cell>
          <cell r="L760">
            <v>5.8272499999999998E-2</v>
          </cell>
          <cell r="M760">
            <v>0.1424088</v>
          </cell>
          <cell r="N760">
            <v>0.1424088</v>
          </cell>
          <cell r="O760">
            <v>656</v>
          </cell>
        </row>
        <row r="761">
          <cell r="A761" t="str">
            <v>C&amp;I</v>
          </cell>
          <cell r="B761">
            <v>16</v>
          </cell>
          <cell r="C761" t="str">
            <v>All</v>
          </cell>
          <cell r="D761" t="str">
            <v>All</v>
          </cell>
          <cell r="E761" t="str">
            <v>Tonnage: 5&lt;=tons</v>
          </cell>
          <cell r="F761">
            <v>92.742900000000006</v>
          </cell>
          <cell r="G761">
            <v>7.0519579999999999</v>
          </cell>
          <cell r="H761">
            <v>6.8886649999999996</v>
          </cell>
          <cell r="I761">
            <v>-0.1520666</v>
          </cell>
          <cell r="J761">
            <v>-6.2224399999999999E-2</v>
          </cell>
          <cell r="K761">
            <v>0</v>
          </cell>
          <cell r="L761">
            <v>6.2224399999999999E-2</v>
          </cell>
          <cell r="M761">
            <v>0.1520666</v>
          </cell>
          <cell r="N761">
            <v>0.1520666</v>
          </cell>
          <cell r="O761">
            <v>656</v>
          </cell>
        </row>
        <row r="762">
          <cell r="A762" t="str">
            <v>C&amp;I</v>
          </cell>
          <cell r="B762">
            <v>17</v>
          </cell>
          <cell r="C762" t="str">
            <v>All</v>
          </cell>
          <cell r="D762" t="str">
            <v>All</v>
          </cell>
          <cell r="E762" t="str">
            <v>Tonnage: 5&lt;=tons</v>
          </cell>
          <cell r="F762">
            <v>93.537499999999994</v>
          </cell>
          <cell r="G762">
            <v>7.0518020000000003</v>
          </cell>
          <cell r="H762">
            <v>6.7003539999999999</v>
          </cell>
          <cell r="I762">
            <v>-0.1506121</v>
          </cell>
          <cell r="J762">
            <v>-6.1629200000000002E-2</v>
          </cell>
          <cell r="K762">
            <v>0</v>
          </cell>
          <cell r="L762">
            <v>6.1629200000000002E-2</v>
          </cell>
          <cell r="M762">
            <v>0.1506121</v>
          </cell>
          <cell r="N762">
            <v>0.1506121</v>
          </cell>
          <cell r="O762">
            <v>656</v>
          </cell>
        </row>
        <row r="763">
          <cell r="A763" t="str">
            <v>C&amp;I</v>
          </cell>
          <cell r="B763">
            <v>18</v>
          </cell>
          <cell r="C763" t="str">
            <v>All</v>
          </cell>
          <cell r="D763" t="str">
            <v>All</v>
          </cell>
          <cell r="E763" t="str">
            <v>Tonnage: 5&lt;=tons</v>
          </cell>
          <cell r="F763">
            <v>92.635300000000001</v>
          </cell>
          <cell r="G763">
            <v>6.1477519999999997</v>
          </cell>
          <cell r="H763">
            <v>5.9020320000000002</v>
          </cell>
          <cell r="I763">
            <v>-0.15346099999999999</v>
          </cell>
          <cell r="J763">
            <v>-6.2795000000000004E-2</v>
          </cell>
          <cell r="K763">
            <v>0</v>
          </cell>
          <cell r="L763">
            <v>6.2795000000000004E-2</v>
          </cell>
          <cell r="M763">
            <v>0.15346099999999999</v>
          </cell>
          <cell r="N763">
            <v>0.15346099999999999</v>
          </cell>
          <cell r="O763">
            <v>656</v>
          </cell>
        </row>
        <row r="764">
          <cell r="A764" t="str">
            <v>C&amp;I</v>
          </cell>
          <cell r="B764">
            <v>19</v>
          </cell>
          <cell r="C764" t="str">
            <v>All</v>
          </cell>
          <cell r="D764" t="str">
            <v>All</v>
          </cell>
          <cell r="E764" t="str">
            <v>Tonnage: 5&lt;=tons</v>
          </cell>
          <cell r="F764">
            <v>90.049800000000005</v>
          </cell>
          <cell r="G764">
            <v>5.0885499999999997</v>
          </cell>
          <cell r="H764">
            <v>5.0113329999999996</v>
          </cell>
          <cell r="I764">
            <v>-0.15313489999999999</v>
          </cell>
          <cell r="J764">
            <v>-6.2661599999999998E-2</v>
          </cell>
          <cell r="K764">
            <v>0</v>
          </cell>
          <cell r="L764">
            <v>6.2661599999999998E-2</v>
          </cell>
          <cell r="M764">
            <v>0.15313489999999999</v>
          </cell>
          <cell r="N764">
            <v>0.15313489999999999</v>
          </cell>
          <cell r="O764">
            <v>656</v>
          </cell>
        </row>
        <row r="765">
          <cell r="A765" t="str">
            <v>C&amp;I</v>
          </cell>
          <cell r="B765">
            <v>20</v>
          </cell>
          <cell r="C765" t="str">
            <v>All</v>
          </cell>
          <cell r="D765" t="str">
            <v>All</v>
          </cell>
          <cell r="E765" t="str">
            <v>Tonnage: 5&lt;=tons</v>
          </cell>
          <cell r="F765">
            <v>85.723699999999994</v>
          </cell>
          <cell r="G765">
            <v>4.5501040000000001</v>
          </cell>
          <cell r="H765">
            <v>4.5732460000000001</v>
          </cell>
          <cell r="I765">
            <v>-0.15212329999999999</v>
          </cell>
          <cell r="J765">
            <v>-6.22476E-2</v>
          </cell>
          <cell r="K765">
            <v>0</v>
          </cell>
          <cell r="L765">
            <v>6.22476E-2</v>
          </cell>
          <cell r="M765">
            <v>0.15212329999999999</v>
          </cell>
          <cell r="N765">
            <v>0.15212329999999999</v>
          </cell>
          <cell r="O765">
            <v>656</v>
          </cell>
        </row>
        <row r="766">
          <cell r="A766" t="str">
            <v>C&amp;I</v>
          </cell>
          <cell r="B766">
            <v>21</v>
          </cell>
          <cell r="C766" t="str">
            <v>All</v>
          </cell>
          <cell r="D766" t="str">
            <v>All</v>
          </cell>
          <cell r="E766" t="str">
            <v>Tonnage: 5&lt;=tons</v>
          </cell>
          <cell r="F766">
            <v>81.315399999999997</v>
          </cell>
          <cell r="G766">
            <v>3.9674450000000001</v>
          </cell>
          <cell r="H766">
            <v>3.9393199999999999</v>
          </cell>
          <cell r="I766">
            <v>-0.1468893</v>
          </cell>
          <cell r="J766">
            <v>-6.0105899999999997E-2</v>
          </cell>
          <cell r="K766">
            <v>0</v>
          </cell>
          <cell r="L766">
            <v>6.0105899999999997E-2</v>
          </cell>
          <cell r="M766">
            <v>0.1468893</v>
          </cell>
          <cell r="N766">
            <v>0.1468893</v>
          </cell>
          <cell r="O766">
            <v>656</v>
          </cell>
        </row>
        <row r="767">
          <cell r="A767" t="str">
            <v>C&amp;I</v>
          </cell>
          <cell r="B767">
            <v>22</v>
          </cell>
          <cell r="C767" t="str">
            <v>All</v>
          </cell>
          <cell r="D767" t="str">
            <v>All</v>
          </cell>
          <cell r="E767" t="str">
            <v>Tonnage: 5&lt;=tons</v>
          </cell>
          <cell r="F767">
            <v>78.630499999999998</v>
          </cell>
          <cell r="G767">
            <v>3.1073590000000002</v>
          </cell>
          <cell r="H767">
            <v>2.9295710000000001</v>
          </cell>
          <cell r="I767">
            <v>-0.14812230000000001</v>
          </cell>
          <cell r="J767">
            <v>-6.0610499999999998E-2</v>
          </cell>
          <cell r="K767">
            <v>0</v>
          </cell>
          <cell r="L767">
            <v>6.0610499999999998E-2</v>
          </cell>
          <cell r="M767">
            <v>0.14812230000000001</v>
          </cell>
          <cell r="N767">
            <v>0.14812230000000001</v>
          </cell>
          <cell r="O767">
            <v>656</v>
          </cell>
        </row>
        <row r="768">
          <cell r="A768" t="str">
            <v>C&amp;I</v>
          </cell>
          <cell r="B768">
            <v>23</v>
          </cell>
          <cell r="C768" t="str">
            <v>All</v>
          </cell>
          <cell r="D768" t="str">
            <v>All</v>
          </cell>
          <cell r="E768" t="str">
            <v>Tonnage: 5&lt;=tons</v>
          </cell>
          <cell r="F768">
            <v>76.343900000000005</v>
          </cell>
          <cell r="G768">
            <v>2.5592480000000002</v>
          </cell>
          <cell r="H768">
            <v>2.5611160000000002</v>
          </cell>
          <cell r="I768">
            <v>-0.13824439999999999</v>
          </cell>
          <cell r="J768">
            <v>-5.6568500000000001E-2</v>
          </cell>
          <cell r="K768">
            <v>0</v>
          </cell>
          <cell r="L768">
            <v>5.6568500000000001E-2</v>
          </cell>
          <cell r="M768">
            <v>0.13824439999999999</v>
          </cell>
          <cell r="N768">
            <v>0.13824439999999999</v>
          </cell>
          <cell r="O768">
            <v>656</v>
          </cell>
        </row>
        <row r="769">
          <cell r="A769" t="str">
            <v>C&amp;I</v>
          </cell>
          <cell r="B769">
            <v>24</v>
          </cell>
          <cell r="C769" t="str">
            <v>All</v>
          </cell>
          <cell r="D769" t="str">
            <v>All</v>
          </cell>
          <cell r="E769" t="str">
            <v>Tonnage: 5&lt;=tons</v>
          </cell>
          <cell r="F769">
            <v>74.730699999999999</v>
          </cell>
          <cell r="G769">
            <v>2.2356370000000001</v>
          </cell>
          <cell r="H769">
            <v>2.27345</v>
          </cell>
          <cell r="I769">
            <v>-0.14042769999999999</v>
          </cell>
          <cell r="J769">
            <v>-5.7461900000000003E-2</v>
          </cell>
          <cell r="K769">
            <v>0</v>
          </cell>
          <cell r="L769">
            <v>5.7461900000000003E-2</v>
          </cell>
          <cell r="M769">
            <v>0.14042769999999999</v>
          </cell>
          <cell r="N769">
            <v>0.14042769999999999</v>
          </cell>
          <cell r="O769">
            <v>656</v>
          </cell>
        </row>
        <row r="770">
          <cell r="A770" t="str">
            <v>C&amp;I</v>
          </cell>
          <cell r="B770">
            <v>1</v>
          </cell>
          <cell r="C770" t="str">
            <v>All</v>
          </cell>
          <cell r="D770" t="str">
            <v>All</v>
          </cell>
          <cell r="E770" t="str">
            <v>Tonnage: tons missing</v>
          </cell>
          <cell r="H770">
            <v>2.52E-2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18</v>
          </cell>
        </row>
        <row r="771">
          <cell r="A771" t="str">
            <v>C&amp;I</v>
          </cell>
          <cell r="B771">
            <v>2</v>
          </cell>
          <cell r="C771" t="str">
            <v>All</v>
          </cell>
          <cell r="D771" t="str">
            <v>All</v>
          </cell>
          <cell r="E771" t="str">
            <v>Tonnage: tons missing</v>
          </cell>
          <cell r="H771">
            <v>2.58E-2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18</v>
          </cell>
        </row>
        <row r="772">
          <cell r="A772" t="str">
            <v>C&amp;I</v>
          </cell>
          <cell r="B772">
            <v>3</v>
          </cell>
          <cell r="C772" t="str">
            <v>All</v>
          </cell>
          <cell r="D772" t="str">
            <v>All</v>
          </cell>
          <cell r="E772" t="str">
            <v>Tonnage: tons missing</v>
          </cell>
          <cell r="H772">
            <v>2.52E-2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18</v>
          </cell>
        </row>
        <row r="773">
          <cell r="A773" t="str">
            <v>C&amp;I</v>
          </cell>
          <cell r="B773">
            <v>4</v>
          </cell>
          <cell r="C773" t="str">
            <v>All</v>
          </cell>
          <cell r="D773" t="str">
            <v>All</v>
          </cell>
          <cell r="E773" t="str">
            <v>Tonnage: tons missing</v>
          </cell>
          <cell r="H773">
            <v>2.58E-2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18</v>
          </cell>
        </row>
        <row r="774">
          <cell r="A774" t="str">
            <v>C&amp;I</v>
          </cell>
          <cell r="B774">
            <v>5</v>
          </cell>
          <cell r="C774" t="str">
            <v>All</v>
          </cell>
          <cell r="D774" t="str">
            <v>All</v>
          </cell>
          <cell r="E774" t="str">
            <v>Tonnage: tons missing</v>
          </cell>
          <cell r="H774">
            <v>2.46E-2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18</v>
          </cell>
        </row>
        <row r="775">
          <cell r="A775" t="str">
            <v>C&amp;I</v>
          </cell>
          <cell r="B775">
            <v>6</v>
          </cell>
          <cell r="C775" t="str">
            <v>All</v>
          </cell>
          <cell r="D775" t="str">
            <v>All</v>
          </cell>
          <cell r="E775" t="str">
            <v>Tonnage: tons missing</v>
          </cell>
          <cell r="H775">
            <v>2.52E-2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18</v>
          </cell>
        </row>
        <row r="776">
          <cell r="A776" t="str">
            <v>C&amp;I</v>
          </cell>
          <cell r="B776">
            <v>7</v>
          </cell>
          <cell r="C776" t="str">
            <v>All</v>
          </cell>
          <cell r="D776" t="str">
            <v>All</v>
          </cell>
          <cell r="E776" t="str">
            <v>Tonnage: tons missing</v>
          </cell>
          <cell r="H776">
            <v>2.52E-2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18</v>
          </cell>
        </row>
        <row r="777">
          <cell r="A777" t="str">
            <v>C&amp;I</v>
          </cell>
          <cell r="B777">
            <v>8</v>
          </cell>
          <cell r="C777" t="str">
            <v>All</v>
          </cell>
          <cell r="D777" t="str">
            <v>All</v>
          </cell>
          <cell r="E777" t="str">
            <v>Tonnage: tons missing</v>
          </cell>
          <cell r="H777">
            <v>2.64E-2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18</v>
          </cell>
        </row>
        <row r="778">
          <cell r="A778" t="str">
            <v>C&amp;I</v>
          </cell>
          <cell r="B778">
            <v>9</v>
          </cell>
          <cell r="C778" t="str">
            <v>All</v>
          </cell>
          <cell r="D778" t="str">
            <v>All</v>
          </cell>
          <cell r="E778" t="str">
            <v>Tonnage: tons missing</v>
          </cell>
          <cell r="H778">
            <v>2.52E-2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18</v>
          </cell>
        </row>
        <row r="779">
          <cell r="A779" t="str">
            <v>C&amp;I</v>
          </cell>
          <cell r="B779">
            <v>10</v>
          </cell>
          <cell r="C779" t="str">
            <v>All</v>
          </cell>
          <cell r="D779" t="str">
            <v>All</v>
          </cell>
          <cell r="E779" t="str">
            <v>Tonnage: tons missing</v>
          </cell>
          <cell r="H779">
            <v>2.64E-2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18</v>
          </cell>
        </row>
        <row r="780">
          <cell r="A780" t="str">
            <v>C&amp;I</v>
          </cell>
          <cell r="B780">
            <v>11</v>
          </cell>
          <cell r="C780" t="str">
            <v>All</v>
          </cell>
          <cell r="D780" t="str">
            <v>All</v>
          </cell>
          <cell r="E780" t="str">
            <v>Tonnage: tons missing</v>
          </cell>
          <cell r="H780">
            <v>1.1220699999999999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18</v>
          </cell>
        </row>
        <row r="781">
          <cell r="A781" t="str">
            <v>C&amp;I</v>
          </cell>
          <cell r="B781">
            <v>12</v>
          </cell>
          <cell r="C781" t="str">
            <v>All</v>
          </cell>
          <cell r="D781" t="str">
            <v>All</v>
          </cell>
          <cell r="E781" t="str">
            <v>Tonnage: tons missing</v>
          </cell>
          <cell r="H781">
            <v>0.53099980000000002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18</v>
          </cell>
        </row>
        <row r="782">
          <cell r="A782" t="str">
            <v>C&amp;I</v>
          </cell>
          <cell r="B782">
            <v>13</v>
          </cell>
          <cell r="C782" t="str">
            <v>All</v>
          </cell>
          <cell r="D782" t="str">
            <v>All</v>
          </cell>
          <cell r="E782" t="str">
            <v>Tonnage: tons missing</v>
          </cell>
          <cell r="H782">
            <v>2.9399999999999999E-2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18</v>
          </cell>
        </row>
        <row r="783">
          <cell r="A783" t="str">
            <v>C&amp;I</v>
          </cell>
          <cell r="B783">
            <v>14</v>
          </cell>
          <cell r="C783" t="str">
            <v>All</v>
          </cell>
          <cell r="D783" t="str">
            <v>All</v>
          </cell>
          <cell r="E783" t="str">
            <v>Tonnage: tons missing</v>
          </cell>
          <cell r="H783">
            <v>8.2799999999999999E-2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18</v>
          </cell>
        </row>
        <row r="784">
          <cell r="A784" t="str">
            <v>C&amp;I</v>
          </cell>
          <cell r="B784">
            <v>15</v>
          </cell>
          <cell r="C784" t="str">
            <v>All</v>
          </cell>
          <cell r="D784" t="str">
            <v>All</v>
          </cell>
          <cell r="E784" t="str">
            <v>Tonnage: tons missing</v>
          </cell>
          <cell r="H784">
            <v>3.7645300000000002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18</v>
          </cell>
        </row>
        <row r="785">
          <cell r="A785" t="str">
            <v>C&amp;I</v>
          </cell>
          <cell r="B785">
            <v>16</v>
          </cell>
          <cell r="C785" t="str">
            <v>All</v>
          </cell>
          <cell r="D785" t="str">
            <v>All</v>
          </cell>
          <cell r="E785" t="str">
            <v>Tonnage: tons missing</v>
          </cell>
          <cell r="H785">
            <v>3.2471999999999999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18</v>
          </cell>
        </row>
        <row r="786">
          <cell r="A786" t="str">
            <v>C&amp;I</v>
          </cell>
          <cell r="B786">
            <v>17</v>
          </cell>
          <cell r="C786" t="str">
            <v>All</v>
          </cell>
          <cell r="D786" t="str">
            <v>All</v>
          </cell>
          <cell r="E786" t="str">
            <v>Tonnage: tons missing</v>
          </cell>
          <cell r="H786">
            <v>3.099599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18</v>
          </cell>
        </row>
        <row r="787">
          <cell r="A787" t="str">
            <v>C&amp;I</v>
          </cell>
          <cell r="B787">
            <v>18</v>
          </cell>
          <cell r="C787" t="str">
            <v>All</v>
          </cell>
          <cell r="D787" t="str">
            <v>All</v>
          </cell>
          <cell r="E787" t="str">
            <v>Tonnage: tons missing</v>
          </cell>
          <cell r="H787">
            <v>0.13259989999999999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18</v>
          </cell>
        </row>
        <row r="788">
          <cell r="A788" t="str">
            <v>C&amp;I</v>
          </cell>
          <cell r="B788">
            <v>19</v>
          </cell>
          <cell r="C788" t="str">
            <v>All</v>
          </cell>
          <cell r="D788" t="str">
            <v>All</v>
          </cell>
          <cell r="E788" t="str">
            <v>Tonnage: tons missing</v>
          </cell>
          <cell r="H788">
            <v>3.1800000000000002E-2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18</v>
          </cell>
        </row>
        <row r="789">
          <cell r="A789" t="str">
            <v>C&amp;I</v>
          </cell>
          <cell r="B789">
            <v>20</v>
          </cell>
          <cell r="C789" t="str">
            <v>All</v>
          </cell>
          <cell r="D789" t="str">
            <v>All</v>
          </cell>
          <cell r="E789" t="str">
            <v>Tonnage: tons missing</v>
          </cell>
          <cell r="H789">
            <v>3.1800000000000002E-2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18</v>
          </cell>
        </row>
        <row r="790">
          <cell r="A790" t="str">
            <v>C&amp;I</v>
          </cell>
          <cell r="B790">
            <v>21</v>
          </cell>
          <cell r="C790" t="str">
            <v>All</v>
          </cell>
          <cell r="D790" t="str">
            <v>All</v>
          </cell>
          <cell r="E790" t="str">
            <v>Tonnage: tons missing</v>
          </cell>
          <cell r="H790">
            <v>3.1199999999999999E-2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18</v>
          </cell>
        </row>
        <row r="791">
          <cell r="A791" t="str">
            <v>C&amp;I</v>
          </cell>
          <cell r="B791">
            <v>22</v>
          </cell>
          <cell r="C791" t="str">
            <v>All</v>
          </cell>
          <cell r="D791" t="str">
            <v>All</v>
          </cell>
          <cell r="E791" t="str">
            <v>Tonnage: tons missing</v>
          </cell>
          <cell r="H791">
            <v>0.03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18</v>
          </cell>
        </row>
        <row r="792">
          <cell r="A792" t="str">
            <v>C&amp;I</v>
          </cell>
          <cell r="B792">
            <v>23</v>
          </cell>
          <cell r="C792" t="str">
            <v>All</v>
          </cell>
          <cell r="D792" t="str">
            <v>All</v>
          </cell>
          <cell r="E792" t="str">
            <v>Tonnage: tons missing</v>
          </cell>
          <cell r="H792">
            <v>2.52E-2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18</v>
          </cell>
        </row>
        <row r="793">
          <cell r="A793" t="str">
            <v>C&amp;I</v>
          </cell>
          <cell r="B793">
            <v>24</v>
          </cell>
          <cell r="C793" t="str">
            <v>All</v>
          </cell>
          <cell r="D793" t="str">
            <v>All</v>
          </cell>
          <cell r="E793" t="str">
            <v>Tonnage: tons missing</v>
          </cell>
          <cell r="H793">
            <v>2.58E-2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18</v>
          </cell>
        </row>
        <row r="794">
          <cell r="A794" t="str">
            <v>C&amp;I</v>
          </cell>
          <cell r="B794">
            <v>1</v>
          </cell>
          <cell r="C794" t="str">
            <v>All</v>
          </cell>
          <cell r="D794" t="str">
            <v>All</v>
          </cell>
          <cell r="E794" t="str">
            <v>Tonnage: tons&lt;2</v>
          </cell>
          <cell r="F794">
            <v>66.7483</v>
          </cell>
          <cell r="G794">
            <v>3.6218159999999999</v>
          </cell>
          <cell r="H794">
            <v>3.6104449999999999</v>
          </cell>
          <cell r="I794">
            <v>-0.61429610000000001</v>
          </cell>
          <cell r="J794">
            <v>-0.25136500000000001</v>
          </cell>
          <cell r="K794">
            <v>0</v>
          </cell>
          <cell r="L794">
            <v>0.25136500000000001</v>
          </cell>
          <cell r="M794">
            <v>0.61429610000000001</v>
          </cell>
          <cell r="N794">
            <v>0.61429610000000001</v>
          </cell>
          <cell r="O794">
            <v>11</v>
          </cell>
        </row>
        <row r="795">
          <cell r="A795" t="str">
            <v>C&amp;I</v>
          </cell>
          <cell r="B795">
            <v>2</v>
          </cell>
          <cell r="C795" t="str">
            <v>All</v>
          </cell>
          <cell r="D795" t="str">
            <v>All</v>
          </cell>
          <cell r="E795" t="str">
            <v>Tonnage: tons&lt;2</v>
          </cell>
          <cell r="F795">
            <v>65.853999999999999</v>
          </cell>
          <cell r="G795">
            <v>3.568114</v>
          </cell>
          <cell r="H795">
            <v>3.1751659999999999</v>
          </cell>
          <cell r="I795">
            <v>-0.60892049999999998</v>
          </cell>
          <cell r="J795">
            <v>-0.24916530000000001</v>
          </cell>
          <cell r="K795">
            <v>0</v>
          </cell>
          <cell r="L795">
            <v>0.24916530000000001</v>
          </cell>
          <cell r="M795">
            <v>0.60892049999999998</v>
          </cell>
          <cell r="N795">
            <v>0.60892049999999998</v>
          </cell>
          <cell r="O795">
            <v>11</v>
          </cell>
        </row>
        <row r="796">
          <cell r="A796" t="str">
            <v>C&amp;I</v>
          </cell>
          <cell r="B796">
            <v>3</v>
          </cell>
          <cell r="C796" t="str">
            <v>All</v>
          </cell>
          <cell r="D796" t="str">
            <v>All</v>
          </cell>
          <cell r="E796" t="str">
            <v>Tonnage: tons&lt;2</v>
          </cell>
          <cell r="F796">
            <v>64.825500000000005</v>
          </cell>
          <cell r="G796">
            <v>3.480464</v>
          </cell>
          <cell r="H796">
            <v>3.0994820000000001</v>
          </cell>
          <cell r="I796">
            <v>-0.60434299999999996</v>
          </cell>
          <cell r="J796">
            <v>-0.24729229999999999</v>
          </cell>
          <cell r="K796">
            <v>0</v>
          </cell>
          <cell r="L796">
            <v>0.24729229999999999</v>
          </cell>
          <cell r="M796">
            <v>0.60434299999999996</v>
          </cell>
          <cell r="N796">
            <v>0.60434299999999996</v>
          </cell>
          <cell r="O796">
            <v>11</v>
          </cell>
        </row>
        <row r="797">
          <cell r="A797" t="str">
            <v>C&amp;I</v>
          </cell>
          <cell r="B797">
            <v>4</v>
          </cell>
          <cell r="C797" t="str">
            <v>All</v>
          </cell>
          <cell r="D797" t="str">
            <v>All</v>
          </cell>
          <cell r="E797" t="str">
            <v>Tonnage: tons&lt;2</v>
          </cell>
          <cell r="F797">
            <v>63.325499999999998</v>
          </cell>
          <cell r="G797">
            <v>3.3631060000000002</v>
          </cell>
          <cell r="H797">
            <v>3.181495</v>
          </cell>
          <cell r="I797">
            <v>-0.60212019999999999</v>
          </cell>
          <cell r="J797">
            <v>-0.24638270000000001</v>
          </cell>
          <cell r="K797">
            <v>0</v>
          </cell>
          <cell r="L797">
            <v>0.24638270000000001</v>
          </cell>
          <cell r="M797">
            <v>0.60212019999999999</v>
          </cell>
          <cell r="N797">
            <v>0.60212019999999999</v>
          </cell>
          <cell r="O797">
            <v>11</v>
          </cell>
        </row>
        <row r="798">
          <cell r="A798" t="str">
            <v>C&amp;I</v>
          </cell>
          <cell r="B798">
            <v>5</v>
          </cell>
          <cell r="C798" t="str">
            <v>All</v>
          </cell>
          <cell r="D798" t="str">
            <v>All</v>
          </cell>
          <cell r="E798" t="str">
            <v>Tonnage: tons&lt;2</v>
          </cell>
          <cell r="F798">
            <v>63.008400000000002</v>
          </cell>
          <cell r="G798">
            <v>3.3418990000000002</v>
          </cell>
          <cell r="H798">
            <v>2.8091759999999999</v>
          </cell>
          <cell r="I798">
            <v>-0.60383799999999999</v>
          </cell>
          <cell r="J798">
            <v>-0.24708559999999999</v>
          </cell>
          <cell r="K798">
            <v>0</v>
          </cell>
          <cell r="L798">
            <v>0.24708559999999999</v>
          </cell>
          <cell r="M798">
            <v>0.60383799999999999</v>
          </cell>
          <cell r="N798">
            <v>0.60383799999999999</v>
          </cell>
          <cell r="O798">
            <v>11</v>
          </cell>
        </row>
        <row r="799">
          <cell r="A799" t="str">
            <v>C&amp;I</v>
          </cell>
          <cell r="B799">
            <v>6</v>
          </cell>
          <cell r="C799" t="str">
            <v>All</v>
          </cell>
          <cell r="D799" t="str">
            <v>All</v>
          </cell>
          <cell r="E799" t="str">
            <v>Tonnage: tons&lt;2</v>
          </cell>
          <cell r="F799">
            <v>62.796999999999997</v>
          </cell>
          <cell r="G799">
            <v>3.3261099999999999</v>
          </cell>
          <cell r="H799">
            <v>3.2128909999999999</v>
          </cell>
          <cell r="I799">
            <v>-0.60338429999999998</v>
          </cell>
          <cell r="J799">
            <v>-0.24689990000000001</v>
          </cell>
          <cell r="K799">
            <v>0</v>
          </cell>
          <cell r="L799">
            <v>0.24689990000000001</v>
          </cell>
          <cell r="M799">
            <v>0.60338429999999998</v>
          </cell>
          <cell r="N799">
            <v>0.60338429999999998</v>
          </cell>
          <cell r="O799">
            <v>11</v>
          </cell>
        </row>
        <row r="800">
          <cell r="A800" t="str">
            <v>C&amp;I</v>
          </cell>
          <cell r="B800">
            <v>7</v>
          </cell>
          <cell r="C800" t="str">
            <v>All</v>
          </cell>
          <cell r="D800" t="str">
            <v>All</v>
          </cell>
          <cell r="E800" t="str">
            <v>Tonnage: tons&lt;2</v>
          </cell>
          <cell r="F800">
            <v>61.796999999999997</v>
          </cell>
          <cell r="G800">
            <v>4.132015</v>
          </cell>
          <cell r="H800">
            <v>4.3662939999999999</v>
          </cell>
          <cell r="I800">
            <v>-0.60606210000000005</v>
          </cell>
          <cell r="J800">
            <v>-0.24799570000000001</v>
          </cell>
          <cell r="K800">
            <v>0</v>
          </cell>
          <cell r="L800">
            <v>0.24799570000000001</v>
          </cell>
          <cell r="M800">
            <v>0.60606210000000005</v>
          </cell>
          <cell r="N800">
            <v>0.60606210000000005</v>
          </cell>
          <cell r="O800">
            <v>11</v>
          </cell>
        </row>
        <row r="801">
          <cell r="A801" t="str">
            <v>C&amp;I</v>
          </cell>
          <cell r="B801">
            <v>8</v>
          </cell>
          <cell r="C801" t="str">
            <v>All</v>
          </cell>
          <cell r="D801" t="str">
            <v>All</v>
          </cell>
          <cell r="E801" t="str">
            <v>Tonnage: tons&lt;2</v>
          </cell>
          <cell r="F801">
            <v>62.296999999999997</v>
          </cell>
          <cell r="G801">
            <v>4.5937859999999997</v>
          </cell>
          <cell r="H801">
            <v>4.6983579999999998</v>
          </cell>
          <cell r="I801">
            <v>-0.61008949999999995</v>
          </cell>
          <cell r="J801">
            <v>-0.2496437</v>
          </cell>
          <cell r="K801">
            <v>0</v>
          </cell>
          <cell r="L801">
            <v>0.2496437</v>
          </cell>
          <cell r="M801">
            <v>0.61008949999999995</v>
          </cell>
          <cell r="N801">
            <v>0.61008949999999995</v>
          </cell>
          <cell r="O801">
            <v>11</v>
          </cell>
        </row>
        <row r="802">
          <cell r="A802" t="str">
            <v>C&amp;I</v>
          </cell>
          <cell r="B802">
            <v>9</v>
          </cell>
          <cell r="C802" t="str">
            <v>All</v>
          </cell>
          <cell r="D802" t="str">
            <v>All</v>
          </cell>
          <cell r="E802" t="str">
            <v>Tonnage: tons&lt;2</v>
          </cell>
          <cell r="F802">
            <v>65.585599999999999</v>
          </cell>
          <cell r="G802">
            <v>5.873068</v>
          </cell>
          <cell r="H802">
            <v>6.0992689999999996</v>
          </cell>
          <cell r="I802">
            <v>-0.64071270000000002</v>
          </cell>
          <cell r="J802">
            <v>-0.26217449999999998</v>
          </cell>
          <cell r="K802">
            <v>0</v>
          </cell>
          <cell r="L802">
            <v>0.26217449999999998</v>
          </cell>
          <cell r="M802">
            <v>0.64071270000000002</v>
          </cell>
          <cell r="N802">
            <v>0.64071270000000002</v>
          </cell>
          <cell r="O802">
            <v>11</v>
          </cell>
        </row>
        <row r="803">
          <cell r="A803" t="str">
            <v>C&amp;I</v>
          </cell>
          <cell r="B803">
            <v>10</v>
          </cell>
          <cell r="C803" t="str">
            <v>All</v>
          </cell>
          <cell r="D803" t="str">
            <v>All</v>
          </cell>
          <cell r="E803" t="str">
            <v>Tonnage: tons&lt;2</v>
          </cell>
          <cell r="F803">
            <v>68.508399999999995</v>
          </cell>
          <cell r="G803">
            <v>7.357882</v>
          </cell>
          <cell r="H803">
            <v>7.3717899999999998</v>
          </cell>
          <cell r="I803">
            <v>-0.65986230000000001</v>
          </cell>
          <cell r="J803">
            <v>-0.27001029999999998</v>
          </cell>
          <cell r="K803">
            <v>0</v>
          </cell>
          <cell r="L803">
            <v>0.27001029999999998</v>
          </cell>
          <cell r="M803">
            <v>0.65986230000000001</v>
          </cell>
          <cell r="N803">
            <v>0.65986230000000001</v>
          </cell>
          <cell r="O803">
            <v>11</v>
          </cell>
        </row>
        <row r="804">
          <cell r="A804" t="str">
            <v>C&amp;I</v>
          </cell>
          <cell r="B804">
            <v>11</v>
          </cell>
          <cell r="C804" t="str">
            <v>All</v>
          </cell>
          <cell r="D804" t="str">
            <v>All</v>
          </cell>
          <cell r="E804" t="str">
            <v>Tonnage: tons&lt;2</v>
          </cell>
          <cell r="F804">
            <v>72.825500000000005</v>
          </cell>
          <cell r="G804">
            <v>8.1611600000000006</v>
          </cell>
          <cell r="H804">
            <v>7.1076180000000004</v>
          </cell>
          <cell r="I804">
            <v>-0.69371450000000001</v>
          </cell>
          <cell r="J804">
            <v>-0.28386240000000001</v>
          </cell>
          <cell r="K804">
            <v>0</v>
          </cell>
          <cell r="L804">
            <v>0.28386240000000001</v>
          </cell>
          <cell r="M804">
            <v>0.69371450000000001</v>
          </cell>
          <cell r="N804">
            <v>0.69371450000000001</v>
          </cell>
          <cell r="O804">
            <v>11</v>
          </cell>
        </row>
        <row r="805">
          <cell r="A805" t="str">
            <v>C&amp;I</v>
          </cell>
          <cell r="B805">
            <v>12</v>
          </cell>
          <cell r="C805" t="str">
            <v>All</v>
          </cell>
          <cell r="D805" t="str">
            <v>All</v>
          </cell>
          <cell r="E805" t="str">
            <v>Tonnage: tons&lt;2</v>
          </cell>
          <cell r="F805">
            <v>77.325500000000005</v>
          </cell>
          <cell r="G805">
            <v>9.7336399999999994</v>
          </cell>
          <cell r="H805">
            <v>9.0508620000000004</v>
          </cell>
          <cell r="I805">
            <v>-0.71305660000000004</v>
          </cell>
          <cell r="J805">
            <v>-0.29177700000000001</v>
          </cell>
          <cell r="K805">
            <v>0</v>
          </cell>
          <cell r="L805">
            <v>0.29177700000000001</v>
          </cell>
          <cell r="M805">
            <v>0.71305660000000004</v>
          </cell>
          <cell r="N805">
            <v>0.71305660000000004</v>
          </cell>
          <cell r="O805">
            <v>11</v>
          </cell>
        </row>
        <row r="806">
          <cell r="A806" t="str">
            <v>C&amp;I</v>
          </cell>
          <cell r="B806">
            <v>13</v>
          </cell>
          <cell r="C806" t="str">
            <v>All</v>
          </cell>
          <cell r="D806" t="str">
            <v>All</v>
          </cell>
          <cell r="E806" t="str">
            <v>Tonnage: tons&lt;2</v>
          </cell>
          <cell r="F806">
            <v>81.219800000000006</v>
          </cell>
          <cell r="G806">
            <v>11.10317</v>
          </cell>
          <cell r="H806">
            <v>10.980399999999999</v>
          </cell>
          <cell r="I806">
            <v>-0.66705689999999995</v>
          </cell>
          <cell r="J806">
            <v>-0.27295429999999998</v>
          </cell>
          <cell r="K806">
            <v>0</v>
          </cell>
          <cell r="L806">
            <v>0.27295429999999998</v>
          </cell>
          <cell r="M806">
            <v>0.66705689999999995</v>
          </cell>
          <cell r="N806">
            <v>0.66705689999999995</v>
          </cell>
          <cell r="O806">
            <v>11</v>
          </cell>
        </row>
        <row r="807">
          <cell r="A807" t="str">
            <v>C&amp;I</v>
          </cell>
          <cell r="B807">
            <v>14</v>
          </cell>
          <cell r="C807" t="str">
            <v>All</v>
          </cell>
          <cell r="D807" t="str">
            <v>All</v>
          </cell>
          <cell r="E807" t="str">
            <v>Tonnage: tons&lt;2</v>
          </cell>
          <cell r="F807">
            <v>84.219800000000006</v>
          </cell>
          <cell r="G807">
            <v>12.11285</v>
          </cell>
          <cell r="H807">
            <v>13.054130000000001</v>
          </cell>
          <cell r="I807">
            <v>-0.69474270000000005</v>
          </cell>
          <cell r="J807">
            <v>-0.28428310000000001</v>
          </cell>
          <cell r="K807">
            <v>0</v>
          </cell>
          <cell r="L807">
            <v>0.28428310000000001</v>
          </cell>
          <cell r="M807">
            <v>0.69474270000000005</v>
          </cell>
          <cell r="N807">
            <v>0.69474270000000005</v>
          </cell>
          <cell r="O807">
            <v>11</v>
          </cell>
        </row>
        <row r="808">
          <cell r="A808" t="str">
            <v>C&amp;I</v>
          </cell>
          <cell r="B808">
            <v>15</v>
          </cell>
          <cell r="C808" t="str">
            <v>All</v>
          </cell>
          <cell r="D808" t="str">
            <v>All</v>
          </cell>
          <cell r="E808" t="str">
            <v>Tonnage: tons&lt;2</v>
          </cell>
          <cell r="F808">
            <v>87.508399999999995</v>
          </cell>
          <cell r="G808">
            <v>11.900980000000001</v>
          </cell>
          <cell r="H808">
            <v>12.81879</v>
          </cell>
          <cell r="I808">
            <v>-0.65514170000000005</v>
          </cell>
          <cell r="J808">
            <v>-0.2680787</v>
          </cell>
          <cell r="K808">
            <v>0</v>
          </cell>
          <cell r="L808">
            <v>0.2680787</v>
          </cell>
          <cell r="M808">
            <v>0.65514170000000005</v>
          </cell>
          <cell r="N808">
            <v>0.65514170000000005</v>
          </cell>
          <cell r="O808">
            <v>11</v>
          </cell>
        </row>
        <row r="809">
          <cell r="A809" t="str">
            <v>C&amp;I</v>
          </cell>
          <cell r="B809">
            <v>16</v>
          </cell>
          <cell r="C809" t="str">
            <v>All</v>
          </cell>
          <cell r="D809" t="str">
            <v>All</v>
          </cell>
          <cell r="E809" t="str">
            <v>Tonnage: tons&lt;2</v>
          </cell>
          <cell r="F809">
            <v>89.614099999999993</v>
          </cell>
          <cell r="G809">
            <v>11.80002</v>
          </cell>
          <cell r="H809">
            <v>13.59479</v>
          </cell>
          <cell r="I809">
            <v>-0.66276959999999996</v>
          </cell>
          <cell r="J809">
            <v>-0.27119989999999999</v>
          </cell>
          <cell r="K809">
            <v>0</v>
          </cell>
          <cell r="L809">
            <v>0.27119989999999999</v>
          </cell>
          <cell r="M809">
            <v>0.66276959999999996</v>
          </cell>
          <cell r="N809">
            <v>0.66276959999999996</v>
          </cell>
          <cell r="O809">
            <v>11</v>
          </cell>
        </row>
        <row r="810">
          <cell r="A810" t="str">
            <v>C&amp;I</v>
          </cell>
          <cell r="B810">
            <v>17</v>
          </cell>
          <cell r="C810" t="str">
            <v>All</v>
          </cell>
          <cell r="D810" t="str">
            <v>All</v>
          </cell>
          <cell r="E810" t="str">
            <v>Tonnage: tons&lt;2</v>
          </cell>
          <cell r="F810">
            <v>90.719800000000006</v>
          </cell>
          <cell r="G810">
            <v>10.97387</v>
          </cell>
          <cell r="H810">
            <v>12.545870000000001</v>
          </cell>
          <cell r="I810">
            <v>-1.082541</v>
          </cell>
          <cell r="J810">
            <v>-0.44296679999999999</v>
          </cell>
          <cell r="K810">
            <v>0</v>
          </cell>
          <cell r="L810">
            <v>0.44296679999999999</v>
          </cell>
          <cell r="M810">
            <v>1.082541</v>
          </cell>
          <cell r="N810">
            <v>1.082541</v>
          </cell>
          <cell r="O810">
            <v>11</v>
          </cell>
        </row>
        <row r="811">
          <cell r="A811" t="str">
            <v>C&amp;I</v>
          </cell>
          <cell r="B811">
            <v>18</v>
          </cell>
          <cell r="C811" t="str">
            <v>All</v>
          </cell>
          <cell r="D811" t="str">
            <v>All</v>
          </cell>
          <cell r="E811" t="str">
            <v>Tonnage: tons&lt;2</v>
          </cell>
          <cell r="F811">
            <v>88.7483</v>
          </cell>
          <cell r="G811">
            <v>9.9646209999999993</v>
          </cell>
          <cell r="H811">
            <v>10.911530000000001</v>
          </cell>
          <cell r="I811">
            <v>-0.91116920000000001</v>
          </cell>
          <cell r="J811">
            <v>-0.37284309999999998</v>
          </cell>
          <cell r="K811">
            <v>0</v>
          </cell>
          <cell r="L811">
            <v>0.37284309999999998</v>
          </cell>
          <cell r="M811">
            <v>0.91116920000000001</v>
          </cell>
          <cell r="N811">
            <v>0.91116920000000001</v>
          </cell>
          <cell r="O811">
            <v>11</v>
          </cell>
        </row>
        <row r="812">
          <cell r="A812" t="str">
            <v>C&amp;I</v>
          </cell>
          <cell r="B812">
            <v>19</v>
          </cell>
          <cell r="C812" t="str">
            <v>All</v>
          </cell>
          <cell r="D812" t="str">
            <v>All</v>
          </cell>
          <cell r="E812" t="str">
            <v>Tonnage: tons&lt;2</v>
          </cell>
          <cell r="F812">
            <v>85.853999999999999</v>
          </cell>
          <cell r="G812">
            <v>11.456849999999999</v>
          </cell>
          <cell r="H812">
            <v>9.658633</v>
          </cell>
          <cell r="I812">
            <v>-0.87535859999999999</v>
          </cell>
          <cell r="J812">
            <v>-0.3581896</v>
          </cell>
          <cell r="K812">
            <v>0</v>
          </cell>
          <cell r="L812">
            <v>0.3581896</v>
          </cell>
          <cell r="M812">
            <v>0.87535859999999999</v>
          </cell>
          <cell r="N812">
            <v>0.87535859999999999</v>
          </cell>
          <cell r="O812">
            <v>11</v>
          </cell>
        </row>
        <row r="813">
          <cell r="A813" t="str">
            <v>C&amp;I</v>
          </cell>
          <cell r="B813">
            <v>20</v>
          </cell>
          <cell r="C813" t="str">
            <v>All</v>
          </cell>
          <cell r="D813" t="str">
            <v>All</v>
          </cell>
          <cell r="E813" t="str">
            <v>Tonnage: tons&lt;2</v>
          </cell>
          <cell r="F813">
            <v>81.882599999999996</v>
          </cell>
          <cell r="G813">
            <v>10.665229999999999</v>
          </cell>
          <cell r="H813">
            <v>7.5893769999999998</v>
          </cell>
          <cell r="I813">
            <v>-0.87248870000000001</v>
          </cell>
          <cell r="J813">
            <v>-0.35701529999999998</v>
          </cell>
          <cell r="K813">
            <v>0</v>
          </cell>
          <cell r="L813">
            <v>0.35701529999999998</v>
          </cell>
          <cell r="M813">
            <v>0.87248870000000001</v>
          </cell>
          <cell r="N813">
            <v>0.87248870000000001</v>
          </cell>
          <cell r="O813">
            <v>11</v>
          </cell>
        </row>
        <row r="814">
          <cell r="A814" t="str">
            <v>C&amp;I</v>
          </cell>
          <cell r="B814">
            <v>21</v>
          </cell>
          <cell r="C814" t="str">
            <v>All</v>
          </cell>
          <cell r="D814" t="str">
            <v>All</v>
          </cell>
          <cell r="E814" t="str">
            <v>Tonnage: tons&lt;2</v>
          </cell>
          <cell r="F814">
            <v>77.882599999999996</v>
          </cell>
          <cell r="G814">
            <v>9.6652059999999995</v>
          </cell>
          <cell r="H814">
            <v>7.8606509999999998</v>
          </cell>
          <cell r="I814">
            <v>-0.73783779999999999</v>
          </cell>
          <cell r="J814">
            <v>-0.3019172</v>
          </cell>
          <cell r="K814">
            <v>0</v>
          </cell>
          <cell r="L814">
            <v>0.3019172</v>
          </cell>
          <cell r="M814">
            <v>0.73783779999999999</v>
          </cell>
          <cell r="N814">
            <v>0.73783779999999999</v>
          </cell>
          <cell r="O814">
            <v>11</v>
          </cell>
        </row>
        <row r="815">
          <cell r="A815" t="str">
            <v>C&amp;I</v>
          </cell>
          <cell r="B815">
            <v>22</v>
          </cell>
          <cell r="C815" t="str">
            <v>All</v>
          </cell>
          <cell r="D815" t="str">
            <v>All</v>
          </cell>
          <cell r="E815" t="str">
            <v>Tonnage: tons&lt;2</v>
          </cell>
          <cell r="F815">
            <v>76.0655</v>
          </cell>
          <cell r="G815">
            <v>8.5272419999999993</v>
          </cell>
          <cell r="H815">
            <v>7.2108540000000003</v>
          </cell>
          <cell r="I815">
            <v>-0.78221160000000001</v>
          </cell>
          <cell r="J815">
            <v>-0.32007459999999999</v>
          </cell>
          <cell r="K815">
            <v>0</v>
          </cell>
          <cell r="L815">
            <v>0.32007459999999999</v>
          </cell>
          <cell r="M815">
            <v>0.78221160000000001</v>
          </cell>
          <cell r="N815">
            <v>0.78221160000000001</v>
          </cell>
          <cell r="O815">
            <v>11</v>
          </cell>
        </row>
        <row r="816">
          <cell r="A816" t="str">
            <v>C&amp;I</v>
          </cell>
          <cell r="B816">
            <v>23</v>
          </cell>
          <cell r="C816" t="str">
            <v>All</v>
          </cell>
          <cell r="D816" t="str">
            <v>All</v>
          </cell>
          <cell r="E816" t="str">
            <v>Tonnage: tons&lt;2</v>
          </cell>
          <cell r="F816">
            <v>74.2483</v>
          </cell>
          <cell r="G816">
            <v>5.9510100000000001</v>
          </cell>
          <cell r="H816">
            <v>6.4159560000000004</v>
          </cell>
          <cell r="I816">
            <v>-0.71276870000000003</v>
          </cell>
          <cell r="J816">
            <v>-0.29165920000000001</v>
          </cell>
          <cell r="K816">
            <v>0</v>
          </cell>
          <cell r="L816">
            <v>0.29165920000000001</v>
          </cell>
          <cell r="M816">
            <v>0.71276870000000003</v>
          </cell>
          <cell r="N816">
            <v>0.71276870000000003</v>
          </cell>
          <cell r="O816">
            <v>11</v>
          </cell>
        </row>
        <row r="817">
          <cell r="A817" t="str">
            <v>C&amp;I</v>
          </cell>
          <cell r="B817">
            <v>24</v>
          </cell>
          <cell r="C817" t="str">
            <v>All</v>
          </cell>
          <cell r="D817" t="str">
            <v>All</v>
          </cell>
          <cell r="E817" t="str">
            <v>Tonnage: tons&lt;2</v>
          </cell>
          <cell r="F817">
            <v>73.325500000000005</v>
          </cell>
          <cell r="G817">
            <v>4.3891629999999999</v>
          </cell>
          <cell r="H817">
            <v>4.5233429999999997</v>
          </cell>
          <cell r="I817">
            <v>-0.65430270000000001</v>
          </cell>
          <cell r="J817">
            <v>-0.26773540000000001</v>
          </cell>
          <cell r="K817">
            <v>0</v>
          </cell>
          <cell r="L817">
            <v>0.26773540000000001</v>
          </cell>
          <cell r="M817">
            <v>0.65430270000000001</v>
          </cell>
          <cell r="N817">
            <v>0.65430270000000001</v>
          </cell>
          <cell r="O817">
            <v>11</v>
          </cell>
        </row>
        <row r="818">
          <cell r="A818" t="str">
            <v>C&amp;I</v>
          </cell>
          <cell r="B818">
            <v>1</v>
          </cell>
          <cell r="C818" t="str">
            <v>All</v>
          </cell>
          <cell r="D818" t="str">
            <v>PCT</v>
          </cell>
          <cell r="E818" t="str">
            <v>ACs per customer: 1</v>
          </cell>
          <cell r="F818">
            <v>67.372600000000006</v>
          </cell>
          <cell r="G818">
            <v>2.174255</v>
          </cell>
          <cell r="H818">
            <v>2.1354229999999998</v>
          </cell>
          <cell r="I818">
            <v>-0.14123520000000001</v>
          </cell>
          <cell r="J818">
            <v>-5.7792299999999998E-2</v>
          </cell>
          <cell r="K818">
            <v>0</v>
          </cell>
          <cell r="L818">
            <v>5.7792299999999998E-2</v>
          </cell>
          <cell r="M818">
            <v>0.14123520000000001</v>
          </cell>
          <cell r="N818">
            <v>0.14123520000000001</v>
          </cell>
          <cell r="O818">
            <v>340</v>
          </cell>
        </row>
        <row r="819">
          <cell r="A819" t="str">
            <v>C&amp;I</v>
          </cell>
          <cell r="B819">
            <v>2</v>
          </cell>
          <cell r="C819" t="str">
            <v>All</v>
          </cell>
          <cell r="D819" t="str">
            <v>PCT</v>
          </cell>
          <cell r="E819" t="str">
            <v>ACs per customer: 1</v>
          </cell>
          <cell r="F819">
            <v>66.088700000000003</v>
          </cell>
          <cell r="G819">
            <v>2.058786</v>
          </cell>
          <cell r="H819">
            <v>2.038421</v>
          </cell>
          <cell r="I819">
            <v>-0.13961090000000001</v>
          </cell>
          <cell r="J819">
            <v>-5.7127699999999997E-2</v>
          </cell>
          <cell r="K819">
            <v>0</v>
          </cell>
          <cell r="L819">
            <v>5.7127699999999997E-2</v>
          </cell>
          <cell r="M819">
            <v>0.13961090000000001</v>
          </cell>
          <cell r="N819">
            <v>0.13961090000000001</v>
          </cell>
          <cell r="O819">
            <v>340</v>
          </cell>
        </row>
        <row r="820">
          <cell r="A820" t="str">
            <v>C&amp;I</v>
          </cell>
          <cell r="B820">
            <v>3</v>
          </cell>
          <cell r="C820" t="str">
            <v>All</v>
          </cell>
          <cell r="D820" t="str">
            <v>PCT</v>
          </cell>
          <cell r="E820" t="str">
            <v>ACs per customer: 1</v>
          </cell>
          <cell r="F820">
            <v>64.814300000000003</v>
          </cell>
          <cell r="G820">
            <v>1.987185</v>
          </cell>
          <cell r="H820">
            <v>1.929718</v>
          </cell>
          <cell r="I820">
            <v>-0.13866200000000001</v>
          </cell>
          <cell r="J820">
            <v>-5.6739400000000002E-2</v>
          </cell>
          <cell r="K820">
            <v>0</v>
          </cell>
          <cell r="L820">
            <v>5.6739400000000002E-2</v>
          </cell>
          <cell r="M820">
            <v>0.13866200000000001</v>
          </cell>
          <cell r="N820">
            <v>0.13866200000000001</v>
          </cell>
          <cell r="O820">
            <v>340</v>
          </cell>
        </row>
        <row r="821">
          <cell r="A821" t="str">
            <v>C&amp;I</v>
          </cell>
          <cell r="B821">
            <v>4</v>
          </cell>
          <cell r="C821" t="str">
            <v>All</v>
          </cell>
          <cell r="D821" t="str">
            <v>PCT</v>
          </cell>
          <cell r="E821" t="str">
            <v>ACs per customer: 1</v>
          </cell>
          <cell r="F821">
            <v>63.8309</v>
          </cell>
          <cell r="G821">
            <v>1.9594529999999999</v>
          </cell>
          <cell r="H821">
            <v>1.9418420000000001</v>
          </cell>
          <cell r="I821">
            <v>-0.13803090000000001</v>
          </cell>
          <cell r="J821">
            <v>-5.6481099999999999E-2</v>
          </cell>
          <cell r="K821">
            <v>0</v>
          </cell>
          <cell r="L821">
            <v>5.6481099999999999E-2</v>
          </cell>
          <cell r="M821">
            <v>0.13803090000000001</v>
          </cell>
          <cell r="N821">
            <v>0.13803090000000001</v>
          </cell>
          <cell r="O821">
            <v>340</v>
          </cell>
        </row>
        <row r="822">
          <cell r="A822" t="str">
            <v>C&amp;I</v>
          </cell>
          <cell r="B822">
            <v>5</v>
          </cell>
          <cell r="C822" t="str">
            <v>All</v>
          </cell>
          <cell r="D822" t="str">
            <v>PCT</v>
          </cell>
          <cell r="E822" t="str">
            <v>ACs per customer: 1</v>
          </cell>
          <cell r="F822">
            <v>63.259799999999998</v>
          </cell>
          <cell r="G822">
            <v>1.9629399999999999</v>
          </cell>
          <cell r="H822">
            <v>1.9158029999999999</v>
          </cell>
          <cell r="I822">
            <v>-0.13776240000000001</v>
          </cell>
          <cell r="J822">
            <v>-5.6371200000000003E-2</v>
          </cell>
          <cell r="K822">
            <v>0</v>
          </cell>
          <cell r="L822">
            <v>5.6371200000000003E-2</v>
          </cell>
          <cell r="M822">
            <v>0.13776240000000001</v>
          </cell>
          <cell r="N822">
            <v>0.13776240000000001</v>
          </cell>
          <cell r="O822">
            <v>340</v>
          </cell>
        </row>
        <row r="823">
          <cell r="A823" t="str">
            <v>C&amp;I</v>
          </cell>
          <cell r="B823">
            <v>6</v>
          </cell>
          <cell r="C823" t="str">
            <v>All</v>
          </cell>
          <cell r="D823" t="str">
            <v>PCT</v>
          </cell>
          <cell r="E823" t="str">
            <v>ACs per customer: 1</v>
          </cell>
          <cell r="F823">
            <v>62.660899999999998</v>
          </cell>
          <cell r="G823">
            <v>2.1629879999999999</v>
          </cell>
          <cell r="H823">
            <v>2.171163</v>
          </cell>
          <cell r="I823">
            <v>-0.13803589999999999</v>
          </cell>
          <cell r="J823">
            <v>-5.6483199999999997E-2</v>
          </cell>
          <cell r="K823">
            <v>0</v>
          </cell>
          <cell r="L823">
            <v>5.6483199999999997E-2</v>
          </cell>
          <cell r="M823">
            <v>0.13803589999999999</v>
          </cell>
          <cell r="N823">
            <v>0.13803589999999999</v>
          </cell>
          <cell r="O823">
            <v>340</v>
          </cell>
        </row>
        <row r="824">
          <cell r="A824" t="str">
            <v>C&amp;I</v>
          </cell>
          <cell r="B824">
            <v>7</v>
          </cell>
          <cell r="C824" t="str">
            <v>All</v>
          </cell>
          <cell r="D824" t="str">
            <v>PCT</v>
          </cell>
          <cell r="E824" t="str">
            <v>ACs per customer: 1</v>
          </cell>
          <cell r="F824">
            <v>61.892600000000002</v>
          </cell>
          <cell r="G824">
            <v>2.2749649999999999</v>
          </cell>
          <cell r="H824">
            <v>2.232456</v>
          </cell>
          <cell r="I824">
            <v>-0.1390062</v>
          </cell>
          <cell r="J824">
            <v>-5.6880199999999999E-2</v>
          </cell>
          <cell r="K824">
            <v>0</v>
          </cell>
          <cell r="L824">
            <v>5.6880199999999999E-2</v>
          </cell>
          <cell r="M824">
            <v>0.1390062</v>
          </cell>
          <cell r="N824">
            <v>0.1390062</v>
          </cell>
          <cell r="O824">
            <v>340</v>
          </cell>
        </row>
        <row r="825">
          <cell r="A825" t="str">
            <v>C&amp;I</v>
          </cell>
          <cell r="B825">
            <v>8</v>
          </cell>
          <cell r="C825" t="str">
            <v>All</v>
          </cell>
          <cell r="D825" t="str">
            <v>PCT</v>
          </cell>
          <cell r="E825" t="str">
            <v>ACs per customer: 1</v>
          </cell>
          <cell r="F825">
            <v>63.247900000000001</v>
          </cell>
          <cell r="G825">
            <v>2.4341889999999999</v>
          </cell>
          <cell r="H825">
            <v>2.3461319999999999</v>
          </cell>
          <cell r="I825">
            <v>-0.1401966</v>
          </cell>
          <cell r="J825">
            <v>-5.7367300000000003E-2</v>
          </cell>
          <cell r="K825">
            <v>0</v>
          </cell>
          <cell r="L825">
            <v>5.7367300000000003E-2</v>
          </cell>
          <cell r="M825">
            <v>0.1401966</v>
          </cell>
          <cell r="N825">
            <v>0.1401966</v>
          </cell>
          <cell r="O825">
            <v>340</v>
          </cell>
        </row>
        <row r="826">
          <cell r="A826" t="str">
            <v>C&amp;I</v>
          </cell>
          <cell r="B826">
            <v>9</v>
          </cell>
          <cell r="C826" t="str">
            <v>All</v>
          </cell>
          <cell r="D826" t="str">
            <v>PCT</v>
          </cell>
          <cell r="E826" t="str">
            <v>ACs per customer: 1</v>
          </cell>
          <cell r="F826">
            <v>67.493700000000004</v>
          </cell>
          <cell r="G826">
            <v>2.9627289999999999</v>
          </cell>
          <cell r="H826">
            <v>2.9201429999999999</v>
          </cell>
          <cell r="I826">
            <v>-0.14566560000000001</v>
          </cell>
          <cell r="J826">
            <v>-5.9605199999999997E-2</v>
          </cell>
          <cell r="K826">
            <v>0</v>
          </cell>
          <cell r="L826">
            <v>5.9605199999999997E-2</v>
          </cell>
          <cell r="M826">
            <v>0.14566560000000001</v>
          </cell>
          <cell r="N826">
            <v>0.14566560000000001</v>
          </cell>
          <cell r="O826">
            <v>340</v>
          </cell>
        </row>
        <row r="827">
          <cell r="A827" t="str">
            <v>C&amp;I</v>
          </cell>
          <cell r="B827">
            <v>10</v>
          </cell>
          <cell r="C827" t="str">
            <v>All</v>
          </cell>
          <cell r="D827" t="str">
            <v>PCT</v>
          </cell>
          <cell r="E827" t="str">
            <v>ACs per customer: 1</v>
          </cell>
          <cell r="F827">
            <v>71.612200000000001</v>
          </cell>
          <cell r="G827">
            <v>4.3125819999999999</v>
          </cell>
          <cell r="H827">
            <v>4.4611499999999999</v>
          </cell>
          <cell r="I827">
            <v>-0.1522577</v>
          </cell>
          <cell r="J827">
            <v>-6.23026E-2</v>
          </cell>
          <cell r="K827">
            <v>0</v>
          </cell>
          <cell r="L827">
            <v>6.23026E-2</v>
          </cell>
          <cell r="M827">
            <v>0.1522577</v>
          </cell>
          <cell r="N827">
            <v>0.1522577</v>
          </cell>
          <cell r="O827">
            <v>340</v>
          </cell>
        </row>
        <row r="828">
          <cell r="A828" t="str">
            <v>C&amp;I</v>
          </cell>
          <cell r="B828">
            <v>11</v>
          </cell>
          <cell r="C828" t="str">
            <v>All</v>
          </cell>
          <cell r="D828" t="str">
            <v>PCT</v>
          </cell>
          <cell r="E828" t="str">
            <v>ACs per customer: 1</v>
          </cell>
          <cell r="F828">
            <v>76.173900000000003</v>
          </cell>
          <cell r="G828">
            <v>5.5750270000000004</v>
          </cell>
          <cell r="H828">
            <v>5.6595069999999996</v>
          </cell>
          <cell r="I828">
            <v>-0.17280519999999999</v>
          </cell>
          <cell r="J828">
            <v>-7.0710499999999996E-2</v>
          </cell>
          <cell r="K828">
            <v>0</v>
          </cell>
          <cell r="L828">
            <v>7.0710499999999996E-2</v>
          </cell>
          <cell r="M828">
            <v>0.17280519999999999</v>
          </cell>
          <cell r="N828">
            <v>0.17280519999999999</v>
          </cell>
          <cell r="O828">
            <v>340</v>
          </cell>
        </row>
        <row r="829">
          <cell r="A829" t="str">
            <v>C&amp;I</v>
          </cell>
          <cell r="B829">
            <v>12</v>
          </cell>
          <cell r="C829" t="str">
            <v>All</v>
          </cell>
          <cell r="D829" t="str">
            <v>PCT</v>
          </cell>
          <cell r="E829" t="str">
            <v>ACs per customer: 1</v>
          </cell>
          <cell r="F829">
            <v>79.959999999999994</v>
          </cell>
          <cell r="G829">
            <v>6.2832290000000004</v>
          </cell>
          <cell r="H829">
            <v>6.5568150000000003</v>
          </cell>
          <cell r="I829">
            <v>-0.16799049999999999</v>
          </cell>
          <cell r="J829">
            <v>-6.8740399999999993E-2</v>
          </cell>
          <cell r="K829">
            <v>0</v>
          </cell>
          <cell r="L829">
            <v>6.8740399999999993E-2</v>
          </cell>
          <cell r="M829">
            <v>0.16799049999999999</v>
          </cell>
          <cell r="N829">
            <v>0.16799049999999999</v>
          </cell>
          <cell r="O829">
            <v>340</v>
          </cell>
        </row>
        <row r="830">
          <cell r="A830" t="str">
            <v>C&amp;I</v>
          </cell>
          <cell r="B830">
            <v>13</v>
          </cell>
          <cell r="C830" t="str">
            <v>All</v>
          </cell>
          <cell r="D830" t="str">
            <v>PCT</v>
          </cell>
          <cell r="E830" t="str">
            <v>ACs per customer: 1</v>
          </cell>
          <cell r="F830">
            <v>83.781800000000004</v>
          </cell>
          <cell r="G830">
            <v>6.8097880000000002</v>
          </cell>
          <cell r="H830">
            <v>6.7890410000000001</v>
          </cell>
          <cell r="I830">
            <v>-0.1642865</v>
          </cell>
          <cell r="J830">
            <v>-6.7224699999999998E-2</v>
          </cell>
          <cell r="K830">
            <v>0</v>
          </cell>
          <cell r="L830">
            <v>6.7224699999999998E-2</v>
          </cell>
          <cell r="M830">
            <v>0.1642865</v>
          </cell>
          <cell r="N830">
            <v>0.1642865</v>
          </cell>
          <cell r="O830">
            <v>340</v>
          </cell>
        </row>
        <row r="831">
          <cell r="A831" t="str">
            <v>C&amp;I</v>
          </cell>
          <cell r="B831">
            <v>14</v>
          </cell>
          <cell r="C831" t="str">
            <v>All</v>
          </cell>
          <cell r="D831" t="str">
            <v>PCT</v>
          </cell>
          <cell r="E831" t="str">
            <v>ACs per customer: 1</v>
          </cell>
          <cell r="F831">
            <v>87.101600000000005</v>
          </cell>
          <cell r="G831">
            <v>7.228002</v>
          </cell>
          <cell r="H831">
            <v>7.1533300000000004</v>
          </cell>
          <cell r="I831">
            <v>-0.1680807</v>
          </cell>
          <cell r="J831">
            <v>-6.87773E-2</v>
          </cell>
          <cell r="K831">
            <v>0</v>
          </cell>
          <cell r="L831">
            <v>6.87773E-2</v>
          </cell>
          <cell r="M831">
            <v>0.1680807</v>
          </cell>
          <cell r="N831">
            <v>0.1680807</v>
          </cell>
          <cell r="O831">
            <v>340</v>
          </cell>
        </row>
        <row r="832">
          <cell r="A832" t="str">
            <v>C&amp;I</v>
          </cell>
          <cell r="B832">
            <v>15</v>
          </cell>
          <cell r="C832" t="str">
            <v>All</v>
          </cell>
          <cell r="D832" t="str">
            <v>PCT</v>
          </cell>
          <cell r="E832" t="str">
            <v>ACs per customer: 1</v>
          </cell>
          <cell r="F832">
            <v>89.984499999999997</v>
          </cell>
          <cell r="G832">
            <v>7.8188360000000001</v>
          </cell>
          <cell r="H832">
            <v>7.5561910000000001</v>
          </cell>
          <cell r="I832">
            <v>-0.1597943</v>
          </cell>
          <cell r="J832">
            <v>-6.5386600000000003E-2</v>
          </cell>
          <cell r="K832">
            <v>0</v>
          </cell>
          <cell r="L832">
            <v>6.5386600000000003E-2</v>
          </cell>
          <cell r="M832">
            <v>0.1597943</v>
          </cell>
          <cell r="N832">
            <v>0.1597943</v>
          </cell>
          <cell r="O832">
            <v>340</v>
          </cell>
        </row>
        <row r="833">
          <cell r="A833" t="str">
            <v>C&amp;I</v>
          </cell>
          <cell r="B833">
            <v>16</v>
          </cell>
          <cell r="C833" t="str">
            <v>All</v>
          </cell>
          <cell r="D833" t="str">
            <v>PCT</v>
          </cell>
          <cell r="E833" t="str">
            <v>ACs per customer: 1</v>
          </cell>
          <cell r="F833">
            <v>91.688800000000001</v>
          </cell>
          <cell r="G833">
            <v>7.9285379999999996</v>
          </cell>
          <cell r="H833">
            <v>7.7283900000000001</v>
          </cell>
          <cell r="I833">
            <v>-0.17907629999999999</v>
          </cell>
          <cell r="J833">
            <v>-7.3276599999999997E-2</v>
          </cell>
          <cell r="K833">
            <v>0</v>
          </cell>
          <cell r="L833">
            <v>7.3276599999999997E-2</v>
          </cell>
          <cell r="M833">
            <v>0.17907629999999999</v>
          </cell>
          <cell r="N833">
            <v>0.17907629999999999</v>
          </cell>
          <cell r="O833">
            <v>340</v>
          </cell>
        </row>
        <row r="834">
          <cell r="A834" t="str">
            <v>C&amp;I</v>
          </cell>
          <cell r="B834">
            <v>17</v>
          </cell>
          <cell r="C834" t="str">
            <v>All</v>
          </cell>
          <cell r="D834" t="str">
            <v>PCT</v>
          </cell>
          <cell r="E834" t="str">
            <v>ACs per customer: 1</v>
          </cell>
          <cell r="F834">
            <v>92.458600000000004</v>
          </cell>
          <cell r="G834">
            <v>7.8096480000000001</v>
          </cell>
          <cell r="H834">
            <v>7.477881</v>
          </cell>
          <cell r="I834">
            <v>-0.18413309999999999</v>
          </cell>
          <cell r="J834">
            <v>-7.5345800000000004E-2</v>
          </cell>
          <cell r="K834">
            <v>0</v>
          </cell>
          <cell r="L834">
            <v>7.5345800000000004E-2</v>
          </cell>
          <cell r="M834">
            <v>0.18413309999999999</v>
          </cell>
          <cell r="N834">
            <v>0.18413309999999999</v>
          </cell>
          <cell r="O834">
            <v>340</v>
          </cell>
        </row>
        <row r="835">
          <cell r="A835" t="str">
            <v>C&amp;I</v>
          </cell>
          <cell r="B835">
            <v>18</v>
          </cell>
          <cell r="C835" t="str">
            <v>All</v>
          </cell>
          <cell r="D835" t="str">
            <v>PCT</v>
          </cell>
          <cell r="E835" t="str">
            <v>ACs per customer: 1</v>
          </cell>
          <cell r="F835">
            <v>91.691500000000005</v>
          </cell>
          <cell r="G835">
            <v>6.5329030000000001</v>
          </cell>
          <cell r="H835">
            <v>6.7828189999999999</v>
          </cell>
          <cell r="I835">
            <v>-0.18724009999999999</v>
          </cell>
          <cell r="J835">
            <v>-7.6617199999999996E-2</v>
          </cell>
          <cell r="K835">
            <v>0</v>
          </cell>
          <cell r="L835">
            <v>7.6617199999999996E-2</v>
          </cell>
          <cell r="M835">
            <v>0.18724009999999999</v>
          </cell>
          <cell r="N835">
            <v>0.18724009999999999</v>
          </cell>
          <cell r="O835">
            <v>340</v>
          </cell>
        </row>
        <row r="836">
          <cell r="A836" t="str">
            <v>C&amp;I</v>
          </cell>
          <cell r="B836">
            <v>19</v>
          </cell>
          <cell r="C836" t="str">
            <v>All</v>
          </cell>
          <cell r="D836" t="str">
            <v>PCT</v>
          </cell>
          <cell r="E836" t="str">
            <v>ACs per customer: 1</v>
          </cell>
          <cell r="F836">
            <v>88.985699999999994</v>
          </cell>
          <cell r="G836">
            <v>5.7674779999999997</v>
          </cell>
          <cell r="H836">
            <v>5.7470330000000001</v>
          </cell>
          <cell r="I836">
            <v>-0.19205639999999999</v>
          </cell>
          <cell r="J836">
            <v>-7.8587900000000002E-2</v>
          </cell>
          <cell r="K836">
            <v>0</v>
          </cell>
          <cell r="L836">
            <v>7.8587900000000002E-2</v>
          </cell>
          <cell r="M836">
            <v>0.19205639999999999</v>
          </cell>
          <cell r="N836">
            <v>0.19205639999999999</v>
          </cell>
          <cell r="O836">
            <v>340</v>
          </cell>
        </row>
        <row r="837">
          <cell r="A837" t="str">
            <v>C&amp;I</v>
          </cell>
          <cell r="B837">
            <v>20</v>
          </cell>
          <cell r="C837" t="str">
            <v>All</v>
          </cell>
          <cell r="D837" t="str">
            <v>PCT</v>
          </cell>
          <cell r="E837" t="str">
            <v>ACs per customer: 1</v>
          </cell>
          <cell r="F837">
            <v>84.512600000000006</v>
          </cell>
          <cell r="G837">
            <v>4.8346049999999998</v>
          </cell>
          <cell r="H837">
            <v>4.9816690000000001</v>
          </cell>
          <cell r="I837">
            <v>-0.1789126</v>
          </cell>
          <cell r="J837">
            <v>-7.32096E-2</v>
          </cell>
          <cell r="K837">
            <v>0</v>
          </cell>
          <cell r="L837">
            <v>7.32096E-2</v>
          </cell>
          <cell r="M837">
            <v>0.1789126</v>
          </cell>
          <cell r="N837">
            <v>0.1789126</v>
          </cell>
          <cell r="O837">
            <v>340</v>
          </cell>
        </row>
        <row r="838">
          <cell r="A838" t="str">
            <v>C&amp;I</v>
          </cell>
          <cell r="B838">
            <v>21</v>
          </cell>
          <cell r="C838" t="str">
            <v>All</v>
          </cell>
          <cell r="D838" t="str">
            <v>PCT</v>
          </cell>
          <cell r="E838" t="str">
            <v>ACs per customer: 1</v>
          </cell>
          <cell r="F838">
            <v>79.989099999999993</v>
          </cell>
          <cell r="G838">
            <v>4.2388690000000002</v>
          </cell>
          <cell r="H838">
            <v>4.5165420000000003</v>
          </cell>
          <cell r="I838">
            <v>-0.17049719999999999</v>
          </cell>
          <cell r="J838">
            <v>-6.9766099999999998E-2</v>
          </cell>
          <cell r="K838">
            <v>0</v>
          </cell>
          <cell r="L838">
            <v>6.9766099999999998E-2</v>
          </cell>
          <cell r="M838">
            <v>0.17049719999999999</v>
          </cell>
          <cell r="N838">
            <v>0.17049719999999999</v>
          </cell>
          <cell r="O838">
            <v>340</v>
          </cell>
        </row>
        <row r="839">
          <cell r="A839" t="str">
            <v>C&amp;I</v>
          </cell>
          <cell r="B839">
            <v>22</v>
          </cell>
          <cell r="C839" t="str">
            <v>All</v>
          </cell>
          <cell r="D839" t="str">
            <v>PCT</v>
          </cell>
          <cell r="E839" t="str">
            <v>ACs per customer: 1</v>
          </cell>
          <cell r="F839">
            <v>77.707700000000003</v>
          </cell>
          <cell r="G839">
            <v>3.3743560000000001</v>
          </cell>
          <cell r="H839">
            <v>3.5062899999999999</v>
          </cell>
          <cell r="I839">
            <v>-0.1706338</v>
          </cell>
          <cell r="J839">
            <v>-6.9821999999999995E-2</v>
          </cell>
          <cell r="K839">
            <v>0</v>
          </cell>
          <cell r="L839">
            <v>6.9821999999999995E-2</v>
          </cell>
          <cell r="M839">
            <v>0.1706338</v>
          </cell>
          <cell r="N839">
            <v>0.1706338</v>
          </cell>
          <cell r="O839">
            <v>340</v>
          </cell>
        </row>
        <row r="840">
          <cell r="A840" t="str">
            <v>C&amp;I</v>
          </cell>
          <cell r="B840">
            <v>23</v>
          </cell>
          <cell r="C840" t="str">
            <v>All</v>
          </cell>
          <cell r="D840" t="str">
            <v>PCT</v>
          </cell>
          <cell r="E840" t="str">
            <v>ACs per customer: 1</v>
          </cell>
          <cell r="F840">
            <v>75.500299999999996</v>
          </cell>
          <cell r="G840">
            <v>2.8017439999999998</v>
          </cell>
          <cell r="H840">
            <v>2.9989629999999998</v>
          </cell>
          <cell r="I840">
            <v>-0.15448419999999999</v>
          </cell>
          <cell r="J840">
            <v>-6.3213699999999998E-2</v>
          </cell>
          <cell r="K840">
            <v>0</v>
          </cell>
          <cell r="L840">
            <v>6.3213699999999998E-2</v>
          </cell>
          <cell r="M840">
            <v>0.15448419999999999</v>
          </cell>
          <cell r="N840">
            <v>0.15448419999999999</v>
          </cell>
          <cell r="O840">
            <v>340</v>
          </cell>
        </row>
        <row r="841">
          <cell r="A841" t="str">
            <v>C&amp;I</v>
          </cell>
          <cell r="B841">
            <v>24</v>
          </cell>
          <cell r="C841" t="str">
            <v>All</v>
          </cell>
          <cell r="D841" t="str">
            <v>PCT</v>
          </cell>
          <cell r="E841" t="str">
            <v>ACs per customer: 1</v>
          </cell>
          <cell r="F841">
            <v>73.957599999999999</v>
          </cell>
          <cell r="G841">
            <v>2.6943160000000002</v>
          </cell>
          <cell r="H841">
            <v>2.6809319999999999</v>
          </cell>
          <cell r="I841">
            <v>-0.15010999999999999</v>
          </cell>
          <cell r="J841">
            <v>-6.1423800000000001E-2</v>
          </cell>
          <cell r="K841">
            <v>0</v>
          </cell>
          <cell r="L841">
            <v>6.1423800000000001E-2</v>
          </cell>
          <cell r="M841">
            <v>0.15010999999999999</v>
          </cell>
          <cell r="N841">
            <v>0.15010999999999999</v>
          </cell>
          <cell r="O841">
            <v>340</v>
          </cell>
        </row>
        <row r="842">
          <cell r="A842" t="str">
            <v>C&amp;I</v>
          </cell>
          <cell r="B842">
            <v>1</v>
          </cell>
          <cell r="C842" t="str">
            <v>All</v>
          </cell>
          <cell r="D842" t="str">
            <v>PCT</v>
          </cell>
          <cell r="E842" t="str">
            <v>ACs per customer: 2-3</v>
          </cell>
          <cell r="F842">
            <v>70.064599999999999</v>
          </cell>
          <cell r="G842">
            <v>2.3238759999999998</v>
          </cell>
          <cell r="H842">
            <v>2.073661</v>
          </cell>
          <cell r="I842">
            <v>-0.30455379999999999</v>
          </cell>
          <cell r="J842">
            <v>-0.124621</v>
          </cell>
          <cell r="K842">
            <v>0</v>
          </cell>
          <cell r="L842">
            <v>0.124621</v>
          </cell>
          <cell r="M842">
            <v>0.30455379999999999</v>
          </cell>
          <cell r="N842">
            <v>0.30455379999999999</v>
          </cell>
          <cell r="O842">
            <v>213</v>
          </cell>
        </row>
        <row r="843">
          <cell r="A843" t="str">
            <v>C&amp;I</v>
          </cell>
          <cell r="B843">
            <v>2</v>
          </cell>
          <cell r="C843" t="str">
            <v>All</v>
          </cell>
          <cell r="D843" t="str">
            <v>PCT</v>
          </cell>
          <cell r="E843" t="str">
            <v>ACs per customer: 2-3</v>
          </cell>
          <cell r="F843">
            <v>68.857699999999994</v>
          </cell>
          <cell r="G843">
            <v>2.2521620000000002</v>
          </cell>
          <cell r="H843">
            <v>2.0608300000000002</v>
          </cell>
          <cell r="I843">
            <v>-0.30275459999999998</v>
          </cell>
          <cell r="J843">
            <v>-0.1238847</v>
          </cell>
          <cell r="K843">
            <v>0</v>
          </cell>
          <cell r="L843">
            <v>0.1238847</v>
          </cell>
          <cell r="M843">
            <v>0.30275459999999998</v>
          </cell>
          <cell r="N843">
            <v>0.30275459999999998</v>
          </cell>
          <cell r="O843">
            <v>213</v>
          </cell>
        </row>
        <row r="844">
          <cell r="A844" t="str">
            <v>C&amp;I</v>
          </cell>
          <cell r="B844">
            <v>3</v>
          </cell>
          <cell r="C844" t="str">
            <v>All</v>
          </cell>
          <cell r="D844" t="str">
            <v>PCT</v>
          </cell>
          <cell r="E844" t="str">
            <v>ACs per customer: 2-3</v>
          </cell>
          <cell r="F844">
            <v>67.218299999999999</v>
          </cell>
          <cell r="G844">
            <v>2.2179009999999999</v>
          </cell>
          <cell r="H844">
            <v>2.0523210000000001</v>
          </cell>
          <cell r="I844">
            <v>-0.30105690000000002</v>
          </cell>
          <cell r="J844">
            <v>-0.1231901</v>
          </cell>
          <cell r="K844">
            <v>0</v>
          </cell>
          <cell r="L844">
            <v>0.1231901</v>
          </cell>
          <cell r="M844">
            <v>0.30105690000000002</v>
          </cell>
          <cell r="N844">
            <v>0.30105690000000002</v>
          </cell>
          <cell r="O844">
            <v>213</v>
          </cell>
        </row>
        <row r="845">
          <cell r="A845" t="str">
            <v>C&amp;I</v>
          </cell>
          <cell r="B845">
            <v>4</v>
          </cell>
          <cell r="C845" t="str">
            <v>All</v>
          </cell>
          <cell r="D845" t="str">
            <v>PCT</v>
          </cell>
          <cell r="E845" t="str">
            <v>ACs per customer: 2-3</v>
          </cell>
          <cell r="F845">
            <v>66.296599999999998</v>
          </cell>
          <cell r="G845">
            <v>2.160847</v>
          </cell>
          <cell r="H845">
            <v>1.9019509999999999</v>
          </cell>
          <cell r="I845">
            <v>-0.30005409999999999</v>
          </cell>
          <cell r="J845">
            <v>-0.12277970000000001</v>
          </cell>
          <cell r="K845">
            <v>0</v>
          </cell>
          <cell r="L845">
            <v>0.12277970000000001</v>
          </cell>
          <cell r="M845">
            <v>0.30005409999999999</v>
          </cell>
          <cell r="N845">
            <v>0.30005409999999999</v>
          </cell>
          <cell r="O845">
            <v>213</v>
          </cell>
        </row>
        <row r="846">
          <cell r="A846" t="str">
            <v>C&amp;I</v>
          </cell>
          <cell r="B846">
            <v>5</v>
          </cell>
          <cell r="C846" t="str">
            <v>All</v>
          </cell>
          <cell r="D846" t="str">
            <v>PCT</v>
          </cell>
          <cell r="E846" t="str">
            <v>ACs per customer: 2-3</v>
          </cell>
          <cell r="F846">
            <v>65.418499999999995</v>
          </cell>
          <cell r="G846">
            <v>2.1358470000000001</v>
          </cell>
          <cell r="H846">
            <v>1.9722919999999999</v>
          </cell>
          <cell r="I846">
            <v>-0.2998654</v>
          </cell>
          <cell r="J846">
            <v>-0.12270250000000001</v>
          </cell>
          <cell r="K846">
            <v>0</v>
          </cell>
          <cell r="L846">
            <v>0.12270250000000001</v>
          </cell>
          <cell r="M846">
            <v>0.2998654</v>
          </cell>
          <cell r="N846">
            <v>0.2998654</v>
          </cell>
          <cell r="O846">
            <v>213</v>
          </cell>
        </row>
        <row r="847">
          <cell r="A847" t="str">
            <v>C&amp;I</v>
          </cell>
          <cell r="B847">
            <v>6</v>
          </cell>
          <cell r="C847" t="str">
            <v>All</v>
          </cell>
          <cell r="D847" t="str">
            <v>PCT</v>
          </cell>
          <cell r="E847" t="str">
            <v>ACs per customer: 2-3</v>
          </cell>
          <cell r="F847">
            <v>64.728399999999993</v>
          </cell>
          <cell r="G847">
            <v>2.3690869999999999</v>
          </cell>
          <cell r="H847">
            <v>2.2398709999999999</v>
          </cell>
          <cell r="I847">
            <v>-0.30091299999999999</v>
          </cell>
          <cell r="J847">
            <v>-0.1231312</v>
          </cell>
          <cell r="K847">
            <v>0</v>
          </cell>
          <cell r="L847">
            <v>0.1231312</v>
          </cell>
          <cell r="M847">
            <v>0.30091299999999999</v>
          </cell>
          <cell r="N847">
            <v>0.30091299999999999</v>
          </cell>
          <cell r="O847">
            <v>213</v>
          </cell>
        </row>
        <row r="848">
          <cell r="A848" t="str">
            <v>C&amp;I</v>
          </cell>
          <cell r="B848">
            <v>7</v>
          </cell>
          <cell r="C848" t="str">
            <v>All</v>
          </cell>
          <cell r="D848" t="str">
            <v>PCT</v>
          </cell>
          <cell r="E848" t="str">
            <v>ACs per customer: 2-3</v>
          </cell>
          <cell r="F848">
            <v>63.9818</v>
          </cell>
          <cell r="G848">
            <v>2.8767239999999998</v>
          </cell>
          <cell r="H848">
            <v>2.937732</v>
          </cell>
          <cell r="I848">
            <v>-0.3061547</v>
          </cell>
          <cell r="J848">
            <v>-0.125276</v>
          </cell>
          <cell r="K848">
            <v>0</v>
          </cell>
          <cell r="L848">
            <v>0.125276</v>
          </cell>
          <cell r="M848">
            <v>0.3061547</v>
          </cell>
          <cell r="N848">
            <v>0.3061547</v>
          </cell>
          <cell r="O848">
            <v>213</v>
          </cell>
        </row>
        <row r="849">
          <cell r="A849" t="str">
            <v>C&amp;I</v>
          </cell>
          <cell r="B849">
            <v>8</v>
          </cell>
          <cell r="C849" t="str">
            <v>All</v>
          </cell>
          <cell r="D849" t="str">
            <v>PCT</v>
          </cell>
          <cell r="E849" t="str">
            <v>ACs per customer: 2-3</v>
          </cell>
          <cell r="F849">
            <v>65.210499999999996</v>
          </cell>
          <cell r="G849">
            <v>4.0380089999999997</v>
          </cell>
          <cell r="H849">
            <v>3.9265940000000001</v>
          </cell>
          <cell r="I849">
            <v>-0.30775809999999998</v>
          </cell>
          <cell r="J849">
            <v>-0.12593209999999999</v>
          </cell>
          <cell r="K849">
            <v>0</v>
          </cell>
          <cell r="L849">
            <v>0.12593209999999999</v>
          </cell>
          <cell r="M849">
            <v>0.30775809999999998</v>
          </cell>
          <cell r="N849">
            <v>0.30775809999999998</v>
          </cell>
          <cell r="O849">
            <v>213</v>
          </cell>
        </row>
        <row r="850">
          <cell r="A850" t="str">
            <v>C&amp;I</v>
          </cell>
          <cell r="B850">
            <v>9</v>
          </cell>
          <cell r="C850" t="str">
            <v>All</v>
          </cell>
          <cell r="D850" t="str">
            <v>PCT</v>
          </cell>
          <cell r="E850" t="str">
            <v>ACs per customer: 2-3</v>
          </cell>
          <cell r="F850">
            <v>69.587800000000001</v>
          </cell>
          <cell r="G850">
            <v>5.4192479999999996</v>
          </cell>
          <cell r="H850">
            <v>5.0596459999999999</v>
          </cell>
          <cell r="I850">
            <v>-0.33625260000000001</v>
          </cell>
          <cell r="J850">
            <v>-0.13759179999999999</v>
          </cell>
          <cell r="K850">
            <v>0</v>
          </cell>
          <cell r="L850">
            <v>0.13759179999999999</v>
          </cell>
          <cell r="M850">
            <v>0.33625260000000001</v>
          </cell>
          <cell r="N850">
            <v>0.33625260000000001</v>
          </cell>
          <cell r="O850">
            <v>213</v>
          </cell>
        </row>
        <row r="851">
          <cell r="A851" t="str">
            <v>C&amp;I</v>
          </cell>
          <cell r="B851">
            <v>10</v>
          </cell>
          <cell r="C851" t="str">
            <v>All</v>
          </cell>
          <cell r="D851" t="str">
            <v>PCT</v>
          </cell>
          <cell r="E851" t="str">
            <v>ACs per customer: 2-3</v>
          </cell>
          <cell r="F851">
            <v>74.562700000000007</v>
          </cell>
          <cell r="G851">
            <v>6.5833750000000002</v>
          </cell>
          <cell r="H851">
            <v>6.2581100000000003</v>
          </cell>
          <cell r="I851">
            <v>-0.4846452</v>
          </cell>
          <cell r="J851">
            <v>-0.19831289999999999</v>
          </cell>
          <cell r="K851">
            <v>0</v>
          </cell>
          <cell r="L851">
            <v>0.19831289999999999</v>
          </cell>
          <cell r="M851">
            <v>0.4846452</v>
          </cell>
          <cell r="N851">
            <v>0.4846452</v>
          </cell>
          <cell r="O851">
            <v>213</v>
          </cell>
        </row>
        <row r="852">
          <cell r="A852" t="str">
            <v>C&amp;I</v>
          </cell>
          <cell r="B852">
            <v>11</v>
          </cell>
          <cell r="C852" t="str">
            <v>All</v>
          </cell>
          <cell r="D852" t="str">
            <v>PCT</v>
          </cell>
          <cell r="E852" t="str">
            <v>ACs per customer: 2-3</v>
          </cell>
          <cell r="F852">
            <v>79.516300000000001</v>
          </cell>
          <cell r="G852">
            <v>7.4688189999999999</v>
          </cell>
          <cell r="H852">
            <v>7.1707429999999999</v>
          </cell>
          <cell r="I852">
            <v>-0.36650359999999998</v>
          </cell>
          <cell r="J852">
            <v>-0.1499703</v>
          </cell>
          <cell r="K852">
            <v>0</v>
          </cell>
          <cell r="L852">
            <v>0.1499703</v>
          </cell>
          <cell r="M852">
            <v>0.36650359999999998</v>
          </cell>
          <cell r="N852">
            <v>0.36650359999999998</v>
          </cell>
          <cell r="O852">
            <v>213</v>
          </cell>
        </row>
        <row r="853">
          <cell r="A853" t="str">
            <v>C&amp;I</v>
          </cell>
          <cell r="B853">
            <v>12</v>
          </cell>
          <cell r="C853" t="str">
            <v>All</v>
          </cell>
          <cell r="D853" t="str">
            <v>PCT</v>
          </cell>
          <cell r="E853" t="str">
            <v>ACs per customer: 2-3</v>
          </cell>
          <cell r="F853">
            <v>83.592600000000004</v>
          </cell>
          <cell r="G853">
            <v>8.1642379999999992</v>
          </cell>
          <cell r="H853">
            <v>8.5043469999999992</v>
          </cell>
          <cell r="I853">
            <v>-0.35983270000000001</v>
          </cell>
          <cell r="J853">
            <v>-0.1472406</v>
          </cell>
          <cell r="K853">
            <v>0</v>
          </cell>
          <cell r="L853">
            <v>0.1472406</v>
          </cell>
          <cell r="M853">
            <v>0.35983270000000001</v>
          </cell>
          <cell r="N853">
            <v>0.35983270000000001</v>
          </cell>
          <cell r="O853">
            <v>213</v>
          </cell>
        </row>
        <row r="854">
          <cell r="A854" t="str">
            <v>C&amp;I</v>
          </cell>
          <cell r="B854">
            <v>13</v>
          </cell>
          <cell r="C854" t="str">
            <v>All</v>
          </cell>
          <cell r="D854" t="str">
            <v>PCT</v>
          </cell>
          <cell r="E854" t="str">
            <v>ACs per customer: 2-3</v>
          </cell>
          <cell r="F854">
            <v>86.903599999999997</v>
          </cell>
          <cell r="G854">
            <v>8.0269139999999997</v>
          </cell>
          <cell r="H854">
            <v>8.3737650000000006</v>
          </cell>
          <cell r="I854">
            <v>-0.4010551</v>
          </cell>
          <cell r="J854">
            <v>-0.16410849999999999</v>
          </cell>
          <cell r="K854">
            <v>0</v>
          </cell>
          <cell r="L854">
            <v>0.16410849999999999</v>
          </cell>
          <cell r="M854">
            <v>0.4010551</v>
          </cell>
          <cell r="N854">
            <v>0.4010551</v>
          </cell>
          <cell r="O854">
            <v>213</v>
          </cell>
        </row>
        <row r="855">
          <cell r="A855" t="str">
            <v>C&amp;I</v>
          </cell>
          <cell r="B855">
            <v>14</v>
          </cell>
          <cell r="C855" t="str">
            <v>All</v>
          </cell>
          <cell r="D855" t="str">
            <v>PCT</v>
          </cell>
          <cell r="E855" t="str">
            <v>ACs per customer: 2-3</v>
          </cell>
          <cell r="F855">
            <v>89.616799999999998</v>
          </cell>
          <cell r="G855">
            <v>8.6081299999999992</v>
          </cell>
          <cell r="H855">
            <v>8.9263089999999998</v>
          </cell>
          <cell r="I855">
            <v>-0.47008169999999999</v>
          </cell>
          <cell r="J855">
            <v>-0.19235360000000001</v>
          </cell>
          <cell r="K855">
            <v>0</v>
          </cell>
          <cell r="L855">
            <v>0.19235360000000001</v>
          </cell>
          <cell r="M855">
            <v>0.47008169999999999</v>
          </cell>
          <cell r="N855">
            <v>0.47008169999999999</v>
          </cell>
          <cell r="O855">
            <v>213</v>
          </cell>
        </row>
        <row r="856">
          <cell r="A856" t="str">
            <v>C&amp;I</v>
          </cell>
          <cell r="B856">
            <v>15</v>
          </cell>
          <cell r="C856" t="str">
            <v>All</v>
          </cell>
          <cell r="D856" t="str">
            <v>PCT</v>
          </cell>
          <cell r="E856" t="str">
            <v>ACs per customer: 2-3</v>
          </cell>
          <cell r="F856">
            <v>92.182400000000001</v>
          </cell>
          <cell r="G856">
            <v>9.0714430000000004</v>
          </cell>
          <cell r="H856">
            <v>8.3643830000000001</v>
          </cell>
          <cell r="I856">
            <v>-0.32292270000000001</v>
          </cell>
          <cell r="J856">
            <v>-0.13213739999999999</v>
          </cell>
          <cell r="K856">
            <v>0</v>
          </cell>
          <cell r="L856">
            <v>0.13213739999999999</v>
          </cell>
          <cell r="M856">
            <v>0.32292270000000001</v>
          </cell>
          <cell r="N856">
            <v>0.32292270000000001</v>
          </cell>
          <cell r="O856">
            <v>213</v>
          </cell>
        </row>
        <row r="857">
          <cell r="A857" t="str">
            <v>C&amp;I</v>
          </cell>
          <cell r="B857">
            <v>16</v>
          </cell>
          <cell r="C857" t="str">
            <v>All</v>
          </cell>
          <cell r="D857" t="str">
            <v>PCT</v>
          </cell>
          <cell r="E857" t="str">
            <v>ACs per customer: 2-3</v>
          </cell>
          <cell r="F857">
            <v>94.036500000000004</v>
          </cell>
          <cell r="G857">
            <v>9.054138</v>
          </cell>
          <cell r="H857">
            <v>8.951117</v>
          </cell>
          <cell r="I857">
            <v>-0.337312</v>
          </cell>
          <cell r="J857">
            <v>-0.13802529999999999</v>
          </cell>
          <cell r="K857">
            <v>0</v>
          </cell>
          <cell r="L857">
            <v>0.13802529999999999</v>
          </cell>
          <cell r="M857">
            <v>0.337312</v>
          </cell>
          <cell r="N857">
            <v>0.337312</v>
          </cell>
          <cell r="O857">
            <v>213</v>
          </cell>
        </row>
        <row r="858">
          <cell r="A858" t="str">
            <v>C&amp;I</v>
          </cell>
          <cell r="B858">
            <v>17</v>
          </cell>
          <cell r="C858" t="str">
            <v>All</v>
          </cell>
          <cell r="D858" t="str">
            <v>PCT</v>
          </cell>
          <cell r="E858" t="str">
            <v>ACs per customer: 2-3</v>
          </cell>
          <cell r="F858">
            <v>94.8232</v>
          </cell>
          <cell r="G858">
            <v>7.9951400000000001</v>
          </cell>
          <cell r="H858">
            <v>9.0567899999999995</v>
          </cell>
          <cell r="I858">
            <v>-0.33730690000000002</v>
          </cell>
          <cell r="J858">
            <v>-0.13802320000000001</v>
          </cell>
          <cell r="K858">
            <v>0</v>
          </cell>
          <cell r="L858">
            <v>0.13802320000000001</v>
          </cell>
          <cell r="M858">
            <v>0.33730690000000002</v>
          </cell>
          <cell r="N858">
            <v>0.33730690000000002</v>
          </cell>
          <cell r="O858">
            <v>213</v>
          </cell>
        </row>
        <row r="859">
          <cell r="A859" t="str">
            <v>C&amp;I</v>
          </cell>
          <cell r="B859">
            <v>18</v>
          </cell>
          <cell r="C859" t="str">
            <v>All</v>
          </cell>
          <cell r="D859" t="str">
            <v>PCT</v>
          </cell>
          <cell r="E859" t="str">
            <v>ACs per customer: 2-3</v>
          </cell>
          <cell r="F859">
            <v>94.036600000000007</v>
          </cell>
          <cell r="G859">
            <v>6.0039160000000003</v>
          </cell>
          <cell r="H859">
            <v>5.9757199999999999</v>
          </cell>
          <cell r="I859">
            <v>-0.32913940000000003</v>
          </cell>
          <cell r="J859">
            <v>-0.1346812</v>
          </cell>
          <cell r="K859">
            <v>0</v>
          </cell>
          <cell r="L859">
            <v>0.1346812</v>
          </cell>
          <cell r="M859">
            <v>0.32913940000000003</v>
          </cell>
          <cell r="N859">
            <v>0.32913940000000003</v>
          </cell>
          <cell r="O859">
            <v>213</v>
          </cell>
        </row>
        <row r="860">
          <cell r="A860" t="str">
            <v>C&amp;I</v>
          </cell>
          <cell r="B860">
            <v>19</v>
          </cell>
          <cell r="C860" t="str">
            <v>All</v>
          </cell>
          <cell r="D860" t="str">
            <v>PCT</v>
          </cell>
          <cell r="E860" t="str">
            <v>ACs per customer: 2-3</v>
          </cell>
          <cell r="F860">
            <v>91.474000000000004</v>
          </cell>
          <cell r="G860">
            <v>4.3916810000000002</v>
          </cell>
          <cell r="H860">
            <v>4.1170780000000002</v>
          </cell>
          <cell r="I860">
            <v>-0.33002779999999998</v>
          </cell>
          <cell r="J860">
            <v>-0.13504469999999999</v>
          </cell>
          <cell r="K860">
            <v>0</v>
          </cell>
          <cell r="L860">
            <v>0.13504469999999999</v>
          </cell>
          <cell r="M860">
            <v>0.33002779999999998</v>
          </cell>
          <cell r="N860">
            <v>0.33002779999999998</v>
          </cell>
          <cell r="O860">
            <v>213</v>
          </cell>
        </row>
        <row r="861">
          <cell r="A861" t="str">
            <v>C&amp;I</v>
          </cell>
          <cell r="B861">
            <v>20</v>
          </cell>
          <cell r="C861" t="str">
            <v>All</v>
          </cell>
          <cell r="D861" t="str">
            <v>PCT</v>
          </cell>
          <cell r="E861" t="str">
            <v>ACs per customer: 2-3</v>
          </cell>
          <cell r="F861">
            <v>87.317400000000006</v>
          </cell>
          <cell r="G861">
            <v>4.4648149999999998</v>
          </cell>
          <cell r="H861">
            <v>4.0110359999999998</v>
          </cell>
          <cell r="I861">
            <v>-0.33598149999999999</v>
          </cell>
          <cell r="J861">
            <v>-0.13748089999999999</v>
          </cell>
          <cell r="K861">
            <v>0</v>
          </cell>
          <cell r="L861">
            <v>0.13748089999999999</v>
          </cell>
          <cell r="M861">
            <v>0.33598149999999999</v>
          </cell>
          <cell r="N861">
            <v>0.33598149999999999</v>
          </cell>
          <cell r="O861">
            <v>213</v>
          </cell>
        </row>
        <row r="862">
          <cell r="A862" t="str">
            <v>C&amp;I</v>
          </cell>
          <cell r="B862">
            <v>21</v>
          </cell>
          <cell r="C862" t="str">
            <v>All</v>
          </cell>
          <cell r="D862" t="str">
            <v>PCT</v>
          </cell>
          <cell r="E862" t="str">
            <v>ACs per customer: 2-3</v>
          </cell>
          <cell r="F862">
            <v>83.124200000000002</v>
          </cell>
          <cell r="G862">
            <v>3.9507460000000001</v>
          </cell>
          <cell r="H862">
            <v>3.5502180000000001</v>
          </cell>
          <cell r="I862">
            <v>-0.34344360000000002</v>
          </cell>
          <cell r="J862">
            <v>-0.1405344</v>
          </cell>
          <cell r="K862">
            <v>0</v>
          </cell>
          <cell r="L862">
            <v>0.1405344</v>
          </cell>
          <cell r="M862">
            <v>0.34344360000000002</v>
          </cell>
          <cell r="N862">
            <v>0.34344360000000002</v>
          </cell>
          <cell r="O862">
            <v>213</v>
          </cell>
        </row>
        <row r="863">
          <cell r="A863" t="str">
            <v>C&amp;I</v>
          </cell>
          <cell r="B863">
            <v>22</v>
          </cell>
          <cell r="C863" t="str">
            <v>All</v>
          </cell>
          <cell r="D863" t="str">
            <v>PCT</v>
          </cell>
          <cell r="E863" t="str">
            <v>ACs per customer: 2-3</v>
          </cell>
          <cell r="F863">
            <v>80.1982</v>
          </cell>
          <cell r="G863">
            <v>3.8202600000000002</v>
          </cell>
          <cell r="H863">
            <v>3.3621259999999999</v>
          </cell>
          <cell r="I863">
            <v>-0.32738050000000002</v>
          </cell>
          <cell r="J863">
            <v>-0.13396150000000001</v>
          </cell>
          <cell r="K863">
            <v>0</v>
          </cell>
          <cell r="L863">
            <v>0.13396150000000001</v>
          </cell>
          <cell r="M863">
            <v>0.32738050000000002</v>
          </cell>
          <cell r="N863">
            <v>0.32738050000000002</v>
          </cell>
          <cell r="O863">
            <v>213</v>
          </cell>
        </row>
        <row r="864">
          <cell r="A864" t="str">
            <v>C&amp;I</v>
          </cell>
          <cell r="B864">
            <v>23</v>
          </cell>
          <cell r="C864" t="str">
            <v>All</v>
          </cell>
          <cell r="D864" t="str">
            <v>PCT</v>
          </cell>
          <cell r="E864" t="str">
            <v>ACs per customer: 2-3</v>
          </cell>
          <cell r="F864">
            <v>77.818299999999994</v>
          </cell>
          <cell r="G864">
            <v>3.5356380000000001</v>
          </cell>
          <cell r="H864">
            <v>3.1247389999999999</v>
          </cell>
          <cell r="I864">
            <v>-0.31774479999999999</v>
          </cell>
          <cell r="J864">
            <v>-0.13001860000000001</v>
          </cell>
          <cell r="K864">
            <v>0</v>
          </cell>
          <cell r="L864">
            <v>0.13001860000000001</v>
          </cell>
          <cell r="M864">
            <v>0.31774479999999999</v>
          </cell>
          <cell r="N864">
            <v>0.31774479999999999</v>
          </cell>
          <cell r="O864">
            <v>213</v>
          </cell>
        </row>
        <row r="865">
          <cell r="A865" t="str">
            <v>C&amp;I</v>
          </cell>
          <cell r="B865">
            <v>24</v>
          </cell>
          <cell r="C865" t="str">
            <v>All</v>
          </cell>
          <cell r="D865" t="str">
            <v>PCT</v>
          </cell>
          <cell r="E865" t="str">
            <v>ACs per customer: 2-3</v>
          </cell>
          <cell r="F865">
            <v>76.002099999999999</v>
          </cell>
          <cell r="G865">
            <v>3.0604520000000002</v>
          </cell>
          <cell r="H865">
            <v>2.7700589999999998</v>
          </cell>
          <cell r="I865">
            <v>-0.31323830000000003</v>
          </cell>
          <cell r="J865">
            <v>-0.1281746</v>
          </cell>
          <cell r="K865">
            <v>0</v>
          </cell>
          <cell r="L865">
            <v>0.1281746</v>
          </cell>
          <cell r="M865">
            <v>0.31323830000000003</v>
          </cell>
          <cell r="N865">
            <v>0.31323830000000003</v>
          </cell>
          <cell r="O865">
            <v>213</v>
          </cell>
        </row>
        <row r="866">
          <cell r="A866" t="str">
            <v>C&amp;I</v>
          </cell>
          <cell r="B866">
            <v>1</v>
          </cell>
          <cell r="C866" t="str">
            <v>All</v>
          </cell>
          <cell r="D866" t="str">
            <v>PCT</v>
          </cell>
          <cell r="E866" t="str">
            <v>ACs per customer: 4+</v>
          </cell>
          <cell r="F866">
            <v>66.700999999999993</v>
          </cell>
          <cell r="G866">
            <v>2.0239099999999999</v>
          </cell>
          <cell r="H866">
            <v>2.4432969999999998</v>
          </cell>
          <cell r="I866">
            <v>-0.46927980000000002</v>
          </cell>
          <cell r="J866">
            <v>-0.19202549999999999</v>
          </cell>
          <cell r="K866">
            <v>0</v>
          </cell>
          <cell r="L866">
            <v>0.19202549999999999</v>
          </cell>
          <cell r="M866">
            <v>0.46927980000000002</v>
          </cell>
          <cell r="N866">
            <v>0.46927980000000002</v>
          </cell>
          <cell r="O866">
            <v>148</v>
          </cell>
        </row>
        <row r="867">
          <cell r="A867" t="str">
            <v>C&amp;I</v>
          </cell>
          <cell r="B867">
            <v>2</v>
          </cell>
          <cell r="C867" t="str">
            <v>All</v>
          </cell>
          <cell r="D867" t="str">
            <v>PCT</v>
          </cell>
          <cell r="E867" t="str">
            <v>ACs per customer: 4+</v>
          </cell>
          <cell r="F867">
            <v>65.844800000000006</v>
          </cell>
          <cell r="G867">
            <v>1.823359</v>
          </cell>
          <cell r="H867">
            <v>2.2378420000000001</v>
          </cell>
          <cell r="I867">
            <v>-0.46510790000000002</v>
          </cell>
          <cell r="J867">
            <v>-0.1903184</v>
          </cell>
          <cell r="K867">
            <v>0</v>
          </cell>
          <cell r="L867">
            <v>0.1903184</v>
          </cell>
          <cell r="M867">
            <v>0.46510790000000002</v>
          </cell>
          <cell r="N867">
            <v>0.46510790000000002</v>
          </cell>
          <cell r="O867">
            <v>148</v>
          </cell>
        </row>
        <row r="868">
          <cell r="A868" t="str">
            <v>C&amp;I</v>
          </cell>
          <cell r="B868">
            <v>3</v>
          </cell>
          <cell r="C868" t="str">
            <v>All</v>
          </cell>
          <cell r="D868" t="str">
            <v>PCT</v>
          </cell>
          <cell r="E868" t="str">
            <v>ACs per customer: 4+</v>
          </cell>
          <cell r="F868">
            <v>64.622</v>
          </cell>
          <cell r="G868">
            <v>1.729074</v>
          </cell>
          <cell r="H868">
            <v>2.1958329999999999</v>
          </cell>
          <cell r="I868">
            <v>-0.46184350000000002</v>
          </cell>
          <cell r="J868">
            <v>-0.1889826</v>
          </cell>
          <cell r="K868">
            <v>0</v>
          </cell>
          <cell r="L868">
            <v>0.1889826</v>
          </cell>
          <cell r="M868">
            <v>0.46184350000000002</v>
          </cell>
          <cell r="N868">
            <v>0.46184350000000002</v>
          </cell>
          <cell r="O868">
            <v>148</v>
          </cell>
        </row>
        <row r="869">
          <cell r="A869" t="str">
            <v>C&amp;I</v>
          </cell>
          <cell r="B869">
            <v>4</v>
          </cell>
          <cell r="C869" t="str">
            <v>All</v>
          </cell>
          <cell r="D869" t="str">
            <v>PCT</v>
          </cell>
          <cell r="E869" t="str">
            <v>ACs per customer: 4+</v>
          </cell>
          <cell r="F869">
            <v>63.405500000000004</v>
          </cell>
          <cell r="G869">
            <v>1.8501590000000001</v>
          </cell>
          <cell r="H869">
            <v>2.3961929999999998</v>
          </cell>
          <cell r="I869">
            <v>-0.45967350000000001</v>
          </cell>
          <cell r="J869">
            <v>-0.1880947</v>
          </cell>
          <cell r="K869">
            <v>0</v>
          </cell>
          <cell r="L869">
            <v>0.1880947</v>
          </cell>
          <cell r="M869">
            <v>0.45967350000000001</v>
          </cell>
          <cell r="N869">
            <v>0.45967350000000001</v>
          </cell>
          <cell r="O869">
            <v>148</v>
          </cell>
        </row>
        <row r="870">
          <cell r="A870" t="str">
            <v>C&amp;I</v>
          </cell>
          <cell r="B870">
            <v>5</v>
          </cell>
          <cell r="C870" t="str">
            <v>All</v>
          </cell>
          <cell r="D870" t="str">
            <v>PCT</v>
          </cell>
          <cell r="E870" t="str">
            <v>ACs per customer: 4+</v>
          </cell>
          <cell r="F870">
            <v>63.113900000000001</v>
          </cell>
          <cell r="G870">
            <v>1.850449</v>
          </cell>
          <cell r="H870">
            <v>2.361713</v>
          </cell>
          <cell r="I870">
            <v>-0.45953319999999998</v>
          </cell>
          <cell r="J870">
            <v>-0.18803729999999999</v>
          </cell>
          <cell r="K870">
            <v>0</v>
          </cell>
          <cell r="L870">
            <v>0.18803729999999999</v>
          </cell>
          <cell r="M870">
            <v>0.45953319999999998</v>
          </cell>
          <cell r="N870">
            <v>0.45953319999999998</v>
          </cell>
          <cell r="O870">
            <v>148</v>
          </cell>
        </row>
        <row r="871">
          <cell r="A871" t="str">
            <v>C&amp;I</v>
          </cell>
          <cell r="B871">
            <v>6</v>
          </cell>
          <cell r="C871" t="str">
            <v>All</v>
          </cell>
          <cell r="D871" t="str">
            <v>PCT</v>
          </cell>
          <cell r="E871" t="str">
            <v>ACs per customer: 4+</v>
          </cell>
          <cell r="F871">
            <v>62.809399999999997</v>
          </cell>
          <cell r="G871">
            <v>1.7351380000000001</v>
          </cell>
          <cell r="H871">
            <v>2.1996739999999999</v>
          </cell>
          <cell r="I871">
            <v>-0.45899489999999998</v>
          </cell>
          <cell r="J871">
            <v>-0.18781700000000001</v>
          </cell>
          <cell r="K871">
            <v>0</v>
          </cell>
          <cell r="L871">
            <v>0.18781700000000001</v>
          </cell>
          <cell r="M871">
            <v>0.45899489999999998</v>
          </cell>
          <cell r="N871">
            <v>0.45899489999999998</v>
          </cell>
          <cell r="O871">
            <v>148</v>
          </cell>
        </row>
        <row r="872">
          <cell r="A872" t="str">
            <v>C&amp;I</v>
          </cell>
          <cell r="B872">
            <v>7</v>
          </cell>
          <cell r="C872" t="str">
            <v>All</v>
          </cell>
          <cell r="D872" t="str">
            <v>PCT</v>
          </cell>
          <cell r="E872" t="str">
            <v>ACs per customer: 4+</v>
          </cell>
          <cell r="F872">
            <v>61.920099999999998</v>
          </cell>
          <cell r="G872">
            <v>1.6810050000000001</v>
          </cell>
          <cell r="H872">
            <v>2.1249859999999998</v>
          </cell>
          <cell r="I872">
            <v>-0.45811550000000001</v>
          </cell>
          <cell r="J872">
            <v>-0.18745709999999999</v>
          </cell>
          <cell r="K872">
            <v>0</v>
          </cell>
          <cell r="L872">
            <v>0.18745709999999999</v>
          </cell>
          <cell r="M872">
            <v>0.45811550000000001</v>
          </cell>
          <cell r="N872">
            <v>0.45811550000000001</v>
          </cell>
          <cell r="O872">
            <v>148</v>
          </cell>
        </row>
        <row r="873">
          <cell r="A873" t="str">
            <v>C&amp;I</v>
          </cell>
          <cell r="B873">
            <v>8</v>
          </cell>
          <cell r="C873" t="str">
            <v>All</v>
          </cell>
          <cell r="D873" t="str">
            <v>PCT</v>
          </cell>
          <cell r="E873" t="str">
            <v>ACs per customer: 4+</v>
          </cell>
          <cell r="F873">
            <v>62.719499999999996</v>
          </cell>
          <cell r="G873">
            <v>2.7530749999999999</v>
          </cell>
          <cell r="H873">
            <v>3.3088129999999998</v>
          </cell>
          <cell r="I873">
            <v>-0.46925349999999999</v>
          </cell>
          <cell r="J873">
            <v>-0.19201470000000001</v>
          </cell>
          <cell r="K873">
            <v>0</v>
          </cell>
          <cell r="L873">
            <v>0.19201470000000001</v>
          </cell>
          <cell r="M873">
            <v>0.46925349999999999</v>
          </cell>
          <cell r="N873">
            <v>0.46925349999999999</v>
          </cell>
          <cell r="O873">
            <v>148</v>
          </cell>
        </row>
        <row r="874">
          <cell r="A874" t="str">
            <v>C&amp;I</v>
          </cell>
          <cell r="B874">
            <v>9</v>
          </cell>
          <cell r="C874" t="str">
            <v>All</v>
          </cell>
          <cell r="D874" t="str">
            <v>PCT</v>
          </cell>
          <cell r="E874" t="str">
            <v>ACs per customer: 4+</v>
          </cell>
          <cell r="F874">
            <v>66.748500000000007</v>
          </cell>
          <cell r="G874">
            <v>3.8658459999999999</v>
          </cell>
          <cell r="H874">
            <v>4.2083849999999998</v>
          </cell>
          <cell r="I874">
            <v>-0.47859390000000002</v>
          </cell>
          <cell r="J874">
            <v>-0.1958367</v>
          </cell>
          <cell r="K874">
            <v>0</v>
          </cell>
          <cell r="L874">
            <v>0.1958367</v>
          </cell>
          <cell r="M874">
            <v>0.47859390000000002</v>
          </cell>
          <cell r="N874">
            <v>0.47859390000000002</v>
          </cell>
          <cell r="O874">
            <v>148</v>
          </cell>
        </row>
        <row r="875">
          <cell r="A875" t="str">
            <v>C&amp;I</v>
          </cell>
          <cell r="B875">
            <v>10</v>
          </cell>
          <cell r="C875" t="str">
            <v>All</v>
          </cell>
          <cell r="D875" t="str">
            <v>PCT</v>
          </cell>
          <cell r="E875" t="str">
            <v>ACs per customer: 4+</v>
          </cell>
          <cell r="F875">
            <v>70.738900000000001</v>
          </cell>
          <cell r="G875">
            <v>5.2571519999999996</v>
          </cell>
          <cell r="H875">
            <v>4.9176710000000003</v>
          </cell>
          <cell r="I875">
            <v>-0.51571849999999997</v>
          </cell>
          <cell r="J875">
            <v>-0.21102779999999999</v>
          </cell>
          <cell r="K875">
            <v>0</v>
          </cell>
          <cell r="L875">
            <v>0.21102779999999999</v>
          </cell>
          <cell r="M875">
            <v>0.51571849999999997</v>
          </cell>
          <cell r="N875">
            <v>0.51571849999999997</v>
          </cell>
          <cell r="O875">
            <v>148</v>
          </cell>
        </row>
        <row r="876">
          <cell r="A876" t="str">
            <v>C&amp;I</v>
          </cell>
          <cell r="B876">
            <v>11</v>
          </cell>
          <cell r="C876" t="str">
            <v>All</v>
          </cell>
          <cell r="D876" t="str">
            <v>PCT</v>
          </cell>
          <cell r="E876" t="str">
            <v>ACs per customer: 4+</v>
          </cell>
          <cell r="F876">
            <v>75.329800000000006</v>
          </cell>
          <cell r="G876">
            <v>6.7257160000000002</v>
          </cell>
          <cell r="H876">
            <v>5.9729720000000004</v>
          </cell>
          <cell r="I876">
            <v>-0.54442210000000002</v>
          </cell>
          <cell r="J876">
            <v>-0.2227731</v>
          </cell>
          <cell r="K876">
            <v>0</v>
          </cell>
          <cell r="L876">
            <v>0.2227731</v>
          </cell>
          <cell r="M876">
            <v>0.54442210000000002</v>
          </cell>
          <cell r="N876">
            <v>0.54442210000000002</v>
          </cell>
          <cell r="O876">
            <v>148</v>
          </cell>
        </row>
        <row r="877">
          <cell r="A877" t="str">
            <v>C&amp;I</v>
          </cell>
          <cell r="B877">
            <v>12</v>
          </cell>
          <cell r="C877" t="str">
            <v>All</v>
          </cell>
          <cell r="D877" t="str">
            <v>PCT</v>
          </cell>
          <cell r="E877" t="str">
            <v>ACs per customer: 4+</v>
          </cell>
          <cell r="F877">
            <v>79.499499999999998</v>
          </cell>
          <cell r="G877">
            <v>7.78247</v>
          </cell>
          <cell r="H877">
            <v>7.217803</v>
          </cell>
          <cell r="I877">
            <v>-0.54578789999999999</v>
          </cell>
          <cell r="J877">
            <v>-0.223332</v>
          </cell>
          <cell r="K877">
            <v>0</v>
          </cell>
          <cell r="L877">
            <v>0.223332</v>
          </cell>
          <cell r="M877">
            <v>0.54578789999999999</v>
          </cell>
          <cell r="N877">
            <v>0.54578789999999999</v>
          </cell>
          <cell r="O877">
            <v>148</v>
          </cell>
        </row>
        <row r="878">
          <cell r="A878" t="str">
            <v>C&amp;I</v>
          </cell>
          <cell r="B878">
            <v>13</v>
          </cell>
          <cell r="C878" t="str">
            <v>All</v>
          </cell>
          <cell r="D878" t="str">
            <v>PCT</v>
          </cell>
          <cell r="E878" t="str">
            <v>ACs per customer: 4+</v>
          </cell>
          <cell r="F878">
            <v>83.119100000000003</v>
          </cell>
          <cell r="G878">
            <v>8.1180579999999996</v>
          </cell>
          <cell r="H878">
            <v>7.8389239999999996</v>
          </cell>
          <cell r="I878">
            <v>-0.54449190000000003</v>
          </cell>
          <cell r="J878">
            <v>-0.22280169999999999</v>
          </cell>
          <cell r="K878">
            <v>0</v>
          </cell>
          <cell r="L878">
            <v>0.22280169999999999</v>
          </cell>
          <cell r="M878">
            <v>0.54449190000000003</v>
          </cell>
          <cell r="N878">
            <v>0.54449190000000003</v>
          </cell>
          <cell r="O878">
            <v>148</v>
          </cell>
        </row>
        <row r="879">
          <cell r="A879" t="str">
            <v>C&amp;I</v>
          </cell>
          <cell r="B879">
            <v>14</v>
          </cell>
          <cell r="C879" t="str">
            <v>All</v>
          </cell>
          <cell r="D879" t="str">
            <v>PCT</v>
          </cell>
          <cell r="E879" t="str">
            <v>ACs per customer: 4+</v>
          </cell>
          <cell r="F879">
            <v>85.851600000000005</v>
          </cell>
          <cell r="G879">
            <v>8.4014819999999997</v>
          </cell>
          <cell r="H879">
            <v>8.5180609999999994</v>
          </cell>
          <cell r="I879">
            <v>-0.53606889999999996</v>
          </cell>
          <cell r="J879">
            <v>-0.21935499999999999</v>
          </cell>
          <cell r="K879">
            <v>0</v>
          </cell>
          <cell r="L879">
            <v>0.21935499999999999</v>
          </cell>
          <cell r="M879">
            <v>0.53606889999999996</v>
          </cell>
          <cell r="N879">
            <v>0.53606889999999996</v>
          </cell>
          <cell r="O879">
            <v>148</v>
          </cell>
        </row>
        <row r="880">
          <cell r="A880" t="str">
            <v>C&amp;I</v>
          </cell>
          <cell r="B880">
            <v>15</v>
          </cell>
          <cell r="C880" t="str">
            <v>All</v>
          </cell>
          <cell r="D880" t="str">
            <v>PCT</v>
          </cell>
          <cell r="E880" t="str">
            <v>ACs per customer: 4+</v>
          </cell>
          <cell r="F880">
            <v>88.779600000000002</v>
          </cell>
          <cell r="G880">
            <v>8.7297949999999993</v>
          </cell>
          <cell r="H880">
            <v>10.209759999999999</v>
          </cell>
          <cell r="I880">
            <v>-0.54567089999999996</v>
          </cell>
          <cell r="J880">
            <v>-0.22328410000000001</v>
          </cell>
          <cell r="K880">
            <v>0</v>
          </cell>
          <cell r="L880">
            <v>0.22328410000000001</v>
          </cell>
          <cell r="M880">
            <v>0.54567089999999996</v>
          </cell>
          <cell r="N880">
            <v>0.54567089999999996</v>
          </cell>
          <cell r="O880">
            <v>148</v>
          </cell>
        </row>
        <row r="881">
          <cell r="A881" t="str">
            <v>C&amp;I</v>
          </cell>
          <cell r="B881">
            <v>16</v>
          </cell>
          <cell r="C881" t="str">
            <v>All</v>
          </cell>
          <cell r="D881" t="str">
            <v>PCT</v>
          </cell>
          <cell r="E881" t="str">
            <v>ACs per customer: 4+</v>
          </cell>
          <cell r="F881">
            <v>90.813599999999994</v>
          </cell>
          <cell r="G881">
            <v>8.9415800000000001</v>
          </cell>
          <cell r="H881">
            <v>9.6242830000000001</v>
          </cell>
          <cell r="I881">
            <v>-0.54686950000000001</v>
          </cell>
          <cell r="J881">
            <v>-0.22377459999999999</v>
          </cell>
          <cell r="K881">
            <v>0</v>
          </cell>
          <cell r="L881">
            <v>0.22377459999999999</v>
          </cell>
          <cell r="M881">
            <v>0.54686950000000001</v>
          </cell>
          <cell r="N881">
            <v>0.54686950000000001</v>
          </cell>
          <cell r="O881">
            <v>148</v>
          </cell>
        </row>
        <row r="882">
          <cell r="A882" t="str">
            <v>C&amp;I</v>
          </cell>
          <cell r="B882">
            <v>17</v>
          </cell>
          <cell r="C882" t="str">
            <v>All</v>
          </cell>
          <cell r="D882" t="str">
            <v>PCT</v>
          </cell>
          <cell r="E882" t="str">
            <v>ACs per customer: 4+</v>
          </cell>
          <cell r="F882">
            <v>91.737799999999993</v>
          </cell>
          <cell r="G882">
            <v>9.5339620000000007</v>
          </cell>
          <cell r="H882">
            <v>8.95838</v>
          </cell>
          <cell r="I882">
            <v>-0.55945860000000003</v>
          </cell>
          <cell r="J882">
            <v>-0.22892589999999999</v>
          </cell>
          <cell r="K882">
            <v>0</v>
          </cell>
          <cell r="L882">
            <v>0.22892589999999999</v>
          </cell>
          <cell r="M882">
            <v>0.55945860000000003</v>
          </cell>
          <cell r="N882">
            <v>0.55945860000000003</v>
          </cell>
          <cell r="O882">
            <v>148</v>
          </cell>
        </row>
        <row r="883">
          <cell r="A883" t="str">
            <v>C&amp;I</v>
          </cell>
          <cell r="B883">
            <v>18</v>
          </cell>
          <cell r="C883" t="str">
            <v>All</v>
          </cell>
          <cell r="D883" t="str">
            <v>PCT</v>
          </cell>
          <cell r="E883" t="str">
            <v>ACs per customer: 4+</v>
          </cell>
          <cell r="F883">
            <v>90.023399999999995</v>
          </cell>
          <cell r="G883">
            <v>8.5983929999999997</v>
          </cell>
          <cell r="H883">
            <v>8.3928940000000001</v>
          </cell>
          <cell r="I883">
            <v>-0.56732490000000002</v>
          </cell>
          <cell r="J883">
            <v>-0.23214470000000001</v>
          </cell>
          <cell r="K883">
            <v>0</v>
          </cell>
          <cell r="L883">
            <v>0.23214470000000001</v>
          </cell>
          <cell r="M883">
            <v>0.56732490000000002</v>
          </cell>
          <cell r="N883">
            <v>0.56732490000000002</v>
          </cell>
          <cell r="O883">
            <v>148</v>
          </cell>
        </row>
        <row r="884">
          <cell r="A884" t="str">
            <v>C&amp;I</v>
          </cell>
          <cell r="B884">
            <v>19</v>
          </cell>
          <cell r="C884" t="str">
            <v>All</v>
          </cell>
          <cell r="D884" t="str">
            <v>PCT</v>
          </cell>
          <cell r="E884" t="str">
            <v>ACs per customer: 4+</v>
          </cell>
          <cell r="F884">
            <v>87.011399999999995</v>
          </cell>
          <cell r="G884">
            <v>5.9018139999999999</v>
          </cell>
          <cell r="H884">
            <v>5.2305279999999996</v>
          </cell>
          <cell r="I884">
            <v>-0.5680172</v>
          </cell>
          <cell r="J884">
            <v>-0.232428</v>
          </cell>
          <cell r="K884">
            <v>0</v>
          </cell>
          <cell r="L884">
            <v>0.232428</v>
          </cell>
          <cell r="M884">
            <v>0.5680172</v>
          </cell>
          <cell r="N884">
            <v>0.5680172</v>
          </cell>
          <cell r="O884">
            <v>148</v>
          </cell>
        </row>
        <row r="885">
          <cell r="A885" t="str">
            <v>C&amp;I</v>
          </cell>
          <cell r="B885">
            <v>20</v>
          </cell>
          <cell r="C885" t="str">
            <v>All</v>
          </cell>
          <cell r="D885" t="str">
            <v>PCT</v>
          </cell>
          <cell r="E885" t="str">
            <v>ACs per customer: 4+</v>
          </cell>
          <cell r="F885">
            <v>82.399799999999999</v>
          </cell>
          <cell r="G885">
            <v>5.2901499999999997</v>
          </cell>
          <cell r="H885">
            <v>3.9789460000000001</v>
          </cell>
          <cell r="I885">
            <v>-0.59225030000000001</v>
          </cell>
          <cell r="J885">
            <v>-0.242344</v>
          </cell>
          <cell r="K885">
            <v>0</v>
          </cell>
          <cell r="L885">
            <v>0.242344</v>
          </cell>
          <cell r="M885">
            <v>0.59225030000000001</v>
          </cell>
          <cell r="N885">
            <v>0.59225030000000001</v>
          </cell>
          <cell r="O885">
            <v>148</v>
          </cell>
        </row>
        <row r="886">
          <cell r="A886" t="str">
            <v>C&amp;I</v>
          </cell>
          <cell r="B886">
            <v>21</v>
          </cell>
          <cell r="C886" t="str">
            <v>All</v>
          </cell>
          <cell r="D886" t="str">
            <v>PCT</v>
          </cell>
          <cell r="E886" t="str">
            <v>ACs per customer: 4+</v>
          </cell>
          <cell r="F886">
            <v>78.179199999999994</v>
          </cell>
          <cell r="G886">
            <v>4.1428190000000003</v>
          </cell>
          <cell r="H886">
            <v>3.466399</v>
          </cell>
          <cell r="I886">
            <v>-0.53782359999999996</v>
          </cell>
          <cell r="J886">
            <v>-0.22007299999999999</v>
          </cell>
          <cell r="K886">
            <v>0</v>
          </cell>
          <cell r="L886">
            <v>0.22007299999999999</v>
          </cell>
          <cell r="M886">
            <v>0.53782359999999996</v>
          </cell>
          <cell r="N886">
            <v>0.53782359999999996</v>
          </cell>
          <cell r="O886">
            <v>148</v>
          </cell>
        </row>
        <row r="887">
          <cell r="A887" t="str">
            <v>C&amp;I</v>
          </cell>
          <cell r="B887">
            <v>22</v>
          </cell>
          <cell r="C887" t="str">
            <v>All</v>
          </cell>
          <cell r="D887" t="str">
            <v>PCT</v>
          </cell>
          <cell r="E887" t="str">
            <v>ACs per customer: 4+</v>
          </cell>
          <cell r="F887">
            <v>76.009399999999999</v>
          </cell>
          <cell r="G887">
            <v>3.0391759999999999</v>
          </cell>
          <cell r="H887">
            <v>3.2687490000000001</v>
          </cell>
          <cell r="I887">
            <v>-0.52470269999999997</v>
          </cell>
          <cell r="J887">
            <v>-0.21470410000000001</v>
          </cell>
          <cell r="K887">
            <v>0</v>
          </cell>
          <cell r="L887">
            <v>0.21470410000000001</v>
          </cell>
          <cell r="M887">
            <v>0.52470269999999997</v>
          </cell>
          <cell r="N887">
            <v>0.52470269999999997</v>
          </cell>
          <cell r="O887">
            <v>148</v>
          </cell>
        </row>
        <row r="888">
          <cell r="A888" t="str">
            <v>C&amp;I</v>
          </cell>
          <cell r="B888">
            <v>23</v>
          </cell>
          <cell r="C888" t="str">
            <v>All</v>
          </cell>
          <cell r="D888" t="str">
            <v>PCT</v>
          </cell>
          <cell r="E888" t="str">
            <v>ACs per customer: 4+</v>
          </cell>
          <cell r="F888">
            <v>74.217799999999997</v>
          </cell>
          <cell r="G888">
            <v>2.5518299999999998</v>
          </cell>
          <cell r="H888">
            <v>2.5994000000000002</v>
          </cell>
          <cell r="I888">
            <v>-0.50284329999999999</v>
          </cell>
          <cell r="J888">
            <v>-0.20575940000000001</v>
          </cell>
          <cell r="K888">
            <v>0</v>
          </cell>
          <cell r="L888">
            <v>0.20575940000000001</v>
          </cell>
          <cell r="M888">
            <v>0.50284329999999999</v>
          </cell>
          <cell r="N888">
            <v>0.50284329999999999</v>
          </cell>
          <cell r="O888">
            <v>148</v>
          </cell>
        </row>
        <row r="889">
          <cell r="A889" t="str">
            <v>C&amp;I</v>
          </cell>
          <cell r="B889">
            <v>24</v>
          </cell>
          <cell r="C889" t="str">
            <v>All</v>
          </cell>
          <cell r="D889" t="str">
            <v>PCT</v>
          </cell>
          <cell r="E889" t="str">
            <v>ACs per customer: 4+</v>
          </cell>
          <cell r="F889">
            <v>73.092799999999997</v>
          </cell>
          <cell r="G889">
            <v>2.258003</v>
          </cell>
          <cell r="H889">
            <v>2.4834740000000002</v>
          </cell>
          <cell r="I889">
            <v>-0.49445790000000001</v>
          </cell>
          <cell r="J889">
            <v>-0.20232820000000001</v>
          </cell>
          <cell r="K889">
            <v>0</v>
          </cell>
          <cell r="L889">
            <v>0.20232820000000001</v>
          </cell>
          <cell r="M889">
            <v>0.49445790000000001</v>
          </cell>
          <cell r="N889">
            <v>0.49445790000000001</v>
          </cell>
          <cell r="O889">
            <v>148</v>
          </cell>
        </row>
        <row r="890">
          <cell r="A890" t="str">
            <v>C&amp;I</v>
          </cell>
          <cell r="B890">
            <v>1</v>
          </cell>
          <cell r="C890" t="str">
            <v>All</v>
          </cell>
          <cell r="D890" t="str">
            <v>PCT</v>
          </cell>
          <cell r="E890" t="str">
            <v>All</v>
          </cell>
          <cell r="F890">
            <v>67.948800000000006</v>
          </cell>
          <cell r="G890">
            <v>2.1893989999999999</v>
          </cell>
          <cell r="H890">
            <v>2.150712</v>
          </cell>
          <cell r="I890">
            <v>-0.12706980000000001</v>
          </cell>
          <cell r="J890">
            <v>-5.1995899999999998E-2</v>
          </cell>
          <cell r="K890">
            <v>0</v>
          </cell>
          <cell r="L890">
            <v>5.1995899999999998E-2</v>
          </cell>
          <cell r="M890">
            <v>0.12706980000000001</v>
          </cell>
          <cell r="N890">
            <v>0.12706980000000001</v>
          </cell>
          <cell r="O890">
            <v>714</v>
          </cell>
        </row>
        <row r="891">
          <cell r="A891" t="str">
            <v>C&amp;I</v>
          </cell>
          <cell r="B891">
            <v>2</v>
          </cell>
          <cell r="C891" t="str">
            <v>All</v>
          </cell>
          <cell r="D891" t="str">
            <v>PCT</v>
          </cell>
          <cell r="E891" t="str">
            <v>All</v>
          </cell>
          <cell r="F891">
            <v>66.724999999999994</v>
          </cell>
          <cell r="G891">
            <v>2.0743309999999999</v>
          </cell>
          <cell r="H891">
            <v>2.063158</v>
          </cell>
          <cell r="I891">
            <v>-0.1258823</v>
          </cell>
          <cell r="J891">
            <v>-5.151E-2</v>
          </cell>
          <cell r="K891">
            <v>0</v>
          </cell>
          <cell r="L891">
            <v>5.151E-2</v>
          </cell>
          <cell r="M891">
            <v>0.1258823</v>
          </cell>
          <cell r="N891">
            <v>0.1258823</v>
          </cell>
          <cell r="O891">
            <v>714</v>
          </cell>
        </row>
        <row r="892">
          <cell r="A892" t="str">
            <v>C&amp;I</v>
          </cell>
          <cell r="B892">
            <v>3</v>
          </cell>
          <cell r="C892" t="str">
            <v>All</v>
          </cell>
          <cell r="D892" t="str">
            <v>PCT</v>
          </cell>
          <cell r="E892" t="str">
            <v>All</v>
          </cell>
          <cell r="F892">
            <v>65.368700000000004</v>
          </cell>
          <cell r="G892">
            <v>2.0087359999999999</v>
          </cell>
          <cell r="H892">
            <v>1.9847589999999999</v>
          </cell>
          <cell r="I892">
            <v>-0.12507199999999999</v>
          </cell>
          <cell r="J892">
            <v>-5.1178399999999999E-2</v>
          </cell>
          <cell r="K892">
            <v>0</v>
          </cell>
          <cell r="L892">
            <v>5.1178399999999999E-2</v>
          </cell>
          <cell r="M892">
            <v>0.12507199999999999</v>
          </cell>
          <cell r="N892">
            <v>0.12507199999999999</v>
          </cell>
          <cell r="O892">
            <v>714</v>
          </cell>
        </row>
        <row r="893">
          <cell r="A893" t="str">
            <v>C&amp;I</v>
          </cell>
          <cell r="B893">
            <v>4</v>
          </cell>
          <cell r="C893" t="str">
            <v>All</v>
          </cell>
          <cell r="D893" t="str">
            <v>PCT</v>
          </cell>
          <cell r="E893" t="str">
            <v>All</v>
          </cell>
          <cell r="F893">
            <v>64.377200000000002</v>
          </cell>
          <cell r="G893">
            <v>1.991285</v>
          </cell>
          <cell r="H893">
            <v>1.9765870000000001</v>
          </cell>
          <cell r="I893">
            <v>-0.1245503</v>
          </cell>
          <cell r="J893">
            <v>-5.0965000000000003E-2</v>
          </cell>
          <cell r="K893">
            <v>0</v>
          </cell>
          <cell r="L893">
            <v>5.0965000000000003E-2</v>
          </cell>
          <cell r="M893">
            <v>0.1245503</v>
          </cell>
          <cell r="N893">
            <v>0.1245503</v>
          </cell>
          <cell r="O893">
            <v>714</v>
          </cell>
        </row>
        <row r="894">
          <cell r="A894" t="str">
            <v>C&amp;I</v>
          </cell>
          <cell r="B894">
            <v>5</v>
          </cell>
          <cell r="C894" t="str">
            <v>All</v>
          </cell>
          <cell r="D894" t="str">
            <v>PCT</v>
          </cell>
          <cell r="E894" t="str">
            <v>All</v>
          </cell>
          <cell r="F894">
            <v>63.760199999999998</v>
          </cell>
          <cell r="G894">
            <v>1.9878990000000001</v>
          </cell>
          <cell r="H894">
            <v>1.9726319999999999</v>
          </cell>
          <cell r="I894">
            <v>-0.1243882</v>
          </cell>
          <cell r="J894">
            <v>-5.0898600000000002E-2</v>
          </cell>
          <cell r="K894">
            <v>0</v>
          </cell>
          <cell r="L894">
            <v>5.0898600000000002E-2</v>
          </cell>
          <cell r="M894">
            <v>0.1243882</v>
          </cell>
          <cell r="N894">
            <v>0.1243882</v>
          </cell>
          <cell r="O894">
            <v>714</v>
          </cell>
        </row>
        <row r="895">
          <cell r="A895" t="str">
            <v>C&amp;I</v>
          </cell>
          <cell r="B895">
            <v>6</v>
          </cell>
          <cell r="C895" t="str">
            <v>All</v>
          </cell>
          <cell r="D895" t="str">
            <v>PCT</v>
          </cell>
          <cell r="E895" t="str">
            <v>All</v>
          </cell>
          <cell r="F895">
            <v>63.168300000000002</v>
          </cell>
          <cell r="G895">
            <v>2.1594259999999998</v>
          </cell>
          <cell r="H895">
            <v>2.1902680000000001</v>
          </cell>
          <cell r="I895">
            <v>-0.1246461</v>
          </cell>
          <cell r="J895">
            <v>-5.10042E-2</v>
          </cell>
          <cell r="K895">
            <v>0</v>
          </cell>
          <cell r="L895">
            <v>5.10042E-2</v>
          </cell>
          <cell r="M895">
            <v>0.1246461</v>
          </cell>
          <cell r="N895">
            <v>0.1246461</v>
          </cell>
          <cell r="O895">
            <v>714</v>
          </cell>
        </row>
        <row r="896">
          <cell r="A896" t="str">
            <v>C&amp;I</v>
          </cell>
          <cell r="B896">
            <v>7</v>
          </cell>
          <cell r="C896" t="str">
            <v>All</v>
          </cell>
          <cell r="D896" t="str">
            <v>PCT</v>
          </cell>
          <cell r="E896" t="str">
            <v>All</v>
          </cell>
          <cell r="F896">
            <v>62.393300000000004</v>
          </cell>
          <cell r="G896">
            <v>2.3427419999999999</v>
          </cell>
          <cell r="H896">
            <v>2.3896109999999999</v>
          </cell>
          <cell r="I896">
            <v>-0.1258078</v>
          </cell>
          <cell r="J896">
            <v>-5.1479499999999997E-2</v>
          </cell>
          <cell r="K896">
            <v>0</v>
          </cell>
          <cell r="L896">
            <v>5.1479499999999997E-2</v>
          </cell>
          <cell r="M896">
            <v>0.1258078</v>
          </cell>
          <cell r="N896">
            <v>0.1258078</v>
          </cell>
          <cell r="O896">
            <v>714</v>
          </cell>
        </row>
        <row r="897">
          <cell r="A897" t="str">
            <v>C&amp;I</v>
          </cell>
          <cell r="B897">
            <v>8</v>
          </cell>
          <cell r="C897" t="str">
            <v>All</v>
          </cell>
          <cell r="D897" t="str">
            <v>PCT</v>
          </cell>
          <cell r="E897" t="str">
            <v>All</v>
          </cell>
          <cell r="F897">
            <v>63.664200000000001</v>
          </cell>
          <cell r="G897">
            <v>2.8346710000000002</v>
          </cell>
          <cell r="H897">
            <v>2.8154490000000001</v>
          </cell>
          <cell r="I897">
            <v>-0.1269962</v>
          </cell>
          <cell r="J897">
            <v>-5.1965799999999999E-2</v>
          </cell>
          <cell r="K897">
            <v>0</v>
          </cell>
          <cell r="L897">
            <v>5.1965799999999999E-2</v>
          </cell>
          <cell r="M897">
            <v>0.1269962</v>
          </cell>
          <cell r="N897">
            <v>0.1269962</v>
          </cell>
          <cell r="O897">
            <v>714</v>
          </cell>
        </row>
        <row r="898">
          <cell r="A898" t="str">
            <v>C&amp;I</v>
          </cell>
          <cell r="B898">
            <v>9</v>
          </cell>
          <cell r="C898" t="str">
            <v>All</v>
          </cell>
          <cell r="D898" t="str">
            <v>PCT</v>
          </cell>
          <cell r="E898" t="str">
            <v>All</v>
          </cell>
          <cell r="F898">
            <v>67.920199999999994</v>
          </cell>
          <cell r="G898">
            <v>3.624044</v>
          </cell>
          <cell r="H898">
            <v>3.5540120000000002</v>
          </cell>
          <cell r="I898">
            <v>-0.13393949999999999</v>
          </cell>
          <cell r="J898">
            <v>-5.4807000000000002E-2</v>
          </cell>
          <cell r="K898">
            <v>0</v>
          </cell>
          <cell r="L898">
            <v>5.4807000000000002E-2</v>
          </cell>
          <cell r="M898">
            <v>0.13393949999999999</v>
          </cell>
          <cell r="N898">
            <v>0.13393949999999999</v>
          </cell>
          <cell r="O898">
            <v>714</v>
          </cell>
        </row>
        <row r="899">
          <cell r="A899" t="str">
            <v>C&amp;I</v>
          </cell>
          <cell r="B899">
            <v>10</v>
          </cell>
          <cell r="C899" t="str">
            <v>All</v>
          </cell>
          <cell r="D899" t="str">
            <v>PCT</v>
          </cell>
          <cell r="E899" t="str">
            <v>All</v>
          </cell>
          <cell r="F899">
            <v>72.2303</v>
          </cell>
          <cell r="G899">
            <v>4.9350250000000004</v>
          </cell>
          <cell r="H899">
            <v>4.932652</v>
          </cell>
          <cell r="I899">
            <v>-0.16136439999999999</v>
          </cell>
          <cell r="J899">
            <v>-6.6029000000000004E-2</v>
          </cell>
          <cell r="K899">
            <v>0</v>
          </cell>
          <cell r="L899">
            <v>6.6029000000000004E-2</v>
          </cell>
          <cell r="M899">
            <v>0.16136439999999999</v>
          </cell>
          <cell r="N899">
            <v>0.16136439999999999</v>
          </cell>
          <cell r="O899">
            <v>714</v>
          </cell>
        </row>
        <row r="900">
          <cell r="A900" t="str">
            <v>C&amp;I</v>
          </cell>
          <cell r="B900">
            <v>11</v>
          </cell>
          <cell r="C900" t="str">
            <v>All</v>
          </cell>
          <cell r="D900" t="str">
            <v>PCT</v>
          </cell>
          <cell r="E900" t="str">
            <v>All</v>
          </cell>
          <cell r="F900">
            <v>76.888300000000001</v>
          </cell>
          <cell r="G900">
            <v>6.1337489999999999</v>
          </cell>
          <cell r="H900">
            <v>6.0491799999999998</v>
          </cell>
          <cell r="I900">
            <v>-0.1536257</v>
          </cell>
          <cell r="J900">
            <v>-6.2862399999999999E-2</v>
          </cell>
          <cell r="K900">
            <v>0</v>
          </cell>
          <cell r="L900">
            <v>6.2862399999999999E-2</v>
          </cell>
          <cell r="M900">
            <v>0.1536257</v>
          </cell>
          <cell r="N900">
            <v>0.1536257</v>
          </cell>
          <cell r="O900">
            <v>714</v>
          </cell>
        </row>
        <row r="901">
          <cell r="A901" t="str">
            <v>C&amp;I</v>
          </cell>
          <cell r="B901">
            <v>12</v>
          </cell>
          <cell r="C901" t="str">
            <v>All</v>
          </cell>
          <cell r="D901" t="str">
            <v>PCT</v>
          </cell>
          <cell r="E901" t="str">
            <v>All</v>
          </cell>
          <cell r="F901">
            <v>80.781000000000006</v>
          </cell>
          <cell r="G901">
            <v>6.87812</v>
          </cell>
          <cell r="H901">
            <v>7.0840050000000003</v>
          </cell>
          <cell r="I901">
            <v>-0.15038509999999999</v>
          </cell>
          <cell r="J901">
            <v>-6.1536399999999998E-2</v>
          </cell>
          <cell r="K901">
            <v>0</v>
          </cell>
          <cell r="L901">
            <v>6.1536399999999998E-2</v>
          </cell>
          <cell r="M901">
            <v>0.15038509999999999</v>
          </cell>
          <cell r="N901">
            <v>0.15038509999999999</v>
          </cell>
          <cell r="O901">
            <v>714</v>
          </cell>
        </row>
        <row r="902">
          <cell r="A902" t="str">
            <v>C&amp;I</v>
          </cell>
          <cell r="B902">
            <v>13</v>
          </cell>
          <cell r="C902" t="str">
            <v>All</v>
          </cell>
          <cell r="D902" t="str">
            <v>PCT</v>
          </cell>
          <cell r="E902" t="str">
            <v>All</v>
          </cell>
          <cell r="F902">
            <v>84.461299999999994</v>
          </cell>
          <cell r="G902">
            <v>7.2308459999999997</v>
          </cell>
          <cell r="H902">
            <v>7.2678589999999996</v>
          </cell>
          <cell r="I902">
            <v>-0.15436849999999999</v>
          </cell>
          <cell r="J902">
            <v>-6.3166299999999995E-2</v>
          </cell>
          <cell r="K902">
            <v>0</v>
          </cell>
          <cell r="L902">
            <v>6.3166299999999995E-2</v>
          </cell>
          <cell r="M902">
            <v>0.15436849999999999</v>
          </cell>
          <cell r="N902">
            <v>0.15436849999999999</v>
          </cell>
          <cell r="O902">
            <v>714</v>
          </cell>
        </row>
        <row r="903">
          <cell r="A903" t="str">
            <v>C&amp;I</v>
          </cell>
          <cell r="B903">
            <v>14</v>
          </cell>
          <cell r="C903" t="str">
            <v>All</v>
          </cell>
          <cell r="D903" t="str">
            <v>PCT</v>
          </cell>
          <cell r="E903" t="str">
            <v>All</v>
          </cell>
          <cell r="F903">
            <v>87.579099999999997</v>
          </cell>
          <cell r="G903">
            <v>7.670566</v>
          </cell>
          <cell r="H903">
            <v>7.7075360000000002</v>
          </cell>
          <cell r="I903">
            <v>-0.1664255</v>
          </cell>
          <cell r="J903">
            <v>-6.8099999999999994E-2</v>
          </cell>
          <cell r="K903">
            <v>0</v>
          </cell>
          <cell r="L903">
            <v>6.8099999999999994E-2</v>
          </cell>
          <cell r="M903">
            <v>0.1664255</v>
          </cell>
          <cell r="N903">
            <v>0.1664255</v>
          </cell>
          <cell r="O903">
            <v>714</v>
          </cell>
        </row>
        <row r="904">
          <cell r="A904" t="str">
            <v>C&amp;I</v>
          </cell>
          <cell r="B904">
            <v>15</v>
          </cell>
          <cell r="C904" t="str">
            <v>All</v>
          </cell>
          <cell r="D904" t="str">
            <v>PCT</v>
          </cell>
          <cell r="E904" t="str">
            <v>All</v>
          </cell>
          <cell r="F904">
            <v>90.390900000000002</v>
          </cell>
          <cell r="G904">
            <v>8.2018540000000009</v>
          </cell>
          <cell r="H904">
            <v>8.0065570000000008</v>
          </cell>
          <cell r="I904">
            <v>-0.141432</v>
          </cell>
          <cell r="J904">
            <v>-5.7872800000000002E-2</v>
          </cell>
          <cell r="K904">
            <v>0</v>
          </cell>
          <cell r="L904">
            <v>5.7872800000000002E-2</v>
          </cell>
          <cell r="M904">
            <v>0.141432</v>
          </cell>
          <cell r="N904">
            <v>0.141432</v>
          </cell>
          <cell r="O904">
            <v>714</v>
          </cell>
        </row>
        <row r="905">
          <cell r="A905" t="str">
            <v>C&amp;I</v>
          </cell>
          <cell r="B905">
            <v>16</v>
          </cell>
          <cell r="C905" t="str">
            <v>All</v>
          </cell>
          <cell r="D905" t="str">
            <v>PCT</v>
          </cell>
          <cell r="E905" t="str">
            <v>All</v>
          </cell>
          <cell r="F905">
            <v>92.162999999999997</v>
          </cell>
          <cell r="G905">
            <v>8.2940839999999998</v>
          </cell>
          <cell r="H905">
            <v>8.2035250000000008</v>
          </cell>
          <cell r="I905">
            <v>-0.1531064</v>
          </cell>
          <cell r="J905">
            <v>-6.2649899999999994E-2</v>
          </cell>
          <cell r="K905">
            <v>0</v>
          </cell>
          <cell r="L905">
            <v>6.2649899999999994E-2</v>
          </cell>
          <cell r="M905">
            <v>0.1531064</v>
          </cell>
          <cell r="N905">
            <v>0.1531064</v>
          </cell>
          <cell r="O905">
            <v>714</v>
          </cell>
        </row>
        <row r="906">
          <cell r="A906" t="str">
            <v>C&amp;I</v>
          </cell>
          <cell r="B906">
            <v>17</v>
          </cell>
          <cell r="C906" t="str">
            <v>All</v>
          </cell>
          <cell r="D906" t="str">
            <v>PCT</v>
          </cell>
          <cell r="E906" t="str">
            <v>All</v>
          </cell>
          <cell r="F906">
            <v>92.951899999999995</v>
          </cell>
          <cell r="G906">
            <v>8.0416260000000008</v>
          </cell>
          <cell r="H906">
            <v>7.9972320000000003</v>
          </cell>
          <cell r="I906">
            <v>-0.15615879999999999</v>
          </cell>
          <cell r="J906">
            <v>-6.3898899999999995E-2</v>
          </cell>
          <cell r="K906">
            <v>0</v>
          </cell>
          <cell r="L906">
            <v>6.3898899999999995E-2</v>
          </cell>
          <cell r="M906">
            <v>0.15615879999999999</v>
          </cell>
          <cell r="N906">
            <v>0.15615879999999999</v>
          </cell>
          <cell r="O906">
            <v>714</v>
          </cell>
        </row>
        <row r="907">
          <cell r="A907" t="str">
            <v>C&amp;I</v>
          </cell>
          <cell r="B907">
            <v>18</v>
          </cell>
          <cell r="C907" t="str">
            <v>All</v>
          </cell>
          <cell r="D907" t="str">
            <v>PCT</v>
          </cell>
          <cell r="E907" t="str">
            <v>All</v>
          </cell>
          <cell r="F907">
            <v>92.087699999999998</v>
          </cell>
          <cell r="G907">
            <v>6.6416899999999996</v>
          </cell>
          <cell r="H907">
            <v>6.7477239999999998</v>
          </cell>
          <cell r="I907">
            <v>-0.1570744</v>
          </cell>
          <cell r="J907">
            <v>-6.42736E-2</v>
          </cell>
          <cell r="K907">
            <v>0</v>
          </cell>
          <cell r="L907">
            <v>6.42736E-2</v>
          </cell>
          <cell r="M907">
            <v>0.1570744</v>
          </cell>
          <cell r="N907">
            <v>0.1570744</v>
          </cell>
          <cell r="O907">
            <v>714</v>
          </cell>
        </row>
        <row r="908">
          <cell r="A908" t="str">
            <v>C&amp;I</v>
          </cell>
          <cell r="B908">
            <v>19</v>
          </cell>
          <cell r="C908" t="str">
            <v>All</v>
          </cell>
          <cell r="D908" t="str">
            <v>PCT</v>
          </cell>
          <cell r="E908" t="str">
            <v>All</v>
          </cell>
          <cell r="F908">
            <v>89.386099999999999</v>
          </cell>
          <cell r="G908">
            <v>5.4635400000000001</v>
          </cell>
          <cell r="H908">
            <v>5.3093820000000003</v>
          </cell>
          <cell r="I908">
            <v>-0.15975210000000001</v>
          </cell>
          <cell r="J908">
            <v>-6.5369300000000005E-2</v>
          </cell>
          <cell r="K908">
            <v>0</v>
          </cell>
          <cell r="L908">
            <v>6.5369300000000005E-2</v>
          </cell>
          <cell r="M908">
            <v>0.15975210000000001</v>
          </cell>
          <cell r="N908">
            <v>0.15975210000000001</v>
          </cell>
          <cell r="O908">
            <v>714</v>
          </cell>
        </row>
        <row r="909">
          <cell r="A909" t="str">
            <v>C&amp;I</v>
          </cell>
          <cell r="B909">
            <v>20</v>
          </cell>
          <cell r="C909" t="str">
            <v>All</v>
          </cell>
          <cell r="D909" t="str">
            <v>PCT</v>
          </cell>
          <cell r="E909" t="str">
            <v>All</v>
          </cell>
          <cell r="F909">
            <v>84.974999999999994</v>
          </cell>
          <cell r="G909">
            <v>4.7978259999999997</v>
          </cell>
          <cell r="H909">
            <v>4.6533870000000004</v>
          </cell>
          <cell r="I909">
            <v>-0.15445010000000001</v>
          </cell>
          <cell r="J909">
            <v>-6.3199699999999998E-2</v>
          </cell>
          <cell r="K909">
            <v>0</v>
          </cell>
          <cell r="L909">
            <v>6.3199699999999998E-2</v>
          </cell>
          <cell r="M909">
            <v>0.15445010000000001</v>
          </cell>
          <cell r="N909">
            <v>0.15445010000000001</v>
          </cell>
          <cell r="O909">
            <v>714</v>
          </cell>
        </row>
        <row r="910">
          <cell r="A910" t="str">
            <v>C&amp;I</v>
          </cell>
          <cell r="B910">
            <v>21</v>
          </cell>
          <cell r="C910" t="str">
            <v>All</v>
          </cell>
          <cell r="D910" t="str">
            <v>PCT</v>
          </cell>
          <cell r="E910" t="str">
            <v>All</v>
          </cell>
          <cell r="F910">
            <v>80.559799999999996</v>
          </cell>
          <cell r="G910">
            <v>4.1584219999999998</v>
          </cell>
          <cell r="H910">
            <v>4.1846670000000001</v>
          </cell>
          <cell r="I910">
            <v>-0.1491915</v>
          </cell>
          <cell r="J910">
            <v>-6.1047999999999998E-2</v>
          </cell>
          <cell r="K910">
            <v>0</v>
          </cell>
          <cell r="L910">
            <v>6.1047999999999998E-2</v>
          </cell>
          <cell r="M910">
            <v>0.1491915</v>
          </cell>
          <cell r="N910">
            <v>0.1491915</v>
          </cell>
          <cell r="O910">
            <v>714</v>
          </cell>
        </row>
        <row r="911">
          <cell r="A911" t="str">
            <v>C&amp;I</v>
          </cell>
          <cell r="B911">
            <v>22</v>
          </cell>
          <cell r="C911" t="str">
            <v>All</v>
          </cell>
          <cell r="D911" t="str">
            <v>PCT</v>
          </cell>
          <cell r="E911" t="str">
            <v>All</v>
          </cell>
          <cell r="F911">
            <v>78.1357</v>
          </cell>
          <cell r="G911">
            <v>3.43506</v>
          </cell>
          <cell r="H911">
            <v>3.4489070000000002</v>
          </cell>
          <cell r="I911">
            <v>-0.14675830000000001</v>
          </cell>
          <cell r="J911">
            <v>-6.0052300000000003E-2</v>
          </cell>
          <cell r="K911">
            <v>0</v>
          </cell>
          <cell r="L911">
            <v>6.0052300000000003E-2</v>
          </cell>
          <cell r="M911">
            <v>0.14675830000000001</v>
          </cell>
          <cell r="N911">
            <v>0.14675830000000001</v>
          </cell>
          <cell r="O911">
            <v>714</v>
          </cell>
        </row>
        <row r="912">
          <cell r="A912" t="str">
            <v>C&amp;I</v>
          </cell>
          <cell r="B912">
            <v>23</v>
          </cell>
          <cell r="C912" t="str">
            <v>All</v>
          </cell>
          <cell r="D912" t="str">
            <v>PCT</v>
          </cell>
          <cell r="E912" t="str">
            <v>All</v>
          </cell>
          <cell r="F912">
            <v>75.927700000000002</v>
          </cell>
          <cell r="G912">
            <v>2.9384329999999999</v>
          </cell>
          <cell r="H912">
            <v>2.9899629999999999</v>
          </cell>
          <cell r="I912">
            <v>-0.1365729</v>
          </cell>
          <cell r="J912">
            <v>-5.5884499999999997E-2</v>
          </cell>
          <cell r="K912">
            <v>0</v>
          </cell>
          <cell r="L912">
            <v>5.5884499999999997E-2</v>
          </cell>
          <cell r="M912">
            <v>0.1365729</v>
          </cell>
          <cell r="N912">
            <v>0.1365729</v>
          </cell>
          <cell r="O912">
            <v>714</v>
          </cell>
        </row>
        <row r="913">
          <cell r="A913" t="str">
            <v>C&amp;I</v>
          </cell>
          <cell r="B913">
            <v>24</v>
          </cell>
          <cell r="C913" t="str">
            <v>All</v>
          </cell>
          <cell r="D913" t="str">
            <v>PCT</v>
          </cell>
          <cell r="E913" t="str">
            <v>All</v>
          </cell>
          <cell r="F913">
            <v>74.360600000000005</v>
          </cell>
          <cell r="G913">
            <v>2.7258749999999998</v>
          </cell>
          <cell r="H913">
            <v>2.6828940000000001</v>
          </cell>
          <cell r="I913">
            <v>-0.13350319999999999</v>
          </cell>
          <cell r="J913">
            <v>-5.4628400000000001E-2</v>
          </cell>
          <cell r="K913">
            <v>0</v>
          </cell>
          <cell r="L913">
            <v>5.4628400000000001E-2</v>
          </cell>
          <cell r="M913">
            <v>0.13350319999999999</v>
          </cell>
          <cell r="N913">
            <v>0.13350319999999999</v>
          </cell>
          <cell r="O913">
            <v>714</v>
          </cell>
        </row>
        <row r="914">
          <cell r="A914" t="str">
            <v>C&amp;I</v>
          </cell>
          <cell r="B914">
            <v>1</v>
          </cell>
          <cell r="C914" t="str">
            <v>All</v>
          </cell>
          <cell r="D914" t="str">
            <v>PCT</v>
          </cell>
          <cell r="E914" t="str">
            <v>Building Age: &lt; 3 YEARS</v>
          </cell>
          <cell r="F914">
            <v>77</v>
          </cell>
          <cell r="G914">
            <v>0.69531480000000001</v>
          </cell>
          <cell r="H914">
            <v>0.82499990000000001</v>
          </cell>
          <cell r="I914">
            <v>-8.1802879999999991</v>
          </cell>
          <cell r="J914">
            <v>-3.347308</v>
          </cell>
          <cell r="K914">
            <v>0</v>
          </cell>
          <cell r="L914">
            <v>3.347308</v>
          </cell>
          <cell r="M914">
            <v>8.1802879999999991</v>
          </cell>
          <cell r="N914">
            <v>8.1802879999999991</v>
          </cell>
          <cell r="O914">
            <v>4</v>
          </cell>
        </row>
        <row r="915">
          <cell r="A915" t="str">
            <v>C&amp;I</v>
          </cell>
          <cell r="B915">
            <v>2</v>
          </cell>
          <cell r="C915" t="str">
            <v>All</v>
          </cell>
          <cell r="D915" t="str">
            <v>PCT</v>
          </cell>
          <cell r="E915" t="str">
            <v>Building Age: &lt; 3 YEARS</v>
          </cell>
          <cell r="F915">
            <v>76.5</v>
          </cell>
          <cell r="G915">
            <v>0.72576149999999995</v>
          </cell>
          <cell r="H915">
            <v>0.57299979999999995</v>
          </cell>
          <cell r="I915">
            <v>-8.159224</v>
          </cell>
          <cell r="J915">
            <v>-3.3386879999999999</v>
          </cell>
          <cell r="K915">
            <v>0</v>
          </cell>
          <cell r="L915">
            <v>3.3386879999999999</v>
          </cell>
          <cell r="M915">
            <v>8.159224</v>
          </cell>
          <cell r="N915">
            <v>8.159224</v>
          </cell>
          <cell r="O915">
            <v>4</v>
          </cell>
        </row>
        <row r="916">
          <cell r="A916" t="str">
            <v>C&amp;I</v>
          </cell>
          <cell r="B916">
            <v>3</v>
          </cell>
          <cell r="C916" t="str">
            <v>All</v>
          </cell>
          <cell r="D916" t="str">
            <v>PCT</v>
          </cell>
          <cell r="E916" t="str">
            <v>Building Age: &lt; 3 YEARS</v>
          </cell>
          <cell r="F916">
            <v>73.5</v>
          </cell>
          <cell r="G916">
            <v>0.46113179999999998</v>
          </cell>
          <cell r="H916">
            <v>0.60599990000000004</v>
          </cell>
          <cell r="I916">
            <v>-8.1923200000000005</v>
          </cell>
          <cell r="J916">
            <v>-3.3522310000000002</v>
          </cell>
          <cell r="K916">
            <v>0</v>
          </cell>
          <cell r="L916">
            <v>3.3522310000000002</v>
          </cell>
          <cell r="M916">
            <v>8.1923200000000005</v>
          </cell>
          <cell r="N916">
            <v>8.1923200000000005</v>
          </cell>
          <cell r="O916">
            <v>4</v>
          </cell>
        </row>
        <row r="917">
          <cell r="A917" t="str">
            <v>C&amp;I</v>
          </cell>
          <cell r="B917">
            <v>4</v>
          </cell>
          <cell r="C917" t="str">
            <v>All</v>
          </cell>
          <cell r="D917" t="str">
            <v>PCT</v>
          </cell>
          <cell r="E917" t="str">
            <v>Building Age: &lt; 3 YEARS</v>
          </cell>
          <cell r="F917">
            <v>72</v>
          </cell>
          <cell r="G917">
            <v>0.60225589999999996</v>
          </cell>
          <cell r="H917">
            <v>0.58899990000000002</v>
          </cell>
          <cell r="I917">
            <v>-8.1472390000000008</v>
          </cell>
          <cell r="J917">
            <v>-3.3337840000000001</v>
          </cell>
          <cell r="K917">
            <v>0</v>
          </cell>
          <cell r="L917">
            <v>3.3337840000000001</v>
          </cell>
          <cell r="M917">
            <v>8.1472390000000008</v>
          </cell>
          <cell r="N917">
            <v>8.1472390000000008</v>
          </cell>
          <cell r="O917">
            <v>4</v>
          </cell>
        </row>
        <row r="918">
          <cell r="A918" t="str">
            <v>C&amp;I</v>
          </cell>
          <cell r="B918">
            <v>5</v>
          </cell>
          <cell r="C918" t="str">
            <v>All</v>
          </cell>
          <cell r="D918" t="str">
            <v>PCT</v>
          </cell>
          <cell r="E918" t="str">
            <v>Building Age: &lt; 3 YEARS</v>
          </cell>
          <cell r="F918">
            <v>70.5</v>
          </cell>
          <cell r="G918">
            <v>0.64262719999999995</v>
          </cell>
          <cell r="H918">
            <v>0.58999990000000002</v>
          </cell>
          <cell r="I918">
            <v>-8.1381320000000006</v>
          </cell>
          <cell r="J918">
            <v>-3.3300580000000002</v>
          </cell>
          <cell r="K918">
            <v>0</v>
          </cell>
          <cell r="L918">
            <v>3.3300580000000002</v>
          </cell>
          <cell r="M918">
            <v>8.1381320000000006</v>
          </cell>
          <cell r="N918">
            <v>8.1381320000000006</v>
          </cell>
          <cell r="O918">
            <v>4</v>
          </cell>
        </row>
        <row r="919">
          <cell r="A919" t="str">
            <v>C&amp;I</v>
          </cell>
          <cell r="B919">
            <v>6</v>
          </cell>
          <cell r="C919" t="str">
            <v>All</v>
          </cell>
          <cell r="D919" t="str">
            <v>PCT</v>
          </cell>
          <cell r="E919" t="str">
            <v>Building Age: &lt; 3 YEARS</v>
          </cell>
          <cell r="F919">
            <v>69.5</v>
          </cell>
          <cell r="G919">
            <v>0.65947500000000003</v>
          </cell>
          <cell r="H919">
            <v>0.90799969999999997</v>
          </cell>
          <cell r="I919">
            <v>-8.1259119999999996</v>
          </cell>
          <cell r="J919">
            <v>-3.3250570000000002</v>
          </cell>
          <cell r="K919">
            <v>0</v>
          </cell>
          <cell r="L919">
            <v>3.3250570000000002</v>
          </cell>
          <cell r="M919">
            <v>8.1259119999999996</v>
          </cell>
          <cell r="N919">
            <v>8.1259119999999996</v>
          </cell>
          <cell r="O919">
            <v>4</v>
          </cell>
        </row>
        <row r="920">
          <cell r="A920" t="str">
            <v>C&amp;I</v>
          </cell>
          <cell r="B920">
            <v>7</v>
          </cell>
          <cell r="C920" t="str">
            <v>All</v>
          </cell>
          <cell r="D920" t="str">
            <v>PCT</v>
          </cell>
          <cell r="E920" t="str">
            <v>Building Age: &lt; 3 YEARS</v>
          </cell>
          <cell r="F920">
            <v>68.5</v>
          </cell>
          <cell r="G920">
            <v>0.54787920000000001</v>
          </cell>
          <cell r="H920">
            <v>0.59399990000000003</v>
          </cell>
          <cell r="I920">
            <v>-8.1139320000000001</v>
          </cell>
          <cell r="J920">
            <v>-3.3201550000000002</v>
          </cell>
          <cell r="K920">
            <v>0</v>
          </cell>
          <cell r="L920">
            <v>3.3201550000000002</v>
          </cell>
          <cell r="M920">
            <v>8.1139320000000001</v>
          </cell>
          <cell r="N920">
            <v>8.1139320000000001</v>
          </cell>
          <cell r="O920">
            <v>4</v>
          </cell>
        </row>
        <row r="921">
          <cell r="A921" t="str">
            <v>C&amp;I</v>
          </cell>
          <cell r="B921">
            <v>8</v>
          </cell>
          <cell r="C921" t="str">
            <v>All</v>
          </cell>
          <cell r="D921" t="str">
            <v>PCT</v>
          </cell>
          <cell r="E921" t="str">
            <v>Building Age: &lt; 3 YEARS</v>
          </cell>
          <cell r="F921">
            <v>69</v>
          </cell>
          <cell r="G921">
            <v>0.68432409999999999</v>
          </cell>
          <cell r="H921">
            <v>0.60699990000000004</v>
          </cell>
          <cell r="I921">
            <v>-8.1271210000000007</v>
          </cell>
          <cell r="J921">
            <v>-3.3255520000000001</v>
          </cell>
          <cell r="K921">
            <v>0</v>
          </cell>
          <cell r="L921">
            <v>3.3255520000000001</v>
          </cell>
          <cell r="M921">
            <v>8.1271210000000007</v>
          </cell>
          <cell r="N921">
            <v>8.1271210000000007</v>
          </cell>
          <cell r="O921">
            <v>4</v>
          </cell>
        </row>
        <row r="922">
          <cell r="A922" t="str">
            <v>C&amp;I</v>
          </cell>
          <cell r="B922">
            <v>9</v>
          </cell>
          <cell r="C922" t="str">
            <v>All</v>
          </cell>
          <cell r="D922" t="str">
            <v>PCT</v>
          </cell>
          <cell r="E922" t="str">
            <v>Building Age: &lt; 3 YEARS</v>
          </cell>
          <cell r="F922">
            <v>71.5</v>
          </cell>
          <cell r="G922">
            <v>1.7135389999999999</v>
          </cell>
          <cell r="H922">
            <v>3.5889989999999998</v>
          </cell>
          <cell r="I922">
            <v>-8.3533030000000004</v>
          </cell>
          <cell r="J922">
            <v>-3.418104</v>
          </cell>
          <cell r="K922">
            <v>0</v>
          </cell>
          <cell r="L922">
            <v>3.418104</v>
          </cell>
          <cell r="M922">
            <v>8.3533030000000004</v>
          </cell>
          <cell r="N922">
            <v>8.3533030000000004</v>
          </cell>
          <cell r="O922">
            <v>4</v>
          </cell>
        </row>
        <row r="923">
          <cell r="A923" t="str">
            <v>C&amp;I</v>
          </cell>
          <cell r="B923">
            <v>10</v>
          </cell>
          <cell r="C923" t="str">
            <v>All</v>
          </cell>
          <cell r="D923" t="str">
            <v>PCT</v>
          </cell>
          <cell r="E923" t="str">
            <v>Building Age: &lt; 3 YEARS</v>
          </cell>
          <cell r="F923">
            <v>76</v>
          </cell>
          <cell r="G923">
            <v>3.6259920000000001</v>
          </cell>
          <cell r="H923">
            <v>5.3179980000000002</v>
          </cell>
          <cell r="I923">
            <v>-9.2443290000000005</v>
          </cell>
          <cell r="J923">
            <v>-3.782705</v>
          </cell>
          <cell r="K923">
            <v>0</v>
          </cell>
          <cell r="L923">
            <v>3.782705</v>
          </cell>
          <cell r="M923">
            <v>9.2443290000000005</v>
          </cell>
          <cell r="N923">
            <v>9.2443290000000005</v>
          </cell>
          <cell r="O923">
            <v>4</v>
          </cell>
        </row>
        <row r="924">
          <cell r="A924" t="str">
            <v>C&amp;I</v>
          </cell>
          <cell r="B924">
            <v>11</v>
          </cell>
          <cell r="C924" t="str">
            <v>All</v>
          </cell>
          <cell r="D924" t="str">
            <v>PCT</v>
          </cell>
          <cell r="E924" t="str">
            <v>Building Age: &lt; 3 YEARS</v>
          </cell>
          <cell r="F924">
            <v>81.5</v>
          </cell>
          <cell r="G924">
            <v>4.8261440000000002</v>
          </cell>
          <cell r="H924">
            <v>6.0249990000000002</v>
          </cell>
          <cell r="I924">
            <v>-8.9608070000000009</v>
          </cell>
          <cell r="J924">
            <v>-3.6666889999999999</v>
          </cell>
          <cell r="K924">
            <v>0</v>
          </cell>
          <cell r="L924">
            <v>3.6666889999999999</v>
          </cell>
          <cell r="M924">
            <v>8.9608070000000009</v>
          </cell>
          <cell r="N924">
            <v>8.9608070000000009</v>
          </cell>
          <cell r="O924">
            <v>4</v>
          </cell>
        </row>
        <row r="925">
          <cell r="A925" t="str">
            <v>C&amp;I</v>
          </cell>
          <cell r="B925">
            <v>12</v>
          </cell>
          <cell r="C925" t="str">
            <v>All</v>
          </cell>
          <cell r="D925" t="str">
            <v>PCT</v>
          </cell>
          <cell r="E925" t="str">
            <v>Building Age: &lt; 3 YEARS</v>
          </cell>
          <cell r="F925">
            <v>86</v>
          </cell>
          <cell r="G925">
            <v>7.0287499999999996</v>
          </cell>
          <cell r="H925">
            <v>6.8449970000000002</v>
          </cell>
          <cell r="I925">
            <v>-9.2037739999999992</v>
          </cell>
          <cell r="J925">
            <v>-3.7661099999999998</v>
          </cell>
          <cell r="K925">
            <v>0</v>
          </cell>
          <cell r="L925">
            <v>3.7661099999999998</v>
          </cell>
          <cell r="M925">
            <v>9.2037739999999992</v>
          </cell>
          <cell r="N925">
            <v>9.2037739999999992</v>
          </cell>
          <cell r="O925">
            <v>4</v>
          </cell>
        </row>
        <row r="926">
          <cell r="A926" t="str">
            <v>C&amp;I</v>
          </cell>
          <cell r="B926">
            <v>13</v>
          </cell>
          <cell r="C926" t="str">
            <v>All</v>
          </cell>
          <cell r="D926" t="str">
            <v>PCT</v>
          </cell>
          <cell r="E926" t="str">
            <v>Building Age: &lt; 3 YEARS</v>
          </cell>
          <cell r="F926">
            <v>89.5</v>
          </cell>
          <cell r="G926">
            <v>8.0818790000000007</v>
          </cell>
          <cell r="H926">
            <v>9.1559980000000003</v>
          </cell>
          <cell r="I926">
            <v>-9.2221430000000009</v>
          </cell>
          <cell r="J926">
            <v>-3.7736260000000001</v>
          </cell>
          <cell r="K926">
            <v>0</v>
          </cell>
          <cell r="L926">
            <v>3.7736260000000001</v>
          </cell>
          <cell r="M926">
            <v>9.2221430000000009</v>
          </cell>
          <cell r="N926">
            <v>9.2221430000000009</v>
          </cell>
          <cell r="O926">
            <v>4</v>
          </cell>
        </row>
        <row r="927">
          <cell r="A927" t="str">
            <v>C&amp;I</v>
          </cell>
          <cell r="B927">
            <v>14</v>
          </cell>
          <cell r="C927" t="str">
            <v>All</v>
          </cell>
          <cell r="D927" t="str">
            <v>PCT</v>
          </cell>
          <cell r="E927" t="str">
            <v>Building Age: &lt; 3 YEARS</v>
          </cell>
          <cell r="F927">
            <v>92.5</v>
          </cell>
          <cell r="G927">
            <v>8.9753299999999996</v>
          </cell>
          <cell r="H927">
            <v>8.6889970000000005</v>
          </cell>
          <cell r="I927">
            <v>-10.282299999999999</v>
          </cell>
          <cell r="J927">
            <v>-4.207433</v>
          </cell>
          <cell r="K927">
            <v>0</v>
          </cell>
          <cell r="L927">
            <v>4.207433</v>
          </cell>
          <cell r="M927">
            <v>10.282299999999999</v>
          </cell>
          <cell r="N927">
            <v>10.282299999999999</v>
          </cell>
          <cell r="O927">
            <v>4</v>
          </cell>
        </row>
        <row r="928">
          <cell r="A928" t="str">
            <v>C&amp;I</v>
          </cell>
          <cell r="B928">
            <v>15</v>
          </cell>
          <cell r="C928" t="str">
            <v>All</v>
          </cell>
          <cell r="D928" t="str">
            <v>PCT</v>
          </cell>
          <cell r="E928" t="str">
            <v>Building Age: &lt; 3 YEARS</v>
          </cell>
          <cell r="F928">
            <v>95</v>
          </cell>
          <cell r="G928">
            <v>11.11889</v>
          </cell>
          <cell r="H928">
            <v>9.3159980000000004</v>
          </cell>
          <cell r="I928">
            <v>-9.3231129999999993</v>
          </cell>
          <cell r="J928">
            <v>-3.814943</v>
          </cell>
          <cell r="K928">
            <v>0</v>
          </cell>
          <cell r="L928">
            <v>3.814943</v>
          </cell>
          <cell r="M928">
            <v>9.3231129999999993</v>
          </cell>
          <cell r="N928">
            <v>9.3231129999999993</v>
          </cell>
          <cell r="O928">
            <v>4</v>
          </cell>
        </row>
        <row r="929">
          <cell r="A929" t="str">
            <v>C&amp;I</v>
          </cell>
          <cell r="B929">
            <v>16</v>
          </cell>
          <cell r="C929" t="str">
            <v>All</v>
          </cell>
          <cell r="D929" t="str">
            <v>PCT</v>
          </cell>
          <cell r="E929" t="str">
            <v>Building Age: &lt; 3 YEARS</v>
          </cell>
          <cell r="F929">
            <v>97.5</v>
          </cell>
          <cell r="G929">
            <v>10.400499999999999</v>
          </cell>
          <cell r="H929">
            <v>8.742998</v>
          </cell>
          <cell r="I929">
            <v>-9.107704</v>
          </cell>
          <cell r="J929">
            <v>-3.7267990000000002</v>
          </cell>
          <cell r="K929">
            <v>0</v>
          </cell>
          <cell r="L929">
            <v>3.7267990000000002</v>
          </cell>
          <cell r="M929">
            <v>9.107704</v>
          </cell>
          <cell r="N929">
            <v>9.107704</v>
          </cell>
          <cell r="O929">
            <v>4</v>
          </cell>
        </row>
        <row r="930">
          <cell r="A930" t="str">
            <v>C&amp;I</v>
          </cell>
          <cell r="B930">
            <v>17</v>
          </cell>
          <cell r="C930" t="str">
            <v>All</v>
          </cell>
          <cell r="D930" t="str">
            <v>PCT</v>
          </cell>
          <cell r="E930" t="str">
            <v>Building Age: &lt; 3 YEARS</v>
          </cell>
          <cell r="F930">
            <v>99</v>
          </cell>
          <cell r="G930">
            <v>10.19633</v>
          </cell>
          <cell r="H930">
            <v>10.936999999999999</v>
          </cell>
          <cell r="I930">
            <v>-9.0959009999999996</v>
          </cell>
          <cell r="J930">
            <v>-3.7219690000000001</v>
          </cell>
          <cell r="K930">
            <v>0</v>
          </cell>
          <cell r="L930">
            <v>3.7219690000000001</v>
          </cell>
          <cell r="M930">
            <v>9.0959009999999996</v>
          </cell>
          <cell r="N930">
            <v>9.0959009999999996</v>
          </cell>
          <cell r="O930">
            <v>4</v>
          </cell>
        </row>
        <row r="931">
          <cell r="A931" t="str">
            <v>C&amp;I</v>
          </cell>
          <cell r="B931">
            <v>18</v>
          </cell>
          <cell r="C931" t="str">
            <v>All</v>
          </cell>
          <cell r="D931" t="str">
            <v>PCT</v>
          </cell>
          <cell r="E931" t="str">
            <v>Building Age: &lt; 3 YEARS</v>
          </cell>
          <cell r="F931">
            <v>99</v>
          </cell>
          <cell r="G931">
            <v>9.1605299999999996</v>
          </cell>
          <cell r="H931">
            <v>10.016</v>
          </cell>
          <cell r="I931">
            <v>-9.5879670000000008</v>
          </cell>
          <cell r="J931">
            <v>-3.9233180000000001</v>
          </cell>
          <cell r="K931">
            <v>0</v>
          </cell>
          <cell r="L931">
            <v>3.9233180000000001</v>
          </cell>
          <cell r="M931">
            <v>9.5879670000000008</v>
          </cell>
          <cell r="N931">
            <v>9.5879670000000008</v>
          </cell>
          <cell r="O931">
            <v>4</v>
          </cell>
        </row>
        <row r="932">
          <cell r="A932" t="str">
            <v>C&amp;I</v>
          </cell>
          <cell r="B932">
            <v>19</v>
          </cell>
          <cell r="C932" t="str">
            <v>All</v>
          </cell>
          <cell r="D932" t="str">
            <v>PCT</v>
          </cell>
          <cell r="E932" t="str">
            <v>Building Age: &lt; 3 YEARS</v>
          </cell>
          <cell r="F932">
            <v>96.5</v>
          </cell>
          <cell r="G932">
            <v>7.8191179999999996</v>
          </cell>
          <cell r="H932">
            <v>7.9679989999999998</v>
          </cell>
          <cell r="I932">
            <v>-9.9119969999999995</v>
          </cell>
          <cell r="J932">
            <v>-4.0559089999999998</v>
          </cell>
          <cell r="K932">
            <v>0</v>
          </cell>
          <cell r="L932">
            <v>4.0559089999999998</v>
          </cell>
          <cell r="M932">
            <v>9.9119969999999995</v>
          </cell>
          <cell r="N932">
            <v>9.9119969999999995</v>
          </cell>
          <cell r="O932">
            <v>4</v>
          </cell>
        </row>
        <row r="933">
          <cell r="A933" t="str">
            <v>C&amp;I</v>
          </cell>
          <cell r="B933">
            <v>20</v>
          </cell>
          <cell r="C933" t="str">
            <v>All</v>
          </cell>
          <cell r="D933" t="str">
            <v>PCT</v>
          </cell>
          <cell r="E933" t="str">
            <v>Building Age: &lt; 3 YEARS</v>
          </cell>
          <cell r="F933">
            <v>94.5</v>
          </cell>
          <cell r="G933">
            <v>4.8533210000000002</v>
          </cell>
          <cell r="H933">
            <v>6.6889979999999998</v>
          </cell>
          <cell r="I933">
            <v>-10.09544</v>
          </cell>
          <cell r="J933">
            <v>-4.130973</v>
          </cell>
          <cell r="K933">
            <v>0</v>
          </cell>
          <cell r="L933">
            <v>4.130973</v>
          </cell>
          <cell r="M933">
            <v>10.09544</v>
          </cell>
          <cell r="N933">
            <v>10.09544</v>
          </cell>
          <cell r="O933">
            <v>4</v>
          </cell>
        </row>
        <row r="934">
          <cell r="A934" t="str">
            <v>C&amp;I</v>
          </cell>
          <cell r="B934">
            <v>21</v>
          </cell>
          <cell r="C934" t="str">
            <v>All</v>
          </cell>
          <cell r="D934" t="str">
            <v>PCT</v>
          </cell>
          <cell r="E934" t="str">
            <v>Building Age: &lt; 3 YEARS</v>
          </cell>
          <cell r="F934">
            <v>90.5</v>
          </cell>
          <cell r="G934">
            <v>3.5444589999999998</v>
          </cell>
          <cell r="H934">
            <v>1.5069999999999999</v>
          </cell>
          <cell r="I934">
            <v>-9.1829079999999994</v>
          </cell>
          <cell r="J934">
            <v>-3.7575720000000001</v>
          </cell>
          <cell r="K934">
            <v>0</v>
          </cell>
          <cell r="L934">
            <v>3.7575720000000001</v>
          </cell>
          <cell r="M934">
            <v>9.1829079999999994</v>
          </cell>
          <cell r="N934">
            <v>9.1829079999999994</v>
          </cell>
          <cell r="O934">
            <v>4</v>
          </cell>
        </row>
        <row r="935">
          <cell r="A935" t="str">
            <v>C&amp;I</v>
          </cell>
          <cell r="B935">
            <v>22</v>
          </cell>
          <cell r="C935" t="str">
            <v>All</v>
          </cell>
          <cell r="D935" t="str">
            <v>PCT</v>
          </cell>
          <cell r="E935" t="str">
            <v>Building Age: &lt; 3 YEARS</v>
          </cell>
          <cell r="F935">
            <v>87.5</v>
          </cell>
          <cell r="G935">
            <v>0.89638119999999999</v>
          </cell>
          <cell r="H935">
            <v>0.65399989999999997</v>
          </cell>
          <cell r="I935">
            <v>-9.1066160000000007</v>
          </cell>
          <cell r="J935">
            <v>-3.7263540000000002</v>
          </cell>
          <cell r="K935">
            <v>0</v>
          </cell>
          <cell r="L935">
            <v>3.7263540000000002</v>
          </cell>
          <cell r="M935">
            <v>9.1066160000000007</v>
          </cell>
          <cell r="N935">
            <v>9.1066160000000007</v>
          </cell>
          <cell r="O935">
            <v>4</v>
          </cell>
        </row>
        <row r="936">
          <cell r="A936" t="str">
            <v>C&amp;I</v>
          </cell>
          <cell r="B936">
            <v>23</v>
          </cell>
          <cell r="C936" t="str">
            <v>All</v>
          </cell>
          <cell r="D936" t="str">
            <v>PCT</v>
          </cell>
          <cell r="E936" t="str">
            <v>Building Age: &lt; 3 YEARS</v>
          </cell>
          <cell r="F936">
            <v>84.5</v>
          </cell>
          <cell r="G936">
            <v>0.66735359999999999</v>
          </cell>
          <cell r="H936">
            <v>0.63599989999999995</v>
          </cell>
          <cell r="I936">
            <v>-8.5712030000000006</v>
          </cell>
          <cell r="J936">
            <v>-3.5072670000000001</v>
          </cell>
          <cell r="K936">
            <v>0</v>
          </cell>
          <cell r="L936">
            <v>3.5072670000000001</v>
          </cell>
          <cell r="M936">
            <v>8.5712030000000006</v>
          </cell>
          <cell r="N936">
            <v>8.5712030000000006</v>
          </cell>
          <cell r="O936">
            <v>4</v>
          </cell>
        </row>
        <row r="937">
          <cell r="A937" t="str">
            <v>C&amp;I</v>
          </cell>
          <cell r="B937">
            <v>24</v>
          </cell>
          <cell r="C937" t="str">
            <v>All</v>
          </cell>
          <cell r="D937" t="str">
            <v>PCT</v>
          </cell>
          <cell r="E937" t="str">
            <v>Building Age: &lt; 3 YEARS</v>
          </cell>
          <cell r="F937">
            <v>82</v>
          </cell>
          <cell r="G937">
            <v>0.60895169999999998</v>
          </cell>
          <cell r="H937">
            <v>0.79799989999999998</v>
          </cell>
          <cell r="I937">
            <v>-8.3005689999999994</v>
          </cell>
          <cell r="J937">
            <v>-3.396525</v>
          </cell>
          <cell r="K937">
            <v>0</v>
          </cell>
          <cell r="L937">
            <v>3.396525</v>
          </cell>
          <cell r="M937">
            <v>8.3005689999999994</v>
          </cell>
          <cell r="N937">
            <v>8.3005689999999994</v>
          </cell>
          <cell r="O937">
            <v>4</v>
          </cell>
        </row>
        <row r="938">
          <cell r="A938" t="str">
            <v>C&amp;I</v>
          </cell>
          <cell r="B938">
            <v>1</v>
          </cell>
          <cell r="C938" t="str">
            <v>All</v>
          </cell>
          <cell r="D938" t="str">
            <v>PCT</v>
          </cell>
          <cell r="E938" t="str">
            <v>Building Age: &gt; 20 YEARS</v>
          </cell>
          <cell r="F938">
            <v>68.037000000000006</v>
          </cell>
          <cell r="G938">
            <v>2.1493470000000001</v>
          </cell>
          <cell r="H938">
            <v>2.1267010000000002</v>
          </cell>
          <cell r="I938">
            <v>-0.16061329999999999</v>
          </cell>
          <cell r="J938">
            <v>-6.5721699999999994E-2</v>
          </cell>
          <cell r="K938">
            <v>0</v>
          </cell>
          <cell r="L938">
            <v>6.5721699999999994E-2</v>
          </cell>
          <cell r="M938">
            <v>0.16061329999999999</v>
          </cell>
          <cell r="N938">
            <v>0.16061329999999999</v>
          </cell>
          <cell r="O938">
            <v>388</v>
          </cell>
        </row>
        <row r="939">
          <cell r="A939" t="str">
            <v>C&amp;I</v>
          </cell>
          <cell r="B939">
            <v>2</v>
          </cell>
          <cell r="C939" t="str">
            <v>All</v>
          </cell>
          <cell r="D939" t="str">
            <v>PCT</v>
          </cell>
          <cell r="E939" t="str">
            <v>Building Age: &gt; 20 YEARS</v>
          </cell>
          <cell r="F939">
            <v>66.714600000000004</v>
          </cell>
          <cell r="G939">
            <v>2.0148290000000002</v>
          </cell>
          <cell r="H939">
            <v>2.0514039999999998</v>
          </cell>
          <cell r="I939">
            <v>-0.15905459999999999</v>
          </cell>
          <cell r="J939">
            <v>-6.50839E-2</v>
          </cell>
          <cell r="K939">
            <v>0</v>
          </cell>
          <cell r="L939">
            <v>6.50839E-2</v>
          </cell>
          <cell r="M939">
            <v>0.15905459999999999</v>
          </cell>
          <cell r="N939">
            <v>0.15905459999999999</v>
          </cell>
          <cell r="O939">
            <v>388</v>
          </cell>
        </row>
        <row r="940">
          <cell r="A940" t="str">
            <v>C&amp;I</v>
          </cell>
          <cell r="B940">
            <v>3</v>
          </cell>
          <cell r="C940" t="str">
            <v>All</v>
          </cell>
          <cell r="D940" t="str">
            <v>PCT</v>
          </cell>
          <cell r="E940" t="str">
            <v>Building Age: &gt; 20 YEARS</v>
          </cell>
          <cell r="F940">
            <v>65.360699999999994</v>
          </cell>
          <cell r="G940">
            <v>1.9334800000000001</v>
          </cell>
          <cell r="H940">
            <v>1.955274</v>
          </cell>
          <cell r="I940">
            <v>-0.15787490000000001</v>
          </cell>
          <cell r="J940">
            <v>-6.4601099999999995E-2</v>
          </cell>
          <cell r="K940">
            <v>0</v>
          </cell>
          <cell r="L940">
            <v>6.4601099999999995E-2</v>
          </cell>
          <cell r="M940">
            <v>0.15787490000000001</v>
          </cell>
          <cell r="N940">
            <v>0.15787490000000001</v>
          </cell>
          <cell r="O940">
            <v>388</v>
          </cell>
        </row>
        <row r="941">
          <cell r="A941" t="str">
            <v>C&amp;I</v>
          </cell>
          <cell r="B941">
            <v>4</v>
          </cell>
          <cell r="C941" t="str">
            <v>All</v>
          </cell>
          <cell r="D941" t="str">
            <v>PCT</v>
          </cell>
          <cell r="E941" t="str">
            <v>Building Age: &gt; 20 YEARS</v>
          </cell>
          <cell r="F941">
            <v>64.365200000000002</v>
          </cell>
          <cell r="G941">
            <v>1.9321280000000001</v>
          </cell>
          <cell r="H941">
            <v>1.9699390000000001</v>
          </cell>
          <cell r="I941">
            <v>-0.15710189999999999</v>
          </cell>
          <cell r="J941">
            <v>-6.4284800000000003E-2</v>
          </cell>
          <cell r="K941">
            <v>0</v>
          </cell>
          <cell r="L941">
            <v>6.4284800000000003E-2</v>
          </cell>
          <cell r="M941">
            <v>0.15710189999999999</v>
          </cell>
          <cell r="N941">
            <v>0.15710189999999999</v>
          </cell>
          <cell r="O941">
            <v>388</v>
          </cell>
        </row>
        <row r="942">
          <cell r="A942" t="str">
            <v>C&amp;I</v>
          </cell>
          <cell r="B942">
            <v>5</v>
          </cell>
          <cell r="C942" t="str">
            <v>All</v>
          </cell>
          <cell r="D942" t="str">
            <v>PCT</v>
          </cell>
          <cell r="E942" t="str">
            <v>Building Age: &gt; 20 YEARS</v>
          </cell>
          <cell r="F942">
            <v>63.688200000000002</v>
          </cell>
          <cell r="G942">
            <v>1.940553</v>
          </cell>
          <cell r="H942">
            <v>1.970583</v>
          </cell>
          <cell r="I942">
            <v>-0.1568186</v>
          </cell>
          <cell r="J942">
            <v>-6.4168900000000001E-2</v>
          </cell>
          <cell r="K942">
            <v>0</v>
          </cell>
          <cell r="L942">
            <v>6.4168900000000001E-2</v>
          </cell>
          <cell r="M942">
            <v>0.1568186</v>
          </cell>
          <cell r="N942">
            <v>0.1568186</v>
          </cell>
          <cell r="O942">
            <v>388</v>
          </cell>
        </row>
        <row r="943">
          <cell r="A943" t="str">
            <v>C&amp;I</v>
          </cell>
          <cell r="B943">
            <v>6</v>
          </cell>
          <cell r="C943" t="str">
            <v>All</v>
          </cell>
          <cell r="D943" t="str">
            <v>PCT</v>
          </cell>
          <cell r="E943" t="str">
            <v>Building Age: &gt; 20 YEARS</v>
          </cell>
          <cell r="F943">
            <v>63.028599999999997</v>
          </cell>
          <cell r="G943">
            <v>2.1316000000000002</v>
          </cell>
          <cell r="H943">
            <v>2.1939470000000001</v>
          </cell>
          <cell r="I943">
            <v>-0.15706200000000001</v>
          </cell>
          <cell r="J943">
            <v>-6.4268500000000006E-2</v>
          </cell>
          <cell r="K943">
            <v>0</v>
          </cell>
          <cell r="L943">
            <v>6.4268500000000006E-2</v>
          </cell>
          <cell r="M943">
            <v>0.15706200000000001</v>
          </cell>
          <cell r="N943">
            <v>0.15706200000000001</v>
          </cell>
          <cell r="O943">
            <v>388</v>
          </cell>
        </row>
        <row r="944">
          <cell r="A944" t="str">
            <v>C&amp;I</v>
          </cell>
          <cell r="B944">
            <v>7</v>
          </cell>
          <cell r="C944" t="str">
            <v>All</v>
          </cell>
          <cell r="D944" t="str">
            <v>PCT</v>
          </cell>
          <cell r="E944" t="str">
            <v>Building Age: &gt; 20 YEARS</v>
          </cell>
          <cell r="F944">
            <v>62.248899999999999</v>
          </cell>
          <cell r="G944">
            <v>2.238496</v>
          </cell>
          <cell r="H944">
            <v>2.2140420000000001</v>
          </cell>
          <cell r="I944">
            <v>-0.15787380000000001</v>
          </cell>
          <cell r="J944">
            <v>-6.4600699999999997E-2</v>
          </cell>
          <cell r="K944">
            <v>0</v>
          </cell>
          <cell r="L944">
            <v>6.4600699999999997E-2</v>
          </cell>
          <cell r="M944">
            <v>0.15787380000000001</v>
          </cell>
          <cell r="N944">
            <v>0.15787380000000001</v>
          </cell>
          <cell r="O944">
            <v>388</v>
          </cell>
        </row>
        <row r="945">
          <cell r="A945" t="str">
            <v>C&amp;I</v>
          </cell>
          <cell r="B945">
            <v>8</v>
          </cell>
          <cell r="C945" t="str">
            <v>All</v>
          </cell>
          <cell r="D945" t="str">
            <v>PCT</v>
          </cell>
          <cell r="E945" t="str">
            <v>Building Age: &gt; 20 YEARS</v>
          </cell>
          <cell r="F945">
            <v>63.6248</v>
          </cell>
          <cell r="G945">
            <v>2.7714159999999999</v>
          </cell>
          <cell r="H945">
            <v>2.7194850000000002</v>
          </cell>
          <cell r="I945">
            <v>-0.15985450000000001</v>
          </cell>
          <cell r="J945">
            <v>-6.5411200000000003E-2</v>
          </cell>
          <cell r="K945">
            <v>0</v>
          </cell>
          <cell r="L945">
            <v>6.5411200000000003E-2</v>
          </cell>
          <cell r="M945">
            <v>0.15985450000000001</v>
          </cell>
          <cell r="N945">
            <v>0.15985450000000001</v>
          </cell>
          <cell r="O945">
            <v>388</v>
          </cell>
        </row>
        <row r="946">
          <cell r="A946" t="str">
            <v>C&amp;I</v>
          </cell>
          <cell r="B946">
            <v>9</v>
          </cell>
          <cell r="C946" t="str">
            <v>All</v>
          </cell>
          <cell r="D946" t="str">
            <v>PCT</v>
          </cell>
          <cell r="E946" t="str">
            <v>Building Age: &gt; 20 YEARS</v>
          </cell>
          <cell r="F946">
            <v>67.831999999999994</v>
          </cell>
          <cell r="G946">
            <v>3.5638589999999999</v>
          </cell>
          <cell r="H946">
            <v>3.6230639999999998</v>
          </cell>
          <cell r="I946">
            <v>-0.16481560000000001</v>
          </cell>
          <cell r="J946">
            <v>-6.7441200000000007E-2</v>
          </cell>
          <cell r="K946">
            <v>0</v>
          </cell>
          <cell r="L946">
            <v>6.7441200000000007E-2</v>
          </cell>
          <cell r="M946">
            <v>0.16481560000000001</v>
          </cell>
          <cell r="N946">
            <v>0.16481560000000001</v>
          </cell>
          <cell r="O946">
            <v>388</v>
          </cell>
        </row>
        <row r="947">
          <cell r="A947" t="str">
            <v>C&amp;I</v>
          </cell>
          <cell r="B947">
            <v>10</v>
          </cell>
          <cell r="C947" t="str">
            <v>All</v>
          </cell>
          <cell r="D947" t="str">
            <v>PCT</v>
          </cell>
          <cell r="E947" t="str">
            <v>Building Age: &gt; 20 YEARS</v>
          </cell>
          <cell r="F947">
            <v>71.976100000000002</v>
          </cell>
          <cell r="G947">
            <v>4.8734460000000004</v>
          </cell>
          <cell r="H947">
            <v>4.8869610000000003</v>
          </cell>
          <cell r="I947">
            <v>-0.17394409999999999</v>
          </cell>
          <cell r="J947">
            <v>-7.1176500000000004E-2</v>
          </cell>
          <cell r="K947">
            <v>0</v>
          </cell>
          <cell r="L947">
            <v>7.1176500000000004E-2</v>
          </cell>
          <cell r="M947">
            <v>0.17394409999999999</v>
          </cell>
          <cell r="N947">
            <v>0.17394409999999999</v>
          </cell>
          <cell r="O947">
            <v>388</v>
          </cell>
        </row>
        <row r="948">
          <cell r="A948" t="str">
            <v>C&amp;I</v>
          </cell>
          <cell r="B948">
            <v>11</v>
          </cell>
          <cell r="C948" t="str">
            <v>All</v>
          </cell>
          <cell r="D948" t="str">
            <v>PCT</v>
          </cell>
          <cell r="E948" t="str">
            <v>Building Age: &gt; 20 YEARS</v>
          </cell>
          <cell r="F948">
            <v>76.612899999999996</v>
          </cell>
          <cell r="G948">
            <v>6.1757790000000004</v>
          </cell>
          <cell r="H948">
            <v>6.263039</v>
          </cell>
          <cell r="I948">
            <v>-0.19174640000000001</v>
          </cell>
          <cell r="J948">
            <v>-7.8461100000000006E-2</v>
          </cell>
          <cell r="K948">
            <v>0</v>
          </cell>
          <cell r="L948">
            <v>7.8461100000000006E-2</v>
          </cell>
          <cell r="M948">
            <v>0.19174640000000001</v>
          </cell>
          <cell r="N948">
            <v>0.19174640000000001</v>
          </cell>
          <cell r="O948">
            <v>388</v>
          </cell>
        </row>
        <row r="949">
          <cell r="A949" t="str">
            <v>C&amp;I</v>
          </cell>
          <cell r="B949">
            <v>12</v>
          </cell>
          <cell r="C949" t="str">
            <v>All</v>
          </cell>
          <cell r="D949" t="str">
            <v>PCT</v>
          </cell>
          <cell r="E949" t="str">
            <v>Building Age: &gt; 20 YEARS</v>
          </cell>
          <cell r="F949">
            <v>80.434799999999996</v>
          </cell>
          <cell r="G949">
            <v>6.7785010000000003</v>
          </cell>
          <cell r="H949">
            <v>7.0397169999999996</v>
          </cell>
          <cell r="I949">
            <v>-0.18697639999999999</v>
          </cell>
          <cell r="J949">
            <v>-7.6509199999999999E-2</v>
          </cell>
          <cell r="K949">
            <v>0</v>
          </cell>
          <cell r="L949">
            <v>7.6509199999999999E-2</v>
          </cell>
          <cell r="M949">
            <v>0.18697639999999999</v>
          </cell>
          <cell r="N949">
            <v>0.18697639999999999</v>
          </cell>
          <cell r="O949">
            <v>388</v>
          </cell>
        </row>
        <row r="950">
          <cell r="A950" t="str">
            <v>C&amp;I</v>
          </cell>
          <cell r="B950">
            <v>13</v>
          </cell>
          <cell r="C950" t="str">
            <v>All</v>
          </cell>
          <cell r="D950" t="str">
            <v>PCT</v>
          </cell>
          <cell r="E950" t="str">
            <v>Building Age: &gt; 20 YEARS</v>
          </cell>
          <cell r="F950">
            <v>84.247</v>
          </cell>
          <cell r="G950">
            <v>7.2054819999999999</v>
          </cell>
          <cell r="H950">
            <v>7.1873760000000004</v>
          </cell>
          <cell r="I950">
            <v>-0.18404780000000001</v>
          </cell>
          <cell r="J950">
            <v>-7.53109E-2</v>
          </cell>
          <cell r="K950">
            <v>0</v>
          </cell>
          <cell r="L950">
            <v>7.53109E-2</v>
          </cell>
          <cell r="M950">
            <v>0.18404780000000001</v>
          </cell>
          <cell r="N950">
            <v>0.18404780000000001</v>
          </cell>
          <cell r="O950">
            <v>388</v>
          </cell>
        </row>
        <row r="951">
          <cell r="A951" t="str">
            <v>C&amp;I</v>
          </cell>
          <cell r="B951">
            <v>14</v>
          </cell>
          <cell r="C951" t="str">
            <v>All</v>
          </cell>
          <cell r="D951" t="str">
            <v>PCT</v>
          </cell>
          <cell r="E951" t="str">
            <v>Building Age: &gt; 20 YEARS</v>
          </cell>
          <cell r="F951">
            <v>87.592100000000002</v>
          </cell>
          <cell r="G951">
            <v>7.5203069999999999</v>
          </cell>
          <cell r="H951">
            <v>7.4585239999999997</v>
          </cell>
          <cell r="I951">
            <v>-0.18730540000000001</v>
          </cell>
          <cell r="J951">
            <v>-7.6643900000000001E-2</v>
          </cell>
          <cell r="K951">
            <v>0</v>
          </cell>
          <cell r="L951">
            <v>7.6643900000000001E-2</v>
          </cell>
          <cell r="M951">
            <v>0.18730540000000001</v>
          </cell>
          <cell r="N951">
            <v>0.18730540000000001</v>
          </cell>
          <cell r="O951">
            <v>388</v>
          </cell>
        </row>
        <row r="952">
          <cell r="A952" t="str">
            <v>C&amp;I</v>
          </cell>
          <cell r="B952">
            <v>15</v>
          </cell>
          <cell r="C952" t="str">
            <v>All</v>
          </cell>
          <cell r="D952" t="str">
            <v>PCT</v>
          </cell>
          <cell r="E952" t="str">
            <v>Building Age: &gt; 20 YEARS</v>
          </cell>
          <cell r="F952">
            <v>90.4358</v>
          </cell>
          <cell r="G952">
            <v>8.0744969999999991</v>
          </cell>
          <cell r="H952">
            <v>7.8059099999999999</v>
          </cell>
          <cell r="I952">
            <v>-0.18181020000000001</v>
          </cell>
          <cell r="J952">
            <v>-7.4395199999999995E-2</v>
          </cell>
          <cell r="K952">
            <v>0</v>
          </cell>
          <cell r="L952">
            <v>7.4395199999999995E-2</v>
          </cell>
          <cell r="M952">
            <v>0.18181020000000001</v>
          </cell>
          <cell r="N952">
            <v>0.18181020000000001</v>
          </cell>
          <cell r="O952">
            <v>388</v>
          </cell>
        </row>
        <row r="953">
          <cell r="A953" t="str">
            <v>C&amp;I</v>
          </cell>
          <cell r="B953">
            <v>16</v>
          </cell>
          <cell r="C953" t="str">
            <v>All</v>
          </cell>
          <cell r="D953" t="str">
            <v>PCT</v>
          </cell>
          <cell r="E953" t="str">
            <v>Building Age: &gt; 20 YEARS</v>
          </cell>
          <cell r="F953">
            <v>92.159700000000001</v>
          </cell>
          <cell r="G953">
            <v>8.17699</v>
          </cell>
          <cell r="H953">
            <v>7.9056179999999996</v>
          </cell>
          <cell r="I953">
            <v>-0.1989813</v>
          </cell>
          <cell r="J953">
            <v>-8.1421499999999994E-2</v>
          </cell>
          <cell r="K953">
            <v>0</v>
          </cell>
          <cell r="L953">
            <v>8.1421499999999994E-2</v>
          </cell>
          <cell r="M953">
            <v>0.1989813</v>
          </cell>
          <cell r="N953">
            <v>0.1989813</v>
          </cell>
          <cell r="O953">
            <v>388</v>
          </cell>
        </row>
        <row r="954">
          <cell r="A954" t="str">
            <v>C&amp;I</v>
          </cell>
          <cell r="B954">
            <v>17</v>
          </cell>
          <cell r="C954" t="str">
            <v>All</v>
          </cell>
          <cell r="D954" t="str">
            <v>PCT</v>
          </cell>
          <cell r="E954" t="str">
            <v>Building Age: &gt; 20 YEARS</v>
          </cell>
          <cell r="F954">
            <v>92.953699999999998</v>
          </cell>
          <cell r="G954">
            <v>8.1966129999999993</v>
          </cell>
          <cell r="H954">
            <v>7.7695340000000002</v>
          </cell>
          <cell r="I954">
            <v>-0.1969255</v>
          </cell>
          <cell r="J954">
            <v>-8.0580299999999994E-2</v>
          </cell>
          <cell r="K954">
            <v>0</v>
          </cell>
          <cell r="L954">
            <v>8.0580299999999994E-2</v>
          </cell>
          <cell r="M954">
            <v>0.1969255</v>
          </cell>
          <cell r="N954">
            <v>0.1969255</v>
          </cell>
          <cell r="O954">
            <v>388</v>
          </cell>
        </row>
        <row r="955">
          <cell r="A955" t="str">
            <v>C&amp;I</v>
          </cell>
          <cell r="B955">
            <v>18</v>
          </cell>
          <cell r="C955" t="str">
            <v>All</v>
          </cell>
          <cell r="D955" t="str">
            <v>PCT</v>
          </cell>
          <cell r="E955" t="str">
            <v>Building Age: &gt; 20 YEARS</v>
          </cell>
          <cell r="F955">
            <v>92.317999999999998</v>
          </cell>
          <cell r="G955">
            <v>6.6386789999999998</v>
          </cell>
          <cell r="H955">
            <v>6.8168150000000001</v>
          </cell>
          <cell r="I955">
            <v>-0.20514550000000001</v>
          </cell>
          <cell r="J955">
            <v>-8.3943900000000002E-2</v>
          </cell>
          <cell r="K955">
            <v>0</v>
          </cell>
          <cell r="L955">
            <v>8.3943900000000002E-2</v>
          </cell>
          <cell r="M955">
            <v>0.20514550000000001</v>
          </cell>
          <cell r="N955">
            <v>0.20514550000000001</v>
          </cell>
          <cell r="O955">
            <v>388</v>
          </cell>
        </row>
        <row r="956">
          <cell r="A956" t="str">
            <v>C&amp;I</v>
          </cell>
          <cell r="B956">
            <v>19</v>
          </cell>
          <cell r="C956" t="str">
            <v>All</v>
          </cell>
          <cell r="D956" t="str">
            <v>PCT</v>
          </cell>
          <cell r="E956" t="str">
            <v>Building Age: &gt; 20 YEARS</v>
          </cell>
          <cell r="F956">
            <v>89.635900000000007</v>
          </cell>
          <cell r="G956">
            <v>5.2976229999999997</v>
          </cell>
          <cell r="H956">
            <v>5.247598</v>
          </cell>
          <cell r="I956">
            <v>-0.21216760000000001</v>
          </cell>
          <cell r="J956">
            <v>-8.6817199999999997E-2</v>
          </cell>
          <cell r="K956">
            <v>0</v>
          </cell>
          <cell r="L956">
            <v>8.6817199999999997E-2</v>
          </cell>
          <cell r="M956">
            <v>0.21216760000000001</v>
          </cell>
          <cell r="N956">
            <v>0.21216760000000001</v>
          </cell>
          <cell r="O956">
            <v>388</v>
          </cell>
        </row>
        <row r="957">
          <cell r="A957" t="str">
            <v>C&amp;I</v>
          </cell>
          <cell r="B957">
            <v>20</v>
          </cell>
          <cell r="C957" t="str">
            <v>All</v>
          </cell>
          <cell r="D957" t="str">
            <v>PCT</v>
          </cell>
          <cell r="E957" t="str">
            <v>Building Age: &gt; 20 YEARS</v>
          </cell>
          <cell r="F957">
            <v>85.3018</v>
          </cell>
          <cell r="G957">
            <v>4.782934</v>
          </cell>
          <cell r="H957">
            <v>5.0028170000000003</v>
          </cell>
          <cell r="I957">
            <v>-0.2013308</v>
          </cell>
          <cell r="J957">
            <v>-8.2382899999999995E-2</v>
          </cell>
          <cell r="K957">
            <v>0</v>
          </cell>
          <cell r="L957">
            <v>8.2382899999999995E-2</v>
          </cell>
          <cell r="M957">
            <v>0.2013308</v>
          </cell>
          <cell r="N957">
            <v>0.2013308</v>
          </cell>
          <cell r="O957">
            <v>388</v>
          </cell>
        </row>
        <row r="958">
          <cell r="A958" t="str">
            <v>C&amp;I</v>
          </cell>
          <cell r="B958">
            <v>21</v>
          </cell>
          <cell r="C958" t="str">
            <v>All</v>
          </cell>
          <cell r="D958" t="str">
            <v>PCT</v>
          </cell>
          <cell r="E958" t="str">
            <v>Building Age: &gt; 20 YEARS</v>
          </cell>
          <cell r="F958">
            <v>80.799000000000007</v>
          </cell>
          <cell r="G958">
            <v>4.1483140000000001</v>
          </cell>
          <cell r="H958">
            <v>4.3520130000000004</v>
          </cell>
          <cell r="I958">
            <v>-0.19605909999999999</v>
          </cell>
          <cell r="J958">
            <v>-8.02258E-2</v>
          </cell>
          <cell r="K958">
            <v>0</v>
          </cell>
          <cell r="L958">
            <v>8.02258E-2</v>
          </cell>
          <cell r="M958">
            <v>0.19605909999999999</v>
          </cell>
          <cell r="N958">
            <v>0.19605909999999999</v>
          </cell>
          <cell r="O958">
            <v>388</v>
          </cell>
        </row>
        <row r="959">
          <cell r="A959" t="str">
            <v>C&amp;I</v>
          </cell>
          <cell r="B959">
            <v>22</v>
          </cell>
          <cell r="C959" t="str">
            <v>All</v>
          </cell>
          <cell r="D959" t="str">
            <v>PCT</v>
          </cell>
          <cell r="E959" t="str">
            <v>Building Age: &gt; 20 YEARS</v>
          </cell>
          <cell r="F959">
            <v>78.477099999999993</v>
          </cell>
          <cell r="G959">
            <v>3.1992780000000001</v>
          </cell>
          <cell r="H959">
            <v>3.3214709999999998</v>
          </cell>
          <cell r="I959">
            <v>-0.19103229999999999</v>
          </cell>
          <cell r="J959">
            <v>-7.8168899999999999E-2</v>
          </cell>
          <cell r="K959">
            <v>0</v>
          </cell>
          <cell r="L959">
            <v>7.8168899999999999E-2</v>
          </cell>
          <cell r="M959">
            <v>0.19103229999999999</v>
          </cell>
          <cell r="N959">
            <v>0.19103229999999999</v>
          </cell>
          <cell r="O959">
            <v>388</v>
          </cell>
        </row>
        <row r="960">
          <cell r="A960" t="str">
            <v>C&amp;I</v>
          </cell>
          <cell r="B960">
            <v>23</v>
          </cell>
          <cell r="C960" t="str">
            <v>All</v>
          </cell>
          <cell r="D960" t="str">
            <v>PCT</v>
          </cell>
          <cell r="E960" t="str">
            <v>Building Age: &gt; 20 YEARS</v>
          </cell>
          <cell r="F960">
            <v>76.151700000000005</v>
          </cell>
          <cell r="G960">
            <v>2.6820059999999999</v>
          </cell>
          <cell r="H960">
            <v>2.7183359999999999</v>
          </cell>
          <cell r="I960">
            <v>-0.1748586</v>
          </cell>
          <cell r="J960">
            <v>-7.1550699999999995E-2</v>
          </cell>
          <cell r="K960">
            <v>0</v>
          </cell>
          <cell r="L960">
            <v>7.1550699999999995E-2</v>
          </cell>
          <cell r="M960">
            <v>0.1748586</v>
          </cell>
          <cell r="N960">
            <v>0.1748586</v>
          </cell>
          <cell r="O960">
            <v>388</v>
          </cell>
        </row>
        <row r="961">
          <cell r="A961" t="str">
            <v>C&amp;I</v>
          </cell>
          <cell r="B961">
            <v>24</v>
          </cell>
          <cell r="C961" t="str">
            <v>All</v>
          </cell>
          <cell r="D961" t="str">
            <v>PCT</v>
          </cell>
          <cell r="E961" t="str">
            <v>Building Age: &gt; 20 YEARS</v>
          </cell>
          <cell r="F961">
            <v>74.492000000000004</v>
          </cell>
          <cell r="G961">
            <v>2.5953270000000002</v>
          </cell>
          <cell r="H961">
            <v>2.5629110000000002</v>
          </cell>
          <cell r="I961">
            <v>-0.17030329999999999</v>
          </cell>
          <cell r="J961">
            <v>-6.9686700000000004E-2</v>
          </cell>
          <cell r="K961">
            <v>0</v>
          </cell>
          <cell r="L961">
            <v>6.9686700000000004E-2</v>
          </cell>
          <cell r="M961">
            <v>0.17030329999999999</v>
          </cell>
          <cell r="N961">
            <v>0.17030329999999999</v>
          </cell>
          <cell r="O961">
            <v>388</v>
          </cell>
        </row>
        <row r="962">
          <cell r="A962" t="str">
            <v>C&amp;I</v>
          </cell>
          <cell r="B962">
            <v>1</v>
          </cell>
          <cell r="C962" t="str">
            <v>All</v>
          </cell>
          <cell r="D962" t="str">
            <v>PCT</v>
          </cell>
          <cell r="E962" t="str">
            <v>Building Age: 10 - 20 YEARS</v>
          </cell>
          <cell r="F962">
            <v>64.941800000000001</v>
          </cell>
          <cell r="G962">
            <v>1.6409910000000001</v>
          </cell>
          <cell r="H962">
            <v>1.4456070000000001</v>
          </cell>
          <cell r="I962">
            <v>-0.40589609999999998</v>
          </cell>
          <cell r="J962">
            <v>-0.1660894</v>
          </cell>
          <cell r="K962">
            <v>0</v>
          </cell>
          <cell r="L962">
            <v>0.1660894</v>
          </cell>
          <cell r="M962">
            <v>0.40589609999999998</v>
          </cell>
          <cell r="N962">
            <v>0.40589609999999998</v>
          </cell>
          <cell r="O962">
            <v>106</v>
          </cell>
        </row>
        <row r="963">
          <cell r="A963" t="str">
            <v>C&amp;I</v>
          </cell>
          <cell r="B963">
            <v>2</v>
          </cell>
          <cell r="C963" t="str">
            <v>All</v>
          </cell>
          <cell r="D963" t="str">
            <v>PCT</v>
          </cell>
          <cell r="E963" t="str">
            <v>Building Age: 10 - 20 YEARS</v>
          </cell>
          <cell r="F963">
            <v>63.615900000000003</v>
          </cell>
          <cell r="G963">
            <v>1.615432</v>
          </cell>
          <cell r="H963">
            <v>1.3992960000000001</v>
          </cell>
          <cell r="I963">
            <v>-0.40543370000000001</v>
          </cell>
          <cell r="J963">
            <v>-0.1659002</v>
          </cell>
          <cell r="K963">
            <v>0</v>
          </cell>
          <cell r="L963">
            <v>0.1659002</v>
          </cell>
          <cell r="M963">
            <v>0.40543370000000001</v>
          </cell>
          <cell r="N963">
            <v>0.40543370000000001</v>
          </cell>
          <cell r="O963">
            <v>106</v>
          </cell>
        </row>
        <row r="964">
          <cell r="A964" t="str">
            <v>C&amp;I</v>
          </cell>
          <cell r="B964">
            <v>3</v>
          </cell>
          <cell r="C964" t="str">
            <v>All</v>
          </cell>
          <cell r="D964" t="str">
            <v>PCT</v>
          </cell>
          <cell r="E964" t="str">
            <v>Building Age: 10 - 20 YEARS</v>
          </cell>
          <cell r="F964">
            <v>62.356000000000002</v>
          </cell>
          <cell r="G964">
            <v>1.6002000000000001</v>
          </cell>
          <cell r="H964">
            <v>1.4724159999999999</v>
          </cell>
          <cell r="I964">
            <v>-0.40568460000000001</v>
          </cell>
          <cell r="J964">
            <v>-0.16600280000000001</v>
          </cell>
          <cell r="K964">
            <v>0</v>
          </cell>
          <cell r="L964">
            <v>0.16600280000000001</v>
          </cell>
          <cell r="M964">
            <v>0.40568460000000001</v>
          </cell>
          <cell r="N964">
            <v>0.40568460000000001</v>
          </cell>
          <cell r="O964">
            <v>106</v>
          </cell>
        </row>
        <row r="965">
          <cell r="A965" t="str">
            <v>C&amp;I</v>
          </cell>
          <cell r="B965">
            <v>4</v>
          </cell>
          <cell r="C965" t="str">
            <v>All</v>
          </cell>
          <cell r="D965" t="str">
            <v>PCT</v>
          </cell>
          <cell r="E965" t="str">
            <v>Building Age: 10 - 20 YEARS</v>
          </cell>
          <cell r="F965">
            <v>61.502299999999998</v>
          </cell>
          <cell r="G965">
            <v>1.6306339999999999</v>
          </cell>
          <cell r="H965">
            <v>1.5522720000000001</v>
          </cell>
          <cell r="I965">
            <v>-0.40472269999999999</v>
          </cell>
          <cell r="J965">
            <v>-0.16560929999999999</v>
          </cell>
          <cell r="K965">
            <v>0</v>
          </cell>
          <cell r="L965">
            <v>0.16560929999999999</v>
          </cell>
          <cell r="M965">
            <v>0.40472269999999999</v>
          </cell>
          <cell r="N965">
            <v>0.40472269999999999</v>
          </cell>
          <cell r="O965">
            <v>106</v>
          </cell>
        </row>
        <row r="966">
          <cell r="A966" t="str">
            <v>C&amp;I</v>
          </cell>
          <cell r="B966">
            <v>5</v>
          </cell>
          <cell r="C966" t="str">
            <v>All</v>
          </cell>
          <cell r="D966" t="str">
            <v>PCT</v>
          </cell>
          <cell r="E966" t="str">
            <v>Building Age: 10 - 20 YEARS</v>
          </cell>
          <cell r="F966">
            <v>61.4208</v>
          </cell>
          <cell r="G966">
            <v>1.564433</v>
          </cell>
          <cell r="H966">
            <v>1.5440199999999999</v>
          </cell>
          <cell r="I966">
            <v>-0.40503650000000002</v>
          </cell>
          <cell r="J966">
            <v>-0.16573769999999999</v>
          </cell>
          <cell r="K966">
            <v>0</v>
          </cell>
          <cell r="L966">
            <v>0.16573769999999999</v>
          </cell>
          <cell r="M966">
            <v>0.40503650000000002</v>
          </cell>
          <cell r="N966">
            <v>0.40503650000000002</v>
          </cell>
          <cell r="O966">
            <v>106</v>
          </cell>
        </row>
        <row r="967">
          <cell r="A967" t="str">
            <v>C&amp;I</v>
          </cell>
          <cell r="B967">
            <v>6</v>
          </cell>
          <cell r="C967" t="str">
            <v>All</v>
          </cell>
          <cell r="D967" t="str">
            <v>PCT</v>
          </cell>
          <cell r="E967" t="str">
            <v>Building Age: 10 - 20 YEARS</v>
          </cell>
          <cell r="F967">
            <v>61.176299999999998</v>
          </cell>
          <cell r="G967">
            <v>1.510211</v>
          </cell>
          <cell r="H967">
            <v>1.384242</v>
          </cell>
          <cell r="I967">
            <v>-0.40568270000000001</v>
          </cell>
          <cell r="J967">
            <v>-0.16600210000000001</v>
          </cell>
          <cell r="K967">
            <v>0</v>
          </cell>
          <cell r="L967">
            <v>0.16600210000000001</v>
          </cell>
          <cell r="M967">
            <v>0.40568270000000001</v>
          </cell>
          <cell r="N967">
            <v>0.40568270000000001</v>
          </cell>
          <cell r="O967">
            <v>106</v>
          </cell>
        </row>
        <row r="968">
          <cell r="A968" t="str">
            <v>C&amp;I</v>
          </cell>
          <cell r="B968">
            <v>7</v>
          </cell>
          <cell r="C968" t="str">
            <v>All</v>
          </cell>
          <cell r="D968" t="str">
            <v>PCT</v>
          </cell>
          <cell r="E968" t="str">
            <v>Building Age: 10 - 20 YEARS</v>
          </cell>
          <cell r="F968">
            <v>60.578000000000003</v>
          </cell>
          <cell r="G968">
            <v>1.6486019999999999</v>
          </cell>
          <cell r="H968">
            <v>1.6931959999999999</v>
          </cell>
          <cell r="I968">
            <v>-0.41778850000000001</v>
          </cell>
          <cell r="J968">
            <v>-0.17095569999999999</v>
          </cell>
          <cell r="K968">
            <v>0</v>
          </cell>
          <cell r="L968">
            <v>0.17095569999999999</v>
          </cell>
          <cell r="M968">
            <v>0.41778850000000001</v>
          </cell>
          <cell r="N968">
            <v>0.41778850000000001</v>
          </cell>
          <cell r="O968">
            <v>106</v>
          </cell>
        </row>
        <row r="969">
          <cell r="A969" t="str">
            <v>C&amp;I</v>
          </cell>
          <cell r="B969">
            <v>8</v>
          </cell>
          <cell r="C969" t="str">
            <v>All</v>
          </cell>
          <cell r="D969" t="str">
            <v>PCT</v>
          </cell>
          <cell r="E969" t="str">
            <v>Building Age: 10 - 20 YEARS</v>
          </cell>
          <cell r="F969">
            <v>61.874200000000002</v>
          </cell>
          <cell r="G969">
            <v>2.3937249999999999</v>
          </cell>
          <cell r="H969">
            <v>1.7458880000000001</v>
          </cell>
          <cell r="I969">
            <v>-0.4442681</v>
          </cell>
          <cell r="J969">
            <v>-0.18179090000000001</v>
          </cell>
          <cell r="K969">
            <v>0</v>
          </cell>
          <cell r="L969">
            <v>0.18179090000000001</v>
          </cell>
          <cell r="M969">
            <v>0.4442681</v>
          </cell>
          <cell r="N969">
            <v>0.4442681</v>
          </cell>
          <cell r="O969">
            <v>106</v>
          </cell>
        </row>
        <row r="970">
          <cell r="A970" t="str">
            <v>C&amp;I</v>
          </cell>
          <cell r="B970">
            <v>9</v>
          </cell>
          <cell r="C970" t="str">
            <v>All</v>
          </cell>
          <cell r="D970" t="str">
            <v>PCT</v>
          </cell>
          <cell r="E970" t="str">
            <v>Building Age: 10 - 20 YEARS</v>
          </cell>
          <cell r="F970">
            <v>66.709500000000006</v>
          </cell>
          <cell r="G970">
            <v>2.4894020000000001</v>
          </cell>
          <cell r="H970">
            <v>1.7801910000000001</v>
          </cell>
          <cell r="I970">
            <v>-0.44574540000000001</v>
          </cell>
          <cell r="J970">
            <v>-0.18239540000000001</v>
          </cell>
          <cell r="K970">
            <v>0</v>
          </cell>
          <cell r="L970">
            <v>0.18239540000000001</v>
          </cell>
          <cell r="M970">
            <v>0.44574540000000001</v>
          </cell>
          <cell r="N970">
            <v>0.44574540000000001</v>
          </cell>
          <cell r="O970">
            <v>106</v>
          </cell>
        </row>
        <row r="971">
          <cell r="A971" t="str">
            <v>C&amp;I</v>
          </cell>
          <cell r="B971">
            <v>10</v>
          </cell>
          <cell r="C971" t="str">
            <v>All</v>
          </cell>
          <cell r="D971" t="str">
            <v>PCT</v>
          </cell>
          <cell r="E971" t="str">
            <v>Building Age: 10 - 20 YEARS</v>
          </cell>
          <cell r="F971">
            <v>71.503600000000006</v>
          </cell>
          <cell r="G971">
            <v>3.5133049999999999</v>
          </cell>
          <cell r="H971">
            <v>4.1047710000000004</v>
          </cell>
          <cell r="I971">
            <v>-0.44145319999999999</v>
          </cell>
          <cell r="J971">
            <v>-0.1806391</v>
          </cell>
          <cell r="K971">
            <v>0</v>
          </cell>
          <cell r="L971">
            <v>0.1806391</v>
          </cell>
          <cell r="M971">
            <v>0.44145319999999999</v>
          </cell>
          <cell r="N971">
            <v>0.44145319999999999</v>
          </cell>
          <cell r="O971">
            <v>106</v>
          </cell>
        </row>
        <row r="972">
          <cell r="A972" t="str">
            <v>C&amp;I</v>
          </cell>
          <cell r="B972">
            <v>11</v>
          </cell>
          <cell r="C972" t="str">
            <v>All</v>
          </cell>
          <cell r="D972" t="str">
            <v>PCT</v>
          </cell>
          <cell r="E972" t="str">
            <v>Building Age: 10 - 20 YEARS</v>
          </cell>
          <cell r="F972">
            <v>76.394300000000001</v>
          </cell>
          <cell r="G972">
            <v>5.2849539999999999</v>
          </cell>
          <cell r="H972">
            <v>5.144857</v>
          </cell>
          <cell r="I972">
            <v>-0.50750640000000002</v>
          </cell>
          <cell r="J972">
            <v>-0.2076675</v>
          </cell>
          <cell r="K972">
            <v>0</v>
          </cell>
          <cell r="L972">
            <v>0.2076675</v>
          </cell>
          <cell r="M972">
            <v>0.50750640000000002</v>
          </cell>
          <cell r="N972">
            <v>0.50750640000000002</v>
          </cell>
          <cell r="O972">
            <v>106</v>
          </cell>
        </row>
        <row r="973">
          <cell r="A973" t="str">
            <v>C&amp;I</v>
          </cell>
          <cell r="B973">
            <v>12</v>
          </cell>
          <cell r="C973" t="str">
            <v>All</v>
          </cell>
          <cell r="D973" t="str">
            <v>PCT</v>
          </cell>
          <cell r="E973" t="str">
            <v>Building Age: 10 - 20 YEARS</v>
          </cell>
          <cell r="F973">
            <v>80.387699999999995</v>
          </cell>
          <cell r="G973">
            <v>7.0167979999999996</v>
          </cell>
          <cell r="H973">
            <v>6.5202340000000003</v>
          </cell>
          <cell r="I973">
            <v>-0.48904700000000001</v>
          </cell>
          <cell r="J973">
            <v>-0.20011409999999999</v>
          </cell>
          <cell r="K973">
            <v>0</v>
          </cell>
          <cell r="L973">
            <v>0.20011409999999999</v>
          </cell>
          <cell r="M973">
            <v>0.48904700000000001</v>
          </cell>
          <cell r="N973">
            <v>0.48904700000000001</v>
          </cell>
          <cell r="O973">
            <v>106</v>
          </cell>
        </row>
        <row r="974">
          <cell r="A974" t="str">
            <v>C&amp;I</v>
          </cell>
          <cell r="B974">
            <v>13</v>
          </cell>
          <cell r="C974" t="str">
            <v>All</v>
          </cell>
          <cell r="D974" t="str">
            <v>PCT</v>
          </cell>
          <cell r="E974" t="str">
            <v>Building Age: 10 - 20 YEARS</v>
          </cell>
          <cell r="F974">
            <v>83.845600000000005</v>
          </cell>
          <cell r="G974">
            <v>7.8508230000000001</v>
          </cell>
          <cell r="H974">
            <v>8.1971980000000002</v>
          </cell>
          <cell r="I974">
            <v>-0.4666032</v>
          </cell>
          <cell r="J974">
            <v>-0.1909303</v>
          </cell>
          <cell r="K974">
            <v>0</v>
          </cell>
          <cell r="L974">
            <v>0.1909303</v>
          </cell>
          <cell r="M974">
            <v>0.4666032</v>
          </cell>
          <cell r="N974">
            <v>0.4666032</v>
          </cell>
          <cell r="O974">
            <v>106</v>
          </cell>
        </row>
        <row r="975">
          <cell r="A975" t="str">
            <v>C&amp;I</v>
          </cell>
          <cell r="B975">
            <v>14</v>
          </cell>
          <cell r="C975" t="str">
            <v>All</v>
          </cell>
          <cell r="D975" t="str">
            <v>PCT</v>
          </cell>
          <cell r="E975" t="str">
            <v>Building Age: 10 - 20 YEARS</v>
          </cell>
          <cell r="F975">
            <v>86.376000000000005</v>
          </cell>
          <cell r="G975">
            <v>8.7325479999999995</v>
          </cell>
          <cell r="H975">
            <v>9.1720690000000005</v>
          </cell>
          <cell r="I975">
            <v>-0.47800789999999999</v>
          </cell>
          <cell r="J975">
            <v>-0.19559689999999999</v>
          </cell>
          <cell r="K975">
            <v>0</v>
          </cell>
          <cell r="L975">
            <v>0.19559689999999999</v>
          </cell>
          <cell r="M975">
            <v>0.47800789999999999</v>
          </cell>
          <cell r="N975">
            <v>0.47800789999999999</v>
          </cell>
          <cell r="O975">
            <v>106</v>
          </cell>
        </row>
        <row r="976">
          <cell r="A976" t="str">
            <v>C&amp;I</v>
          </cell>
          <cell r="B976">
            <v>15</v>
          </cell>
          <cell r="C976" t="str">
            <v>All</v>
          </cell>
          <cell r="D976" t="str">
            <v>PCT</v>
          </cell>
          <cell r="E976" t="str">
            <v>Building Age: 10 - 20 YEARS</v>
          </cell>
          <cell r="F976">
            <v>89.134500000000003</v>
          </cell>
          <cell r="G976">
            <v>10.036239999999999</v>
          </cell>
          <cell r="H976">
            <v>9.8870059999999995</v>
          </cell>
          <cell r="I976">
            <v>-0.45966079999999998</v>
          </cell>
          <cell r="J976">
            <v>-0.18808949999999999</v>
          </cell>
          <cell r="K976">
            <v>0</v>
          </cell>
          <cell r="L976">
            <v>0.18808949999999999</v>
          </cell>
          <cell r="M976">
            <v>0.45966079999999998</v>
          </cell>
          <cell r="N976">
            <v>0.45966079999999998</v>
          </cell>
          <cell r="O976">
            <v>106</v>
          </cell>
        </row>
        <row r="977">
          <cell r="A977" t="str">
            <v>C&amp;I</v>
          </cell>
          <cell r="B977">
            <v>16</v>
          </cell>
          <cell r="C977" t="str">
            <v>All</v>
          </cell>
          <cell r="D977" t="str">
            <v>PCT</v>
          </cell>
          <cell r="E977" t="str">
            <v>Building Age: 10 - 20 YEARS</v>
          </cell>
          <cell r="F977">
            <v>90.950500000000005</v>
          </cell>
          <cell r="G977">
            <v>10.12994</v>
          </cell>
          <cell r="H977">
            <v>10.695119999999999</v>
          </cell>
          <cell r="I977">
            <v>-0.51676489999999997</v>
          </cell>
          <cell r="J977">
            <v>-0.21145600000000001</v>
          </cell>
          <cell r="K977">
            <v>0</v>
          </cell>
          <cell r="L977">
            <v>0.21145600000000001</v>
          </cell>
          <cell r="M977">
            <v>0.51676489999999997</v>
          </cell>
          <cell r="N977">
            <v>0.51676489999999997</v>
          </cell>
          <cell r="O977">
            <v>106</v>
          </cell>
        </row>
        <row r="978">
          <cell r="A978" t="str">
            <v>C&amp;I</v>
          </cell>
          <cell r="B978">
            <v>17</v>
          </cell>
          <cell r="C978" t="str">
            <v>All</v>
          </cell>
          <cell r="D978" t="str">
            <v>PCT</v>
          </cell>
          <cell r="E978" t="str">
            <v>Building Age: 10 - 20 YEARS</v>
          </cell>
          <cell r="F978">
            <v>91.665400000000005</v>
          </cell>
          <cell r="G978">
            <v>10.312609999999999</v>
          </cell>
          <cell r="H978">
            <v>8.8603319999999997</v>
          </cell>
          <cell r="I978">
            <v>-0.50642920000000002</v>
          </cell>
          <cell r="J978">
            <v>-0.20722670000000001</v>
          </cell>
          <cell r="K978">
            <v>0</v>
          </cell>
          <cell r="L978">
            <v>0.20722670000000001</v>
          </cell>
          <cell r="M978">
            <v>0.50642920000000002</v>
          </cell>
          <cell r="N978">
            <v>0.50642920000000002</v>
          </cell>
          <cell r="O978">
            <v>106</v>
          </cell>
        </row>
        <row r="979">
          <cell r="A979" t="str">
            <v>C&amp;I</v>
          </cell>
          <cell r="B979">
            <v>18</v>
          </cell>
          <cell r="C979" t="str">
            <v>All</v>
          </cell>
          <cell r="D979" t="str">
            <v>PCT</v>
          </cell>
          <cell r="E979" t="str">
            <v>Building Age: 10 - 20 YEARS</v>
          </cell>
          <cell r="F979">
            <v>90.113900000000001</v>
          </cell>
          <cell r="G979">
            <v>9.1125819999999997</v>
          </cell>
          <cell r="H979">
            <v>7.7503260000000003</v>
          </cell>
          <cell r="I979">
            <v>-0.49789830000000002</v>
          </cell>
          <cell r="J979">
            <v>-0.2037359</v>
          </cell>
          <cell r="K979">
            <v>0</v>
          </cell>
          <cell r="L979">
            <v>0.2037359</v>
          </cell>
          <cell r="M979">
            <v>0.49789830000000002</v>
          </cell>
          <cell r="N979">
            <v>0.49789830000000002</v>
          </cell>
          <cell r="O979">
            <v>106</v>
          </cell>
        </row>
        <row r="980">
          <cell r="A980" t="str">
            <v>C&amp;I</v>
          </cell>
          <cell r="B980">
            <v>19</v>
          </cell>
          <cell r="C980" t="str">
            <v>All</v>
          </cell>
          <cell r="D980" t="str">
            <v>PCT</v>
          </cell>
          <cell r="E980" t="str">
            <v>Building Age: 10 - 20 YEARS</v>
          </cell>
          <cell r="F980">
            <v>87.287599999999998</v>
          </cell>
          <cell r="G980">
            <v>6.6383760000000001</v>
          </cell>
          <cell r="H980">
            <v>6.8465579999999999</v>
          </cell>
          <cell r="I980">
            <v>-0.51084850000000004</v>
          </cell>
          <cell r="J980">
            <v>-0.209035</v>
          </cell>
          <cell r="K980">
            <v>0</v>
          </cell>
          <cell r="L980">
            <v>0.209035</v>
          </cell>
          <cell r="M980">
            <v>0.51084850000000004</v>
          </cell>
          <cell r="N980">
            <v>0.51084850000000004</v>
          </cell>
          <cell r="O980">
            <v>106</v>
          </cell>
        </row>
        <row r="981">
          <cell r="A981" t="str">
            <v>C&amp;I</v>
          </cell>
          <cell r="B981">
            <v>20</v>
          </cell>
          <cell r="C981" t="str">
            <v>All</v>
          </cell>
          <cell r="D981" t="str">
            <v>PCT</v>
          </cell>
          <cell r="E981" t="str">
            <v>Building Age: 10 - 20 YEARS</v>
          </cell>
          <cell r="F981">
            <v>81.745000000000005</v>
          </cell>
          <cell r="G981">
            <v>3.1284589999999999</v>
          </cell>
          <cell r="H981">
            <v>2.2101980000000001</v>
          </cell>
          <cell r="I981">
            <v>-0.56603040000000004</v>
          </cell>
          <cell r="J981">
            <v>-0.23161499999999999</v>
          </cell>
          <cell r="K981">
            <v>0</v>
          </cell>
          <cell r="L981">
            <v>0.23161499999999999</v>
          </cell>
          <cell r="M981">
            <v>0.56603040000000004</v>
          </cell>
          <cell r="N981">
            <v>0.56603040000000004</v>
          </cell>
          <cell r="O981">
            <v>106</v>
          </cell>
        </row>
        <row r="982">
          <cell r="A982" t="str">
            <v>C&amp;I</v>
          </cell>
          <cell r="B982">
            <v>21</v>
          </cell>
          <cell r="C982" t="str">
            <v>All</v>
          </cell>
          <cell r="D982" t="str">
            <v>PCT</v>
          </cell>
          <cell r="E982" t="str">
            <v>Building Age: 10 - 20 YEARS</v>
          </cell>
          <cell r="F982">
            <v>77.1601</v>
          </cell>
          <cell r="G982">
            <v>2.0656620000000001</v>
          </cell>
          <cell r="H982">
            <v>1.6169819999999999</v>
          </cell>
          <cell r="I982">
            <v>-0.4552388</v>
          </cell>
          <cell r="J982">
            <v>-0.18628</v>
          </cell>
          <cell r="K982">
            <v>0</v>
          </cell>
          <cell r="L982">
            <v>0.18628</v>
          </cell>
          <cell r="M982">
            <v>0.4552388</v>
          </cell>
          <cell r="N982">
            <v>0.4552388</v>
          </cell>
          <cell r="O982">
            <v>106</v>
          </cell>
        </row>
        <row r="983">
          <cell r="A983" t="str">
            <v>C&amp;I</v>
          </cell>
          <cell r="B983">
            <v>22</v>
          </cell>
          <cell r="C983" t="str">
            <v>All</v>
          </cell>
          <cell r="D983" t="str">
            <v>PCT</v>
          </cell>
          <cell r="E983" t="str">
            <v>Building Age: 10 - 20 YEARS</v>
          </cell>
          <cell r="F983">
            <v>74.649699999999996</v>
          </cell>
          <cell r="G983">
            <v>1.9322710000000001</v>
          </cell>
          <cell r="H983">
            <v>1.550843</v>
          </cell>
          <cell r="I983">
            <v>-0.42922359999999998</v>
          </cell>
          <cell r="J983">
            <v>-0.17563480000000001</v>
          </cell>
          <cell r="K983">
            <v>0</v>
          </cell>
          <cell r="L983">
            <v>0.17563480000000001</v>
          </cell>
          <cell r="M983">
            <v>0.42922359999999998</v>
          </cell>
          <cell r="N983">
            <v>0.42922359999999998</v>
          </cell>
          <cell r="O983">
            <v>106</v>
          </cell>
        </row>
        <row r="984">
          <cell r="A984" t="str">
            <v>C&amp;I</v>
          </cell>
          <cell r="B984">
            <v>23</v>
          </cell>
          <cell r="C984" t="str">
            <v>All</v>
          </cell>
          <cell r="D984" t="str">
            <v>PCT</v>
          </cell>
          <cell r="E984" t="str">
            <v>Building Age: 10 - 20 YEARS</v>
          </cell>
          <cell r="F984">
            <v>72.961799999999997</v>
          </cell>
          <cell r="G984">
            <v>1.8685590000000001</v>
          </cell>
          <cell r="H984">
            <v>1.486173</v>
          </cell>
          <cell r="I984">
            <v>-0.41734969999999999</v>
          </cell>
          <cell r="J984">
            <v>-0.17077609999999999</v>
          </cell>
          <cell r="K984">
            <v>0</v>
          </cell>
          <cell r="L984">
            <v>0.17077609999999999</v>
          </cell>
          <cell r="M984">
            <v>0.41734969999999999</v>
          </cell>
          <cell r="N984">
            <v>0.41734969999999999</v>
          </cell>
          <cell r="O984">
            <v>106</v>
          </cell>
        </row>
        <row r="985">
          <cell r="A985" t="str">
            <v>C&amp;I</v>
          </cell>
          <cell r="B985">
            <v>24</v>
          </cell>
          <cell r="C985" t="str">
            <v>All</v>
          </cell>
          <cell r="D985" t="str">
            <v>PCT</v>
          </cell>
          <cell r="E985" t="str">
            <v>Building Age: 10 - 20 YEARS</v>
          </cell>
          <cell r="F985">
            <v>71.798400000000001</v>
          </cell>
          <cell r="G985">
            <v>1.995957</v>
          </cell>
          <cell r="H985">
            <v>1.488551</v>
          </cell>
          <cell r="I985">
            <v>-0.41165059999999998</v>
          </cell>
          <cell r="J985">
            <v>-0.16844410000000001</v>
          </cell>
          <cell r="K985">
            <v>0</v>
          </cell>
          <cell r="L985">
            <v>0.16844410000000001</v>
          </cell>
          <cell r="M985">
            <v>0.41165059999999998</v>
          </cell>
          <cell r="N985">
            <v>0.41165059999999998</v>
          </cell>
          <cell r="O985">
            <v>106</v>
          </cell>
        </row>
        <row r="986">
          <cell r="A986" t="str">
            <v>C&amp;I</v>
          </cell>
          <cell r="B986">
            <v>1</v>
          </cell>
          <cell r="C986" t="str">
            <v>All</v>
          </cell>
          <cell r="D986" t="str">
            <v>PCT</v>
          </cell>
          <cell r="E986" t="str">
            <v>Building Age: 3 - 10 YEARS</v>
          </cell>
          <cell r="F986">
            <v>77</v>
          </cell>
          <cell r="G986">
            <v>0.74544359999999998</v>
          </cell>
          <cell r="H986">
            <v>0.91945460000000001</v>
          </cell>
          <cell r="I986">
            <v>-0.37684430000000002</v>
          </cell>
          <cell r="J986">
            <v>-0.15420159999999999</v>
          </cell>
          <cell r="K986">
            <v>0</v>
          </cell>
          <cell r="L986">
            <v>0.15420159999999999</v>
          </cell>
          <cell r="M986">
            <v>0.37684430000000002</v>
          </cell>
          <cell r="N986">
            <v>0.37684430000000002</v>
          </cell>
          <cell r="O986">
            <v>37</v>
          </cell>
        </row>
        <row r="987">
          <cell r="A987" t="str">
            <v>C&amp;I</v>
          </cell>
          <cell r="B987">
            <v>2</v>
          </cell>
          <cell r="C987" t="str">
            <v>All</v>
          </cell>
          <cell r="D987" t="str">
            <v>PCT</v>
          </cell>
          <cell r="E987" t="str">
            <v>Building Age: 3 - 10 YEARS</v>
          </cell>
          <cell r="F987">
            <v>76.5</v>
          </cell>
          <cell r="G987">
            <v>0.72862340000000003</v>
          </cell>
          <cell r="H987">
            <v>0.83082469999999997</v>
          </cell>
          <cell r="I987">
            <v>-0.37633749999999999</v>
          </cell>
          <cell r="J987">
            <v>-0.1539942</v>
          </cell>
          <cell r="K987">
            <v>0</v>
          </cell>
          <cell r="L987">
            <v>0.1539942</v>
          </cell>
          <cell r="M987">
            <v>0.37633749999999999</v>
          </cell>
          <cell r="N987">
            <v>0.37633749999999999</v>
          </cell>
          <cell r="O987">
            <v>37</v>
          </cell>
        </row>
        <row r="988">
          <cell r="A988" t="str">
            <v>C&amp;I</v>
          </cell>
          <cell r="B988">
            <v>3</v>
          </cell>
          <cell r="C988" t="str">
            <v>All</v>
          </cell>
          <cell r="D988" t="str">
            <v>PCT</v>
          </cell>
          <cell r="E988" t="str">
            <v>Building Age: 3 - 10 YEARS</v>
          </cell>
          <cell r="F988">
            <v>73.5</v>
          </cell>
          <cell r="G988">
            <v>0.73449900000000001</v>
          </cell>
          <cell r="H988">
            <v>0.92861130000000003</v>
          </cell>
          <cell r="I988">
            <v>-0.3749265</v>
          </cell>
          <cell r="J988">
            <v>-0.15341689999999999</v>
          </cell>
          <cell r="K988">
            <v>0</v>
          </cell>
          <cell r="L988">
            <v>0.15341689999999999</v>
          </cell>
          <cell r="M988">
            <v>0.3749265</v>
          </cell>
          <cell r="N988">
            <v>0.3749265</v>
          </cell>
          <cell r="O988">
            <v>37</v>
          </cell>
        </row>
        <row r="989">
          <cell r="A989" t="str">
            <v>C&amp;I</v>
          </cell>
          <cell r="B989">
            <v>4</v>
          </cell>
          <cell r="C989" t="str">
            <v>All</v>
          </cell>
          <cell r="D989" t="str">
            <v>PCT</v>
          </cell>
          <cell r="E989" t="str">
            <v>Building Age: 3 - 10 YEARS</v>
          </cell>
          <cell r="F989">
            <v>72</v>
          </cell>
          <cell r="G989">
            <v>0.73132399999999997</v>
          </cell>
          <cell r="H989">
            <v>0.89387170000000005</v>
          </cell>
          <cell r="I989">
            <v>-0.37420239999999999</v>
          </cell>
          <cell r="J989">
            <v>-0.1531206</v>
          </cell>
          <cell r="K989">
            <v>0</v>
          </cell>
          <cell r="L989">
            <v>0.1531206</v>
          </cell>
          <cell r="M989">
            <v>0.37420239999999999</v>
          </cell>
          <cell r="N989">
            <v>0.37420239999999999</v>
          </cell>
          <cell r="O989">
            <v>37</v>
          </cell>
        </row>
        <row r="990">
          <cell r="A990" t="str">
            <v>C&amp;I</v>
          </cell>
          <cell r="B990">
            <v>5</v>
          </cell>
          <cell r="C990" t="str">
            <v>All</v>
          </cell>
          <cell r="D990" t="str">
            <v>PCT</v>
          </cell>
          <cell r="E990" t="str">
            <v>Building Age: 3 - 10 YEARS</v>
          </cell>
          <cell r="F990">
            <v>70.5</v>
          </cell>
          <cell r="G990">
            <v>0.74059989999999998</v>
          </cell>
          <cell r="H990">
            <v>0.80635570000000001</v>
          </cell>
          <cell r="I990">
            <v>-0.37385869999999999</v>
          </cell>
          <cell r="J990">
            <v>-0.15298</v>
          </cell>
          <cell r="K990">
            <v>0</v>
          </cell>
          <cell r="L990">
            <v>0.15298</v>
          </cell>
          <cell r="M990">
            <v>0.37385869999999999</v>
          </cell>
          <cell r="N990">
            <v>0.37385869999999999</v>
          </cell>
          <cell r="O990">
            <v>37</v>
          </cell>
        </row>
        <row r="991">
          <cell r="A991" t="str">
            <v>C&amp;I</v>
          </cell>
          <cell r="B991">
            <v>6</v>
          </cell>
          <cell r="C991" t="str">
            <v>All</v>
          </cell>
          <cell r="D991" t="str">
            <v>PCT</v>
          </cell>
          <cell r="E991" t="str">
            <v>Building Age: 3 - 10 YEARS</v>
          </cell>
          <cell r="F991">
            <v>69.5</v>
          </cell>
          <cell r="G991">
            <v>0.73338499999999995</v>
          </cell>
          <cell r="H991">
            <v>0.89746680000000001</v>
          </cell>
          <cell r="I991">
            <v>-0.37367889999999998</v>
          </cell>
          <cell r="J991">
            <v>-0.1529064</v>
          </cell>
          <cell r="K991">
            <v>0</v>
          </cell>
          <cell r="L991">
            <v>0.1529064</v>
          </cell>
          <cell r="M991">
            <v>0.37367889999999998</v>
          </cell>
          <cell r="N991">
            <v>0.37367889999999998</v>
          </cell>
          <cell r="O991">
            <v>37</v>
          </cell>
        </row>
        <row r="992">
          <cell r="A992" t="str">
            <v>C&amp;I</v>
          </cell>
          <cell r="B992">
            <v>7</v>
          </cell>
          <cell r="C992" t="str">
            <v>All</v>
          </cell>
          <cell r="D992" t="str">
            <v>PCT</v>
          </cell>
          <cell r="E992" t="str">
            <v>Building Age: 3 - 10 YEARS</v>
          </cell>
          <cell r="F992">
            <v>68.5</v>
          </cell>
          <cell r="G992">
            <v>0.75902840000000005</v>
          </cell>
          <cell r="H992">
            <v>0.93205479999999996</v>
          </cell>
          <cell r="I992">
            <v>-0.37462040000000002</v>
          </cell>
          <cell r="J992">
            <v>-0.1532916</v>
          </cell>
          <cell r="K992">
            <v>0</v>
          </cell>
          <cell r="L992">
            <v>0.1532916</v>
          </cell>
          <cell r="M992">
            <v>0.37462040000000002</v>
          </cell>
          <cell r="N992">
            <v>0.37462040000000002</v>
          </cell>
          <cell r="O992">
            <v>37</v>
          </cell>
        </row>
        <row r="993">
          <cell r="A993" t="str">
            <v>C&amp;I</v>
          </cell>
          <cell r="B993">
            <v>8</v>
          </cell>
          <cell r="C993" t="str">
            <v>All</v>
          </cell>
          <cell r="D993" t="str">
            <v>PCT</v>
          </cell>
          <cell r="E993" t="str">
            <v>Building Age: 3 - 10 YEARS</v>
          </cell>
          <cell r="F993">
            <v>69</v>
          </cell>
          <cell r="G993">
            <v>0.75692649999999995</v>
          </cell>
          <cell r="H993">
            <v>0.93184920000000004</v>
          </cell>
          <cell r="I993">
            <v>-0.376801</v>
          </cell>
          <cell r="J993">
            <v>-0.15418390000000001</v>
          </cell>
          <cell r="K993">
            <v>0</v>
          </cell>
          <cell r="L993">
            <v>0.15418390000000001</v>
          </cell>
          <cell r="M993">
            <v>0.376801</v>
          </cell>
          <cell r="N993">
            <v>0.376801</v>
          </cell>
          <cell r="O993">
            <v>37</v>
          </cell>
        </row>
        <row r="994">
          <cell r="A994" t="str">
            <v>C&amp;I</v>
          </cell>
          <cell r="B994">
            <v>9</v>
          </cell>
          <cell r="C994" t="str">
            <v>All</v>
          </cell>
          <cell r="D994" t="str">
            <v>PCT</v>
          </cell>
          <cell r="E994" t="str">
            <v>Building Age: 3 - 10 YEARS</v>
          </cell>
          <cell r="F994">
            <v>71.5</v>
          </cell>
          <cell r="G994">
            <v>0.93482799999999999</v>
          </cell>
          <cell r="H994">
            <v>1.1726049999999999</v>
          </cell>
          <cell r="I994">
            <v>-0.40662959999999998</v>
          </cell>
          <cell r="J994">
            <v>-0.1663895</v>
          </cell>
          <cell r="K994">
            <v>0</v>
          </cell>
          <cell r="L994">
            <v>0.1663895</v>
          </cell>
          <cell r="M994">
            <v>0.40662959999999998</v>
          </cell>
          <cell r="N994">
            <v>0.40662959999999998</v>
          </cell>
          <cell r="O994">
            <v>37</v>
          </cell>
        </row>
        <row r="995">
          <cell r="A995" t="str">
            <v>C&amp;I</v>
          </cell>
          <cell r="B995">
            <v>10</v>
          </cell>
          <cell r="C995" t="str">
            <v>All</v>
          </cell>
          <cell r="D995" t="str">
            <v>PCT</v>
          </cell>
          <cell r="E995" t="str">
            <v>Building Age: 3 - 10 YEARS</v>
          </cell>
          <cell r="F995">
            <v>76</v>
          </cell>
          <cell r="G995">
            <v>1.273115</v>
          </cell>
          <cell r="H995">
            <v>1.318586</v>
          </cell>
          <cell r="I995">
            <v>-0.4443821</v>
          </cell>
          <cell r="J995">
            <v>-0.18183750000000001</v>
          </cell>
          <cell r="K995">
            <v>0</v>
          </cell>
          <cell r="L995">
            <v>0.18183750000000001</v>
          </cell>
          <cell r="M995">
            <v>0.4443821</v>
          </cell>
          <cell r="N995">
            <v>0.4443821</v>
          </cell>
          <cell r="O995">
            <v>37</v>
          </cell>
        </row>
        <row r="996">
          <cell r="A996" t="str">
            <v>C&amp;I</v>
          </cell>
          <cell r="B996">
            <v>11</v>
          </cell>
          <cell r="C996" t="str">
            <v>All</v>
          </cell>
          <cell r="D996" t="str">
            <v>PCT</v>
          </cell>
          <cell r="E996" t="str">
            <v>Building Age: 3 - 10 YEARS</v>
          </cell>
          <cell r="F996">
            <v>81.5</v>
          </cell>
          <cell r="G996">
            <v>1.5929679999999999</v>
          </cell>
          <cell r="H996">
            <v>1.559623</v>
          </cell>
          <cell r="I996">
            <v>-0.44211050000000002</v>
          </cell>
          <cell r="J996">
            <v>-0.18090809999999999</v>
          </cell>
          <cell r="K996">
            <v>0</v>
          </cell>
          <cell r="L996">
            <v>0.18090809999999999</v>
          </cell>
          <cell r="M996">
            <v>0.44211050000000002</v>
          </cell>
          <cell r="N996">
            <v>0.44211050000000002</v>
          </cell>
          <cell r="O996">
            <v>37</v>
          </cell>
        </row>
        <row r="997">
          <cell r="A997" t="str">
            <v>C&amp;I</v>
          </cell>
          <cell r="B997">
            <v>12</v>
          </cell>
          <cell r="C997" t="str">
            <v>All</v>
          </cell>
          <cell r="D997" t="str">
            <v>PCT</v>
          </cell>
          <cell r="E997" t="str">
            <v>Building Age: 3 - 10 YEARS</v>
          </cell>
          <cell r="F997">
            <v>86</v>
          </cell>
          <cell r="G997">
            <v>1.721247</v>
          </cell>
          <cell r="H997">
            <v>1.7454700000000001</v>
          </cell>
          <cell r="I997">
            <v>-0.4379922</v>
          </cell>
          <cell r="J997">
            <v>-0.17922289999999999</v>
          </cell>
          <cell r="K997">
            <v>0</v>
          </cell>
          <cell r="L997">
            <v>0.17922289999999999</v>
          </cell>
          <cell r="M997">
            <v>0.4379922</v>
          </cell>
          <cell r="N997">
            <v>0.4379922</v>
          </cell>
          <cell r="O997">
            <v>37</v>
          </cell>
        </row>
        <row r="998">
          <cell r="A998" t="str">
            <v>C&amp;I</v>
          </cell>
          <cell r="B998">
            <v>13</v>
          </cell>
          <cell r="C998" t="str">
            <v>All</v>
          </cell>
          <cell r="D998" t="str">
            <v>PCT</v>
          </cell>
          <cell r="E998" t="str">
            <v>Building Age: 3 - 10 YEARS</v>
          </cell>
          <cell r="F998">
            <v>89.5</v>
          </cell>
          <cell r="G998">
            <v>1.6940789999999999</v>
          </cell>
          <cell r="H998">
            <v>1.746499</v>
          </cell>
          <cell r="I998">
            <v>-0.4427355</v>
          </cell>
          <cell r="J998">
            <v>-0.18116380000000001</v>
          </cell>
          <cell r="K998">
            <v>0</v>
          </cell>
          <cell r="L998">
            <v>0.18116380000000001</v>
          </cell>
          <cell r="M998">
            <v>0.4427355</v>
          </cell>
          <cell r="N998">
            <v>0.4427355</v>
          </cell>
          <cell r="O998">
            <v>37</v>
          </cell>
        </row>
        <row r="999">
          <cell r="A999" t="str">
            <v>C&amp;I</v>
          </cell>
          <cell r="B999">
            <v>14</v>
          </cell>
          <cell r="C999" t="str">
            <v>All</v>
          </cell>
          <cell r="D999" t="str">
            <v>PCT</v>
          </cell>
          <cell r="E999" t="str">
            <v>Building Age: 3 - 10 YEARS</v>
          </cell>
          <cell r="F999">
            <v>92.5</v>
          </cell>
          <cell r="G999">
            <v>1.780019</v>
          </cell>
          <cell r="H999">
            <v>1.759104</v>
          </cell>
          <cell r="I999">
            <v>-0.4810586</v>
          </cell>
          <cell r="J999">
            <v>-0.1968453</v>
          </cell>
          <cell r="K999">
            <v>0</v>
          </cell>
          <cell r="L999">
            <v>0.1968453</v>
          </cell>
          <cell r="M999">
            <v>0.4810586</v>
          </cell>
          <cell r="N999">
            <v>0.4810586</v>
          </cell>
          <cell r="O999">
            <v>37</v>
          </cell>
        </row>
        <row r="1000">
          <cell r="A1000" t="str">
            <v>C&amp;I</v>
          </cell>
          <cell r="B1000">
            <v>15</v>
          </cell>
          <cell r="C1000" t="str">
            <v>All</v>
          </cell>
          <cell r="D1000" t="str">
            <v>PCT</v>
          </cell>
          <cell r="E1000" t="str">
            <v>Building Age: 3 - 10 YEARS</v>
          </cell>
          <cell r="F1000">
            <v>95</v>
          </cell>
          <cell r="G1000">
            <v>1.907702</v>
          </cell>
          <cell r="H1000">
            <v>1.885321</v>
          </cell>
          <cell r="I1000">
            <v>-0.44730560000000003</v>
          </cell>
          <cell r="J1000">
            <v>-0.1830338</v>
          </cell>
          <cell r="K1000">
            <v>0</v>
          </cell>
          <cell r="L1000">
            <v>0.1830338</v>
          </cell>
          <cell r="M1000">
            <v>0.44730560000000003</v>
          </cell>
          <cell r="N1000">
            <v>0.44730560000000003</v>
          </cell>
          <cell r="O1000">
            <v>37</v>
          </cell>
        </row>
        <row r="1001">
          <cell r="A1001" t="str">
            <v>C&amp;I</v>
          </cell>
          <cell r="B1001">
            <v>16</v>
          </cell>
          <cell r="C1001" t="str">
            <v>All</v>
          </cell>
          <cell r="D1001" t="str">
            <v>PCT</v>
          </cell>
          <cell r="E1001" t="str">
            <v>Building Age: 3 - 10 YEARS</v>
          </cell>
          <cell r="F1001">
            <v>97.5</v>
          </cell>
          <cell r="G1001">
            <v>1.9568449999999999</v>
          </cell>
          <cell r="H1001">
            <v>1.9377260000000001</v>
          </cell>
          <cell r="I1001">
            <v>-0.42374689999999998</v>
          </cell>
          <cell r="J1001">
            <v>-0.17339379999999999</v>
          </cell>
          <cell r="K1001">
            <v>0</v>
          </cell>
          <cell r="L1001">
            <v>0.17339379999999999</v>
          </cell>
          <cell r="M1001">
            <v>0.42374689999999998</v>
          </cell>
          <cell r="N1001">
            <v>0.42374689999999998</v>
          </cell>
          <cell r="O1001">
            <v>37</v>
          </cell>
        </row>
        <row r="1002">
          <cell r="A1002" t="str">
            <v>C&amp;I</v>
          </cell>
          <cell r="B1002">
            <v>17</v>
          </cell>
          <cell r="C1002" t="str">
            <v>All</v>
          </cell>
          <cell r="D1002" t="str">
            <v>PCT</v>
          </cell>
          <cell r="E1002" t="str">
            <v>Building Age: 3 - 10 YEARS</v>
          </cell>
          <cell r="F1002">
            <v>99</v>
          </cell>
          <cell r="G1002">
            <v>1.8404560000000001</v>
          </cell>
          <cell r="H1002">
            <v>1.746723</v>
          </cell>
          <cell r="I1002">
            <v>-0.41295700000000002</v>
          </cell>
          <cell r="J1002">
            <v>-0.16897860000000001</v>
          </cell>
          <cell r="K1002">
            <v>0</v>
          </cell>
          <cell r="L1002">
            <v>0.16897860000000001</v>
          </cell>
          <cell r="M1002">
            <v>0.41295700000000002</v>
          </cell>
          <cell r="N1002">
            <v>0.41295700000000002</v>
          </cell>
          <cell r="O1002">
            <v>37</v>
          </cell>
        </row>
        <row r="1003">
          <cell r="A1003" t="str">
            <v>C&amp;I</v>
          </cell>
          <cell r="B1003">
            <v>18</v>
          </cell>
          <cell r="C1003" t="str">
            <v>All</v>
          </cell>
          <cell r="D1003" t="str">
            <v>PCT</v>
          </cell>
          <cell r="E1003" t="str">
            <v>Building Age: 3 - 10 YEARS</v>
          </cell>
          <cell r="F1003">
            <v>99</v>
          </cell>
          <cell r="G1003">
            <v>1.4063270000000001</v>
          </cell>
          <cell r="H1003">
            <v>1.366241</v>
          </cell>
          <cell r="I1003">
            <v>-0.40687719999999999</v>
          </cell>
          <cell r="J1003">
            <v>-0.1664909</v>
          </cell>
          <cell r="K1003">
            <v>0</v>
          </cell>
          <cell r="L1003">
            <v>0.1664909</v>
          </cell>
          <cell r="M1003">
            <v>0.40687719999999999</v>
          </cell>
          <cell r="N1003">
            <v>0.40687719999999999</v>
          </cell>
          <cell r="O1003">
            <v>37</v>
          </cell>
        </row>
        <row r="1004">
          <cell r="A1004" t="str">
            <v>C&amp;I</v>
          </cell>
          <cell r="B1004">
            <v>19</v>
          </cell>
          <cell r="C1004" t="str">
            <v>All</v>
          </cell>
          <cell r="D1004" t="str">
            <v>PCT</v>
          </cell>
          <cell r="E1004" t="str">
            <v>Building Age: 3 - 10 YEARS</v>
          </cell>
          <cell r="F1004">
            <v>96.5</v>
          </cell>
          <cell r="G1004">
            <v>0.96799809999999997</v>
          </cell>
          <cell r="H1004">
            <v>1.036718</v>
          </cell>
          <cell r="I1004">
            <v>-0.39161089999999998</v>
          </cell>
          <cell r="J1004">
            <v>-0.160244</v>
          </cell>
          <cell r="K1004">
            <v>0</v>
          </cell>
          <cell r="L1004">
            <v>0.160244</v>
          </cell>
          <cell r="M1004">
            <v>0.39161089999999998</v>
          </cell>
          <cell r="N1004">
            <v>0.39161089999999998</v>
          </cell>
          <cell r="O1004">
            <v>37</v>
          </cell>
        </row>
        <row r="1005">
          <cell r="A1005" t="str">
            <v>C&amp;I</v>
          </cell>
          <cell r="B1005">
            <v>20</v>
          </cell>
          <cell r="C1005" t="str">
            <v>All</v>
          </cell>
          <cell r="D1005" t="str">
            <v>PCT</v>
          </cell>
          <cell r="E1005" t="str">
            <v>Building Age: 3 - 10 YEARS</v>
          </cell>
          <cell r="F1005">
            <v>94.5</v>
          </cell>
          <cell r="G1005">
            <v>0.91878210000000005</v>
          </cell>
          <cell r="H1005">
            <v>1.5749660000000001</v>
          </cell>
          <cell r="I1005">
            <v>-0.38921600000000001</v>
          </cell>
          <cell r="J1005">
            <v>-0.15926399999999999</v>
          </cell>
          <cell r="K1005">
            <v>0</v>
          </cell>
          <cell r="L1005">
            <v>0.15926399999999999</v>
          </cell>
          <cell r="M1005">
            <v>0.38921600000000001</v>
          </cell>
          <cell r="N1005">
            <v>0.38921600000000001</v>
          </cell>
          <cell r="O1005">
            <v>37</v>
          </cell>
        </row>
        <row r="1006">
          <cell r="A1006" t="str">
            <v>C&amp;I</v>
          </cell>
          <cell r="B1006">
            <v>21</v>
          </cell>
          <cell r="C1006" t="str">
            <v>All</v>
          </cell>
          <cell r="D1006" t="str">
            <v>PCT</v>
          </cell>
          <cell r="E1006" t="str">
            <v>Building Age: 3 - 10 YEARS</v>
          </cell>
          <cell r="F1006">
            <v>90.5</v>
          </cell>
          <cell r="G1006">
            <v>1.0636209999999999</v>
          </cell>
          <cell r="H1006">
            <v>1.348538</v>
          </cell>
          <cell r="I1006">
            <v>-0.38458369999999997</v>
          </cell>
          <cell r="J1006">
            <v>-0.15736849999999999</v>
          </cell>
          <cell r="K1006">
            <v>0</v>
          </cell>
          <cell r="L1006">
            <v>0.15736849999999999</v>
          </cell>
          <cell r="M1006">
            <v>0.38458369999999997</v>
          </cell>
          <cell r="N1006">
            <v>0.38458369999999997</v>
          </cell>
          <cell r="O1006">
            <v>37</v>
          </cell>
        </row>
        <row r="1007">
          <cell r="A1007" t="str">
            <v>C&amp;I</v>
          </cell>
          <cell r="B1007">
            <v>22</v>
          </cell>
          <cell r="C1007" t="str">
            <v>All</v>
          </cell>
          <cell r="D1007" t="str">
            <v>PCT</v>
          </cell>
          <cell r="E1007" t="str">
            <v>Building Age: 3 - 10 YEARS</v>
          </cell>
          <cell r="F1007">
            <v>87.5</v>
          </cell>
          <cell r="G1007">
            <v>0.8947638</v>
          </cell>
          <cell r="H1007">
            <v>0.81341549999999996</v>
          </cell>
          <cell r="I1007">
            <v>-0.38790429999999998</v>
          </cell>
          <cell r="J1007">
            <v>-0.15872729999999999</v>
          </cell>
          <cell r="K1007">
            <v>0</v>
          </cell>
          <cell r="L1007">
            <v>0.15872729999999999</v>
          </cell>
          <cell r="M1007">
            <v>0.38790429999999998</v>
          </cell>
          <cell r="N1007">
            <v>0.38790429999999998</v>
          </cell>
          <cell r="O1007">
            <v>37</v>
          </cell>
        </row>
        <row r="1008">
          <cell r="A1008" t="str">
            <v>C&amp;I</v>
          </cell>
          <cell r="B1008">
            <v>23</v>
          </cell>
          <cell r="C1008" t="str">
            <v>All</v>
          </cell>
          <cell r="D1008" t="str">
            <v>PCT</v>
          </cell>
          <cell r="E1008" t="str">
            <v>Building Age: 3 - 10 YEARS</v>
          </cell>
          <cell r="F1008">
            <v>84.5</v>
          </cell>
          <cell r="G1008">
            <v>0.7894061</v>
          </cell>
          <cell r="H1008">
            <v>0.80207600000000001</v>
          </cell>
          <cell r="I1008">
            <v>-0.38446950000000002</v>
          </cell>
          <cell r="J1008">
            <v>-0.15732180000000001</v>
          </cell>
          <cell r="K1008">
            <v>0</v>
          </cell>
          <cell r="L1008">
            <v>0.15732180000000001</v>
          </cell>
          <cell r="M1008">
            <v>0.38446950000000002</v>
          </cell>
          <cell r="N1008">
            <v>0.38446950000000002</v>
          </cell>
          <cell r="O1008">
            <v>37</v>
          </cell>
        </row>
        <row r="1009">
          <cell r="A1009" t="str">
            <v>C&amp;I</v>
          </cell>
          <cell r="B1009">
            <v>24</v>
          </cell>
          <cell r="C1009" t="str">
            <v>All</v>
          </cell>
          <cell r="D1009" t="str">
            <v>PCT</v>
          </cell>
          <cell r="E1009" t="str">
            <v>Building Age: 3 - 10 YEARS</v>
          </cell>
          <cell r="F1009">
            <v>82</v>
          </cell>
          <cell r="G1009">
            <v>0.77441700000000002</v>
          </cell>
          <cell r="H1009">
            <v>0.86464730000000001</v>
          </cell>
          <cell r="I1009">
            <v>-0.37982250000000001</v>
          </cell>
          <cell r="J1009">
            <v>-0.15542030000000001</v>
          </cell>
          <cell r="K1009">
            <v>0</v>
          </cell>
          <cell r="L1009">
            <v>0.15542030000000001</v>
          </cell>
          <cell r="M1009">
            <v>0.37982250000000001</v>
          </cell>
          <cell r="N1009">
            <v>0.37982250000000001</v>
          </cell>
          <cell r="O1009">
            <v>37</v>
          </cell>
        </row>
        <row r="1010">
          <cell r="A1010" t="str">
            <v>C&amp;I</v>
          </cell>
          <cell r="B1010">
            <v>1</v>
          </cell>
          <cell r="C1010" t="str">
            <v>All</v>
          </cell>
          <cell r="D1010" t="str">
            <v>PCT</v>
          </cell>
          <cell r="E1010" t="str">
            <v>Enrollment Date Quintile: 2nd Earliest</v>
          </cell>
          <cell r="F1010">
            <v>67.197500000000005</v>
          </cell>
          <cell r="G1010">
            <v>0.96963960000000005</v>
          </cell>
          <cell r="H1010">
            <v>0.62713160000000001</v>
          </cell>
          <cell r="I1010">
            <v>-0.2698255</v>
          </cell>
          <cell r="J1010">
            <v>-0.11041040000000001</v>
          </cell>
          <cell r="K1010">
            <v>0</v>
          </cell>
          <cell r="L1010">
            <v>0.11041040000000001</v>
          </cell>
          <cell r="M1010">
            <v>0.2698255</v>
          </cell>
          <cell r="N1010">
            <v>0.2698255</v>
          </cell>
          <cell r="O1010">
            <v>12</v>
          </cell>
        </row>
        <row r="1011">
          <cell r="A1011" t="str">
            <v>C&amp;I</v>
          </cell>
          <cell r="B1011">
            <v>2</v>
          </cell>
          <cell r="C1011" t="str">
            <v>All</v>
          </cell>
          <cell r="D1011" t="str">
            <v>PCT</v>
          </cell>
          <cell r="E1011" t="str">
            <v>Enrollment Date Quintile: 2nd Earliest</v>
          </cell>
          <cell r="F1011">
            <v>65.717200000000005</v>
          </cell>
          <cell r="G1011">
            <v>0.87658610000000003</v>
          </cell>
          <cell r="H1011">
            <v>0.68231160000000002</v>
          </cell>
          <cell r="I1011">
            <v>-0.27307389999999998</v>
          </cell>
          <cell r="J1011">
            <v>-0.11173959999999999</v>
          </cell>
          <cell r="K1011">
            <v>0</v>
          </cell>
          <cell r="L1011">
            <v>0.11173959999999999</v>
          </cell>
          <cell r="M1011">
            <v>0.27307389999999998</v>
          </cell>
          <cell r="N1011">
            <v>0.27307389999999998</v>
          </cell>
          <cell r="O1011">
            <v>12</v>
          </cell>
        </row>
        <row r="1012">
          <cell r="A1012" t="str">
            <v>C&amp;I</v>
          </cell>
          <cell r="B1012">
            <v>3</v>
          </cell>
          <cell r="C1012" t="str">
            <v>All</v>
          </cell>
          <cell r="D1012" t="str">
            <v>PCT</v>
          </cell>
          <cell r="E1012" t="str">
            <v>Enrollment Date Quintile: 2nd Earliest</v>
          </cell>
          <cell r="F1012">
            <v>65.1678</v>
          </cell>
          <cell r="G1012">
            <v>0.87546239999999997</v>
          </cell>
          <cell r="H1012">
            <v>0.49626880000000001</v>
          </cell>
          <cell r="I1012">
            <v>-0.27224280000000001</v>
          </cell>
          <cell r="J1012">
            <v>-0.1113996</v>
          </cell>
          <cell r="K1012">
            <v>0</v>
          </cell>
          <cell r="L1012">
            <v>0.1113996</v>
          </cell>
          <cell r="M1012">
            <v>0.27224280000000001</v>
          </cell>
          <cell r="N1012">
            <v>0.27224280000000001</v>
          </cell>
          <cell r="O1012">
            <v>12</v>
          </cell>
        </row>
        <row r="1013">
          <cell r="A1013" t="str">
            <v>C&amp;I</v>
          </cell>
          <cell r="B1013">
            <v>4</v>
          </cell>
          <cell r="C1013" t="str">
            <v>All</v>
          </cell>
          <cell r="D1013" t="str">
            <v>PCT</v>
          </cell>
          <cell r="E1013" t="str">
            <v>Enrollment Date Quintile: 2nd Earliest</v>
          </cell>
          <cell r="F1013">
            <v>65.138199999999998</v>
          </cell>
          <cell r="G1013">
            <v>0.91533039999999999</v>
          </cell>
          <cell r="H1013">
            <v>0.44083600000000001</v>
          </cell>
          <cell r="I1013">
            <v>-0.27212789999999998</v>
          </cell>
          <cell r="J1013">
            <v>-0.11135249999999999</v>
          </cell>
          <cell r="K1013">
            <v>0</v>
          </cell>
          <cell r="L1013">
            <v>0.11135249999999999</v>
          </cell>
          <cell r="M1013">
            <v>0.27212789999999998</v>
          </cell>
          <cell r="N1013">
            <v>0.27212789999999998</v>
          </cell>
          <cell r="O1013">
            <v>12</v>
          </cell>
        </row>
        <row r="1014">
          <cell r="A1014" t="str">
            <v>C&amp;I</v>
          </cell>
          <cell r="B1014">
            <v>5</v>
          </cell>
          <cell r="C1014" t="str">
            <v>All</v>
          </cell>
          <cell r="D1014" t="str">
            <v>PCT</v>
          </cell>
          <cell r="E1014" t="str">
            <v>Enrollment Date Quintile: 2nd Earliest</v>
          </cell>
          <cell r="F1014">
            <v>65.108599999999996</v>
          </cell>
          <cell r="G1014">
            <v>1.0478160000000001</v>
          </cell>
          <cell r="H1014">
            <v>0.56889610000000002</v>
          </cell>
          <cell r="I1014">
            <v>-0.27337400000000001</v>
          </cell>
          <cell r="J1014">
            <v>-0.1118624</v>
          </cell>
          <cell r="K1014">
            <v>0</v>
          </cell>
          <cell r="L1014">
            <v>0.1118624</v>
          </cell>
          <cell r="M1014">
            <v>0.27337400000000001</v>
          </cell>
          <cell r="N1014">
            <v>0.27337400000000001</v>
          </cell>
          <cell r="O1014">
            <v>12</v>
          </cell>
        </row>
        <row r="1015">
          <cell r="A1015" t="str">
            <v>C&amp;I</v>
          </cell>
          <cell r="B1015">
            <v>6</v>
          </cell>
          <cell r="C1015" t="str">
            <v>All</v>
          </cell>
          <cell r="D1015" t="str">
            <v>PCT</v>
          </cell>
          <cell r="E1015" t="str">
            <v>Enrollment Date Quintile: 2nd Earliest</v>
          </cell>
          <cell r="F1015">
            <v>64.108599999999996</v>
          </cell>
          <cell r="G1015">
            <v>1.103898</v>
          </cell>
          <cell r="H1015">
            <v>0.74457850000000003</v>
          </cell>
          <cell r="I1015">
            <v>-0.27124490000000001</v>
          </cell>
          <cell r="J1015">
            <v>-0.1109912</v>
          </cell>
          <cell r="K1015">
            <v>0</v>
          </cell>
          <cell r="L1015">
            <v>0.1109912</v>
          </cell>
          <cell r="M1015">
            <v>0.27124490000000001</v>
          </cell>
          <cell r="N1015">
            <v>0.27124490000000001</v>
          </cell>
          <cell r="O1015">
            <v>12</v>
          </cell>
        </row>
        <row r="1016">
          <cell r="A1016" t="str">
            <v>C&amp;I</v>
          </cell>
          <cell r="B1016">
            <v>7</v>
          </cell>
          <cell r="C1016" t="str">
            <v>All</v>
          </cell>
          <cell r="D1016" t="str">
            <v>PCT</v>
          </cell>
          <cell r="E1016" t="str">
            <v>Enrollment Date Quintile: 2nd Earliest</v>
          </cell>
          <cell r="F1016">
            <v>63.598700000000001</v>
          </cell>
          <cell r="G1016">
            <v>0.70237240000000001</v>
          </cell>
          <cell r="H1016">
            <v>0.72148330000000005</v>
          </cell>
          <cell r="I1016">
            <v>-0.28736780000000001</v>
          </cell>
          <cell r="J1016">
            <v>-0.1175885</v>
          </cell>
          <cell r="K1016">
            <v>0</v>
          </cell>
          <cell r="L1016">
            <v>0.1175885</v>
          </cell>
          <cell r="M1016">
            <v>0.28736780000000001</v>
          </cell>
          <cell r="N1016">
            <v>0.28736780000000001</v>
          </cell>
          <cell r="O1016">
            <v>12</v>
          </cell>
        </row>
        <row r="1017">
          <cell r="A1017" t="str">
            <v>C&amp;I</v>
          </cell>
          <cell r="B1017">
            <v>8</v>
          </cell>
          <cell r="C1017" t="str">
            <v>All</v>
          </cell>
          <cell r="D1017" t="str">
            <v>PCT</v>
          </cell>
          <cell r="E1017" t="str">
            <v>Enrollment Date Quintile: 2nd Earliest</v>
          </cell>
          <cell r="F1017">
            <v>66.549400000000006</v>
          </cell>
          <cell r="G1017">
            <v>0.61026849999999999</v>
          </cell>
          <cell r="H1017">
            <v>0.41242190000000001</v>
          </cell>
          <cell r="I1017">
            <v>-0.29076819999999998</v>
          </cell>
          <cell r="J1017">
            <v>-0.11898</v>
          </cell>
          <cell r="K1017">
            <v>0</v>
          </cell>
          <cell r="L1017">
            <v>0.11898</v>
          </cell>
          <cell r="M1017">
            <v>0.29076819999999998</v>
          </cell>
          <cell r="N1017">
            <v>0.29076819999999998</v>
          </cell>
          <cell r="O1017">
            <v>12</v>
          </cell>
        </row>
        <row r="1018">
          <cell r="A1018" t="str">
            <v>C&amp;I</v>
          </cell>
          <cell r="B1018">
            <v>9</v>
          </cell>
          <cell r="C1018" t="str">
            <v>All</v>
          </cell>
          <cell r="D1018" t="str">
            <v>PCT</v>
          </cell>
          <cell r="E1018" t="str">
            <v>Enrollment Date Quintile: 2nd Earliest</v>
          </cell>
          <cell r="F1018">
            <v>73.950599999999994</v>
          </cell>
          <cell r="G1018">
            <v>0.69086369999999997</v>
          </cell>
          <cell r="H1018">
            <v>0.45124209999999998</v>
          </cell>
          <cell r="I1018">
            <v>-0.29715370000000002</v>
          </cell>
          <cell r="J1018">
            <v>-0.1215929</v>
          </cell>
          <cell r="K1018">
            <v>0</v>
          </cell>
          <cell r="L1018">
            <v>0.1215929</v>
          </cell>
          <cell r="M1018">
            <v>0.29715370000000002</v>
          </cell>
          <cell r="N1018">
            <v>0.29715370000000002</v>
          </cell>
          <cell r="O1018">
            <v>12</v>
          </cell>
        </row>
        <row r="1019">
          <cell r="A1019" t="str">
            <v>C&amp;I</v>
          </cell>
          <cell r="B1019">
            <v>10</v>
          </cell>
          <cell r="C1019" t="str">
            <v>All</v>
          </cell>
          <cell r="D1019" t="str">
            <v>PCT</v>
          </cell>
          <cell r="E1019" t="str">
            <v>Enrollment Date Quintile: 2nd Earliest</v>
          </cell>
          <cell r="F1019">
            <v>81.391400000000004</v>
          </cell>
          <cell r="G1019">
            <v>0.67062379999999999</v>
          </cell>
          <cell r="H1019">
            <v>0.64249750000000005</v>
          </cell>
          <cell r="I1019">
            <v>-0.28646949999999999</v>
          </cell>
          <cell r="J1019">
            <v>-0.11722100000000001</v>
          </cell>
          <cell r="K1019">
            <v>0</v>
          </cell>
          <cell r="L1019">
            <v>0.11722100000000001</v>
          </cell>
          <cell r="M1019">
            <v>0.28646949999999999</v>
          </cell>
          <cell r="N1019">
            <v>0.28646949999999999</v>
          </cell>
          <cell r="O1019">
            <v>12</v>
          </cell>
        </row>
        <row r="1020">
          <cell r="A1020" t="str">
            <v>C&amp;I</v>
          </cell>
          <cell r="B1020">
            <v>11</v>
          </cell>
          <cell r="C1020" t="str">
            <v>All</v>
          </cell>
          <cell r="D1020" t="str">
            <v>PCT</v>
          </cell>
          <cell r="E1020" t="str">
            <v>Enrollment Date Quintile: 2nd Earliest</v>
          </cell>
          <cell r="F1020">
            <v>86.401300000000006</v>
          </cell>
          <cell r="G1020">
            <v>0.51568720000000001</v>
          </cell>
          <cell r="H1020">
            <v>0.62065060000000005</v>
          </cell>
          <cell r="I1020">
            <v>-0.27849170000000001</v>
          </cell>
          <cell r="J1020">
            <v>-0.1139565</v>
          </cell>
          <cell r="K1020">
            <v>0</v>
          </cell>
          <cell r="L1020">
            <v>0.1139565</v>
          </cell>
          <cell r="M1020">
            <v>0.27849170000000001</v>
          </cell>
          <cell r="N1020">
            <v>0.27849170000000001</v>
          </cell>
          <cell r="O1020">
            <v>12</v>
          </cell>
        </row>
        <row r="1021">
          <cell r="A1021" t="str">
            <v>C&amp;I</v>
          </cell>
          <cell r="B1021">
            <v>12</v>
          </cell>
          <cell r="C1021" t="str">
            <v>All</v>
          </cell>
          <cell r="D1021" t="str">
            <v>PCT</v>
          </cell>
          <cell r="E1021" t="str">
            <v>Enrollment Date Quintile: 2nd Earliest</v>
          </cell>
          <cell r="F1021">
            <v>89.921000000000006</v>
          </cell>
          <cell r="G1021">
            <v>0.52538569999999996</v>
          </cell>
          <cell r="H1021">
            <v>0.3877159</v>
          </cell>
          <cell r="I1021">
            <v>-0.27974529999999997</v>
          </cell>
          <cell r="J1021">
            <v>-0.1144695</v>
          </cell>
          <cell r="K1021">
            <v>0</v>
          </cell>
          <cell r="L1021">
            <v>0.1144695</v>
          </cell>
          <cell r="M1021">
            <v>0.27974529999999997</v>
          </cell>
          <cell r="N1021">
            <v>0.27974529999999997</v>
          </cell>
          <cell r="O1021">
            <v>12</v>
          </cell>
        </row>
        <row r="1022">
          <cell r="A1022" t="str">
            <v>C&amp;I</v>
          </cell>
          <cell r="B1022">
            <v>13</v>
          </cell>
          <cell r="C1022" t="str">
            <v>All</v>
          </cell>
          <cell r="D1022" t="str">
            <v>PCT</v>
          </cell>
          <cell r="E1022" t="str">
            <v>Enrollment Date Quintile: 2nd Earliest</v>
          </cell>
          <cell r="F1022">
            <v>91.460499999999996</v>
          </cell>
          <cell r="G1022">
            <v>0.65154060000000003</v>
          </cell>
          <cell r="H1022">
            <v>0.18255669999999999</v>
          </cell>
          <cell r="I1022">
            <v>-0.27942139999999999</v>
          </cell>
          <cell r="J1022">
            <v>-0.11433699999999999</v>
          </cell>
          <cell r="K1022">
            <v>0</v>
          </cell>
          <cell r="L1022">
            <v>0.11433699999999999</v>
          </cell>
          <cell r="M1022">
            <v>0.27942139999999999</v>
          </cell>
          <cell r="N1022">
            <v>0.27942139999999999</v>
          </cell>
          <cell r="O1022">
            <v>12</v>
          </cell>
        </row>
        <row r="1023">
          <cell r="A1023" t="str">
            <v>C&amp;I</v>
          </cell>
          <cell r="B1023">
            <v>14</v>
          </cell>
          <cell r="C1023" t="str">
            <v>All</v>
          </cell>
          <cell r="D1023" t="str">
            <v>PCT</v>
          </cell>
          <cell r="E1023" t="str">
            <v>Enrollment Date Quintile: 2nd Earliest</v>
          </cell>
          <cell r="F1023">
            <v>93.4803</v>
          </cell>
          <cell r="G1023">
            <v>0.39517350000000001</v>
          </cell>
          <cell r="H1023">
            <v>0.50803529999999997</v>
          </cell>
          <cell r="I1023">
            <v>-0.27686240000000001</v>
          </cell>
          <cell r="J1023">
            <v>-0.1132899</v>
          </cell>
          <cell r="K1023">
            <v>0</v>
          </cell>
          <cell r="L1023">
            <v>0.1132899</v>
          </cell>
          <cell r="M1023">
            <v>0.27686240000000001</v>
          </cell>
          <cell r="N1023">
            <v>0.27686240000000001</v>
          </cell>
          <cell r="O1023">
            <v>12</v>
          </cell>
        </row>
        <row r="1024">
          <cell r="A1024" t="str">
            <v>C&amp;I</v>
          </cell>
          <cell r="B1024">
            <v>15</v>
          </cell>
          <cell r="C1024" t="str">
            <v>All</v>
          </cell>
          <cell r="D1024" t="str">
            <v>PCT</v>
          </cell>
          <cell r="E1024" t="str">
            <v>Enrollment Date Quintile: 2nd Earliest</v>
          </cell>
          <cell r="F1024">
            <v>95.490099999999998</v>
          </cell>
          <cell r="G1024">
            <v>0.40170129999999998</v>
          </cell>
          <cell r="H1024">
            <v>0.7905297</v>
          </cell>
          <cell r="I1024">
            <v>-0.27417010000000003</v>
          </cell>
          <cell r="J1024">
            <v>-0.1121882</v>
          </cell>
          <cell r="K1024">
            <v>0</v>
          </cell>
          <cell r="L1024">
            <v>0.1121882</v>
          </cell>
          <cell r="M1024">
            <v>0.27417010000000003</v>
          </cell>
          <cell r="N1024">
            <v>0.27417010000000003</v>
          </cell>
          <cell r="O1024">
            <v>12</v>
          </cell>
        </row>
        <row r="1025">
          <cell r="A1025" t="str">
            <v>C&amp;I</v>
          </cell>
          <cell r="B1025">
            <v>16</v>
          </cell>
          <cell r="C1025" t="str">
            <v>All</v>
          </cell>
          <cell r="D1025" t="str">
            <v>PCT</v>
          </cell>
          <cell r="E1025" t="str">
            <v>Enrollment Date Quintile: 2nd Earliest</v>
          </cell>
          <cell r="F1025">
            <v>96.029600000000002</v>
          </cell>
          <cell r="G1025">
            <v>0.32078380000000001</v>
          </cell>
          <cell r="H1025">
            <v>0.71147269999999996</v>
          </cell>
          <cell r="I1025">
            <v>-0.27396619999999999</v>
          </cell>
          <cell r="J1025">
            <v>-0.1121047</v>
          </cell>
          <cell r="K1025">
            <v>0</v>
          </cell>
          <cell r="L1025">
            <v>0.1121047</v>
          </cell>
          <cell r="M1025">
            <v>0.27396619999999999</v>
          </cell>
          <cell r="N1025">
            <v>0.27396619999999999</v>
          </cell>
          <cell r="O1025">
            <v>12</v>
          </cell>
        </row>
        <row r="1026">
          <cell r="A1026" t="str">
            <v>C&amp;I</v>
          </cell>
          <cell r="B1026">
            <v>17</v>
          </cell>
          <cell r="C1026" t="str">
            <v>All</v>
          </cell>
          <cell r="D1026" t="str">
            <v>PCT</v>
          </cell>
          <cell r="E1026" t="str">
            <v>Enrollment Date Quintile: 2nd Earliest</v>
          </cell>
          <cell r="F1026">
            <v>95.569100000000006</v>
          </cell>
          <cell r="G1026">
            <v>0.56159680000000001</v>
          </cell>
          <cell r="H1026">
            <v>0.67341030000000002</v>
          </cell>
          <cell r="I1026">
            <v>-0.276758</v>
          </cell>
          <cell r="J1026">
            <v>-0.11324720000000001</v>
          </cell>
          <cell r="K1026">
            <v>0</v>
          </cell>
          <cell r="L1026">
            <v>0.11324720000000001</v>
          </cell>
          <cell r="M1026">
            <v>0.276758</v>
          </cell>
          <cell r="N1026">
            <v>0.276758</v>
          </cell>
          <cell r="O1026">
            <v>12</v>
          </cell>
        </row>
        <row r="1027">
          <cell r="A1027" t="str">
            <v>C&amp;I</v>
          </cell>
          <cell r="B1027">
            <v>18</v>
          </cell>
          <cell r="C1027" t="str">
            <v>All</v>
          </cell>
          <cell r="D1027" t="str">
            <v>PCT</v>
          </cell>
          <cell r="E1027" t="str">
            <v>Enrollment Date Quintile: 2nd Earliest</v>
          </cell>
          <cell r="F1027">
            <v>93.608599999999996</v>
          </cell>
          <cell r="G1027">
            <v>0.50834500000000005</v>
          </cell>
          <cell r="H1027">
            <v>0.44693090000000002</v>
          </cell>
          <cell r="I1027">
            <v>-0.28018359999999998</v>
          </cell>
          <cell r="J1027">
            <v>-0.1146489</v>
          </cell>
          <cell r="K1027">
            <v>0</v>
          </cell>
          <cell r="L1027">
            <v>0.1146489</v>
          </cell>
          <cell r="M1027">
            <v>0.28018359999999998</v>
          </cell>
          <cell r="N1027">
            <v>0.28018359999999998</v>
          </cell>
          <cell r="O1027">
            <v>12</v>
          </cell>
        </row>
        <row r="1028">
          <cell r="A1028" t="str">
            <v>C&amp;I</v>
          </cell>
          <cell r="B1028">
            <v>19</v>
          </cell>
          <cell r="C1028" t="str">
            <v>All</v>
          </cell>
          <cell r="D1028" t="str">
            <v>PCT</v>
          </cell>
          <cell r="E1028" t="str">
            <v>Enrollment Date Quintile: 2nd Earliest</v>
          </cell>
          <cell r="F1028">
            <v>91.108599999999996</v>
          </cell>
          <cell r="G1028">
            <v>0.33906229999999998</v>
          </cell>
          <cell r="H1028">
            <v>8.0607100000000001E-2</v>
          </cell>
          <cell r="I1028">
            <v>-0.27599750000000001</v>
          </cell>
          <cell r="J1028">
            <v>-0.11293590000000001</v>
          </cell>
          <cell r="K1028">
            <v>0</v>
          </cell>
          <cell r="L1028">
            <v>0.11293590000000001</v>
          </cell>
          <cell r="M1028">
            <v>0.27599750000000001</v>
          </cell>
          <cell r="N1028">
            <v>0.27599750000000001</v>
          </cell>
          <cell r="O1028">
            <v>12</v>
          </cell>
        </row>
        <row r="1029">
          <cell r="A1029" t="str">
            <v>C&amp;I</v>
          </cell>
          <cell r="B1029">
            <v>20</v>
          </cell>
          <cell r="C1029" t="str">
            <v>All</v>
          </cell>
          <cell r="D1029" t="str">
            <v>PCT</v>
          </cell>
          <cell r="E1029" t="str">
            <v>Enrollment Date Quintile: 2nd Earliest</v>
          </cell>
          <cell r="F1029">
            <v>86.1678</v>
          </cell>
          <cell r="G1029">
            <v>0.63640960000000002</v>
          </cell>
          <cell r="H1029">
            <v>0.468945</v>
          </cell>
          <cell r="I1029">
            <v>-0.27543489999999998</v>
          </cell>
          <cell r="J1029">
            <v>-0.11270570000000001</v>
          </cell>
          <cell r="K1029">
            <v>0</v>
          </cell>
          <cell r="L1029">
            <v>0.11270570000000001</v>
          </cell>
          <cell r="M1029">
            <v>0.27543489999999998</v>
          </cell>
          <cell r="N1029">
            <v>0.27543489999999998</v>
          </cell>
          <cell r="O1029">
            <v>12</v>
          </cell>
        </row>
        <row r="1030">
          <cell r="A1030" t="str">
            <v>C&amp;I</v>
          </cell>
          <cell r="B1030">
            <v>21</v>
          </cell>
          <cell r="C1030" t="str">
            <v>All</v>
          </cell>
          <cell r="D1030" t="str">
            <v>PCT</v>
          </cell>
          <cell r="E1030" t="str">
            <v>Enrollment Date Quintile: 2nd Earliest</v>
          </cell>
          <cell r="F1030">
            <v>83.148099999999999</v>
          </cell>
          <cell r="G1030">
            <v>0.63753789999999999</v>
          </cell>
          <cell r="H1030">
            <v>0.14775730000000001</v>
          </cell>
          <cell r="I1030">
            <v>-0.27482499999999999</v>
          </cell>
          <cell r="J1030">
            <v>-0.11245620000000001</v>
          </cell>
          <cell r="K1030">
            <v>0</v>
          </cell>
          <cell r="L1030">
            <v>0.11245620000000001</v>
          </cell>
          <cell r="M1030">
            <v>0.27482499999999999</v>
          </cell>
          <cell r="N1030">
            <v>0.27482499999999999</v>
          </cell>
          <cell r="O1030">
            <v>12</v>
          </cell>
        </row>
        <row r="1031">
          <cell r="A1031" t="str">
            <v>C&amp;I</v>
          </cell>
          <cell r="B1031">
            <v>22</v>
          </cell>
          <cell r="C1031" t="str">
            <v>All</v>
          </cell>
          <cell r="D1031" t="str">
            <v>PCT</v>
          </cell>
          <cell r="E1031" t="str">
            <v>Enrollment Date Quintile: 2nd Earliest</v>
          </cell>
          <cell r="F1031">
            <v>76.227099999999993</v>
          </cell>
          <cell r="G1031">
            <v>0.66601060000000001</v>
          </cell>
          <cell r="H1031">
            <v>0.44576149999999998</v>
          </cell>
          <cell r="I1031">
            <v>-0.27513389999999999</v>
          </cell>
          <cell r="J1031">
            <v>-0.1125825</v>
          </cell>
          <cell r="K1031">
            <v>0</v>
          </cell>
          <cell r="L1031">
            <v>0.1125825</v>
          </cell>
          <cell r="M1031">
            <v>0.27513389999999999</v>
          </cell>
          <cell r="N1031">
            <v>0.27513389999999999</v>
          </cell>
          <cell r="O1031">
            <v>12</v>
          </cell>
        </row>
        <row r="1032">
          <cell r="A1032" t="str">
            <v>C&amp;I</v>
          </cell>
          <cell r="B1032">
            <v>23</v>
          </cell>
          <cell r="C1032" t="str">
            <v>All</v>
          </cell>
          <cell r="D1032" t="str">
            <v>PCT</v>
          </cell>
          <cell r="E1032" t="str">
            <v>Enrollment Date Quintile: 2nd Earliest</v>
          </cell>
          <cell r="F1032">
            <v>74.207300000000004</v>
          </cell>
          <cell r="G1032">
            <v>0.67580589999999996</v>
          </cell>
          <cell r="H1032">
            <v>0.55505599999999999</v>
          </cell>
          <cell r="I1032">
            <v>-0.27409810000000001</v>
          </cell>
          <cell r="J1032">
            <v>-0.1121587</v>
          </cell>
          <cell r="K1032">
            <v>0</v>
          </cell>
          <cell r="L1032">
            <v>0.1121587</v>
          </cell>
          <cell r="M1032">
            <v>0.27409810000000001</v>
          </cell>
          <cell r="N1032">
            <v>0.27409810000000001</v>
          </cell>
          <cell r="O1032">
            <v>12</v>
          </cell>
        </row>
        <row r="1033">
          <cell r="A1033" t="str">
            <v>C&amp;I</v>
          </cell>
          <cell r="B1033">
            <v>24</v>
          </cell>
          <cell r="C1033" t="str">
            <v>All</v>
          </cell>
          <cell r="D1033" t="str">
            <v>PCT</v>
          </cell>
          <cell r="E1033" t="str">
            <v>Enrollment Date Quintile: 2nd Earliest</v>
          </cell>
          <cell r="F1033">
            <v>72.687600000000003</v>
          </cell>
          <cell r="G1033">
            <v>0.80676919999999996</v>
          </cell>
          <cell r="H1033">
            <v>0.55805559999999998</v>
          </cell>
          <cell r="I1033">
            <v>-0.27871689999999999</v>
          </cell>
          <cell r="J1033">
            <v>-0.1140487</v>
          </cell>
          <cell r="K1033">
            <v>0</v>
          </cell>
          <cell r="L1033">
            <v>0.1140487</v>
          </cell>
          <cell r="M1033">
            <v>0.27871689999999999</v>
          </cell>
          <cell r="N1033">
            <v>0.27871689999999999</v>
          </cell>
          <cell r="O1033">
            <v>12</v>
          </cell>
        </row>
        <row r="1034">
          <cell r="A1034" t="str">
            <v>C&amp;I</v>
          </cell>
          <cell r="B1034">
            <v>1</v>
          </cell>
          <cell r="C1034" t="str">
            <v>All</v>
          </cell>
          <cell r="D1034" t="str">
            <v>PCT</v>
          </cell>
          <cell r="E1034" t="str">
            <v>Enrollment Date Quintile: 2nd Latest</v>
          </cell>
          <cell r="F1034">
            <v>64.404899999999998</v>
          </cell>
          <cell r="G1034">
            <v>0.1879691</v>
          </cell>
          <cell r="H1034">
            <v>0.40025119999999997</v>
          </cell>
          <cell r="I1034">
            <v>-0.322299</v>
          </cell>
          <cell r="J1034">
            <v>-0.1318822</v>
          </cell>
          <cell r="K1034">
            <v>0</v>
          </cell>
          <cell r="L1034">
            <v>0.1318822</v>
          </cell>
          <cell r="M1034">
            <v>0.322299</v>
          </cell>
          <cell r="N1034">
            <v>0.322299</v>
          </cell>
          <cell r="O1034">
            <v>16</v>
          </cell>
        </row>
        <row r="1035">
          <cell r="A1035" t="str">
            <v>C&amp;I</v>
          </cell>
          <cell r="B1035">
            <v>2</v>
          </cell>
          <cell r="C1035" t="str">
            <v>All</v>
          </cell>
          <cell r="D1035" t="str">
            <v>PCT</v>
          </cell>
          <cell r="E1035" t="str">
            <v>Enrollment Date Quintile: 2nd Latest</v>
          </cell>
          <cell r="F1035">
            <v>63.420499999999997</v>
          </cell>
          <cell r="G1035">
            <v>0.18802099999999999</v>
          </cell>
          <cell r="H1035">
            <v>0.3619675</v>
          </cell>
          <cell r="I1035">
            <v>-0.32220349999999998</v>
          </cell>
          <cell r="J1035">
            <v>-0.13184299999999999</v>
          </cell>
          <cell r="K1035">
            <v>0</v>
          </cell>
          <cell r="L1035">
            <v>0.13184299999999999</v>
          </cell>
          <cell r="M1035">
            <v>0.32220349999999998</v>
          </cell>
          <cell r="N1035">
            <v>0.32220349999999998</v>
          </cell>
          <cell r="O1035">
            <v>16</v>
          </cell>
        </row>
        <row r="1036">
          <cell r="A1036" t="str">
            <v>C&amp;I</v>
          </cell>
          <cell r="B1036">
            <v>3</v>
          </cell>
          <cell r="C1036" t="str">
            <v>All</v>
          </cell>
          <cell r="D1036" t="str">
            <v>PCT</v>
          </cell>
          <cell r="E1036" t="str">
            <v>Enrollment Date Quintile: 2nd Latest</v>
          </cell>
          <cell r="F1036">
            <v>62.842599999999997</v>
          </cell>
          <cell r="G1036">
            <v>0.18347939999999999</v>
          </cell>
          <cell r="H1036">
            <v>0.3362694</v>
          </cell>
          <cell r="I1036">
            <v>-0.32229439999999998</v>
          </cell>
          <cell r="J1036">
            <v>-0.13188030000000001</v>
          </cell>
          <cell r="K1036">
            <v>0</v>
          </cell>
          <cell r="L1036">
            <v>0.13188030000000001</v>
          </cell>
          <cell r="M1036">
            <v>0.32229439999999998</v>
          </cell>
          <cell r="N1036">
            <v>0.32229439999999998</v>
          </cell>
          <cell r="O1036">
            <v>16</v>
          </cell>
        </row>
        <row r="1037">
          <cell r="A1037" t="str">
            <v>C&amp;I</v>
          </cell>
          <cell r="B1037">
            <v>4</v>
          </cell>
          <cell r="C1037" t="str">
            <v>All</v>
          </cell>
          <cell r="D1037" t="str">
            <v>PCT</v>
          </cell>
          <cell r="E1037" t="str">
            <v>Enrollment Date Quintile: 2nd Latest</v>
          </cell>
          <cell r="F1037">
            <v>61.342599999999997</v>
          </cell>
          <cell r="G1037">
            <v>0.18776300000000001</v>
          </cell>
          <cell r="H1037">
            <v>0.36781770000000003</v>
          </cell>
          <cell r="I1037">
            <v>-0.32197150000000002</v>
          </cell>
          <cell r="J1037">
            <v>-0.13174810000000001</v>
          </cell>
          <cell r="K1037">
            <v>0</v>
          </cell>
          <cell r="L1037">
            <v>0.13174810000000001</v>
          </cell>
          <cell r="M1037">
            <v>0.32197150000000002</v>
          </cell>
          <cell r="N1037">
            <v>0.32197150000000002</v>
          </cell>
          <cell r="O1037">
            <v>16</v>
          </cell>
        </row>
        <row r="1038">
          <cell r="A1038" t="str">
            <v>C&amp;I</v>
          </cell>
          <cell r="B1038">
            <v>5</v>
          </cell>
          <cell r="C1038" t="str">
            <v>All</v>
          </cell>
          <cell r="D1038" t="str">
            <v>PCT</v>
          </cell>
          <cell r="E1038" t="str">
            <v>Enrollment Date Quintile: 2nd Latest</v>
          </cell>
          <cell r="F1038">
            <v>61.295900000000003</v>
          </cell>
          <cell r="G1038">
            <v>0.18347720000000001</v>
          </cell>
          <cell r="H1038">
            <v>0.35938360000000003</v>
          </cell>
          <cell r="I1038">
            <v>-0.32212809999999997</v>
          </cell>
          <cell r="J1038">
            <v>-0.13181219999999999</v>
          </cell>
          <cell r="K1038">
            <v>0</v>
          </cell>
          <cell r="L1038">
            <v>0.13181219999999999</v>
          </cell>
          <cell r="M1038">
            <v>0.32212809999999997</v>
          </cell>
          <cell r="N1038">
            <v>0.32212809999999997</v>
          </cell>
          <cell r="O1038">
            <v>16</v>
          </cell>
        </row>
        <row r="1039">
          <cell r="A1039" t="str">
            <v>C&amp;I</v>
          </cell>
          <cell r="B1039">
            <v>6</v>
          </cell>
          <cell r="C1039" t="str">
            <v>All</v>
          </cell>
          <cell r="D1039" t="str">
            <v>PCT</v>
          </cell>
          <cell r="E1039" t="str">
            <v>Enrollment Date Quintile: 2nd Latest</v>
          </cell>
          <cell r="F1039">
            <v>61.264699999999998</v>
          </cell>
          <cell r="G1039">
            <v>0.1894912</v>
          </cell>
          <cell r="H1039">
            <v>0.34472819999999998</v>
          </cell>
          <cell r="I1039">
            <v>-0.3218723</v>
          </cell>
          <cell r="J1039">
            <v>-0.13170750000000001</v>
          </cell>
          <cell r="K1039">
            <v>0</v>
          </cell>
          <cell r="L1039">
            <v>0.13170750000000001</v>
          </cell>
          <cell r="M1039">
            <v>0.3218723</v>
          </cell>
          <cell r="N1039">
            <v>0.3218723</v>
          </cell>
          <cell r="O1039">
            <v>16</v>
          </cell>
        </row>
        <row r="1040">
          <cell r="A1040" t="str">
            <v>C&amp;I</v>
          </cell>
          <cell r="B1040">
            <v>7</v>
          </cell>
          <cell r="C1040" t="str">
            <v>All</v>
          </cell>
          <cell r="D1040" t="str">
            <v>PCT</v>
          </cell>
          <cell r="E1040" t="str">
            <v>Enrollment Date Quintile: 2nd Latest</v>
          </cell>
          <cell r="F1040">
            <v>60.264699999999998</v>
          </cell>
          <cell r="G1040">
            <v>0.19108059999999999</v>
          </cell>
          <cell r="H1040">
            <v>0.36786210000000003</v>
          </cell>
          <cell r="I1040">
            <v>-0.3219226</v>
          </cell>
          <cell r="J1040">
            <v>-0.13172809999999999</v>
          </cell>
          <cell r="K1040">
            <v>0</v>
          </cell>
          <cell r="L1040">
            <v>0.13172809999999999</v>
          </cell>
          <cell r="M1040">
            <v>0.3219226</v>
          </cell>
          <cell r="N1040">
            <v>0.3219226</v>
          </cell>
          <cell r="O1040">
            <v>16</v>
          </cell>
        </row>
        <row r="1041">
          <cell r="A1041" t="str">
            <v>C&amp;I</v>
          </cell>
          <cell r="B1041">
            <v>8</v>
          </cell>
          <cell r="C1041" t="str">
            <v>All</v>
          </cell>
          <cell r="D1041" t="str">
            <v>PCT</v>
          </cell>
          <cell r="E1041" t="str">
            <v>Enrollment Date Quintile: 2nd Latest</v>
          </cell>
          <cell r="F1041">
            <v>60.764699999999998</v>
          </cell>
          <cell r="G1041">
            <v>0.20570669999999999</v>
          </cell>
          <cell r="H1041">
            <v>0.33869080000000001</v>
          </cell>
          <cell r="I1041">
            <v>-0.32243860000000002</v>
          </cell>
          <cell r="J1041">
            <v>-0.13193920000000001</v>
          </cell>
          <cell r="K1041">
            <v>0</v>
          </cell>
          <cell r="L1041">
            <v>0.13193920000000001</v>
          </cell>
          <cell r="M1041">
            <v>0.32243860000000002</v>
          </cell>
          <cell r="N1041">
            <v>0.32243860000000002</v>
          </cell>
          <cell r="O1041">
            <v>16</v>
          </cell>
        </row>
        <row r="1042">
          <cell r="A1042" t="str">
            <v>C&amp;I</v>
          </cell>
          <cell r="B1042">
            <v>9</v>
          </cell>
          <cell r="C1042" t="str">
            <v>All</v>
          </cell>
          <cell r="D1042" t="str">
            <v>PCT</v>
          </cell>
          <cell r="E1042" t="str">
            <v>Enrollment Date Quintile: 2nd Latest</v>
          </cell>
          <cell r="F1042">
            <v>64.233599999999996</v>
          </cell>
          <cell r="G1042">
            <v>0.22028349999999999</v>
          </cell>
          <cell r="H1042">
            <v>0.38873790000000003</v>
          </cell>
          <cell r="I1042">
            <v>-0.32371559999999999</v>
          </cell>
          <cell r="J1042">
            <v>-0.13246179999999999</v>
          </cell>
          <cell r="K1042">
            <v>0</v>
          </cell>
          <cell r="L1042">
            <v>0.13246179999999999</v>
          </cell>
          <cell r="M1042">
            <v>0.32371559999999999</v>
          </cell>
          <cell r="N1042">
            <v>0.32371559999999999</v>
          </cell>
          <cell r="O1042">
            <v>16</v>
          </cell>
        </row>
        <row r="1043">
          <cell r="A1043" t="str">
            <v>C&amp;I</v>
          </cell>
          <cell r="B1043">
            <v>10</v>
          </cell>
          <cell r="C1043" t="str">
            <v>All</v>
          </cell>
          <cell r="D1043" t="str">
            <v>PCT</v>
          </cell>
          <cell r="E1043" t="str">
            <v>Enrollment Date Quintile: 2nd Latest</v>
          </cell>
          <cell r="F1043">
            <v>66.795900000000003</v>
          </cell>
          <cell r="G1043">
            <v>0.3073845</v>
          </cell>
          <cell r="H1043">
            <v>0.44029669999999999</v>
          </cell>
          <cell r="I1043">
            <v>-0.33082309999999998</v>
          </cell>
          <cell r="J1043">
            <v>-0.13537009999999999</v>
          </cell>
          <cell r="K1043">
            <v>0</v>
          </cell>
          <cell r="L1043">
            <v>0.13537009999999999</v>
          </cell>
          <cell r="M1043">
            <v>0.33082309999999998</v>
          </cell>
          <cell r="N1043">
            <v>0.33082309999999998</v>
          </cell>
          <cell r="O1043">
            <v>16</v>
          </cell>
        </row>
        <row r="1044">
          <cell r="A1044" t="str">
            <v>C&amp;I</v>
          </cell>
          <cell r="B1044">
            <v>11</v>
          </cell>
          <cell r="C1044" t="str">
            <v>All</v>
          </cell>
          <cell r="D1044" t="str">
            <v>PCT</v>
          </cell>
          <cell r="E1044" t="str">
            <v>Enrollment Date Quintile: 2nd Latest</v>
          </cell>
          <cell r="F1044">
            <v>70.842600000000004</v>
          </cell>
          <cell r="G1044">
            <v>0.33339609999999997</v>
          </cell>
          <cell r="H1044">
            <v>0.37688549999999998</v>
          </cell>
          <cell r="I1044">
            <v>-0.33130389999999998</v>
          </cell>
          <cell r="J1044">
            <v>-0.13556689999999999</v>
          </cell>
          <cell r="K1044">
            <v>0</v>
          </cell>
          <cell r="L1044">
            <v>0.13556689999999999</v>
          </cell>
          <cell r="M1044">
            <v>0.33130389999999998</v>
          </cell>
          <cell r="N1044">
            <v>0.33130389999999998</v>
          </cell>
          <cell r="O1044">
            <v>16</v>
          </cell>
        </row>
        <row r="1045">
          <cell r="A1045" t="str">
            <v>C&amp;I</v>
          </cell>
          <cell r="B1045">
            <v>12</v>
          </cell>
          <cell r="C1045" t="str">
            <v>All</v>
          </cell>
          <cell r="D1045" t="str">
            <v>PCT</v>
          </cell>
          <cell r="E1045" t="str">
            <v>Enrollment Date Quintile: 2nd Latest</v>
          </cell>
          <cell r="F1045">
            <v>75.342600000000004</v>
          </cell>
          <cell r="G1045">
            <v>0.39552080000000001</v>
          </cell>
          <cell r="H1045">
            <v>0.46066030000000002</v>
          </cell>
          <cell r="I1045">
            <v>-0.34897440000000002</v>
          </cell>
          <cell r="J1045">
            <v>-0.14279749999999999</v>
          </cell>
          <cell r="K1045">
            <v>0</v>
          </cell>
          <cell r="L1045">
            <v>0.14279749999999999</v>
          </cell>
          <cell r="M1045">
            <v>0.34897440000000002</v>
          </cell>
          <cell r="N1045">
            <v>0.34897440000000002</v>
          </cell>
          <cell r="O1045">
            <v>16</v>
          </cell>
        </row>
        <row r="1046">
          <cell r="A1046" t="str">
            <v>C&amp;I</v>
          </cell>
          <cell r="B1046">
            <v>13</v>
          </cell>
          <cell r="C1046" t="str">
            <v>All</v>
          </cell>
          <cell r="D1046" t="str">
            <v>PCT</v>
          </cell>
          <cell r="E1046" t="str">
            <v>Enrollment Date Quintile: 2nd Latest</v>
          </cell>
          <cell r="F1046">
            <v>79.326999999999998</v>
          </cell>
          <cell r="G1046">
            <v>0.29853049999999998</v>
          </cell>
          <cell r="H1046">
            <v>0.397646</v>
          </cell>
          <cell r="I1046">
            <v>-0.36830629999999998</v>
          </cell>
          <cell r="J1046">
            <v>-0.15070790000000001</v>
          </cell>
          <cell r="K1046">
            <v>0</v>
          </cell>
          <cell r="L1046">
            <v>0.15070790000000001</v>
          </cell>
          <cell r="M1046">
            <v>0.36830629999999998</v>
          </cell>
          <cell r="N1046">
            <v>0.36830629999999998</v>
          </cell>
          <cell r="O1046">
            <v>16</v>
          </cell>
        </row>
        <row r="1047">
          <cell r="A1047" t="str">
            <v>C&amp;I</v>
          </cell>
          <cell r="B1047">
            <v>14</v>
          </cell>
          <cell r="C1047" t="str">
            <v>All</v>
          </cell>
          <cell r="D1047" t="str">
            <v>PCT</v>
          </cell>
          <cell r="E1047" t="str">
            <v>Enrollment Date Quintile: 2nd Latest</v>
          </cell>
          <cell r="F1047">
            <v>82.326999999999998</v>
          </cell>
          <cell r="G1047">
            <v>0.49463750000000001</v>
          </cell>
          <cell r="H1047">
            <v>0.47566710000000001</v>
          </cell>
          <cell r="I1047">
            <v>-0.63230600000000003</v>
          </cell>
          <cell r="J1047">
            <v>-0.25873449999999998</v>
          </cell>
          <cell r="K1047">
            <v>0</v>
          </cell>
          <cell r="L1047">
            <v>0.25873449999999998</v>
          </cell>
          <cell r="M1047">
            <v>0.63230600000000003</v>
          </cell>
          <cell r="N1047">
            <v>0.63230600000000003</v>
          </cell>
          <cell r="O1047">
            <v>16</v>
          </cell>
        </row>
        <row r="1048">
          <cell r="A1048" t="str">
            <v>C&amp;I</v>
          </cell>
          <cell r="B1048">
            <v>15</v>
          </cell>
          <cell r="C1048" t="str">
            <v>All</v>
          </cell>
          <cell r="D1048" t="str">
            <v>PCT</v>
          </cell>
          <cell r="E1048" t="str">
            <v>Enrollment Date Quintile: 2nd Latest</v>
          </cell>
          <cell r="F1048">
            <v>85.795900000000003</v>
          </cell>
          <cell r="G1048">
            <v>0.6479741</v>
          </cell>
          <cell r="H1048">
            <v>0.45920030000000001</v>
          </cell>
          <cell r="I1048">
            <v>-0.41953249999999997</v>
          </cell>
          <cell r="J1048">
            <v>-0.1716693</v>
          </cell>
          <cell r="K1048">
            <v>0</v>
          </cell>
          <cell r="L1048">
            <v>0.1716693</v>
          </cell>
          <cell r="M1048">
            <v>0.41953249999999997</v>
          </cell>
          <cell r="N1048">
            <v>0.41953249999999997</v>
          </cell>
          <cell r="O1048">
            <v>16</v>
          </cell>
        </row>
        <row r="1049">
          <cell r="A1049" t="str">
            <v>C&amp;I</v>
          </cell>
          <cell r="B1049">
            <v>16</v>
          </cell>
          <cell r="C1049" t="str">
            <v>All</v>
          </cell>
          <cell r="D1049" t="str">
            <v>PCT</v>
          </cell>
          <cell r="E1049" t="str">
            <v>Enrollment Date Quintile: 2nd Latest</v>
          </cell>
          <cell r="F1049">
            <v>87.811499999999995</v>
          </cell>
          <cell r="G1049">
            <v>0.59283129999999995</v>
          </cell>
          <cell r="H1049">
            <v>0.425923</v>
          </cell>
          <cell r="I1049">
            <v>-1.269272</v>
          </cell>
          <cell r="J1049">
            <v>-0.51937599999999995</v>
          </cell>
          <cell r="K1049">
            <v>0</v>
          </cell>
          <cell r="L1049">
            <v>0.51937599999999995</v>
          </cell>
          <cell r="M1049">
            <v>1.269272</v>
          </cell>
          <cell r="N1049">
            <v>1.269272</v>
          </cell>
          <cell r="O1049">
            <v>16</v>
          </cell>
        </row>
        <row r="1050">
          <cell r="A1050" t="str">
            <v>C&amp;I</v>
          </cell>
          <cell r="B1050">
            <v>17</v>
          </cell>
          <cell r="C1050" t="str">
            <v>All</v>
          </cell>
          <cell r="D1050" t="str">
            <v>PCT</v>
          </cell>
          <cell r="E1050" t="str">
            <v>Enrollment Date Quintile: 2nd Latest</v>
          </cell>
          <cell r="F1050">
            <v>88.826999999999998</v>
          </cell>
          <cell r="G1050">
            <v>2.8662190000000001</v>
          </cell>
          <cell r="H1050">
            <v>0.4898576</v>
          </cell>
          <cell r="I1050">
            <v>-0.79099260000000005</v>
          </cell>
          <cell r="J1050">
            <v>-0.3236677</v>
          </cell>
          <cell r="K1050">
            <v>0</v>
          </cell>
          <cell r="L1050">
            <v>0.3236677</v>
          </cell>
          <cell r="M1050">
            <v>0.79099260000000005</v>
          </cell>
          <cell r="N1050">
            <v>0.79099260000000005</v>
          </cell>
          <cell r="O1050">
            <v>16</v>
          </cell>
        </row>
        <row r="1051">
          <cell r="A1051" t="str">
            <v>C&amp;I</v>
          </cell>
          <cell r="B1051">
            <v>18</v>
          </cell>
          <cell r="C1051" t="str">
            <v>All</v>
          </cell>
          <cell r="D1051" t="str">
            <v>PCT</v>
          </cell>
          <cell r="E1051" t="str">
            <v>Enrollment Date Quintile: 2nd Latest</v>
          </cell>
          <cell r="F1051">
            <v>86.404899999999998</v>
          </cell>
          <cell r="G1051">
            <v>1.637758</v>
          </cell>
          <cell r="H1051">
            <v>0.4608197</v>
          </cell>
          <cell r="I1051">
            <v>-0.5374833</v>
          </cell>
          <cell r="J1051">
            <v>-0.21993380000000001</v>
          </cell>
          <cell r="K1051">
            <v>0</v>
          </cell>
          <cell r="L1051">
            <v>0.21993380000000001</v>
          </cell>
          <cell r="M1051">
            <v>0.5374833</v>
          </cell>
          <cell r="N1051">
            <v>0.5374833</v>
          </cell>
          <cell r="O1051">
            <v>16</v>
          </cell>
        </row>
        <row r="1052">
          <cell r="A1052" t="str">
            <v>C&amp;I</v>
          </cell>
          <cell r="B1052">
            <v>19</v>
          </cell>
          <cell r="C1052" t="str">
            <v>All</v>
          </cell>
          <cell r="D1052" t="str">
            <v>PCT</v>
          </cell>
          <cell r="E1052" t="str">
            <v>Enrollment Date Quintile: 2nd Latest</v>
          </cell>
          <cell r="F1052">
            <v>83.420500000000004</v>
          </cell>
          <cell r="G1052">
            <v>0.93181879999999995</v>
          </cell>
          <cell r="H1052">
            <v>0.44377129999999998</v>
          </cell>
          <cell r="I1052">
            <v>-0.41410200000000003</v>
          </cell>
          <cell r="J1052">
            <v>-0.16944719999999999</v>
          </cell>
          <cell r="K1052">
            <v>0</v>
          </cell>
          <cell r="L1052">
            <v>0.16944719999999999</v>
          </cell>
          <cell r="M1052">
            <v>0.41410200000000003</v>
          </cell>
          <cell r="N1052">
            <v>0.41410200000000003</v>
          </cell>
          <cell r="O1052">
            <v>16</v>
          </cell>
        </row>
        <row r="1053">
          <cell r="A1053" t="str">
            <v>C&amp;I</v>
          </cell>
          <cell r="B1053">
            <v>20</v>
          </cell>
          <cell r="C1053" t="str">
            <v>All</v>
          </cell>
          <cell r="D1053" t="str">
            <v>PCT</v>
          </cell>
          <cell r="E1053" t="str">
            <v>Enrollment Date Quintile: 2nd Latest</v>
          </cell>
          <cell r="F1053">
            <v>78.9983</v>
          </cell>
          <cell r="G1053">
            <v>0.2592486</v>
          </cell>
          <cell r="H1053">
            <v>0.4366428</v>
          </cell>
          <cell r="I1053">
            <v>-0.33243899999999998</v>
          </cell>
          <cell r="J1053">
            <v>-0.1360314</v>
          </cell>
          <cell r="K1053">
            <v>0</v>
          </cell>
          <cell r="L1053">
            <v>0.1360314</v>
          </cell>
          <cell r="M1053">
            <v>0.33243899999999998</v>
          </cell>
          <cell r="N1053">
            <v>0.33243899999999998</v>
          </cell>
          <cell r="O1053">
            <v>16</v>
          </cell>
        </row>
        <row r="1054">
          <cell r="A1054" t="str">
            <v>C&amp;I</v>
          </cell>
          <cell r="B1054">
            <v>21</v>
          </cell>
          <cell r="C1054" t="str">
            <v>All</v>
          </cell>
          <cell r="D1054" t="str">
            <v>PCT</v>
          </cell>
          <cell r="E1054" t="str">
            <v>Enrollment Date Quintile: 2nd Latest</v>
          </cell>
          <cell r="F1054">
            <v>74.9983</v>
          </cell>
          <cell r="G1054">
            <v>0.22080810000000001</v>
          </cell>
          <cell r="H1054">
            <v>0.37383650000000002</v>
          </cell>
          <cell r="I1054">
            <v>-0.32583220000000002</v>
          </cell>
          <cell r="J1054">
            <v>-0.1333279</v>
          </cell>
          <cell r="K1054">
            <v>0</v>
          </cell>
          <cell r="L1054">
            <v>0.1333279</v>
          </cell>
          <cell r="M1054">
            <v>0.32583220000000002</v>
          </cell>
          <cell r="N1054">
            <v>0.32583220000000002</v>
          </cell>
          <cell r="O1054">
            <v>16</v>
          </cell>
        </row>
        <row r="1055">
          <cell r="A1055" t="str">
            <v>C&amp;I</v>
          </cell>
          <cell r="B1055">
            <v>22</v>
          </cell>
          <cell r="C1055" t="str">
            <v>All</v>
          </cell>
          <cell r="D1055" t="str">
            <v>PCT</v>
          </cell>
          <cell r="E1055" t="str">
            <v>Enrollment Date Quintile: 2nd Latest</v>
          </cell>
          <cell r="F1055">
            <v>73.451599999999999</v>
          </cell>
          <cell r="G1055">
            <v>0.20816509999999999</v>
          </cell>
          <cell r="H1055">
            <v>0.36170380000000002</v>
          </cell>
          <cell r="I1055">
            <v>-0.3251928</v>
          </cell>
          <cell r="J1055">
            <v>-0.1330663</v>
          </cell>
          <cell r="K1055">
            <v>0</v>
          </cell>
          <cell r="L1055">
            <v>0.1330663</v>
          </cell>
          <cell r="M1055">
            <v>0.3251928</v>
          </cell>
          <cell r="N1055">
            <v>0.3251928</v>
          </cell>
          <cell r="O1055">
            <v>16</v>
          </cell>
        </row>
        <row r="1056">
          <cell r="A1056" t="str">
            <v>C&amp;I</v>
          </cell>
          <cell r="B1056">
            <v>23</v>
          </cell>
          <cell r="C1056" t="str">
            <v>All</v>
          </cell>
          <cell r="D1056" t="str">
            <v>PCT</v>
          </cell>
          <cell r="E1056" t="str">
            <v>Enrollment Date Quintile: 2nd Latest</v>
          </cell>
          <cell r="F1056">
            <v>71.904899999999998</v>
          </cell>
          <cell r="G1056">
            <v>0.19755249999999999</v>
          </cell>
          <cell r="H1056">
            <v>0.36285240000000002</v>
          </cell>
          <cell r="I1056">
            <v>-0.32361590000000001</v>
          </cell>
          <cell r="J1056">
            <v>-0.13242100000000001</v>
          </cell>
          <cell r="K1056">
            <v>0</v>
          </cell>
          <cell r="L1056">
            <v>0.13242100000000001</v>
          </cell>
          <cell r="M1056">
            <v>0.32361590000000001</v>
          </cell>
          <cell r="N1056">
            <v>0.32361590000000001</v>
          </cell>
          <cell r="O1056">
            <v>16</v>
          </cell>
        </row>
        <row r="1057">
          <cell r="A1057" t="str">
            <v>C&amp;I</v>
          </cell>
          <cell r="B1057">
            <v>24</v>
          </cell>
          <cell r="C1057" t="str">
            <v>All</v>
          </cell>
          <cell r="D1057" t="str">
            <v>PCT</v>
          </cell>
          <cell r="E1057" t="str">
            <v>Enrollment Date Quintile: 2nd Latest</v>
          </cell>
          <cell r="F1057">
            <v>71.342600000000004</v>
          </cell>
          <cell r="G1057">
            <v>0.20136109999999999</v>
          </cell>
          <cell r="H1057">
            <v>0.36505789999999999</v>
          </cell>
          <cell r="I1057">
            <v>-0.32260850000000002</v>
          </cell>
          <cell r="J1057">
            <v>-0.13200880000000001</v>
          </cell>
          <cell r="K1057">
            <v>0</v>
          </cell>
          <cell r="L1057">
            <v>0.13200880000000001</v>
          </cell>
          <cell r="M1057">
            <v>0.32260850000000002</v>
          </cell>
          <cell r="N1057">
            <v>0.32260850000000002</v>
          </cell>
          <cell r="O1057">
            <v>16</v>
          </cell>
        </row>
        <row r="1058">
          <cell r="A1058" t="str">
            <v>C&amp;I</v>
          </cell>
          <cell r="B1058">
            <v>1</v>
          </cell>
          <cell r="C1058" t="str">
            <v>All</v>
          </cell>
          <cell r="D1058" t="str">
            <v>PCT</v>
          </cell>
          <cell r="E1058" t="str">
            <v>Enrollment Date Quintile: Earliest</v>
          </cell>
          <cell r="F1058">
            <v>67.299099999999996</v>
          </cell>
          <cell r="G1058">
            <v>2.3705159999999998</v>
          </cell>
          <cell r="H1058">
            <v>2.3304390000000001</v>
          </cell>
          <cell r="I1058">
            <v>-0.14207020000000001</v>
          </cell>
          <cell r="J1058">
            <v>-5.8133999999999998E-2</v>
          </cell>
          <cell r="K1058">
            <v>0</v>
          </cell>
          <cell r="L1058">
            <v>5.8133999999999998E-2</v>
          </cell>
          <cell r="M1058">
            <v>0.14207020000000001</v>
          </cell>
          <cell r="N1058">
            <v>0.14207020000000001</v>
          </cell>
          <cell r="O1058">
            <v>640</v>
          </cell>
        </row>
        <row r="1059">
          <cell r="A1059" t="str">
            <v>C&amp;I</v>
          </cell>
          <cell r="B1059">
            <v>2</v>
          </cell>
          <cell r="C1059" t="str">
            <v>All</v>
          </cell>
          <cell r="D1059" t="str">
            <v>PCT</v>
          </cell>
          <cell r="E1059" t="str">
            <v>Enrollment Date Quintile: Earliest</v>
          </cell>
          <cell r="F1059">
            <v>66.071100000000001</v>
          </cell>
          <cell r="G1059">
            <v>2.270508</v>
          </cell>
          <cell r="H1059">
            <v>2.2520359999999999</v>
          </cell>
          <cell r="I1059">
            <v>-0.14058499999999999</v>
          </cell>
          <cell r="J1059">
            <v>-5.75262E-2</v>
          </cell>
          <cell r="K1059">
            <v>0</v>
          </cell>
          <cell r="L1059">
            <v>5.75262E-2</v>
          </cell>
          <cell r="M1059">
            <v>0.14058499999999999</v>
          </cell>
          <cell r="N1059">
            <v>0.14058499999999999</v>
          </cell>
          <cell r="O1059">
            <v>640</v>
          </cell>
        </row>
        <row r="1060">
          <cell r="A1060" t="str">
            <v>C&amp;I</v>
          </cell>
          <cell r="B1060">
            <v>3</v>
          </cell>
          <cell r="C1060" t="str">
            <v>All</v>
          </cell>
          <cell r="D1060" t="str">
            <v>PCT</v>
          </cell>
          <cell r="E1060" t="str">
            <v>Enrollment Date Quintile: Earliest</v>
          </cell>
          <cell r="F1060">
            <v>64.765199999999993</v>
          </cell>
          <cell r="G1060">
            <v>2.2018939999999998</v>
          </cell>
          <cell r="H1060">
            <v>2.156606</v>
          </cell>
          <cell r="I1060">
            <v>-0.13971800000000001</v>
          </cell>
          <cell r="J1060">
            <v>-5.7171399999999997E-2</v>
          </cell>
          <cell r="K1060">
            <v>0</v>
          </cell>
          <cell r="L1060">
            <v>5.7171399999999997E-2</v>
          </cell>
          <cell r="M1060">
            <v>0.13971800000000001</v>
          </cell>
          <cell r="N1060">
            <v>0.13971800000000001</v>
          </cell>
          <cell r="O1060">
            <v>640</v>
          </cell>
        </row>
        <row r="1061">
          <cell r="A1061" t="str">
            <v>C&amp;I</v>
          </cell>
          <cell r="B1061">
            <v>4</v>
          </cell>
          <cell r="C1061" t="str">
            <v>All</v>
          </cell>
          <cell r="D1061" t="str">
            <v>PCT</v>
          </cell>
          <cell r="E1061" t="str">
            <v>Enrollment Date Quintile: Earliest</v>
          </cell>
          <cell r="F1061">
            <v>63.803400000000003</v>
          </cell>
          <cell r="G1061">
            <v>2.1652719999999999</v>
          </cell>
          <cell r="H1061">
            <v>2.1520769999999998</v>
          </cell>
          <cell r="I1061">
            <v>-0.13913719999999999</v>
          </cell>
          <cell r="J1061">
            <v>-5.69338E-2</v>
          </cell>
          <cell r="K1061">
            <v>0</v>
          </cell>
          <cell r="L1061">
            <v>5.69338E-2</v>
          </cell>
          <cell r="M1061">
            <v>0.13913719999999999</v>
          </cell>
          <cell r="N1061">
            <v>0.13913719999999999</v>
          </cell>
          <cell r="O1061">
            <v>640</v>
          </cell>
        </row>
        <row r="1062">
          <cell r="A1062" t="str">
            <v>C&amp;I</v>
          </cell>
          <cell r="B1062">
            <v>5</v>
          </cell>
          <cell r="C1062" t="str">
            <v>All</v>
          </cell>
          <cell r="D1062" t="str">
            <v>PCT</v>
          </cell>
          <cell r="E1062" t="str">
            <v>Enrollment Date Quintile: Earliest</v>
          </cell>
          <cell r="F1062">
            <v>63.255899999999997</v>
          </cell>
          <cell r="G1062">
            <v>2.1574949999999999</v>
          </cell>
          <cell r="H1062">
            <v>2.1319569999999999</v>
          </cell>
          <cell r="I1062">
            <v>-0.13897229999999999</v>
          </cell>
          <cell r="J1062">
            <v>-5.6866300000000002E-2</v>
          </cell>
          <cell r="K1062">
            <v>0</v>
          </cell>
          <cell r="L1062">
            <v>5.6866300000000002E-2</v>
          </cell>
          <cell r="M1062">
            <v>0.13897229999999999</v>
          </cell>
          <cell r="N1062">
            <v>0.13897229999999999</v>
          </cell>
          <cell r="O1062">
            <v>640</v>
          </cell>
        </row>
        <row r="1063">
          <cell r="A1063" t="str">
            <v>C&amp;I</v>
          </cell>
          <cell r="B1063">
            <v>6</v>
          </cell>
          <cell r="C1063" t="str">
            <v>All</v>
          </cell>
          <cell r="D1063" t="str">
            <v>PCT</v>
          </cell>
          <cell r="E1063" t="str">
            <v>Enrollment Date Quintile: Earliest</v>
          </cell>
          <cell r="F1063">
            <v>62.6907</v>
          </cell>
          <cell r="G1063">
            <v>2.3734440000000001</v>
          </cell>
          <cell r="H1063">
            <v>2.4056890000000002</v>
          </cell>
          <cell r="I1063">
            <v>-0.1393353</v>
          </cell>
          <cell r="J1063">
            <v>-5.70149E-2</v>
          </cell>
          <cell r="K1063">
            <v>0</v>
          </cell>
          <cell r="L1063">
            <v>5.70149E-2</v>
          </cell>
          <cell r="M1063">
            <v>0.1393353</v>
          </cell>
          <cell r="N1063">
            <v>0.1393353</v>
          </cell>
          <cell r="O1063">
            <v>640</v>
          </cell>
        </row>
        <row r="1064">
          <cell r="A1064" t="str">
            <v>C&amp;I</v>
          </cell>
          <cell r="B1064">
            <v>7</v>
          </cell>
          <cell r="C1064" t="str">
            <v>All</v>
          </cell>
          <cell r="D1064" t="str">
            <v>PCT</v>
          </cell>
          <cell r="E1064" t="str">
            <v>Enrollment Date Quintile: Earliest</v>
          </cell>
          <cell r="F1064">
            <v>61.963500000000003</v>
          </cell>
          <cell r="G1064">
            <v>2.540537</v>
          </cell>
          <cell r="H1064">
            <v>2.5878389999999998</v>
          </cell>
          <cell r="I1064">
            <v>-0.14063000000000001</v>
          </cell>
          <cell r="J1064">
            <v>-5.7544699999999997E-2</v>
          </cell>
          <cell r="K1064">
            <v>0</v>
          </cell>
          <cell r="L1064">
            <v>5.7544699999999997E-2</v>
          </cell>
          <cell r="M1064">
            <v>0.14063000000000001</v>
          </cell>
          <cell r="N1064">
            <v>0.14063000000000001</v>
          </cell>
          <cell r="O1064">
            <v>640</v>
          </cell>
        </row>
        <row r="1065">
          <cell r="A1065" t="str">
            <v>C&amp;I</v>
          </cell>
          <cell r="B1065">
            <v>8</v>
          </cell>
          <cell r="C1065" t="str">
            <v>All</v>
          </cell>
          <cell r="D1065" t="str">
            <v>PCT</v>
          </cell>
          <cell r="E1065" t="str">
            <v>Enrollment Date Quintile: Earliest</v>
          </cell>
          <cell r="F1065">
            <v>63.304499999999997</v>
          </cell>
          <cell r="G1065">
            <v>2.8624779999999999</v>
          </cell>
          <cell r="H1065">
            <v>2.8621530000000002</v>
          </cell>
          <cell r="I1065">
            <v>-0.1414783</v>
          </cell>
          <cell r="J1065">
            <v>-5.78918E-2</v>
          </cell>
          <cell r="K1065">
            <v>0</v>
          </cell>
          <cell r="L1065">
            <v>5.78918E-2</v>
          </cell>
          <cell r="M1065">
            <v>0.1414783</v>
          </cell>
          <cell r="N1065">
            <v>0.1414783</v>
          </cell>
          <cell r="O1065">
            <v>640</v>
          </cell>
        </row>
        <row r="1066">
          <cell r="A1066" t="str">
            <v>C&amp;I</v>
          </cell>
          <cell r="B1066">
            <v>9</v>
          </cell>
          <cell r="C1066" t="str">
            <v>All</v>
          </cell>
          <cell r="D1066" t="str">
            <v>PCT</v>
          </cell>
          <cell r="E1066" t="str">
            <v>Enrollment Date Quintile: Earliest</v>
          </cell>
          <cell r="F1066">
            <v>67.652699999999996</v>
          </cell>
          <cell r="G1066">
            <v>3.7509869999999998</v>
          </cell>
          <cell r="H1066">
            <v>3.5997819999999998</v>
          </cell>
          <cell r="I1066">
            <v>-0.14993670000000001</v>
          </cell>
          <cell r="J1066">
            <v>-6.1352900000000002E-2</v>
          </cell>
          <cell r="K1066">
            <v>0</v>
          </cell>
          <cell r="L1066">
            <v>6.1352900000000002E-2</v>
          </cell>
          <cell r="M1066">
            <v>0.14993670000000001</v>
          </cell>
          <cell r="N1066">
            <v>0.14993670000000001</v>
          </cell>
          <cell r="O1066">
            <v>640</v>
          </cell>
        </row>
        <row r="1067">
          <cell r="A1067" t="str">
            <v>C&amp;I</v>
          </cell>
          <cell r="B1067">
            <v>10</v>
          </cell>
          <cell r="C1067" t="str">
            <v>All</v>
          </cell>
          <cell r="D1067" t="str">
            <v>PCT</v>
          </cell>
          <cell r="E1067" t="str">
            <v>Enrollment Date Quintile: Earliest</v>
          </cell>
          <cell r="F1067">
            <v>71.915899999999993</v>
          </cell>
          <cell r="G1067">
            <v>5.2230610000000004</v>
          </cell>
          <cell r="H1067">
            <v>5.1971679999999996</v>
          </cell>
          <cell r="I1067">
            <v>-0.18290020000000001</v>
          </cell>
          <cell r="J1067">
            <v>-7.4841299999999999E-2</v>
          </cell>
          <cell r="K1067">
            <v>0</v>
          </cell>
          <cell r="L1067">
            <v>7.4841299999999999E-2</v>
          </cell>
          <cell r="M1067">
            <v>0.18290020000000001</v>
          </cell>
          <cell r="N1067">
            <v>0.18290020000000001</v>
          </cell>
          <cell r="O1067">
            <v>640</v>
          </cell>
        </row>
        <row r="1068">
          <cell r="A1068" t="str">
            <v>C&amp;I</v>
          </cell>
          <cell r="B1068">
            <v>11</v>
          </cell>
          <cell r="C1068" t="str">
            <v>All</v>
          </cell>
          <cell r="D1068" t="str">
            <v>PCT</v>
          </cell>
          <cell r="E1068" t="str">
            <v>Enrollment Date Quintile: Earliest</v>
          </cell>
          <cell r="F1068">
            <v>76.526899999999998</v>
          </cell>
          <cell r="G1068">
            <v>6.554907</v>
          </cell>
          <cell r="H1068">
            <v>6.3957269999999999</v>
          </cell>
          <cell r="I1068">
            <v>-0.17348839999999999</v>
          </cell>
          <cell r="J1068">
            <v>-7.0989999999999998E-2</v>
          </cell>
          <cell r="K1068">
            <v>0</v>
          </cell>
          <cell r="L1068">
            <v>7.0989999999999998E-2</v>
          </cell>
          <cell r="M1068">
            <v>0.17348839999999999</v>
          </cell>
          <cell r="N1068">
            <v>0.17348839999999999</v>
          </cell>
          <cell r="O1068">
            <v>640</v>
          </cell>
        </row>
        <row r="1069">
          <cell r="A1069" t="str">
            <v>C&amp;I</v>
          </cell>
          <cell r="B1069">
            <v>12</v>
          </cell>
          <cell r="C1069" t="str">
            <v>All</v>
          </cell>
          <cell r="D1069" t="str">
            <v>PCT</v>
          </cell>
          <cell r="E1069" t="str">
            <v>Enrollment Date Quintile: Earliest</v>
          </cell>
          <cell r="F1069">
            <v>80.319900000000004</v>
          </cell>
          <cell r="G1069">
            <v>7.366644</v>
          </cell>
          <cell r="H1069">
            <v>7.5911270000000002</v>
          </cell>
          <cell r="I1069">
            <v>-0.16946620000000001</v>
          </cell>
          <cell r="J1069">
            <v>-6.9344199999999995E-2</v>
          </cell>
          <cell r="K1069">
            <v>0</v>
          </cell>
          <cell r="L1069">
            <v>6.9344199999999995E-2</v>
          </cell>
          <cell r="M1069">
            <v>0.16946620000000001</v>
          </cell>
          <cell r="N1069">
            <v>0.16946620000000001</v>
          </cell>
          <cell r="O1069">
            <v>640</v>
          </cell>
        </row>
        <row r="1070">
          <cell r="A1070" t="str">
            <v>C&amp;I</v>
          </cell>
          <cell r="B1070">
            <v>13</v>
          </cell>
          <cell r="C1070" t="str">
            <v>All</v>
          </cell>
          <cell r="D1070" t="str">
            <v>PCT</v>
          </cell>
          <cell r="E1070" t="str">
            <v>Enrollment Date Quintile: Earliest</v>
          </cell>
          <cell r="F1070">
            <v>84.052300000000002</v>
          </cell>
          <cell r="G1070">
            <v>7.7510899999999996</v>
          </cell>
          <cell r="H1070">
            <v>7.7337540000000002</v>
          </cell>
          <cell r="I1070">
            <v>-0.17377500000000001</v>
          </cell>
          <cell r="J1070">
            <v>-7.1107299999999998E-2</v>
          </cell>
          <cell r="K1070">
            <v>0</v>
          </cell>
          <cell r="L1070">
            <v>7.1107299999999998E-2</v>
          </cell>
          <cell r="M1070">
            <v>0.17377500000000001</v>
          </cell>
          <cell r="N1070">
            <v>0.17377500000000001</v>
          </cell>
          <cell r="O1070">
            <v>640</v>
          </cell>
        </row>
        <row r="1071">
          <cell r="A1071" t="str">
            <v>C&amp;I</v>
          </cell>
          <cell r="B1071">
            <v>14</v>
          </cell>
          <cell r="C1071" t="str">
            <v>All</v>
          </cell>
          <cell r="D1071" t="str">
            <v>PCT</v>
          </cell>
          <cell r="E1071" t="str">
            <v>Enrollment Date Quintile: Earliest</v>
          </cell>
          <cell r="F1071">
            <v>87.163499999999999</v>
          </cell>
          <cell r="G1071">
            <v>8.1892800000000001</v>
          </cell>
          <cell r="H1071">
            <v>8.2456270000000007</v>
          </cell>
          <cell r="I1071">
            <v>-0.1874518</v>
          </cell>
          <cell r="J1071">
            <v>-7.67037E-2</v>
          </cell>
          <cell r="K1071">
            <v>0</v>
          </cell>
          <cell r="L1071">
            <v>7.67037E-2</v>
          </cell>
          <cell r="M1071">
            <v>0.1874518</v>
          </cell>
          <cell r="N1071">
            <v>0.1874518</v>
          </cell>
          <cell r="O1071">
            <v>640</v>
          </cell>
        </row>
        <row r="1072">
          <cell r="A1072" t="str">
            <v>C&amp;I</v>
          </cell>
          <cell r="B1072">
            <v>15</v>
          </cell>
          <cell r="C1072" t="str">
            <v>All</v>
          </cell>
          <cell r="D1072" t="str">
            <v>PCT</v>
          </cell>
          <cell r="E1072" t="str">
            <v>Enrollment Date Quintile: Earliest</v>
          </cell>
          <cell r="F1072">
            <v>89.966099999999997</v>
          </cell>
          <cell r="G1072">
            <v>8.7342320000000004</v>
          </cell>
          <cell r="H1072">
            <v>8.629918</v>
          </cell>
          <cell r="I1072">
            <v>-0.15750420000000001</v>
          </cell>
          <cell r="J1072">
            <v>-6.4449400000000004E-2</v>
          </cell>
          <cell r="K1072">
            <v>0</v>
          </cell>
          <cell r="L1072">
            <v>6.4449400000000004E-2</v>
          </cell>
          <cell r="M1072">
            <v>0.15750420000000001</v>
          </cell>
          <cell r="N1072">
            <v>0.15750420000000001</v>
          </cell>
          <cell r="O1072">
            <v>640</v>
          </cell>
        </row>
        <row r="1073">
          <cell r="A1073" t="str">
            <v>C&amp;I</v>
          </cell>
          <cell r="B1073">
            <v>16</v>
          </cell>
          <cell r="C1073" t="str">
            <v>All</v>
          </cell>
          <cell r="D1073" t="str">
            <v>PCT</v>
          </cell>
          <cell r="E1073" t="str">
            <v>Enrollment Date Quintile: Earliest</v>
          </cell>
          <cell r="F1073">
            <v>91.692400000000006</v>
          </cell>
          <cell r="G1073">
            <v>8.8399669999999997</v>
          </cell>
          <cell r="H1073">
            <v>8.7183729999999997</v>
          </cell>
          <cell r="I1073">
            <v>-0.16622319999999999</v>
          </cell>
          <cell r="J1073">
            <v>-6.80172E-2</v>
          </cell>
          <cell r="K1073">
            <v>0</v>
          </cell>
          <cell r="L1073">
            <v>6.80172E-2</v>
          </cell>
          <cell r="M1073">
            <v>0.16622319999999999</v>
          </cell>
          <cell r="N1073">
            <v>0.16622319999999999</v>
          </cell>
          <cell r="O1073">
            <v>640</v>
          </cell>
        </row>
        <row r="1074">
          <cell r="A1074" t="str">
            <v>C&amp;I</v>
          </cell>
          <cell r="B1074">
            <v>17</v>
          </cell>
          <cell r="C1074" t="str">
            <v>All</v>
          </cell>
          <cell r="D1074" t="str">
            <v>PCT</v>
          </cell>
          <cell r="E1074" t="str">
            <v>Enrollment Date Quintile: Earliest</v>
          </cell>
          <cell r="F1074">
            <v>92.438199999999995</v>
          </cell>
          <cell r="G1074">
            <v>8.3681370000000008</v>
          </cell>
          <cell r="H1074">
            <v>8.4891780000000008</v>
          </cell>
          <cell r="I1074">
            <v>-0.17386080000000001</v>
          </cell>
          <cell r="J1074">
            <v>-7.1142399999999995E-2</v>
          </cell>
          <cell r="K1074">
            <v>0</v>
          </cell>
          <cell r="L1074">
            <v>7.1142399999999995E-2</v>
          </cell>
          <cell r="M1074">
            <v>0.17386080000000001</v>
          </cell>
          <cell r="N1074">
            <v>0.17386080000000001</v>
          </cell>
          <cell r="O1074">
            <v>640</v>
          </cell>
        </row>
        <row r="1075">
          <cell r="A1075" t="str">
            <v>C&amp;I</v>
          </cell>
          <cell r="B1075">
            <v>18</v>
          </cell>
          <cell r="C1075" t="str">
            <v>All</v>
          </cell>
          <cell r="D1075" t="str">
            <v>PCT</v>
          </cell>
          <cell r="E1075" t="str">
            <v>Enrollment Date Quintile: Earliest</v>
          </cell>
          <cell r="F1075">
            <v>91.572299999999998</v>
          </cell>
          <cell r="G1075">
            <v>7.0045840000000004</v>
          </cell>
          <cell r="H1075">
            <v>7.1357689999999998</v>
          </cell>
          <cell r="I1075">
            <v>-0.17569589999999999</v>
          </cell>
          <cell r="J1075">
            <v>-7.1893299999999993E-2</v>
          </cell>
          <cell r="K1075">
            <v>0</v>
          </cell>
          <cell r="L1075">
            <v>7.1893299999999993E-2</v>
          </cell>
          <cell r="M1075">
            <v>0.17569589999999999</v>
          </cell>
          <cell r="N1075">
            <v>0.17569589999999999</v>
          </cell>
          <cell r="O1075">
            <v>640</v>
          </cell>
        </row>
        <row r="1076">
          <cell r="A1076" t="str">
            <v>C&amp;I</v>
          </cell>
          <cell r="B1076">
            <v>19</v>
          </cell>
          <cell r="C1076" t="str">
            <v>All</v>
          </cell>
          <cell r="D1076" t="str">
            <v>PCT</v>
          </cell>
          <cell r="E1076" t="str">
            <v>Enrollment Date Quintile: Earliest</v>
          </cell>
          <cell r="F1076">
            <v>88.818200000000004</v>
          </cell>
          <cell r="G1076">
            <v>5.9905470000000003</v>
          </cell>
          <cell r="H1076">
            <v>5.8335629999999998</v>
          </cell>
          <cell r="I1076">
            <v>-0.1794839</v>
          </cell>
          <cell r="J1076">
            <v>-7.3443400000000006E-2</v>
          </cell>
          <cell r="K1076">
            <v>0</v>
          </cell>
          <cell r="L1076">
            <v>7.3443400000000006E-2</v>
          </cell>
          <cell r="M1076">
            <v>0.1794839</v>
          </cell>
          <cell r="N1076">
            <v>0.1794839</v>
          </cell>
          <cell r="O1076">
            <v>640</v>
          </cell>
        </row>
        <row r="1077">
          <cell r="A1077" t="str">
            <v>C&amp;I</v>
          </cell>
          <cell r="B1077">
            <v>20</v>
          </cell>
          <cell r="C1077" t="str">
            <v>All</v>
          </cell>
          <cell r="D1077" t="str">
            <v>PCT</v>
          </cell>
          <cell r="E1077" t="str">
            <v>Enrollment Date Quintile: Earliest</v>
          </cell>
          <cell r="F1077">
            <v>84.195400000000006</v>
          </cell>
          <cell r="G1077">
            <v>5.3303659999999997</v>
          </cell>
          <cell r="H1077">
            <v>5.1669349999999996</v>
          </cell>
          <cell r="I1077">
            <v>-0.17317150000000001</v>
          </cell>
          <cell r="J1077">
            <v>-7.0860400000000004E-2</v>
          </cell>
          <cell r="K1077">
            <v>0</v>
          </cell>
          <cell r="L1077">
            <v>7.0860400000000004E-2</v>
          </cell>
          <cell r="M1077">
            <v>0.17317150000000001</v>
          </cell>
          <cell r="N1077">
            <v>0.17317150000000001</v>
          </cell>
          <cell r="O1077">
            <v>640</v>
          </cell>
        </row>
        <row r="1078">
          <cell r="A1078" t="str">
            <v>C&amp;I</v>
          </cell>
          <cell r="B1078">
            <v>21</v>
          </cell>
          <cell r="C1078" t="str">
            <v>All</v>
          </cell>
          <cell r="D1078" t="str">
            <v>PCT</v>
          </cell>
          <cell r="E1078" t="str">
            <v>Enrollment Date Quintile: Earliest</v>
          </cell>
          <cell r="F1078">
            <v>79.720799999999997</v>
          </cell>
          <cell r="G1078">
            <v>4.6388470000000002</v>
          </cell>
          <cell r="H1078">
            <v>4.6631270000000002</v>
          </cell>
          <cell r="I1078">
            <v>-0.16771820000000001</v>
          </cell>
          <cell r="J1078">
            <v>-6.8628900000000007E-2</v>
          </cell>
          <cell r="K1078">
            <v>0</v>
          </cell>
          <cell r="L1078">
            <v>6.8628900000000007E-2</v>
          </cell>
          <cell r="M1078">
            <v>0.16771820000000001</v>
          </cell>
          <cell r="N1078">
            <v>0.16771820000000001</v>
          </cell>
          <cell r="O1078">
            <v>640</v>
          </cell>
        </row>
        <row r="1079">
          <cell r="A1079" t="str">
            <v>C&amp;I</v>
          </cell>
          <cell r="B1079">
            <v>22</v>
          </cell>
          <cell r="C1079" t="str">
            <v>All</v>
          </cell>
          <cell r="D1079" t="str">
            <v>PCT</v>
          </cell>
          <cell r="E1079" t="str">
            <v>Enrollment Date Quintile: Earliest</v>
          </cell>
          <cell r="F1079">
            <v>77.419300000000007</v>
          </cell>
          <cell r="G1079">
            <v>3.8007309999999999</v>
          </cell>
          <cell r="H1079">
            <v>3.8419989999999999</v>
          </cell>
          <cell r="I1079">
            <v>-0.16518630000000001</v>
          </cell>
          <cell r="J1079">
            <v>-6.7592899999999997E-2</v>
          </cell>
          <cell r="K1079">
            <v>0</v>
          </cell>
          <cell r="L1079">
            <v>6.7592899999999997E-2</v>
          </cell>
          <cell r="M1079">
            <v>0.16518630000000001</v>
          </cell>
          <cell r="N1079">
            <v>0.16518630000000001</v>
          </cell>
          <cell r="O1079">
            <v>640</v>
          </cell>
        </row>
        <row r="1080">
          <cell r="A1080" t="str">
            <v>C&amp;I</v>
          </cell>
          <cell r="B1080">
            <v>23</v>
          </cell>
          <cell r="C1080" t="str">
            <v>All</v>
          </cell>
          <cell r="D1080" t="str">
            <v>PCT</v>
          </cell>
          <cell r="E1080" t="str">
            <v>Enrollment Date Quintile: Earliest</v>
          </cell>
          <cell r="F1080">
            <v>75.311999999999998</v>
          </cell>
          <cell r="G1080">
            <v>3.2258939999999998</v>
          </cell>
          <cell r="H1080">
            <v>3.3655080000000002</v>
          </cell>
          <cell r="I1080">
            <v>-0.1531998</v>
          </cell>
          <cell r="J1080">
            <v>-6.2688099999999997E-2</v>
          </cell>
          <cell r="K1080">
            <v>0</v>
          </cell>
          <cell r="L1080">
            <v>6.2688099999999997E-2</v>
          </cell>
          <cell r="M1080">
            <v>0.1531998</v>
          </cell>
          <cell r="N1080">
            <v>0.1531998</v>
          </cell>
          <cell r="O1080">
            <v>640</v>
          </cell>
        </row>
        <row r="1081">
          <cell r="A1081" t="str">
            <v>C&amp;I</v>
          </cell>
          <cell r="B1081">
            <v>24</v>
          </cell>
          <cell r="C1081" t="str">
            <v>All</v>
          </cell>
          <cell r="D1081" t="str">
            <v>PCT</v>
          </cell>
          <cell r="E1081" t="str">
            <v>Enrollment Date Quintile: Earliest</v>
          </cell>
          <cell r="F1081">
            <v>73.808800000000005</v>
          </cell>
          <cell r="G1081">
            <v>2.9588839999999998</v>
          </cell>
          <cell r="H1081">
            <v>2.9702639999999998</v>
          </cell>
          <cell r="I1081">
            <v>-0.14976909999999999</v>
          </cell>
          <cell r="J1081">
            <v>-6.12843E-2</v>
          </cell>
          <cell r="K1081">
            <v>0</v>
          </cell>
          <cell r="L1081">
            <v>6.12843E-2</v>
          </cell>
          <cell r="M1081">
            <v>0.14976909999999999</v>
          </cell>
          <cell r="N1081">
            <v>0.14976909999999999</v>
          </cell>
          <cell r="O1081">
            <v>640</v>
          </cell>
        </row>
        <row r="1082">
          <cell r="A1082" t="str">
            <v>C&amp;I</v>
          </cell>
          <cell r="B1082">
            <v>1</v>
          </cell>
          <cell r="C1082" t="str">
            <v>All</v>
          </cell>
          <cell r="D1082" t="str">
            <v>PCT</v>
          </cell>
          <cell r="E1082" t="str">
            <v>Enrollment Date Quintile: Latest</v>
          </cell>
          <cell r="F1082">
            <v>75.039500000000004</v>
          </cell>
          <cell r="G1082">
            <v>1.5249619999999999</v>
          </cell>
          <cell r="H1082">
            <v>1.434685</v>
          </cell>
          <cell r="I1082">
            <v>-0.38045990000000002</v>
          </cell>
          <cell r="J1082">
            <v>-0.15568109999999999</v>
          </cell>
          <cell r="K1082">
            <v>0</v>
          </cell>
          <cell r="L1082">
            <v>0.15568109999999999</v>
          </cell>
          <cell r="M1082">
            <v>0.38045990000000002</v>
          </cell>
          <cell r="N1082">
            <v>0.38045990000000002</v>
          </cell>
          <cell r="O1082">
            <v>40</v>
          </cell>
        </row>
        <row r="1083">
          <cell r="A1083" t="str">
            <v>C&amp;I</v>
          </cell>
          <cell r="B1083">
            <v>2</v>
          </cell>
          <cell r="C1083" t="str">
            <v>All</v>
          </cell>
          <cell r="D1083" t="str">
            <v>PCT</v>
          </cell>
          <cell r="E1083" t="str">
            <v>Enrollment Date Quintile: Latest</v>
          </cell>
          <cell r="F1083">
            <v>73.822599999999994</v>
          </cell>
          <cell r="G1083">
            <v>1.2189989999999999</v>
          </cell>
          <cell r="H1083">
            <v>1.2191540000000001</v>
          </cell>
          <cell r="I1083">
            <v>-0.38112889999999999</v>
          </cell>
          <cell r="J1083">
            <v>-0.15595490000000001</v>
          </cell>
          <cell r="K1083">
            <v>0</v>
          </cell>
          <cell r="L1083">
            <v>0.15595490000000001</v>
          </cell>
          <cell r="M1083">
            <v>0.38112889999999999</v>
          </cell>
          <cell r="N1083">
            <v>0.38112889999999999</v>
          </cell>
          <cell r="O1083">
            <v>40</v>
          </cell>
        </row>
        <row r="1084">
          <cell r="A1084" t="str">
            <v>C&amp;I</v>
          </cell>
          <cell r="B1084">
            <v>3</v>
          </cell>
          <cell r="C1084" t="str">
            <v>All</v>
          </cell>
          <cell r="D1084" t="str">
            <v>PCT</v>
          </cell>
          <cell r="E1084" t="str">
            <v>Enrollment Date Quintile: Latest</v>
          </cell>
          <cell r="F1084">
            <v>71.617500000000007</v>
          </cell>
          <cell r="G1084">
            <v>1.147133</v>
          </cell>
          <cell r="H1084">
            <v>1.2986549999999999</v>
          </cell>
          <cell r="I1084">
            <v>-0.37733480000000003</v>
          </cell>
          <cell r="J1084">
            <v>-0.15440229999999999</v>
          </cell>
          <cell r="K1084">
            <v>0</v>
          </cell>
          <cell r="L1084">
            <v>0.15440229999999999</v>
          </cell>
          <cell r="M1084">
            <v>0.37733480000000003</v>
          </cell>
          <cell r="N1084">
            <v>0.37733480000000003</v>
          </cell>
          <cell r="O1084">
            <v>40</v>
          </cell>
        </row>
        <row r="1085">
          <cell r="A1085" t="str">
            <v>C&amp;I</v>
          </cell>
          <cell r="B1085">
            <v>4</v>
          </cell>
          <cell r="C1085" t="str">
            <v>All</v>
          </cell>
          <cell r="D1085" t="str">
            <v>PCT</v>
          </cell>
          <cell r="E1085" t="str">
            <v>Enrollment Date Quintile: Latest</v>
          </cell>
          <cell r="F1085">
            <v>70.353200000000001</v>
          </cell>
          <cell r="G1085">
            <v>1.287226</v>
          </cell>
          <cell r="H1085">
            <v>1.255031</v>
          </cell>
          <cell r="I1085">
            <v>-0.3755771</v>
          </cell>
          <cell r="J1085">
            <v>-0.15368309999999999</v>
          </cell>
          <cell r="K1085">
            <v>0</v>
          </cell>
          <cell r="L1085">
            <v>0.15368309999999999</v>
          </cell>
          <cell r="M1085">
            <v>0.3755771</v>
          </cell>
          <cell r="N1085">
            <v>0.3755771</v>
          </cell>
          <cell r="O1085">
            <v>40</v>
          </cell>
        </row>
        <row r="1086">
          <cell r="A1086" t="str">
            <v>C&amp;I</v>
          </cell>
          <cell r="B1086">
            <v>5</v>
          </cell>
          <cell r="C1086" t="str">
            <v>All</v>
          </cell>
          <cell r="D1086" t="str">
            <v>PCT</v>
          </cell>
          <cell r="E1086" t="str">
            <v>Enrollment Date Quintile: Latest</v>
          </cell>
          <cell r="F1086">
            <v>68.825599999999994</v>
          </cell>
          <cell r="G1086">
            <v>1.308413</v>
          </cell>
          <cell r="H1086">
            <v>1.369078</v>
          </cell>
          <cell r="I1086">
            <v>-0.37450250000000002</v>
          </cell>
          <cell r="J1086">
            <v>-0.1532434</v>
          </cell>
          <cell r="K1086">
            <v>0</v>
          </cell>
          <cell r="L1086">
            <v>0.1532434</v>
          </cell>
          <cell r="M1086">
            <v>0.37450250000000002</v>
          </cell>
          <cell r="N1086">
            <v>0.37450250000000002</v>
          </cell>
          <cell r="O1086">
            <v>40</v>
          </cell>
        </row>
        <row r="1087">
          <cell r="A1087" t="str">
            <v>C&amp;I</v>
          </cell>
          <cell r="B1087">
            <v>6</v>
          </cell>
          <cell r="C1087" t="str">
            <v>All</v>
          </cell>
          <cell r="D1087" t="str">
            <v>PCT</v>
          </cell>
          <cell r="E1087" t="str">
            <v>Enrollment Date Quintile: Latest</v>
          </cell>
          <cell r="F1087">
            <v>67.885800000000003</v>
          </cell>
          <cell r="G1087">
            <v>1.1598919999999999</v>
          </cell>
          <cell r="H1087">
            <v>1.1695789999999999</v>
          </cell>
          <cell r="I1087">
            <v>-0.3732259</v>
          </cell>
          <cell r="J1087">
            <v>-0.152721</v>
          </cell>
          <cell r="K1087">
            <v>0</v>
          </cell>
          <cell r="L1087">
            <v>0.152721</v>
          </cell>
          <cell r="M1087">
            <v>0.3732259</v>
          </cell>
          <cell r="N1087">
            <v>0.3732259</v>
          </cell>
          <cell r="O1087">
            <v>40</v>
          </cell>
        </row>
        <row r="1088">
          <cell r="A1088" t="str">
            <v>C&amp;I</v>
          </cell>
          <cell r="B1088">
            <v>7</v>
          </cell>
          <cell r="C1088" t="str">
            <v>All</v>
          </cell>
          <cell r="D1088" t="str">
            <v>PCT</v>
          </cell>
          <cell r="E1088" t="str">
            <v>Enrollment Date Quintile: Latest</v>
          </cell>
          <cell r="F1088">
            <v>66.7102</v>
          </cell>
          <cell r="G1088">
            <v>1.6435029999999999</v>
          </cell>
          <cell r="H1088">
            <v>1.6268389999999999</v>
          </cell>
          <cell r="I1088">
            <v>-0.37663390000000002</v>
          </cell>
          <cell r="J1088">
            <v>-0.15411549999999999</v>
          </cell>
          <cell r="K1088">
            <v>0</v>
          </cell>
          <cell r="L1088">
            <v>0.15411549999999999</v>
          </cell>
          <cell r="M1088">
            <v>0.37663390000000002</v>
          </cell>
          <cell r="N1088">
            <v>0.37663390000000002</v>
          </cell>
          <cell r="O1088">
            <v>40</v>
          </cell>
        </row>
        <row r="1089">
          <cell r="A1089" t="str">
            <v>C&amp;I</v>
          </cell>
          <cell r="B1089">
            <v>8</v>
          </cell>
          <cell r="C1089" t="str">
            <v>All</v>
          </cell>
          <cell r="D1089" t="str">
            <v>PCT</v>
          </cell>
          <cell r="E1089" t="str">
            <v>Enrollment Date Quintile: Latest</v>
          </cell>
          <cell r="F1089">
            <v>67.302899999999994</v>
          </cell>
          <cell r="G1089">
            <v>3.9672879999999999</v>
          </cell>
          <cell r="H1089">
            <v>3.7100939999999998</v>
          </cell>
          <cell r="I1089">
            <v>-0.39442630000000001</v>
          </cell>
          <cell r="J1089">
            <v>-0.16139600000000001</v>
          </cell>
          <cell r="K1089">
            <v>0</v>
          </cell>
          <cell r="L1089">
            <v>0.16139600000000001</v>
          </cell>
          <cell r="M1089">
            <v>0.39442630000000001</v>
          </cell>
          <cell r="N1089">
            <v>0.39442630000000001</v>
          </cell>
          <cell r="O1089">
            <v>40</v>
          </cell>
        </row>
        <row r="1090">
          <cell r="A1090" t="str">
            <v>C&amp;I</v>
          </cell>
          <cell r="B1090">
            <v>9</v>
          </cell>
          <cell r="C1090" t="str">
            <v>All</v>
          </cell>
          <cell r="D1090" t="str">
            <v>PCT</v>
          </cell>
          <cell r="E1090" t="str">
            <v>Enrollment Date Quintile: Latest</v>
          </cell>
          <cell r="F1090">
            <v>70.427099999999996</v>
          </cell>
          <cell r="G1090">
            <v>4.2763049999999998</v>
          </cell>
          <cell r="H1090">
            <v>4.8284450000000003</v>
          </cell>
          <cell r="I1090">
            <v>-0.39643669999999998</v>
          </cell>
          <cell r="J1090">
            <v>-0.16221869999999999</v>
          </cell>
          <cell r="K1090">
            <v>0</v>
          </cell>
          <cell r="L1090">
            <v>0.16221869999999999</v>
          </cell>
          <cell r="M1090">
            <v>0.39643669999999998</v>
          </cell>
          <cell r="N1090">
            <v>0.39643669999999998</v>
          </cell>
          <cell r="O1090">
            <v>40</v>
          </cell>
        </row>
        <row r="1091">
          <cell r="A1091" t="str">
            <v>C&amp;I</v>
          </cell>
          <cell r="B1091">
            <v>10</v>
          </cell>
          <cell r="C1091" t="str">
            <v>All</v>
          </cell>
          <cell r="D1091" t="str">
            <v>PCT</v>
          </cell>
          <cell r="E1091" t="str">
            <v>Enrollment Date Quintile: Latest</v>
          </cell>
          <cell r="F1091">
            <v>75.162800000000004</v>
          </cell>
          <cell r="G1091">
            <v>4.7998010000000004</v>
          </cell>
          <cell r="H1091">
            <v>4.9338249999999997</v>
          </cell>
          <cell r="I1091">
            <v>-0.41102480000000002</v>
          </cell>
          <cell r="J1091">
            <v>-0.168188</v>
          </cell>
          <cell r="K1091">
            <v>0</v>
          </cell>
          <cell r="L1091">
            <v>0.168188</v>
          </cell>
          <cell r="M1091">
            <v>0.41102480000000002</v>
          </cell>
          <cell r="N1091">
            <v>0.41102480000000002</v>
          </cell>
          <cell r="O1091">
            <v>40</v>
          </cell>
        </row>
        <row r="1092">
          <cell r="A1092" t="str">
            <v>C&amp;I</v>
          </cell>
          <cell r="B1092">
            <v>11</v>
          </cell>
          <cell r="C1092" t="str">
            <v>All</v>
          </cell>
          <cell r="D1092" t="str">
            <v>PCT</v>
          </cell>
          <cell r="E1092" t="str">
            <v>Enrollment Date Quintile: Latest</v>
          </cell>
          <cell r="F1092">
            <v>80.3767</v>
          </cell>
          <cell r="G1092">
            <v>5.4600860000000004</v>
          </cell>
          <cell r="H1092">
            <v>5.9408909999999997</v>
          </cell>
          <cell r="I1092">
            <v>-0.41189199999999998</v>
          </cell>
          <cell r="J1092">
            <v>-0.1685429</v>
          </cell>
          <cell r="K1092">
            <v>0</v>
          </cell>
          <cell r="L1092">
            <v>0.1685429</v>
          </cell>
          <cell r="M1092">
            <v>0.41189199999999998</v>
          </cell>
          <cell r="N1092">
            <v>0.41189199999999998</v>
          </cell>
          <cell r="O1092">
            <v>40</v>
          </cell>
        </row>
        <row r="1093">
          <cell r="A1093" t="str">
            <v>C&amp;I</v>
          </cell>
          <cell r="B1093">
            <v>12</v>
          </cell>
          <cell r="C1093" t="str">
            <v>All</v>
          </cell>
          <cell r="D1093" t="str">
            <v>PCT</v>
          </cell>
          <cell r="E1093" t="str">
            <v>Enrollment Date Quintile: Latest</v>
          </cell>
          <cell r="F1093">
            <v>85.029499999999999</v>
          </cell>
          <cell r="G1093">
            <v>5.9665710000000001</v>
          </cell>
          <cell r="H1093">
            <v>6.1173739999999999</v>
          </cell>
          <cell r="I1093">
            <v>-0.4128868</v>
          </cell>
          <cell r="J1093">
            <v>-0.16894989999999999</v>
          </cell>
          <cell r="K1093">
            <v>0</v>
          </cell>
          <cell r="L1093">
            <v>0.16894989999999999</v>
          </cell>
          <cell r="M1093">
            <v>0.4128868</v>
          </cell>
          <cell r="N1093">
            <v>0.4128868</v>
          </cell>
          <cell r="O1093">
            <v>40</v>
          </cell>
        </row>
        <row r="1094">
          <cell r="A1094" t="str">
            <v>C&amp;I</v>
          </cell>
          <cell r="B1094">
            <v>13</v>
          </cell>
          <cell r="C1094" t="str">
            <v>All</v>
          </cell>
          <cell r="D1094" t="str">
            <v>PCT</v>
          </cell>
          <cell r="E1094" t="str">
            <v>Enrollment Date Quintile: Latest</v>
          </cell>
          <cell r="F1094">
            <v>88.529499999999999</v>
          </cell>
          <cell r="G1094">
            <v>6.276243</v>
          </cell>
          <cell r="H1094">
            <v>6.8321249999999996</v>
          </cell>
          <cell r="I1094">
            <v>-0.42901010000000001</v>
          </cell>
          <cell r="J1094">
            <v>-0.1755475</v>
          </cell>
          <cell r="K1094">
            <v>0</v>
          </cell>
          <cell r="L1094">
            <v>0.1755475</v>
          </cell>
          <cell r="M1094">
            <v>0.42901010000000001</v>
          </cell>
          <cell r="N1094">
            <v>0.42901010000000001</v>
          </cell>
          <cell r="O1094">
            <v>40</v>
          </cell>
        </row>
        <row r="1095">
          <cell r="A1095" t="str">
            <v>C&amp;I</v>
          </cell>
          <cell r="B1095">
            <v>14</v>
          </cell>
          <cell r="C1095" t="str">
            <v>All</v>
          </cell>
          <cell r="D1095" t="str">
            <v>PCT</v>
          </cell>
          <cell r="E1095" t="str">
            <v>Enrollment Date Quintile: Latest</v>
          </cell>
          <cell r="F1095">
            <v>91.940799999999996</v>
          </cell>
          <cell r="G1095">
            <v>6.8809199999999997</v>
          </cell>
          <cell r="H1095">
            <v>6.7680290000000003</v>
          </cell>
          <cell r="I1095">
            <v>-0.43122470000000002</v>
          </cell>
          <cell r="J1095">
            <v>-0.17645369999999999</v>
          </cell>
          <cell r="K1095">
            <v>0</v>
          </cell>
          <cell r="L1095">
            <v>0.17645369999999999</v>
          </cell>
          <cell r="M1095">
            <v>0.43122470000000002</v>
          </cell>
          <cell r="N1095">
            <v>0.43122470000000002</v>
          </cell>
          <cell r="O1095">
            <v>40</v>
          </cell>
        </row>
        <row r="1096">
          <cell r="A1096" t="str">
            <v>C&amp;I</v>
          </cell>
          <cell r="B1096">
            <v>15</v>
          </cell>
          <cell r="C1096" t="str">
            <v>All</v>
          </cell>
          <cell r="D1096" t="str">
            <v>PCT</v>
          </cell>
          <cell r="E1096" t="str">
            <v>Enrollment Date Quintile: Latest</v>
          </cell>
          <cell r="F1096">
            <v>94.764300000000006</v>
          </cell>
          <cell r="G1096">
            <v>7.4853800000000001</v>
          </cell>
          <cell r="H1096">
            <v>6.4107799999999999</v>
          </cell>
          <cell r="I1096">
            <v>-0.43673299999999998</v>
          </cell>
          <cell r="J1096">
            <v>-0.17870759999999999</v>
          </cell>
          <cell r="K1096">
            <v>0</v>
          </cell>
          <cell r="L1096">
            <v>0.17870759999999999</v>
          </cell>
          <cell r="M1096">
            <v>0.43673299999999998</v>
          </cell>
          <cell r="N1096">
            <v>0.43673299999999998</v>
          </cell>
          <cell r="O1096">
            <v>40</v>
          </cell>
        </row>
        <row r="1097">
          <cell r="A1097" t="str">
            <v>C&amp;I</v>
          </cell>
          <cell r="B1097">
            <v>16</v>
          </cell>
          <cell r="C1097" t="str">
            <v>All</v>
          </cell>
          <cell r="D1097" t="str">
            <v>PCT</v>
          </cell>
          <cell r="E1097" t="str">
            <v>Enrollment Date Quintile: Latest</v>
          </cell>
          <cell r="F1097">
            <v>97.088700000000003</v>
          </cell>
          <cell r="G1097">
            <v>7.5524190000000004</v>
          </cell>
          <cell r="H1097">
            <v>7.7107109999999999</v>
          </cell>
          <cell r="I1097">
            <v>-0.43752069999999998</v>
          </cell>
          <cell r="J1097">
            <v>-0.17902989999999999</v>
          </cell>
          <cell r="K1097">
            <v>0</v>
          </cell>
          <cell r="L1097">
            <v>0.17902989999999999</v>
          </cell>
          <cell r="M1097">
            <v>0.43752069999999998</v>
          </cell>
          <cell r="N1097">
            <v>0.43752069999999998</v>
          </cell>
          <cell r="O1097">
            <v>40</v>
          </cell>
        </row>
        <row r="1098">
          <cell r="A1098" t="str">
            <v>C&amp;I</v>
          </cell>
          <cell r="B1098">
            <v>17</v>
          </cell>
          <cell r="C1098" t="str">
            <v>All</v>
          </cell>
          <cell r="D1098" t="str">
            <v>PCT</v>
          </cell>
          <cell r="E1098" t="str">
            <v>Enrollment Date Quintile: Latest</v>
          </cell>
          <cell r="F1098">
            <v>98.413200000000003</v>
          </cell>
          <cell r="G1098">
            <v>7.6408050000000003</v>
          </cell>
          <cell r="H1098">
            <v>7.5858600000000003</v>
          </cell>
          <cell r="I1098">
            <v>-0.43719940000000002</v>
          </cell>
          <cell r="J1098">
            <v>-0.17889849999999999</v>
          </cell>
          <cell r="K1098">
            <v>0</v>
          </cell>
          <cell r="L1098">
            <v>0.17889849999999999</v>
          </cell>
          <cell r="M1098">
            <v>0.43719940000000002</v>
          </cell>
          <cell r="N1098">
            <v>0.43719940000000002</v>
          </cell>
          <cell r="O1098">
            <v>40</v>
          </cell>
        </row>
        <row r="1099">
          <cell r="A1099" t="str">
            <v>C&amp;I</v>
          </cell>
          <cell r="B1099">
            <v>18</v>
          </cell>
          <cell r="C1099" t="str">
            <v>All</v>
          </cell>
          <cell r="D1099" t="str">
            <v>PCT</v>
          </cell>
          <cell r="E1099" t="str">
            <v>Enrollment Date Quintile: Latest</v>
          </cell>
          <cell r="F1099">
            <v>98.265199999999993</v>
          </cell>
          <cell r="G1099">
            <v>5.931953</v>
          </cell>
          <cell r="H1099">
            <v>6.65252</v>
          </cell>
          <cell r="I1099">
            <v>-0.45467180000000001</v>
          </cell>
          <cell r="J1099">
            <v>-0.18604799999999999</v>
          </cell>
          <cell r="K1099">
            <v>0</v>
          </cell>
          <cell r="L1099">
            <v>0.18604799999999999</v>
          </cell>
          <cell r="M1099">
            <v>0.45467180000000001</v>
          </cell>
          <cell r="N1099">
            <v>0.45467180000000001</v>
          </cell>
          <cell r="O1099">
            <v>40</v>
          </cell>
        </row>
        <row r="1100">
          <cell r="A1100" t="str">
            <v>C&amp;I</v>
          </cell>
          <cell r="B1100">
            <v>19</v>
          </cell>
          <cell r="C1100" t="str">
            <v>All</v>
          </cell>
          <cell r="D1100" t="str">
            <v>PCT</v>
          </cell>
          <cell r="E1100" t="str">
            <v>Enrollment Date Quintile: Latest</v>
          </cell>
          <cell r="F1100">
            <v>96.088700000000003</v>
          </cell>
          <cell r="G1100">
            <v>3.0747499999999999</v>
          </cell>
          <cell r="H1100">
            <v>3.309472</v>
          </cell>
          <cell r="I1100">
            <v>-0.45252500000000001</v>
          </cell>
          <cell r="J1100">
            <v>-0.18516959999999999</v>
          </cell>
          <cell r="K1100">
            <v>0</v>
          </cell>
          <cell r="L1100">
            <v>0.18516959999999999</v>
          </cell>
          <cell r="M1100">
            <v>0.45252500000000001</v>
          </cell>
          <cell r="N1100">
            <v>0.45252500000000001</v>
          </cell>
          <cell r="O1100">
            <v>40</v>
          </cell>
        </row>
        <row r="1101">
          <cell r="A1101" t="str">
            <v>C&amp;I</v>
          </cell>
          <cell r="B1101">
            <v>20</v>
          </cell>
          <cell r="C1101" t="str">
            <v>All</v>
          </cell>
          <cell r="D1101" t="str">
            <v>PCT</v>
          </cell>
          <cell r="E1101" t="str">
            <v>Enrollment Date Quintile: Latest</v>
          </cell>
          <cell r="F1101">
            <v>93.667699999999996</v>
          </cell>
          <cell r="G1101">
            <v>2.3875570000000002</v>
          </cell>
          <cell r="H1101">
            <v>2.3169900000000001</v>
          </cell>
          <cell r="I1101">
            <v>-0.45418799999999998</v>
          </cell>
          <cell r="J1101">
            <v>-0.18584999999999999</v>
          </cell>
          <cell r="K1101">
            <v>0</v>
          </cell>
          <cell r="L1101">
            <v>0.18584999999999999</v>
          </cell>
          <cell r="M1101">
            <v>0.45418799999999998</v>
          </cell>
          <cell r="N1101">
            <v>0.45418799999999998</v>
          </cell>
          <cell r="O1101">
            <v>40</v>
          </cell>
        </row>
        <row r="1102">
          <cell r="A1102" t="str">
            <v>C&amp;I</v>
          </cell>
          <cell r="B1102">
            <v>21</v>
          </cell>
          <cell r="C1102" t="str">
            <v>All</v>
          </cell>
          <cell r="D1102" t="str">
            <v>PCT</v>
          </cell>
          <cell r="E1102" t="str">
            <v>Enrollment Date Quintile: Latest</v>
          </cell>
          <cell r="F1102">
            <v>89.399500000000003</v>
          </cell>
          <cell r="G1102">
            <v>1.889011</v>
          </cell>
          <cell r="H1102">
            <v>1.9989710000000001</v>
          </cell>
          <cell r="I1102">
            <v>-0.4243807</v>
          </cell>
          <cell r="J1102">
            <v>-0.1736531</v>
          </cell>
          <cell r="K1102">
            <v>0</v>
          </cell>
          <cell r="L1102">
            <v>0.1736531</v>
          </cell>
          <cell r="M1102">
            <v>0.4243807</v>
          </cell>
          <cell r="N1102">
            <v>0.4243807</v>
          </cell>
          <cell r="O1102">
            <v>40</v>
          </cell>
        </row>
        <row r="1103">
          <cell r="A1103" t="str">
            <v>C&amp;I</v>
          </cell>
          <cell r="B1103">
            <v>22</v>
          </cell>
          <cell r="C1103" t="str">
            <v>All</v>
          </cell>
          <cell r="D1103" t="str">
            <v>PCT</v>
          </cell>
          <cell r="E1103" t="str">
            <v>Enrollment Date Quintile: Latest</v>
          </cell>
          <cell r="F1103">
            <v>86.399500000000003</v>
          </cell>
          <cell r="G1103">
            <v>1.8110729999999999</v>
          </cell>
          <cell r="H1103">
            <v>1.57267</v>
          </cell>
          <cell r="I1103">
            <v>-0.41045369999999998</v>
          </cell>
          <cell r="J1103">
            <v>-0.1679543</v>
          </cell>
          <cell r="K1103">
            <v>0</v>
          </cell>
          <cell r="L1103">
            <v>0.1679543</v>
          </cell>
          <cell r="M1103">
            <v>0.41045369999999998</v>
          </cell>
          <cell r="N1103">
            <v>0.41045369999999998</v>
          </cell>
          <cell r="O1103">
            <v>40</v>
          </cell>
        </row>
        <row r="1104">
          <cell r="A1104" t="str">
            <v>C&amp;I</v>
          </cell>
          <cell r="B1104">
            <v>23</v>
          </cell>
          <cell r="C1104" t="str">
            <v>All</v>
          </cell>
          <cell r="D1104" t="str">
            <v>PCT</v>
          </cell>
          <cell r="E1104" t="str">
            <v>Enrollment Date Quintile: Latest</v>
          </cell>
          <cell r="F1104">
            <v>83.043400000000005</v>
          </cell>
          <cell r="G1104">
            <v>1.7547950000000001</v>
          </cell>
          <cell r="H1104">
            <v>1.001044</v>
          </cell>
          <cell r="I1104">
            <v>-0.3960883</v>
          </cell>
          <cell r="J1104">
            <v>-0.1620761</v>
          </cell>
          <cell r="K1104">
            <v>0</v>
          </cell>
          <cell r="L1104">
            <v>0.1620761</v>
          </cell>
          <cell r="M1104">
            <v>0.3960883</v>
          </cell>
          <cell r="N1104">
            <v>0.3960883</v>
          </cell>
          <cell r="O1104">
            <v>40</v>
          </cell>
        </row>
        <row r="1105">
          <cell r="A1105" t="str">
            <v>C&amp;I</v>
          </cell>
          <cell r="B1105">
            <v>24</v>
          </cell>
          <cell r="C1105" t="str">
            <v>All</v>
          </cell>
          <cell r="D1105" t="str">
            <v>PCT</v>
          </cell>
          <cell r="E1105" t="str">
            <v>Enrollment Date Quintile: Latest</v>
          </cell>
          <cell r="F1105">
            <v>80.571100000000001</v>
          </cell>
          <cell r="G1105">
            <v>1.9011420000000001</v>
          </cell>
          <cell r="H1105">
            <v>1.316098</v>
          </cell>
          <cell r="I1105">
            <v>-0.38590580000000002</v>
          </cell>
          <cell r="J1105">
            <v>-0.15790950000000001</v>
          </cell>
          <cell r="K1105">
            <v>0</v>
          </cell>
          <cell r="L1105">
            <v>0.15790950000000001</v>
          </cell>
          <cell r="M1105">
            <v>0.38590580000000002</v>
          </cell>
          <cell r="N1105">
            <v>0.38590580000000002</v>
          </cell>
          <cell r="O1105">
            <v>40</v>
          </cell>
        </row>
        <row r="1106">
          <cell r="A1106" t="str">
            <v>C&amp;I</v>
          </cell>
          <cell r="B1106">
            <v>1</v>
          </cell>
          <cell r="C1106" t="str">
            <v>All</v>
          </cell>
          <cell r="D1106" t="str">
            <v>PCT</v>
          </cell>
          <cell r="E1106" t="str">
            <v>Industry: Agriculture, Mining &amp; Construction</v>
          </cell>
          <cell r="F1106">
            <v>67.006299999999996</v>
          </cell>
          <cell r="G1106">
            <v>0.96108199999999999</v>
          </cell>
          <cell r="H1106">
            <v>0.8091621</v>
          </cell>
          <cell r="I1106">
            <v>-0.77508259999999995</v>
          </cell>
          <cell r="J1106">
            <v>-0.31715749999999998</v>
          </cell>
          <cell r="K1106">
            <v>0</v>
          </cell>
          <cell r="L1106">
            <v>0.31715749999999998</v>
          </cell>
          <cell r="M1106">
            <v>0.77508259999999995</v>
          </cell>
          <cell r="N1106">
            <v>0.77508259999999995</v>
          </cell>
          <cell r="O1106">
            <v>14</v>
          </cell>
        </row>
        <row r="1107">
          <cell r="A1107" t="str">
            <v>C&amp;I</v>
          </cell>
          <cell r="B1107">
            <v>2</v>
          </cell>
          <cell r="C1107" t="str">
            <v>All</v>
          </cell>
          <cell r="D1107" t="str">
            <v>PCT</v>
          </cell>
          <cell r="E1107" t="str">
            <v>Industry: Agriculture, Mining &amp; Construction</v>
          </cell>
          <cell r="F1107">
            <v>64.632499999999993</v>
          </cell>
          <cell r="G1107">
            <v>0.86488220000000005</v>
          </cell>
          <cell r="H1107">
            <v>0.84114270000000002</v>
          </cell>
          <cell r="I1107">
            <v>-0.77925549999999999</v>
          </cell>
          <cell r="J1107">
            <v>-0.31886510000000001</v>
          </cell>
          <cell r="K1107">
            <v>0</v>
          </cell>
          <cell r="L1107">
            <v>0.31886510000000001</v>
          </cell>
          <cell r="M1107">
            <v>0.77925549999999999</v>
          </cell>
          <cell r="N1107">
            <v>0.77925549999999999</v>
          </cell>
          <cell r="O1107">
            <v>14</v>
          </cell>
        </row>
        <row r="1108">
          <cell r="A1108" t="str">
            <v>C&amp;I</v>
          </cell>
          <cell r="B1108">
            <v>3</v>
          </cell>
          <cell r="C1108" t="str">
            <v>All</v>
          </cell>
          <cell r="D1108" t="str">
            <v>PCT</v>
          </cell>
          <cell r="E1108" t="str">
            <v>Industry: Agriculture, Mining &amp; Construction</v>
          </cell>
          <cell r="F1108">
            <v>62.569400000000002</v>
          </cell>
          <cell r="G1108">
            <v>0.84698240000000002</v>
          </cell>
          <cell r="H1108">
            <v>0.67459449999999999</v>
          </cell>
          <cell r="I1108">
            <v>-0.77533730000000001</v>
          </cell>
          <cell r="J1108">
            <v>-0.31726179999999998</v>
          </cell>
          <cell r="K1108">
            <v>0</v>
          </cell>
          <cell r="L1108">
            <v>0.31726179999999998</v>
          </cell>
          <cell r="M1108">
            <v>0.77533730000000001</v>
          </cell>
          <cell r="N1108">
            <v>0.77533730000000001</v>
          </cell>
          <cell r="O1108">
            <v>14</v>
          </cell>
        </row>
        <row r="1109">
          <cell r="A1109" t="str">
            <v>C&amp;I</v>
          </cell>
          <cell r="B1109">
            <v>4</v>
          </cell>
          <cell r="C1109" t="str">
            <v>All</v>
          </cell>
          <cell r="D1109" t="str">
            <v>PCT</v>
          </cell>
          <cell r="E1109" t="str">
            <v>Industry: Agriculture, Mining &amp; Construction</v>
          </cell>
          <cell r="F1109">
            <v>62.162399999999998</v>
          </cell>
          <cell r="G1109">
            <v>0.84401099999999996</v>
          </cell>
          <cell r="H1109">
            <v>0.65179200000000004</v>
          </cell>
          <cell r="I1109">
            <v>-0.77377560000000001</v>
          </cell>
          <cell r="J1109">
            <v>-0.31662269999999998</v>
          </cell>
          <cell r="K1109">
            <v>0</v>
          </cell>
          <cell r="L1109">
            <v>0.31662269999999998</v>
          </cell>
          <cell r="M1109">
            <v>0.77377560000000001</v>
          </cell>
          <cell r="N1109">
            <v>0.77377560000000001</v>
          </cell>
          <cell r="O1109">
            <v>14</v>
          </cell>
        </row>
        <row r="1110">
          <cell r="A1110" t="str">
            <v>C&amp;I</v>
          </cell>
          <cell r="B1110">
            <v>5</v>
          </cell>
          <cell r="C1110" t="str">
            <v>All</v>
          </cell>
          <cell r="D1110" t="str">
            <v>PCT</v>
          </cell>
          <cell r="E1110" t="str">
            <v>Industry: Agriculture, Mining &amp; Construction</v>
          </cell>
          <cell r="F1110">
            <v>61.755499999999998</v>
          </cell>
          <cell r="G1110">
            <v>0.83898519999999999</v>
          </cell>
          <cell r="H1110">
            <v>0.64910860000000004</v>
          </cell>
          <cell r="I1110">
            <v>-0.77416209999999996</v>
          </cell>
          <cell r="J1110">
            <v>-0.31678079999999997</v>
          </cell>
          <cell r="K1110">
            <v>0</v>
          </cell>
          <cell r="L1110">
            <v>0.31678079999999997</v>
          </cell>
          <cell r="M1110">
            <v>0.77416209999999996</v>
          </cell>
          <cell r="N1110">
            <v>0.77416209999999996</v>
          </cell>
          <cell r="O1110">
            <v>14</v>
          </cell>
        </row>
        <row r="1111">
          <cell r="A1111" t="str">
            <v>C&amp;I</v>
          </cell>
          <cell r="B1111">
            <v>6</v>
          </cell>
          <cell r="C1111" t="str">
            <v>All</v>
          </cell>
          <cell r="D1111" t="str">
            <v>PCT</v>
          </cell>
          <cell r="E1111" t="str">
            <v>Industry: Agriculture, Mining &amp; Construction</v>
          </cell>
          <cell r="F1111">
            <v>61.223999999999997</v>
          </cell>
          <cell r="G1111">
            <v>0.77999359999999995</v>
          </cell>
          <cell r="H1111">
            <v>0.6477001</v>
          </cell>
          <cell r="I1111">
            <v>-0.77061040000000003</v>
          </cell>
          <cell r="J1111">
            <v>-0.31532749999999998</v>
          </cell>
          <cell r="K1111">
            <v>0</v>
          </cell>
          <cell r="L1111">
            <v>0.31532749999999998</v>
          </cell>
          <cell r="M1111">
            <v>0.77061040000000003</v>
          </cell>
          <cell r="N1111">
            <v>0.77061040000000003</v>
          </cell>
          <cell r="O1111">
            <v>14</v>
          </cell>
        </row>
        <row r="1112">
          <cell r="A1112" t="str">
            <v>C&amp;I</v>
          </cell>
          <cell r="B1112">
            <v>7</v>
          </cell>
          <cell r="C1112" t="str">
            <v>All</v>
          </cell>
          <cell r="D1112" t="str">
            <v>PCT</v>
          </cell>
          <cell r="E1112" t="str">
            <v>Industry: Agriculture, Mining &amp; Construction</v>
          </cell>
          <cell r="F1112">
            <v>60.848599999999998</v>
          </cell>
          <cell r="G1112">
            <v>1.0523670000000001</v>
          </cell>
          <cell r="H1112">
            <v>0.93296829999999997</v>
          </cell>
          <cell r="I1112">
            <v>-0.77034650000000005</v>
          </cell>
          <cell r="J1112">
            <v>-0.31521959999999999</v>
          </cell>
          <cell r="K1112">
            <v>0</v>
          </cell>
          <cell r="L1112">
            <v>0.31521959999999999</v>
          </cell>
          <cell r="M1112">
            <v>0.77034650000000005</v>
          </cell>
          <cell r="N1112">
            <v>0.77034650000000005</v>
          </cell>
          <cell r="O1112">
            <v>14</v>
          </cell>
        </row>
        <row r="1113">
          <cell r="A1113" t="str">
            <v>C&amp;I</v>
          </cell>
          <cell r="B1113">
            <v>8</v>
          </cell>
          <cell r="C1113" t="str">
            <v>All</v>
          </cell>
          <cell r="D1113" t="str">
            <v>PCT</v>
          </cell>
          <cell r="E1113" t="str">
            <v>Industry: Agriculture, Mining &amp; Construction</v>
          </cell>
          <cell r="F1113">
            <v>62.9101</v>
          </cell>
          <cell r="G1113">
            <v>1.155173</v>
          </cell>
          <cell r="H1113">
            <v>1.1234630000000001</v>
          </cell>
          <cell r="I1113">
            <v>-0.78232239999999997</v>
          </cell>
          <cell r="J1113">
            <v>-0.32012000000000002</v>
          </cell>
          <cell r="K1113">
            <v>0</v>
          </cell>
          <cell r="L1113">
            <v>0.32012000000000002</v>
          </cell>
          <cell r="M1113">
            <v>0.78232239999999997</v>
          </cell>
          <cell r="N1113">
            <v>0.78232239999999997</v>
          </cell>
          <cell r="O1113">
            <v>14</v>
          </cell>
        </row>
        <row r="1114">
          <cell r="A1114" t="str">
            <v>C&amp;I</v>
          </cell>
          <cell r="B1114">
            <v>9</v>
          </cell>
          <cell r="C1114" t="str">
            <v>All</v>
          </cell>
          <cell r="D1114" t="str">
            <v>PCT</v>
          </cell>
          <cell r="E1114" t="str">
            <v>Industry: Agriculture, Mining &amp; Construction</v>
          </cell>
          <cell r="F1114">
            <v>68.845399999999998</v>
          </cell>
          <cell r="G1114">
            <v>1.566543</v>
          </cell>
          <cell r="H1114">
            <v>2.0305309999999999</v>
          </cell>
          <cell r="I1114">
            <v>-0.81339839999999997</v>
          </cell>
          <cell r="J1114">
            <v>-0.33283600000000002</v>
          </cell>
          <cell r="K1114">
            <v>0</v>
          </cell>
          <cell r="L1114">
            <v>0.33283600000000002</v>
          </cell>
          <cell r="M1114">
            <v>0.81339839999999997</v>
          </cell>
          <cell r="N1114">
            <v>0.81339839999999997</v>
          </cell>
          <cell r="O1114">
            <v>14</v>
          </cell>
        </row>
        <row r="1115">
          <cell r="A1115" t="str">
            <v>C&amp;I</v>
          </cell>
          <cell r="B1115">
            <v>10</v>
          </cell>
          <cell r="C1115" t="str">
            <v>All</v>
          </cell>
          <cell r="D1115" t="str">
            <v>PCT</v>
          </cell>
          <cell r="E1115" t="str">
            <v>Industry: Agriculture, Mining &amp; Construction</v>
          </cell>
          <cell r="F1115">
            <v>75.531499999999994</v>
          </cell>
          <cell r="G1115">
            <v>2.1696979999999999</v>
          </cell>
          <cell r="H1115">
            <v>3.440331</v>
          </cell>
          <cell r="I1115">
            <v>-0.84786640000000002</v>
          </cell>
          <cell r="J1115">
            <v>-0.34694009999999997</v>
          </cell>
          <cell r="K1115">
            <v>0</v>
          </cell>
          <cell r="L1115">
            <v>0.34694009999999997</v>
          </cell>
          <cell r="M1115">
            <v>0.84786640000000002</v>
          </cell>
          <cell r="N1115">
            <v>0.84786640000000002</v>
          </cell>
          <cell r="O1115">
            <v>14</v>
          </cell>
        </row>
        <row r="1116">
          <cell r="A1116" t="str">
            <v>C&amp;I</v>
          </cell>
          <cell r="B1116">
            <v>11</v>
          </cell>
          <cell r="C1116" t="str">
            <v>All</v>
          </cell>
          <cell r="D1116" t="str">
            <v>PCT</v>
          </cell>
          <cell r="E1116" t="str">
            <v>Industry: Agriculture, Mining &amp; Construction</v>
          </cell>
          <cell r="F1116">
            <v>81.812299999999993</v>
          </cell>
          <cell r="G1116">
            <v>3.2487590000000002</v>
          </cell>
          <cell r="H1116">
            <v>3.052791</v>
          </cell>
          <cell r="I1116">
            <v>-1.0275160000000001</v>
          </cell>
          <cell r="J1116">
            <v>-0.42045110000000002</v>
          </cell>
          <cell r="K1116">
            <v>0</v>
          </cell>
          <cell r="L1116">
            <v>0.42045110000000002</v>
          </cell>
          <cell r="M1116">
            <v>1.0275160000000001</v>
          </cell>
          <cell r="N1116">
            <v>1.0275160000000001</v>
          </cell>
          <cell r="O1116">
            <v>14</v>
          </cell>
        </row>
        <row r="1117">
          <cell r="A1117" t="str">
            <v>C&amp;I</v>
          </cell>
          <cell r="B1117">
            <v>12</v>
          </cell>
          <cell r="C1117" t="str">
            <v>All</v>
          </cell>
          <cell r="D1117" t="str">
            <v>PCT</v>
          </cell>
          <cell r="E1117" t="str">
            <v>Industry: Agriculture, Mining &amp; Construction</v>
          </cell>
          <cell r="F1117">
            <v>86</v>
          </cell>
          <cell r="G1117">
            <v>3.5148630000000001</v>
          </cell>
          <cell r="H1117">
            <v>3.0033850000000002</v>
          </cell>
          <cell r="I1117">
            <v>-0.91603999999999997</v>
          </cell>
          <cell r="J1117">
            <v>-0.37483610000000001</v>
          </cell>
          <cell r="K1117">
            <v>0</v>
          </cell>
          <cell r="L1117">
            <v>0.37483610000000001</v>
          </cell>
          <cell r="M1117">
            <v>0.91603999999999997</v>
          </cell>
          <cell r="N1117">
            <v>0.91603999999999997</v>
          </cell>
          <cell r="O1117">
            <v>14</v>
          </cell>
        </row>
        <row r="1118">
          <cell r="A1118" t="str">
            <v>C&amp;I</v>
          </cell>
          <cell r="B1118">
            <v>13</v>
          </cell>
          <cell r="C1118" t="str">
            <v>All</v>
          </cell>
          <cell r="D1118" t="str">
            <v>PCT</v>
          </cell>
          <cell r="E1118" t="str">
            <v>Industry: Agriculture, Mining &amp; Construction</v>
          </cell>
          <cell r="F1118">
            <v>89.031499999999994</v>
          </cell>
          <cell r="G1118">
            <v>3.5017839999999998</v>
          </cell>
          <cell r="H1118">
            <v>3.4798650000000002</v>
          </cell>
          <cell r="I1118">
            <v>-0.93922410000000001</v>
          </cell>
          <cell r="J1118">
            <v>-0.38432290000000002</v>
          </cell>
          <cell r="K1118">
            <v>0</v>
          </cell>
          <cell r="L1118">
            <v>0.38432290000000002</v>
          </cell>
          <cell r="M1118">
            <v>0.93922410000000001</v>
          </cell>
          <cell r="N1118">
            <v>0.93922410000000001</v>
          </cell>
          <cell r="O1118">
            <v>14</v>
          </cell>
        </row>
        <row r="1119">
          <cell r="A1119" t="str">
            <v>C&amp;I</v>
          </cell>
          <cell r="B1119">
            <v>14</v>
          </cell>
          <cell r="C1119" t="str">
            <v>All</v>
          </cell>
          <cell r="D1119" t="str">
            <v>PCT</v>
          </cell>
          <cell r="E1119" t="str">
            <v>Industry: Agriculture, Mining &amp; Construction</v>
          </cell>
          <cell r="F1119">
            <v>91.406899999999993</v>
          </cell>
          <cell r="G1119">
            <v>3.9806319999999999</v>
          </cell>
          <cell r="H1119">
            <v>4.5150589999999999</v>
          </cell>
          <cell r="I1119">
            <v>-0.92946879999999998</v>
          </cell>
          <cell r="J1119">
            <v>-0.38033109999999998</v>
          </cell>
          <cell r="K1119">
            <v>0</v>
          </cell>
          <cell r="L1119">
            <v>0.38033109999999998</v>
          </cell>
          <cell r="M1119">
            <v>0.92946879999999998</v>
          </cell>
          <cell r="N1119">
            <v>0.92946879999999998</v>
          </cell>
          <cell r="O1119">
            <v>14</v>
          </cell>
        </row>
        <row r="1120">
          <cell r="A1120" t="str">
            <v>C&amp;I</v>
          </cell>
          <cell r="B1120">
            <v>15</v>
          </cell>
          <cell r="C1120" t="str">
            <v>All</v>
          </cell>
          <cell r="D1120" t="str">
            <v>PCT</v>
          </cell>
          <cell r="E1120" t="str">
            <v>Industry: Agriculture, Mining &amp; Construction</v>
          </cell>
          <cell r="F1120">
            <v>93.5946</v>
          </cell>
          <cell r="G1120">
            <v>4.4166160000000003</v>
          </cell>
          <cell r="H1120">
            <v>4.6115529999999998</v>
          </cell>
          <cell r="I1120">
            <v>-0.95528860000000004</v>
          </cell>
          <cell r="J1120">
            <v>-0.39089639999999998</v>
          </cell>
          <cell r="K1120">
            <v>0</v>
          </cell>
          <cell r="L1120">
            <v>0.39089639999999998</v>
          </cell>
          <cell r="M1120">
            <v>0.95528860000000004</v>
          </cell>
          <cell r="N1120">
            <v>0.95528860000000004</v>
          </cell>
          <cell r="O1120">
            <v>14</v>
          </cell>
        </row>
        <row r="1121">
          <cell r="A1121" t="str">
            <v>C&amp;I</v>
          </cell>
          <cell r="B1121">
            <v>16</v>
          </cell>
          <cell r="C1121" t="str">
            <v>All</v>
          </cell>
          <cell r="D1121" t="str">
            <v>PCT</v>
          </cell>
          <cell r="E1121" t="str">
            <v>Industry: Agriculture, Mining &amp; Construction</v>
          </cell>
          <cell r="F1121">
            <v>95.47</v>
          </cell>
          <cell r="G1121">
            <v>4.3543419999999999</v>
          </cell>
          <cell r="H1121">
            <v>2.4648750000000001</v>
          </cell>
          <cell r="I1121">
            <v>-1.0222059999999999</v>
          </cell>
          <cell r="J1121">
            <v>-0.41827829999999999</v>
          </cell>
          <cell r="K1121">
            <v>0</v>
          </cell>
          <cell r="L1121">
            <v>0.41827829999999999</v>
          </cell>
          <cell r="M1121">
            <v>1.0222059999999999</v>
          </cell>
          <cell r="N1121">
            <v>1.0222059999999999</v>
          </cell>
          <cell r="O1121">
            <v>14</v>
          </cell>
        </row>
        <row r="1122">
          <cell r="A1122" t="str">
            <v>C&amp;I</v>
          </cell>
          <cell r="B1122">
            <v>17</v>
          </cell>
          <cell r="C1122" t="str">
            <v>All</v>
          </cell>
          <cell r="D1122" t="str">
            <v>PCT</v>
          </cell>
          <cell r="E1122" t="str">
            <v>Industry: Agriculture, Mining &amp; Construction</v>
          </cell>
          <cell r="F1122">
            <v>96.189300000000003</v>
          </cell>
          <cell r="G1122">
            <v>4.25793</v>
          </cell>
          <cell r="H1122">
            <v>2.4560399999999998</v>
          </cell>
          <cell r="I1122">
            <v>-0.98580880000000004</v>
          </cell>
          <cell r="J1122">
            <v>-0.40338499999999999</v>
          </cell>
          <cell r="K1122">
            <v>0</v>
          </cell>
          <cell r="L1122">
            <v>0.40338499999999999</v>
          </cell>
          <cell r="M1122">
            <v>0.98580880000000004</v>
          </cell>
          <cell r="N1122">
            <v>0.98580880000000004</v>
          </cell>
          <cell r="O1122">
            <v>14</v>
          </cell>
        </row>
        <row r="1123">
          <cell r="A1123" t="str">
            <v>C&amp;I</v>
          </cell>
          <cell r="B1123">
            <v>18</v>
          </cell>
          <cell r="C1123" t="str">
            <v>All</v>
          </cell>
          <cell r="D1123" t="str">
            <v>PCT</v>
          </cell>
          <cell r="E1123" t="str">
            <v>Industry: Agriculture, Mining &amp; Construction</v>
          </cell>
          <cell r="F1123">
            <v>95.720799999999997</v>
          </cell>
          <cell r="G1123">
            <v>3.6131129999999998</v>
          </cell>
          <cell r="H1123">
            <v>2.1693389999999999</v>
          </cell>
          <cell r="I1123">
            <v>-0.94254020000000005</v>
          </cell>
          <cell r="J1123">
            <v>-0.38567980000000002</v>
          </cell>
          <cell r="K1123">
            <v>0</v>
          </cell>
          <cell r="L1123">
            <v>0.38567980000000002</v>
          </cell>
          <cell r="M1123">
            <v>0.94254020000000005</v>
          </cell>
          <cell r="N1123">
            <v>0.94254020000000005</v>
          </cell>
          <cell r="O1123">
            <v>14</v>
          </cell>
        </row>
        <row r="1124">
          <cell r="A1124" t="str">
            <v>C&amp;I</v>
          </cell>
          <cell r="B1124">
            <v>19</v>
          </cell>
          <cell r="C1124" t="str">
            <v>All</v>
          </cell>
          <cell r="D1124" t="str">
            <v>PCT</v>
          </cell>
          <cell r="E1124" t="str">
            <v>Industry: Agriculture, Mining &amp; Construction</v>
          </cell>
          <cell r="F1124">
            <v>93.220799999999997</v>
          </cell>
          <cell r="G1124">
            <v>3.1491889999999998</v>
          </cell>
          <cell r="H1124">
            <v>1.7705949999999999</v>
          </cell>
          <cell r="I1124">
            <v>-0.91366029999999998</v>
          </cell>
          <cell r="J1124">
            <v>-0.37386239999999998</v>
          </cell>
          <cell r="K1124">
            <v>0</v>
          </cell>
          <cell r="L1124">
            <v>0.37386239999999998</v>
          </cell>
          <cell r="M1124">
            <v>0.91366029999999998</v>
          </cell>
          <cell r="N1124">
            <v>0.91366029999999998</v>
          </cell>
          <cell r="O1124">
            <v>14</v>
          </cell>
        </row>
        <row r="1125">
          <cell r="A1125" t="str">
            <v>C&amp;I</v>
          </cell>
          <cell r="B1125">
            <v>20</v>
          </cell>
          <cell r="C1125" t="str">
            <v>All</v>
          </cell>
          <cell r="D1125" t="str">
            <v>PCT</v>
          </cell>
          <cell r="E1125" t="str">
            <v>Industry: Agriculture, Mining &amp; Construction</v>
          </cell>
          <cell r="F1125">
            <v>87.0047</v>
          </cell>
          <cell r="G1125">
            <v>2.319836</v>
          </cell>
          <cell r="H1125">
            <v>1.1172519999999999</v>
          </cell>
          <cell r="I1125">
            <v>-0.94670480000000001</v>
          </cell>
          <cell r="J1125">
            <v>-0.3873839</v>
          </cell>
          <cell r="K1125">
            <v>0</v>
          </cell>
          <cell r="L1125">
            <v>0.3873839</v>
          </cell>
          <cell r="M1125">
            <v>0.94670480000000001</v>
          </cell>
          <cell r="N1125">
            <v>0.94670480000000001</v>
          </cell>
          <cell r="O1125">
            <v>14</v>
          </cell>
        </row>
        <row r="1126">
          <cell r="A1126" t="str">
            <v>C&amp;I</v>
          </cell>
          <cell r="B1126">
            <v>21</v>
          </cell>
          <cell r="C1126" t="str">
            <v>All</v>
          </cell>
          <cell r="D1126" t="str">
            <v>PCT</v>
          </cell>
          <cell r="E1126" t="str">
            <v>Industry: Agriculture, Mining &amp; Construction</v>
          </cell>
          <cell r="F1126">
            <v>81.755499999999998</v>
          </cell>
          <cell r="G1126">
            <v>1.9280900000000001</v>
          </cell>
          <cell r="H1126">
            <v>1.2771189999999999</v>
          </cell>
          <cell r="I1126">
            <v>-0.86966710000000003</v>
          </cell>
          <cell r="J1126">
            <v>-0.35586069999999997</v>
          </cell>
          <cell r="K1126">
            <v>0</v>
          </cell>
          <cell r="L1126">
            <v>0.35586069999999997</v>
          </cell>
          <cell r="M1126">
            <v>0.86966710000000003</v>
          </cell>
          <cell r="N1126">
            <v>0.86966710000000003</v>
          </cell>
          <cell r="O1126">
            <v>14</v>
          </cell>
        </row>
        <row r="1127">
          <cell r="A1127" t="str">
            <v>C&amp;I</v>
          </cell>
          <cell r="B1127">
            <v>22</v>
          </cell>
          <cell r="C1127" t="str">
            <v>All</v>
          </cell>
          <cell r="D1127" t="str">
            <v>PCT</v>
          </cell>
          <cell r="E1127" t="str">
            <v>Industry: Agriculture, Mining &amp; Construction</v>
          </cell>
          <cell r="F1127">
            <v>78.287099999999995</v>
          </cell>
          <cell r="G1127">
            <v>1.4689509999999999</v>
          </cell>
          <cell r="H1127">
            <v>0.97995869999999996</v>
          </cell>
          <cell r="I1127">
            <v>-0.829009</v>
          </cell>
          <cell r="J1127">
            <v>-0.33922380000000002</v>
          </cell>
          <cell r="K1127">
            <v>0</v>
          </cell>
          <cell r="L1127">
            <v>0.33922380000000002</v>
          </cell>
          <cell r="M1127">
            <v>0.829009</v>
          </cell>
          <cell r="N1127">
            <v>0.829009</v>
          </cell>
          <cell r="O1127">
            <v>14</v>
          </cell>
        </row>
        <row r="1128">
          <cell r="A1128" t="str">
            <v>C&amp;I</v>
          </cell>
          <cell r="B1128">
            <v>23</v>
          </cell>
          <cell r="C1128" t="str">
            <v>All</v>
          </cell>
          <cell r="D1128" t="str">
            <v>PCT</v>
          </cell>
          <cell r="E1128" t="str">
            <v>Industry: Agriculture, Mining &amp; Construction</v>
          </cell>
          <cell r="F1128">
            <v>75.755499999999998</v>
          </cell>
          <cell r="G1128">
            <v>1.245207</v>
          </cell>
          <cell r="H1128">
            <v>0.86544290000000001</v>
          </cell>
          <cell r="I1128">
            <v>-0.8020467</v>
          </cell>
          <cell r="J1128">
            <v>-0.32819100000000001</v>
          </cell>
          <cell r="K1128">
            <v>0</v>
          </cell>
          <cell r="L1128">
            <v>0.32819100000000001</v>
          </cell>
          <cell r="M1128">
            <v>0.8020467</v>
          </cell>
          <cell r="N1128">
            <v>0.8020467</v>
          </cell>
          <cell r="O1128">
            <v>14</v>
          </cell>
        </row>
        <row r="1129">
          <cell r="A1129" t="str">
            <v>C&amp;I</v>
          </cell>
          <cell r="B1129">
            <v>24</v>
          </cell>
          <cell r="C1129" t="str">
            <v>All</v>
          </cell>
          <cell r="D1129" t="str">
            <v>PCT</v>
          </cell>
          <cell r="E1129" t="str">
            <v>Industry: Agriculture, Mining &amp; Construction</v>
          </cell>
          <cell r="F1129">
            <v>73.567800000000005</v>
          </cell>
          <cell r="G1129">
            <v>1.040084</v>
          </cell>
          <cell r="H1129">
            <v>0.82305890000000004</v>
          </cell>
          <cell r="I1129">
            <v>-0.79121450000000004</v>
          </cell>
          <cell r="J1129">
            <v>-0.3237585</v>
          </cell>
          <cell r="K1129">
            <v>0</v>
          </cell>
          <cell r="L1129">
            <v>0.3237585</v>
          </cell>
          <cell r="M1129">
            <v>0.79121450000000004</v>
          </cell>
          <cell r="N1129">
            <v>0.79121450000000004</v>
          </cell>
          <cell r="O1129">
            <v>14</v>
          </cell>
        </row>
        <row r="1130">
          <cell r="A1130" t="str">
            <v>C&amp;I</v>
          </cell>
          <cell r="B1130">
            <v>1</v>
          </cell>
          <cell r="C1130" t="str">
            <v>All</v>
          </cell>
          <cell r="D1130" t="str">
            <v>PCT</v>
          </cell>
          <cell r="E1130" t="str">
            <v>Industry: Institutional/Government</v>
          </cell>
          <cell r="F1130">
            <v>66.861199999999997</v>
          </cell>
          <cell r="G1130">
            <v>1.7404010000000001</v>
          </cell>
          <cell r="H1130">
            <v>1.8094790000000001</v>
          </cell>
          <cell r="I1130">
            <v>-0.4472235</v>
          </cell>
          <cell r="J1130">
            <v>-0.1830002</v>
          </cell>
          <cell r="K1130">
            <v>0</v>
          </cell>
          <cell r="L1130">
            <v>0.1830002</v>
          </cell>
          <cell r="M1130">
            <v>0.4472235</v>
          </cell>
          <cell r="N1130">
            <v>0.4472235</v>
          </cell>
          <cell r="O1130">
            <v>74</v>
          </cell>
        </row>
        <row r="1131">
          <cell r="A1131" t="str">
            <v>C&amp;I</v>
          </cell>
          <cell r="B1131">
            <v>2</v>
          </cell>
          <cell r="C1131" t="str">
            <v>All</v>
          </cell>
          <cell r="D1131" t="str">
            <v>PCT</v>
          </cell>
          <cell r="E1131" t="str">
            <v>Industry: Institutional/Government</v>
          </cell>
          <cell r="F1131">
            <v>65.430000000000007</v>
          </cell>
          <cell r="G1131">
            <v>1.696831</v>
          </cell>
          <cell r="H1131">
            <v>1.6508149999999999</v>
          </cell>
          <cell r="I1131">
            <v>-0.44304739999999998</v>
          </cell>
          <cell r="J1131">
            <v>-0.18129139999999999</v>
          </cell>
          <cell r="K1131">
            <v>0</v>
          </cell>
          <cell r="L1131">
            <v>0.18129139999999999</v>
          </cell>
          <cell r="M1131">
            <v>0.44304739999999998</v>
          </cell>
          <cell r="N1131">
            <v>0.44304739999999998</v>
          </cell>
          <cell r="O1131">
            <v>74</v>
          </cell>
        </row>
        <row r="1132">
          <cell r="A1132" t="str">
            <v>C&amp;I</v>
          </cell>
          <cell r="B1132">
            <v>3</v>
          </cell>
          <cell r="C1132" t="str">
            <v>All</v>
          </cell>
          <cell r="D1132" t="str">
            <v>PCT</v>
          </cell>
          <cell r="E1132" t="str">
            <v>Industry: Institutional/Government</v>
          </cell>
          <cell r="F1132">
            <v>64.184899999999999</v>
          </cell>
          <cell r="G1132">
            <v>1.6612100000000001</v>
          </cell>
          <cell r="H1132">
            <v>1.650725</v>
          </cell>
          <cell r="I1132">
            <v>-0.43972670000000003</v>
          </cell>
          <cell r="J1132">
            <v>-0.1799326</v>
          </cell>
          <cell r="K1132">
            <v>0</v>
          </cell>
          <cell r="L1132">
            <v>0.1799326</v>
          </cell>
          <cell r="M1132">
            <v>0.43972670000000003</v>
          </cell>
          <cell r="N1132">
            <v>0.43972670000000003</v>
          </cell>
          <cell r="O1132">
            <v>74</v>
          </cell>
        </row>
        <row r="1133">
          <cell r="A1133" t="str">
            <v>C&amp;I</v>
          </cell>
          <cell r="B1133">
            <v>4</v>
          </cell>
          <cell r="C1133" t="str">
            <v>All</v>
          </cell>
          <cell r="D1133" t="str">
            <v>PCT</v>
          </cell>
          <cell r="E1133" t="str">
            <v>Industry: Institutional/Government</v>
          </cell>
          <cell r="F1133">
            <v>63.318800000000003</v>
          </cell>
          <cell r="G1133">
            <v>1.625748</v>
          </cell>
          <cell r="H1133">
            <v>1.6709860000000001</v>
          </cell>
          <cell r="I1133">
            <v>-0.43759140000000002</v>
          </cell>
          <cell r="J1133">
            <v>-0.17905889999999999</v>
          </cell>
          <cell r="K1133">
            <v>0</v>
          </cell>
          <cell r="L1133">
            <v>0.17905889999999999</v>
          </cell>
          <cell r="M1133">
            <v>0.43759140000000002</v>
          </cell>
          <cell r="N1133">
            <v>0.43759140000000002</v>
          </cell>
          <cell r="O1133">
            <v>74</v>
          </cell>
        </row>
        <row r="1134">
          <cell r="A1134" t="str">
            <v>C&amp;I</v>
          </cell>
          <cell r="B1134">
            <v>5</v>
          </cell>
          <cell r="C1134" t="str">
            <v>All</v>
          </cell>
          <cell r="D1134" t="str">
            <v>PCT</v>
          </cell>
          <cell r="E1134" t="str">
            <v>Industry: Institutional/Government</v>
          </cell>
          <cell r="F1134">
            <v>62.7288</v>
          </cell>
          <cell r="G1134">
            <v>1.633502</v>
          </cell>
          <cell r="H1134">
            <v>1.5250459999999999</v>
          </cell>
          <cell r="I1134">
            <v>-0.43709759999999998</v>
          </cell>
          <cell r="J1134">
            <v>-0.17885680000000001</v>
          </cell>
          <cell r="K1134">
            <v>0</v>
          </cell>
          <cell r="L1134">
            <v>0.17885680000000001</v>
          </cell>
          <cell r="M1134">
            <v>0.43709759999999998</v>
          </cell>
          <cell r="N1134">
            <v>0.43709759999999998</v>
          </cell>
          <cell r="O1134">
            <v>74</v>
          </cell>
        </row>
        <row r="1135">
          <cell r="A1135" t="str">
            <v>C&amp;I</v>
          </cell>
          <cell r="B1135">
            <v>6</v>
          </cell>
          <cell r="C1135" t="str">
            <v>All</v>
          </cell>
          <cell r="D1135" t="str">
            <v>PCT</v>
          </cell>
          <cell r="E1135" t="str">
            <v>Industry: Institutional/Government</v>
          </cell>
          <cell r="F1135">
            <v>62.054499999999997</v>
          </cell>
          <cell r="G1135">
            <v>1.6358509999999999</v>
          </cell>
          <cell r="H1135">
            <v>1.7088810000000001</v>
          </cell>
          <cell r="I1135">
            <v>-0.43709730000000002</v>
          </cell>
          <cell r="J1135">
            <v>-0.17885670000000001</v>
          </cell>
          <cell r="K1135">
            <v>0</v>
          </cell>
          <cell r="L1135">
            <v>0.17885670000000001</v>
          </cell>
          <cell r="M1135">
            <v>0.43709730000000002</v>
          </cell>
          <cell r="N1135">
            <v>0.43709730000000002</v>
          </cell>
          <cell r="O1135">
            <v>74</v>
          </cell>
        </row>
        <row r="1136">
          <cell r="A1136" t="str">
            <v>C&amp;I</v>
          </cell>
          <cell r="B1136">
            <v>7</v>
          </cell>
          <cell r="C1136" t="str">
            <v>All</v>
          </cell>
          <cell r="D1136" t="str">
            <v>PCT</v>
          </cell>
          <cell r="E1136" t="str">
            <v>Industry: Institutional/Government</v>
          </cell>
          <cell r="F1136">
            <v>61.413600000000002</v>
          </cell>
          <cell r="G1136">
            <v>1.8624559999999999</v>
          </cell>
          <cell r="H1136">
            <v>2.1039300000000001</v>
          </cell>
          <cell r="I1136">
            <v>-0.43729370000000001</v>
          </cell>
          <cell r="J1136">
            <v>-0.17893700000000001</v>
          </cell>
          <cell r="K1136">
            <v>0</v>
          </cell>
          <cell r="L1136">
            <v>0.17893700000000001</v>
          </cell>
          <cell r="M1136">
            <v>0.43729370000000001</v>
          </cell>
          <cell r="N1136">
            <v>0.43729370000000001</v>
          </cell>
          <cell r="O1136">
            <v>74</v>
          </cell>
        </row>
        <row r="1137">
          <cell r="A1137" t="str">
            <v>C&amp;I</v>
          </cell>
          <cell r="B1137">
            <v>8</v>
          </cell>
          <cell r="C1137" t="str">
            <v>All</v>
          </cell>
          <cell r="D1137" t="str">
            <v>PCT</v>
          </cell>
          <cell r="E1137" t="str">
            <v>Industry: Institutional/Government</v>
          </cell>
          <cell r="F1137">
            <v>63.098300000000002</v>
          </cell>
          <cell r="G1137">
            <v>2.1867800000000002</v>
          </cell>
          <cell r="H1137">
            <v>2.2510249999999998</v>
          </cell>
          <cell r="I1137">
            <v>-0.4403164</v>
          </cell>
          <cell r="J1137">
            <v>-0.1801739</v>
          </cell>
          <cell r="K1137">
            <v>0</v>
          </cell>
          <cell r="L1137">
            <v>0.1801739</v>
          </cell>
          <cell r="M1137">
            <v>0.4403164</v>
          </cell>
          <cell r="N1137">
            <v>0.4403164</v>
          </cell>
          <cell r="O1137">
            <v>74</v>
          </cell>
        </row>
        <row r="1138">
          <cell r="A1138" t="str">
            <v>C&amp;I</v>
          </cell>
          <cell r="B1138">
            <v>9</v>
          </cell>
          <cell r="C1138" t="str">
            <v>All</v>
          </cell>
          <cell r="D1138" t="str">
            <v>PCT</v>
          </cell>
          <cell r="E1138" t="str">
            <v>Industry: Institutional/Government</v>
          </cell>
          <cell r="F1138">
            <v>67.653999999999996</v>
          </cell>
          <cell r="G1138">
            <v>2.9777680000000002</v>
          </cell>
          <cell r="H1138">
            <v>3.1702870000000001</v>
          </cell>
          <cell r="I1138">
            <v>-0.45048290000000002</v>
          </cell>
          <cell r="J1138">
            <v>-0.184334</v>
          </cell>
          <cell r="K1138">
            <v>0</v>
          </cell>
          <cell r="L1138">
            <v>0.184334</v>
          </cell>
          <cell r="M1138">
            <v>0.45048290000000002</v>
          </cell>
          <cell r="N1138">
            <v>0.45048290000000002</v>
          </cell>
          <cell r="O1138">
            <v>74</v>
          </cell>
        </row>
        <row r="1139">
          <cell r="A1139" t="str">
            <v>C&amp;I</v>
          </cell>
          <cell r="B1139">
            <v>10</v>
          </cell>
          <cell r="C1139" t="str">
            <v>All</v>
          </cell>
          <cell r="D1139" t="str">
            <v>PCT</v>
          </cell>
          <cell r="E1139" t="str">
            <v>Industry: Institutional/Government</v>
          </cell>
          <cell r="F1139">
            <v>71.816599999999994</v>
          </cell>
          <cell r="G1139">
            <v>5.0704710000000004</v>
          </cell>
          <cell r="H1139">
            <v>4.6177159999999997</v>
          </cell>
          <cell r="I1139">
            <v>-0.48494660000000001</v>
          </cell>
          <cell r="J1139">
            <v>-0.19843620000000001</v>
          </cell>
          <cell r="K1139">
            <v>0</v>
          </cell>
          <cell r="L1139">
            <v>0.19843620000000001</v>
          </cell>
          <cell r="M1139">
            <v>0.48494660000000001</v>
          </cell>
          <cell r="N1139">
            <v>0.48494660000000001</v>
          </cell>
          <cell r="O1139">
            <v>74</v>
          </cell>
        </row>
        <row r="1140">
          <cell r="A1140" t="str">
            <v>C&amp;I</v>
          </cell>
          <cell r="B1140">
            <v>11</v>
          </cell>
          <cell r="C1140" t="str">
            <v>All</v>
          </cell>
          <cell r="D1140" t="str">
            <v>PCT</v>
          </cell>
          <cell r="E1140" t="str">
            <v>Industry: Institutional/Government</v>
          </cell>
          <cell r="F1140">
            <v>76.389600000000002</v>
          </cell>
          <cell r="G1140">
            <v>6.0663410000000004</v>
          </cell>
          <cell r="H1140">
            <v>6.2171659999999997</v>
          </cell>
          <cell r="I1140">
            <v>-0.52178139999999995</v>
          </cell>
          <cell r="J1140">
            <v>-0.2135087</v>
          </cell>
          <cell r="K1140">
            <v>0</v>
          </cell>
          <cell r="L1140">
            <v>0.2135087</v>
          </cell>
          <cell r="M1140">
            <v>0.52178139999999995</v>
          </cell>
          <cell r="N1140">
            <v>0.52178139999999995</v>
          </cell>
          <cell r="O1140">
            <v>74</v>
          </cell>
        </row>
        <row r="1141">
          <cell r="A1141" t="str">
            <v>C&amp;I</v>
          </cell>
          <cell r="B1141">
            <v>12</v>
          </cell>
          <cell r="C1141" t="str">
            <v>All</v>
          </cell>
          <cell r="D1141" t="str">
            <v>PCT</v>
          </cell>
          <cell r="E1141" t="str">
            <v>Industry: Institutional/Government</v>
          </cell>
          <cell r="F1141">
            <v>79.937700000000007</v>
          </cell>
          <cell r="G1141">
            <v>7.175109</v>
          </cell>
          <cell r="H1141">
            <v>7.6013789999999997</v>
          </cell>
          <cell r="I1141">
            <v>-0.51577490000000004</v>
          </cell>
          <cell r="J1141">
            <v>-0.21105090000000001</v>
          </cell>
          <cell r="K1141">
            <v>0</v>
          </cell>
          <cell r="L1141">
            <v>0.21105090000000001</v>
          </cell>
          <cell r="M1141">
            <v>0.51577490000000004</v>
          </cell>
          <cell r="N1141">
            <v>0.51577490000000004</v>
          </cell>
          <cell r="O1141">
            <v>74</v>
          </cell>
        </row>
        <row r="1142">
          <cell r="A1142" t="str">
            <v>C&amp;I</v>
          </cell>
          <cell r="B1142">
            <v>13</v>
          </cell>
          <cell r="C1142" t="str">
            <v>All</v>
          </cell>
          <cell r="D1142" t="str">
            <v>PCT</v>
          </cell>
          <cell r="E1142" t="str">
            <v>Industry: Institutional/Government</v>
          </cell>
          <cell r="F1142">
            <v>83.822699999999998</v>
          </cell>
          <cell r="G1142">
            <v>8.4022950000000005</v>
          </cell>
          <cell r="H1142">
            <v>8.3467950000000002</v>
          </cell>
          <cell r="I1142">
            <v>-0.50224270000000004</v>
          </cell>
          <cell r="J1142">
            <v>-0.20551359999999999</v>
          </cell>
          <cell r="K1142">
            <v>0</v>
          </cell>
          <cell r="L1142">
            <v>0.20551359999999999</v>
          </cell>
          <cell r="M1142">
            <v>0.50224270000000004</v>
          </cell>
          <cell r="N1142">
            <v>0.50224270000000004</v>
          </cell>
          <cell r="O1142">
            <v>74</v>
          </cell>
        </row>
        <row r="1143">
          <cell r="A1143" t="str">
            <v>C&amp;I</v>
          </cell>
          <cell r="B1143">
            <v>14</v>
          </cell>
          <cell r="C1143" t="str">
            <v>All</v>
          </cell>
          <cell r="D1143" t="str">
            <v>PCT</v>
          </cell>
          <cell r="E1143" t="str">
            <v>Industry: Institutional/Government</v>
          </cell>
          <cell r="F1143">
            <v>87.183700000000002</v>
          </cell>
          <cell r="G1143">
            <v>9.0286969999999993</v>
          </cell>
          <cell r="H1143">
            <v>8.9895139999999998</v>
          </cell>
          <cell r="I1143">
            <v>-0.50071759999999998</v>
          </cell>
          <cell r="J1143">
            <v>-0.20488960000000001</v>
          </cell>
          <cell r="K1143">
            <v>0</v>
          </cell>
          <cell r="L1143">
            <v>0.20488960000000001</v>
          </cell>
          <cell r="M1143">
            <v>0.50071759999999998</v>
          </cell>
          <cell r="N1143">
            <v>0.50071759999999998</v>
          </cell>
          <cell r="O1143">
            <v>74</v>
          </cell>
        </row>
        <row r="1144">
          <cell r="A1144" t="str">
            <v>C&amp;I</v>
          </cell>
          <cell r="B1144">
            <v>15</v>
          </cell>
          <cell r="C1144" t="str">
            <v>All</v>
          </cell>
          <cell r="D1144" t="str">
            <v>PCT</v>
          </cell>
          <cell r="E1144" t="str">
            <v>Industry: Institutional/Government</v>
          </cell>
          <cell r="F1144">
            <v>89.946600000000004</v>
          </cell>
          <cell r="G1144">
            <v>9.331944</v>
          </cell>
          <cell r="H1144">
            <v>8.8495310000000007</v>
          </cell>
          <cell r="I1144">
            <v>-0.49749199999999999</v>
          </cell>
          <cell r="J1144">
            <v>-0.20356969999999999</v>
          </cell>
          <cell r="K1144">
            <v>0</v>
          </cell>
          <cell r="L1144">
            <v>0.20356969999999999</v>
          </cell>
          <cell r="M1144">
            <v>0.49749199999999999</v>
          </cell>
          <cell r="N1144">
            <v>0.49749199999999999</v>
          </cell>
          <cell r="O1144">
            <v>74</v>
          </cell>
        </row>
        <row r="1145">
          <cell r="A1145" t="str">
            <v>C&amp;I</v>
          </cell>
          <cell r="B1145">
            <v>16</v>
          </cell>
          <cell r="C1145" t="str">
            <v>All</v>
          </cell>
          <cell r="D1145" t="str">
            <v>PCT</v>
          </cell>
          <cell r="E1145" t="str">
            <v>Industry: Institutional/Government</v>
          </cell>
          <cell r="F1145">
            <v>91.488100000000003</v>
          </cell>
          <cell r="G1145">
            <v>9.0774699999999999</v>
          </cell>
          <cell r="H1145">
            <v>9.1409549999999999</v>
          </cell>
          <cell r="I1145">
            <v>-0.49045030000000001</v>
          </cell>
          <cell r="J1145">
            <v>-0.20068829999999999</v>
          </cell>
          <cell r="K1145">
            <v>0</v>
          </cell>
          <cell r="L1145">
            <v>0.20068829999999999</v>
          </cell>
          <cell r="M1145">
            <v>0.49045030000000001</v>
          </cell>
          <cell r="N1145">
            <v>0.49045030000000001</v>
          </cell>
          <cell r="O1145">
            <v>74</v>
          </cell>
        </row>
        <row r="1146">
          <cell r="A1146" t="str">
            <v>C&amp;I</v>
          </cell>
          <cell r="B1146">
            <v>17</v>
          </cell>
          <cell r="C1146" t="str">
            <v>All</v>
          </cell>
          <cell r="D1146" t="str">
            <v>PCT</v>
          </cell>
          <cell r="E1146" t="str">
            <v>Industry: Institutional/Government</v>
          </cell>
          <cell r="F1146">
            <v>92.126199999999997</v>
          </cell>
          <cell r="G1146">
            <v>8.8255750000000006</v>
          </cell>
          <cell r="H1146">
            <v>8.9457649999999997</v>
          </cell>
          <cell r="I1146">
            <v>-0.5791347</v>
          </cell>
          <cell r="J1146">
            <v>-0.2369772</v>
          </cell>
          <cell r="K1146">
            <v>0</v>
          </cell>
          <cell r="L1146">
            <v>0.2369772</v>
          </cell>
          <cell r="M1146">
            <v>0.5791347</v>
          </cell>
          <cell r="N1146">
            <v>0.5791347</v>
          </cell>
          <cell r="O1146">
            <v>74</v>
          </cell>
        </row>
        <row r="1147">
          <cell r="A1147" t="str">
            <v>C&amp;I</v>
          </cell>
          <cell r="B1147">
            <v>18</v>
          </cell>
          <cell r="C1147" t="str">
            <v>All</v>
          </cell>
          <cell r="D1147" t="str">
            <v>PCT</v>
          </cell>
          <cell r="E1147" t="str">
            <v>Industry: Institutional/Government</v>
          </cell>
          <cell r="F1147">
            <v>91.635599999999997</v>
          </cell>
          <cell r="G1147">
            <v>7.6361249999999998</v>
          </cell>
          <cell r="H1147">
            <v>8.0603800000000003</v>
          </cell>
          <cell r="I1147">
            <v>-0.63699039999999996</v>
          </cell>
          <cell r="J1147">
            <v>-0.26065129999999997</v>
          </cell>
          <cell r="K1147">
            <v>0</v>
          </cell>
          <cell r="L1147">
            <v>0.26065129999999997</v>
          </cell>
          <cell r="M1147">
            <v>0.63699039999999996</v>
          </cell>
          <cell r="N1147">
            <v>0.63699039999999996</v>
          </cell>
          <cell r="O1147">
            <v>74</v>
          </cell>
        </row>
        <row r="1148">
          <cell r="A1148" t="str">
            <v>C&amp;I</v>
          </cell>
          <cell r="B1148">
            <v>19</v>
          </cell>
          <cell r="C1148" t="str">
            <v>All</v>
          </cell>
          <cell r="D1148" t="str">
            <v>PCT</v>
          </cell>
          <cell r="E1148" t="str">
            <v>Industry: Institutional/Government</v>
          </cell>
          <cell r="F1148">
            <v>88.884799999999998</v>
          </cell>
          <cell r="G1148">
            <v>7.7439039999999997</v>
          </cell>
          <cell r="H1148">
            <v>7.4377589999999998</v>
          </cell>
          <cell r="I1148">
            <v>-0.63921620000000001</v>
          </cell>
          <cell r="J1148">
            <v>-0.26156210000000002</v>
          </cell>
          <cell r="K1148">
            <v>0</v>
          </cell>
          <cell r="L1148">
            <v>0.26156210000000002</v>
          </cell>
          <cell r="M1148">
            <v>0.63921620000000001</v>
          </cell>
          <cell r="N1148">
            <v>0.63921620000000001</v>
          </cell>
          <cell r="O1148">
            <v>74</v>
          </cell>
        </row>
        <row r="1149">
          <cell r="A1149" t="str">
            <v>C&amp;I</v>
          </cell>
          <cell r="B1149">
            <v>20</v>
          </cell>
          <cell r="C1149" t="str">
            <v>All</v>
          </cell>
          <cell r="D1149" t="str">
            <v>PCT</v>
          </cell>
          <cell r="E1149" t="str">
            <v>Industry: Institutional/Government</v>
          </cell>
          <cell r="F1149">
            <v>84.090699999999998</v>
          </cell>
          <cell r="G1149">
            <v>6.8101649999999996</v>
          </cell>
          <cell r="H1149">
            <v>7.2465200000000003</v>
          </cell>
          <cell r="I1149">
            <v>-0.60127549999999996</v>
          </cell>
          <cell r="J1149">
            <v>-0.24603710000000001</v>
          </cell>
          <cell r="K1149">
            <v>0</v>
          </cell>
          <cell r="L1149">
            <v>0.24603710000000001</v>
          </cell>
          <cell r="M1149">
            <v>0.60127549999999996</v>
          </cell>
          <cell r="N1149">
            <v>0.60127549999999996</v>
          </cell>
          <cell r="O1149">
            <v>74</v>
          </cell>
        </row>
        <row r="1150">
          <cell r="A1150" t="str">
            <v>C&amp;I</v>
          </cell>
          <cell r="B1150">
            <v>21</v>
          </cell>
          <cell r="C1150" t="str">
            <v>All</v>
          </cell>
          <cell r="D1150" t="str">
            <v>PCT</v>
          </cell>
          <cell r="E1150" t="str">
            <v>Industry: Institutional/Government</v>
          </cell>
          <cell r="F1150">
            <v>79.467699999999994</v>
          </cell>
          <cell r="G1150">
            <v>5.5098690000000001</v>
          </cell>
          <cell r="H1150">
            <v>5.3509460000000004</v>
          </cell>
          <cell r="I1150">
            <v>-0.56968379999999996</v>
          </cell>
          <cell r="J1150">
            <v>-0.23311000000000001</v>
          </cell>
          <cell r="K1150">
            <v>0</v>
          </cell>
          <cell r="L1150">
            <v>0.23311000000000001</v>
          </cell>
          <cell r="M1150">
            <v>0.56968379999999996</v>
          </cell>
          <cell r="N1150">
            <v>0.56968379999999996</v>
          </cell>
          <cell r="O1150">
            <v>74</v>
          </cell>
        </row>
        <row r="1151">
          <cell r="A1151" t="str">
            <v>C&amp;I</v>
          </cell>
          <cell r="B1151">
            <v>22</v>
          </cell>
          <cell r="C1151" t="str">
            <v>All</v>
          </cell>
          <cell r="D1151" t="str">
            <v>PCT</v>
          </cell>
          <cell r="E1151" t="str">
            <v>Industry: Institutional/Government</v>
          </cell>
          <cell r="F1151">
            <v>77.277799999999999</v>
          </cell>
          <cell r="G1151">
            <v>3.9729570000000001</v>
          </cell>
          <cell r="H1151">
            <v>3.4899170000000002</v>
          </cell>
          <cell r="I1151">
            <v>-0.54201410000000005</v>
          </cell>
          <cell r="J1151">
            <v>-0.22178780000000001</v>
          </cell>
          <cell r="K1151">
            <v>0</v>
          </cell>
          <cell r="L1151">
            <v>0.22178780000000001</v>
          </cell>
          <cell r="M1151">
            <v>0.54201410000000005</v>
          </cell>
          <cell r="N1151">
            <v>0.54201410000000005</v>
          </cell>
          <cell r="O1151">
            <v>74</v>
          </cell>
        </row>
        <row r="1152">
          <cell r="A1152" t="str">
            <v>C&amp;I</v>
          </cell>
          <cell r="B1152">
            <v>23</v>
          </cell>
          <cell r="C1152" t="str">
            <v>All</v>
          </cell>
          <cell r="D1152" t="str">
            <v>PCT</v>
          </cell>
          <cell r="E1152" t="str">
            <v>Industry: Institutional/Government</v>
          </cell>
          <cell r="F1152">
            <v>75.088800000000006</v>
          </cell>
          <cell r="G1152">
            <v>2.8850549999999999</v>
          </cell>
          <cell r="H1152">
            <v>2.950796</v>
          </cell>
          <cell r="I1152">
            <v>-0.50462430000000003</v>
          </cell>
          <cell r="J1152">
            <v>-0.20648820000000001</v>
          </cell>
          <cell r="K1152">
            <v>0</v>
          </cell>
          <cell r="L1152">
            <v>0.20648820000000001</v>
          </cell>
          <cell r="M1152">
            <v>0.50462430000000003</v>
          </cell>
          <cell r="N1152">
            <v>0.50462430000000003</v>
          </cell>
          <cell r="O1152">
            <v>74</v>
          </cell>
        </row>
        <row r="1153">
          <cell r="A1153" t="str">
            <v>C&amp;I</v>
          </cell>
          <cell r="B1153">
            <v>24</v>
          </cell>
          <cell r="C1153" t="str">
            <v>All</v>
          </cell>
          <cell r="D1153" t="str">
            <v>PCT</v>
          </cell>
          <cell r="E1153" t="str">
            <v>Industry: Institutional/Government</v>
          </cell>
          <cell r="F1153">
            <v>73.471000000000004</v>
          </cell>
          <cell r="G1153">
            <v>2.0083329999999999</v>
          </cell>
          <cell r="H1153">
            <v>2.1424189999999999</v>
          </cell>
          <cell r="I1153">
            <v>-0.47432530000000001</v>
          </cell>
          <cell r="J1153">
            <v>-0.19409009999999999</v>
          </cell>
          <cell r="K1153">
            <v>0</v>
          </cell>
          <cell r="L1153">
            <v>0.19409009999999999</v>
          </cell>
          <cell r="M1153">
            <v>0.47432530000000001</v>
          </cell>
          <cell r="N1153">
            <v>0.47432530000000001</v>
          </cell>
          <cell r="O1153">
            <v>74</v>
          </cell>
        </row>
        <row r="1154">
          <cell r="A1154" t="str">
            <v>C&amp;I</v>
          </cell>
          <cell r="B1154">
            <v>1</v>
          </cell>
          <cell r="C1154" t="str">
            <v>All</v>
          </cell>
          <cell r="D1154" t="str">
            <v>PCT</v>
          </cell>
          <cell r="E1154" t="str">
            <v>Industry: Manufacturing</v>
          </cell>
          <cell r="F1154">
            <v>72.593500000000006</v>
          </cell>
          <cell r="G1154">
            <v>0.5873121</v>
          </cell>
          <cell r="H1154">
            <v>0.55013140000000005</v>
          </cell>
          <cell r="I1154">
            <v>-2.537588</v>
          </cell>
          <cell r="J1154">
            <v>-1.0383599999999999</v>
          </cell>
          <cell r="K1154">
            <v>0</v>
          </cell>
          <cell r="L1154">
            <v>1.0383599999999999</v>
          </cell>
          <cell r="M1154">
            <v>2.537588</v>
          </cell>
          <cell r="N1154">
            <v>2.537588</v>
          </cell>
          <cell r="O1154">
            <v>24</v>
          </cell>
        </row>
        <row r="1155">
          <cell r="A1155" t="str">
            <v>C&amp;I</v>
          </cell>
          <cell r="B1155">
            <v>2</v>
          </cell>
          <cell r="C1155" t="str">
            <v>All</v>
          </cell>
          <cell r="D1155" t="str">
            <v>PCT</v>
          </cell>
          <cell r="E1155" t="str">
            <v>Industry: Manufacturing</v>
          </cell>
          <cell r="F1155">
            <v>71.212199999999996</v>
          </cell>
          <cell r="G1155">
            <v>0.55860650000000001</v>
          </cell>
          <cell r="H1155">
            <v>0.52721379999999995</v>
          </cell>
          <cell r="I1155">
            <v>-2.5384929999999999</v>
          </cell>
          <cell r="J1155">
            <v>-1.0387310000000001</v>
          </cell>
          <cell r="K1155">
            <v>0</v>
          </cell>
          <cell r="L1155">
            <v>1.0387310000000001</v>
          </cell>
          <cell r="M1155">
            <v>2.5384929999999999</v>
          </cell>
          <cell r="N1155">
            <v>2.5384929999999999</v>
          </cell>
          <cell r="O1155">
            <v>24</v>
          </cell>
        </row>
        <row r="1156">
          <cell r="A1156" t="str">
            <v>C&amp;I</v>
          </cell>
          <cell r="B1156">
            <v>3</v>
          </cell>
          <cell r="C1156" t="str">
            <v>All</v>
          </cell>
          <cell r="D1156" t="str">
            <v>PCT</v>
          </cell>
          <cell r="E1156" t="str">
            <v>Industry: Manufacturing</v>
          </cell>
          <cell r="F1156">
            <v>71.296700000000001</v>
          </cell>
          <cell r="G1156">
            <v>0.52813600000000005</v>
          </cell>
          <cell r="H1156">
            <v>0.58506100000000005</v>
          </cell>
          <cell r="I1156">
            <v>-2.534929</v>
          </cell>
          <cell r="J1156">
            <v>-1.037272</v>
          </cell>
          <cell r="K1156">
            <v>0</v>
          </cell>
          <cell r="L1156">
            <v>1.037272</v>
          </cell>
          <cell r="M1156">
            <v>2.534929</v>
          </cell>
          <cell r="N1156">
            <v>2.534929</v>
          </cell>
          <cell r="O1156">
            <v>24</v>
          </cell>
        </row>
        <row r="1157">
          <cell r="A1157" t="str">
            <v>C&amp;I</v>
          </cell>
          <cell r="B1157">
            <v>4</v>
          </cell>
          <cell r="C1157" t="str">
            <v>All</v>
          </cell>
          <cell r="D1157" t="str">
            <v>PCT</v>
          </cell>
          <cell r="E1157" t="str">
            <v>Industry: Manufacturing</v>
          </cell>
          <cell r="F1157">
            <v>70.677999999999997</v>
          </cell>
          <cell r="G1157">
            <v>0.50174220000000003</v>
          </cell>
          <cell r="H1157">
            <v>0.78077470000000004</v>
          </cell>
          <cell r="I1157">
            <v>-2.533255</v>
          </cell>
          <cell r="J1157">
            <v>-1.0365880000000001</v>
          </cell>
          <cell r="K1157">
            <v>0</v>
          </cell>
          <cell r="L1157">
            <v>1.0365880000000001</v>
          </cell>
          <cell r="M1157">
            <v>2.533255</v>
          </cell>
          <cell r="N1157">
            <v>2.533255</v>
          </cell>
          <cell r="O1157">
            <v>24</v>
          </cell>
        </row>
        <row r="1158">
          <cell r="A1158" t="str">
            <v>C&amp;I</v>
          </cell>
          <cell r="B1158">
            <v>5</v>
          </cell>
          <cell r="C1158" t="str">
            <v>All</v>
          </cell>
          <cell r="D1158" t="str">
            <v>PCT</v>
          </cell>
          <cell r="E1158" t="str">
            <v>Industry: Manufacturing</v>
          </cell>
          <cell r="F1158">
            <v>68.737399999999994</v>
          </cell>
          <cell r="G1158">
            <v>0.4761263</v>
          </cell>
          <cell r="H1158">
            <v>0.57974479999999995</v>
          </cell>
          <cell r="I1158">
            <v>-2.5335269999999999</v>
          </cell>
          <cell r="J1158">
            <v>-1.036699</v>
          </cell>
          <cell r="K1158">
            <v>0</v>
          </cell>
          <cell r="L1158">
            <v>1.036699</v>
          </cell>
          <cell r="M1158">
            <v>2.5335269999999999</v>
          </cell>
          <cell r="N1158">
            <v>2.5335269999999999</v>
          </cell>
          <cell r="O1158">
            <v>24</v>
          </cell>
        </row>
        <row r="1159">
          <cell r="A1159" t="str">
            <v>C&amp;I</v>
          </cell>
          <cell r="B1159">
            <v>6</v>
          </cell>
          <cell r="C1159" t="str">
            <v>All</v>
          </cell>
          <cell r="D1159" t="str">
            <v>PCT</v>
          </cell>
          <cell r="E1159" t="str">
            <v>Industry: Manufacturing</v>
          </cell>
          <cell r="F1159">
            <v>67.737399999999994</v>
          </cell>
          <cell r="G1159">
            <v>0.47957559999999999</v>
          </cell>
          <cell r="H1159">
            <v>0.52434959999999997</v>
          </cell>
          <cell r="I1159">
            <v>-2.5348920000000001</v>
          </cell>
          <cell r="J1159">
            <v>-1.0372570000000001</v>
          </cell>
          <cell r="K1159">
            <v>0</v>
          </cell>
          <cell r="L1159">
            <v>1.0372570000000001</v>
          </cell>
          <cell r="M1159">
            <v>2.5348920000000001</v>
          </cell>
          <cell r="N1159">
            <v>2.5348920000000001</v>
          </cell>
          <cell r="O1159">
            <v>24</v>
          </cell>
        </row>
        <row r="1160">
          <cell r="A1160" t="str">
            <v>C&amp;I</v>
          </cell>
          <cell r="B1160">
            <v>7</v>
          </cell>
          <cell r="C1160" t="str">
            <v>All</v>
          </cell>
          <cell r="D1160" t="str">
            <v>PCT</v>
          </cell>
          <cell r="E1160" t="str">
            <v>Industry: Manufacturing</v>
          </cell>
          <cell r="F1160">
            <v>65.856099999999998</v>
          </cell>
          <cell r="G1160">
            <v>1.088524</v>
          </cell>
          <cell r="H1160">
            <v>1.250443</v>
          </cell>
          <cell r="I1160">
            <v>-2.55951</v>
          </cell>
          <cell r="J1160">
            <v>-1.047331</v>
          </cell>
          <cell r="K1160">
            <v>0</v>
          </cell>
          <cell r="L1160">
            <v>1.047331</v>
          </cell>
          <cell r="M1160">
            <v>2.55951</v>
          </cell>
          <cell r="N1160">
            <v>2.55951</v>
          </cell>
          <cell r="O1160">
            <v>24</v>
          </cell>
        </row>
        <row r="1161">
          <cell r="A1161" t="str">
            <v>C&amp;I</v>
          </cell>
          <cell r="B1161">
            <v>8</v>
          </cell>
          <cell r="C1161" t="str">
            <v>All</v>
          </cell>
          <cell r="D1161" t="str">
            <v>PCT</v>
          </cell>
          <cell r="E1161" t="str">
            <v>Industry: Manufacturing</v>
          </cell>
          <cell r="F1161">
            <v>65.915400000000005</v>
          </cell>
          <cell r="G1161">
            <v>3.122093</v>
          </cell>
          <cell r="H1161">
            <v>3.1798299999999999</v>
          </cell>
          <cell r="I1161">
            <v>-2.6653709999999999</v>
          </cell>
          <cell r="J1161">
            <v>-1.0906480000000001</v>
          </cell>
          <cell r="K1161">
            <v>0</v>
          </cell>
          <cell r="L1161">
            <v>1.0906480000000001</v>
          </cell>
          <cell r="M1161">
            <v>2.6653709999999999</v>
          </cell>
          <cell r="N1161">
            <v>2.6653709999999999</v>
          </cell>
          <cell r="O1161">
            <v>24</v>
          </cell>
        </row>
        <row r="1162">
          <cell r="A1162" t="str">
            <v>C&amp;I</v>
          </cell>
          <cell r="B1162">
            <v>9</v>
          </cell>
          <cell r="C1162" t="str">
            <v>All</v>
          </cell>
          <cell r="D1162" t="str">
            <v>PCT</v>
          </cell>
          <cell r="E1162" t="str">
            <v>Industry: Manufacturing</v>
          </cell>
          <cell r="F1162">
            <v>69.737399999999994</v>
          </cell>
          <cell r="G1162">
            <v>3.7824049999999998</v>
          </cell>
          <cell r="H1162">
            <v>4.0806139999999997</v>
          </cell>
          <cell r="I1162">
            <v>-2.8251200000000001</v>
          </cell>
          <cell r="J1162">
            <v>-1.1560159999999999</v>
          </cell>
          <cell r="K1162">
            <v>0</v>
          </cell>
          <cell r="L1162">
            <v>1.1560159999999999</v>
          </cell>
          <cell r="M1162">
            <v>2.8251200000000001</v>
          </cell>
          <cell r="N1162">
            <v>2.8251200000000001</v>
          </cell>
          <cell r="O1162">
            <v>24</v>
          </cell>
        </row>
        <row r="1163">
          <cell r="A1163" t="str">
            <v>C&amp;I</v>
          </cell>
          <cell r="B1163">
            <v>10</v>
          </cell>
          <cell r="C1163" t="str">
            <v>All</v>
          </cell>
          <cell r="D1163" t="str">
            <v>PCT</v>
          </cell>
          <cell r="E1163" t="str">
            <v>Industry: Manufacturing</v>
          </cell>
          <cell r="F1163">
            <v>75.118700000000004</v>
          </cell>
          <cell r="G1163">
            <v>3.942615</v>
          </cell>
          <cell r="H1163">
            <v>3.9137710000000001</v>
          </cell>
          <cell r="I1163">
            <v>-3.095243</v>
          </cell>
          <cell r="J1163">
            <v>-1.266548</v>
          </cell>
          <cell r="K1163">
            <v>0</v>
          </cell>
          <cell r="L1163">
            <v>1.266548</v>
          </cell>
          <cell r="M1163">
            <v>3.095243</v>
          </cell>
          <cell r="N1163">
            <v>3.095243</v>
          </cell>
          <cell r="O1163">
            <v>24</v>
          </cell>
        </row>
        <row r="1164">
          <cell r="A1164" t="str">
            <v>C&amp;I</v>
          </cell>
          <cell r="B1164">
            <v>11</v>
          </cell>
          <cell r="C1164" t="str">
            <v>All</v>
          </cell>
          <cell r="D1164" t="str">
            <v>PCT</v>
          </cell>
          <cell r="E1164" t="str">
            <v>Industry: Manufacturing</v>
          </cell>
          <cell r="F1164">
            <v>77.974800000000002</v>
          </cell>
          <cell r="G1164">
            <v>4.1825469999999996</v>
          </cell>
          <cell r="H1164">
            <v>4.5697200000000002</v>
          </cell>
          <cell r="I1164">
            <v>-3.0253990000000002</v>
          </cell>
          <cell r="J1164">
            <v>-1.2379690000000001</v>
          </cell>
          <cell r="K1164">
            <v>0</v>
          </cell>
          <cell r="L1164">
            <v>1.2379690000000001</v>
          </cell>
          <cell r="M1164">
            <v>3.0253990000000002</v>
          </cell>
          <cell r="N1164">
            <v>3.0253990000000002</v>
          </cell>
          <cell r="O1164">
            <v>24</v>
          </cell>
        </row>
        <row r="1165">
          <cell r="A1165" t="str">
            <v>C&amp;I</v>
          </cell>
          <cell r="B1165">
            <v>12</v>
          </cell>
          <cell r="C1165" t="str">
            <v>All</v>
          </cell>
          <cell r="D1165" t="str">
            <v>PCT</v>
          </cell>
          <cell r="E1165" t="str">
            <v>Industry: Manufacturing</v>
          </cell>
          <cell r="F1165">
            <v>82.034099999999995</v>
          </cell>
          <cell r="G1165">
            <v>4.6092069999999996</v>
          </cell>
          <cell r="H1165">
            <v>4.751798</v>
          </cell>
          <cell r="I1165">
            <v>-3.0074890000000001</v>
          </cell>
          <cell r="J1165">
            <v>-1.23064</v>
          </cell>
          <cell r="K1165">
            <v>0</v>
          </cell>
          <cell r="L1165">
            <v>1.23064</v>
          </cell>
          <cell r="M1165">
            <v>3.0074890000000001</v>
          </cell>
          <cell r="N1165">
            <v>3.0074890000000001</v>
          </cell>
          <cell r="O1165">
            <v>24</v>
          </cell>
        </row>
        <row r="1166">
          <cell r="A1166" t="str">
            <v>C&amp;I</v>
          </cell>
          <cell r="B1166">
            <v>13</v>
          </cell>
          <cell r="C1166" t="str">
            <v>All</v>
          </cell>
          <cell r="D1166" t="str">
            <v>PCT</v>
          </cell>
          <cell r="E1166" t="str">
            <v>Industry: Manufacturing</v>
          </cell>
          <cell r="F1166">
            <v>85.534099999999995</v>
          </cell>
          <cell r="G1166">
            <v>4.6676169999999999</v>
          </cell>
          <cell r="H1166">
            <v>5.3893409999999999</v>
          </cell>
          <cell r="I1166">
            <v>-3.0316529999999999</v>
          </cell>
          <cell r="J1166">
            <v>-1.2405280000000001</v>
          </cell>
          <cell r="K1166">
            <v>0</v>
          </cell>
          <cell r="L1166">
            <v>1.2405280000000001</v>
          </cell>
          <cell r="M1166">
            <v>3.0316529999999999</v>
          </cell>
          <cell r="N1166">
            <v>3.0316529999999999</v>
          </cell>
          <cell r="O1166">
            <v>24</v>
          </cell>
        </row>
        <row r="1167">
          <cell r="A1167" t="str">
            <v>C&amp;I</v>
          </cell>
          <cell r="B1167">
            <v>14</v>
          </cell>
          <cell r="C1167" t="str">
            <v>All</v>
          </cell>
          <cell r="D1167" t="str">
            <v>PCT</v>
          </cell>
          <cell r="E1167" t="str">
            <v>Industry: Manufacturing</v>
          </cell>
          <cell r="F1167">
            <v>90.296700000000001</v>
          </cell>
          <cell r="G1167">
            <v>5.0503970000000002</v>
          </cell>
          <cell r="H1167">
            <v>5.7579099999999999</v>
          </cell>
          <cell r="I1167">
            <v>-3.2478099999999999</v>
          </cell>
          <cell r="J1167">
            <v>-1.3289770000000001</v>
          </cell>
          <cell r="K1167">
            <v>0</v>
          </cell>
          <cell r="L1167">
            <v>1.3289770000000001</v>
          </cell>
          <cell r="M1167">
            <v>3.2478099999999999</v>
          </cell>
          <cell r="N1167">
            <v>3.2478099999999999</v>
          </cell>
          <cell r="O1167">
            <v>24</v>
          </cell>
        </row>
        <row r="1168">
          <cell r="A1168" t="str">
            <v>C&amp;I</v>
          </cell>
          <cell r="B1168">
            <v>15</v>
          </cell>
          <cell r="C1168" t="str">
            <v>All</v>
          </cell>
          <cell r="D1168" t="str">
            <v>PCT</v>
          </cell>
          <cell r="E1168" t="str">
            <v>Industry: Manufacturing</v>
          </cell>
          <cell r="F1168">
            <v>94.118700000000004</v>
          </cell>
          <cell r="G1168">
            <v>4.9855239999999998</v>
          </cell>
          <cell r="H1168">
            <v>3.0265230000000001</v>
          </cell>
          <cell r="I1168">
            <v>-3.086789</v>
          </cell>
          <cell r="J1168">
            <v>-1.2630889999999999</v>
          </cell>
          <cell r="K1168">
            <v>0</v>
          </cell>
          <cell r="L1168">
            <v>1.2630889999999999</v>
          </cell>
          <cell r="M1168">
            <v>3.086789</v>
          </cell>
          <cell r="N1168">
            <v>3.086789</v>
          </cell>
          <cell r="O1168">
            <v>24</v>
          </cell>
        </row>
        <row r="1169">
          <cell r="A1169" t="str">
            <v>C&amp;I</v>
          </cell>
          <cell r="B1169">
            <v>16</v>
          </cell>
          <cell r="C1169" t="str">
            <v>All</v>
          </cell>
          <cell r="D1169" t="str">
            <v>PCT</v>
          </cell>
          <cell r="E1169" t="str">
            <v>Industry: Manufacturing</v>
          </cell>
          <cell r="F1169">
            <v>95.737399999999994</v>
          </cell>
          <cell r="G1169">
            <v>3.8627630000000002</v>
          </cell>
          <cell r="H1169">
            <v>1.3383670000000001</v>
          </cell>
          <cell r="I1169">
            <v>-3.0324909999999998</v>
          </cell>
          <cell r="J1169">
            <v>-1.2408710000000001</v>
          </cell>
          <cell r="K1169">
            <v>0</v>
          </cell>
          <cell r="L1169">
            <v>1.2408710000000001</v>
          </cell>
          <cell r="M1169">
            <v>3.0324909999999998</v>
          </cell>
          <cell r="N1169">
            <v>3.0324909999999998</v>
          </cell>
          <cell r="O1169">
            <v>24</v>
          </cell>
        </row>
        <row r="1170">
          <cell r="A1170" t="str">
            <v>C&amp;I</v>
          </cell>
          <cell r="B1170">
            <v>17</v>
          </cell>
          <cell r="C1170" t="str">
            <v>All</v>
          </cell>
          <cell r="D1170" t="str">
            <v>PCT</v>
          </cell>
          <cell r="E1170" t="str">
            <v>Industry: Manufacturing</v>
          </cell>
          <cell r="F1170">
            <v>96.356099999999998</v>
          </cell>
          <cell r="G1170">
            <v>1.692482</v>
          </cell>
          <cell r="H1170">
            <v>1.1684159999999999</v>
          </cell>
          <cell r="I1170">
            <v>-3.0722480000000001</v>
          </cell>
          <cell r="J1170">
            <v>-1.257139</v>
          </cell>
          <cell r="K1170">
            <v>0</v>
          </cell>
          <cell r="L1170">
            <v>1.257139</v>
          </cell>
          <cell r="M1170">
            <v>3.0722480000000001</v>
          </cell>
          <cell r="N1170">
            <v>3.0722480000000001</v>
          </cell>
          <cell r="O1170">
            <v>24</v>
          </cell>
        </row>
        <row r="1171">
          <cell r="A1171" t="str">
            <v>C&amp;I</v>
          </cell>
          <cell r="B1171">
            <v>18</v>
          </cell>
          <cell r="C1171" t="str">
            <v>All</v>
          </cell>
          <cell r="D1171" t="str">
            <v>PCT</v>
          </cell>
          <cell r="E1171" t="str">
            <v>Industry: Manufacturing</v>
          </cell>
          <cell r="F1171">
            <v>95.915400000000005</v>
          </cell>
          <cell r="G1171">
            <v>1.008834</v>
          </cell>
          <cell r="H1171">
            <v>0.52235240000000005</v>
          </cell>
          <cell r="I1171">
            <v>-2.8608370000000001</v>
          </cell>
          <cell r="J1171">
            <v>-1.170631</v>
          </cell>
          <cell r="K1171">
            <v>0</v>
          </cell>
          <cell r="L1171">
            <v>1.170631</v>
          </cell>
          <cell r="M1171">
            <v>2.8608370000000001</v>
          </cell>
          <cell r="N1171">
            <v>2.8608370000000001</v>
          </cell>
          <cell r="O1171">
            <v>24</v>
          </cell>
        </row>
        <row r="1172">
          <cell r="A1172" t="str">
            <v>C&amp;I</v>
          </cell>
          <cell r="B1172">
            <v>19</v>
          </cell>
          <cell r="C1172" t="str">
            <v>All</v>
          </cell>
          <cell r="D1172" t="str">
            <v>PCT</v>
          </cell>
          <cell r="E1172" t="str">
            <v>Industry: Manufacturing</v>
          </cell>
          <cell r="F1172">
            <v>94.737399999999994</v>
          </cell>
          <cell r="G1172">
            <v>0.92148969999999997</v>
          </cell>
          <cell r="H1172">
            <v>0.53455850000000005</v>
          </cell>
          <cell r="I1172">
            <v>-2.724459</v>
          </cell>
          <cell r="J1172">
            <v>-1.114827</v>
          </cell>
          <cell r="K1172">
            <v>0</v>
          </cell>
          <cell r="L1172">
            <v>1.114827</v>
          </cell>
          <cell r="M1172">
            <v>2.724459</v>
          </cell>
          <cell r="N1172">
            <v>2.724459</v>
          </cell>
          <cell r="O1172">
            <v>24</v>
          </cell>
        </row>
        <row r="1173">
          <cell r="A1173" t="str">
            <v>C&amp;I</v>
          </cell>
          <cell r="B1173">
            <v>20</v>
          </cell>
          <cell r="C1173" t="str">
            <v>All</v>
          </cell>
          <cell r="D1173" t="str">
            <v>PCT</v>
          </cell>
          <cell r="E1173" t="str">
            <v>Industry: Manufacturing</v>
          </cell>
          <cell r="F1173">
            <v>92.737399999999994</v>
          </cell>
          <cell r="G1173">
            <v>0.91451610000000005</v>
          </cell>
          <cell r="H1173">
            <v>0.51311499999999999</v>
          </cell>
          <cell r="I1173">
            <v>-2.6744530000000002</v>
          </cell>
          <cell r="J1173">
            <v>-1.0943639999999999</v>
          </cell>
          <cell r="K1173">
            <v>0</v>
          </cell>
          <cell r="L1173">
            <v>1.0943639999999999</v>
          </cell>
          <cell r="M1173">
            <v>2.6744530000000002</v>
          </cell>
          <cell r="N1173">
            <v>2.6744530000000002</v>
          </cell>
          <cell r="O1173">
            <v>24</v>
          </cell>
        </row>
        <row r="1174">
          <cell r="A1174" t="str">
            <v>C&amp;I</v>
          </cell>
          <cell r="B1174">
            <v>21</v>
          </cell>
          <cell r="C1174" t="str">
            <v>All</v>
          </cell>
          <cell r="D1174" t="str">
            <v>PCT</v>
          </cell>
          <cell r="E1174" t="str">
            <v>Industry: Manufacturing</v>
          </cell>
          <cell r="F1174">
            <v>88.296700000000001</v>
          </cell>
          <cell r="G1174">
            <v>0.85559450000000004</v>
          </cell>
          <cell r="H1174">
            <v>0.52034950000000002</v>
          </cell>
          <cell r="I1174">
            <v>-2.6170610000000001</v>
          </cell>
          <cell r="J1174">
            <v>-1.0708800000000001</v>
          </cell>
          <cell r="K1174">
            <v>0</v>
          </cell>
          <cell r="L1174">
            <v>1.0708800000000001</v>
          </cell>
          <cell r="M1174">
            <v>2.6170610000000001</v>
          </cell>
          <cell r="N1174">
            <v>2.6170610000000001</v>
          </cell>
          <cell r="O1174">
            <v>24</v>
          </cell>
        </row>
        <row r="1175">
          <cell r="A1175" t="str">
            <v>C&amp;I</v>
          </cell>
          <cell r="B1175">
            <v>22</v>
          </cell>
          <cell r="C1175" t="str">
            <v>All</v>
          </cell>
          <cell r="D1175" t="str">
            <v>PCT</v>
          </cell>
          <cell r="E1175" t="str">
            <v>Industry: Manufacturing</v>
          </cell>
          <cell r="F1175">
            <v>85.296700000000001</v>
          </cell>
          <cell r="G1175">
            <v>0.81100919999999999</v>
          </cell>
          <cell r="H1175">
            <v>0.4913247</v>
          </cell>
          <cell r="I1175">
            <v>-2.5936170000000001</v>
          </cell>
          <cell r="J1175">
            <v>-1.0612870000000001</v>
          </cell>
          <cell r="K1175">
            <v>0</v>
          </cell>
          <cell r="L1175">
            <v>1.0612870000000001</v>
          </cell>
          <cell r="M1175">
            <v>2.5936170000000001</v>
          </cell>
          <cell r="N1175">
            <v>2.5936170000000001</v>
          </cell>
          <cell r="O1175">
            <v>24</v>
          </cell>
        </row>
        <row r="1176">
          <cell r="A1176" t="str">
            <v>C&amp;I</v>
          </cell>
          <cell r="B1176">
            <v>23</v>
          </cell>
          <cell r="C1176" t="str">
            <v>All</v>
          </cell>
          <cell r="D1176" t="str">
            <v>PCT</v>
          </cell>
          <cell r="E1176" t="str">
            <v>Industry: Manufacturing</v>
          </cell>
          <cell r="F1176">
            <v>81.415400000000005</v>
          </cell>
          <cell r="G1176">
            <v>0.73302599999999996</v>
          </cell>
          <cell r="H1176">
            <v>0.49280079999999998</v>
          </cell>
          <cell r="I1176">
            <v>-2.5699130000000001</v>
          </cell>
          <cell r="J1176">
            <v>-1.051588</v>
          </cell>
          <cell r="K1176">
            <v>0</v>
          </cell>
          <cell r="L1176">
            <v>1.051588</v>
          </cell>
          <cell r="M1176">
            <v>2.5699130000000001</v>
          </cell>
          <cell r="N1176">
            <v>2.5699130000000001</v>
          </cell>
          <cell r="O1176">
            <v>24</v>
          </cell>
        </row>
        <row r="1177">
          <cell r="A1177" t="str">
            <v>C&amp;I</v>
          </cell>
          <cell r="B1177">
            <v>24</v>
          </cell>
          <cell r="C1177" t="str">
            <v>All</v>
          </cell>
          <cell r="D1177" t="str">
            <v>PCT</v>
          </cell>
          <cell r="E1177" t="str">
            <v>Industry: Manufacturing</v>
          </cell>
          <cell r="F1177">
            <v>79.356099999999998</v>
          </cell>
          <cell r="G1177">
            <v>0.74751590000000001</v>
          </cell>
          <cell r="H1177">
            <v>0.62672550000000005</v>
          </cell>
          <cell r="I1177">
            <v>-2.5530889999999999</v>
          </cell>
          <cell r="J1177">
            <v>-1.0447029999999999</v>
          </cell>
          <cell r="K1177">
            <v>0</v>
          </cell>
          <cell r="L1177">
            <v>1.0447029999999999</v>
          </cell>
          <cell r="M1177">
            <v>2.5530889999999999</v>
          </cell>
          <cell r="N1177">
            <v>2.5530889999999999</v>
          </cell>
          <cell r="O1177">
            <v>24</v>
          </cell>
        </row>
        <row r="1178">
          <cell r="A1178" t="str">
            <v>C&amp;I</v>
          </cell>
          <cell r="B1178">
            <v>1</v>
          </cell>
          <cell r="C1178" t="str">
            <v>All</v>
          </cell>
          <cell r="D1178" t="str">
            <v>PCT</v>
          </cell>
          <cell r="E1178" t="str">
            <v>Industry: Offices, Hotels, Finance, Services</v>
          </cell>
          <cell r="F1178">
            <v>68.202100000000002</v>
          </cell>
          <cell r="G1178">
            <v>2.2718919999999998</v>
          </cell>
          <cell r="H1178">
            <v>2.315998</v>
          </cell>
          <cell r="I1178">
            <v>-0.14489050000000001</v>
          </cell>
          <cell r="J1178">
            <v>-5.9288E-2</v>
          </cell>
          <cell r="K1178">
            <v>0</v>
          </cell>
          <cell r="L1178">
            <v>5.9288E-2</v>
          </cell>
          <cell r="M1178">
            <v>0.14489050000000001</v>
          </cell>
          <cell r="N1178">
            <v>0.14489050000000001</v>
          </cell>
          <cell r="O1178">
            <v>383</v>
          </cell>
        </row>
        <row r="1179">
          <cell r="A1179" t="str">
            <v>C&amp;I</v>
          </cell>
          <cell r="B1179">
            <v>2</v>
          </cell>
          <cell r="C1179" t="str">
            <v>All</v>
          </cell>
          <cell r="D1179" t="str">
            <v>PCT</v>
          </cell>
          <cell r="E1179" t="str">
            <v>Industry: Offices, Hotels, Finance, Services</v>
          </cell>
          <cell r="F1179">
            <v>67.141300000000001</v>
          </cell>
          <cell r="G1179">
            <v>2.1310570000000002</v>
          </cell>
          <cell r="H1179">
            <v>2.2171660000000002</v>
          </cell>
          <cell r="I1179">
            <v>-0.14356279999999999</v>
          </cell>
          <cell r="J1179">
            <v>-5.8744699999999997E-2</v>
          </cell>
          <cell r="K1179">
            <v>0</v>
          </cell>
          <cell r="L1179">
            <v>5.8744699999999997E-2</v>
          </cell>
          <cell r="M1179">
            <v>0.14356279999999999</v>
          </cell>
          <cell r="N1179">
            <v>0.14356279999999999</v>
          </cell>
          <cell r="O1179">
            <v>383</v>
          </cell>
        </row>
        <row r="1180">
          <cell r="A1180" t="str">
            <v>C&amp;I</v>
          </cell>
          <cell r="B1180">
            <v>3</v>
          </cell>
          <cell r="C1180" t="str">
            <v>All</v>
          </cell>
          <cell r="D1180" t="str">
            <v>PCT</v>
          </cell>
          <cell r="E1180" t="str">
            <v>Industry: Offices, Hotels, Finance, Services</v>
          </cell>
          <cell r="F1180">
            <v>65.852400000000003</v>
          </cell>
          <cell r="G1180">
            <v>2.0645359999999999</v>
          </cell>
          <cell r="H1180">
            <v>2.0848260000000001</v>
          </cell>
          <cell r="I1180">
            <v>-0.1426414</v>
          </cell>
          <cell r="J1180">
            <v>-5.8367700000000002E-2</v>
          </cell>
          <cell r="K1180">
            <v>0</v>
          </cell>
          <cell r="L1180">
            <v>5.8367700000000002E-2</v>
          </cell>
          <cell r="M1180">
            <v>0.1426414</v>
          </cell>
          <cell r="N1180">
            <v>0.1426414</v>
          </cell>
          <cell r="O1180">
            <v>383</v>
          </cell>
        </row>
        <row r="1181">
          <cell r="A1181" t="str">
            <v>C&amp;I</v>
          </cell>
          <cell r="B1181">
            <v>4</v>
          </cell>
          <cell r="C1181" t="str">
            <v>All</v>
          </cell>
          <cell r="D1181" t="str">
            <v>PCT</v>
          </cell>
          <cell r="E1181" t="str">
            <v>Industry: Offices, Hotels, Finance, Services</v>
          </cell>
          <cell r="F1181">
            <v>64.793499999999995</v>
          </cell>
          <cell r="G1181">
            <v>2.0444300000000002</v>
          </cell>
          <cell r="H1181">
            <v>2.0804459999999998</v>
          </cell>
          <cell r="I1181">
            <v>-0.14202590000000001</v>
          </cell>
          <cell r="J1181">
            <v>-5.8115899999999998E-2</v>
          </cell>
          <cell r="K1181">
            <v>0</v>
          </cell>
          <cell r="L1181">
            <v>5.8115899999999998E-2</v>
          </cell>
          <cell r="M1181">
            <v>0.14202590000000001</v>
          </cell>
          <cell r="N1181">
            <v>0.14202590000000001</v>
          </cell>
          <cell r="O1181">
            <v>383</v>
          </cell>
        </row>
        <row r="1182">
          <cell r="A1182" t="str">
            <v>C&amp;I</v>
          </cell>
          <cell r="B1182">
            <v>5</v>
          </cell>
          <cell r="C1182" t="str">
            <v>All</v>
          </cell>
          <cell r="D1182" t="str">
            <v>PCT</v>
          </cell>
          <cell r="E1182" t="str">
            <v>Industry: Offices, Hotels, Finance, Services</v>
          </cell>
          <cell r="F1182">
            <v>64.159199999999998</v>
          </cell>
          <cell r="G1182">
            <v>2.0254620000000001</v>
          </cell>
          <cell r="H1182">
            <v>2.112152</v>
          </cell>
          <cell r="I1182">
            <v>-0.14175840000000001</v>
          </cell>
          <cell r="J1182">
            <v>-5.80064E-2</v>
          </cell>
          <cell r="K1182">
            <v>0</v>
          </cell>
          <cell r="L1182">
            <v>5.80064E-2</v>
          </cell>
          <cell r="M1182">
            <v>0.14175840000000001</v>
          </cell>
          <cell r="N1182">
            <v>0.14175840000000001</v>
          </cell>
          <cell r="O1182">
            <v>383</v>
          </cell>
        </row>
        <row r="1183">
          <cell r="A1183" t="str">
            <v>C&amp;I</v>
          </cell>
          <cell r="B1183">
            <v>6</v>
          </cell>
          <cell r="C1183" t="str">
            <v>All</v>
          </cell>
          <cell r="D1183" t="str">
            <v>PCT</v>
          </cell>
          <cell r="E1183" t="str">
            <v>Industry: Offices, Hotels, Finance, Services</v>
          </cell>
          <cell r="F1183">
            <v>63.582500000000003</v>
          </cell>
          <cell r="G1183">
            <v>2.3445170000000002</v>
          </cell>
          <cell r="H1183">
            <v>2.4521760000000001</v>
          </cell>
          <cell r="I1183">
            <v>-0.14252809999999999</v>
          </cell>
          <cell r="J1183">
            <v>-5.83213E-2</v>
          </cell>
          <cell r="K1183">
            <v>0</v>
          </cell>
          <cell r="L1183">
            <v>5.83213E-2</v>
          </cell>
          <cell r="M1183">
            <v>0.14252809999999999</v>
          </cell>
          <cell r="N1183">
            <v>0.14252809999999999</v>
          </cell>
          <cell r="O1183">
            <v>383</v>
          </cell>
        </row>
        <row r="1184">
          <cell r="A1184" t="str">
            <v>C&amp;I</v>
          </cell>
          <cell r="B1184">
            <v>7</v>
          </cell>
          <cell r="C1184" t="str">
            <v>All</v>
          </cell>
          <cell r="D1184" t="str">
            <v>PCT</v>
          </cell>
          <cell r="E1184" t="str">
            <v>Industry: Offices, Hotels, Finance, Services</v>
          </cell>
          <cell r="F1184">
            <v>62.746499999999997</v>
          </cell>
          <cell r="G1184">
            <v>2.408191</v>
          </cell>
          <cell r="H1184">
            <v>2.4445450000000002</v>
          </cell>
          <cell r="I1184">
            <v>-0.14323559999999999</v>
          </cell>
          <cell r="J1184">
            <v>-5.86109E-2</v>
          </cell>
          <cell r="K1184">
            <v>0</v>
          </cell>
          <cell r="L1184">
            <v>5.86109E-2</v>
          </cell>
          <cell r="M1184">
            <v>0.14323559999999999</v>
          </cell>
          <cell r="N1184">
            <v>0.14323559999999999</v>
          </cell>
          <cell r="O1184">
            <v>383</v>
          </cell>
        </row>
        <row r="1185">
          <cell r="A1185" t="str">
            <v>C&amp;I</v>
          </cell>
          <cell r="B1185">
            <v>8</v>
          </cell>
          <cell r="C1185" t="str">
            <v>All</v>
          </cell>
          <cell r="D1185" t="str">
            <v>PCT</v>
          </cell>
          <cell r="E1185" t="str">
            <v>Industry: Offices, Hotels, Finance, Services</v>
          </cell>
          <cell r="F1185">
            <v>63.8675</v>
          </cell>
          <cell r="G1185">
            <v>2.7239580000000001</v>
          </cell>
          <cell r="H1185">
            <v>2.7495620000000001</v>
          </cell>
          <cell r="I1185">
            <v>-0.1453981</v>
          </cell>
          <cell r="J1185">
            <v>-5.9495699999999999E-2</v>
          </cell>
          <cell r="K1185">
            <v>0</v>
          </cell>
          <cell r="L1185">
            <v>5.9495699999999999E-2</v>
          </cell>
          <cell r="M1185">
            <v>0.1453981</v>
          </cell>
          <cell r="N1185">
            <v>0.1453981</v>
          </cell>
          <cell r="O1185">
            <v>383</v>
          </cell>
        </row>
        <row r="1186">
          <cell r="A1186" t="str">
            <v>C&amp;I</v>
          </cell>
          <cell r="B1186">
            <v>9</v>
          </cell>
          <cell r="C1186" t="str">
            <v>All</v>
          </cell>
          <cell r="D1186" t="str">
            <v>PCT</v>
          </cell>
          <cell r="E1186" t="str">
            <v>Industry: Offices, Hotels, Finance, Services</v>
          </cell>
          <cell r="F1186">
            <v>67.971800000000002</v>
          </cell>
          <cell r="G1186">
            <v>3.5696859999999999</v>
          </cell>
          <cell r="H1186">
            <v>3.5191159999999999</v>
          </cell>
          <cell r="I1186">
            <v>-0.15081059999999999</v>
          </cell>
          <cell r="J1186">
            <v>-6.1710500000000001E-2</v>
          </cell>
          <cell r="K1186">
            <v>0</v>
          </cell>
          <cell r="L1186">
            <v>6.1710500000000001E-2</v>
          </cell>
          <cell r="M1186">
            <v>0.15081059999999999</v>
          </cell>
          <cell r="N1186">
            <v>0.15081059999999999</v>
          </cell>
          <cell r="O1186">
            <v>383</v>
          </cell>
        </row>
        <row r="1187">
          <cell r="A1187" t="str">
            <v>C&amp;I</v>
          </cell>
          <cell r="B1187">
            <v>10</v>
          </cell>
          <cell r="C1187" t="str">
            <v>All</v>
          </cell>
          <cell r="D1187" t="str">
            <v>PCT</v>
          </cell>
          <cell r="E1187" t="str">
            <v>Industry: Offices, Hotels, Finance, Services</v>
          </cell>
          <cell r="F1187">
            <v>72.144999999999996</v>
          </cell>
          <cell r="G1187">
            <v>4.6371330000000004</v>
          </cell>
          <cell r="H1187">
            <v>4.5577319999999997</v>
          </cell>
          <cell r="I1187">
            <v>-0.15376000000000001</v>
          </cell>
          <cell r="J1187">
            <v>-6.2917299999999995E-2</v>
          </cell>
          <cell r="K1187">
            <v>0</v>
          </cell>
          <cell r="L1187">
            <v>6.2917299999999995E-2</v>
          </cell>
          <cell r="M1187">
            <v>0.15376000000000001</v>
          </cell>
          <cell r="N1187">
            <v>0.15376000000000001</v>
          </cell>
          <cell r="O1187">
            <v>383</v>
          </cell>
        </row>
        <row r="1188">
          <cell r="A1188" t="str">
            <v>C&amp;I</v>
          </cell>
          <cell r="B1188">
            <v>11</v>
          </cell>
          <cell r="C1188" t="str">
            <v>All</v>
          </cell>
          <cell r="D1188" t="str">
            <v>PCT</v>
          </cell>
          <cell r="E1188" t="str">
            <v>Industry: Offices, Hotels, Finance, Services</v>
          </cell>
          <cell r="F1188">
            <v>76.668400000000005</v>
          </cell>
          <cell r="G1188">
            <v>5.6458760000000003</v>
          </cell>
          <cell r="H1188">
            <v>5.5428100000000002</v>
          </cell>
          <cell r="I1188">
            <v>-0.16373979999999999</v>
          </cell>
          <cell r="J1188">
            <v>-6.7001000000000005E-2</v>
          </cell>
          <cell r="K1188">
            <v>0</v>
          </cell>
          <cell r="L1188">
            <v>6.7001000000000005E-2</v>
          </cell>
          <cell r="M1188">
            <v>0.16373979999999999</v>
          </cell>
          <cell r="N1188">
            <v>0.16373979999999999</v>
          </cell>
          <cell r="O1188">
            <v>383</v>
          </cell>
        </row>
        <row r="1189">
          <cell r="A1189" t="str">
            <v>C&amp;I</v>
          </cell>
          <cell r="B1189">
            <v>12</v>
          </cell>
          <cell r="C1189" t="str">
            <v>All</v>
          </cell>
          <cell r="D1189" t="str">
            <v>PCT</v>
          </cell>
          <cell r="E1189" t="str">
            <v>Industry: Offices, Hotels, Finance, Services</v>
          </cell>
          <cell r="F1189">
            <v>80.600800000000007</v>
          </cell>
          <cell r="G1189">
            <v>6.2290219999999996</v>
          </cell>
          <cell r="H1189">
            <v>6.4053589999999998</v>
          </cell>
          <cell r="I1189">
            <v>-0.16374459999999999</v>
          </cell>
          <cell r="J1189">
            <v>-6.7002999999999993E-2</v>
          </cell>
          <cell r="K1189">
            <v>0</v>
          </cell>
          <cell r="L1189">
            <v>6.7002999999999993E-2</v>
          </cell>
          <cell r="M1189">
            <v>0.16374459999999999</v>
          </cell>
          <cell r="N1189">
            <v>0.16374459999999999</v>
          </cell>
          <cell r="O1189">
            <v>383</v>
          </cell>
        </row>
        <row r="1190">
          <cell r="A1190" t="str">
            <v>C&amp;I</v>
          </cell>
          <cell r="B1190">
            <v>13</v>
          </cell>
          <cell r="C1190" t="str">
            <v>All</v>
          </cell>
          <cell r="D1190" t="str">
            <v>PCT</v>
          </cell>
          <cell r="E1190" t="str">
            <v>Industry: Offices, Hotels, Finance, Services</v>
          </cell>
          <cell r="F1190">
            <v>84.258499999999998</v>
          </cell>
          <cell r="G1190">
            <v>6.7213409999999998</v>
          </cell>
          <cell r="H1190">
            <v>6.712059</v>
          </cell>
          <cell r="I1190">
            <v>-0.16182279999999999</v>
          </cell>
          <cell r="J1190">
            <v>-6.62166E-2</v>
          </cell>
          <cell r="K1190">
            <v>0</v>
          </cell>
          <cell r="L1190">
            <v>6.62166E-2</v>
          </cell>
          <cell r="M1190">
            <v>0.16182279999999999</v>
          </cell>
          <cell r="N1190">
            <v>0.16182279999999999</v>
          </cell>
          <cell r="O1190">
            <v>383</v>
          </cell>
        </row>
        <row r="1191">
          <cell r="A1191" t="str">
            <v>C&amp;I</v>
          </cell>
          <cell r="B1191">
            <v>14</v>
          </cell>
          <cell r="C1191" t="str">
            <v>All</v>
          </cell>
          <cell r="D1191" t="str">
            <v>PCT</v>
          </cell>
          <cell r="E1191" t="str">
            <v>Industry: Offices, Hotels, Finance, Services</v>
          </cell>
          <cell r="F1191">
            <v>87.337299999999999</v>
          </cell>
          <cell r="G1191">
            <v>7.2157629999999999</v>
          </cell>
          <cell r="H1191">
            <v>7.0539240000000003</v>
          </cell>
          <cell r="I1191">
            <v>-0.16934730000000001</v>
          </cell>
          <cell r="J1191">
            <v>-6.9295499999999996E-2</v>
          </cell>
          <cell r="K1191">
            <v>0</v>
          </cell>
          <cell r="L1191">
            <v>6.9295499999999996E-2</v>
          </cell>
          <cell r="M1191">
            <v>0.16934730000000001</v>
          </cell>
          <cell r="N1191">
            <v>0.16934730000000001</v>
          </cell>
          <cell r="O1191">
            <v>383</v>
          </cell>
        </row>
        <row r="1192">
          <cell r="A1192" t="str">
            <v>C&amp;I</v>
          </cell>
          <cell r="B1192">
            <v>15</v>
          </cell>
          <cell r="C1192" t="str">
            <v>All</v>
          </cell>
          <cell r="D1192" t="str">
            <v>PCT</v>
          </cell>
          <cell r="E1192" t="str">
            <v>Industry: Offices, Hotels, Finance, Services</v>
          </cell>
          <cell r="F1192">
            <v>90.192700000000002</v>
          </cell>
          <cell r="G1192">
            <v>7.7212329999999998</v>
          </cell>
          <cell r="H1192">
            <v>7.8190840000000001</v>
          </cell>
          <cell r="I1192">
            <v>-0.1601185</v>
          </cell>
          <cell r="J1192">
            <v>-6.55192E-2</v>
          </cell>
          <cell r="K1192">
            <v>0</v>
          </cell>
          <cell r="L1192">
            <v>6.55192E-2</v>
          </cell>
          <cell r="M1192">
            <v>0.1601185</v>
          </cell>
          <cell r="N1192">
            <v>0.1601185</v>
          </cell>
          <cell r="O1192">
            <v>383</v>
          </cell>
        </row>
        <row r="1193">
          <cell r="A1193" t="str">
            <v>C&amp;I</v>
          </cell>
          <cell r="B1193">
            <v>16</v>
          </cell>
          <cell r="C1193" t="str">
            <v>All</v>
          </cell>
          <cell r="D1193" t="str">
            <v>PCT</v>
          </cell>
          <cell r="E1193" t="str">
            <v>Industry: Offices, Hotels, Finance, Services</v>
          </cell>
          <cell r="F1193">
            <v>91.995000000000005</v>
          </cell>
          <cell r="G1193">
            <v>7.9586670000000002</v>
          </cell>
          <cell r="H1193">
            <v>8.1453720000000001</v>
          </cell>
          <cell r="I1193">
            <v>-0.17853659999999999</v>
          </cell>
          <cell r="J1193">
            <v>-7.3055700000000001E-2</v>
          </cell>
          <cell r="K1193">
            <v>0</v>
          </cell>
          <cell r="L1193">
            <v>7.3055700000000001E-2</v>
          </cell>
          <cell r="M1193">
            <v>0.17853659999999999</v>
          </cell>
          <cell r="N1193">
            <v>0.17853659999999999</v>
          </cell>
          <cell r="O1193">
            <v>383</v>
          </cell>
        </row>
        <row r="1194">
          <cell r="A1194" t="str">
            <v>C&amp;I</v>
          </cell>
          <cell r="B1194">
            <v>17</v>
          </cell>
          <cell r="C1194" t="str">
            <v>All</v>
          </cell>
          <cell r="D1194" t="str">
            <v>PCT</v>
          </cell>
          <cell r="E1194" t="str">
            <v>Industry: Offices, Hotels, Finance, Services</v>
          </cell>
          <cell r="F1194">
            <v>92.798299999999998</v>
          </cell>
          <cell r="G1194">
            <v>7.9715499999999997</v>
          </cell>
          <cell r="H1194">
            <v>7.8300549999999998</v>
          </cell>
          <cell r="I1194">
            <v>-0.1770214</v>
          </cell>
          <cell r="J1194">
            <v>-7.2435700000000006E-2</v>
          </cell>
          <cell r="K1194">
            <v>0</v>
          </cell>
          <cell r="L1194">
            <v>7.2435700000000006E-2</v>
          </cell>
          <cell r="M1194">
            <v>0.1770214</v>
          </cell>
          <cell r="N1194">
            <v>0.1770214</v>
          </cell>
          <cell r="O1194">
            <v>383</v>
          </cell>
        </row>
        <row r="1195">
          <cell r="A1195" t="str">
            <v>C&amp;I</v>
          </cell>
          <cell r="B1195">
            <v>18</v>
          </cell>
          <cell r="C1195" t="str">
            <v>All</v>
          </cell>
          <cell r="D1195" t="str">
            <v>PCT</v>
          </cell>
          <cell r="E1195" t="str">
            <v>Industry: Offices, Hotels, Finance, Services</v>
          </cell>
          <cell r="F1195">
            <v>91.774299999999997</v>
          </cell>
          <cell r="G1195">
            <v>6.6112820000000001</v>
          </cell>
          <cell r="H1195">
            <v>6.7601110000000002</v>
          </cell>
          <cell r="I1195">
            <v>-0.17246729999999999</v>
          </cell>
          <cell r="J1195">
            <v>-7.0572200000000002E-2</v>
          </cell>
          <cell r="K1195">
            <v>0</v>
          </cell>
          <cell r="L1195">
            <v>7.0572200000000002E-2</v>
          </cell>
          <cell r="M1195">
            <v>0.17246729999999999</v>
          </cell>
          <cell r="N1195">
            <v>0.17246729999999999</v>
          </cell>
          <cell r="O1195">
            <v>383</v>
          </cell>
        </row>
        <row r="1196">
          <cell r="A1196" t="str">
            <v>C&amp;I</v>
          </cell>
          <cell r="B1196">
            <v>19</v>
          </cell>
          <cell r="C1196" t="str">
            <v>All</v>
          </cell>
          <cell r="D1196" t="str">
            <v>PCT</v>
          </cell>
          <cell r="E1196" t="str">
            <v>Industry: Offices, Hotels, Finance, Services</v>
          </cell>
          <cell r="F1196">
            <v>89.043099999999995</v>
          </cell>
          <cell r="G1196">
            <v>5.2435159999999996</v>
          </cell>
          <cell r="H1196">
            <v>5.3789600000000002</v>
          </cell>
          <cell r="I1196">
            <v>-0.17414379999999999</v>
          </cell>
          <cell r="J1196">
            <v>-7.1258199999999994E-2</v>
          </cell>
          <cell r="K1196">
            <v>0</v>
          </cell>
          <cell r="L1196">
            <v>7.1258199999999994E-2</v>
          </cell>
          <cell r="M1196">
            <v>0.17414379999999999</v>
          </cell>
          <cell r="N1196">
            <v>0.17414379999999999</v>
          </cell>
          <cell r="O1196">
            <v>383</v>
          </cell>
        </row>
        <row r="1197">
          <cell r="A1197" t="str">
            <v>C&amp;I</v>
          </cell>
          <cell r="B1197">
            <v>20</v>
          </cell>
          <cell r="C1197" t="str">
            <v>All</v>
          </cell>
          <cell r="D1197" t="str">
            <v>PCT</v>
          </cell>
          <cell r="E1197" t="str">
            <v>Industry: Offices, Hotels, Finance, Services</v>
          </cell>
          <cell r="F1197">
            <v>84.829800000000006</v>
          </cell>
          <cell r="G1197">
            <v>4.6223789999999996</v>
          </cell>
          <cell r="H1197">
            <v>4.3407400000000003</v>
          </cell>
          <cell r="I1197">
            <v>-0.17153470000000001</v>
          </cell>
          <cell r="J1197">
            <v>-7.0190600000000006E-2</v>
          </cell>
          <cell r="K1197">
            <v>0</v>
          </cell>
          <cell r="L1197">
            <v>7.0190600000000006E-2</v>
          </cell>
          <cell r="M1197">
            <v>0.17153470000000001</v>
          </cell>
          <cell r="N1197">
            <v>0.17153470000000001</v>
          </cell>
          <cell r="O1197">
            <v>383</v>
          </cell>
        </row>
        <row r="1198">
          <cell r="A1198" t="str">
            <v>C&amp;I</v>
          </cell>
          <cell r="B1198">
            <v>21</v>
          </cell>
          <cell r="C1198" t="str">
            <v>All</v>
          </cell>
          <cell r="D1198" t="str">
            <v>PCT</v>
          </cell>
          <cell r="E1198" t="str">
            <v>Industry: Offices, Hotels, Finance, Services</v>
          </cell>
          <cell r="F1198">
            <v>80.5672</v>
          </cell>
          <cell r="G1198">
            <v>4.0463889999999996</v>
          </cell>
          <cell r="H1198">
            <v>4.192933</v>
          </cell>
          <cell r="I1198">
            <v>-0.16688620000000001</v>
          </cell>
          <cell r="J1198">
            <v>-6.8288500000000002E-2</v>
          </cell>
          <cell r="K1198">
            <v>0</v>
          </cell>
          <cell r="L1198">
            <v>6.8288500000000002E-2</v>
          </cell>
          <cell r="M1198">
            <v>0.16688620000000001</v>
          </cell>
          <cell r="N1198">
            <v>0.16688620000000001</v>
          </cell>
          <cell r="O1198">
            <v>383</v>
          </cell>
        </row>
        <row r="1199">
          <cell r="A1199" t="str">
            <v>C&amp;I</v>
          </cell>
          <cell r="B1199">
            <v>22</v>
          </cell>
          <cell r="C1199" t="str">
            <v>All</v>
          </cell>
          <cell r="D1199" t="str">
            <v>PCT</v>
          </cell>
          <cell r="E1199" t="str">
            <v>Industry: Offices, Hotels, Finance, Services</v>
          </cell>
          <cell r="F1199">
            <v>78.161000000000001</v>
          </cell>
          <cell r="G1199">
            <v>3.3568750000000001</v>
          </cell>
          <cell r="H1199">
            <v>3.7164199999999998</v>
          </cell>
          <cell r="I1199">
            <v>-0.16552520000000001</v>
          </cell>
          <cell r="J1199">
            <v>-6.7731600000000003E-2</v>
          </cell>
          <cell r="K1199">
            <v>0</v>
          </cell>
          <cell r="L1199">
            <v>6.7731600000000003E-2</v>
          </cell>
          <cell r="M1199">
            <v>0.16552520000000001</v>
          </cell>
          <cell r="N1199">
            <v>0.16552520000000001</v>
          </cell>
          <cell r="O1199">
            <v>383</v>
          </cell>
        </row>
        <row r="1200">
          <cell r="A1200" t="str">
            <v>C&amp;I</v>
          </cell>
          <cell r="B1200">
            <v>23</v>
          </cell>
          <cell r="C1200" t="str">
            <v>All</v>
          </cell>
          <cell r="D1200" t="str">
            <v>PCT</v>
          </cell>
          <cell r="E1200" t="str">
            <v>Industry: Offices, Hotels, Finance, Services</v>
          </cell>
          <cell r="F1200">
            <v>76.004599999999996</v>
          </cell>
          <cell r="G1200">
            <v>2.8210470000000001</v>
          </cell>
          <cell r="H1200">
            <v>3.1242329999999998</v>
          </cell>
          <cell r="I1200">
            <v>-0.15364700000000001</v>
          </cell>
          <cell r="J1200">
            <v>-6.2871099999999999E-2</v>
          </cell>
          <cell r="K1200">
            <v>0</v>
          </cell>
          <cell r="L1200">
            <v>6.2871099999999999E-2</v>
          </cell>
          <cell r="M1200">
            <v>0.15364700000000001</v>
          </cell>
          <cell r="N1200">
            <v>0.15364700000000001</v>
          </cell>
          <cell r="O1200">
            <v>383</v>
          </cell>
        </row>
        <row r="1201">
          <cell r="A1201" t="str">
            <v>C&amp;I</v>
          </cell>
          <cell r="B1201">
            <v>24</v>
          </cell>
          <cell r="C1201" t="str">
            <v>All</v>
          </cell>
          <cell r="D1201" t="str">
            <v>PCT</v>
          </cell>
          <cell r="E1201" t="str">
            <v>Industry: Offices, Hotels, Finance, Services</v>
          </cell>
          <cell r="F1201">
            <v>74.521000000000001</v>
          </cell>
          <cell r="G1201">
            <v>2.7490990000000002</v>
          </cell>
          <cell r="H1201">
            <v>2.7953100000000002</v>
          </cell>
          <cell r="I1201">
            <v>-0.15384139999999999</v>
          </cell>
          <cell r="J1201">
            <v>-6.2950699999999998E-2</v>
          </cell>
          <cell r="K1201">
            <v>0</v>
          </cell>
          <cell r="L1201">
            <v>6.2950699999999998E-2</v>
          </cell>
          <cell r="M1201">
            <v>0.15384139999999999</v>
          </cell>
          <cell r="N1201">
            <v>0.15384139999999999</v>
          </cell>
          <cell r="O1201">
            <v>383</v>
          </cell>
        </row>
        <row r="1202">
          <cell r="A1202" t="str">
            <v>C&amp;I</v>
          </cell>
          <cell r="B1202">
            <v>1</v>
          </cell>
          <cell r="C1202" t="str">
            <v>All</v>
          </cell>
          <cell r="D1202" t="str">
            <v>PCT</v>
          </cell>
          <cell r="E1202" t="str">
            <v>Industry: Other or unknown</v>
          </cell>
          <cell r="F1202">
            <v>71.509500000000003</v>
          </cell>
          <cell r="G1202">
            <v>1.4794510000000001</v>
          </cell>
          <cell r="H1202">
            <v>1.3595250000000001</v>
          </cell>
          <cell r="I1202">
            <v>-0.58217940000000001</v>
          </cell>
          <cell r="J1202">
            <v>-0.23822309999999999</v>
          </cell>
          <cell r="K1202">
            <v>0</v>
          </cell>
          <cell r="L1202">
            <v>0.23822309999999999</v>
          </cell>
          <cell r="M1202">
            <v>0.58217940000000001</v>
          </cell>
          <cell r="N1202">
            <v>0.58217940000000001</v>
          </cell>
          <cell r="O1202">
            <v>73</v>
          </cell>
        </row>
        <row r="1203">
          <cell r="A1203" t="str">
            <v>C&amp;I</v>
          </cell>
          <cell r="B1203">
            <v>2</v>
          </cell>
          <cell r="C1203" t="str">
            <v>All</v>
          </cell>
          <cell r="D1203" t="str">
            <v>PCT</v>
          </cell>
          <cell r="E1203" t="str">
            <v>Industry: Other or unknown</v>
          </cell>
          <cell r="F1203">
            <v>69.429100000000005</v>
          </cell>
          <cell r="G1203">
            <v>1.474505</v>
          </cell>
          <cell r="H1203">
            <v>1.342295</v>
          </cell>
          <cell r="I1203">
            <v>-0.58145800000000003</v>
          </cell>
          <cell r="J1203">
            <v>-0.2379279</v>
          </cell>
          <cell r="K1203">
            <v>0</v>
          </cell>
          <cell r="L1203">
            <v>0.2379279</v>
          </cell>
          <cell r="M1203">
            <v>0.58145800000000003</v>
          </cell>
          <cell r="N1203">
            <v>0.58145800000000003</v>
          </cell>
          <cell r="O1203">
            <v>73</v>
          </cell>
        </row>
        <row r="1204">
          <cell r="A1204" t="str">
            <v>C&amp;I</v>
          </cell>
          <cell r="B1204">
            <v>3</v>
          </cell>
          <cell r="C1204" t="str">
            <v>All</v>
          </cell>
          <cell r="D1204" t="str">
            <v>PCT</v>
          </cell>
          <cell r="E1204" t="str">
            <v>Industry: Other or unknown</v>
          </cell>
          <cell r="F1204">
            <v>66.914400000000001</v>
          </cell>
          <cell r="G1204">
            <v>1.4358690000000001</v>
          </cell>
          <cell r="H1204">
            <v>1.3047029999999999</v>
          </cell>
          <cell r="I1204">
            <v>-0.58005949999999995</v>
          </cell>
          <cell r="J1204">
            <v>-0.2373556</v>
          </cell>
          <cell r="K1204">
            <v>0</v>
          </cell>
          <cell r="L1204">
            <v>0.2373556</v>
          </cell>
          <cell r="M1204">
            <v>0.58005949999999995</v>
          </cell>
          <cell r="N1204">
            <v>0.58005949999999995</v>
          </cell>
          <cell r="O1204">
            <v>73</v>
          </cell>
        </row>
        <row r="1205">
          <cell r="A1205" t="str">
            <v>C&amp;I</v>
          </cell>
          <cell r="B1205">
            <v>4</v>
          </cell>
          <cell r="C1205" t="str">
            <v>All</v>
          </cell>
          <cell r="D1205" t="str">
            <v>PCT</v>
          </cell>
          <cell r="E1205" t="str">
            <v>Industry: Other or unknown</v>
          </cell>
          <cell r="F1205">
            <v>66.185599999999994</v>
          </cell>
          <cell r="G1205">
            <v>1.4253690000000001</v>
          </cell>
          <cell r="H1205">
            <v>1.2975749999999999</v>
          </cell>
          <cell r="I1205">
            <v>-0.57924880000000001</v>
          </cell>
          <cell r="J1205">
            <v>-0.23702390000000001</v>
          </cell>
          <cell r="K1205">
            <v>0</v>
          </cell>
          <cell r="L1205">
            <v>0.23702390000000001</v>
          </cell>
          <cell r="M1205">
            <v>0.57924880000000001</v>
          </cell>
          <cell r="N1205">
            <v>0.57924880000000001</v>
          </cell>
          <cell r="O1205">
            <v>73</v>
          </cell>
        </row>
        <row r="1206">
          <cell r="A1206" t="str">
            <v>C&amp;I</v>
          </cell>
          <cell r="B1206">
            <v>5</v>
          </cell>
          <cell r="C1206" t="str">
            <v>All</v>
          </cell>
          <cell r="D1206" t="str">
            <v>PCT</v>
          </cell>
          <cell r="E1206" t="str">
            <v>Industry: Other or unknown</v>
          </cell>
          <cell r="F1206">
            <v>65.203100000000006</v>
          </cell>
          <cell r="G1206">
            <v>1.390099</v>
          </cell>
          <cell r="H1206">
            <v>1.2838259999999999</v>
          </cell>
          <cell r="I1206">
            <v>-0.57924589999999998</v>
          </cell>
          <cell r="J1206">
            <v>-0.2370227</v>
          </cell>
          <cell r="K1206">
            <v>0</v>
          </cell>
          <cell r="L1206">
            <v>0.2370227</v>
          </cell>
          <cell r="M1206">
            <v>0.57924589999999998</v>
          </cell>
          <cell r="N1206">
            <v>0.57924589999999998</v>
          </cell>
          <cell r="O1206">
            <v>73</v>
          </cell>
        </row>
        <row r="1207">
          <cell r="A1207" t="str">
            <v>C&amp;I</v>
          </cell>
          <cell r="B1207">
            <v>6</v>
          </cell>
          <cell r="C1207" t="str">
            <v>All</v>
          </cell>
          <cell r="D1207" t="str">
            <v>PCT</v>
          </cell>
          <cell r="E1207" t="str">
            <v>Industry: Other or unknown</v>
          </cell>
          <cell r="F1207">
            <v>64.532899999999998</v>
          </cell>
          <cell r="G1207">
            <v>1.4423269999999999</v>
          </cell>
          <cell r="H1207">
            <v>1.3671759999999999</v>
          </cell>
          <cell r="I1207">
            <v>-0.58119560000000003</v>
          </cell>
          <cell r="J1207">
            <v>-0.23782049999999999</v>
          </cell>
          <cell r="K1207">
            <v>0</v>
          </cell>
          <cell r="L1207">
            <v>0.23782049999999999</v>
          </cell>
          <cell r="M1207">
            <v>0.58119560000000003</v>
          </cell>
          <cell r="N1207">
            <v>0.58119560000000003</v>
          </cell>
          <cell r="O1207">
            <v>73</v>
          </cell>
        </row>
        <row r="1208">
          <cell r="A1208" t="str">
            <v>C&amp;I</v>
          </cell>
          <cell r="B1208">
            <v>7</v>
          </cell>
          <cell r="C1208" t="str">
            <v>All</v>
          </cell>
          <cell r="D1208" t="str">
            <v>PCT</v>
          </cell>
          <cell r="E1208" t="str">
            <v>Industry: Other or unknown</v>
          </cell>
          <cell r="F1208">
            <v>64.2</v>
          </cell>
          <cell r="G1208">
            <v>1.5685370000000001</v>
          </cell>
          <cell r="H1208">
            <v>1.432847</v>
          </cell>
          <cell r="I1208">
            <v>-0.59562850000000001</v>
          </cell>
          <cell r="J1208">
            <v>-0.24372640000000001</v>
          </cell>
          <cell r="K1208">
            <v>0</v>
          </cell>
          <cell r="L1208">
            <v>0.24372640000000001</v>
          </cell>
          <cell r="M1208">
            <v>0.59562850000000001</v>
          </cell>
          <cell r="N1208">
            <v>0.59562850000000001</v>
          </cell>
          <cell r="O1208">
            <v>73</v>
          </cell>
        </row>
        <row r="1209">
          <cell r="A1209" t="str">
            <v>C&amp;I</v>
          </cell>
          <cell r="B1209">
            <v>8</v>
          </cell>
          <cell r="C1209" t="str">
            <v>All</v>
          </cell>
          <cell r="D1209" t="str">
            <v>PCT</v>
          </cell>
          <cell r="E1209" t="str">
            <v>Industry: Other or unknown</v>
          </cell>
          <cell r="F1209">
            <v>65.658799999999999</v>
          </cell>
          <cell r="G1209">
            <v>1.6055349999999999</v>
          </cell>
          <cell r="H1209">
            <v>1.422607</v>
          </cell>
          <cell r="I1209">
            <v>-0.60704139999999995</v>
          </cell>
          <cell r="J1209">
            <v>-0.24839639999999999</v>
          </cell>
          <cell r="K1209">
            <v>0</v>
          </cell>
          <cell r="L1209">
            <v>0.24839639999999999</v>
          </cell>
          <cell r="M1209">
            <v>0.60704139999999995</v>
          </cell>
          <cell r="N1209">
            <v>0.60704139999999995</v>
          </cell>
          <cell r="O1209">
            <v>73</v>
          </cell>
        </row>
        <row r="1210">
          <cell r="A1210" t="str">
            <v>C&amp;I</v>
          </cell>
          <cell r="B1210">
            <v>9</v>
          </cell>
          <cell r="C1210" t="str">
            <v>All</v>
          </cell>
          <cell r="D1210" t="str">
            <v>PCT</v>
          </cell>
          <cell r="E1210" t="str">
            <v>Industry: Other or unknown</v>
          </cell>
          <cell r="F1210">
            <v>69.364000000000004</v>
          </cell>
          <cell r="G1210">
            <v>2.5707200000000001</v>
          </cell>
          <cell r="H1210">
            <v>2.3387730000000002</v>
          </cell>
          <cell r="I1210">
            <v>-0.62642189999999998</v>
          </cell>
          <cell r="J1210">
            <v>-0.25632680000000002</v>
          </cell>
          <cell r="K1210">
            <v>0</v>
          </cell>
          <cell r="L1210">
            <v>0.25632680000000002</v>
          </cell>
          <cell r="M1210">
            <v>0.62642189999999998</v>
          </cell>
          <cell r="N1210">
            <v>0.62642189999999998</v>
          </cell>
          <cell r="O1210">
            <v>73</v>
          </cell>
        </row>
        <row r="1211">
          <cell r="A1211" t="str">
            <v>C&amp;I</v>
          </cell>
          <cell r="B1211">
            <v>10</v>
          </cell>
          <cell r="C1211" t="str">
            <v>All</v>
          </cell>
          <cell r="D1211" t="str">
            <v>PCT</v>
          </cell>
          <cell r="E1211" t="str">
            <v>Industry: Other or unknown</v>
          </cell>
          <cell r="F1211">
            <v>74.627799999999993</v>
          </cell>
          <cell r="G1211">
            <v>3.5050409999999999</v>
          </cell>
          <cell r="H1211">
            <v>3.3007580000000001</v>
          </cell>
          <cell r="I1211">
            <v>-0.80337449999999999</v>
          </cell>
          <cell r="J1211">
            <v>-0.32873429999999998</v>
          </cell>
          <cell r="K1211">
            <v>0</v>
          </cell>
          <cell r="L1211">
            <v>0.32873429999999998</v>
          </cell>
          <cell r="M1211">
            <v>0.80337449999999999</v>
          </cell>
          <cell r="N1211">
            <v>0.80337449999999999</v>
          </cell>
          <cell r="O1211">
            <v>73</v>
          </cell>
        </row>
        <row r="1212">
          <cell r="A1212" t="str">
            <v>C&amp;I</v>
          </cell>
          <cell r="B1212">
            <v>11</v>
          </cell>
          <cell r="C1212" t="str">
            <v>All</v>
          </cell>
          <cell r="D1212" t="str">
            <v>PCT</v>
          </cell>
          <cell r="E1212" t="str">
            <v>Industry: Other or unknown</v>
          </cell>
          <cell r="F1212">
            <v>80.196700000000007</v>
          </cell>
          <cell r="G1212">
            <v>3.8272569999999999</v>
          </cell>
          <cell r="H1212">
            <v>3.5098129999999998</v>
          </cell>
          <cell r="I1212">
            <v>-0.68757080000000004</v>
          </cell>
          <cell r="J1212">
            <v>-0.2813484</v>
          </cell>
          <cell r="K1212">
            <v>0</v>
          </cell>
          <cell r="L1212">
            <v>0.2813484</v>
          </cell>
          <cell r="M1212">
            <v>0.68757080000000004</v>
          </cell>
          <cell r="N1212">
            <v>0.68757080000000004</v>
          </cell>
          <cell r="O1212">
            <v>73</v>
          </cell>
        </row>
        <row r="1213">
          <cell r="A1213" t="str">
            <v>C&amp;I</v>
          </cell>
          <cell r="B1213">
            <v>12</v>
          </cell>
          <cell r="C1213" t="str">
            <v>All</v>
          </cell>
          <cell r="D1213" t="str">
            <v>PCT</v>
          </cell>
          <cell r="E1213" t="str">
            <v>Industry: Other or unknown</v>
          </cell>
          <cell r="F1213">
            <v>84.607200000000006</v>
          </cell>
          <cell r="G1213">
            <v>4.0667289999999996</v>
          </cell>
          <cell r="H1213">
            <v>3.8862800000000002</v>
          </cell>
          <cell r="I1213">
            <v>-0.67118140000000004</v>
          </cell>
          <cell r="J1213">
            <v>-0.274642</v>
          </cell>
          <cell r="K1213">
            <v>0</v>
          </cell>
          <cell r="L1213">
            <v>0.274642</v>
          </cell>
          <cell r="M1213">
            <v>0.67118140000000004</v>
          </cell>
          <cell r="N1213">
            <v>0.67118140000000004</v>
          </cell>
          <cell r="O1213">
            <v>73</v>
          </cell>
        </row>
        <row r="1214">
          <cell r="A1214" t="str">
            <v>C&amp;I</v>
          </cell>
          <cell r="B1214">
            <v>13</v>
          </cell>
          <cell r="C1214" t="str">
            <v>All</v>
          </cell>
          <cell r="D1214" t="str">
            <v>PCT</v>
          </cell>
          <cell r="E1214" t="str">
            <v>Industry: Other or unknown</v>
          </cell>
          <cell r="F1214">
            <v>88.099900000000005</v>
          </cell>
          <cell r="G1214">
            <v>4.2785529999999996</v>
          </cell>
          <cell r="H1214">
            <v>4.3779389999999996</v>
          </cell>
          <cell r="I1214">
            <v>-0.67918599999999996</v>
          </cell>
          <cell r="J1214">
            <v>-0.27791739999999998</v>
          </cell>
          <cell r="K1214">
            <v>0</v>
          </cell>
          <cell r="L1214">
            <v>0.27791739999999998</v>
          </cell>
          <cell r="M1214">
            <v>0.67918599999999996</v>
          </cell>
          <cell r="N1214">
            <v>0.67918599999999996</v>
          </cell>
          <cell r="O1214">
            <v>73</v>
          </cell>
        </row>
        <row r="1215">
          <cell r="A1215" t="str">
            <v>C&amp;I</v>
          </cell>
          <cell r="B1215">
            <v>14</v>
          </cell>
          <cell r="C1215" t="str">
            <v>All</v>
          </cell>
          <cell r="D1215" t="str">
            <v>PCT</v>
          </cell>
          <cell r="E1215" t="str">
            <v>Industry: Other or unknown</v>
          </cell>
          <cell r="F1215">
            <v>91.189300000000003</v>
          </cell>
          <cell r="G1215">
            <v>4.6285509999999999</v>
          </cell>
          <cell r="H1215">
            <v>4.9565619999999999</v>
          </cell>
          <cell r="I1215">
            <v>-0.64584779999999997</v>
          </cell>
          <cell r="J1215">
            <v>-0.2642757</v>
          </cell>
          <cell r="K1215">
            <v>0</v>
          </cell>
          <cell r="L1215">
            <v>0.2642757</v>
          </cell>
          <cell r="M1215">
            <v>0.64584779999999997</v>
          </cell>
          <cell r="N1215">
            <v>0.64584779999999997</v>
          </cell>
          <cell r="O1215">
            <v>73</v>
          </cell>
        </row>
        <row r="1216">
          <cell r="A1216" t="str">
            <v>C&amp;I</v>
          </cell>
          <cell r="B1216">
            <v>15</v>
          </cell>
          <cell r="C1216" t="str">
            <v>All</v>
          </cell>
          <cell r="D1216" t="str">
            <v>PCT</v>
          </cell>
          <cell r="E1216" t="str">
            <v>Industry: Other or unknown</v>
          </cell>
          <cell r="F1216">
            <v>93.973699999999994</v>
          </cell>
          <cell r="G1216">
            <v>5.0685079999999996</v>
          </cell>
          <cell r="H1216">
            <v>5.1390070000000003</v>
          </cell>
          <cell r="I1216">
            <v>-0.66463170000000005</v>
          </cell>
          <cell r="J1216">
            <v>-0.27196189999999998</v>
          </cell>
          <cell r="K1216">
            <v>0</v>
          </cell>
          <cell r="L1216">
            <v>0.27196189999999998</v>
          </cell>
          <cell r="M1216">
            <v>0.66463170000000005</v>
          </cell>
          <cell r="N1216">
            <v>0.66463170000000005</v>
          </cell>
          <cell r="O1216">
            <v>73</v>
          </cell>
        </row>
        <row r="1217">
          <cell r="A1217" t="str">
            <v>C&amp;I</v>
          </cell>
          <cell r="B1217">
            <v>16</v>
          </cell>
          <cell r="C1217" t="str">
            <v>All</v>
          </cell>
          <cell r="D1217" t="str">
            <v>PCT</v>
          </cell>
          <cell r="E1217" t="str">
            <v>Industry: Other or unknown</v>
          </cell>
          <cell r="F1217">
            <v>95.762699999999995</v>
          </cell>
          <cell r="G1217">
            <v>5.2957380000000001</v>
          </cell>
          <cell r="H1217">
            <v>4.6793490000000002</v>
          </cell>
          <cell r="I1217">
            <v>-0.67758189999999996</v>
          </cell>
          <cell r="J1217">
            <v>-0.27726099999999998</v>
          </cell>
          <cell r="K1217">
            <v>0</v>
          </cell>
          <cell r="L1217">
            <v>0.27726099999999998</v>
          </cell>
          <cell r="M1217">
            <v>0.67758189999999996</v>
          </cell>
          <cell r="N1217">
            <v>0.67758189999999996</v>
          </cell>
          <cell r="O1217">
            <v>73</v>
          </cell>
        </row>
        <row r="1218">
          <cell r="A1218" t="str">
            <v>C&amp;I</v>
          </cell>
          <cell r="B1218">
            <v>17</v>
          </cell>
          <cell r="C1218" t="str">
            <v>All</v>
          </cell>
          <cell r="D1218" t="str">
            <v>PCT</v>
          </cell>
          <cell r="E1218" t="str">
            <v>Industry: Other or unknown</v>
          </cell>
          <cell r="F1218">
            <v>96.821399999999997</v>
          </cell>
          <cell r="G1218">
            <v>5.1400269999999999</v>
          </cell>
          <cell r="H1218">
            <v>4.5782939999999996</v>
          </cell>
          <cell r="I1218">
            <v>-0.66613829999999996</v>
          </cell>
          <cell r="J1218">
            <v>-0.2725784</v>
          </cell>
          <cell r="K1218">
            <v>0</v>
          </cell>
          <cell r="L1218">
            <v>0.2725784</v>
          </cell>
          <cell r="M1218">
            <v>0.66613829999999996</v>
          </cell>
          <cell r="N1218">
            <v>0.66613829999999996</v>
          </cell>
          <cell r="O1218">
            <v>73</v>
          </cell>
        </row>
        <row r="1219">
          <cell r="A1219" t="str">
            <v>C&amp;I</v>
          </cell>
          <cell r="B1219">
            <v>18</v>
          </cell>
          <cell r="C1219" t="str">
            <v>All</v>
          </cell>
          <cell r="D1219" t="str">
            <v>PCT</v>
          </cell>
          <cell r="E1219" t="str">
            <v>Industry: Other or unknown</v>
          </cell>
          <cell r="F1219">
            <v>96.956199999999995</v>
          </cell>
          <cell r="G1219">
            <v>3.4905309999999998</v>
          </cell>
          <cell r="H1219">
            <v>3.4199160000000002</v>
          </cell>
          <cell r="I1219">
            <v>-0.6935481</v>
          </cell>
          <cell r="J1219">
            <v>-0.2837943</v>
          </cell>
          <cell r="K1219">
            <v>0</v>
          </cell>
          <cell r="L1219">
            <v>0.2837943</v>
          </cell>
          <cell r="M1219">
            <v>0.6935481</v>
          </cell>
          <cell r="N1219">
            <v>0.6935481</v>
          </cell>
          <cell r="O1219">
            <v>73</v>
          </cell>
        </row>
        <row r="1220">
          <cell r="A1220" t="str">
            <v>C&amp;I</v>
          </cell>
          <cell r="B1220">
            <v>19</v>
          </cell>
          <cell r="C1220" t="str">
            <v>All</v>
          </cell>
          <cell r="D1220" t="str">
            <v>PCT</v>
          </cell>
          <cell r="E1220" t="str">
            <v>Industry: Other or unknown</v>
          </cell>
          <cell r="F1220">
            <v>95.564599999999999</v>
          </cell>
          <cell r="G1220">
            <v>2.6808290000000001</v>
          </cell>
          <cell r="H1220">
            <v>2.5264350000000002</v>
          </cell>
          <cell r="I1220">
            <v>-0.70487169999999999</v>
          </cell>
          <cell r="J1220">
            <v>-0.28842780000000001</v>
          </cell>
          <cell r="K1220">
            <v>0</v>
          </cell>
          <cell r="L1220">
            <v>0.28842780000000001</v>
          </cell>
          <cell r="M1220">
            <v>0.70487169999999999</v>
          </cell>
          <cell r="N1220">
            <v>0.70487169999999999</v>
          </cell>
          <cell r="O1220">
            <v>73</v>
          </cell>
        </row>
        <row r="1221">
          <cell r="A1221" t="str">
            <v>C&amp;I</v>
          </cell>
          <cell r="B1221">
            <v>20</v>
          </cell>
          <cell r="C1221" t="str">
            <v>All</v>
          </cell>
          <cell r="D1221" t="str">
            <v>PCT</v>
          </cell>
          <cell r="E1221" t="str">
            <v>Industry: Other or unknown</v>
          </cell>
          <cell r="F1221">
            <v>91.998800000000003</v>
          </cell>
          <cell r="G1221">
            <v>2.2801490000000002</v>
          </cell>
          <cell r="H1221">
            <v>2.6581830000000002</v>
          </cell>
          <cell r="I1221">
            <v>-0.68371990000000005</v>
          </cell>
          <cell r="J1221">
            <v>-0.27977259999999998</v>
          </cell>
          <cell r="K1221">
            <v>0</v>
          </cell>
          <cell r="L1221">
            <v>0.27977259999999998</v>
          </cell>
          <cell r="M1221">
            <v>0.68371990000000005</v>
          </cell>
          <cell r="N1221">
            <v>0.68371990000000005</v>
          </cell>
          <cell r="O1221">
            <v>73</v>
          </cell>
        </row>
        <row r="1222">
          <cell r="A1222" t="str">
            <v>C&amp;I</v>
          </cell>
          <cell r="B1222">
            <v>21</v>
          </cell>
          <cell r="C1222" t="str">
            <v>All</v>
          </cell>
          <cell r="D1222" t="str">
            <v>PCT</v>
          </cell>
          <cell r="E1222" t="str">
            <v>Industry: Other or unknown</v>
          </cell>
          <cell r="F1222">
            <v>87.196899999999999</v>
          </cell>
          <cell r="G1222">
            <v>1.8852960000000001</v>
          </cell>
          <cell r="H1222">
            <v>1.7957540000000001</v>
          </cell>
          <cell r="I1222">
            <v>-0.6511344</v>
          </cell>
          <cell r="J1222">
            <v>-0.26643889999999998</v>
          </cell>
          <cell r="K1222">
            <v>0</v>
          </cell>
          <cell r="L1222">
            <v>0.26643889999999998</v>
          </cell>
          <cell r="M1222">
            <v>0.6511344</v>
          </cell>
          <cell r="N1222">
            <v>0.6511344</v>
          </cell>
          <cell r="O1222">
            <v>73</v>
          </cell>
        </row>
        <row r="1223">
          <cell r="A1223" t="str">
            <v>C&amp;I</v>
          </cell>
          <cell r="B1223">
            <v>22</v>
          </cell>
          <cell r="C1223" t="str">
            <v>All</v>
          </cell>
          <cell r="D1223" t="str">
            <v>PCT</v>
          </cell>
          <cell r="E1223" t="str">
            <v>Industry: Other or unknown</v>
          </cell>
          <cell r="F1223">
            <v>83.657399999999996</v>
          </cell>
          <cell r="G1223">
            <v>1.6964760000000001</v>
          </cell>
          <cell r="H1223">
            <v>1.703465</v>
          </cell>
          <cell r="I1223">
            <v>-0.60395719999999997</v>
          </cell>
          <cell r="J1223">
            <v>-0.2471344</v>
          </cell>
          <cell r="K1223">
            <v>0</v>
          </cell>
          <cell r="L1223">
            <v>0.2471344</v>
          </cell>
          <cell r="M1223">
            <v>0.60395719999999997</v>
          </cell>
          <cell r="N1223">
            <v>0.60395719999999997</v>
          </cell>
          <cell r="O1223">
            <v>73</v>
          </cell>
        </row>
        <row r="1224">
          <cell r="A1224" t="str">
            <v>C&amp;I</v>
          </cell>
          <cell r="B1224">
            <v>23</v>
          </cell>
          <cell r="C1224" t="str">
            <v>All</v>
          </cell>
          <cell r="D1224" t="str">
            <v>PCT</v>
          </cell>
          <cell r="E1224" t="str">
            <v>Industry: Other or unknown</v>
          </cell>
          <cell r="F1224">
            <v>80.844999999999999</v>
          </cell>
          <cell r="G1224">
            <v>1.5773360000000001</v>
          </cell>
          <cell r="H1224">
            <v>1.5199039999999999</v>
          </cell>
          <cell r="I1224">
            <v>-0.60686890000000004</v>
          </cell>
          <cell r="J1224">
            <v>-0.24832580000000001</v>
          </cell>
          <cell r="K1224">
            <v>0</v>
          </cell>
          <cell r="L1224">
            <v>0.24832580000000001</v>
          </cell>
          <cell r="M1224">
            <v>0.60686890000000004</v>
          </cell>
          <cell r="N1224">
            <v>0.60686890000000004</v>
          </cell>
          <cell r="O1224">
            <v>73</v>
          </cell>
        </row>
        <row r="1225">
          <cell r="A1225" t="str">
            <v>C&amp;I</v>
          </cell>
          <cell r="B1225">
            <v>24</v>
          </cell>
          <cell r="C1225" t="str">
            <v>All</v>
          </cell>
          <cell r="D1225" t="str">
            <v>PCT</v>
          </cell>
          <cell r="E1225" t="str">
            <v>Industry: Other or unknown</v>
          </cell>
          <cell r="F1225">
            <v>78.622100000000003</v>
          </cell>
          <cell r="G1225">
            <v>1.5332790000000001</v>
          </cell>
          <cell r="H1225">
            <v>1.4798579999999999</v>
          </cell>
          <cell r="I1225">
            <v>-0.58918740000000003</v>
          </cell>
          <cell r="J1225">
            <v>-0.24109069999999999</v>
          </cell>
          <cell r="K1225">
            <v>0</v>
          </cell>
          <cell r="L1225">
            <v>0.24109069999999999</v>
          </cell>
          <cell r="M1225">
            <v>0.58918740000000003</v>
          </cell>
          <cell r="N1225">
            <v>0.58918740000000003</v>
          </cell>
          <cell r="O1225">
            <v>73</v>
          </cell>
        </row>
        <row r="1226">
          <cell r="A1226" t="str">
            <v>C&amp;I</v>
          </cell>
          <cell r="B1226">
            <v>1</v>
          </cell>
          <cell r="C1226" t="str">
            <v>All</v>
          </cell>
          <cell r="D1226" t="str">
            <v>PCT</v>
          </cell>
          <cell r="E1226" t="str">
            <v>Industry: Residential</v>
          </cell>
          <cell r="H1226">
            <v>2.52E-2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1</v>
          </cell>
        </row>
        <row r="1227">
          <cell r="A1227" t="str">
            <v>C&amp;I</v>
          </cell>
          <cell r="B1227">
            <v>2</v>
          </cell>
          <cell r="C1227" t="str">
            <v>All</v>
          </cell>
          <cell r="D1227" t="str">
            <v>PCT</v>
          </cell>
          <cell r="E1227" t="str">
            <v>Industry: Residential</v>
          </cell>
          <cell r="H1227">
            <v>2.58E-2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</v>
          </cell>
        </row>
        <row r="1228">
          <cell r="A1228" t="str">
            <v>C&amp;I</v>
          </cell>
          <cell r="B1228">
            <v>3</v>
          </cell>
          <cell r="C1228" t="str">
            <v>All</v>
          </cell>
          <cell r="D1228" t="str">
            <v>PCT</v>
          </cell>
          <cell r="E1228" t="str">
            <v>Industry: Residential</v>
          </cell>
          <cell r="H1228">
            <v>2.52E-2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</v>
          </cell>
        </row>
        <row r="1229">
          <cell r="A1229" t="str">
            <v>C&amp;I</v>
          </cell>
          <cell r="B1229">
            <v>4</v>
          </cell>
          <cell r="C1229" t="str">
            <v>All</v>
          </cell>
          <cell r="D1229" t="str">
            <v>PCT</v>
          </cell>
          <cell r="E1229" t="str">
            <v>Industry: Residential</v>
          </cell>
          <cell r="H1229">
            <v>2.58E-2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1</v>
          </cell>
        </row>
        <row r="1230">
          <cell r="A1230" t="str">
            <v>C&amp;I</v>
          </cell>
          <cell r="B1230">
            <v>5</v>
          </cell>
          <cell r="C1230" t="str">
            <v>All</v>
          </cell>
          <cell r="D1230" t="str">
            <v>PCT</v>
          </cell>
          <cell r="E1230" t="str">
            <v>Industry: Residential</v>
          </cell>
          <cell r="H1230">
            <v>2.46E-2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1</v>
          </cell>
        </row>
        <row r="1231">
          <cell r="A1231" t="str">
            <v>C&amp;I</v>
          </cell>
          <cell r="B1231">
            <v>6</v>
          </cell>
          <cell r="C1231" t="str">
            <v>All</v>
          </cell>
          <cell r="D1231" t="str">
            <v>PCT</v>
          </cell>
          <cell r="E1231" t="str">
            <v>Industry: Residential</v>
          </cell>
          <cell r="H1231">
            <v>2.52E-2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</v>
          </cell>
        </row>
        <row r="1232">
          <cell r="A1232" t="str">
            <v>C&amp;I</v>
          </cell>
          <cell r="B1232">
            <v>7</v>
          </cell>
          <cell r="C1232" t="str">
            <v>All</v>
          </cell>
          <cell r="D1232" t="str">
            <v>PCT</v>
          </cell>
          <cell r="E1232" t="str">
            <v>Industry: Residential</v>
          </cell>
          <cell r="H1232">
            <v>2.52E-2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1</v>
          </cell>
        </row>
        <row r="1233">
          <cell r="A1233" t="str">
            <v>C&amp;I</v>
          </cell>
          <cell r="B1233">
            <v>8</v>
          </cell>
          <cell r="C1233" t="str">
            <v>All</v>
          </cell>
          <cell r="D1233" t="str">
            <v>PCT</v>
          </cell>
          <cell r="E1233" t="str">
            <v>Industry: Residential</v>
          </cell>
          <cell r="H1233">
            <v>2.64E-2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</v>
          </cell>
        </row>
        <row r="1234">
          <cell r="A1234" t="str">
            <v>C&amp;I</v>
          </cell>
          <cell r="B1234">
            <v>9</v>
          </cell>
          <cell r="C1234" t="str">
            <v>All</v>
          </cell>
          <cell r="D1234" t="str">
            <v>PCT</v>
          </cell>
          <cell r="E1234" t="str">
            <v>Industry: Residential</v>
          </cell>
          <cell r="H1234">
            <v>2.52E-2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1</v>
          </cell>
        </row>
        <row r="1235">
          <cell r="A1235" t="str">
            <v>C&amp;I</v>
          </cell>
          <cell r="B1235">
            <v>10</v>
          </cell>
          <cell r="C1235" t="str">
            <v>All</v>
          </cell>
          <cell r="D1235" t="str">
            <v>PCT</v>
          </cell>
          <cell r="E1235" t="str">
            <v>Industry: Residential</v>
          </cell>
          <cell r="H1235">
            <v>2.64E-2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</v>
          </cell>
        </row>
        <row r="1236">
          <cell r="A1236" t="str">
            <v>C&amp;I</v>
          </cell>
          <cell r="B1236">
            <v>11</v>
          </cell>
          <cell r="C1236" t="str">
            <v>All</v>
          </cell>
          <cell r="D1236" t="str">
            <v>PCT</v>
          </cell>
          <cell r="E1236" t="str">
            <v>Industry: Residential</v>
          </cell>
          <cell r="H1236">
            <v>1.1220699999999999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</v>
          </cell>
        </row>
        <row r="1237">
          <cell r="A1237" t="str">
            <v>C&amp;I</v>
          </cell>
          <cell r="B1237">
            <v>12</v>
          </cell>
          <cell r="C1237" t="str">
            <v>All</v>
          </cell>
          <cell r="D1237" t="str">
            <v>PCT</v>
          </cell>
          <cell r="E1237" t="str">
            <v>Industry: Residential</v>
          </cell>
          <cell r="H1237">
            <v>0.53099980000000002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</v>
          </cell>
        </row>
        <row r="1238">
          <cell r="A1238" t="str">
            <v>C&amp;I</v>
          </cell>
          <cell r="B1238">
            <v>13</v>
          </cell>
          <cell r="C1238" t="str">
            <v>All</v>
          </cell>
          <cell r="D1238" t="str">
            <v>PCT</v>
          </cell>
          <cell r="E1238" t="str">
            <v>Industry: Residential</v>
          </cell>
          <cell r="H1238">
            <v>2.9399999999999999E-2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</v>
          </cell>
        </row>
        <row r="1239">
          <cell r="A1239" t="str">
            <v>C&amp;I</v>
          </cell>
          <cell r="B1239">
            <v>14</v>
          </cell>
          <cell r="C1239" t="str">
            <v>All</v>
          </cell>
          <cell r="D1239" t="str">
            <v>PCT</v>
          </cell>
          <cell r="E1239" t="str">
            <v>Industry: Residential</v>
          </cell>
          <cell r="H1239">
            <v>8.2799999999999999E-2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1</v>
          </cell>
        </row>
        <row r="1240">
          <cell r="A1240" t="str">
            <v>C&amp;I</v>
          </cell>
          <cell r="B1240">
            <v>15</v>
          </cell>
          <cell r="C1240" t="str">
            <v>All</v>
          </cell>
          <cell r="D1240" t="str">
            <v>PCT</v>
          </cell>
          <cell r="E1240" t="str">
            <v>Industry: Residential</v>
          </cell>
          <cell r="H1240">
            <v>3.7645300000000002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</v>
          </cell>
        </row>
        <row r="1241">
          <cell r="A1241" t="str">
            <v>C&amp;I</v>
          </cell>
          <cell r="B1241">
            <v>16</v>
          </cell>
          <cell r="C1241" t="str">
            <v>All</v>
          </cell>
          <cell r="D1241" t="str">
            <v>PCT</v>
          </cell>
          <cell r="E1241" t="str">
            <v>Industry: Residential</v>
          </cell>
          <cell r="H1241">
            <v>3.2471999999999999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</v>
          </cell>
        </row>
        <row r="1242">
          <cell r="A1242" t="str">
            <v>C&amp;I</v>
          </cell>
          <cell r="B1242">
            <v>17</v>
          </cell>
          <cell r="C1242" t="str">
            <v>All</v>
          </cell>
          <cell r="D1242" t="str">
            <v>PCT</v>
          </cell>
          <cell r="E1242" t="str">
            <v>Industry: Residential</v>
          </cell>
          <cell r="H1242">
            <v>3.099599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1</v>
          </cell>
        </row>
        <row r="1243">
          <cell r="A1243" t="str">
            <v>C&amp;I</v>
          </cell>
          <cell r="B1243">
            <v>18</v>
          </cell>
          <cell r="C1243" t="str">
            <v>All</v>
          </cell>
          <cell r="D1243" t="str">
            <v>PCT</v>
          </cell>
          <cell r="E1243" t="str">
            <v>Industry: Residential</v>
          </cell>
          <cell r="H1243">
            <v>0.13259989999999999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</v>
          </cell>
        </row>
        <row r="1244">
          <cell r="A1244" t="str">
            <v>C&amp;I</v>
          </cell>
          <cell r="B1244">
            <v>19</v>
          </cell>
          <cell r="C1244" t="str">
            <v>All</v>
          </cell>
          <cell r="D1244" t="str">
            <v>PCT</v>
          </cell>
          <cell r="E1244" t="str">
            <v>Industry: Residential</v>
          </cell>
          <cell r="H1244">
            <v>3.1800000000000002E-2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1</v>
          </cell>
        </row>
        <row r="1245">
          <cell r="A1245" t="str">
            <v>C&amp;I</v>
          </cell>
          <cell r="B1245">
            <v>20</v>
          </cell>
          <cell r="C1245" t="str">
            <v>All</v>
          </cell>
          <cell r="D1245" t="str">
            <v>PCT</v>
          </cell>
          <cell r="E1245" t="str">
            <v>Industry: Residential</v>
          </cell>
          <cell r="H1245">
            <v>3.1800000000000002E-2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</v>
          </cell>
        </row>
        <row r="1246">
          <cell r="A1246" t="str">
            <v>C&amp;I</v>
          </cell>
          <cell r="B1246">
            <v>21</v>
          </cell>
          <cell r="C1246" t="str">
            <v>All</v>
          </cell>
          <cell r="D1246" t="str">
            <v>PCT</v>
          </cell>
          <cell r="E1246" t="str">
            <v>Industry: Residential</v>
          </cell>
          <cell r="H1246">
            <v>3.1199999999999999E-2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</v>
          </cell>
        </row>
        <row r="1247">
          <cell r="A1247" t="str">
            <v>C&amp;I</v>
          </cell>
          <cell r="B1247">
            <v>22</v>
          </cell>
          <cell r="C1247" t="str">
            <v>All</v>
          </cell>
          <cell r="D1247" t="str">
            <v>PCT</v>
          </cell>
          <cell r="E1247" t="str">
            <v>Industry: Residential</v>
          </cell>
          <cell r="H1247">
            <v>0.03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</v>
          </cell>
        </row>
        <row r="1248">
          <cell r="A1248" t="str">
            <v>C&amp;I</v>
          </cell>
          <cell r="B1248">
            <v>23</v>
          </cell>
          <cell r="C1248" t="str">
            <v>All</v>
          </cell>
          <cell r="D1248" t="str">
            <v>PCT</v>
          </cell>
          <cell r="E1248" t="str">
            <v>Industry: Residential</v>
          </cell>
          <cell r="H1248">
            <v>2.52E-2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</v>
          </cell>
        </row>
        <row r="1249">
          <cell r="A1249" t="str">
            <v>C&amp;I</v>
          </cell>
          <cell r="B1249">
            <v>24</v>
          </cell>
          <cell r="C1249" t="str">
            <v>All</v>
          </cell>
          <cell r="D1249" t="str">
            <v>PCT</v>
          </cell>
          <cell r="E1249" t="str">
            <v>Industry: Residential</v>
          </cell>
          <cell r="H1249">
            <v>2.58E-2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1</v>
          </cell>
        </row>
        <row r="1250">
          <cell r="A1250" t="str">
            <v>C&amp;I</v>
          </cell>
          <cell r="B1250">
            <v>1</v>
          </cell>
          <cell r="C1250" t="str">
            <v>All</v>
          </cell>
          <cell r="D1250" t="str">
            <v>PCT</v>
          </cell>
          <cell r="E1250" t="str">
            <v>Industry: Retail stores</v>
          </cell>
          <cell r="F1250">
            <v>67.492099999999994</v>
          </cell>
          <cell r="G1250">
            <v>2.5195240000000001</v>
          </cell>
          <cell r="H1250">
            <v>2.1610299999999998</v>
          </cell>
          <cell r="I1250">
            <v>-0.32017040000000002</v>
          </cell>
          <cell r="J1250">
            <v>-0.13101109999999999</v>
          </cell>
          <cell r="K1250">
            <v>0</v>
          </cell>
          <cell r="L1250">
            <v>0.13101109999999999</v>
          </cell>
          <cell r="M1250">
            <v>0.32017040000000002</v>
          </cell>
          <cell r="N1250">
            <v>0.32017040000000002</v>
          </cell>
          <cell r="O1250">
            <v>98</v>
          </cell>
        </row>
        <row r="1251">
          <cell r="A1251" t="str">
            <v>C&amp;I</v>
          </cell>
          <cell r="B1251">
            <v>2</v>
          </cell>
          <cell r="C1251" t="str">
            <v>All</v>
          </cell>
          <cell r="D1251" t="str">
            <v>PCT</v>
          </cell>
          <cell r="E1251" t="str">
            <v>Industry: Retail stores</v>
          </cell>
          <cell r="F1251">
            <v>66.074399999999997</v>
          </cell>
          <cell r="G1251">
            <v>2.4137059999999999</v>
          </cell>
          <cell r="H1251">
            <v>2.1373259999999998</v>
          </cell>
          <cell r="I1251">
            <v>-0.31677689999999997</v>
          </cell>
          <cell r="J1251">
            <v>-0.1296225</v>
          </cell>
          <cell r="K1251">
            <v>0</v>
          </cell>
          <cell r="L1251">
            <v>0.1296225</v>
          </cell>
          <cell r="M1251">
            <v>0.31677689999999997</v>
          </cell>
          <cell r="N1251">
            <v>0.31677689999999997</v>
          </cell>
          <cell r="O1251">
            <v>98</v>
          </cell>
        </row>
        <row r="1252">
          <cell r="A1252" t="str">
            <v>C&amp;I</v>
          </cell>
          <cell r="B1252">
            <v>3</v>
          </cell>
          <cell r="C1252" t="str">
            <v>All</v>
          </cell>
          <cell r="D1252" t="str">
            <v>PCT</v>
          </cell>
          <cell r="E1252" t="str">
            <v>Industry: Retail stores</v>
          </cell>
          <cell r="F1252">
            <v>64.636399999999995</v>
          </cell>
          <cell r="G1252">
            <v>2.3171490000000001</v>
          </cell>
          <cell r="H1252">
            <v>2.1664110000000001</v>
          </cell>
          <cell r="I1252">
            <v>-0.31491580000000002</v>
          </cell>
          <cell r="J1252">
            <v>-0.128861</v>
          </cell>
          <cell r="K1252">
            <v>0</v>
          </cell>
          <cell r="L1252">
            <v>0.128861</v>
          </cell>
          <cell r="M1252">
            <v>0.31491580000000002</v>
          </cell>
          <cell r="N1252">
            <v>0.31491580000000002</v>
          </cell>
          <cell r="O1252">
            <v>98</v>
          </cell>
        </row>
        <row r="1253">
          <cell r="A1253" t="str">
            <v>C&amp;I</v>
          </cell>
          <cell r="B1253">
            <v>4</v>
          </cell>
          <cell r="C1253" t="str">
            <v>All</v>
          </cell>
          <cell r="D1253" t="str">
            <v>PCT</v>
          </cell>
          <cell r="E1253" t="str">
            <v>Industry: Retail stores</v>
          </cell>
          <cell r="F1253">
            <v>63.663400000000003</v>
          </cell>
          <cell r="G1253">
            <v>2.3194970000000001</v>
          </cell>
          <cell r="H1253">
            <v>2.1217220000000001</v>
          </cell>
          <cell r="I1253">
            <v>-0.31381170000000003</v>
          </cell>
          <cell r="J1253">
            <v>-0.1284092</v>
          </cell>
          <cell r="K1253">
            <v>0</v>
          </cell>
          <cell r="L1253">
            <v>0.1284092</v>
          </cell>
          <cell r="M1253">
            <v>0.31381170000000003</v>
          </cell>
          <cell r="N1253">
            <v>0.31381170000000003</v>
          </cell>
          <cell r="O1253">
            <v>98</v>
          </cell>
        </row>
        <row r="1254">
          <cell r="A1254" t="str">
            <v>C&amp;I</v>
          </cell>
          <cell r="B1254">
            <v>5</v>
          </cell>
          <cell r="C1254" t="str">
            <v>All</v>
          </cell>
          <cell r="D1254" t="str">
            <v>PCT</v>
          </cell>
          <cell r="E1254" t="str">
            <v>Industry: Retail stores</v>
          </cell>
          <cell r="F1254">
            <v>63.116799999999998</v>
          </cell>
          <cell r="G1254">
            <v>2.364938</v>
          </cell>
          <cell r="H1254">
            <v>2.1097929999999998</v>
          </cell>
          <cell r="I1254">
            <v>-0.31369160000000001</v>
          </cell>
          <cell r="J1254">
            <v>-0.12836</v>
          </cell>
          <cell r="K1254">
            <v>0</v>
          </cell>
          <cell r="L1254">
            <v>0.12836</v>
          </cell>
          <cell r="M1254">
            <v>0.31369160000000001</v>
          </cell>
          <cell r="N1254">
            <v>0.31369160000000001</v>
          </cell>
          <cell r="O1254">
            <v>98</v>
          </cell>
        </row>
        <row r="1255">
          <cell r="A1255" t="str">
            <v>C&amp;I</v>
          </cell>
          <cell r="B1255">
            <v>6</v>
          </cell>
          <cell r="C1255" t="str">
            <v>All</v>
          </cell>
          <cell r="D1255" t="str">
            <v>PCT</v>
          </cell>
          <cell r="E1255" t="str">
            <v>Industry: Retail stores</v>
          </cell>
          <cell r="F1255">
            <v>62.543599999999998</v>
          </cell>
          <cell r="G1255">
            <v>2.2027399999999999</v>
          </cell>
          <cell r="H1255">
            <v>2.011695</v>
          </cell>
          <cell r="I1255">
            <v>-0.31274299999999999</v>
          </cell>
          <cell r="J1255">
            <v>-0.1279719</v>
          </cell>
          <cell r="K1255">
            <v>0</v>
          </cell>
          <cell r="L1255">
            <v>0.1279719</v>
          </cell>
          <cell r="M1255">
            <v>0.31274299999999999</v>
          </cell>
          <cell r="N1255">
            <v>0.31274299999999999</v>
          </cell>
          <cell r="O1255">
            <v>98</v>
          </cell>
        </row>
        <row r="1256">
          <cell r="A1256" t="str">
            <v>C&amp;I</v>
          </cell>
          <cell r="B1256">
            <v>7</v>
          </cell>
          <cell r="C1256" t="str">
            <v>All</v>
          </cell>
          <cell r="D1256" t="str">
            <v>PCT</v>
          </cell>
          <cell r="E1256" t="str">
            <v>Industry: Retail stores</v>
          </cell>
          <cell r="F1256">
            <v>61.770600000000002</v>
          </cell>
          <cell r="G1256">
            <v>2.7090969999999999</v>
          </cell>
          <cell r="H1256">
            <v>2.6840000000000002</v>
          </cell>
          <cell r="I1256">
            <v>-0.31979649999999998</v>
          </cell>
          <cell r="J1256">
            <v>-0.13085820000000001</v>
          </cell>
          <cell r="K1256">
            <v>0</v>
          </cell>
          <cell r="L1256">
            <v>0.13085820000000001</v>
          </cell>
          <cell r="M1256">
            <v>0.31979649999999998</v>
          </cell>
          <cell r="N1256">
            <v>0.31979649999999998</v>
          </cell>
          <cell r="O1256">
            <v>98</v>
          </cell>
        </row>
        <row r="1257">
          <cell r="A1257" t="str">
            <v>C&amp;I</v>
          </cell>
          <cell r="B1257">
            <v>8</v>
          </cell>
          <cell r="C1257" t="str">
            <v>All</v>
          </cell>
          <cell r="D1257" t="str">
            <v>PCT</v>
          </cell>
          <cell r="E1257" t="str">
            <v>Industry: Retail stores</v>
          </cell>
          <cell r="F1257">
            <v>63.142600000000002</v>
          </cell>
          <cell r="G1257">
            <v>3.9415849999999999</v>
          </cell>
          <cell r="H1257">
            <v>3.6899950000000001</v>
          </cell>
          <cell r="I1257">
            <v>-0.32001410000000002</v>
          </cell>
          <cell r="J1257">
            <v>-0.13094720000000001</v>
          </cell>
          <cell r="K1257">
            <v>0</v>
          </cell>
          <cell r="L1257">
            <v>0.13094720000000001</v>
          </cell>
          <cell r="M1257">
            <v>0.32001410000000002</v>
          </cell>
          <cell r="N1257">
            <v>0.32001410000000002</v>
          </cell>
          <cell r="O1257">
            <v>98</v>
          </cell>
        </row>
        <row r="1258">
          <cell r="A1258" t="str">
            <v>C&amp;I</v>
          </cell>
          <cell r="B1258">
            <v>9</v>
          </cell>
          <cell r="C1258" t="str">
            <v>All</v>
          </cell>
          <cell r="D1258" t="str">
            <v>PCT</v>
          </cell>
          <cell r="E1258" t="str">
            <v>Industry: Retail stores</v>
          </cell>
          <cell r="F1258">
            <v>67.595799999999997</v>
          </cell>
          <cell r="G1258">
            <v>4.5313280000000002</v>
          </cell>
          <cell r="H1258">
            <v>4.1887179999999997</v>
          </cell>
          <cell r="I1258">
            <v>-0.35818820000000001</v>
          </cell>
          <cell r="J1258">
            <v>-0.1465677</v>
          </cell>
          <cell r="K1258">
            <v>0</v>
          </cell>
          <cell r="L1258">
            <v>0.1465677</v>
          </cell>
          <cell r="M1258">
            <v>0.35818820000000001</v>
          </cell>
          <cell r="N1258">
            <v>0.35818820000000001</v>
          </cell>
          <cell r="O1258">
            <v>98</v>
          </cell>
        </row>
        <row r="1259">
          <cell r="A1259" t="str">
            <v>C&amp;I</v>
          </cell>
          <cell r="B1259">
            <v>10</v>
          </cell>
          <cell r="C1259" t="str">
            <v>All</v>
          </cell>
          <cell r="D1259" t="str">
            <v>PCT</v>
          </cell>
          <cell r="E1259" t="str">
            <v>Industry: Retail stores</v>
          </cell>
          <cell r="F1259">
            <v>72.060599999999994</v>
          </cell>
          <cell r="G1259">
            <v>6.2224539999999999</v>
          </cell>
          <cell r="H1259">
            <v>6.7086589999999999</v>
          </cell>
          <cell r="I1259">
            <v>-0.55597090000000005</v>
          </cell>
          <cell r="J1259">
            <v>-0.2274988</v>
          </cell>
          <cell r="K1259">
            <v>0</v>
          </cell>
          <cell r="L1259">
            <v>0.2274988</v>
          </cell>
          <cell r="M1259">
            <v>0.55597090000000005</v>
          </cell>
          <cell r="N1259">
            <v>0.55597090000000005</v>
          </cell>
          <cell r="O1259">
            <v>98</v>
          </cell>
        </row>
        <row r="1260">
          <cell r="A1260" t="str">
            <v>C&amp;I</v>
          </cell>
          <cell r="B1260">
            <v>11</v>
          </cell>
          <cell r="C1260" t="str">
            <v>All</v>
          </cell>
          <cell r="D1260" t="str">
            <v>PCT</v>
          </cell>
          <cell r="E1260" t="str">
            <v>Industry: Retail stores</v>
          </cell>
          <cell r="F1260">
            <v>76.988900000000001</v>
          </cell>
          <cell r="G1260">
            <v>8.3781960000000009</v>
          </cell>
          <cell r="H1260">
            <v>8.1748639999999995</v>
          </cell>
          <cell r="I1260">
            <v>-0.44495560000000001</v>
          </cell>
          <cell r="J1260">
            <v>-0.18207219999999999</v>
          </cell>
          <cell r="K1260">
            <v>0</v>
          </cell>
          <cell r="L1260">
            <v>0.18207219999999999</v>
          </cell>
          <cell r="M1260">
            <v>0.44495560000000001</v>
          </cell>
          <cell r="N1260">
            <v>0.44495560000000001</v>
          </cell>
          <cell r="O1260">
            <v>98</v>
          </cell>
        </row>
        <row r="1261">
          <cell r="A1261" t="str">
            <v>C&amp;I</v>
          </cell>
          <cell r="B1261">
            <v>12</v>
          </cell>
          <cell r="C1261" t="str">
            <v>All</v>
          </cell>
          <cell r="D1261" t="str">
            <v>PCT</v>
          </cell>
          <cell r="E1261" t="str">
            <v>Industry: Retail stores</v>
          </cell>
          <cell r="F1261">
            <v>80.944199999999995</v>
          </cell>
          <cell r="G1261">
            <v>9.4993970000000001</v>
          </cell>
          <cell r="H1261">
            <v>9.7109830000000006</v>
          </cell>
          <cell r="I1261">
            <v>-0.41939480000000001</v>
          </cell>
          <cell r="J1261">
            <v>-0.17161290000000001</v>
          </cell>
          <cell r="K1261">
            <v>0</v>
          </cell>
          <cell r="L1261">
            <v>0.17161290000000001</v>
          </cell>
          <cell r="M1261">
            <v>0.41939480000000001</v>
          </cell>
          <cell r="N1261">
            <v>0.41939480000000001</v>
          </cell>
          <cell r="O1261">
            <v>98</v>
          </cell>
        </row>
        <row r="1262">
          <cell r="A1262" t="str">
            <v>C&amp;I</v>
          </cell>
          <cell r="B1262">
            <v>13</v>
          </cell>
          <cell r="C1262" t="str">
            <v>All</v>
          </cell>
          <cell r="D1262" t="str">
            <v>PCT</v>
          </cell>
          <cell r="E1262" t="str">
            <v>Industry: Retail stores</v>
          </cell>
          <cell r="F1262">
            <v>84.643600000000006</v>
          </cell>
          <cell r="G1262">
            <v>8.7458919999999996</v>
          </cell>
          <cell r="H1262">
            <v>9.0296909999999997</v>
          </cell>
          <cell r="I1262">
            <v>-0.4689372</v>
          </cell>
          <cell r="J1262">
            <v>-0.19188530000000001</v>
          </cell>
          <cell r="K1262">
            <v>0</v>
          </cell>
          <cell r="L1262">
            <v>0.19188530000000001</v>
          </cell>
          <cell r="M1262">
            <v>0.4689372</v>
          </cell>
          <cell r="N1262">
            <v>0.4689372</v>
          </cell>
          <cell r="O1262">
            <v>98</v>
          </cell>
        </row>
        <row r="1263">
          <cell r="A1263" t="str">
            <v>C&amp;I</v>
          </cell>
          <cell r="B1263">
            <v>14</v>
          </cell>
          <cell r="C1263" t="str">
            <v>All</v>
          </cell>
          <cell r="D1263" t="str">
            <v>PCT</v>
          </cell>
          <cell r="E1263" t="str">
            <v>Industry: Retail stores</v>
          </cell>
          <cell r="F1263">
            <v>87.779600000000002</v>
          </cell>
          <cell r="G1263">
            <v>8.9077819999999992</v>
          </cell>
          <cell r="H1263">
            <v>9.6185659999999995</v>
          </cell>
          <cell r="I1263">
            <v>-0.54464789999999996</v>
          </cell>
          <cell r="J1263">
            <v>-0.22286549999999999</v>
          </cell>
          <cell r="K1263">
            <v>0</v>
          </cell>
          <cell r="L1263">
            <v>0.22286549999999999</v>
          </cell>
          <cell r="M1263">
            <v>0.54464789999999996</v>
          </cell>
          <cell r="N1263">
            <v>0.54464789999999996</v>
          </cell>
          <cell r="O1263">
            <v>98</v>
          </cell>
        </row>
        <row r="1264">
          <cell r="A1264" t="str">
            <v>C&amp;I</v>
          </cell>
          <cell r="B1264">
            <v>15</v>
          </cell>
          <cell r="C1264" t="str">
            <v>All</v>
          </cell>
          <cell r="D1264" t="str">
            <v>PCT</v>
          </cell>
          <cell r="E1264" t="str">
            <v>Industry: Retail stores</v>
          </cell>
          <cell r="F1264">
            <v>90.5428</v>
          </cell>
          <cell r="G1264">
            <v>9.7230349999999994</v>
          </cell>
          <cell r="H1264">
            <v>8.7202000000000002</v>
          </cell>
          <cell r="I1264">
            <v>-0.35822860000000001</v>
          </cell>
          <cell r="J1264">
            <v>-0.1465843</v>
          </cell>
          <cell r="K1264">
            <v>0</v>
          </cell>
          <cell r="L1264">
            <v>0.1465843</v>
          </cell>
          <cell r="M1264">
            <v>0.35822860000000001</v>
          </cell>
          <cell r="N1264">
            <v>0.35822860000000001</v>
          </cell>
          <cell r="O1264">
            <v>98</v>
          </cell>
        </row>
        <row r="1265">
          <cell r="A1265" t="str">
            <v>C&amp;I</v>
          </cell>
          <cell r="B1265">
            <v>16</v>
          </cell>
          <cell r="C1265" t="str">
            <v>All</v>
          </cell>
          <cell r="D1265" t="str">
            <v>PCT</v>
          </cell>
          <cell r="E1265" t="str">
            <v>Industry: Retail stores</v>
          </cell>
          <cell r="F1265">
            <v>92.388999999999996</v>
          </cell>
          <cell r="G1265">
            <v>9.5697910000000004</v>
          </cell>
          <cell r="H1265">
            <v>8.6342549999999996</v>
          </cell>
          <cell r="I1265">
            <v>-0.39782859999999998</v>
          </cell>
          <cell r="J1265">
            <v>-0.16278819999999999</v>
          </cell>
          <cell r="K1265">
            <v>0</v>
          </cell>
          <cell r="L1265">
            <v>0.16278819999999999</v>
          </cell>
          <cell r="M1265">
            <v>0.39782859999999998</v>
          </cell>
          <cell r="N1265">
            <v>0.39782859999999998</v>
          </cell>
          <cell r="O1265">
            <v>98</v>
          </cell>
        </row>
        <row r="1266">
          <cell r="A1266" t="str">
            <v>C&amp;I</v>
          </cell>
          <cell r="B1266">
            <v>17</v>
          </cell>
          <cell r="C1266" t="str">
            <v>All</v>
          </cell>
          <cell r="D1266" t="str">
            <v>PCT</v>
          </cell>
          <cell r="E1266" t="str">
            <v>Industry: Retail stores</v>
          </cell>
          <cell r="F1266">
            <v>93.225999999999999</v>
          </cell>
          <cell r="G1266">
            <v>8.4755439999999993</v>
          </cell>
          <cell r="H1266">
            <v>8.7618279999999995</v>
          </cell>
          <cell r="I1266">
            <v>-0.37762400000000002</v>
          </cell>
          <cell r="J1266">
            <v>-0.15452070000000001</v>
          </cell>
          <cell r="K1266">
            <v>0</v>
          </cell>
          <cell r="L1266">
            <v>0.15452070000000001</v>
          </cell>
          <cell r="M1266">
            <v>0.37762400000000002</v>
          </cell>
          <cell r="N1266">
            <v>0.37762400000000002</v>
          </cell>
          <cell r="O1266">
            <v>98</v>
          </cell>
        </row>
        <row r="1267">
          <cell r="A1267" t="str">
            <v>C&amp;I</v>
          </cell>
          <cell r="B1267">
            <v>18</v>
          </cell>
          <cell r="C1267" t="str">
            <v>All</v>
          </cell>
          <cell r="D1267" t="str">
            <v>PCT</v>
          </cell>
          <cell r="E1267" t="str">
            <v>Industry: Retail stores</v>
          </cell>
          <cell r="F1267">
            <v>92.426900000000003</v>
          </cell>
          <cell r="G1267">
            <v>6.8093120000000003</v>
          </cell>
          <cell r="H1267">
            <v>6.7435219999999996</v>
          </cell>
          <cell r="I1267">
            <v>-0.36390400000000001</v>
          </cell>
          <cell r="J1267">
            <v>-0.1489066</v>
          </cell>
          <cell r="K1267">
            <v>0</v>
          </cell>
          <cell r="L1267">
            <v>0.1489066</v>
          </cell>
          <cell r="M1267">
            <v>0.36390400000000001</v>
          </cell>
          <cell r="N1267">
            <v>0.36390400000000001</v>
          </cell>
          <cell r="O1267">
            <v>98</v>
          </cell>
        </row>
        <row r="1268">
          <cell r="A1268" t="str">
            <v>C&amp;I</v>
          </cell>
          <cell r="B1268">
            <v>19</v>
          </cell>
          <cell r="C1268" t="str">
            <v>All</v>
          </cell>
          <cell r="D1268" t="str">
            <v>PCT</v>
          </cell>
          <cell r="E1268" t="str">
            <v>Industry: Retail stores</v>
          </cell>
          <cell r="F1268">
            <v>89.636499999999998</v>
          </cell>
          <cell r="G1268">
            <v>5.1386430000000001</v>
          </cell>
          <cell r="H1268">
            <v>4.3684519999999996</v>
          </cell>
          <cell r="I1268">
            <v>-0.38483800000000001</v>
          </cell>
          <cell r="J1268">
            <v>-0.15747259999999999</v>
          </cell>
          <cell r="K1268">
            <v>0</v>
          </cell>
          <cell r="L1268">
            <v>0.15747259999999999</v>
          </cell>
          <cell r="M1268">
            <v>0.38483800000000001</v>
          </cell>
          <cell r="N1268">
            <v>0.38483800000000001</v>
          </cell>
          <cell r="O1268">
            <v>98</v>
          </cell>
        </row>
        <row r="1269">
          <cell r="A1269" t="str">
            <v>C&amp;I</v>
          </cell>
          <cell r="B1269">
            <v>20</v>
          </cell>
          <cell r="C1269" t="str">
            <v>All</v>
          </cell>
          <cell r="D1269" t="str">
            <v>PCT</v>
          </cell>
          <cell r="E1269" t="str">
            <v>Industry: Retail stores</v>
          </cell>
          <cell r="F1269">
            <v>84.893500000000003</v>
          </cell>
          <cell r="G1269">
            <v>4.5654589999999997</v>
          </cell>
          <cell r="H1269">
            <v>4.5185320000000004</v>
          </cell>
          <cell r="I1269">
            <v>-0.37031360000000002</v>
          </cell>
          <cell r="J1269">
            <v>-0.15152930000000001</v>
          </cell>
          <cell r="K1269">
            <v>0</v>
          </cell>
          <cell r="L1269">
            <v>0.15152930000000001</v>
          </cell>
          <cell r="M1269">
            <v>0.37031360000000002</v>
          </cell>
          <cell r="N1269">
            <v>0.37031360000000002</v>
          </cell>
          <cell r="O1269">
            <v>98</v>
          </cell>
        </row>
        <row r="1270">
          <cell r="A1270" t="str">
            <v>C&amp;I</v>
          </cell>
          <cell r="B1270">
            <v>21</v>
          </cell>
          <cell r="C1270" t="str">
            <v>All</v>
          </cell>
          <cell r="D1270" t="str">
            <v>PCT</v>
          </cell>
          <cell r="E1270" t="str">
            <v>Industry: Retail stores</v>
          </cell>
          <cell r="F1270">
            <v>80.266599999999997</v>
          </cell>
          <cell r="G1270">
            <v>4.1360150000000004</v>
          </cell>
          <cell r="H1270">
            <v>4.0142660000000001</v>
          </cell>
          <cell r="I1270">
            <v>-0.36134680000000002</v>
          </cell>
          <cell r="J1270">
            <v>-0.1478602</v>
          </cell>
          <cell r="K1270">
            <v>0</v>
          </cell>
          <cell r="L1270">
            <v>0.1478602</v>
          </cell>
          <cell r="M1270">
            <v>0.36134680000000002</v>
          </cell>
          <cell r="N1270">
            <v>0.36134680000000002</v>
          </cell>
          <cell r="O1270">
            <v>98</v>
          </cell>
        </row>
        <row r="1271">
          <cell r="A1271" t="str">
            <v>C&amp;I</v>
          </cell>
          <cell r="B1271">
            <v>22</v>
          </cell>
          <cell r="C1271" t="str">
            <v>All</v>
          </cell>
          <cell r="D1271" t="str">
            <v>PCT</v>
          </cell>
          <cell r="E1271" t="str">
            <v>Industry: Retail stores</v>
          </cell>
          <cell r="F1271">
            <v>77.883600000000001</v>
          </cell>
          <cell r="G1271">
            <v>3.8000600000000002</v>
          </cell>
          <cell r="H1271">
            <v>3.1204779999999999</v>
          </cell>
          <cell r="I1271">
            <v>-0.3639772</v>
          </cell>
          <cell r="J1271">
            <v>-0.1489365</v>
          </cell>
          <cell r="K1271">
            <v>0</v>
          </cell>
          <cell r="L1271">
            <v>0.1489365</v>
          </cell>
          <cell r="M1271">
            <v>0.3639772</v>
          </cell>
          <cell r="N1271">
            <v>0.3639772</v>
          </cell>
          <cell r="O1271">
            <v>98</v>
          </cell>
        </row>
        <row r="1272">
          <cell r="A1272" t="str">
            <v>C&amp;I</v>
          </cell>
          <cell r="B1272">
            <v>23</v>
          </cell>
          <cell r="C1272" t="str">
            <v>All</v>
          </cell>
          <cell r="D1272" t="str">
            <v>PCT</v>
          </cell>
          <cell r="E1272" t="str">
            <v>Industry: Retail stores</v>
          </cell>
          <cell r="F1272">
            <v>75.591700000000003</v>
          </cell>
          <cell r="G1272">
            <v>3.7912110000000001</v>
          </cell>
          <cell r="H1272">
            <v>3.0541529999999999</v>
          </cell>
          <cell r="I1272">
            <v>-0.33818720000000002</v>
          </cell>
          <cell r="J1272">
            <v>-0.13838339999999999</v>
          </cell>
          <cell r="K1272">
            <v>0</v>
          </cell>
          <cell r="L1272">
            <v>0.13838339999999999</v>
          </cell>
          <cell r="M1272">
            <v>0.33818720000000002</v>
          </cell>
          <cell r="N1272">
            <v>0.33818720000000002</v>
          </cell>
          <cell r="O1272">
            <v>98</v>
          </cell>
        </row>
        <row r="1273">
          <cell r="A1273" t="str">
            <v>C&amp;I</v>
          </cell>
          <cell r="B1273">
            <v>24</v>
          </cell>
          <cell r="C1273" t="str">
            <v>All</v>
          </cell>
          <cell r="D1273" t="str">
            <v>PCT</v>
          </cell>
          <cell r="E1273" t="str">
            <v>Industry: Retail stores</v>
          </cell>
          <cell r="F1273">
            <v>73.9268</v>
          </cell>
          <cell r="G1273">
            <v>3.571504</v>
          </cell>
          <cell r="H1273">
            <v>3.0899209999999999</v>
          </cell>
          <cell r="I1273">
            <v>-0.32721499999999998</v>
          </cell>
          <cell r="J1273">
            <v>-0.1338937</v>
          </cell>
          <cell r="K1273">
            <v>0</v>
          </cell>
          <cell r="L1273">
            <v>0.1338937</v>
          </cell>
          <cell r="M1273">
            <v>0.32721499999999998</v>
          </cell>
          <cell r="N1273">
            <v>0.32721499999999998</v>
          </cell>
          <cell r="O1273">
            <v>98</v>
          </cell>
        </row>
        <row r="1274">
          <cell r="A1274" t="str">
            <v>C&amp;I</v>
          </cell>
          <cell r="B1274">
            <v>1</v>
          </cell>
          <cell r="C1274" t="str">
            <v>All</v>
          </cell>
          <cell r="D1274" t="str">
            <v>PCT</v>
          </cell>
          <cell r="E1274" t="str">
            <v>Industry: Schools</v>
          </cell>
          <cell r="F1274">
            <v>60.5</v>
          </cell>
          <cell r="G1274">
            <v>0.79982980000000004</v>
          </cell>
          <cell r="H1274">
            <v>1.044</v>
          </cell>
          <cell r="I1274">
            <v>-2.5124240000000002</v>
          </cell>
          <cell r="J1274">
            <v>-1.0280640000000001</v>
          </cell>
          <cell r="K1274">
            <v>0</v>
          </cell>
          <cell r="L1274">
            <v>1.0280640000000001</v>
          </cell>
          <cell r="M1274">
            <v>2.5124240000000002</v>
          </cell>
          <cell r="N1274">
            <v>2.5124240000000002</v>
          </cell>
          <cell r="O1274">
            <v>13</v>
          </cell>
        </row>
        <row r="1275">
          <cell r="A1275" t="str">
            <v>C&amp;I</v>
          </cell>
          <cell r="B1275">
            <v>2</v>
          </cell>
          <cell r="C1275" t="str">
            <v>All</v>
          </cell>
          <cell r="D1275" t="str">
            <v>PCT</v>
          </cell>
          <cell r="E1275" t="str">
            <v>Industry: Schools</v>
          </cell>
          <cell r="F1275">
            <v>60</v>
          </cell>
          <cell r="G1275">
            <v>0.73617189999999999</v>
          </cell>
          <cell r="H1275">
            <v>1.048</v>
          </cell>
          <cell r="I1275">
            <v>-2.486872</v>
          </cell>
          <cell r="J1275">
            <v>-1.0176080000000001</v>
          </cell>
          <cell r="K1275">
            <v>0</v>
          </cell>
          <cell r="L1275">
            <v>1.0176080000000001</v>
          </cell>
          <cell r="M1275">
            <v>2.486872</v>
          </cell>
          <cell r="N1275">
            <v>2.486872</v>
          </cell>
          <cell r="O1275">
            <v>13</v>
          </cell>
        </row>
        <row r="1276">
          <cell r="A1276" t="str">
            <v>C&amp;I</v>
          </cell>
          <cell r="B1276">
            <v>3</v>
          </cell>
          <cell r="C1276" t="str">
            <v>All</v>
          </cell>
          <cell r="D1276" t="str">
            <v>PCT</v>
          </cell>
          <cell r="E1276" t="str">
            <v>Industry: Schools</v>
          </cell>
          <cell r="F1276">
            <v>59</v>
          </cell>
          <cell r="G1276">
            <v>0.74605719999999998</v>
          </cell>
          <cell r="H1276">
            <v>1.052</v>
          </cell>
          <cell r="I1276">
            <v>-2.4670160000000001</v>
          </cell>
          <cell r="J1276">
            <v>-1.0094829999999999</v>
          </cell>
          <cell r="K1276">
            <v>0</v>
          </cell>
          <cell r="L1276">
            <v>1.0094829999999999</v>
          </cell>
          <cell r="M1276">
            <v>2.4670160000000001</v>
          </cell>
          <cell r="N1276">
            <v>2.4670160000000001</v>
          </cell>
          <cell r="O1276">
            <v>13</v>
          </cell>
        </row>
        <row r="1277">
          <cell r="A1277" t="str">
            <v>C&amp;I</v>
          </cell>
          <cell r="B1277">
            <v>4</v>
          </cell>
          <cell r="C1277" t="str">
            <v>All</v>
          </cell>
          <cell r="D1277" t="str">
            <v>PCT</v>
          </cell>
          <cell r="E1277" t="str">
            <v>Industry: Schools</v>
          </cell>
          <cell r="F1277">
            <v>59.5</v>
          </cell>
          <cell r="G1277">
            <v>0.75604729999999998</v>
          </cell>
          <cell r="H1277">
            <v>1.052</v>
          </cell>
          <cell r="I1277">
            <v>-2.4545919999999999</v>
          </cell>
          <cell r="J1277">
            <v>-1.004399</v>
          </cell>
          <cell r="K1277">
            <v>0</v>
          </cell>
          <cell r="L1277">
            <v>1.004399</v>
          </cell>
          <cell r="M1277">
            <v>2.4545919999999999</v>
          </cell>
          <cell r="N1277">
            <v>2.4545919999999999</v>
          </cell>
          <cell r="O1277">
            <v>13</v>
          </cell>
        </row>
        <row r="1278">
          <cell r="A1278" t="str">
            <v>C&amp;I</v>
          </cell>
          <cell r="B1278">
            <v>5</v>
          </cell>
          <cell r="C1278" t="str">
            <v>All</v>
          </cell>
          <cell r="D1278" t="str">
            <v>PCT</v>
          </cell>
          <cell r="E1278" t="str">
            <v>Industry: Schools</v>
          </cell>
          <cell r="F1278">
            <v>60</v>
          </cell>
          <cell r="G1278">
            <v>0.74599990000000005</v>
          </cell>
          <cell r="H1278">
            <v>1.06</v>
          </cell>
          <cell r="I1278">
            <v>-2.446132</v>
          </cell>
          <cell r="J1278">
            <v>-1.000937</v>
          </cell>
          <cell r="K1278">
            <v>0</v>
          </cell>
          <cell r="L1278">
            <v>1.000937</v>
          </cell>
          <cell r="M1278">
            <v>2.446132</v>
          </cell>
          <cell r="N1278">
            <v>2.446132</v>
          </cell>
          <cell r="O1278">
            <v>13</v>
          </cell>
        </row>
        <row r="1279">
          <cell r="A1279" t="str">
            <v>C&amp;I</v>
          </cell>
          <cell r="B1279">
            <v>6</v>
          </cell>
          <cell r="C1279" t="str">
            <v>All</v>
          </cell>
          <cell r="D1279" t="str">
            <v>PCT</v>
          </cell>
          <cell r="E1279" t="str">
            <v>Industry: Schools</v>
          </cell>
          <cell r="F1279">
            <v>59.5</v>
          </cell>
          <cell r="G1279">
            <v>0.72023919999999997</v>
          </cell>
          <cell r="H1279">
            <v>1.1200000000000001</v>
          </cell>
          <cell r="I1279">
            <v>-2.4400930000000001</v>
          </cell>
          <cell r="J1279">
            <v>-0.99846639999999998</v>
          </cell>
          <cell r="K1279">
            <v>0</v>
          </cell>
          <cell r="L1279">
            <v>0.99846639999999998</v>
          </cell>
          <cell r="M1279">
            <v>2.4400930000000001</v>
          </cell>
          <cell r="N1279">
            <v>2.4400930000000001</v>
          </cell>
          <cell r="O1279">
            <v>13</v>
          </cell>
        </row>
        <row r="1280">
          <cell r="A1280" t="str">
            <v>C&amp;I</v>
          </cell>
          <cell r="B1280">
            <v>7</v>
          </cell>
          <cell r="C1280" t="str">
            <v>All</v>
          </cell>
          <cell r="D1280" t="str">
            <v>PCT</v>
          </cell>
          <cell r="E1280" t="str">
            <v>Industry: Schools</v>
          </cell>
          <cell r="F1280">
            <v>59</v>
          </cell>
          <cell r="G1280">
            <v>0.74081090000000005</v>
          </cell>
          <cell r="H1280">
            <v>1.26</v>
          </cell>
          <cell r="I1280">
            <v>-2.4408080000000001</v>
          </cell>
          <cell r="J1280">
            <v>-0.99875899999999995</v>
          </cell>
          <cell r="K1280">
            <v>0</v>
          </cell>
          <cell r="L1280">
            <v>0.99875899999999995</v>
          </cell>
          <cell r="M1280">
            <v>2.4408080000000001</v>
          </cell>
          <cell r="N1280">
            <v>2.4408080000000001</v>
          </cell>
          <cell r="O1280">
            <v>13</v>
          </cell>
        </row>
        <row r="1281">
          <cell r="A1281" t="str">
            <v>C&amp;I</v>
          </cell>
          <cell r="B1281">
            <v>8</v>
          </cell>
          <cell r="C1281" t="str">
            <v>All</v>
          </cell>
          <cell r="D1281" t="str">
            <v>PCT</v>
          </cell>
          <cell r="E1281" t="str">
            <v>Industry: Schools</v>
          </cell>
          <cell r="F1281">
            <v>61.5</v>
          </cell>
          <cell r="G1281">
            <v>0.77213169999999998</v>
          </cell>
          <cell r="H1281">
            <v>1.0799989999999999</v>
          </cell>
          <cell r="I1281">
            <v>-2.438463</v>
          </cell>
          <cell r="J1281">
            <v>-0.99779949999999995</v>
          </cell>
          <cell r="K1281">
            <v>0</v>
          </cell>
          <cell r="L1281">
            <v>0.99779949999999995</v>
          </cell>
          <cell r="M1281">
            <v>2.438463</v>
          </cell>
          <cell r="N1281">
            <v>2.438463</v>
          </cell>
          <cell r="O1281">
            <v>13</v>
          </cell>
        </row>
        <row r="1282">
          <cell r="A1282" t="str">
            <v>C&amp;I</v>
          </cell>
          <cell r="B1282">
            <v>9</v>
          </cell>
          <cell r="C1282" t="str">
            <v>All</v>
          </cell>
          <cell r="D1282" t="str">
            <v>PCT</v>
          </cell>
          <cell r="E1282" t="str">
            <v>Industry: Schools</v>
          </cell>
          <cell r="F1282">
            <v>71</v>
          </cell>
          <cell r="G1282">
            <v>1.3353109999999999</v>
          </cell>
          <cell r="H1282">
            <v>2.1760000000000002</v>
          </cell>
          <cell r="I1282">
            <v>-2.537839</v>
          </cell>
          <cell r="J1282">
            <v>-1.0384629999999999</v>
          </cell>
          <cell r="K1282">
            <v>0</v>
          </cell>
          <cell r="L1282">
            <v>1.0384629999999999</v>
          </cell>
          <cell r="M1282">
            <v>2.537839</v>
          </cell>
          <cell r="N1282">
            <v>2.537839</v>
          </cell>
          <cell r="O1282">
            <v>13</v>
          </cell>
        </row>
        <row r="1283">
          <cell r="A1283" t="str">
            <v>C&amp;I</v>
          </cell>
          <cell r="B1283">
            <v>10</v>
          </cell>
          <cell r="C1283" t="str">
            <v>All</v>
          </cell>
          <cell r="D1283" t="str">
            <v>PCT</v>
          </cell>
          <cell r="E1283" t="str">
            <v>Industry: Schools</v>
          </cell>
          <cell r="F1283">
            <v>81</v>
          </cell>
          <cell r="G1283">
            <v>1.7276</v>
          </cell>
          <cell r="H1283">
            <v>2.8679999999999999</v>
          </cell>
          <cell r="I1283">
            <v>-2.7977460000000001</v>
          </cell>
          <cell r="J1283">
            <v>-1.1448149999999999</v>
          </cell>
          <cell r="K1283">
            <v>0</v>
          </cell>
          <cell r="L1283">
            <v>1.1448149999999999</v>
          </cell>
          <cell r="M1283">
            <v>2.7977460000000001</v>
          </cell>
          <cell r="N1283">
            <v>2.7977460000000001</v>
          </cell>
          <cell r="O1283">
            <v>13</v>
          </cell>
        </row>
        <row r="1284">
          <cell r="A1284" t="str">
            <v>C&amp;I</v>
          </cell>
          <cell r="B1284">
            <v>11</v>
          </cell>
          <cell r="C1284" t="str">
            <v>All</v>
          </cell>
          <cell r="D1284" t="str">
            <v>PCT</v>
          </cell>
          <cell r="E1284" t="str">
            <v>Industry: Schools</v>
          </cell>
          <cell r="F1284">
            <v>86.5</v>
          </cell>
          <cell r="G1284">
            <v>2.8212220000000001</v>
          </cell>
          <cell r="H1284">
            <v>1.5</v>
          </cell>
          <cell r="I1284">
            <v>-3.166118</v>
          </cell>
          <cell r="J1284">
            <v>-1.29555</v>
          </cell>
          <cell r="K1284">
            <v>0</v>
          </cell>
          <cell r="L1284">
            <v>1.29555</v>
          </cell>
          <cell r="M1284">
            <v>3.166118</v>
          </cell>
          <cell r="N1284">
            <v>3.166118</v>
          </cell>
          <cell r="O1284">
            <v>13</v>
          </cell>
        </row>
        <row r="1285">
          <cell r="A1285" t="str">
            <v>C&amp;I</v>
          </cell>
          <cell r="B1285">
            <v>12</v>
          </cell>
          <cell r="C1285" t="str">
            <v>All</v>
          </cell>
          <cell r="D1285" t="str">
            <v>PCT</v>
          </cell>
          <cell r="E1285" t="str">
            <v>Industry: Schools</v>
          </cell>
          <cell r="F1285">
            <v>88.5</v>
          </cell>
          <cell r="G1285">
            <v>3.7407940000000002</v>
          </cell>
          <cell r="H1285">
            <v>3.151999</v>
          </cell>
          <cell r="I1285">
            <v>-3.4343140000000001</v>
          </cell>
          <cell r="J1285">
            <v>-1.405294</v>
          </cell>
          <cell r="K1285">
            <v>0</v>
          </cell>
          <cell r="L1285">
            <v>1.405294</v>
          </cell>
          <cell r="M1285">
            <v>3.4343140000000001</v>
          </cell>
          <cell r="N1285">
            <v>3.4343140000000001</v>
          </cell>
          <cell r="O1285">
            <v>13</v>
          </cell>
        </row>
        <row r="1286">
          <cell r="A1286" t="str">
            <v>C&amp;I</v>
          </cell>
          <cell r="B1286">
            <v>13</v>
          </cell>
          <cell r="C1286" t="str">
            <v>All</v>
          </cell>
          <cell r="D1286" t="str">
            <v>PCT</v>
          </cell>
          <cell r="E1286" t="str">
            <v>Industry: Schools</v>
          </cell>
          <cell r="F1286">
            <v>90.5</v>
          </cell>
          <cell r="G1286">
            <v>3.594211</v>
          </cell>
          <cell r="H1286">
            <v>2.9719989999999998</v>
          </cell>
          <cell r="I1286">
            <v>-3.291175</v>
          </cell>
          <cell r="J1286">
            <v>-1.346722</v>
          </cell>
          <cell r="K1286">
            <v>0</v>
          </cell>
          <cell r="L1286">
            <v>1.346722</v>
          </cell>
          <cell r="M1286">
            <v>3.291175</v>
          </cell>
          <cell r="N1286">
            <v>3.291175</v>
          </cell>
          <cell r="O1286">
            <v>13</v>
          </cell>
        </row>
        <row r="1287">
          <cell r="A1287" t="str">
            <v>C&amp;I</v>
          </cell>
          <cell r="B1287">
            <v>14</v>
          </cell>
          <cell r="C1287" t="str">
            <v>All</v>
          </cell>
          <cell r="D1287" t="str">
            <v>PCT</v>
          </cell>
          <cell r="E1287" t="str">
            <v>Industry: Schools</v>
          </cell>
          <cell r="F1287">
            <v>91.5</v>
          </cell>
          <cell r="G1287">
            <v>3.3322319999999999</v>
          </cell>
          <cell r="H1287">
            <v>3.5599989999999999</v>
          </cell>
          <cell r="I1287">
            <v>-3.1663929999999998</v>
          </cell>
          <cell r="J1287">
            <v>-1.2956620000000001</v>
          </cell>
          <cell r="K1287">
            <v>0</v>
          </cell>
          <cell r="L1287">
            <v>1.2956620000000001</v>
          </cell>
          <cell r="M1287">
            <v>3.1663929999999998</v>
          </cell>
          <cell r="N1287">
            <v>3.1663929999999998</v>
          </cell>
          <cell r="O1287">
            <v>13</v>
          </cell>
        </row>
        <row r="1288">
          <cell r="A1288" t="str">
            <v>C&amp;I</v>
          </cell>
          <cell r="B1288">
            <v>15</v>
          </cell>
          <cell r="C1288" t="str">
            <v>All</v>
          </cell>
          <cell r="D1288" t="str">
            <v>PCT</v>
          </cell>
          <cell r="E1288" t="str">
            <v>Industry: Schools</v>
          </cell>
          <cell r="F1288">
            <v>92.5</v>
          </cell>
          <cell r="G1288">
            <v>3.9315370000000001</v>
          </cell>
          <cell r="H1288">
            <v>6.2359980000000004</v>
          </cell>
          <cell r="I1288">
            <v>-3.3870619999999998</v>
          </cell>
          <cell r="J1288">
            <v>-1.385958</v>
          </cell>
          <cell r="K1288">
            <v>0</v>
          </cell>
          <cell r="L1288">
            <v>1.385958</v>
          </cell>
          <cell r="M1288">
            <v>3.3870619999999998</v>
          </cell>
          <cell r="N1288">
            <v>3.3870619999999998</v>
          </cell>
          <cell r="O1288">
            <v>13</v>
          </cell>
        </row>
        <row r="1289">
          <cell r="A1289" t="str">
            <v>C&amp;I</v>
          </cell>
          <cell r="B1289">
            <v>16</v>
          </cell>
          <cell r="C1289" t="str">
            <v>All</v>
          </cell>
          <cell r="D1289" t="str">
            <v>PCT</v>
          </cell>
          <cell r="E1289" t="str">
            <v>Industry: Schools</v>
          </cell>
          <cell r="F1289">
            <v>94</v>
          </cell>
          <cell r="G1289">
            <v>5.2532909999999999</v>
          </cell>
          <cell r="H1289">
            <v>10.375999999999999</v>
          </cell>
          <cell r="I1289">
            <v>-3.442844</v>
          </cell>
          <cell r="J1289">
            <v>-1.408784</v>
          </cell>
          <cell r="K1289">
            <v>0</v>
          </cell>
          <cell r="L1289">
            <v>1.408784</v>
          </cell>
          <cell r="M1289">
            <v>3.442844</v>
          </cell>
          <cell r="N1289">
            <v>3.442844</v>
          </cell>
          <cell r="O1289">
            <v>13</v>
          </cell>
        </row>
        <row r="1290">
          <cell r="A1290" t="str">
            <v>C&amp;I</v>
          </cell>
          <cell r="B1290">
            <v>17</v>
          </cell>
          <cell r="C1290" t="str">
            <v>All</v>
          </cell>
          <cell r="D1290" t="str">
            <v>PCT</v>
          </cell>
          <cell r="E1290" t="str">
            <v>Industry: Schools</v>
          </cell>
          <cell r="F1290">
            <v>93.5</v>
          </cell>
          <cell r="G1290">
            <v>7.0373099999999997</v>
          </cell>
          <cell r="H1290">
            <v>12.332000000000001</v>
          </cell>
          <cell r="I1290">
            <v>-3.3415409999999999</v>
          </cell>
          <cell r="J1290">
            <v>-1.367332</v>
          </cell>
          <cell r="K1290">
            <v>0</v>
          </cell>
          <cell r="L1290">
            <v>1.367332</v>
          </cell>
          <cell r="M1290">
            <v>3.3415409999999999</v>
          </cell>
          <cell r="N1290">
            <v>3.3415409999999999</v>
          </cell>
          <cell r="O1290">
            <v>13</v>
          </cell>
        </row>
        <row r="1291">
          <cell r="A1291" t="str">
            <v>C&amp;I</v>
          </cell>
          <cell r="B1291">
            <v>18</v>
          </cell>
          <cell r="C1291" t="str">
            <v>All</v>
          </cell>
          <cell r="D1291" t="str">
            <v>PCT</v>
          </cell>
          <cell r="E1291" t="str">
            <v>Industry: Schools</v>
          </cell>
          <cell r="F1291">
            <v>92</v>
          </cell>
          <cell r="G1291">
            <v>8.4074360000000006</v>
          </cell>
          <cell r="H1291">
            <v>11.788</v>
          </cell>
          <cell r="I1291">
            <v>-3.2052339999999999</v>
          </cell>
          <cell r="J1291">
            <v>-1.3115559999999999</v>
          </cell>
          <cell r="K1291">
            <v>0</v>
          </cell>
          <cell r="L1291">
            <v>1.3115559999999999</v>
          </cell>
          <cell r="M1291">
            <v>3.2052339999999999</v>
          </cell>
          <cell r="N1291">
            <v>3.2052339999999999</v>
          </cell>
          <cell r="O1291">
            <v>13</v>
          </cell>
        </row>
        <row r="1292">
          <cell r="A1292" t="str">
            <v>C&amp;I</v>
          </cell>
          <cell r="B1292">
            <v>19</v>
          </cell>
          <cell r="C1292" t="str">
            <v>All</v>
          </cell>
          <cell r="D1292" t="str">
            <v>PCT</v>
          </cell>
          <cell r="E1292" t="str">
            <v>Industry: Schools</v>
          </cell>
          <cell r="F1292">
            <v>87.5</v>
          </cell>
          <cell r="G1292">
            <v>7.9615220000000004</v>
          </cell>
          <cell r="H1292">
            <v>9.5399980000000006</v>
          </cell>
          <cell r="I1292">
            <v>-3.080559</v>
          </cell>
          <cell r="J1292">
            <v>-1.26054</v>
          </cell>
          <cell r="K1292">
            <v>0</v>
          </cell>
          <cell r="L1292">
            <v>1.26054</v>
          </cell>
          <cell r="M1292">
            <v>3.080559</v>
          </cell>
          <cell r="N1292">
            <v>3.080559</v>
          </cell>
          <cell r="O1292">
            <v>13</v>
          </cell>
        </row>
        <row r="1293">
          <cell r="A1293" t="str">
            <v>C&amp;I</v>
          </cell>
          <cell r="B1293">
            <v>20</v>
          </cell>
          <cell r="C1293" t="str">
            <v>All</v>
          </cell>
          <cell r="D1293" t="str">
            <v>PCT</v>
          </cell>
          <cell r="E1293" t="str">
            <v>Industry: Schools</v>
          </cell>
          <cell r="F1293">
            <v>77.5</v>
          </cell>
          <cell r="G1293">
            <v>2.5746039999999999</v>
          </cell>
          <cell r="H1293">
            <v>3.7839990000000001</v>
          </cell>
          <cell r="I1293">
            <v>-3.0162420000000001</v>
          </cell>
          <cell r="J1293">
            <v>-1.2342219999999999</v>
          </cell>
          <cell r="K1293">
            <v>0</v>
          </cell>
          <cell r="L1293">
            <v>1.2342219999999999</v>
          </cell>
          <cell r="M1293">
            <v>3.0162420000000001</v>
          </cell>
          <cell r="N1293">
            <v>3.0162420000000001</v>
          </cell>
          <cell r="O1293">
            <v>13</v>
          </cell>
        </row>
        <row r="1294">
          <cell r="A1294" t="str">
            <v>C&amp;I</v>
          </cell>
          <cell r="B1294">
            <v>21</v>
          </cell>
          <cell r="C1294" t="str">
            <v>All</v>
          </cell>
          <cell r="D1294" t="str">
            <v>PCT</v>
          </cell>
          <cell r="E1294" t="str">
            <v>Industry: Schools</v>
          </cell>
          <cell r="F1294">
            <v>72</v>
          </cell>
          <cell r="G1294">
            <v>1.974888</v>
          </cell>
          <cell r="H1294">
            <v>3.3999990000000002</v>
          </cell>
          <cell r="I1294">
            <v>-2.8622909999999999</v>
          </cell>
          <cell r="J1294">
            <v>-1.1712260000000001</v>
          </cell>
          <cell r="K1294">
            <v>0</v>
          </cell>
          <cell r="L1294">
            <v>1.1712260000000001</v>
          </cell>
          <cell r="M1294">
            <v>2.8622909999999999</v>
          </cell>
          <cell r="N1294">
            <v>2.8622909999999999</v>
          </cell>
          <cell r="O1294">
            <v>13</v>
          </cell>
        </row>
        <row r="1295">
          <cell r="A1295" t="str">
            <v>C&amp;I</v>
          </cell>
          <cell r="B1295">
            <v>22</v>
          </cell>
          <cell r="C1295" t="str">
            <v>All</v>
          </cell>
          <cell r="D1295" t="str">
            <v>PCT</v>
          </cell>
          <cell r="E1295" t="str">
            <v>Industry: Schools</v>
          </cell>
          <cell r="F1295">
            <v>68.5</v>
          </cell>
          <cell r="G1295">
            <v>1.1800269999999999</v>
          </cell>
          <cell r="H1295">
            <v>1.208</v>
          </cell>
          <cell r="I1295">
            <v>-2.7479230000000001</v>
          </cell>
          <cell r="J1295">
            <v>-1.124428</v>
          </cell>
          <cell r="K1295">
            <v>0</v>
          </cell>
          <cell r="L1295">
            <v>1.124428</v>
          </cell>
          <cell r="M1295">
            <v>2.7479230000000001</v>
          </cell>
          <cell r="N1295">
            <v>2.7479230000000001</v>
          </cell>
          <cell r="O1295">
            <v>13</v>
          </cell>
        </row>
        <row r="1296">
          <cell r="A1296" t="str">
            <v>C&amp;I</v>
          </cell>
          <cell r="B1296">
            <v>23</v>
          </cell>
          <cell r="C1296" t="str">
            <v>All</v>
          </cell>
          <cell r="D1296" t="str">
            <v>PCT</v>
          </cell>
          <cell r="E1296" t="str">
            <v>Industry: Schools</v>
          </cell>
          <cell r="F1296">
            <v>67.5</v>
          </cell>
          <cell r="G1296">
            <v>0.84911099999999995</v>
          </cell>
          <cell r="H1296">
            <v>1.0760000000000001</v>
          </cell>
          <cell r="I1296">
            <v>-2.6573419999999999</v>
          </cell>
          <cell r="J1296">
            <v>-1.0873630000000001</v>
          </cell>
          <cell r="K1296">
            <v>0</v>
          </cell>
          <cell r="L1296">
            <v>1.0873630000000001</v>
          </cell>
          <cell r="M1296">
            <v>2.6573419999999999</v>
          </cell>
          <cell r="N1296">
            <v>2.6573419999999999</v>
          </cell>
          <cell r="O1296">
            <v>13</v>
          </cell>
        </row>
        <row r="1297">
          <cell r="A1297" t="str">
            <v>C&amp;I</v>
          </cell>
          <cell r="B1297">
            <v>24</v>
          </cell>
          <cell r="C1297" t="str">
            <v>All</v>
          </cell>
          <cell r="D1297" t="str">
            <v>PCT</v>
          </cell>
          <cell r="E1297" t="str">
            <v>Industry: Schools</v>
          </cell>
          <cell r="F1297">
            <v>66</v>
          </cell>
          <cell r="G1297">
            <v>0.78713049999999996</v>
          </cell>
          <cell r="H1297">
            <v>1.0640000000000001</v>
          </cell>
          <cell r="I1297">
            <v>-2.5701740000000002</v>
          </cell>
          <cell r="J1297">
            <v>-1.0516939999999999</v>
          </cell>
          <cell r="K1297">
            <v>0</v>
          </cell>
          <cell r="L1297">
            <v>1.0516939999999999</v>
          </cell>
          <cell r="M1297">
            <v>2.5701740000000002</v>
          </cell>
          <cell r="N1297">
            <v>2.5701740000000002</v>
          </cell>
          <cell r="O1297">
            <v>13</v>
          </cell>
        </row>
        <row r="1298">
          <cell r="A1298" t="str">
            <v>C&amp;I</v>
          </cell>
          <cell r="B1298">
            <v>1</v>
          </cell>
          <cell r="C1298" t="str">
            <v>All</v>
          </cell>
          <cell r="D1298" t="str">
            <v>PCT</v>
          </cell>
          <cell r="E1298" t="str">
            <v>Industry: Wholesale, Transport, other utilities</v>
          </cell>
          <cell r="F1298">
            <v>70.5</v>
          </cell>
          <cell r="G1298">
            <v>0.65507990000000005</v>
          </cell>
          <cell r="H1298">
            <v>0.47999989999999998</v>
          </cell>
          <cell r="I1298">
            <v>-1.2517240000000001</v>
          </cell>
          <cell r="J1298">
            <v>-0.51219539999999997</v>
          </cell>
          <cell r="K1298">
            <v>0</v>
          </cell>
          <cell r="L1298">
            <v>0.51219539999999997</v>
          </cell>
          <cell r="M1298">
            <v>1.2517240000000001</v>
          </cell>
          <cell r="N1298">
            <v>1.2517240000000001</v>
          </cell>
          <cell r="O1298">
            <v>32</v>
          </cell>
        </row>
        <row r="1299">
          <cell r="A1299" t="str">
            <v>C&amp;I</v>
          </cell>
          <cell r="B1299">
            <v>2</v>
          </cell>
          <cell r="C1299" t="str">
            <v>All</v>
          </cell>
          <cell r="D1299" t="str">
            <v>PCT</v>
          </cell>
          <cell r="E1299" t="str">
            <v>Industry: Wholesale, Transport, other utilities</v>
          </cell>
          <cell r="F1299">
            <v>68.5</v>
          </cell>
          <cell r="G1299">
            <v>0.69368770000000002</v>
          </cell>
          <cell r="H1299">
            <v>0.47999989999999998</v>
          </cell>
          <cell r="I1299">
            <v>-1.2483599999999999</v>
          </cell>
          <cell r="J1299">
            <v>-0.51081900000000002</v>
          </cell>
          <cell r="K1299">
            <v>0</v>
          </cell>
          <cell r="L1299">
            <v>0.51081900000000002</v>
          </cell>
          <cell r="M1299">
            <v>1.2483599999999999</v>
          </cell>
          <cell r="N1299">
            <v>1.2483599999999999</v>
          </cell>
          <cell r="O1299">
            <v>32</v>
          </cell>
        </row>
        <row r="1300">
          <cell r="A1300" t="str">
            <v>C&amp;I</v>
          </cell>
          <cell r="B1300">
            <v>3</v>
          </cell>
          <cell r="C1300" t="str">
            <v>All</v>
          </cell>
          <cell r="D1300" t="str">
            <v>PCT</v>
          </cell>
          <cell r="E1300" t="str">
            <v>Industry: Wholesale, Transport, other utilities</v>
          </cell>
          <cell r="F1300">
            <v>65</v>
          </cell>
          <cell r="G1300">
            <v>0.72498969999999996</v>
          </cell>
          <cell r="H1300">
            <v>0.47999989999999998</v>
          </cell>
          <cell r="I1300">
            <v>-1.249163</v>
          </cell>
          <cell r="J1300">
            <v>-0.51114729999999997</v>
          </cell>
          <cell r="K1300">
            <v>0</v>
          </cell>
          <cell r="L1300">
            <v>0.51114729999999997</v>
          </cell>
          <cell r="M1300">
            <v>1.249163</v>
          </cell>
          <cell r="N1300">
            <v>1.249163</v>
          </cell>
          <cell r="O1300">
            <v>32</v>
          </cell>
        </row>
        <row r="1301">
          <cell r="A1301" t="str">
            <v>C&amp;I</v>
          </cell>
          <cell r="B1301">
            <v>4</v>
          </cell>
          <cell r="C1301" t="str">
            <v>All</v>
          </cell>
          <cell r="D1301" t="str">
            <v>PCT</v>
          </cell>
          <cell r="E1301" t="str">
            <v>Industry: Wholesale, Transport, other utilities</v>
          </cell>
          <cell r="F1301">
            <v>64.5</v>
          </cell>
          <cell r="G1301">
            <v>0.73275559999999995</v>
          </cell>
          <cell r="H1301">
            <v>0.51999989999999996</v>
          </cell>
          <cell r="I1301">
            <v>-1.247946</v>
          </cell>
          <cell r="J1301">
            <v>-0.51064949999999998</v>
          </cell>
          <cell r="K1301">
            <v>0</v>
          </cell>
          <cell r="L1301">
            <v>0.51064949999999998</v>
          </cell>
          <cell r="M1301">
            <v>1.247946</v>
          </cell>
          <cell r="N1301">
            <v>1.247946</v>
          </cell>
          <cell r="O1301">
            <v>32</v>
          </cell>
        </row>
        <row r="1302">
          <cell r="A1302" t="str">
            <v>C&amp;I</v>
          </cell>
          <cell r="B1302">
            <v>5</v>
          </cell>
          <cell r="C1302" t="str">
            <v>All</v>
          </cell>
          <cell r="D1302" t="str">
            <v>PCT</v>
          </cell>
          <cell r="E1302" t="str">
            <v>Industry: Wholesale, Transport, other utilities</v>
          </cell>
          <cell r="F1302">
            <v>64</v>
          </cell>
          <cell r="G1302">
            <v>0.71655919999999995</v>
          </cell>
          <cell r="H1302">
            <v>0.47999989999999998</v>
          </cell>
          <cell r="I1302">
            <v>-1.247128</v>
          </cell>
          <cell r="J1302">
            <v>-0.51031459999999995</v>
          </cell>
          <cell r="K1302">
            <v>0</v>
          </cell>
          <cell r="L1302">
            <v>0.51031459999999995</v>
          </cell>
          <cell r="M1302">
            <v>1.247128</v>
          </cell>
          <cell r="N1302">
            <v>1.247128</v>
          </cell>
          <cell r="O1302">
            <v>32</v>
          </cell>
        </row>
        <row r="1303">
          <cell r="A1303" t="str">
            <v>C&amp;I</v>
          </cell>
          <cell r="B1303">
            <v>6</v>
          </cell>
          <cell r="C1303" t="str">
            <v>All</v>
          </cell>
          <cell r="D1303" t="str">
            <v>PCT</v>
          </cell>
          <cell r="E1303" t="str">
            <v>Industry: Wholesale, Transport, other utilities</v>
          </cell>
          <cell r="F1303">
            <v>63.5</v>
          </cell>
          <cell r="G1303">
            <v>0.93675609999999998</v>
          </cell>
          <cell r="H1303">
            <v>0.4399999</v>
          </cell>
          <cell r="I1303">
            <v>-1.2792110000000001</v>
          </cell>
          <cell r="J1303">
            <v>-0.52344279999999999</v>
          </cell>
          <cell r="K1303">
            <v>0</v>
          </cell>
          <cell r="L1303">
            <v>0.52344279999999999</v>
          </cell>
          <cell r="M1303">
            <v>1.2792110000000001</v>
          </cell>
          <cell r="N1303">
            <v>1.2792110000000001</v>
          </cell>
          <cell r="O1303">
            <v>32</v>
          </cell>
        </row>
        <row r="1304">
          <cell r="A1304" t="str">
            <v>C&amp;I</v>
          </cell>
          <cell r="B1304">
            <v>7</v>
          </cell>
          <cell r="C1304" t="str">
            <v>All</v>
          </cell>
          <cell r="D1304" t="str">
            <v>PCT</v>
          </cell>
          <cell r="E1304" t="str">
            <v>Industry: Wholesale, Transport, other utilities</v>
          </cell>
          <cell r="F1304">
            <v>64</v>
          </cell>
          <cell r="G1304">
            <v>2.3404029999999998</v>
          </cell>
          <cell r="H1304">
            <v>2.159999</v>
          </cell>
          <cell r="I1304">
            <v>-1.534875</v>
          </cell>
          <cell r="J1304">
            <v>-0.62805840000000002</v>
          </cell>
          <cell r="K1304">
            <v>0</v>
          </cell>
          <cell r="L1304">
            <v>0.62805840000000002</v>
          </cell>
          <cell r="M1304">
            <v>1.534875</v>
          </cell>
          <cell r="N1304">
            <v>1.534875</v>
          </cell>
          <cell r="O1304">
            <v>32</v>
          </cell>
        </row>
        <row r="1305">
          <cell r="A1305" t="str">
            <v>C&amp;I</v>
          </cell>
          <cell r="B1305">
            <v>8</v>
          </cell>
          <cell r="C1305" t="str">
            <v>All</v>
          </cell>
          <cell r="D1305" t="str">
            <v>PCT</v>
          </cell>
          <cell r="E1305" t="str">
            <v>Industry: Wholesale, Transport, other utilities</v>
          </cell>
          <cell r="F1305">
            <v>66</v>
          </cell>
          <cell r="G1305">
            <v>3.4586860000000001</v>
          </cell>
          <cell r="H1305">
            <v>4.0399989999999999</v>
          </cell>
          <cell r="I1305">
            <v>-1.459598</v>
          </cell>
          <cell r="J1305">
            <v>-0.5972558</v>
          </cell>
          <cell r="K1305">
            <v>0</v>
          </cell>
          <cell r="L1305">
            <v>0.5972558</v>
          </cell>
          <cell r="M1305">
            <v>1.459598</v>
          </cell>
          <cell r="N1305">
            <v>1.459598</v>
          </cell>
          <cell r="O1305">
            <v>32</v>
          </cell>
        </row>
        <row r="1306">
          <cell r="A1306" t="str">
            <v>C&amp;I</v>
          </cell>
          <cell r="B1306">
            <v>9</v>
          </cell>
          <cell r="C1306" t="str">
            <v>All</v>
          </cell>
          <cell r="D1306" t="str">
            <v>PCT</v>
          </cell>
          <cell r="E1306" t="str">
            <v>Industry: Wholesale, Transport, other utilities</v>
          </cell>
          <cell r="F1306">
            <v>69.5</v>
          </cell>
          <cell r="G1306">
            <v>4.6564500000000004</v>
          </cell>
          <cell r="H1306">
            <v>4.4799990000000003</v>
          </cell>
          <cell r="I1306">
            <v>-1.439324</v>
          </cell>
          <cell r="J1306">
            <v>-0.58895969999999997</v>
          </cell>
          <cell r="K1306">
            <v>0</v>
          </cell>
          <cell r="L1306">
            <v>0.58895969999999997</v>
          </cell>
          <cell r="M1306">
            <v>1.439324</v>
          </cell>
          <cell r="N1306">
            <v>1.439324</v>
          </cell>
          <cell r="O1306">
            <v>32</v>
          </cell>
        </row>
        <row r="1307">
          <cell r="A1307" t="str">
            <v>C&amp;I</v>
          </cell>
          <cell r="B1307">
            <v>10</v>
          </cell>
          <cell r="C1307" t="str">
            <v>All</v>
          </cell>
          <cell r="D1307" t="str">
            <v>PCT</v>
          </cell>
          <cell r="E1307" t="str">
            <v>Industry: Wholesale, Transport, other utilities</v>
          </cell>
          <cell r="F1307">
            <v>75</v>
          </cell>
          <cell r="G1307">
            <v>5.0874889999999997</v>
          </cell>
          <cell r="H1307">
            <v>5.4799990000000003</v>
          </cell>
          <cell r="I1307">
            <v>-1.4523950000000001</v>
          </cell>
          <cell r="J1307">
            <v>-0.59430830000000001</v>
          </cell>
          <cell r="K1307">
            <v>0</v>
          </cell>
          <cell r="L1307">
            <v>0.59430830000000001</v>
          </cell>
          <cell r="M1307">
            <v>1.4523950000000001</v>
          </cell>
          <cell r="N1307">
            <v>1.4523950000000001</v>
          </cell>
          <cell r="O1307">
            <v>32</v>
          </cell>
        </row>
        <row r="1308">
          <cell r="A1308" t="str">
            <v>C&amp;I</v>
          </cell>
          <cell r="B1308">
            <v>11</v>
          </cell>
          <cell r="C1308" t="str">
            <v>All</v>
          </cell>
          <cell r="D1308" t="str">
            <v>PCT</v>
          </cell>
          <cell r="E1308" t="str">
            <v>Industry: Wholesale, Transport, other utilities</v>
          </cell>
          <cell r="F1308">
            <v>81</v>
          </cell>
          <cell r="G1308">
            <v>5.4461789999999999</v>
          </cell>
          <cell r="H1308">
            <v>5.2799990000000001</v>
          </cell>
          <cell r="I1308">
            <v>-1.3835770000000001</v>
          </cell>
          <cell r="J1308">
            <v>-0.56614850000000005</v>
          </cell>
          <cell r="K1308">
            <v>0</v>
          </cell>
          <cell r="L1308">
            <v>0.56614850000000005</v>
          </cell>
          <cell r="M1308">
            <v>1.3835770000000001</v>
          </cell>
          <cell r="N1308">
            <v>1.3835770000000001</v>
          </cell>
          <cell r="O1308">
            <v>32</v>
          </cell>
        </row>
        <row r="1309">
          <cell r="A1309" t="str">
            <v>C&amp;I</v>
          </cell>
          <cell r="B1309">
            <v>12</v>
          </cell>
          <cell r="C1309" t="str">
            <v>All</v>
          </cell>
          <cell r="D1309" t="str">
            <v>PCT</v>
          </cell>
          <cell r="E1309" t="str">
            <v>Industry: Wholesale, Transport, other utilities</v>
          </cell>
          <cell r="F1309">
            <v>85</v>
          </cell>
          <cell r="G1309">
            <v>5.3861109999999996</v>
          </cell>
          <cell r="H1309">
            <v>5.0799989999999999</v>
          </cell>
          <cell r="I1309">
            <v>-1.391462</v>
          </cell>
          <cell r="J1309">
            <v>-0.56937490000000002</v>
          </cell>
          <cell r="K1309">
            <v>0</v>
          </cell>
          <cell r="L1309">
            <v>0.56937490000000002</v>
          </cell>
          <cell r="M1309">
            <v>1.391462</v>
          </cell>
          <cell r="N1309">
            <v>1.391462</v>
          </cell>
          <cell r="O1309">
            <v>32</v>
          </cell>
        </row>
        <row r="1310">
          <cell r="A1310" t="str">
            <v>C&amp;I</v>
          </cell>
          <cell r="B1310">
            <v>13</v>
          </cell>
          <cell r="C1310" t="str">
            <v>All</v>
          </cell>
          <cell r="D1310" t="str">
            <v>PCT</v>
          </cell>
          <cell r="E1310" t="str">
            <v>Industry: Wholesale, Transport, other utilities</v>
          </cell>
          <cell r="F1310">
            <v>88.5</v>
          </cell>
          <cell r="G1310">
            <v>6.5714100000000002</v>
          </cell>
          <cell r="H1310">
            <v>6.7199980000000004</v>
          </cell>
          <cell r="I1310">
            <v>-1.4671590000000001</v>
          </cell>
          <cell r="J1310">
            <v>-0.60034969999999999</v>
          </cell>
          <cell r="K1310">
            <v>0</v>
          </cell>
          <cell r="L1310">
            <v>0.60034969999999999</v>
          </cell>
          <cell r="M1310">
            <v>1.4671590000000001</v>
          </cell>
          <cell r="N1310">
            <v>1.4671590000000001</v>
          </cell>
          <cell r="O1310">
            <v>32</v>
          </cell>
        </row>
        <row r="1311">
          <cell r="A1311" t="str">
            <v>C&amp;I</v>
          </cell>
          <cell r="B1311">
            <v>14</v>
          </cell>
          <cell r="C1311" t="str">
            <v>All</v>
          </cell>
          <cell r="D1311" t="str">
            <v>PCT</v>
          </cell>
          <cell r="E1311" t="str">
            <v>Industry: Wholesale, Transport, other utilities</v>
          </cell>
          <cell r="F1311">
            <v>91</v>
          </cell>
          <cell r="G1311">
            <v>6.4282779999999997</v>
          </cell>
          <cell r="H1311">
            <v>6.3999990000000002</v>
          </cell>
          <cell r="I1311">
            <v>-1.4496359999999999</v>
          </cell>
          <cell r="J1311">
            <v>-0.59317949999999997</v>
          </cell>
          <cell r="K1311">
            <v>0</v>
          </cell>
          <cell r="L1311">
            <v>0.59317949999999997</v>
          </cell>
          <cell r="M1311">
            <v>1.4496359999999999</v>
          </cell>
          <cell r="N1311">
            <v>1.4496359999999999</v>
          </cell>
          <cell r="O1311">
            <v>32</v>
          </cell>
        </row>
        <row r="1312">
          <cell r="A1312" t="str">
            <v>C&amp;I</v>
          </cell>
          <cell r="B1312">
            <v>15</v>
          </cell>
          <cell r="C1312" t="str">
            <v>All</v>
          </cell>
          <cell r="D1312" t="str">
            <v>PCT</v>
          </cell>
          <cell r="E1312" t="str">
            <v>Industry: Wholesale, Transport, other utilities</v>
          </cell>
          <cell r="F1312">
            <v>93.5</v>
          </cell>
          <cell r="G1312">
            <v>7.0880130000000001</v>
          </cell>
          <cell r="H1312">
            <v>7.4399990000000003</v>
          </cell>
          <cell r="I1312">
            <v>-1.5001040000000001</v>
          </cell>
          <cell r="J1312">
            <v>-0.6138304</v>
          </cell>
          <cell r="K1312">
            <v>0</v>
          </cell>
          <cell r="L1312">
            <v>0.6138304</v>
          </cell>
          <cell r="M1312">
            <v>1.5001040000000001</v>
          </cell>
          <cell r="N1312">
            <v>1.5001040000000001</v>
          </cell>
          <cell r="O1312">
            <v>32</v>
          </cell>
        </row>
        <row r="1313">
          <cell r="A1313" t="str">
            <v>C&amp;I</v>
          </cell>
          <cell r="B1313">
            <v>16</v>
          </cell>
          <cell r="C1313" t="str">
            <v>All</v>
          </cell>
          <cell r="D1313" t="str">
            <v>PCT</v>
          </cell>
          <cell r="E1313" t="str">
            <v>Industry: Wholesale, Transport, other utilities</v>
          </cell>
          <cell r="F1313">
            <v>95</v>
          </cell>
          <cell r="G1313">
            <v>7.5977709999999998</v>
          </cell>
          <cell r="H1313">
            <v>7.2799990000000001</v>
          </cell>
          <cell r="I1313">
            <v>-1.5672280000000001</v>
          </cell>
          <cell r="J1313">
            <v>-0.64129700000000001</v>
          </cell>
          <cell r="K1313">
            <v>0</v>
          </cell>
          <cell r="L1313">
            <v>0.64129700000000001</v>
          </cell>
          <cell r="M1313">
            <v>1.5672280000000001</v>
          </cell>
          <cell r="N1313">
            <v>1.5672280000000001</v>
          </cell>
          <cell r="O1313">
            <v>32</v>
          </cell>
        </row>
        <row r="1314">
          <cell r="A1314" t="str">
            <v>C&amp;I</v>
          </cell>
          <cell r="B1314">
            <v>17</v>
          </cell>
          <cell r="C1314" t="str">
            <v>All</v>
          </cell>
          <cell r="D1314" t="str">
            <v>PCT</v>
          </cell>
          <cell r="E1314" t="str">
            <v>Industry: Wholesale, Transport, other utilities</v>
          </cell>
          <cell r="F1314">
            <v>96</v>
          </cell>
          <cell r="G1314">
            <v>5.3792109999999997</v>
          </cell>
          <cell r="H1314">
            <v>5.2799990000000001</v>
          </cell>
          <cell r="I1314">
            <v>-1.605893</v>
          </cell>
          <cell r="J1314">
            <v>-0.65711850000000005</v>
          </cell>
          <cell r="K1314">
            <v>0</v>
          </cell>
          <cell r="L1314">
            <v>0.65711850000000005</v>
          </cell>
          <cell r="M1314">
            <v>1.605893</v>
          </cell>
          <cell r="N1314">
            <v>1.605893</v>
          </cell>
          <cell r="O1314">
            <v>32</v>
          </cell>
        </row>
        <row r="1315">
          <cell r="A1315" t="str">
            <v>C&amp;I</v>
          </cell>
          <cell r="B1315">
            <v>18</v>
          </cell>
          <cell r="C1315" t="str">
            <v>All</v>
          </cell>
          <cell r="D1315" t="str">
            <v>PCT</v>
          </cell>
          <cell r="E1315" t="str">
            <v>Industry: Wholesale, Transport, other utilities</v>
          </cell>
          <cell r="F1315">
            <v>96.5</v>
          </cell>
          <cell r="G1315">
            <v>0.59784749999999998</v>
          </cell>
          <cell r="H1315">
            <v>0.7599998</v>
          </cell>
          <cell r="I1315">
            <v>-1.5070490000000001</v>
          </cell>
          <cell r="J1315">
            <v>-0.61667209999999995</v>
          </cell>
          <cell r="K1315">
            <v>0</v>
          </cell>
          <cell r="L1315">
            <v>0.61667209999999995</v>
          </cell>
          <cell r="M1315">
            <v>1.5070490000000001</v>
          </cell>
          <cell r="N1315">
            <v>1.5070490000000001</v>
          </cell>
          <cell r="O1315">
            <v>32</v>
          </cell>
        </row>
        <row r="1316">
          <cell r="A1316" t="str">
            <v>C&amp;I</v>
          </cell>
          <cell r="B1316">
            <v>19</v>
          </cell>
          <cell r="C1316" t="str">
            <v>All</v>
          </cell>
          <cell r="D1316" t="str">
            <v>PCT</v>
          </cell>
          <cell r="E1316" t="str">
            <v>Industry: Wholesale, Transport, other utilities</v>
          </cell>
          <cell r="F1316">
            <v>95.5</v>
          </cell>
          <cell r="G1316">
            <v>0.33002019999999999</v>
          </cell>
          <cell r="H1316">
            <v>0.55999989999999999</v>
          </cell>
          <cell r="I1316">
            <v>-1.3453630000000001</v>
          </cell>
          <cell r="J1316">
            <v>-0.5505118</v>
          </cell>
          <cell r="K1316">
            <v>0</v>
          </cell>
          <cell r="L1316">
            <v>0.5505118</v>
          </cell>
          <cell r="M1316">
            <v>1.3453630000000001</v>
          </cell>
          <cell r="N1316">
            <v>1.3453630000000001</v>
          </cell>
          <cell r="O1316">
            <v>32</v>
          </cell>
        </row>
        <row r="1317">
          <cell r="A1317" t="str">
            <v>C&amp;I</v>
          </cell>
          <cell r="B1317">
            <v>20</v>
          </cell>
          <cell r="C1317" t="str">
            <v>All</v>
          </cell>
          <cell r="D1317" t="str">
            <v>PCT</v>
          </cell>
          <cell r="E1317" t="str">
            <v>Industry: Wholesale, Transport, other utilities</v>
          </cell>
          <cell r="F1317">
            <v>91.5</v>
          </cell>
          <cell r="G1317">
            <v>0.62911269999999997</v>
          </cell>
          <cell r="H1317">
            <v>1.1599999999999999</v>
          </cell>
          <cell r="I1317">
            <v>-1.3097129999999999</v>
          </cell>
          <cell r="J1317">
            <v>-0.53592410000000001</v>
          </cell>
          <cell r="K1317">
            <v>0</v>
          </cell>
          <cell r="L1317">
            <v>0.53592410000000001</v>
          </cell>
          <cell r="M1317">
            <v>1.3097129999999999</v>
          </cell>
          <cell r="N1317">
            <v>1.3097129999999999</v>
          </cell>
          <cell r="O1317">
            <v>32</v>
          </cell>
        </row>
        <row r="1318">
          <cell r="A1318" t="str">
            <v>C&amp;I</v>
          </cell>
          <cell r="B1318">
            <v>21</v>
          </cell>
          <cell r="C1318" t="str">
            <v>All</v>
          </cell>
          <cell r="D1318" t="str">
            <v>PCT</v>
          </cell>
          <cell r="E1318" t="str">
            <v>Industry: Wholesale, Transport, other utilities</v>
          </cell>
          <cell r="F1318">
            <v>86.5</v>
          </cell>
          <cell r="G1318">
            <v>0.66729939999999999</v>
          </cell>
          <cell r="H1318">
            <v>1.1599999999999999</v>
          </cell>
          <cell r="I1318">
            <v>-1.2767059999999999</v>
          </cell>
          <cell r="J1318">
            <v>-0.52241769999999998</v>
          </cell>
          <cell r="K1318">
            <v>0</v>
          </cell>
          <cell r="L1318">
            <v>0.52241769999999998</v>
          </cell>
          <cell r="M1318">
            <v>1.2767059999999999</v>
          </cell>
          <cell r="N1318">
            <v>1.2767059999999999</v>
          </cell>
          <cell r="O1318">
            <v>32</v>
          </cell>
        </row>
        <row r="1319">
          <cell r="A1319" t="str">
            <v>C&amp;I</v>
          </cell>
          <cell r="B1319">
            <v>22</v>
          </cell>
          <cell r="C1319" t="str">
            <v>All</v>
          </cell>
          <cell r="D1319" t="str">
            <v>PCT</v>
          </cell>
          <cell r="E1319" t="str">
            <v>Industry: Wholesale, Transport, other utilities</v>
          </cell>
          <cell r="F1319">
            <v>82.5</v>
          </cell>
          <cell r="G1319">
            <v>0.66786939999999995</v>
          </cell>
          <cell r="H1319">
            <v>1.24</v>
          </cell>
          <cell r="I1319">
            <v>-1.2620979999999999</v>
          </cell>
          <cell r="J1319">
            <v>-0.51644040000000002</v>
          </cell>
          <cell r="K1319">
            <v>0</v>
          </cell>
          <cell r="L1319">
            <v>0.51644040000000002</v>
          </cell>
          <cell r="M1319">
            <v>1.2620979999999999</v>
          </cell>
          <cell r="N1319">
            <v>1.2620979999999999</v>
          </cell>
          <cell r="O1319">
            <v>32</v>
          </cell>
        </row>
        <row r="1320">
          <cell r="A1320" t="str">
            <v>C&amp;I</v>
          </cell>
          <cell r="B1320">
            <v>23</v>
          </cell>
          <cell r="C1320" t="str">
            <v>All</v>
          </cell>
          <cell r="D1320" t="str">
            <v>PCT</v>
          </cell>
          <cell r="E1320" t="str">
            <v>Industry: Wholesale, Transport, other utilities</v>
          </cell>
          <cell r="F1320">
            <v>80.5</v>
          </cell>
          <cell r="G1320">
            <v>0.75495900000000005</v>
          </cell>
          <cell r="H1320">
            <v>1.1599999999999999</v>
          </cell>
          <cell r="I1320">
            <v>-1.2619400000000001</v>
          </cell>
          <cell r="J1320">
            <v>-0.51637580000000005</v>
          </cell>
          <cell r="K1320">
            <v>0</v>
          </cell>
          <cell r="L1320">
            <v>0.51637580000000005</v>
          </cell>
          <cell r="M1320">
            <v>1.2619400000000001</v>
          </cell>
          <cell r="N1320">
            <v>1.2619400000000001</v>
          </cell>
          <cell r="O1320">
            <v>32</v>
          </cell>
        </row>
        <row r="1321">
          <cell r="A1321" t="str">
            <v>C&amp;I</v>
          </cell>
          <cell r="B1321">
            <v>24</v>
          </cell>
          <cell r="C1321" t="str">
            <v>All</v>
          </cell>
          <cell r="D1321" t="str">
            <v>PCT</v>
          </cell>
          <cell r="E1321" t="str">
            <v>Industry: Wholesale, Transport, other utilities</v>
          </cell>
          <cell r="F1321">
            <v>78.5</v>
          </cell>
          <cell r="G1321">
            <v>0.83931630000000002</v>
          </cell>
          <cell r="H1321">
            <v>1.24</v>
          </cell>
          <cell r="I1321">
            <v>-1.27685</v>
          </cell>
          <cell r="J1321">
            <v>-0.52247670000000002</v>
          </cell>
          <cell r="K1321">
            <v>0</v>
          </cell>
          <cell r="L1321">
            <v>0.52247670000000002</v>
          </cell>
          <cell r="M1321">
            <v>1.27685</v>
          </cell>
          <cell r="N1321">
            <v>1.27685</v>
          </cell>
          <cell r="O1321">
            <v>32</v>
          </cell>
        </row>
        <row r="1322">
          <cell r="A1322" t="str">
            <v>C&amp;I</v>
          </cell>
          <cell r="B1322">
            <v>1</v>
          </cell>
          <cell r="C1322" t="str">
            <v>All</v>
          </cell>
          <cell r="D1322" t="str">
            <v>PCT</v>
          </cell>
          <cell r="E1322" t="str">
            <v>LCA: Greater Bay Area</v>
          </cell>
          <cell r="F1322">
            <v>63.618299999999998</v>
          </cell>
          <cell r="G1322">
            <v>2.824271</v>
          </cell>
          <cell r="H1322">
            <v>2.6923149999999998</v>
          </cell>
          <cell r="I1322">
            <v>-0.19597709999999999</v>
          </cell>
          <cell r="J1322">
            <v>-8.0192299999999994E-2</v>
          </cell>
          <cell r="K1322">
            <v>0</v>
          </cell>
          <cell r="L1322">
            <v>8.0192299999999994E-2</v>
          </cell>
          <cell r="M1322">
            <v>0.19597709999999999</v>
          </cell>
          <cell r="N1322">
            <v>0.19597709999999999</v>
          </cell>
          <cell r="O1322">
            <v>341</v>
          </cell>
        </row>
        <row r="1323">
          <cell r="A1323" t="str">
            <v>C&amp;I</v>
          </cell>
          <cell r="B1323">
            <v>2</v>
          </cell>
          <cell r="C1323" t="str">
            <v>All</v>
          </cell>
          <cell r="D1323" t="str">
            <v>PCT</v>
          </cell>
          <cell r="E1323" t="str">
            <v>LCA: Greater Bay Area</v>
          </cell>
          <cell r="F1323">
            <v>62.134799999999998</v>
          </cell>
          <cell r="G1323">
            <v>2.7088320000000001</v>
          </cell>
          <cell r="H1323">
            <v>2.6264780000000001</v>
          </cell>
          <cell r="I1323">
            <v>-0.19376209999999999</v>
          </cell>
          <cell r="J1323">
            <v>-7.9285900000000006E-2</v>
          </cell>
          <cell r="K1323">
            <v>0</v>
          </cell>
          <cell r="L1323">
            <v>7.9285900000000006E-2</v>
          </cell>
          <cell r="M1323">
            <v>0.19376209999999999</v>
          </cell>
          <cell r="N1323">
            <v>0.19376209999999999</v>
          </cell>
          <cell r="O1323">
            <v>341</v>
          </cell>
        </row>
        <row r="1324">
          <cell r="A1324" t="str">
            <v>C&amp;I</v>
          </cell>
          <cell r="B1324">
            <v>3</v>
          </cell>
          <cell r="C1324" t="str">
            <v>All</v>
          </cell>
          <cell r="D1324" t="str">
            <v>PCT</v>
          </cell>
          <cell r="E1324" t="str">
            <v>LCA: Greater Bay Area</v>
          </cell>
          <cell r="F1324">
            <v>61.421199999999999</v>
          </cell>
          <cell r="G1324">
            <v>2.6140590000000001</v>
          </cell>
          <cell r="H1324">
            <v>2.4659309999999999</v>
          </cell>
          <cell r="I1324">
            <v>-0.1926329</v>
          </cell>
          <cell r="J1324">
            <v>-7.8823799999999999E-2</v>
          </cell>
          <cell r="K1324">
            <v>0</v>
          </cell>
          <cell r="L1324">
            <v>7.8823799999999999E-2</v>
          </cell>
          <cell r="M1324">
            <v>0.1926329</v>
          </cell>
          <cell r="N1324">
            <v>0.1926329</v>
          </cell>
          <cell r="O1324">
            <v>341</v>
          </cell>
        </row>
        <row r="1325">
          <cell r="A1325" t="str">
            <v>C&amp;I</v>
          </cell>
          <cell r="B1325">
            <v>4</v>
          </cell>
          <cell r="C1325" t="str">
            <v>All</v>
          </cell>
          <cell r="D1325" t="str">
            <v>PCT</v>
          </cell>
          <cell r="E1325" t="str">
            <v>LCA: Greater Bay Area</v>
          </cell>
          <cell r="F1325">
            <v>60.2134</v>
          </cell>
          <cell r="G1325">
            <v>2.5864729999999998</v>
          </cell>
          <cell r="H1325">
            <v>2.5234070000000002</v>
          </cell>
          <cell r="I1325">
            <v>-0.19178870000000001</v>
          </cell>
          <cell r="J1325">
            <v>-7.8478400000000004E-2</v>
          </cell>
          <cell r="K1325">
            <v>0</v>
          </cell>
          <cell r="L1325">
            <v>7.8478400000000004E-2</v>
          </cell>
          <cell r="M1325">
            <v>0.19178870000000001</v>
          </cell>
          <cell r="N1325">
            <v>0.19178870000000001</v>
          </cell>
          <cell r="O1325">
            <v>341</v>
          </cell>
        </row>
        <row r="1326">
          <cell r="A1326" t="str">
            <v>C&amp;I</v>
          </cell>
          <cell r="B1326">
            <v>5</v>
          </cell>
          <cell r="C1326" t="str">
            <v>All</v>
          </cell>
          <cell r="D1326" t="str">
            <v>PCT</v>
          </cell>
          <cell r="E1326" t="str">
            <v>LCA: Greater Bay Area</v>
          </cell>
          <cell r="F1326">
            <v>60.123399999999997</v>
          </cell>
          <cell r="G1326">
            <v>2.5639919999999998</v>
          </cell>
          <cell r="H1326">
            <v>2.471463</v>
          </cell>
          <cell r="I1326">
            <v>-0.19161890000000001</v>
          </cell>
          <cell r="J1326">
            <v>-7.8408900000000004E-2</v>
          </cell>
          <cell r="K1326">
            <v>0</v>
          </cell>
          <cell r="L1326">
            <v>7.8408900000000004E-2</v>
          </cell>
          <cell r="M1326">
            <v>0.19161890000000001</v>
          </cell>
          <cell r="N1326">
            <v>0.19161890000000001</v>
          </cell>
          <cell r="O1326">
            <v>341</v>
          </cell>
        </row>
        <row r="1327">
          <cell r="A1327" t="str">
            <v>C&amp;I</v>
          </cell>
          <cell r="B1327">
            <v>6</v>
          </cell>
          <cell r="C1327" t="str">
            <v>All</v>
          </cell>
          <cell r="D1327" t="str">
            <v>PCT</v>
          </cell>
          <cell r="E1327" t="str">
            <v>LCA: Greater Bay Area</v>
          </cell>
          <cell r="F1327">
            <v>59.831200000000003</v>
          </cell>
          <cell r="G1327">
            <v>2.762877</v>
          </cell>
          <cell r="H1327">
            <v>2.7663850000000001</v>
          </cell>
          <cell r="I1327">
            <v>-0.1915963</v>
          </cell>
          <cell r="J1327">
            <v>-7.8399700000000003E-2</v>
          </cell>
          <cell r="K1327">
            <v>0</v>
          </cell>
          <cell r="L1327">
            <v>7.8399700000000003E-2</v>
          </cell>
          <cell r="M1327">
            <v>0.1915963</v>
          </cell>
          <cell r="N1327">
            <v>0.1915963</v>
          </cell>
          <cell r="O1327">
            <v>341</v>
          </cell>
        </row>
        <row r="1328">
          <cell r="A1328" t="str">
            <v>C&amp;I</v>
          </cell>
          <cell r="B1328">
            <v>7</v>
          </cell>
          <cell r="C1328" t="str">
            <v>All</v>
          </cell>
          <cell r="D1328" t="str">
            <v>PCT</v>
          </cell>
          <cell r="E1328" t="str">
            <v>LCA: Greater Bay Area</v>
          </cell>
          <cell r="F1328">
            <v>59.078400000000002</v>
          </cell>
          <cell r="G1328">
            <v>3.0168910000000002</v>
          </cell>
          <cell r="H1328">
            <v>3.0839490000000001</v>
          </cell>
          <cell r="I1328">
            <v>-0.1939873</v>
          </cell>
          <cell r="J1328">
            <v>-7.9378000000000004E-2</v>
          </cell>
          <cell r="K1328">
            <v>0</v>
          </cell>
          <cell r="L1328">
            <v>7.9378000000000004E-2</v>
          </cell>
          <cell r="M1328">
            <v>0.1939873</v>
          </cell>
          <cell r="N1328">
            <v>0.1939873</v>
          </cell>
          <cell r="O1328">
            <v>341</v>
          </cell>
        </row>
        <row r="1329">
          <cell r="A1329" t="str">
            <v>C&amp;I</v>
          </cell>
          <cell r="B1329">
            <v>8</v>
          </cell>
          <cell r="C1329" t="str">
            <v>All</v>
          </cell>
          <cell r="D1329" t="str">
            <v>PCT</v>
          </cell>
          <cell r="E1329" t="str">
            <v>LCA: Greater Bay Area</v>
          </cell>
          <cell r="F1329">
            <v>60.454999999999998</v>
          </cell>
          <cell r="G1329">
            <v>3.4724529999999998</v>
          </cell>
          <cell r="H1329">
            <v>3.376325</v>
          </cell>
          <cell r="I1329">
            <v>-0.19473370000000001</v>
          </cell>
          <cell r="J1329">
            <v>-7.9683500000000004E-2</v>
          </cell>
          <cell r="K1329">
            <v>0</v>
          </cell>
          <cell r="L1329">
            <v>7.9683500000000004E-2</v>
          </cell>
          <cell r="M1329">
            <v>0.19473370000000001</v>
          </cell>
          <cell r="N1329">
            <v>0.19473370000000001</v>
          </cell>
          <cell r="O1329">
            <v>341</v>
          </cell>
        </row>
        <row r="1330">
          <cell r="A1330" t="str">
            <v>C&amp;I</v>
          </cell>
          <cell r="B1330">
            <v>9</v>
          </cell>
          <cell r="C1330" t="str">
            <v>All</v>
          </cell>
          <cell r="D1330" t="str">
            <v>PCT</v>
          </cell>
          <cell r="E1330" t="str">
            <v>LCA: Greater Bay Area</v>
          </cell>
          <cell r="F1330">
            <v>64.629400000000004</v>
          </cell>
          <cell r="G1330">
            <v>4.3940640000000002</v>
          </cell>
          <cell r="H1330">
            <v>4.0686220000000004</v>
          </cell>
          <cell r="I1330">
            <v>-0.20975269999999999</v>
          </cell>
          <cell r="J1330">
            <v>-8.5829100000000005E-2</v>
          </cell>
          <cell r="K1330">
            <v>0</v>
          </cell>
          <cell r="L1330">
            <v>8.5829100000000005E-2</v>
          </cell>
          <cell r="M1330">
            <v>0.20975269999999999</v>
          </cell>
          <cell r="N1330">
            <v>0.20975269999999999</v>
          </cell>
          <cell r="O1330">
            <v>341</v>
          </cell>
        </row>
        <row r="1331">
          <cell r="A1331" t="str">
            <v>C&amp;I</v>
          </cell>
          <cell r="B1331">
            <v>10</v>
          </cell>
          <cell r="C1331" t="str">
            <v>All</v>
          </cell>
          <cell r="D1331" t="str">
            <v>PCT</v>
          </cell>
          <cell r="E1331" t="str">
            <v>LCA: Greater Bay Area</v>
          </cell>
          <cell r="F1331">
            <v>67.477900000000005</v>
          </cell>
          <cell r="G1331">
            <v>6.1623080000000003</v>
          </cell>
          <cell r="H1331">
            <v>6.1558450000000002</v>
          </cell>
          <cell r="I1331">
            <v>-0.2720535</v>
          </cell>
          <cell r="J1331">
            <v>-0.11132209999999999</v>
          </cell>
          <cell r="K1331">
            <v>0</v>
          </cell>
          <cell r="L1331">
            <v>0.11132209999999999</v>
          </cell>
          <cell r="M1331">
            <v>0.2720535</v>
          </cell>
          <cell r="N1331">
            <v>0.2720535</v>
          </cell>
          <cell r="O1331">
            <v>341</v>
          </cell>
        </row>
        <row r="1332">
          <cell r="A1332" t="str">
            <v>C&amp;I</v>
          </cell>
          <cell r="B1332">
            <v>11</v>
          </cell>
          <cell r="C1332" t="str">
            <v>All</v>
          </cell>
          <cell r="D1332" t="str">
            <v>PCT</v>
          </cell>
          <cell r="E1332" t="str">
            <v>LCA: Greater Bay Area</v>
          </cell>
          <cell r="F1332">
            <v>71.7928</v>
          </cell>
          <cell r="G1332">
            <v>7.72105</v>
          </cell>
          <cell r="H1332">
            <v>7.506596</v>
          </cell>
          <cell r="I1332">
            <v>-0.2523898</v>
          </cell>
          <cell r="J1332">
            <v>-0.1032759</v>
          </cell>
          <cell r="K1332">
            <v>0</v>
          </cell>
          <cell r="L1332">
            <v>0.1032759</v>
          </cell>
          <cell r="M1332">
            <v>0.2523898</v>
          </cell>
          <cell r="N1332">
            <v>0.2523898</v>
          </cell>
          <cell r="O1332">
            <v>341</v>
          </cell>
        </row>
        <row r="1333">
          <cell r="A1333" t="str">
            <v>C&amp;I</v>
          </cell>
          <cell r="B1333">
            <v>12</v>
          </cell>
          <cell r="C1333" t="str">
            <v>All</v>
          </cell>
          <cell r="D1333" t="str">
            <v>PCT</v>
          </cell>
          <cell r="E1333" t="str">
            <v>LCA: Greater Bay Area</v>
          </cell>
          <cell r="F1333">
            <v>75.731099999999998</v>
          </cell>
          <cell r="G1333">
            <v>8.6953519999999997</v>
          </cell>
          <cell r="H1333">
            <v>9.0151450000000004</v>
          </cell>
          <cell r="I1333">
            <v>-0.2436692</v>
          </cell>
          <cell r="J1333">
            <v>-9.9707500000000004E-2</v>
          </cell>
          <cell r="K1333">
            <v>0</v>
          </cell>
          <cell r="L1333">
            <v>9.9707500000000004E-2</v>
          </cell>
          <cell r="M1333">
            <v>0.2436692</v>
          </cell>
          <cell r="N1333">
            <v>0.2436692</v>
          </cell>
          <cell r="O1333">
            <v>341</v>
          </cell>
        </row>
        <row r="1334">
          <cell r="A1334" t="str">
            <v>C&amp;I</v>
          </cell>
          <cell r="B1334">
            <v>13</v>
          </cell>
          <cell r="C1334" t="str">
            <v>All</v>
          </cell>
          <cell r="D1334" t="str">
            <v>PCT</v>
          </cell>
          <cell r="E1334" t="str">
            <v>LCA: Greater Bay Area</v>
          </cell>
          <cell r="F1334">
            <v>79.933400000000006</v>
          </cell>
          <cell r="G1334">
            <v>8.9544680000000003</v>
          </cell>
          <cell r="H1334">
            <v>8.9608349999999994</v>
          </cell>
          <cell r="I1334">
            <v>-0.25189080000000003</v>
          </cell>
          <cell r="J1334">
            <v>-0.1030717</v>
          </cell>
          <cell r="K1334">
            <v>0</v>
          </cell>
          <cell r="L1334">
            <v>0.1030717</v>
          </cell>
          <cell r="M1334">
            <v>0.25189080000000003</v>
          </cell>
          <cell r="N1334">
            <v>0.25189080000000003</v>
          </cell>
          <cell r="O1334">
            <v>341</v>
          </cell>
        </row>
        <row r="1335">
          <cell r="A1335" t="str">
            <v>C&amp;I</v>
          </cell>
          <cell r="B1335">
            <v>14</v>
          </cell>
          <cell r="C1335" t="str">
            <v>All</v>
          </cell>
          <cell r="D1335" t="str">
            <v>PCT</v>
          </cell>
          <cell r="E1335" t="str">
            <v>LCA: Greater Bay Area</v>
          </cell>
          <cell r="F1335">
            <v>83.349199999999996</v>
          </cell>
          <cell r="G1335">
            <v>9.4343409999999999</v>
          </cell>
          <cell r="H1335">
            <v>9.5968560000000007</v>
          </cell>
          <cell r="I1335">
            <v>-0.28093630000000003</v>
          </cell>
          <cell r="J1335">
            <v>-0.1149568</v>
          </cell>
          <cell r="K1335">
            <v>0</v>
          </cell>
          <cell r="L1335">
            <v>0.1149568</v>
          </cell>
          <cell r="M1335">
            <v>0.28093630000000003</v>
          </cell>
          <cell r="N1335">
            <v>0.28093630000000003</v>
          </cell>
          <cell r="O1335">
            <v>341</v>
          </cell>
        </row>
        <row r="1336">
          <cell r="A1336" t="str">
            <v>C&amp;I</v>
          </cell>
          <cell r="B1336">
            <v>15</v>
          </cell>
          <cell r="C1336" t="str">
            <v>All</v>
          </cell>
          <cell r="D1336" t="str">
            <v>PCT</v>
          </cell>
          <cell r="E1336" t="str">
            <v>LCA: Greater Bay Area</v>
          </cell>
          <cell r="F1336">
            <v>86.557000000000002</v>
          </cell>
          <cell r="G1336">
            <v>10.202999999999999</v>
          </cell>
          <cell r="H1336">
            <v>9.9287799999999997</v>
          </cell>
          <cell r="I1336">
            <v>-0.21982850000000001</v>
          </cell>
          <cell r="J1336">
            <v>-8.9952000000000004E-2</v>
          </cell>
          <cell r="K1336">
            <v>0</v>
          </cell>
          <cell r="L1336">
            <v>8.9952000000000004E-2</v>
          </cell>
          <cell r="M1336">
            <v>0.21982850000000001</v>
          </cell>
          <cell r="N1336">
            <v>0.21982850000000001</v>
          </cell>
          <cell r="O1336">
            <v>341</v>
          </cell>
        </row>
        <row r="1337">
          <cell r="A1337" t="str">
            <v>C&amp;I</v>
          </cell>
          <cell r="B1337">
            <v>16</v>
          </cell>
          <cell r="C1337" t="str">
            <v>All</v>
          </cell>
          <cell r="D1337" t="str">
            <v>PCT</v>
          </cell>
          <cell r="E1337" t="str">
            <v>LCA: Greater Bay Area</v>
          </cell>
          <cell r="F1337">
            <v>88.231099999999998</v>
          </cell>
          <cell r="G1337">
            <v>10.27623</v>
          </cell>
          <cell r="H1337">
            <v>10.032489999999999</v>
          </cell>
          <cell r="I1337">
            <v>-0.24980540000000001</v>
          </cell>
          <cell r="J1337">
            <v>-0.1022184</v>
          </cell>
          <cell r="K1337">
            <v>0</v>
          </cell>
          <cell r="L1337">
            <v>0.1022184</v>
          </cell>
          <cell r="M1337">
            <v>0.24980540000000001</v>
          </cell>
          <cell r="N1337">
            <v>0.24980540000000001</v>
          </cell>
          <cell r="O1337">
            <v>341</v>
          </cell>
        </row>
        <row r="1338">
          <cell r="A1338" t="str">
            <v>C&amp;I</v>
          </cell>
          <cell r="B1338">
            <v>17</v>
          </cell>
          <cell r="C1338" t="str">
            <v>All</v>
          </cell>
          <cell r="D1338" t="str">
            <v>PCT</v>
          </cell>
          <cell r="E1338" t="str">
            <v>LCA: Greater Bay Area</v>
          </cell>
          <cell r="F1338">
            <v>89.028899999999993</v>
          </cell>
          <cell r="G1338">
            <v>10.0322</v>
          </cell>
          <cell r="H1338">
            <v>9.7079850000000008</v>
          </cell>
          <cell r="I1338">
            <v>-0.25554779999999999</v>
          </cell>
          <cell r="J1338">
            <v>-0.1045681</v>
          </cell>
          <cell r="K1338">
            <v>0</v>
          </cell>
          <cell r="L1338">
            <v>0.1045681</v>
          </cell>
          <cell r="M1338">
            <v>0.25554779999999999</v>
          </cell>
          <cell r="N1338">
            <v>0.25554779999999999</v>
          </cell>
          <cell r="O1338">
            <v>341</v>
          </cell>
        </row>
        <row r="1339">
          <cell r="A1339" t="str">
            <v>C&amp;I</v>
          </cell>
          <cell r="B1339">
            <v>18</v>
          </cell>
          <cell r="C1339" t="str">
            <v>All</v>
          </cell>
          <cell r="D1339" t="str">
            <v>PCT</v>
          </cell>
          <cell r="E1339" t="str">
            <v>LCA: Greater Bay Area</v>
          </cell>
          <cell r="F1339">
            <v>87.574100000000001</v>
          </cell>
          <cell r="G1339">
            <v>8.3686319999999998</v>
          </cell>
          <cell r="H1339">
            <v>8.4794909999999994</v>
          </cell>
          <cell r="I1339">
            <v>-0.25649850000000002</v>
          </cell>
          <cell r="J1339">
            <v>-0.1049571</v>
          </cell>
          <cell r="K1339">
            <v>0</v>
          </cell>
          <cell r="L1339">
            <v>0.1049571</v>
          </cell>
          <cell r="M1339">
            <v>0.25649850000000002</v>
          </cell>
          <cell r="N1339">
            <v>0.25649850000000002</v>
          </cell>
          <cell r="O1339">
            <v>341</v>
          </cell>
        </row>
        <row r="1340">
          <cell r="A1340" t="str">
            <v>C&amp;I</v>
          </cell>
          <cell r="B1340">
            <v>19</v>
          </cell>
          <cell r="C1340" t="str">
            <v>All</v>
          </cell>
          <cell r="D1340" t="str">
            <v>PCT</v>
          </cell>
          <cell r="E1340" t="str">
            <v>LCA: Greater Bay Area</v>
          </cell>
          <cell r="F1340">
            <v>84.540499999999994</v>
          </cell>
          <cell r="G1340">
            <v>7.2731969999999997</v>
          </cell>
          <cell r="H1340">
            <v>7.0772469999999998</v>
          </cell>
          <cell r="I1340">
            <v>-0.26255070000000003</v>
          </cell>
          <cell r="J1340">
            <v>-0.1074336</v>
          </cell>
          <cell r="K1340">
            <v>0</v>
          </cell>
          <cell r="L1340">
            <v>0.1074336</v>
          </cell>
          <cell r="M1340">
            <v>0.26255070000000003</v>
          </cell>
          <cell r="N1340">
            <v>0.26255070000000003</v>
          </cell>
          <cell r="O1340">
            <v>341</v>
          </cell>
        </row>
        <row r="1341">
          <cell r="A1341" t="str">
            <v>C&amp;I</v>
          </cell>
          <cell r="B1341">
            <v>20</v>
          </cell>
          <cell r="C1341" t="str">
            <v>All</v>
          </cell>
          <cell r="D1341" t="str">
            <v>PCT</v>
          </cell>
          <cell r="E1341" t="str">
            <v>LCA: Greater Bay Area</v>
          </cell>
          <cell r="F1341">
            <v>79.456100000000006</v>
          </cell>
          <cell r="G1341">
            <v>6.1251040000000003</v>
          </cell>
          <cell r="H1341">
            <v>6.1929699999999999</v>
          </cell>
          <cell r="I1341">
            <v>-0.25010749999999998</v>
          </cell>
          <cell r="J1341">
            <v>-0.102342</v>
          </cell>
          <cell r="K1341">
            <v>0</v>
          </cell>
          <cell r="L1341">
            <v>0.102342</v>
          </cell>
          <cell r="M1341">
            <v>0.25010749999999998</v>
          </cell>
          <cell r="N1341">
            <v>0.25010749999999998</v>
          </cell>
          <cell r="O1341">
            <v>341</v>
          </cell>
        </row>
        <row r="1342">
          <cell r="A1342" t="str">
            <v>C&amp;I</v>
          </cell>
          <cell r="B1342">
            <v>21</v>
          </cell>
          <cell r="C1342" t="str">
            <v>All</v>
          </cell>
          <cell r="D1342" t="str">
            <v>PCT</v>
          </cell>
          <cell r="E1342" t="str">
            <v>LCA: Greater Bay Area</v>
          </cell>
          <cell r="F1342">
            <v>74.950299999999999</v>
          </cell>
          <cell r="G1342">
            <v>5.3888230000000004</v>
          </cell>
          <cell r="H1342">
            <v>5.5056089999999998</v>
          </cell>
          <cell r="I1342">
            <v>-0.2411896</v>
          </cell>
          <cell r="J1342">
            <v>-9.8692799999999997E-2</v>
          </cell>
          <cell r="K1342">
            <v>0</v>
          </cell>
          <cell r="L1342">
            <v>9.8692799999999997E-2</v>
          </cell>
          <cell r="M1342">
            <v>0.2411896</v>
          </cell>
          <cell r="N1342">
            <v>0.2411896</v>
          </cell>
          <cell r="O1342">
            <v>341</v>
          </cell>
        </row>
        <row r="1343">
          <cell r="A1343" t="str">
            <v>C&amp;I</v>
          </cell>
          <cell r="B1343">
            <v>22</v>
          </cell>
          <cell r="C1343" t="str">
            <v>All</v>
          </cell>
          <cell r="D1343" t="str">
            <v>PCT</v>
          </cell>
          <cell r="E1343" t="str">
            <v>LCA: Greater Bay Area</v>
          </cell>
          <cell r="F1343">
            <v>73.438900000000004</v>
          </cell>
          <cell r="G1343">
            <v>4.3363490000000002</v>
          </cell>
          <cell r="H1343">
            <v>4.3882750000000001</v>
          </cell>
          <cell r="I1343">
            <v>-0.23617009999999999</v>
          </cell>
          <cell r="J1343">
            <v>-9.66389E-2</v>
          </cell>
          <cell r="K1343">
            <v>0</v>
          </cell>
          <cell r="L1343">
            <v>9.66389E-2</v>
          </cell>
          <cell r="M1343">
            <v>0.23617009999999999</v>
          </cell>
          <cell r="N1343">
            <v>0.23617009999999999</v>
          </cell>
          <cell r="O1343">
            <v>341</v>
          </cell>
        </row>
        <row r="1344">
          <cell r="A1344" t="str">
            <v>C&amp;I</v>
          </cell>
          <cell r="B1344">
            <v>23</v>
          </cell>
          <cell r="C1344" t="str">
            <v>All</v>
          </cell>
          <cell r="D1344" t="str">
            <v>PCT</v>
          </cell>
          <cell r="E1344" t="str">
            <v>LCA: Greater Bay Area</v>
          </cell>
          <cell r="F1344">
            <v>71.668999999999997</v>
          </cell>
          <cell r="G1344">
            <v>3.6240019999999999</v>
          </cell>
          <cell r="H1344">
            <v>3.7361059999999999</v>
          </cell>
          <cell r="I1344">
            <v>-0.21466579999999999</v>
          </cell>
          <cell r="J1344">
            <v>-8.7839500000000001E-2</v>
          </cell>
          <cell r="K1344">
            <v>0</v>
          </cell>
          <cell r="L1344">
            <v>8.7839500000000001E-2</v>
          </cell>
          <cell r="M1344">
            <v>0.21466579999999999</v>
          </cell>
          <cell r="N1344">
            <v>0.21466579999999999</v>
          </cell>
          <cell r="O1344">
            <v>341</v>
          </cell>
        </row>
        <row r="1345">
          <cell r="A1345" t="str">
            <v>C&amp;I</v>
          </cell>
          <cell r="B1345">
            <v>24</v>
          </cell>
          <cell r="C1345" t="str">
            <v>All</v>
          </cell>
          <cell r="D1345" t="str">
            <v>PCT</v>
          </cell>
          <cell r="E1345" t="str">
            <v>LCA: Greater Bay Area</v>
          </cell>
          <cell r="F1345">
            <v>70.696899999999999</v>
          </cell>
          <cell r="G1345">
            <v>3.4076569999999999</v>
          </cell>
          <cell r="H1345">
            <v>3.4012199999999999</v>
          </cell>
          <cell r="I1345">
            <v>-0.20926320000000001</v>
          </cell>
          <cell r="J1345">
            <v>-8.5628800000000005E-2</v>
          </cell>
          <cell r="K1345">
            <v>0</v>
          </cell>
          <cell r="L1345">
            <v>8.5628800000000005E-2</v>
          </cell>
          <cell r="M1345">
            <v>0.20926320000000001</v>
          </cell>
          <cell r="N1345">
            <v>0.20926320000000001</v>
          </cell>
          <cell r="O1345">
            <v>341</v>
          </cell>
        </row>
        <row r="1346">
          <cell r="A1346" t="str">
            <v>C&amp;I</v>
          </cell>
          <cell r="B1346">
            <v>1</v>
          </cell>
          <cell r="C1346" t="str">
            <v>All</v>
          </cell>
          <cell r="D1346" t="str">
            <v>PCT</v>
          </cell>
          <cell r="E1346" t="str">
            <v>LCA: Greater Fresno</v>
          </cell>
          <cell r="F1346">
            <v>76.787199999999999</v>
          </cell>
          <cell r="G1346">
            <v>1.6973910000000001</v>
          </cell>
          <cell r="H1346">
            <v>1.8412770000000001</v>
          </cell>
          <cell r="I1346">
            <v>-0.23370299999999999</v>
          </cell>
          <cell r="J1346">
            <v>-9.5629400000000003E-2</v>
          </cell>
          <cell r="K1346">
            <v>0</v>
          </cell>
          <cell r="L1346">
            <v>9.5629400000000003E-2</v>
          </cell>
          <cell r="M1346">
            <v>0.23370299999999999</v>
          </cell>
          <cell r="N1346">
            <v>0.23370299999999999</v>
          </cell>
          <cell r="O1346">
            <v>132</v>
          </cell>
        </row>
        <row r="1347">
          <cell r="A1347" t="str">
            <v>C&amp;I</v>
          </cell>
          <cell r="B1347">
            <v>2</v>
          </cell>
          <cell r="C1347" t="str">
            <v>All</v>
          </cell>
          <cell r="D1347" t="str">
            <v>PCT</v>
          </cell>
          <cell r="E1347" t="str">
            <v>LCA: Greater Fresno</v>
          </cell>
          <cell r="F1347">
            <v>76.244600000000005</v>
          </cell>
          <cell r="G1347">
            <v>1.517523</v>
          </cell>
          <cell r="H1347">
            <v>1.649759</v>
          </cell>
          <cell r="I1347">
            <v>-0.23231779999999999</v>
          </cell>
          <cell r="J1347">
            <v>-9.5062599999999997E-2</v>
          </cell>
          <cell r="K1347">
            <v>0</v>
          </cell>
          <cell r="L1347">
            <v>9.5062599999999997E-2</v>
          </cell>
          <cell r="M1347">
            <v>0.23231779999999999</v>
          </cell>
          <cell r="N1347">
            <v>0.23231779999999999</v>
          </cell>
          <cell r="O1347">
            <v>132</v>
          </cell>
        </row>
        <row r="1348">
          <cell r="A1348" t="str">
            <v>C&amp;I</v>
          </cell>
          <cell r="B1348">
            <v>3</v>
          </cell>
          <cell r="C1348" t="str">
            <v>All</v>
          </cell>
          <cell r="D1348" t="str">
            <v>PCT</v>
          </cell>
          <cell r="E1348" t="str">
            <v>LCA: Greater Fresno</v>
          </cell>
          <cell r="F1348">
            <v>73.393600000000006</v>
          </cell>
          <cell r="G1348">
            <v>1.4833959999999999</v>
          </cell>
          <cell r="H1348">
            <v>1.6832929999999999</v>
          </cell>
          <cell r="I1348">
            <v>-0.2302478</v>
          </cell>
          <cell r="J1348">
            <v>-9.4215499999999994E-2</v>
          </cell>
          <cell r="K1348">
            <v>0</v>
          </cell>
          <cell r="L1348">
            <v>9.4215499999999994E-2</v>
          </cell>
          <cell r="M1348">
            <v>0.2302478</v>
          </cell>
          <cell r="N1348">
            <v>0.2302478</v>
          </cell>
          <cell r="O1348">
            <v>132</v>
          </cell>
        </row>
        <row r="1349">
          <cell r="A1349" t="str">
            <v>C&amp;I</v>
          </cell>
          <cell r="B1349">
            <v>4</v>
          </cell>
          <cell r="C1349" t="str">
            <v>All</v>
          </cell>
          <cell r="D1349" t="str">
            <v>PCT</v>
          </cell>
          <cell r="E1349" t="str">
            <v>LCA: Greater Fresno</v>
          </cell>
          <cell r="F1349">
            <v>71.936099999999996</v>
          </cell>
          <cell r="G1349">
            <v>1.5249790000000001</v>
          </cell>
          <cell r="H1349">
            <v>1.568713</v>
          </cell>
          <cell r="I1349">
            <v>-0.2295797</v>
          </cell>
          <cell r="J1349">
            <v>-9.3942200000000003E-2</v>
          </cell>
          <cell r="K1349">
            <v>0</v>
          </cell>
          <cell r="L1349">
            <v>9.3942200000000003E-2</v>
          </cell>
          <cell r="M1349">
            <v>0.2295797</v>
          </cell>
          <cell r="N1349">
            <v>0.2295797</v>
          </cell>
          <cell r="O1349">
            <v>132</v>
          </cell>
        </row>
        <row r="1350">
          <cell r="A1350" t="str">
            <v>C&amp;I</v>
          </cell>
          <cell r="B1350">
            <v>5</v>
          </cell>
          <cell r="C1350" t="str">
            <v>All</v>
          </cell>
          <cell r="D1350" t="str">
            <v>PCT</v>
          </cell>
          <cell r="E1350" t="str">
            <v>LCA: Greater Fresno</v>
          </cell>
          <cell r="F1350">
            <v>70.414900000000003</v>
          </cell>
          <cell r="G1350">
            <v>1.5536920000000001</v>
          </cell>
          <cell r="H1350">
            <v>1.637704</v>
          </cell>
          <cell r="I1350">
            <v>-0.22953409999999999</v>
          </cell>
          <cell r="J1350">
            <v>-9.3923499999999993E-2</v>
          </cell>
          <cell r="K1350">
            <v>0</v>
          </cell>
          <cell r="L1350">
            <v>9.3923499999999993E-2</v>
          </cell>
          <cell r="M1350">
            <v>0.22953409999999999</v>
          </cell>
          <cell r="N1350">
            <v>0.22953409999999999</v>
          </cell>
          <cell r="O1350">
            <v>132</v>
          </cell>
        </row>
        <row r="1351">
          <cell r="A1351" t="str">
            <v>C&amp;I</v>
          </cell>
          <cell r="B1351">
            <v>6</v>
          </cell>
          <cell r="C1351" t="str">
            <v>All</v>
          </cell>
          <cell r="D1351" t="str">
            <v>PCT</v>
          </cell>
          <cell r="E1351" t="str">
            <v>LCA: Greater Fresno</v>
          </cell>
          <cell r="F1351">
            <v>69.414900000000003</v>
          </cell>
          <cell r="G1351">
            <v>1.6484239999999999</v>
          </cell>
          <cell r="H1351">
            <v>1.6719269999999999</v>
          </cell>
          <cell r="I1351">
            <v>-0.23094770000000001</v>
          </cell>
          <cell r="J1351">
            <v>-9.45019E-2</v>
          </cell>
          <cell r="K1351">
            <v>0</v>
          </cell>
          <cell r="L1351">
            <v>9.45019E-2</v>
          </cell>
          <cell r="M1351">
            <v>0.23094770000000001</v>
          </cell>
          <cell r="N1351">
            <v>0.23094770000000001</v>
          </cell>
          <cell r="O1351">
            <v>132</v>
          </cell>
        </row>
        <row r="1352">
          <cell r="A1352" t="str">
            <v>C&amp;I</v>
          </cell>
          <cell r="B1352">
            <v>7</v>
          </cell>
          <cell r="C1352" t="str">
            <v>All</v>
          </cell>
          <cell r="D1352" t="str">
            <v>PCT</v>
          </cell>
          <cell r="E1352" t="str">
            <v>LCA: Greater Fresno</v>
          </cell>
          <cell r="F1352">
            <v>68.372299999999996</v>
          </cell>
          <cell r="G1352">
            <v>1.772894</v>
          </cell>
          <cell r="H1352">
            <v>1.788848</v>
          </cell>
          <cell r="I1352">
            <v>-0.23191600000000001</v>
          </cell>
          <cell r="J1352">
            <v>-9.4898200000000002E-2</v>
          </cell>
          <cell r="K1352">
            <v>0</v>
          </cell>
          <cell r="L1352">
            <v>9.4898200000000002E-2</v>
          </cell>
          <cell r="M1352">
            <v>0.23191600000000001</v>
          </cell>
          <cell r="N1352">
            <v>0.23191600000000001</v>
          </cell>
          <cell r="O1352">
            <v>132</v>
          </cell>
        </row>
        <row r="1353">
          <cell r="A1353" t="str">
            <v>C&amp;I</v>
          </cell>
          <cell r="B1353">
            <v>8</v>
          </cell>
          <cell r="C1353" t="str">
            <v>All</v>
          </cell>
          <cell r="D1353" t="str">
            <v>PCT</v>
          </cell>
          <cell r="E1353" t="str">
            <v>LCA: Greater Fresno</v>
          </cell>
          <cell r="F1353">
            <v>68.850999999999999</v>
          </cell>
          <cell r="G1353">
            <v>2.805768</v>
          </cell>
          <cell r="H1353">
            <v>2.967838</v>
          </cell>
          <cell r="I1353">
            <v>-0.237789</v>
          </cell>
          <cell r="J1353">
            <v>-9.7301299999999993E-2</v>
          </cell>
          <cell r="K1353">
            <v>0</v>
          </cell>
          <cell r="L1353">
            <v>9.7301299999999993E-2</v>
          </cell>
          <cell r="M1353">
            <v>0.237789</v>
          </cell>
          <cell r="N1353">
            <v>0.237789</v>
          </cell>
          <cell r="O1353">
            <v>132</v>
          </cell>
        </row>
        <row r="1354">
          <cell r="A1354" t="str">
            <v>C&amp;I</v>
          </cell>
          <cell r="B1354">
            <v>9</v>
          </cell>
          <cell r="C1354" t="str">
            <v>All</v>
          </cell>
          <cell r="D1354" t="str">
            <v>PCT</v>
          </cell>
          <cell r="E1354" t="str">
            <v>LCA: Greater Fresno</v>
          </cell>
          <cell r="F1354">
            <v>71.414900000000003</v>
          </cell>
          <cell r="G1354">
            <v>3.4199619999999999</v>
          </cell>
          <cell r="H1354">
            <v>3.9073609999999999</v>
          </cell>
          <cell r="I1354">
            <v>-0.2391123</v>
          </cell>
          <cell r="J1354">
            <v>-9.7842799999999994E-2</v>
          </cell>
          <cell r="K1354">
            <v>0</v>
          </cell>
          <cell r="L1354">
            <v>9.7842799999999994E-2</v>
          </cell>
          <cell r="M1354">
            <v>0.2391123</v>
          </cell>
          <cell r="N1354">
            <v>0.2391123</v>
          </cell>
          <cell r="O1354">
            <v>132</v>
          </cell>
        </row>
        <row r="1355">
          <cell r="A1355" t="str">
            <v>C&amp;I</v>
          </cell>
          <cell r="B1355">
            <v>10</v>
          </cell>
          <cell r="C1355" t="str">
            <v>All</v>
          </cell>
          <cell r="D1355" t="str">
            <v>PCT</v>
          </cell>
          <cell r="E1355" t="str">
            <v>LCA: Greater Fresno</v>
          </cell>
          <cell r="F1355">
            <v>75.957400000000007</v>
          </cell>
          <cell r="G1355">
            <v>4.0157220000000002</v>
          </cell>
          <cell r="H1355">
            <v>4.07402</v>
          </cell>
          <cell r="I1355">
            <v>-0.24808450000000001</v>
          </cell>
          <cell r="J1355">
            <v>-0.1015141</v>
          </cell>
          <cell r="K1355">
            <v>0</v>
          </cell>
          <cell r="L1355">
            <v>0.1015141</v>
          </cell>
          <cell r="M1355">
            <v>0.24808450000000001</v>
          </cell>
          <cell r="N1355">
            <v>0.24808450000000001</v>
          </cell>
          <cell r="O1355">
            <v>132</v>
          </cell>
        </row>
        <row r="1356">
          <cell r="A1356" t="str">
            <v>C&amp;I</v>
          </cell>
          <cell r="B1356">
            <v>11</v>
          </cell>
          <cell r="C1356" t="str">
            <v>All</v>
          </cell>
          <cell r="D1356" t="str">
            <v>PCT</v>
          </cell>
          <cell r="E1356" t="str">
            <v>LCA: Greater Fresno</v>
          </cell>
          <cell r="F1356">
            <v>81.329700000000003</v>
          </cell>
          <cell r="G1356">
            <v>5.0073420000000004</v>
          </cell>
          <cell r="H1356">
            <v>5.2147870000000003</v>
          </cell>
          <cell r="I1356">
            <v>-0.25285210000000002</v>
          </cell>
          <cell r="J1356">
            <v>-0.103465</v>
          </cell>
          <cell r="K1356">
            <v>0</v>
          </cell>
          <cell r="L1356">
            <v>0.103465</v>
          </cell>
          <cell r="M1356">
            <v>0.25285210000000002</v>
          </cell>
          <cell r="N1356">
            <v>0.25285210000000002</v>
          </cell>
          <cell r="O1356">
            <v>132</v>
          </cell>
        </row>
        <row r="1357">
          <cell r="A1357" t="str">
            <v>C&amp;I</v>
          </cell>
          <cell r="B1357">
            <v>12</v>
          </cell>
          <cell r="C1357" t="str">
            <v>All</v>
          </cell>
          <cell r="D1357" t="str">
            <v>PCT</v>
          </cell>
          <cell r="E1357" t="str">
            <v>LCA: Greater Fresno</v>
          </cell>
          <cell r="F1357">
            <v>85.808400000000006</v>
          </cell>
          <cell r="G1357">
            <v>5.6065699999999996</v>
          </cell>
          <cell r="H1357">
            <v>5.6829429999999999</v>
          </cell>
          <cell r="I1357">
            <v>-0.25341859999999999</v>
          </cell>
          <cell r="J1357">
            <v>-0.10369680000000001</v>
          </cell>
          <cell r="K1357">
            <v>0</v>
          </cell>
          <cell r="L1357">
            <v>0.10369680000000001</v>
          </cell>
          <cell r="M1357">
            <v>0.25341859999999999</v>
          </cell>
          <cell r="N1357">
            <v>0.25341859999999999</v>
          </cell>
          <cell r="O1357">
            <v>132</v>
          </cell>
        </row>
        <row r="1358">
          <cell r="A1358" t="str">
            <v>C&amp;I</v>
          </cell>
          <cell r="B1358">
            <v>13</v>
          </cell>
          <cell r="C1358" t="str">
            <v>All</v>
          </cell>
          <cell r="D1358" t="str">
            <v>PCT</v>
          </cell>
          <cell r="E1358" t="str">
            <v>LCA: Greater Fresno</v>
          </cell>
          <cell r="F1358">
            <v>89.308400000000006</v>
          </cell>
          <cell r="G1358">
            <v>6.0561109999999996</v>
          </cell>
          <cell r="H1358">
            <v>6.0844209999999999</v>
          </cell>
          <cell r="I1358">
            <v>-0.26025579999999998</v>
          </cell>
          <cell r="J1358">
            <v>-0.10649459999999999</v>
          </cell>
          <cell r="K1358">
            <v>0</v>
          </cell>
          <cell r="L1358">
            <v>0.10649459999999999</v>
          </cell>
          <cell r="M1358">
            <v>0.26025579999999998</v>
          </cell>
          <cell r="N1358">
            <v>0.26025579999999998</v>
          </cell>
          <cell r="O1358">
            <v>132</v>
          </cell>
        </row>
        <row r="1359">
          <cell r="A1359" t="str">
            <v>C&amp;I</v>
          </cell>
          <cell r="B1359">
            <v>14</v>
          </cell>
          <cell r="C1359" t="str">
            <v>All</v>
          </cell>
          <cell r="D1359" t="str">
            <v>PCT</v>
          </cell>
          <cell r="E1359" t="str">
            <v>LCA: Greater Fresno</v>
          </cell>
          <cell r="F1359">
            <v>92.393600000000006</v>
          </cell>
          <cell r="G1359">
            <v>6.5188940000000004</v>
          </cell>
          <cell r="H1359">
            <v>6.4367799999999997</v>
          </cell>
          <cell r="I1359">
            <v>-0.25942019999999999</v>
          </cell>
          <cell r="J1359">
            <v>-0.1061527</v>
          </cell>
          <cell r="K1359">
            <v>0</v>
          </cell>
          <cell r="L1359">
            <v>0.1061527</v>
          </cell>
          <cell r="M1359">
            <v>0.25942019999999999</v>
          </cell>
          <cell r="N1359">
            <v>0.25942019999999999</v>
          </cell>
          <cell r="O1359">
            <v>132</v>
          </cell>
        </row>
        <row r="1360">
          <cell r="A1360" t="str">
            <v>C&amp;I</v>
          </cell>
          <cell r="B1360">
            <v>15</v>
          </cell>
          <cell r="C1360" t="str">
            <v>All</v>
          </cell>
          <cell r="D1360" t="str">
            <v>PCT</v>
          </cell>
          <cell r="E1360" t="str">
            <v>LCA: Greater Fresno</v>
          </cell>
          <cell r="F1360">
            <v>94.957400000000007</v>
          </cell>
          <cell r="G1360">
            <v>6.845243</v>
          </cell>
          <cell r="H1360">
            <v>6.6152290000000002</v>
          </cell>
          <cell r="I1360">
            <v>-0.25541079999999999</v>
          </cell>
          <cell r="J1360">
            <v>-0.10451199999999999</v>
          </cell>
          <cell r="K1360">
            <v>0</v>
          </cell>
          <cell r="L1360">
            <v>0.10451199999999999</v>
          </cell>
          <cell r="M1360">
            <v>0.25541079999999999</v>
          </cell>
          <cell r="N1360">
            <v>0.25541079999999999</v>
          </cell>
          <cell r="O1360">
            <v>132</v>
          </cell>
        </row>
        <row r="1361">
          <cell r="A1361" t="str">
            <v>C&amp;I</v>
          </cell>
          <cell r="B1361">
            <v>16</v>
          </cell>
          <cell r="C1361" t="str">
            <v>All</v>
          </cell>
          <cell r="D1361" t="str">
            <v>PCT</v>
          </cell>
          <cell r="E1361" t="str">
            <v>LCA: Greater Fresno</v>
          </cell>
          <cell r="F1361">
            <v>97.414900000000003</v>
          </cell>
          <cell r="G1361">
            <v>7.0279509999999998</v>
          </cell>
          <cell r="H1361">
            <v>7.3968809999999996</v>
          </cell>
          <cell r="I1361">
            <v>-0.2519787</v>
          </cell>
          <cell r="J1361">
            <v>-0.1031077</v>
          </cell>
          <cell r="K1361">
            <v>0</v>
          </cell>
          <cell r="L1361">
            <v>0.1031077</v>
          </cell>
          <cell r="M1361">
            <v>0.2519787</v>
          </cell>
          <cell r="N1361">
            <v>0.2519787</v>
          </cell>
          <cell r="O1361">
            <v>132</v>
          </cell>
        </row>
        <row r="1362">
          <cell r="A1362" t="str">
            <v>C&amp;I</v>
          </cell>
          <cell r="B1362">
            <v>17</v>
          </cell>
          <cell r="C1362" t="str">
            <v>All</v>
          </cell>
          <cell r="D1362" t="str">
            <v>PCT</v>
          </cell>
          <cell r="E1362" t="str">
            <v>LCA: Greater Fresno</v>
          </cell>
          <cell r="F1362">
            <v>98.872299999999996</v>
          </cell>
          <cell r="G1362">
            <v>7.0292130000000004</v>
          </cell>
          <cell r="H1362">
            <v>7.5896229999999996</v>
          </cell>
          <cell r="I1362">
            <v>-0.25429269999999998</v>
          </cell>
          <cell r="J1362">
            <v>-0.10405449999999999</v>
          </cell>
          <cell r="K1362">
            <v>0</v>
          </cell>
          <cell r="L1362">
            <v>0.10405449999999999</v>
          </cell>
          <cell r="M1362">
            <v>0.25429269999999998</v>
          </cell>
          <cell r="N1362">
            <v>0.25429269999999998</v>
          </cell>
          <cell r="O1362">
            <v>132</v>
          </cell>
        </row>
        <row r="1363">
          <cell r="A1363" t="str">
            <v>C&amp;I</v>
          </cell>
          <cell r="B1363">
            <v>18</v>
          </cell>
          <cell r="C1363" t="str">
            <v>All</v>
          </cell>
          <cell r="D1363" t="str">
            <v>PCT</v>
          </cell>
          <cell r="E1363" t="str">
            <v>LCA: Greater Fresno</v>
          </cell>
          <cell r="F1363">
            <v>98.850999999999999</v>
          </cell>
          <cell r="G1363">
            <v>5.6284700000000001</v>
          </cell>
          <cell r="H1363">
            <v>5.9623999999999997</v>
          </cell>
          <cell r="I1363">
            <v>-0.25751099999999999</v>
          </cell>
          <cell r="J1363">
            <v>-0.1053714</v>
          </cell>
          <cell r="K1363">
            <v>0</v>
          </cell>
          <cell r="L1363">
            <v>0.1053714</v>
          </cell>
          <cell r="M1363">
            <v>0.25751099999999999</v>
          </cell>
          <cell r="N1363">
            <v>0.25751099999999999</v>
          </cell>
          <cell r="O1363">
            <v>132</v>
          </cell>
        </row>
        <row r="1364">
          <cell r="A1364" t="str">
            <v>C&amp;I</v>
          </cell>
          <cell r="B1364">
            <v>19</v>
          </cell>
          <cell r="C1364" t="str">
            <v>All</v>
          </cell>
          <cell r="D1364" t="str">
            <v>PCT</v>
          </cell>
          <cell r="E1364" t="str">
            <v>LCA: Greater Fresno</v>
          </cell>
          <cell r="F1364">
            <v>96.414900000000003</v>
          </cell>
          <cell r="G1364">
            <v>4.3450199999999999</v>
          </cell>
          <cell r="H1364">
            <v>4.4928879999999998</v>
          </cell>
          <cell r="I1364">
            <v>-0.25412469999999998</v>
          </cell>
          <cell r="J1364">
            <v>-0.1039858</v>
          </cell>
          <cell r="K1364">
            <v>0</v>
          </cell>
          <cell r="L1364">
            <v>0.1039858</v>
          </cell>
          <cell r="M1364">
            <v>0.25412469999999998</v>
          </cell>
          <cell r="N1364">
            <v>0.25412469999999998</v>
          </cell>
          <cell r="O1364">
            <v>132</v>
          </cell>
        </row>
        <row r="1365">
          <cell r="A1365" t="str">
            <v>C&amp;I</v>
          </cell>
          <cell r="B1365">
            <v>20</v>
          </cell>
          <cell r="C1365" t="str">
            <v>All</v>
          </cell>
          <cell r="D1365" t="str">
            <v>PCT</v>
          </cell>
          <cell r="E1365" t="str">
            <v>LCA: Greater Fresno</v>
          </cell>
          <cell r="F1365">
            <v>94.414900000000003</v>
          </cell>
          <cell r="G1365">
            <v>3.897516</v>
          </cell>
          <cell r="H1365">
            <v>3.7831079999999999</v>
          </cell>
          <cell r="I1365">
            <v>-0.25738470000000002</v>
          </cell>
          <cell r="J1365">
            <v>-0.1053197</v>
          </cell>
          <cell r="K1365">
            <v>0</v>
          </cell>
          <cell r="L1365">
            <v>0.1053197</v>
          </cell>
          <cell r="M1365">
            <v>0.25738470000000002</v>
          </cell>
          <cell r="N1365">
            <v>0.25738470000000002</v>
          </cell>
          <cell r="O1365">
            <v>132</v>
          </cell>
        </row>
        <row r="1366">
          <cell r="A1366" t="str">
            <v>C&amp;I</v>
          </cell>
          <cell r="B1366">
            <v>21</v>
          </cell>
          <cell r="C1366" t="str">
            <v>All</v>
          </cell>
          <cell r="D1366" t="str">
            <v>PCT</v>
          </cell>
          <cell r="E1366" t="str">
            <v>LCA: Greater Fresno</v>
          </cell>
          <cell r="F1366">
            <v>90.393600000000006</v>
          </cell>
          <cell r="G1366">
            <v>3.0343719999999998</v>
          </cell>
          <cell r="H1366">
            <v>3.2352620000000001</v>
          </cell>
          <cell r="I1366">
            <v>-0.25174279999999999</v>
          </cell>
          <cell r="J1366">
            <v>-0.10301109999999999</v>
          </cell>
          <cell r="K1366">
            <v>0</v>
          </cell>
          <cell r="L1366">
            <v>0.10301109999999999</v>
          </cell>
          <cell r="M1366">
            <v>0.25174279999999999</v>
          </cell>
          <cell r="N1366">
            <v>0.25174279999999999</v>
          </cell>
          <cell r="O1366">
            <v>132</v>
          </cell>
        </row>
        <row r="1367">
          <cell r="A1367" t="str">
            <v>C&amp;I</v>
          </cell>
          <cell r="B1367">
            <v>22</v>
          </cell>
          <cell r="C1367" t="str">
            <v>All</v>
          </cell>
          <cell r="D1367" t="str">
            <v>PCT</v>
          </cell>
          <cell r="E1367" t="str">
            <v>LCA: Greater Fresno</v>
          </cell>
          <cell r="F1367">
            <v>87.393600000000006</v>
          </cell>
          <cell r="G1367">
            <v>2.6590950000000002</v>
          </cell>
          <cell r="H1367">
            <v>2.7796989999999999</v>
          </cell>
          <cell r="I1367">
            <v>-0.24650759999999999</v>
          </cell>
          <cell r="J1367">
            <v>-0.1008689</v>
          </cell>
          <cell r="K1367">
            <v>0</v>
          </cell>
          <cell r="L1367">
            <v>0.1008689</v>
          </cell>
          <cell r="M1367">
            <v>0.24650759999999999</v>
          </cell>
          <cell r="N1367">
            <v>0.24650759999999999</v>
          </cell>
          <cell r="O1367">
            <v>132</v>
          </cell>
        </row>
        <row r="1368">
          <cell r="A1368" t="str">
            <v>C&amp;I</v>
          </cell>
          <cell r="B1368">
            <v>23</v>
          </cell>
          <cell r="C1368" t="str">
            <v>All</v>
          </cell>
          <cell r="D1368" t="str">
            <v>PCT</v>
          </cell>
          <cell r="E1368" t="str">
            <v>LCA: Greater Fresno</v>
          </cell>
          <cell r="F1368">
            <v>84.350999999999999</v>
          </cell>
          <cell r="G1368">
            <v>2.4098470000000001</v>
          </cell>
          <cell r="H1368">
            <v>2.4157000000000002</v>
          </cell>
          <cell r="I1368">
            <v>-0.24086550000000001</v>
          </cell>
          <cell r="J1368">
            <v>-9.8560200000000001E-2</v>
          </cell>
          <cell r="K1368">
            <v>0</v>
          </cell>
          <cell r="L1368">
            <v>9.8560200000000001E-2</v>
          </cell>
          <cell r="M1368">
            <v>0.24086550000000001</v>
          </cell>
          <cell r="N1368">
            <v>0.24086550000000001</v>
          </cell>
          <cell r="O1368">
            <v>132</v>
          </cell>
        </row>
        <row r="1369">
          <cell r="A1369" t="str">
            <v>C&amp;I</v>
          </cell>
          <cell r="B1369">
            <v>24</v>
          </cell>
          <cell r="C1369" t="str">
            <v>All</v>
          </cell>
          <cell r="D1369" t="str">
            <v>PCT</v>
          </cell>
          <cell r="E1369" t="str">
            <v>LCA: Greater Fresno</v>
          </cell>
          <cell r="F1369">
            <v>81.872299999999996</v>
          </cell>
          <cell r="G1369">
            <v>2.2301069999999998</v>
          </cell>
          <cell r="H1369">
            <v>2.1038939999999999</v>
          </cell>
          <cell r="I1369">
            <v>-0.23892459999999999</v>
          </cell>
          <cell r="J1369">
            <v>-9.7766000000000006E-2</v>
          </cell>
          <cell r="K1369">
            <v>0</v>
          </cell>
          <cell r="L1369">
            <v>9.7766000000000006E-2</v>
          </cell>
          <cell r="M1369">
            <v>0.23892459999999999</v>
          </cell>
          <cell r="N1369">
            <v>0.23892459999999999</v>
          </cell>
          <cell r="O1369">
            <v>132</v>
          </cell>
        </row>
        <row r="1370">
          <cell r="A1370" t="str">
            <v>C&amp;I</v>
          </cell>
          <cell r="B1370">
            <v>1</v>
          </cell>
          <cell r="C1370" t="str">
            <v>All</v>
          </cell>
          <cell r="D1370" t="str">
            <v>PCT</v>
          </cell>
          <cell r="E1370" t="str">
            <v>LCA: Kern</v>
          </cell>
          <cell r="F1370">
            <v>75.5</v>
          </cell>
          <cell r="G1370">
            <v>3.0842329999999998</v>
          </cell>
          <cell r="H1370">
            <v>2.8376610000000002</v>
          </cell>
          <cell r="I1370">
            <v>-0.66277370000000002</v>
          </cell>
          <cell r="J1370">
            <v>-0.27120159999999999</v>
          </cell>
          <cell r="K1370">
            <v>0</v>
          </cell>
          <cell r="L1370">
            <v>0.27120159999999999</v>
          </cell>
          <cell r="M1370">
            <v>0.66277370000000002</v>
          </cell>
          <cell r="N1370">
            <v>0.66277370000000002</v>
          </cell>
          <cell r="O1370">
            <v>18</v>
          </cell>
        </row>
        <row r="1371">
          <cell r="A1371" t="str">
            <v>C&amp;I</v>
          </cell>
          <cell r="B1371">
            <v>2</v>
          </cell>
          <cell r="C1371" t="str">
            <v>All</v>
          </cell>
          <cell r="D1371" t="str">
            <v>PCT</v>
          </cell>
          <cell r="E1371" t="str">
            <v>LCA: Kern</v>
          </cell>
          <cell r="F1371">
            <v>74</v>
          </cell>
          <cell r="G1371">
            <v>3.056969</v>
          </cell>
          <cell r="H1371">
            <v>2.9245369999999999</v>
          </cell>
          <cell r="I1371">
            <v>-0.65531919999999999</v>
          </cell>
          <cell r="J1371">
            <v>-0.26815129999999998</v>
          </cell>
          <cell r="K1371">
            <v>0</v>
          </cell>
          <cell r="L1371">
            <v>0.26815129999999998</v>
          </cell>
          <cell r="M1371">
            <v>0.65531919999999999</v>
          </cell>
          <cell r="N1371">
            <v>0.65531919999999999</v>
          </cell>
          <cell r="O1371">
            <v>18</v>
          </cell>
        </row>
        <row r="1372">
          <cell r="A1372" t="str">
            <v>C&amp;I</v>
          </cell>
          <cell r="B1372">
            <v>3</v>
          </cell>
          <cell r="C1372" t="str">
            <v>All</v>
          </cell>
          <cell r="D1372" t="str">
            <v>PCT</v>
          </cell>
          <cell r="E1372" t="str">
            <v>LCA: Kern</v>
          </cell>
          <cell r="F1372">
            <v>73</v>
          </cell>
          <cell r="G1372">
            <v>2.9498859999999998</v>
          </cell>
          <cell r="H1372">
            <v>2.8226390000000001</v>
          </cell>
          <cell r="I1372">
            <v>-0.65243969999999996</v>
          </cell>
          <cell r="J1372">
            <v>-0.26697300000000002</v>
          </cell>
          <cell r="K1372">
            <v>0</v>
          </cell>
          <cell r="L1372">
            <v>0.26697300000000002</v>
          </cell>
          <cell r="M1372">
            <v>0.65243969999999996</v>
          </cell>
          <cell r="N1372">
            <v>0.65243969999999996</v>
          </cell>
          <cell r="O1372">
            <v>18</v>
          </cell>
        </row>
        <row r="1373">
          <cell r="A1373" t="str">
            <v>C&amp;I</v>
          </cell>
          <cell r="B1373">
            <v>4</v>
          </cell>
          <cell r="C1373" t="str">
            <v>All</v>
          </cell>
          <cell r="D1373" t="str">
            <v>PCT</v>
          </cell>
          <cell r="E1373" t="str">
            <v>LCA: Kern</v>
          </cell>
          <cell r="F1373">
            <v>72.5</v>
          </cell>
          <cell r="G1373">
            <v>2.7334079999999998</v>
          </cell>
          <cell r="H1373">
            <v>2.5390809999999999</v>
          </cell>
          <cell r="I1373">
            <v>-0.64866860000000004</v>
          </cell>
          <cell r="J1373">
            <v>-0.2654299</v>
          </cell>
          <cell r="K1373">
            <v>0</v>
          </cell>
          <cell r="L1373">
            <v>0.2654299</v>
          </cell>
          <cell r="M1373">
            <v>0.64866860000000004</v>
          </cell>
          <cell r="N1373">
            <v>0.64866860000000004</v>
          </cell>
          <cell r="O1373">
            <v>18</v>
          </cell>
        </row>
        <row r="1374">
          <cell r="A1374" t="str">
            <v>C&amp;I</v>
          </cell>
          <cell r="B1374">
            <v>5</v>
          </cell>
          <cell r="C1374" t="str">
            <v>All</v>
          </cell>
          <cell r="D1374" t="str">
            <v>PCT</v>
          </cell>
          <cell r="E1374" t="str">
            <v>LCA: Kern</v>
          </cell>
          <cell r="F1374">
            <v>70</v>
          </cell>
          <cell r="G1374">
            <v>2.6644169999999998</v>
          </cell>
          <cell r="H1374">
            <v>2.560022</v>
          </cell>
          <cell r="I1374">
            <v>-0.64661380000000002</v>
          </cell>
          <cell r="J1374">
            <v>-0.26458910000000002</v>
          </cell>
          <cell r="K1374">
            <v>0</v>
          </cell>
          <cell r="L1374">
            <v>0.26458910000000002</v>
          </cell>
          <cell r="M1374">
            <v>0.64661380000000002</v>
          </cell>
          <cell r="N1374">
            <v>0.64661380000000002</v>
          </cell>
          <cell r="O1374">
            <v>18</v>
          </cell>
        </row>
        <row r="1375">
          <cell r="A1375" t="str">
            <v>C&amp;I</v>
          </cell>
          <cell r="B1375">
            <v>6</v>
          </cell>
          <cell r="C1375" t="str">
            <v>All</v>
          </cell>
          <cell r="D1375" t="str">
            <v>PCT</v>
          </cell>
          <cell r="E1375" t="str">
            <v>LCA: Kern</v>
          </cell>
          <cell r="F1375">
            <v>68.5</v>
          </cell>
          <cell r="G1375">
            <v>3.9225829999999999</v>
          </cell>
          <cell r="H1375">
            <v>4.1360739999999998</v>
          </cell>
          <cell r="I1375">
            <v>-0.66134539999999997</v>
          </cell>
          <cell r="J1375">
            <v>-0.2706172</v>
          </cell>
          <cell r="K1375">
            <v>0</v>
          </cell>
          <cell r="L1375">
            <v>0.2706172</v>
          </cell>
          <cell r="M1375">
            <v>0.66134539999999997</v>
          </cell>
          <cell r="N1375">
            <v>0.66134539999999997</v>
          </cell>
          <cell r="O1375">
            <v>18</v>
          </cell>
        </row>
        <row r="1376">
          <cell r="A1376" t="str">
            <v>C&amp;I</v>
          </cell>
          <cell r="B1376">
            <v>7</v>
          </cell>
          <cell r="C1376" t="str">
            <v>All</v>
          </cell>
          <cell r="D1376" t="str">
            <v>PCT</v>
          </cell>
          <cell r="E1376" t="str">
            <v>LCA: Kern</v>
          </cell>
          <cell r="F1376">
            <v>68</v>
          </cell>
          <cell r="G1376">
            <v>4.0223069999999996</v>
          </cell>
          <cell r="H1376">
            <v>4.0516310000000004</v>
          </cell>
          <cell r="I1376">
            <v>-0.65691580000000005</v>
          </cell>
          <cell r="J1376">
            <v>-0.2688046</v>
          </cell>
          <cell r="K1376">
            <v>0</v>
          </cell>
          <cell r="L1376">
            <v>0.2688046</v>
          </cell>
          <cell r="M1376">
            <v>0.65691580000000005</v>
          </cell>
          <cell r="N1376">
            <v>0.65691580000000005</v>
          </cell>
          <cell r="O1376">
            <v>18</v>
          </cell>
        </row>
        <row r="1377">
          <cell r="A1377" t="str">
            <v>C&amp;I</v>
          </cell>
          <cell r="B1377">
            <v>8</v>
          </cell>
          <cell r="C1377" t="str">
            <v>All</v>
          </cell>
          <cell r="D1377" t="str">
            <v>PCT</v>
          </cell>
          <cell r="E1377" t="str">
            <v>LCA: Kern</v>
          </cell>
          <cell r="F1377">
            <v>70</v>
          </cell>
          <cell r="G1377">
            <v>3.7052420000000001</v>
          </cell>
          <cell r="H1377">
            <v>3.3709750000000001</v>
          </cell>
          <cell r="I1377">
            <v>-0.67333279999999995</v>
          </cell>
          <cell r="J1377">
            <v>-0.2755223</v>
          </cell>
          <cell r="K1377">
            <v>0</v>
          </cell>
          <cell r="L1377">
            <v>0.2755223</v>
          </cell>
          <cell r="M1377">
            <v>0.67333279999999995</v>
          </cell>
          <cell r="N1377">
            <v>0.67333279999999995</v>
          </cell>
          <cell r="O1377">
            <v>18</v>
          </cell>
        </row>
        <row r="1378">
          <cell r="A1378" t="str">
            <v>C&amp;I</v>
          </cell>
          <cell r="B1378">
            <v>9</v>
          </cell>
          <cell r="C1378" t="str">
            <v>All</v>
          </cell>
          <cell r="D1378" t="str">
            <v>PCT</v>
          </cell>
          <cell r="E1378" t="str">
            <v>LCA: Kern</v>
          </cell>
          <cell r="F1378">
            <v>75</v>
          </cell>
          <cell r="G1378">
            <v>4.6387369999999999</v>
          </cell>
          <cell r="H1378">
            <v>3.7523870000000001</v>
          </cell>
          <cell r="I1378">
            <v>-0.70037360000000004</v>
          </cell>
          <cell r="J1378">
            <v>-0.28658719999999999</v>
          </cell>
          <cell r="K1378">
            <v>0</v>
          </cell>
          <cell r="L1378">
            <v>0.28658719999999999</v>
          </cell>
          <cell r="M1378">
            <v>0.70037360000000004</v>
          </cell>
          <cell r="N1378">
            <v>0.70037360000000004</v>
          </cell>
          <cell r="O1378">
            <v>18</v>
          </cell>
        </row>
        <row r="1379">
          <cell r="A1379" t="str">
            <v>C&amp;I</v>
          </cell>
          <cell r="B1379">
            <v>10</v>
          </cell>
          <cell r="C1379" t="str">
            <v>All</v>
          </cell>
          <cell r="D1379" t="str">
            <v>PCT</v>
          </cell>
          <cell r="E1379" t="str">
            <v>LCA: Kern</v>
          </cell>
          <cell r="F1379">
            <v>80</v>
          </cell>
          <cell r="G1379">
            <v>5.4830399999999999</v>
          </cell>
          <cell r="H1379">
            <v>5.3290490000000004</v>
          </cell>
          <cell r="I1379">
            <v>-0.6831583</v>
          </cell>
          <cell r="J1379">
            <v>-0.27954289999999998</v>
          </cell>
          <cell r="K1379">
            <v>0</v>
          </cell>
          <cell r="L1379">
            <v>0.27954289999999998</v>
          </cell>
          <cell r="M1379">
            <v>0.6831583</v>
          </cell>
          <cell r="N1379">
            <v>0.6831583</v>
          </cell>
          <cell r="O1379">
            <v>18</v>
          </cell>
        </row>
        <row r="1380">
          <cell r="A1380" t="str">
            <v>C&amp;I</v>
          </cell>
          <cell r="B1380">
            <v>11</v>
          </cell>
          <cell r="C1380" t="str">
            <v>All</v>
          </cell>
          <cell r="D1380" t="str">
            <v>PCT</v>
          </cell>
          <cell r="E1380" t="str">
            <v>LCA: Kern</v>
          </cell>
          <cell r="F1380">
            <v>84</v>
          </cell>
          <cell r="G1380">
            <v>6.6184789999999998</v>
          </cell>
          <cell r="H1380">
            <v>6.7397299999999998</v>
          </cell>
          <cell r="I1380">
            <v>-0.68508089999999999</v>
          </cell>
          <cell r="J1380">
            <v>-0.28032950000000001</v>
          </cell>
          <cell r="K1380">
            <v>0</v>
          </cell>
          <cell r="L1380">
            <v>0.28032950000000001</v>
          </cell>
          <cell r="M1380">
            <v>0.68508089999999999</v>
          </cell>
          <cell r="N1380">
            <v>0.68508089999999999</v>
          </cell>
          <cell r="O1380">
            <v>18</v>
          </cell>
        </row>
        <row r="1381">
          <cell r="A1381" t="str">
            <v>C&amp;I</v>
          </cell>
          <cell r="B1381">
            <v>12</v>
          </cell>
          <cell r="C1381" t="str">
            <v>All</v>
          </cell>
          <cell r="D1381" t="str">
            <v>PCT</v>
          </cell>
          <cell r="E1381" t="str">
            <v>LCA: Kern</v>
          </cell>
          <cell r="F1381">
            <v>87.5</v>
          </cell>
          <cell r="G1381">
            <v>7.3908579999999997</v>
          </cell>
          <cell r="H1381">
            <v>7.6549360000000002</v>
          </cell>
          <cell r="I1381">
            <v>-0.67873070000000002</v>
          </cell>
          <cell r="J1381">
            <v>-0.27773110000000001</v>
          </cell>
          <cell r="K1381">
            <v>0</v>
          </cell>
          <cell r="L1381">
            <v>0.27773110000000001</v>
          </cell>
          <cell r="M1381">
            <v>0.67873070000000002</v>
          </cell>
          <cell r="N1381">
            <v>0.67873070000000002</v>
          </cell>
          <cell r="O1381">
            <v>18</v>
          </cell>
        </row>
        <row r="1382">
          <cell r="A1382" t="str">
            <v>C&amp;I</v>
          </cell>
          <cell r="B1382">
            <v>13</v>
          </cell>
          <cell r="C1382" t="str">
            <v>All</v>
          </cell>
          <cell r="D1382" t="str">
            <v>PCT</v>
          </cell>
          <cell r="E1382" t="str">
            <v>LCA: Kern</v>
          </cell>
          <cell r="F1382">
            <v>90.5</v>
          </cell>
          <cell r="G1382">
            <v>8.2586910000000007</v>
          </cell>
          <cell r="H1382">
            <v>8.0400390000000002</v>
          </cell>
          <cell r="I1382">
            <v>-0.67181829999999998</v>
          </cell>
          <cell r="J1382">
            <v>-0.2749026</v>
          </cell>
          <cell r="K1382">
            <v>0</v>
          </cell>
          <cell r="L1382">
            <v>0.2749026</v>
          </cell>
          <cell r="M1382">
            <v>0.67181829999999998</v>
          </cell>
          <cell r="N1382">
            <v>0.67181829999999998</v>
          </cell>
          <cell r="O1382">
            <v>18</v>
          </cell>
        </row>
        <row r="1383">
          <cell r="A1383" t="str">
            <v>C&amp;I</v>
          </cell>
          <cell r="B1383">
            <v>14</v>
          </cell>
          <cell r="C1383" t="str">
            <v>All</v>
          </cell>
          <cell r="D1383" t="str">
            <v>PCT</v>
          </cell>
          <cell r="E1383" t="str">
            <v>LCA: Kern</v>
          </cell>
          <cell r="F1383">
            <v>93</v>
          </cell>
          <cell r="G1383">
            <v>8.6442990000000002</v>
          </cell>
          <cell r="H1383">
            <v>8.2757780000000007</v>
          </cell>
          <cell r="I1383">
            <v>-0.67308860000000004</v>
          </cell>
          <cell r="J1383">
            <v>-0.27542240000000001</v>
          </cell>
          <cell r="K1383">
            <v>0</v>
          </cell>
          <cell r="L1383">
            <v>0.27542240000000001</v>
          </cell>
          <cell r="M1383">
            <v>0.67308860000000004</v>
          </cell>
          <cell r="N1383">
            <v>0.67308860000000004</v>
          </cell>
          <cell r="O1383">
            <v>18</v>
          </cell>
        </row>
        <row r="1384">
          <cell r="A1384" t="str">
            <v>C&amp;I</v>
          </cell>
          <cell r="B1384">
            <v>15</v>
          </cell>
          <cell r="C1384" t="str">
            <v>All</v>
          </cell>
          <cell r="D1384" t="str">
            <v>PCT</v>
          </cell>
          <cell r="E1384" t="str">
            <v>LCA: Kern</v>
          </cell>
          <cell r="F1384">
            <v>95</v>
          </cell>
          <cell r="G1384">
            <v>8.6006129999999992</v>
          </cell>
          <cell r="H1384">
            <v>8.8024559999999994</v>
          </cell>
          <cell r="I1384">
            <v>-0.66954769999999997</v>
          </cell>
          <cell r="J1384">
            <v>-0.27397349999999998</v>
          </cell>
          <cell r="K1384">
            <v>0</v>
          </cell>
          <cell r="L1384">
            <v>0.27397349999999998</v>
          </cell>
          <cell r="M1384">
            <v>0.66954769999999997</v>
          </cell>
          <cell r="N1384">
            <v>0.66954769999999997</v>
          </cell>
          <cell r="O1384">
            <v>18</v>
          </cell>
        </row>
        <row r="1385">
          <cell r="A1385" t="str">
            <v>C&amp;I</v>
          </cell>
          <cell r="B1385">
            <v>16</v>
          </cell>
          <cell r="C1385" t="str">
            <v>All</v>
          </cell>
          <cell r="D1385" t="str">
            <v>PCT</v>
          </cell>
          <cell r="E1385" t="str">
            <v>LCA: Kern</v>
          </cell>
          <cell r="F1385">
            <v>96</v>
          </cell>
          <cell r="G1385">
            <v>8.4832649999999994</v>
          </cell>
          <cell r="H1385">
            <v>8.6867099999999997</v>
          </cell>
          <cell r="I1385">
            <v>-0.66118480000000002</v>
          </cell>
          <cell r="J1385">
            <v>-0.2705515</v>
          </cell>
          <cell r="K1385">
            <v>0</v>
          </cell>
          <cell r="L1385">
            <v>0.2705515</v>
          </cell>
          <cell r="M1385">
            <v>0.66118480000000002</v>
          </cell>
          <cell r="N1385">
            <v>0.66118480000000002</v>
          </cell>
          <cell r="O1385">
            <v>18</v>
          </cell>
        </row>
        <row r="1386">
          <cell r="A1386" t="str">
            <v>C&amp;I</v>
          </cell>
          <cell r="B1386">
            <v>17</v>
          </cell>
          <cell r="C1386" t="str">
            <v>All</v>
          </cell>
          <cell r="D1386" t="str">
            <v>PCT</v>
          </cell>
          <cell r="E1386" t="str">
            <v>LCA: Kern</v>
          </cell>
          <cell r="F1386">
            <v>96</v>
          </cell>
          <cell r="G1386">
            <v>7.2462220000000004</v>
          </cell>
          <cell r="H1386">
            <v>7.4752739999999998</v>
          </cell>
          <cell r="I1386">
            <v>-0.6614662</v>
          </cell>
          <cell r="J1386">
            <v>-0.27066659999999998</v>
          </cell>
          <cell r="K1386">
            <v>0</v>
          </cell>
          <cell r="L1386">
            <v>0.27066659999999998</v>
          </cell>
          <cell r="M1386">
            <v>0.6614662</v>
          </cell>
          <cell r="N1386">
            <v>0.6614662</v>
          </cell>
          <cell r="O1386">
            <v>18</v>
          </cell>
        </row>
        <row r="1387">
          <cell r="A1387" t="str">
            <v>C&amp;I</v>
          </cell>
          <cell r="B1387">
            <v>18</v>
          </cell>
          <cell r="C1387" t="str">
            <v>All</v>
          </cell>
          <cell r="D1387" t="str">
            <v>PCT</v>
          </cell>
          <cell r="E1387" t="str">
            <v>LCA: Kern</v>
          </cell>
          <cell r="F1387">
            <v>96.5</v>
          </cell>
          <cell r="G1387">
            <v>6.2655529999999997</v>
          </cell>
          <cell r="H1387">
            <v>6.1102429999999996</v>
          </cell>
          <cell r="I1387">
            <v>-0.6613097</v>
          </cell>
          <cell r="J1387">
            <v>-0.27060260000000003</v>
          </cell>
          <cell r="K1387">
            <v>0</v>
          </cell>
          <cell r="L1387">
            <v>0.27060260000000003</v>
          </cell>
          <cell r="M1387">
            <v>0.6613097</v>
          </cell>
          <cell r="N1387">
            <v>0.6613097</v>
          </cell>
          <cell r="O1387">
            <v>18</v>
          </cell>
        </row>
        <row r="1388">
          <cell r="A1388" t="str">
            <v>C&amp;I</v>
          </cell>
          <cell r="B1388">
            <v>19</v>
          </cell>
          <cell r="C1388" t="str">
            <v>All</v>
          </cell>
          <cell r="D1388" t="str">
            <v>PCT</v>
          </cell>
          <cell r="E1388" t="str">
            <v>LCA: Kern</v>
          </cell>
          <cell r="F1388">
            <v>94.5</v>
          </cell>
          <cell r="G1388">
            <v>5.7922130000000003</v>
          </cell>
          <cell r="H1388">
            <v>6.0956510000000002</v>
          </cell>
          <cell r="I1388">
            <v>-0.65922029999999998</v>
          </cell>
          <cell r="J1388">
            <v>-0.26974759999999998</v>
          </cell>
          <cell r="K1388">
            <v>0</v>
          </cell>
          <cell r="L1388">
            <v>0.26974759999999998</v>
          </cell>
          <cell r="M1388">
            <v>0.65922029999999998</v>
          </cell>
          <cell r="N1388">
            <v>0.65922029999999998</v>
          </cell>
          <cell r="O1388">
            <v>18</v>
          </cell>
        </row>
        <row r="1389">
          <cell r="A1389" t="str">
            <v>C&amp;I</v>
          </cell>
          <cell r="B1389">
            <v>20</v>
          </cell>
          <cell r="C1389" t="str">
            <v>All</v>
          </cell>
          <cell r="D1389" t="str">
            <v>PCT</v>
          </cell>
          <cell r="E1389" t="str">
            <v>LCA: Kern</v>
          </cell>
          <cell r="F1389">
            <v>91.5</v>
          </cell>
          <cell r="G1389">
            <v>6.6334999999999997</v>
          </cell>
          <cell r="H1389">
            <v>7.0253680000000003</v>
          </cell>
          <cell r="I1389">
            <v>-0.65965490000000004</v>
          </cell>
          <cell r="J1389">
            <v>-0.26992539999999998</v>
          </cell>
          <cell r="K1389">
            <v>0</v>
          </cell>
          <cell r="L1389">
            <v>0.26992539999999998</v>
          </cell>
          <cell r="M1389">
            <v>0.65965490000000004</v>
          </cell>
          <cell r="N1389">
            <v>0.65965490000000004</v>
          </cell>
          <cell r="O1389">
            <v>18</v>
          </cell>
        </row>
        <row r="1390">
          <cell r="A1390" t="str">
            <v>C&amp;I</v>
          </cell>
          <cell r="B1390">
            <v>21</v>
          </cell>
          <cell r="C1390" t="str">
            <v>All</v>
          </cell>
          <cell r="D1390" t="str">
            <v>PCT</v>
          </cell>
          <cell r="E1390" t="str">
            <v>LCA: Kern</v>
          </cell>
          <cell r="F1390">
            <v>88.5</v>
          </cell>
          <cell r="G1390">
            <v>6.9022540000000001</v>
          </cell>
          <cell r="H1390">
            <v>7.0736540000000003</v>
          </cell>
          <cell r="I1390">
            <v>-0.65742940000000005</v>
          </cell>
          <cell r="J1390">
            <v>-0.2690148</v>
          </cell>
          <cell r="K1390">
            <v>0</v>
          </cell>
          <cell r="L1390">
            <v>0.2690148</v>
          </cell>
          <cell r="M1390">
            <v>0.65742940000000005</v>
          </cell>
          <cell r="N1390">
            <v>0.65742940000000005</v>
          </cell>
          <cell r="O1390">
            <v>18</v>
          </cell>
        </row>
        <row r="1391">
          <cell r="A1391" t="str">
            <v>C&amp;I</v>
          </cell>
          <cell r="B1391">
            <v>22</v>
          </cell>
          <cell r="C1391" t="str">
            <v>All</v>
          </cell>
          <cell r="D1391" t="str">
            <v>PCT</v>
          </cell>
          <cell r="E1391" t="str">
            <v>LCA: Kern</v>
          </cell>
          <cell r="F1391">
            <v>85.5</v>
          </cell>
          <cell r="G1391">
            <v>6.426628</v>
          </cell>
          <cell r="H1391">
            <v>6.7939509999999999</v>
          </cell>
          <cell r="I1391">
            <v>-0.65623629999999999</v>
          </cell>
          <cell r="J1391">
            <v>-0.2685266</v>
          </cell>
          <cell r="K1391">
            <v>0</v>
          </cell>
          <cell r="L1391">
            <v>0.2685266</v>
          </cell>
          <cell r="M1391">
            <v>0.65623629999999999</v>
          </cell>
          <cell r="N1391">
            <v>0.65623629999999999</v>
          </cell>
          <cell r="O1391">
            <v>18</v>
          </cell>
        </row>
        <row r="1392">
          <cell r="A1392" t="str">
            <v>C&amp;I</v>
          </cell>
          <cell r="B1392">
            <v>23</v>
          </cell>
          <cell r="C1392" t="str">
            <v>All</v>
          </cell>
          <cell r="D1392" t="str">
            <v>PCT</v>
          </cell>
          <cell r="E1392" t="str">
            <v>LCA: Kern</v>
          </cell>
          <cell r="F1392">
            <v>82.5</v>
          </cell>
          <cell r="G1392">
            <v>5.8270489999999997</v>
          </cell>
          <cell r="H1392">
            <v>6.6199479999999999</v>
          </cell>
          <cell r="I1392">
            <v>-0.66720409999999997</v>
          </cell>
          <cell r="J1392">
            <v>-0.27301449999999999</v>
          </cell>
          <cell r="K1392">
            <v>0</v>
          </cell>
          <cell r="L1392">
            <v>0.27301449999999999</v>
          </cell>
          <cell r="M1392">
            <v>0.66720409999999997</v>
          </cell>
          <cell r="N1392">
            <v>0.66720409999999997</v>
          </cell>
          <cell r="O1392">
            <v>18</v>
          </cell>
        </row>
        <row r="1393">
          <cell r="A1393" t="str">
            <v>C&amp;I</v>
          </cell>
          <cell r="B1393">
            <v>24</v>
          </cell>
          <cell r="C1393" t="str">
            <v>All</v>
          </cell>
          <cell r="D1393" t="str">
            <v>PCT</v>
          </cell>
          <cell r="E1393" t="str">
            <v>LCA: Kern</v>
          </cell>
          <cell r="F1393">
            <v>80</v>
          </cell>
          <cell r="G1393">
            <v>5.3521460000000003</v>
          </cell>
          <cell r="H1393">
            <v>5.795998</v>
          </cell>
          <cell r="I1393">
            <v>-0.66231390000000001</v>
          </cell>
          <cell r="J1393">
            <v>-0.27101350000000002</v>
          </cell>
          <cell r="K1393">
            <v>0</v>
          </cell>
          <cell r="L1393">
            <v>0.27101350000000002</v>
          </cell>
          <cell r="M1393">
            <v>0.66231390000000001</v>
          </cell>
          <cell r="N1393">
            <v>0.66231390000000001</v>
          </cell>
          <cell r="O1393">
            <v>18</v>
          </cell>
        </row>
        <row r="1394">
          <cell r="A1394" t="str">
            <v>C&amp;I</v>
          </cell>
          <cell r="B1394">
            <v>1</v>
          </cell>
          <cell r="C1394" t="str">
            <v>All</v>
          </cell>
          <cell r="D1394" t="str">
            <v>PCT</v>
          </cell>
          <cell r="E1394" t="str">
            <v>LCA: Other</v>
          </cell>
          <cell r="F1394">
            <v>71.090400000000002</v>
          </cell>
          <cell r="G1394">
            <v>1.293779</v>
          </cell>
          <cell r="H1394">
            <v>1.344686</v>
          </cell>
          <cell r="I1394">
            <v>-0.33132889999999998</v>
          </cell>
          <cell r="J1394">
            <v>-0.13557710000000001</v>
          </cell>
          <cell r="K1394">
            <v>0</v>
          </cell>
          <cell r="L1394">
            <v>0.13557710000000001</v>
          </cell>
          <cell r="M1394">
            <v>0.33132889999999998</v>
          </cell>
          <cell r="N1394">
            <v>0.33132889999999998</v>
          </cell>
          <cell r="O1394">
            <v>89</v>
          </cell>
        </row>
        <row r="1395">
          <cell r="A1395" t="str">
            <v>C&amp;I</v>
          </cell>
          <cell r="B1395">
            <v>2</v>
          </cell>
          <cell r="C1395" t="str">
            <v>All</v>
          </cell>
          <cell r="D1395" t="str">
            <v>PCT</v>
          </cell>
          <cell r="E1395" t="str">
            <v>LCA: Other</v>
          </cell>
          <cell r="F1395">
            <v>69.287199999999999</v>
          </cell>
          <cell r="G1395">
            <v>1.1854979999999999</v>
          </cell>
          <cell r="H1395">
            <v>1.2825599999999999</v>
          </cell>
          <cell r="I1395">
            <v>-0.33202809999999999</v>
          </cell>
          <cell r="J1395">
            <v>-0.13586319999999999</v>
          </cell>
          <cell r="K1395">
            <v>0</v>
          </cell>
          <cell r="L1395">
            <v>0.13586319999999999</v>
          </cell>
          <cell r="M1395">
            <v>0.33202809999999999</v>
          </cell>
          <cell r="N1395">
            <v>0.33202809999999999</v>
          </cell>
          <cell r="O1395">
            <v>89</v>
          </cell>
        </row>
        <row r="1396">
          <cell r="A1396" t="str">
            <v>C&amp;I</v>
          </cell>
          <cell r="B1396">
            <v>3</v>
          </cell>
          <cell r="C1396" t="str">
            <v>All</v>
          </cell>
          <cell r="D1396" t="str">
            <v>PCT</v>
          </cell>
          <cell r="E1396" t="str">
            <v>LCA: Other</v>
          </cell>
          <cell r="F1396">
            <v>67.361699999999999</v>
          </cell>
          <cell r="G1396">
            <v>1.156919</v>
          </cell>
          <cell r="H1396">
            <v>1.2849269999999999</v>
          </cell>
          <cell r="I1396">
            <v>-0.32940380000000002</v>
          </cell>
          <cell r="J1396">
            <v>-0.1347894</v>
          </cell>
          <cell r="K1396">
            <v>0</v>
          </cell>
          <cell r="L1396">
            <v>0.1347894</v>
          </cell>
          <cell r="M1396">
            <v>0.32940380000000002</v>
          </cell>
          <cell r="N1396">
            <v>0.32940380000000002</v>
          </cell>
          <cell r="O1396">
            <v>89</v>
          </cell>
        </row>
        <row r="1397">
          <cell r="A1397" t="str">
            <v>C&amp;I</v>
          </cell>
          <cell r="B1397">
            <v>4</v>
          </cell>
          <cell r="C1397" t="str">
            <v>All</v>
          </cell>
          <cell r="D1397" t="str">
            <v>PCT</v>
          </cell>
          <cell r="E1397" t="str">
            <v>LCA: Other</v>
          </cell>
          <cell r="F1397">
            <v>66.861699999999999</v>
          </cell>
          <cell r="G1397">
            <v>1.108271</v>
          </cell>
          <cell r="H1397">
            <v>1.249644</v>
          </cell>
          <cell r="I1397">
            <v>-0.32759169999999999</v>
          </cell>
          <cell r="J1397">
            <v>-0.1340479</v>
          </cell>
          <cell r="K1397">
            <v>0</v>
          </cell>
          <cell r="L1397">
            <v>0.1340479</v>
          </cell>
          <cell r="M1397">
            <v>0.32759169999999999</v>
          </cell>
          <cell r="N1397">
            <v>0.32759169999999999</v>
          </cell>
          <cell r="O1397">
            <v>89</v>
          </cell>
        </row>
        <row r="1398">
          <cell r="A1398" t="str">
            <v>C&amp;I</v>
          </cell>
          <cell r="B1398">
            <v>5</v>
          </cell>
          <cell r="C1398" t="str">
            <v>All</v>
          </cell>
          <cell r="D1398" t="str">
            <v>PCT</v>
          </cell>
          <cell r="E1398" t="str">
            <v>LCA: Other</v>
          </cell>
          <cell r="F1398">
            <v>65.771299999999997</v>
          </cell>
          <cell r="G1398">
            <v>1.1265799999999999</v>
          </cell>
          <cell r="H1398">
            <v>1.326611</v>
          </cell>
          <cell r="I1398">
            <v>-0.32539360000000001</v>
          </cell>
          <cell r="J1398">
            <v>-0.1331484</v>
          </cell>
          <cell r="K1398">
            <v>0</v>
          </cell>
          <cell r="L1398">
            <v>0.1331484</v>
          </cell>
          <cell r="M1398">
            <v>0.32539360000000001</v>
          </cell>
          <cell r="N1398">
            <v>0.32539360000000001</v>
          </cell>
          <cell r="O1398">
            <v>89</v>
          </cell>
        </row>
        <row r="1399">
          <cell r="A1399" t="str">
            <v>C&amp;I</v>
          </cell>
          <cell r="B1399">
            <v>6</v>
          </cell>
          <cell r="C1399" t="str">
            <v>All</v>
          </cell>
          <cell r="D1399" t="str">
            <v>PCT</v>
          </cell>
          <cell r="E1399" t="str">
            <v>LCA: Other</v>
          </cell>
          <cell r="F1399">
            <v>65.0745</v>
          </cell>
          <cell r="G1399">
            <v>1.108368</v>
          </cell>
          <cell r="H1399">
            <v>1.2563230000000001</v>
          </cell>
          <cell r="I1399">
            <v>-0.32480890000000001</v>
          </cell>
          <cell r="J1399">
            <v>-0.13290920000000001</v>
          </cell>
          <cell r="K1399">
            <v>0</v>
          </cell>
          <cell r="L1399">
            <v>0.13290920000000001</v>
          </cell>
          <cell r="M1399">
            <v>0.32480890000000001</v>
          </cell>
          <cell r="N1399">
            <v>0.32480890000000001</v>
          </cell>
          <cell r="O1399">
            <v>89</v>
          </cell>
        </row>
        <row r="1400">
          <cell r="A1400" t="str">
            <v>C&amp;I</v>
          </cell>
          <cell r="B1400">
            <v>7</v>
          </cell>
          <cell r="C1400" t="str">
            <v>All</v>
          </cell>
          <cell r="D1400" t="str">
            <v>PCT</v>
          </cell>
          <cell r="E1400" t="str">
            <v>LCA: Other</v>
          </cell>
          <cell r="F1400">
            <v>64.590400000000002</v>
          </cell>
          <cell r="G1400">
            <v>1.3081400000000001</v>
          </cell>
          <cell r="H1400">
            <v>1.4488479999999999</v>
          </cell>
          <cell r="I1400">
            <v>-0.33115440000000002</v>
          </cell>
          <cell r="J1400">
            <v>-0.13550570000000001</v>
          </cell>
          <cell r="K1400">
            <v>0</v>
          </cell>
          <cell r="L1400">
            <v>0.13550570000000001</v>
          </cell>
          <cell r="M1400">
            <v>0.33115440000000002</v>
          </cell>
          <cell r="N1400">
            <v>0.33115440000000002</v>
          </cell>
          <cell r="O1400">
            <v>89</v>
          </cell>
        </row>
        <row r="1401">
          <cell r="A1401" t="str">
            <v>C&amp;I</v>
          </cell>
          <cell r="B1401">
            <v>8</v>
          </cell>
          <cell r="C1401" t="str">
            <v>All</v>
          </cell>
          <cell r="D1401" t="str">
            <v>PCT</v>
          </cell>
          <cell r="E1401" t="str">
            <v>LCA: Other</v>
          </cell>
          <cell r="F1401">
            <v>65.803200000000004</v>
          </cell>
          <cell r="G1401">
            <v>1.468623</v>
          </cell>
          <cell r="H1401">
            <v>1.449946</v>
          </cell>
          <cell r="I1401">
            <v>-0.33058729999999997</v>
          </cell>
          <cell r="J1401">
            <v>-0.1352737</v>
          </cell>
          <cell r="K1401">
            <v>0</v>
          </cell>
          <cell r="L1401">
            <v>0.1352737</v>
          </cell>
          <cell r="M1401">
            <v>0.33058729999999997</v>
          </cell>
          <cell r="N1401">
            <v>0.33058729999999997</v>
          </cell>
          <cell r="O1401">
            <v>89</v>
          </cell>
        </row>
        <row r="1402">
          <cell r="A1402" t="str">
            <v>C&amp;I</v>
          </cell>
          <cell r="B1402">
            <v>9</v>
          </cell>
          <cell r="C1402" t="str">
            <v>All</v>
          </cell>
          <cell r="D1402" t="str">
            <v>PCT</v>
          </cell>
          <cell r="E1402" t="str">
            <v>LCA: Other</v>
          </cell>
          <cell r="F1402">
            <v>69.5</v>
          </cell>
          <cell r="G1402">
            <v>2.0579010000000002</v>
          </cell>
          <cell r="H1402">
            <v>2.425306</v>
          </cell>
          <cell r="I1402">
            <v>-0.34307379999999998</v>
          </cell>
          <cell r="J1402">
            <v>-0.14038300000000001</v>
          </cell>
          <cell r="K1402">
            <v>0</v>
          </cell>
          <cell r="L1402">
            <v>0.14038300000000001</v>
          </cell>
          <cell r="M1402">
            <v>0.34307379999999998</v>
          </cell>
          <cell r="N1402">
            <v>0.34307379999999998</v>
          </cell>
          <cell r="O1402">
            <v>89</v>
          </cell>
        </row>
        <row r="1403">
          <cell r="A1403" t="str">
            <v>C&amp;I</v>
          </cell>
          <cell r="B1403">
            <v>10</v>
          </cell>
          <cell r="C1403" t="str">
            <v>All</v>
          </cell>
          <cell r="D1403" t="str">
            <v>PCT</v>
          </cell>
          <cell r="E1403" t="str">
            <v>LCA: Other</v>
          </cell>
          <cell r="F1403">
            <v>75</v>
          </cell>
          <cell r="G1403">
            <v>2.9376350000000002</v>
          </cell>
          <cell r="H1403">
            <v>3.1786560000000001</v>
          </cell>
          <cell r="I1403">
            <v>-0.35280080000000003</v>
          </cell>
          <cell r="J1403">
            <v>-0.1443632</v>
          </cell>
          <cell r="K1403">
            <v>0</v>
          </cell>
          <cell r="L1403">
            <v>0.1443632</v>
          </cell>
          <cell r="M1403">
            <v>0.35280080000000003</v>
          </cell>
          <cell r="N1403">
            <v>0.35280080000000003</v>
          </cell>
          <cell r="O1403">
            <v>89</v>
          </cell>
        </row>
        <row r="1404">
          <cell r="A1404" t="str">
            <v>C&amp;I</v>
          </cell>
          <cell r="B1404">
            <v>11</v>
          </cell>
          <cell r="C1404" t="str">
            <v>All</v>
          </cell>
          <cell r="D1404" t="str">
            <v>PCT</v>
          </cell>
          <cell r="E1404" t="str">
            <v>LCA: Other</v>
          </cell>
          <cell r="F1404">
            <v>79.622299999999996</v>
          </cell>
          <cell r="G1404">
            <v>3.6222799999999999</v>
          </cell>
          <cell r="H1404">
            <v>3.4645589999999999</v>
          </cell>
          <cell r="I1404">
            <v>-0.35535280000000002</v>
          </cell>
          <cell r="J1404">
            <v>-0.1454075</v>
          </cell>
          <cell r="K1404">
            <v>0</v>
          </cell>
          <cell r="L1404">
            <v>0.1454075</v>
          </cell>
          <cell r="M1404">
            <v>0.35535280000000002</v>
          </cell>
          <cell r="N1404">
            <v>0.35535280000000002</v>
          </cell>
          <cell r="O1404">
            <v>89</v>
          </cell>
        </row>
        <row r="1405">
          <cell r="A1405" t="str">
            <v>C&amp;I</v>
          </cell>
          <cell r="B1405">
            <v>12</v>
          </cell>
          <cell r="C1405" t="str">
            <v>All</v>
          </cell>
          <cell r="D1405" t="str">
            <v>PCT</v>
          </cell>
          <cell r="E1405" t="str">
            <v>LCA: Other</v>
          </cell>
          <cell r="F1405">
            <v>83.622299999999996</v>
          </cell>
          <cell r="G1405">
            <v>3.959565</v>
          </cell>
          <cell r="H1405">
            <v>4.0366220000000004</v>
          </cell>
          <cell r="I1405">
            <v>-0.35849510000000001</v>
          </cell>
          <cell r="J1405">
            <v>-0.1466933</v>
          </cell>
          <cell r="K1405">
            <v>0</v>
          </cell>
          <cell r="L1405">
            <v>0.1466933</v>
          </cell>
          <cell r="M1405">
            <v>0.35849510000000001</v>
          </cell>
          <cell r="N1405">
            <v>0.35849510000000001</v>
          </cell>
          <cell r="O1405">
            <v>89</v>
          </cell>
        </row>
        <row r="1406">
          <cell r="A1406" t="str">
            <v>C&amp;I</v>
          </cell>
          <cell r="B1406">
            <v>13</v>
          </cell>
          <cell r="C1406" t="str">
            <v>All</v>
          </cell>
          <cell r="D1406" t="str">
            <v>PCT</v>
          </cell>
          <cell r="E1406" t="str">
            <v>LCA: Other</v>
          </cell>
          <cell r="F1406">
            <v>87.122299999999996</v>
          </cell>
          <cell r="G1406">
            <v>4.3527909999999999</v>
          </cell>
          <cell r="H1406">
            <v>4.4811509999999997</v>
          </cell>
          <cell r="I1406">
            <v>-0.36307250000000002</v>
          </cell>
          <cell r="J1406">
            <v>-0.14856639999999999</v>
          </cell>
          <cell r="K1406">
            <v>0</v>
          </cell>
          <cell r="L1406">
            <v>0.14856639999999999</v>
          </cell>
          <cell r="M1406">
            <v>0.36307250000000002</v>
          </cell>
          <cell r="N1406">
            <v>0.36307250000000002</v>
          </cell>
          <cell r="O1406">
            <v>89</v>
          </cell>
        </row>
        <row r="1407">
          <cell r="A1407" t="str">
            <v>C&amp;I</v>
          </cell>
          <cell r="B1407">
            <v>14</v>
          </cell>
          <cell r="C1407" t="str">
            <v>All</v>
          </cell>
          <cell r="D1407" t="str">
            <v>PCT</v>
          </cell>
          <cell r="E1407" t="str">
            <v>LCA: Other</v>
          </cell>
          <cell r="F1407">
            <v>90.606399999999994</v>
          </cell>
          <cell r="G1407">
            <v>4.6492800000000001</v>
          </cell>
          <cell r="H1407">
            <v>4.6324610000000002</v>
          </cell>
          <cell r="I1407">
            <v>-0.3611568</v>
          </cell>
          <cell r="J1407">
            <v>-0.14778240000000001</v>
          </cell>
          <cell r="K1407">
            <v>0</v>
          </cell>
          <cell r="L1407">
            <v>0.14778240000000001</v>
          </cell>
          <cell r="M1407">
            <v>0.3611568</v>
          </cell>
          <cell r="N1407">
            <v>0.3611568</v>
          </cell>
          <cell r="O1407">
            <v>89</v>
          </cell>
        </row>
        <row r="1408">
          <cell r="A1408" t="str">
            <v>C&amp;I</v>
          </cell>
          <cell r="B1408">
            <v>15</v>
          </cell>
          <cell r="C1408" t="str">
            <v>All</v>
          </cell>
          <cell r="D1408" t="str">
            <v>PCT</v>
          </cell>
          <cell r="E1408" t="str">
            <v>LCA: Other</v>
          </cell>
          <cell r="F1408">
            <v>93.696799999999996</v>
          </cell>
          <cell r="G1408">
            <v>5.1086960000000001</v>
          </cell>
          <cell r="H1408">
            <v>5.0778220000000003</v>
          </cell>
          <cell r="I1408">
            <v>-0.3625391</v>
          </cell>
          <cell r="J1408">
            <v>-0.14834810000000001</v>
          </cell>
          <cell r="K1408">
            <v>0</v>
          </cell>
          <cell r="L1408">
            <v>0.14834810000000001</v>
          </cell>
          <cell r="M1408">
            <v>0.3625391</v>
          </cell>
          <cell r="N1408">
            <v>0.3625391</v>
          </cell>
          <cell r="O1408">
            <v>89</v>
          </cell>
        </row>
        <row r="1409">
          <cell r="A1409" t="str">
            <v>C&amp;I</v>
          </cell>
          <cell r="B1409">
            <v>16</v>
          </cell>
          <cell r="C1409" t="str">
            <v>All</v>
          </cell>
          <cell r="D1409" t="str">
            <v>PCT</v>
          </cell>
          <cell r="E1409" t="str">
            <v>LCA: Other</v>
          </cell>
          <cell r="F1409">
            <v>95.196799999999996</v>
          </cell>
          <cell r="G1409">
            <v>5.2069789999999996</v>
          </cell>
          <cell r="H1409">
            <v>4.8486630000000002</v>
          </cell>
          <cell r="I1409">
            <v>-0.37280479999999999</v>
          </cell>
          <cell r="J1409">
            <v>-0.15254870000000001</v>
          </cell>
          <cell r="K1409">
            <v>0</v>
          </cell>
          <cell r="L1409">
            <v>0.15254870000000001</v>
          </cell>
          <cell r="M1409">
            <v>0.37280479999999999</v>
          </cell>
          <cell r="N1409">
            <v>0.37280479999999999</v>
          </cell>
          <cell r="O1409">
            <v>89</v>
          </cell>
        </row>
        <row r="1410">
          <cell r="A1410" t="str">
            <v>C&amp;I</v>
          </cell>
          <cell r="B1410">
            <v>17</v>
          </cell>
          <cell r="C1410" t="str">
            <v>All</v>
          </cell>
          <cell r="D1410" t="str">
            <v>PCT</v>
          </cell>
          <cell r="E1410" t="str">
            <v>LCA: Other</v>
          </cell>
          <cell r="F1410">
            <v>96</v>
          </cell>
          <cell r="G1410">
            <v>4.5190669999999997</v>
          </cell>
          <cell r="H1410">
            <v>4.0560749999999999</v>
          </cell>
          <cell r="I1410">
            <v>-0.39057809999999998</v>
          </cell>
          <cell r="J1410">
            <v>-0.1598214</v>
          </cell>
          <cell r="K1410">
            <v>0</v>
          </cell>
          <cell r="L1410">
            <v>0.1598214</v>
          </cell>
          <cell r="M1410">
            <v>0.39057809999999998</v>
          </cell>
          <cell r="N1410">
            <v>0.39057809999999998</v>
          </cell>
          <cell r="O1410">
            <v>89</v>
          </cell>
        </row>
        <row r="1411">
          <cell r="A1411" t="str">
            <v>C&amp;I</v>
          </cell>
          <cell r="B1411">
            <v>18</v>
          </cell>
          <cell r="C1411" t="str">
            <v>All</v>
          </cell>
          <cell r="D1411" t="str">
            <v>PCT</v>
          </cell>
          <cell r="E1411" t="str">
            <v>LCA: Other</v>
          </cell>
          <cell r="F1411">
            <v>96.106399999999994</v>
          </cell>
          <cell r="G1411">
            <v>3.02644</v>
          </cell>
          <cell r="H1411">
            <v>3.4105340000000002</v>
          </cell>
          <cell r="I1411">
            <v>-0.4065011</v>
          </cell>
          <cell r="J1411">
            <v>-0.16633700000000001</v>
          </cell>
          <cell r="K1411">
            <v>0</v>
          </cell>
          <cell r="L1411">
            <v>0.16633700000000001</v>
          </cell>
          <cell r="M1411">
            <v>0.4065011</v>
          </cell>
          <cell r="N1411">
            <v>0.4065011</v>
          </cell>
          <cell r="O1411">
            <v>89</v>
          </cell>
        </row>
        <row r="1412">
          <cell r="A1412" t="str">
            <v>C&amp;I</v>
          </cell>
          <cell r="B1412">
            <v>19</v>
          </cell>
          <cell r="C1412" t="str">
            <v>All</v>
          </cell>
          <cell r="D1412" t="str">
            <v>PCT</v>
          </cell>
          <cell r="E1412" t="str">
            <v>LCA: Other</v>
          </cell>
          <cell r="F1412">
            <v>95.106399999999994</v>
          </cell>
          <cell r="G1412">
            <v>1.7258709999999999</v>
          </cell>
          <cell r="H1412">
            <v>2.361386</v>
          </cell>
          <cell r="I1412">
            <v>-0.3968235</v>
          </cell>
          <cell r="J1412">
            <v>-0.16237699999999999</v>
          </cell>
          <cell r="K1412">
            <v>0</v>
          </cell>
          <cell r="L1412">
            <v>0.16237699999999999</v>
          </cell>
          <cell r="M1412">
            <v>0.3968235</v>
          </cell>
          <cell r="N1412">
            <v>0.3968235</v>
          </cell>
          <cell r="O1412">
            <v>89</v>
          </cell>
        </row>
        <row r="1413">
          <cell r="A1413" t="str">
            <v>C&amp;I</v>
          </cell>
          <cell r="B1413">
            <v>20</v>
          </cell>
          <cell r="C1413" t="str">
            <v>All</v>
          </cell>
          <cell r="D1413" t="str">
            <v>PCT</v>
          </cell>
          <cell r="E1413" t="str">
            <v>LCA: Other</v>
          </cell>
          <cell r="F1413">
            <v>91.893600000000006</v>
          </cell>
          <cell r="G1413">
            <v>1.981751</v>
          </cell>
          <cell r="H1413">
            <v>1.869774</v>
          </cell>
          <cell r="I1413">
            <v>-0.40174690000000002</v>
          </cell>
          <cell r="J1413">
            <v>-0.1643916</v>
          </cell>
          <cell r="K1413">
            <v>0</v>
          </cell>
          <cell r="L1413">
            <v>0.1643916</v>
          </cell>
          <cell r="M1413">
            <v>0.40174690000000002</v>
          </cell>
          <cell r="N1413">
            <v>0.40174690000000002</v>
          </cell>
          <cell r="O1413">
            <v>89</v>
          </cell>
        </row>
        <row r="1414">
          <cell r="A1414" t="str">
            <v>C&amp;I</v>
          </cell>
          <cell r="B1414">
            <v>21</v>
          </cell>
          <cell r="C1414" t="str">
            <v>All</v>
          </cell>
          <cell r="D1414" t="str">
            <v>PCT</v>
          </cell>
          <cell r="E1414" t="str">
            <v>LCA: Other</v>
          </cell>
          <cell r="F1414">
            <v>87.090400000000002</v>
          </cell>
          <cell r="G1414">
            <v>1.8548150000000001</v>
          </cell>
          <cell r="H1414">
            <v>1.875642</v>
          </cell>
          <cell r="I1414">
            <v>-0.3791098</v>
          </cell>
          <cell r="J1414">
            <v>-0.15512860000000001</v>
          </cell>
          <cell r="K1414">
            <v>0</v>
          </cell>
          <cell r="L1414">
            <v>0.15512860000000001</v>
          </cell>
          <cell r="M1414">
            <v>0.3791098</v>
          </cell>
          <cell r="N1414">
            <v>0.3791098</v>
          </cell>
          <cell r="O1414">
            <v>89</v>
          </cell>
        </row>
        <row r="1415">
          <cell r="A1415" t="str">
            <v>C&amp;I</v>
          </cell>
          <cell r="B1415">
            <v>22</v>
          </cell>
          <cell r="C1415" t="str">
            <v>All</v>
          </cell>
          <cell r="D1415" t="str">
            <v>PCT</v>
          </cell>
          <cell r="E1415" t="str">
            <v>LCA: Other</v>
          </cell>
          <cell r="F1415">
            <v>83.484099999999998</v>
          </cell>
          <cell r="G1415">
            <v>1.793469</v>
          </cell>
          <cell r="H1415">
            <v>1.332851</v>
          </cell>
          <cell r="I1415">
            <v>-0.3866058</v>
          </cell>
          <cell r="J1415">
            <v>-0.158196</v>
          </cell>
          <cell r="K1415">
            <v>0</v>
          </cell>
          <cell r="L1415">
            <v>0.158196</v>
          </cell>
          <cell r="M1415">
            <v>0.3866058</v>
          </cell>
          <cell r="N1415">
            <v>0.3866058</v>
          </cell>
          <cell r="O1415">
            <v>89</v>
          </cell>
        </row>
        <row r="1416">
          <cell r="A1416" t="str">
            <v>C&amp;I</v>
          </cell>
          <cell r="B1416">
            <v>23</v>
          </cell>
          <cell r="C1416" t="str">
            <v>All</v>
          </cell>
          <cell r="D1416" t="str">
            <v>PCT</v>
          </cell>
          <cell r="E1416" t="str">
            <v>LCA: Other</v>
          </cell>
          <cell r="F1416">
            <v>80.696799999999996</v>
          </cell>
          <cell r="G1416">
            <v>1.6512180000000001</v>
          </cell>
          <cell r="H1416">
            <v>1.3091250000000001</v>
          </cell>
          <cell r="I1416">
            <v>-0.36112309999999997</v>
          </cell>
          <cell r="J1416">
            <v>-0.1477686</v>
          </cell>
          <cell r="K1416">
            <v>0</v>
          </cell>
          <cell r="L1416">
            <v>0.1477686</v>
          </cell>
          <cell r="M1416">
            <v>0.36112309999999997</v>
          </cell>
          <cell r="N1416">
            <v>0.36112309999999997</v>
          </cell>
          <cell r="O1416">
            <v>89</v>
          </cell>
        </row>
        <row r="1417">
          <cell r="A1417" t="str">
            <v>C&amp;I</v>
          </cell>
          <cell r="B1417">
            <v>24</v>
          </cell>
          <cell r="C1417" t="str">
            <v>All</v>
          </cell>
          <cell r="D1417" t="str">
            <v>PCT</v>
          </cell>
          <cell r="E1417" t="str">
            <v>LCA: Other</v>
          </cell>
          <cell r="F1417">
            <v>78.696799999999996</v>
          </cell>
          <cell r="G1417">
            <v>1.5188299999999999</v>
          </cell>
          <cell r="H1417">
            <v>1.283776</v>
          </cell>
          <cell r="I1417">
            <v>-0.34951860000000001</v>
          </cell>
          <cell r="J1417">
            <v>-0.14302019999999999</v>
          </cell>
          <cell r="K1417">
            <v>0</v>
          </cell>
          <cell r="L1417">
            <v>0.14302019999999999</v>
          </cell>
          <cell r="M1417">
            <v>0.34951860000000001</v>
          </cell>
          <cell r="N1417">
            <v>0.34951860000000001</v>
          </cell>
          <cell r="O1417">
            <v>89</v>
          </cell>
        </row>
        <row r="1418">
          <cell r="A1418" t="str">
            <v>C&amp;I</v>
          </cell>
          <cell r="B1418">
            <v>1</v>
          </cell>
          <cell r="C1418" t="str">
            <v>All</v>
          </cell>
          <cell r="D1418" t="str">
            <v>PCT</v>
          </cell>
          <cell r="E1418" t="str">
            <v>LCA: Sierra</v>
          </cell>
          <cell r="F1418">
            <v>61.773800000000001</v>
          </cell>
          <cell r="G1418">
            <v>0.96687049999999997</v>
          </cell>
          <cell r="H1418">
            <v>0.95378629999999998</v>
          </cell>
          <cell r="I1418">
            <v>-0.42662670000000003</v>
          </cell>
          <cell r="J1418">
            <v>-0.17457220000000001</v>
          </cell>
          <cell r="K1418">
            <v>0</v>
          </cell>
          <cell r="L1418">
            <v>0.17457220000000001</v>
          </cell>
          <cell r="M1418">
            <v>0.42662670000000003</v>
          </cell>
          <cell r="N1418">
            <v>0.42662670000000003</v>
          </cell>
          <cell r="O1418">
            <v>42</v>
          </cell>
        </row>
        <row r="1419">
          <cell r="A1419" t="str">
            <v>C&amp;I</v>
          </cell>
          <cell r="B1419">
            <v>2</v>
          </cell>
          <cell r="C1419" t="str">
            <v>All</v>
          </cell>
          <cell r="D1419" t="str">
            <v>PCT</v>
          </cell>
          <cell r="E1419" t="str">
            <v>LCA: Sierra</v>
          </cell>
          <cell r="F1419">
            <v>61.082700000000003</v>
          </cell>
          <cell r="G1419">
            <v>0.95736710000000003</v>
          </cell>
          <cell r="H1419">
            <v>0.92565269999999999</v>
          </cell>
          <cell r="I1419">
            <v>-0.422346</v>
          </cell>
          <cell r="J1419">
            <v>-0.17282049999999999</v>
          </cell>
          <cell r="K1419">
            <v>0</v>
          </cell>
          <cell r="L1419">
            <v>0.17282049999999999</v>
          </cell>
          <cell r="M1419">
            <v>0.422346</v>
          </cell>
          <cell r="N1419">
            <v>0.422346</v>
          </cell>
          <cell r="O1419">
            <v>42</v>
          </cell>
        </row>
        <row r="1420">
          <cell r="A1420" t="str">
            <v>C&amp;I</v>
          </cell>
          <cell r="B1420">
            <v>3</v>
          </cell>
          <cell r="C1420" t="str">
            <v>All</v>
          </cell>
          <cell r="D1420" t="str">
            <v>PCT</v>
          </cell>
          <cell r="E1420" t="str">
            <v>LCA: Sierra</v>
          </cell>
          <cell r="F1420">
            <v>59.764299999999999</v>
          </cell>
          <cell r="G1420">
            <v>0.93135889999999999</v>
          </cell>
          <cell r="H1420">
            <v>0.94516210000000001</v>
          </cell>
          <cell r="I1420">
            <v>-0.41948210000000002</v>
          </cell>
          <cell r="J1420">
            <v>-0.17164869999999999</v>
          </cell>
          <cell r="K1420">
            <v>0</v>
          </cell>
          <cell r="L1420">
            <v>0.17164869999999999</v>
          </cell>
          <cell r="M1420">
            <v>0.41948210000000002</v>
          </cell>
          <cell r="N1420">
            <v>0.41948210000000002</v>
          </cell>
          <cell r="O1420">
            <v>42</v>
          </cell>
        </row>
        <row r="1421">
          <cell r="A1421" t="str">
            <v>C&amp;I</v>
          </cell>
          <cell r="B1421">
            <v>4</v>
          </cell>
          <cell r="C1421" t="str">
            <v>All</v>
          </cell>
          <cell r="D1421" t="str">
            <v>PCT</v>
          </cell>
          <cell r="E1421" t="str">
            <v>LCA: Sierra</v>
          </cell>
          <cell r="F1421">
            <v>60.136899999999997</v>
          </cell>
          <cell r="G1421">
            <v>0.92715539999999996</v>
          </cell>
          <cell r="H1421">
            <v>1.0016</v>
          </cell>
          <cell r="I1421">
            <v>-0.41771920000000001</v>
          </cell>
          <cell r="J1421">
            <v>-0.1709273</v>
          </cell>
          <cell r="K1421">
            <v>0</v>
          </cell>
          <cell r="L1421">
            <v>0.1709273</v>
          </cell>
          <cell r="M1421">
            <v>0.41771920000000001</v>
          </cell>
          <cell r="N1421">
            <v>0.41771920000000001</v>
          </cell>
          <cell r="O1421">
            <v>42</v>
          </cell>
        </row>
        <row r="1422">
          <cell r="A1422" t="str">
            <v>C&amp;I</v>
          </cell>
          <cell r="B1422">
            <v>5</v>
          </cell>
          <cell r="C1422" t="str">
            <v>All</v>
          </cell>
          <cell r="D1422" t="str">
            <v>PCT</v>
          </cell>
          <cell r="E1422" t="str">
            <v>LCA: Sierra</v>
          </cell>
          <cell r="F1422">
            <v>60.509500000000003</v>
          </cell>
          <cell r="G1422">
            <v>0.93610230000000005</v>
          </cell>
          <cell r="H1422">
            <v>0.96358710000000003</v>
          </cell>
          <cell r="I1422">
            <v>-0.41680739999999999</v>
          </cell>
          <cell r="J1422">
            <v>-0.17055419999999999</v>
          </cell>
          <cell r="K1422">
            <v>0</v>
          </cell>
          <cell r="L1422">
            <v>0.17055419999999999</v>
          </cell>
          <cell r="M1422">
            <v>0.41680739999999999</v>
          </cell>
          <cell r="N1422">
            <v>0.41680739999999999</v>
          </cell>
          <cell r="O1422">
            <v>42</v>
          </cell>
        </row>
        <row r="1423">
          <cell r="A1423" t="str">
            <v>C&amp;I</v>
          </cell>
          <cell r="B1423">
            <v>6</v>
          </cell>
          <cell r="C1423" t="str">
            <v>All</v>
          </cell>
          <cell r="D1423" t="str">
            <v>PCT</v>
          </cell>
          <cell r="E1423" t="str">
            <v>LCA: Sierra</v>
          </cell>
          <cell r="F1423">
            <v>60.009500000000003</v>
          </cell>
          <cell r="G1423">
            <v>0.94360140000000003</v>
          </cell>
          <cell r="H1423">
            <v>0.94647680000000001</v>
          </cell>
          <cell r="I1423">
            <v>-0.41683209999999998</v>
          </cell>
          <cell r="J1423">
            <v>-0.1705643</v>
          </cell>
          <cell r="K1423">
            <v>0</v>
          </cell>
          <cell r="L1423">
            <v>0.1705643</v>
          </cell>
          <cell r="M1423">
            <v>0.41683209999999998</v>
          </cell>
          <cell r="N1423">
            <v>0.41683209999999998</v>
          </cell>
          <cell r="O1423">
            <v>42</v>
          </cell>
        </row>
        <row r="1424">
          <cell r="A1424" t="str">
            <v>C&amp;I</v>
          </cell>
          <cell r="B1424">
            <v>7</v>
          </cell>
          <cell r="C1424" t="str">
            <v>All</v>
          </cell>
          <cell r="D1424" t="str">
            <v>PCT</v>
          </cell>
          <cell r="E1424" t="str">
            <v>LCA: Sierra</v>
          </cell>
          <cell r="F1424">
            <v>59.636899999999997</v>
          </cell>
          <cell r="G1424">
            <v>0.93537029999999999</v>
          </cell>
          <cell r="H1424">
            <v>0.92449669999999995</v>
          </cell>
          <cell r="I1424">
            <v>-0.4169889</v>
          </cell>
          <cell r="J1424">
            <v>-0.17062849999999999</v>
          </cell>
          <cell r="K1424">
            <v>0</v>
          </cell>
          <cell r="L1424">
            <v>0.17062849999999999</v>
          </cell>
          <cell r="M1424">
            <v>0.4169889</v>
          </cell>
          <cell r="N1424">
            <v>0.4169889</v>
          </cell>
          <cell r="O1424">
            <v>42</v>
          </cell>
        </row>
        <row r="1425">
          <cell r="A1425" t="str">
            <v>C&amp;I</v>
          </cell>
          <cell r="B1425">
            <v>8</v>
          </cell>
          <cell r="C1425" t="str">
            <v>All</v>
          </cell>
          <cell r="D1425" t="str">
            <v>PCT</v>
          </cell>
          <cell r="E1425" t="str">
            <v>LCA: Sierra</v>
          </cell>
          <cell r="F1425">
            <v>62.0732</v>
          </cell>
          <cell r="G1425">
            <v>1.012329</v>
          </cell>
          <cell r="H1425">
            <v>1.0335810000000001</v>
          </cell>
          <cell r="I1425">
            <v>-0.42155419999999999</v>
          </cell>
          <cell r="J1425">
            <v>-0.1724965</v>
          </cell>
          <cell r="K1425">
            <v>0</v>
          </cell>
          <cell r="L1425">
            <v>0.1724965</v>
          </cell>
          <cell r="M1425">
            <v>0.42155419999999999</v>
          </cell>
          <cell r="N1425">
            <v>0.42155419999999999</v>
          </cell>
          <cell r="O1425">
            <v>42</v>
          </cell>
        </row>
        <row r="1426">
          <cell r="A1426" t="str">
            <v>C&amp;I</v>
          </cell>
          <cell r="B1426">
            <v>9</v>
          </cell>
          <cell r="C1426" t="str">
            <v>All</v>
          </cell>
          <cell r="D1426" t="str">
            <v>PCT</v>
          </cell>
          <cell r="E1426" t="str">
            <v>LCA: Sierra</v>
          </cell>
          <cell r="F1426">
            <v>70.808899999999994</v>
          </cell>
          <cell r="G1426">
            <v>1.900312</v>
          </cell>
          <cell r="H1426">
            <v>1.6643030000000001</v>
          </cell>
          <cell r="I1426">
            <v>-0.43523620000000002</v>
          </cell>
          <cell r="J1426">
            <v>-0.17809510000000001</v>
          </cell>
          <cell r="K1426">
            <v>0</v>
          </cell>
          <cell r="L1426">
            <v>0.17809510000000001</v>
          </cell>
          <cell r="M1426">
            <v>0.43523620000000002</v>
          </cell>
          <cell r="N1426">
            <v>0.43523620000000002</v>
          </cell>
          <cell r="O1426">
            <v>42</v>
          </cell>
        </row>
        <row r="1427">
          <cell r="A1427" t="str">
            <v>C&amp;I</v>
          </cell>
          <cell r="B1427">
            <v>10</v>
          </cell>
          <cell r="C1427" t="str">
            <v>All</v>
          </cell>
          <cell r="D1427" t="str">
            <v>PCT</v>
          </cell>
          <cell r="E1427" t="str">
            <v>LCA: Sierra</v>
          </cell>
          <cell r="F1427">
            <v>80.235699999999994</v>
          </cell>
          <cell r="G1427">
            <v>3.2451210000000001</v>
          </cell>
          <cell r="H1427">
            <v>3.0499499999999999</v>
          </cell>
          <cell r="I1427">
            <v>-0.46757009999999999</v>
          </cell>
          <cell r="J1427">
            <v>-0.19132589999999999</v>
          </cell>
          <cell r="K1427">
            <v>0</v>
          </cell>
          <cell r="L1427">
            <v>0.19132589999999999</v>
          </cell>
          <cell r="M1427">
            <v>0.46757009999999999</v>
          </cell>
          <cell r="N1427">
            <v>0.46757009999999999</v>
          </cell>
          <cell r="O1427">
            <v>42</v>
          </cell>
        </row>
        <row r="1428">
          <cell r="A1428" t="str">
            <v>C&amp;I</v>
          </cell>
          <cell r="B1428">
            <v>11</v>
          </cell>
          <cell r="C1428" t="str">
            <v>All</v>
          </cell>
          <cell r="D1428" t="str">
            <v>PCT</v>
          </cell>
          <cell r="E1428" t="str">
            <v>LCA: Sierra</v>
          </cell>
          <cell r="F1428">
            <v>85.799400000000006</v>
          </cell>
          <cell r="G1428">
            <v>3.9113470000000001</v>
          </cell>
          <cell r="H1428">
            <v>3.9784929999999998</v>
          </cell>
          <cell r="I1428">
            <v>-0.46903349999999999</v>
          </cell>
          <cell r="J1428">
            <v>-0.1919247</v>
          </cell>
          <cell r="K1428">
            <v>0</v>
          </cell>
          <cell r="L1428">
            <v>0.1919247</v>
          </cell>
          <cell r="M1428">
            <v>0.46903349999999999</v>
          </cell>
          <cell r="N1428">
            <v>0.46903349999999999</v>
          </cell>
          <cell r="O1428">
            <v>42</v>
          </cell>
        </row>
        <row r="1429">
          <cell r="A1429" t="str">
            <v>C&amp;I</v>
          </cell>
          <cell r="B1429">
            <v>12</v>
          </cell>
          <cell r="C1429" t="str">
            <v>All</v>
          </cell>
          <cell r="D1429" t="str">
            <v>PCT</v>
          </cell>
          <cell r="E1429" t="str">
            <v>LCA: Sierra</v>
          </cell>
          <cell r="F1429">
            <v>88.054199999999994</v>
          </cell>
          <cell r="G1429">
            <v>4.2810100000000002</v>
          </cell>
          <cell r="H1429">
            <v>4.3781290000000004</v>
          </cell>
          <cell r="I1429">
            <v>-0.47499720000000001</v>
          </cell>
          <cell r="J1429">
            <v>-0.19436500000000001</v>
          </cell>
          <cell r="K1429">
            <v>0</v>
          </cell>
          <cell r="L1429">
            <v>0.19436500000000001</v>
          </cell>
          <cell r="M1429">
            <v>0.47499720000000001</v>
          </cell>
          <cell r="N1429">
            <v>0.47499720000000001</v>
          </cell>
          <cell r="O1429">
            <v>42</v>
          </cell>
        </row>
        <row r="1430">
          <cell r="A1430" t="str">
            <v>C&amp;I</v>
          </cell>
          <cell r="B1430">
            <v>13</v>
          </cell>
          <cell r="C1430" t="str">
            <v>All</v>
          </cell>
          <cell r="D1430" t="str">
            <v>PCT</v>
          </cell>
          <cell r="E1430" t="str">
            <v>LCA: Sierra</v>
          </cell>
          <cell r="F1430">
            <v>90.245199999999997</v>
          </cell>
          <cell r="G1430">
            <v>4.6502220000000003</v>
          </cell>
          <cell r="H1430">
            <v>4.7031349999999996</v>
          </cell>
          <cell r="I1430">
            <v>-0.46712090000000001</v>
          </cell>
          <cell r="J1430">
            <v>-0.19114210000000001</v>
          </cell>
          <cell r="K1430">
            <v>0</v>
          </cell>
          <cell r="L1430">
            <v>0.19114210000000001</v>
          </cell>
          <cell r="M1430">
            <v>0.46712090000000001</v>
          </cell>
          <cell r="N1430">
            <v>0.46712090000000001</v>
          </cell>
          <cell r="O1430">
            <v>42</v>
          </cell>
        </row>
        <row r="1431">
          <cell r="A1431" t="str">
            <v>C&amp;I</v>
          </cell>
          <cell r="B1431">
            <v>14</v>
          </cell>
          <cell r="C1431" t="str">
            <v>All</v>
          </cell>
          <cell r="D1431" t="str">
            <v>PCT</v>
          </cell>
          <cell r="E1431" t="str">
            <v>LCA: Sierra</v>
          </cell>
          <cell r="F1431">
            <v>91.436300000000003</v>
          </cell>
          <cell r="G1431">
            <v>5.022278</v>
          </cell>
          <cell r="H1431">
            <v>4.8835170000000003</v>
          </cell>
          <cell r="I1431">
            <v>-0.46733920000000001</v>
          </cell>
          <cell r="J1431">
            <v>-0.1912314</v>
          </cell>
          <cell r="K1431">
            <v>0</v>
          </cell>
          <cell r="L1431">
            <v>0.1912314</v>
          </cell>
          <cell r="M1431">
            <v>0.46733920000000001</v>
          </cell>
          <cell r="N1431">
            <v>0.46733920000000001</v>
          </cell>
          <cell r="O1431">
            <v>42</v>
          </cell>
        </row>
        <row r="1432">
          <cell r="A1432" t="str">
            <v>C&amp;I</v>
          </cell>
          <cell r="B1432">
            <v>15</v>
          </cell>
          <cell r="C1432" t="str">
            <v>All</v>
          </cell>
          <cell r="D1432" t="str">
            <v>PCT</v>
          </cell>
          <cell r="E1432" t="str">
            <v>LCA: Sierra</v>
          </cell>
          <cell r="F1432">
            <v>92.627399999999994</v>
          </cell>
          <cell r="G1432">
            <v>5.3149040000000003</v>
          </cell>
          <cell r="H1432">
            <v>5.2364850000000001</v>
          </cell>
          <cell r="I1432">
            <v>-0.47677120000000001</v>
          </cell>
          <cell r="J1432">
            <v>-0.19509090000000001</v>
          </cell>
          <cell r="K1432">
            <v>0</v>
          </cell>
          <cell r="L1432">
            <v>0.19509090000000001</v>
          </cell>
          <cell r="M1432">
            <v>0.47677120000000001</v>
          </cell>
          <cell r="N1432">
            <v>0.47677120000000001</v>
          </cell>
          <cell r="O1432">
            <v>42</v>
          </cell>
        </row>
        <row r="1433">
          <cell r="A1433" t="str">
            <v>C&amp;I</v>
          </cell>
          <cell r="B1433">
            <v>16</v>
          </cell>
          <cell r="C1433" t="str">
            <v>All</v>
          </cell>
          <cell r="D1433" t="str">
            <v>PCT</v>
          </cell>
          <cell r="E1433" t="str">
            <v>LCA: Sierra</v>
          </cell>
          <cell r="F1433">
            <v>94.127399999999994</v>
          </cell>
          <cell r="G1433">
            <v>5.4028419999999997</v>
          </cell>
          <cell r="H1433">
            <v>5.1214310000000003</v>
          </cell>
          <cell r="I1433">
            <v>-0.4771919</v>
          </cell>
          <cell r="J1433">
            <v>-0.1952631</v>
          </cell>
          <cell r="K1433">
            <v>0</v>
          </cell>
          <cell r="L1433">
            <v>0.1952631</v>
          </cell>
          <cell r="M1433">
            <v>0.4771919</v>
          </cell>
          <cell r="N1433">
            <v>0.4771919</v>
          </cell>
          <cell r="O1433">
            <v>42</v>
          </cell>
        </row>
        <row r="1434">
          <cell r="A1434" t="str">
            <v>C&amp;I</v>
          </cell>
          <cell r="B1434">
            <v>17</v>
          </cell>
          <cell r="C1434" t="str">
            <v>All</v>
          </cell>
          <cell r="D1434" t="str">
            <v>PCT</v>
          </cell>
          <cell r="E1434" t="str">
            <v>LCA: Sierra</v>
          </cell>
          <cell r="F1434">
            <v>93.818399999999997</v>
          </cell>
          <cell r="G1434">
            <v>5.2268080000000001</v>
          </cell>
          <cell r="H1434">
            <v>5.5006279999999999</v>
          </cell>
          <cell r="I1434">
            <v>-0.48128209999999999</v>
          </cell>
          <cell r="J1434">
            <v>-0.19693669999999999</v>
          </cell>
          <cell r="K1434">
            <v>0</v>
          </cell>
          <cell r="L1434">
            <v>0.19693669999999999</v>
          </cell>
          <cell r="M1434">
            <v>0.48128209999999999</v>
          </cell>
          <cell r="N1434">
            <v>0.48128209999999999</v>
          </cell>
          <cell r="O1434">
            <v>42</v>
          </cell>
        </row>
        <row r="1435">
          <cell r="A1435" t="str">
            <v>C&amp;I</v>
          </cell>
          <cell r="B1435">
            <v>18</v>
          </cell>
          <cell r="C1435" t="str">
            <v>All</v>
          </cell>
          <cell r="D1435" t="str">
            <v>PCT</v>
          </cell>
          <cell r="E1435" t="str">
            <v>LCA: Sierra</v>
          </cell>
          <cell r="F1435">
            <v>92.5732</v>
          </cell>
          <cell r="G1435">
            <v>4.6622440000000003</v>
          </cell>
          <cell r="H1435">
            <v>4.1277889999999999</v>
          </cell>
          <cell r="I1435">
            <v>-0.47477619999999998</v>
          </cell>
          <cell r="J1435">
            <v>-0.19427459999999999</v>
          </cell>
          <cell r="K1435">
            <v>0</v>
          </cell>
          <cell r="L1435">
            <v>0.19427459999999999</v>
          </cell>
          <cell r="M1435">
            <v>0.47477619999999998</v>
          </cell>
          <cell r="N1435">
            <v>0.47477619999999998</v>
          </cell>
          <cell r="O1435">
            <v>42</v>
          </cell>
        </row>
        <row r="1436">
          <cell r="A1436" t="str">
            <v>C&amp;I</v>
          </cell>
          <cell r="B1436">
            <v>19</v>
          </cell>
          <cell r="C1436" t="str">
            <v>All</v>
          </cell>
          <cell r="D1436" t="str">
            <v>PCT</v>
          </cell>
          <cell r="E1436" t="str">
            <v>LCA: Sierra</v>
          </cell>
          <cell r="F1436">
            <v>88.519000000000005</v>
          </cell>
          <cell r="G1436">
            <v>3.6738469999999999</v>
          </cell>
          <cell r="H1436">
            <v>2.062694</v>
          </cell>
          <cell r="I1436">
            <v>-0.49590859999999998</v>
          </cell>
          <cell r="J1436">
            <v>-0.20292180000000001</v>
          </cell>
          <cell r="K1436">
            <v>0</v>
          </cell>
          <cell r="L1436">
            <v>0.20292180000000001</v>
          </cell>
          <cell r="M1436">
            <v>0.49590859999999998</v>
          </cell>
          <cell r="N1436">
            <v>0.49590859999999998</v>
          </cell>
          <cell r="O1436">
            <v>42</v>
          </cell>
        </row>
        <row r="1437">
          <cell r="A1437" t="str">
            <v>C&amp;I</v>
          </cell>
          <cell r="B1437">
            <v>20</v>
          </cell>
          <cell r="C1437" t="str">
            <v>All</v>
          </cell>
          <cell r="D1437" t="str">
            <v>PCT</v>
          </cell>
          <cell r="E1437" t="str">
            <v>LCA: Sierra</v>
          </cell>
          <cell r="F1437">
            <v>79.283299999999997</v>
          </cell>
          <cell r="G1437">
            <v>3.344411</v>
          </cell>
          <cell r="H1437">
            <v>1.8336809999999999</v>
          </cell>
          <cell r="I1437">
            <v>-0.47705880000000001</v>
          </cell>
          <cell r="J1437">
            <v>-0.19520860000000001</v>
          </cell>
          <cell r="K1437">
            <v>0</v>
          </cell>
          <cell r="L1437">
            <v>0.19520860000000001</v>
          </cell>
          <cell r="M1437">
            <v>0.47705880000000001</v>
          </cell>
          <cell r="N1437">
            <v>0.47705880000000001</v>
          </cell>
          <cell r="O1437">
            <v>42</v>
          </cell>
        </row>
        <row r="1438">
          <cell r="A1438" t="str">
            <v>C&amp;I</v>
          </cell>
          <cell r="B1438">
            <v>21</v>
          </cell>
          <cell r="C1438" t="str">
            <v>All</v>
          </cell>
          <cell r="D1438" t="str">
            <v>PCT</v>
          </cell>
          <cell r="E1438" t="str">
            <v>LCA: Sierra</v>
          </cell>
          <cell r="F1438">
            <v>73.846900000000005</v>
          </cell>
          <cell r="G1438">
            <v>2.7094680000000002</v>
          </cell>
          <cell r="H1438">
            <v>1.932736</v>
          </cell>
          <cell r="I1438">
            <v>-0.46507959999999998</v>
          </cell>
          <cell r="J1438">
            <v>-0.1903068</v>
          </cell>
          <cell r="K1438">
            <v>0</v>
          </cell>
          <cell r="L1438">
            <v>0.1903068</v>
          </cell>
          <cell r="M1438">
            <v>0.46507959999999998</v>
          </cell>
          <cell r="N1438">
            <v>0.46507959999999998</v>
          </cell>
          <cell r="O1438">
            <v>42</v>
          </cell>
        </row>
        <row r="1439">
          <cell r="A1439" t="str">
            <v>C&amp;I</v>
          </cell>
          <cell r="B1439">
            <v>22</v>
          </cell>
          <cell r="C1439" t="str">
            <v>All</v>
          </cell>
          <cell r="D1439" t="str">
            <v>PCT</v>
          </cell>
          <cell r="E1439" t="str">
            <v>LCA: Sierra</v>
          </cell>
          <cell r="F1439">
            <v>70.283299999999997</v>
          </cell>
          <cell r="G1439">
            <v>1.839388</v>
          </cell>
          <cell r="H1439">
            <v>1.793766</v>
          </cell>
          <cell r="I1439">
            <v>-0.46562170000000003</v>
          </cell>
          <cell r="J1439">
            <v>-0.19052859999999999</v>
          </cell>
          <cell r="K1439">
            <v>0</v>
          </cell>
          <cell r="L1439">
            <v>0.19052859999999999</v>
          </cell>
          <cell r="M1439">
            <v>0.46562170000000003</v>
          </cell>
          <cell r="N1439">
            <v>0.46562170000000003</v>
          </cell>
          <cell r="O1439">
            <v>42</v>
          </cell>
        </row>
        <row r="1440">
          <cell r="A1440" t="str">
            <v>C&amp;I</v>
          </cell>
          <cell r="B1440">
            <v>23</v>
          </cell>
          <cell r="C1440" t="str">
            <v>All</v>
          </cell>
          <cell r="D1440" t="str">
            <v>PCT</v>
          </cell>
          <cell r="E1440" t="str">
            <v>LCA: Sierra</v>
          </cell>
          <cell r="F1440">
            <v>69.155900000000003</v>
          </cell>
          <cell r="G1440">
            <v>1.440842</v>
          </cell>
          <cell r="H1440">
            <v>1.3532470000000001</v>
          </cell>
          <cell r="I1440">
            <v>-0.45027630000000002</v>
          </cell>
          <cell r="J1440">
            <v>-0.18424940000000001</v>
          </cell>
          <cell r="K1440">
            <v>0</v>
          </cell>
          <cell r="L1440">
            <v>0.18424940000000001</v>
          </cell>
          <cell r="M1440">
            <v>0.45027630000000002</v>
          </cell>
          <cell r="N1440">
            <v>0.45027630000000002</v>
          </cell>
          <cell r="O1440">
            <v>42</v>
          </cell>
        </row>
        <row r="1441">
          <cell r="A1441" t="str">
            <v>C&amp;I</v>
          </cell>
          <cell r="B1441">
            <v>24</v>
          </cell>
          <cell r="C1441" t="str">
            <v>All</v>
          </cell>
          <cell r="D1441" t="str">
            <v>PCT</v>
          </cell>
          <cell r="E1441" t="str">
            <v>LCA: Sierra</v>
          </cell>
          <cell r="F1441">
            <v>67.592200000000005</v>
          </cell>
          <cell r="G1441">
            <v>1.0548090000000001</v>
          </cell>
          <cell r="H1441">
            <v>1.0017309999999999</v>
          </cell>
          <cell r="I1441">
            <v>-0.4366004</v>
          </cell>
          <cell r="J1441">
            <v>-0.17865329999999999</v>
          </cell>
          <cell r="K1441">
            <v>0</v>
          </cell>
          <cell r="L1441">
            <v>0.17865329999999999</v>
          </cell>
          <cell r="M1441">
            <v>0.4366004</v>
          </cell>
          <cell r="N1441">
            <v>0.4366004</v>
          </cell>
          <cell r="O1441">
            <v>42</v>
          </cell>
        </row>
        <row r="1442">
          <cell r="A1442" t="str">
            <v>C&amp;I</v>
          </cell>
          <cell r="B1442">
            <v>1</v>
          </cell>
          <cell r="C1442" t="str">
            <v>All</v>
          </cell>
          <cell r="D1442" t="str">
            <v>PCT</v>
          </cell>
          <cell r="E1442" t="str">
            <v>LCA: Stockton</v>
          </cell>
          <cell r="F1442">
            <v>69.890600000000006</v>
          </cell>
          <cell r="G1442">
            <v>1.0461860000000001</v>
          </cell>
          <cell r="H1442">
            <v>1.0334350000000001</v>
          </cell>
          <cell r="I1442">
            <v>-0.44457160000000001</v>
          </cell>
          <cell r="J1442">
            <v>-0.1819151</v>
          </cell>
          <cell r="K1442">
            <v>0</v>
          </cell>
          <cell r="L1442">
            <v>0.1819151</v>
          </cell>
          <cell r="M1442">
            <v>0.44457160000000001</v>
          </cell>
          <cell r="N1442">
            <v>0.44457160000000001</v>
          </cell>
          <cell r="O1442">
            <v>62</v>
          </cell>
        </row>
        <row r="1443">
          <cell r="A1443" t="str">
            <v>C&amp;I</v>
          </cell>
          <cell r="B1443">
            <v>2</v>
          </cell>
          <cell r="C1443" t="str">
            <v>All</v>
          </cell>
          <cell r="D1443" t="str">
            <v>PCT</v>
          </cell>
          <cell r="E1443" t="str">
            <v>LCA: Stockton</v>
          </cell>
          <cell r="F1443">
            <v>68.390600000000006</v>
          </cell>
          <cell r="G1443">
            <v>0.97278019999999998</v>
          </cell>
          <cell r="H1443">
            <v>0.90223600000000004</v>
          </cell>
          <cell r="I1443">
            <v>-0.4415114</v>
          </cell>
          <cell r="J1443">
            <v>-0.18066289999999999</v>
          </cell>
          <cell r="K1443">
            <v>0</v>
          </cell>
          <cell r="L1443">
            <v>0.18066289999999999</v>
          </cell>
          <cell r="M1443">
            <v>0.4415114</v>
          </cell>
          <cell r="N1443">
            <v>0.4415114</v>
          </cell>
          <cell r="O1443">
            <v>62</v>
          </cell>
        </row>
        <row r="1444">
          <cell r="A1444" t="str">
            <v>C&amp;I</v>
          </cell>
          <cell r="B1444">
            <v>3</v>
          </cell>
          <cell r="C1444" t="str">
            <v>All</v>
          </cell>
          <cell r="D1444" t="str">
            <v>PCT</v>
          </cell>
          <cell r="E1444" t="str">
            <v>LCA: Stockton</v>
          </cell>
          <cell r="F1444">
            <v>68.468800000000002</v>
          </cell>
          <cell r="G1444">
            <v>0.9552389</v>
          </cell>
          <cell r="H1444">
            <v>0.82636569999999998</v>
          </cell>
          <cell r="I1444">
            <v>-0.44071850000000001</v>
          </cell>
          <cell r="J1444">
            <v>-0.18033850000000001</v>
          </cell>
          <cell r="K1444">
            <v>0</v>
          </cell>
          <cell r="L1444">
            <v>0.18033850000000001</v>
          </cell>
          <cell r="M1444">
            <v>0.44071850000000001</v>
          </cell>
          <cell r="N1444">
            <v>0.44071850000000001</v>
          </cell>
          <cell r="O1444">
            <v>62</v>
          </cell>
        </row>
        <row r="1445">
          <cell r="A1445" t="str">
            <v>C&amp;I</v>
          </cell>
          <cell r="B1445">
            <v>4</v>
          </cell>
          <cell r="C1445" t="str">
            <v>All</v>
          </cell>
          <cell r="D1445" t="str">
            <v>PCT</v>
          </cell>
          <cell r="E1445" t="str">
            <v>LCA: Stockton</v>
          </cell>
          <cell r="F1445">
            <v>68.179699999999997</v>
          </cell>
          <cell r="G1445">
            <v>0.95686380000000004</v>
          </cell>
          <cell r="H1445">
            <v>0.81809030000000005</v>
          </cell>
          <cell r="I1445">
            <v>-0.43991010000000003</v>
          </cell>
          <cell r="J1445">
            <v>-0.18000759999999999</v>
          </cell>
          <cell r="K1445">
            <v>0</v>
          </cell>
          <cell r="L1445">
            <v>0.18000759999999999</v>
          </cell>
          <cell r="M1445">
            <v>0.43991010000000003</v>
          </cell>
          <cell r="N1445">
            <v>0.43991010000000003</v>
          </cell>
          <cell r="O1445">
            <v>62</v>
          </cell>
        </row>
        <row r="1446">
          <cell r="A1446" t="str">
            <v>C&amp;I</v>
          </cell>
          <cell r="B1446">
            <v>5</v>
          </cell>
          <cell r="C1446" t="str">
            <v>All</v>
          </cell>
          <cell r="D1446" t="str">
            <v>PCT</v>
          </cell>
          <cell r="E1446" t="str">
            <v>LCA: Stockton</v>
          </cell>
          <cell r="F1446">
            <v>67.023399999999995</v>
          </cell>
          <cell r="G1446">
            <v>0.99269249999999998</v>
          </cell>
          <cell r="H1446">
            <v>0.85693090000000005</v>
          </cell>
          <cell r="I1446">
            <v>-0.43992039999999999</v>
          </cell>
          <cell r="J1446">
            <v>-0.1800119</v>
          </cell>
          <cell r="K1446">
            <v>0</v>
          </cell>
          <cell r="L1446">
            <v>0.1800119</v>
          </cell>
          <cell r="M1446">
            <v>0.43992039999999999</v>
          </cell>
          <cell r="N1446">
            <v>0.43992039999999999</v>
          </cell>
          <cell r="O1446">
            <v>62</v>
          </cell>
        </row>
        <row r="1447">
          <cell r="A1447" t="str">
            <v>C&amp;I</v>
          </cell>
          <cell r="B1447">
            <v>6</v>
          </cell>
          <cell r="C1447" t="str">
            <v>All</v>
          </cell>
          <cell r="D1447" t="str">
            <v>PCT</v>
          </cell>
          <cell r="E1447" t="str">
            <v>LCA: Stockton</v>
          </cell>
          <cell r="F1447">
            <v>66.023399999999995</v>
          </cell>
          <cell r="G1447">
            <v>0.97707569999999999</v>
          </cell>
          <cell r="H1447">
            <v>0.92580039999999997</v>
          </cell>
          <cell r="I1447">
            <v>-0.43990560000000001</v>
          </cell>
          <cell r="J1447">
            <v>-0.18000579999999999</v>
          </cell>
          <cell r="K1447">
            <v>0</v>
          </cell>
          <cell r="L1447">
            <v>0.18000579999999999</v>
          </cell>
          <cell r="M1447">
            <v>0.43990560000000001</v>
          </cell>
          <cell r="N1447">
            <v>0.43990560000000001</v>
          </cell>
          <cell r="O1447">
            <v>62</v>
          </cell>
        </row>
        <row r="1448">
          <cell r="A1448" t="str">
            <v>C&amp;I</v>
          </cell>
          <cell r="B1448">
            <v>7</v>
          </cell>
          <cell r="C1448" t="str">
            <v>All</v>
          </cell>
          <cell r="D1448" t="str">
            <v>PCT</v>
          </cell>
          <cell r="E1448" t="str">
            <v>LCA: Stockton</v>
          </cell>
          <cell r="F1448">
            <v>64.656300000000002</v>
          </cell>
          <cell r="G1448">
            <v>1.1059589999999999</v>
          </cell>
          <cell r="H1448">
            <v>0.94634689999999999</v>
          </cell>
          <cell r="I1448">
            <v>-0.4457469</v>
          </cell>
          <cell r="J1448">
            <v>-0.182396</v>
          </cell>
          <cell r="K1448">
            <v>0</v>
          </cell>
          <cell r="L1448">
            <v>0.182396</v>
          </cell>
          <cell r="M1448">
            <v>0.4457469</v>
          </cell>
          <cell r="N1448">
            <v>0.4457469</v>
          </cell>
          <cell r="O1448">
            <v>62</v>
          </cell>
        </row>
        <row r="1449">
          <cell r="A1449" t="str">
            <v>C&amp;I</v>
          </cell>
          <cell r="B1449">
            <v>8</v>
          </cell>
          <cell r="C1449" t="str">
            <v>All</v>
          </cell>
          <cell r="D1449" t="str">
            <v>PCT</v>
          </cell>
          <cell r="E1449" t="str">
            <v>LCA: Stockton</v>
          </cell>
          <cell r="F1449">
            <v>65.921899999999994</v>
          </cell>
          <cell r="G1449">
            <v>1.3710850000000001</v>
          </cell>
          <cell r="H1449">
            <v>1.5257050000000001</v>
          </cell>
          <cell r="I1449">
            <v>-0.45314219999999999</v>
          </cell>
          <cell r="J1449">
            <v>-0.18542210000000001</v>
          </cell>
          <cell r="K1449">
            <v>0</v>
          </cell>
          <cell r="L1449">
            <v>0.18542210000000001</v>
          </cell>
          <cell r="M1449">
            <v>0.45314219999999999</v>
          </cell>
          <cell r="N1449">
            <v>0.45314219999999999</v>
          </cell>
          <cell r="O1449">
            <v>62</v>
          </cell>
        </row>
        <row r="1450">
          <cell r="A1450" t="str">
            <v>C&amp;I</v>
          </cell>
          <cell r="B1450">
            <v>9</v>
          </cell>
          <cell r="C1450" t="str">
            <v>All</v>
          </cell>
          <cell r="D1450" t="str">
            <v>PCT</v>
          </cell>
          <cell r="E1450" t="str">
            <v>LCA: Stockton</v>
          </cell>
          <cell r="F1450">
            <v>71.398399999999995</v>
          </cell>
          <cell r="G1450">
            <v>1.634369</v>
          </cell>
          <cell r="H1450">
            <v>1.79569</v>
          </cell>
          <cell r="I1450">
            <v>-0.46256789999999998</v>
          </cell>
          <cell r="J1450">
            <v>-0.189279</v>
          </cell>
          <cell r="K1450">
            <v>0</v>
          </cell>
          <cell r="L1450">
            <v>0.189279</v>
          </cell>
          <cell r="M1450">
            <v>0.46256789999999998</v>
          </cell>
          <cell r="N1450">
            <v>0.46256789999999998</v>
          </cell>
          <cell r="O1450">
            <v>62</v>
          </cell>
        </row>
        <row r="1451">
          <cell r="A1451" t="str">
            <v>C&amp;I</v>
          </cell>
          <cell r="B1451">
            <v>10</v>
          </cell>
          <cell r="C1451" t="str">
            <v>All</v>
          </cell>
          <cell r="D1451" t="str">
            <v>PCT</v>
          </cell>
          <cell r="E1451" t="str">
            <v>LCA: Stockton</v>
          </cell>
          <cell r="F1451">
            <v>77.742199999999997</v>
          </cell>
          <cell r="G1451">
            <v>2.8093240000000002</v>
          </cell>
          <cell r="H1451">
            <v>2.5458379999999998</v>
          </cell>
          <cell r="I1451">
            <v>-0.49180699999999999</v>
          </cell>
          <cell r="J1451">
            <v>-0.20124349999999999</v>
          </cell>
          <cell r="K1451">
            <v>0</v>
          </cell>
          <cell r="L1451">
            <v>0.20124349999999999</v>
          </cell>
          <cell r="M1451">
            <v>0.49180699999999999</v>
          </cell>
          <cell r="N1451">
            <v>0.49180699999999999</v>
          </cell>
          <cell r="O1451">
            <v>62</v>
          </cell>
        </row>
        <row r="1452">
          <cell r="A1452" t="str">
            <v>C&amp;I</v>
          </cell>
          <cell r="B1452">
            <v>11</v>
          </cell>
          <cell r="C1452" t="str">
            <v>All</v>
          </cell>
          <cell r="D1452" t="str">
            <v>PCT</v>
          </cell>
          <cell r="E1452" t="str">
            <v>LCA: Stockton</v>
          </cell>
          <cell r="F1452">
            <v>81.296899999999994</v>
          </cell>
          <cell r="G1452">
            <v>3.1653120000000001</v>
          </cell>
          <cell r="H1452">
            <v>2.6585749999999999</v>
          </cell>
          <cell r="I1452">
            <v>-0.49254320000000001</v>
          </cell>
          <cell r="J1452">
            <v>-0.20154469999999999</v>
          </cell>
          <cell r="K1452">
            <v>0</v>
          </cell>
          <cell r="L1452">
            <v>0.20154469999999999</v>
          </cell>
          <cell r="M1452">
            <v>0.49254320000000001</v>
          </cell>
          <cell r="N1452">
            <v>0.49254320000000001</v>
          </cell>
          <cell r="O1452">
            <v>62</v>
          </cell>
        </row>
        <row r="1453">
          <cell r="A1453" t="str">
            <v>C&amp;I</v>
          </cell>
          <cell r="B1453">
            <v>12</v>
          </cell>
          <cell r="C1453" t="str">
            <v>All</v>
          </cell>
          <cell r="D1453" t="str">
            <v>PCT</v>
          </cell>
          <cell r="E1453" t="str">
            <v>LCA: Stockton</v>
          </cell>
          <cell r="F1453">
            <v>85.085899999999995</v>
          </cell>
          <cell r="G1453">
            <v>3.627437</v>
          </cell>
          <cell r="H1453">
            <v>3.6466910000000001</v>
          </cell>
          <cell r="I1453">
            <v>-0.51437160000000004</v>
          </cell>
          <cell r="J1453">
            <v>-0.21047669999999999</v>
          </cell>
          <cell r="K1453">
            <v>0</v>
          </cell>
          <cell r="L1453">
            <v>0.21047669999999999</v>
          </cell>
          <cell r="M1453">
            <v>0.51437160000000004</v>
          </cell>
          <cell r="N1453">
            <v>0.51437160000000004</v>
          </cell>
          <cell r="O1453">
            <v>62</v>
          </cell>
        </row>
        <row r="1454">
          <cell r="A1454" t="str">
            <v>C&amp;I</v>
          </cell>
          <cell r="B1454">
            <v>13</v>
          </cell>
          <cell r="C1454" t="str">
            <v>All</v>
          </cell>
          <cell r="D1454" t="str">
            <v>PCT</v>
          </cell>
          <cell r="E1454" t="str">
            <v>LCA: Stockton</v>
          </cell>
          <cell r="F1454">
            <v>87.742199999999997</v>
          </cell>
          <cell r="G1454">
            <v>3.9401139999999999</v>
          </cell>
          <cell r="H1454">
            <v>4.3939560000000002</v>
          </cell>
          <cell r="I1454">
            <v>-0.53954400000000002</v>
          </cell>
          <cell r="J1454">
            <v>-0.220777</v>
          </cell>
          <cell r="K1454">
            <v>0</v>
          </cell>
          <cell r="L1454">
            <v>0.220777</v>
          </cell>
          <cell r="M1454">
            <v>0.53954400000000002</v>
          </cell>
          <cell r="N1454">
            <v>0.53954400000000002</v>
          </cell>
          <cell r="O1454">
            <v>62</v>
          </cell>
        </row>
        <row r="1455">
          <cell r="A1455" t="str">
            <v>C&amp;I</v>
          </cell>
          <cell r="B1455">
            <v>14</v>
          </cell>
          <cell r="C1455" t="str">
            <v>All</v>
          </cell>
          <cell r="D1455" t="str">
            <v>PCT</v>
          </cell>
          <cell r="E1455" t="str">
            <v>LCA: Stockton</v>
          </cell>
          <cell r="F1455">
            <v>91.476600000000005</v>
          </cell>
          <cell r="G1455">
            <v>4.2760210000000001</v>
          </cell>
          <cell r="H1455">
            <v>4.3657700000000004</v>
          </cell>
          <cell r="I1455">
            <v>-0.53908829999999996</v>
          </cell>
          <cell r="J1455">
            <v>-0.2205906</v>
          </cell>
          <cell r="K1455">
            <v>0</v>
          </cell>
          <cell r="L1455">
            <v>0.2205906</v>
          </cell>
          <cell r="M1455">
            <v>0.53908829999999996</v>
          </cell>
          <cell r="N1455">
            <v>0.53908829999999996</v>
          </cell>
          <cell r="O1455">
            <v>62</v>
          </cell>
        </row>
        <row r="1456">
          <cell r="A1456" t="str">
            <v>C&amp;I</v>
          </cell>
          <cell r="B1456">
            <v>15</v>
          </cell>
          <cell r="C1456" t="str">
            <v>All</v>
          </cell>
          <cell r="D1456" t="str">
            <v>PCT</v>
          </cell>
          <cell r="E1456" t="str">
            <v>LCA: Stockton</v>
          </cell>
          <cell r="F1456">
            <v>94.632800000000003</v>
          </cell>
          <cell r="G1456">
            <v>4.3378139999999998</v>
          </cell>
          <cell r="H1456">
            <v>4.2817059999999998</v>
          </cell>
          <cell r="I1456">
            <v>-0.56531909999999996</v>
          </cell>
          <cell r="J1456">
            <v>-0.231324</v>
          </cell>
          <cell r="K1456">
            <v>0</v>
          </cell>
          <cell r="L1456">
            <v>0.231324</v>
          </cell>
          <cell r="M1456">
            <v>0.56531909999999996</v>
          </cell>
          <cell r="N1456">
            <v>0.56531909999999996</v>
          </cell>
          <cell r="O1456">
            <v>62</v>
          </cell>
        </row>
        <row r="1457">
          <cell r="A1457" t="str">
            <v>C&amp;I</v>
          </cell>
          <cell r="B1457">
            <v>16</v>
          </cell>
          <cell r="C1457" t="str">
            <v>All</v>
          </cell>
          <cell r="D1457" t="str">
            <v>PCT</v>
          </cell>
          <cell r="E1457" t="str">
            <v>LCA: Stockton</v>
          </cell>
          <cell r="F1457">
            <v>95.710899999999995</v>
          </cell>
          <cell r="G1457">
            <v>4.3454300000000003</v>
          </cell>
          <cell r="H1457">
            <v>4.2812650000000003</v>
          </cell>
          <cell r="I1457">
            <v>-0.53531569999999995</v>
          </cell>
          <cell r="J1457">
            <v>-0.21904680000000001</v>
          </cell>
          <cell r="K1457">
            <v>0</v>
          </cell>
          <cell r="L1457">
            <v>0.21904680000000001</v>
          </cell>
          <cell r="M1457">
            <v>0.53531569999999995</v>
          </cell>
          <cell r="N1457">
            <v>0.53531569999999995</v>
          </cell>
          <cell r="O1457">
            <v>62</v>
          </cell>
        </row>
        <row r="1458">
          <cell r="A1458" t="str">
            <v>C&amp;I</v>
          </cell>
          <cell r="B1458">
            <v>17</v>
          </cell>
          <cell r="C1458" t="str">
            <v>All</v>
          </cell>
          <cell r="D1458" t="str">
            <v>PCT</v>
          </cell>
          <cell r="E1458" t="str">
            <v>LCA: Stockton</v>
          </cell>
          <cell r="F1458">
            <v>95.789100000000005</v>
          </cell>
          <cell r="G1458">
            <v>4.2779489999999996</v>
          </cell>
          <cell r="H1458">
            <v>4.3091910000000002</v>
          </cell>
          <cell r="I1458">
            <v>-0.53781040000000002</v>
          </cell>
          <cell r="J1458">
            <v>-0.2200677</v>
          </cell>
          <cell r="K1458">
            <v>0</v>
          </cell>
          <cell r="L1458">
            <v>0.2200677</v>
          </cell>
          <cell r="M1458">
            <v>0.53781040000000002</v>
          </cell>
          <cell r="N1458">
            <v>0.53781040000000002</v>
          </cell>
          <cell r="O1458">
            <v>62</v>
          </cell>
        </row>
        <row r="1459">
          <cell r="A1459" t="str">
            <v>C&amp;I</v>
          </cell>
          <cell r="B1459">
            <v>18</v>
          </cell>
          <cell r="C1459" t="str">
            <v>All</v>
          </cell>
          <cell r="D1459" t="str">
            <v>PCT</v>
          </cell>
          <cell r="E1459" t="str">
            <v>LCA: Stockton</v>
          </cell>
          <cell r="F1459">
            <v>94.656300000000002</v>
          </cell>
          <cell r="G1459">
            <v>4.0395250000000003</v>
          </cell>
          <cell r="H1459">
            <v>3.94536</v>
          </cell>
          <cell r="I1459">
            <v>-0.54852840000000003</v>
          </cell>
          <cell r="J1459">
            <v>-0.2244534</v>
          </cell>
          <cell r="K1459">
            <v>0</v>
          </cell>
          <cell r="L1459">
            <v>0.2244534</v>
          </cell>
          <cell r="M1459">
            <v>0.54852840000000003</v>
          </cell>
          <cell r="N1459">
            <v>0.54852840000000003</v>
          </cell>
          <cell r="O1459">
            <v>62</v>
          </cell>
        </row>
        <row r="1460">
          <cell r="A1460" t="str">
            <v>C&amp;I</v>
          </cell>
          <cell r="B1460">
            <v>19</v>
          </cell>
          <cell r="C1460" t="str">
            <v>All</v>
          </cell>
          <cell r="D1460" t="str">
            <v>PCT</v>
          </cell>
          <cell r="E1460" t="str">
            <v>LCA: Stockton</v>
          </cell>
          <cell r="F1460">
            <v>93.023399999999995</v>
          </cell>
          <cell r="G1460">
            <v>1.584732</v>
          </cell>
          <cell r="H1460">
            <v>1.3381559999999999</v>
          </cell>
          <cell r="I1460">
            <v>-0.57408729999999997</v>
          </cell>
          <cell r="J1460">
            <v>-0.23491190000000001</v>
          </cell>
          <cell r="K1460">
            <v>0</v>
          </cell>
          <cell r="L1460">
            <v>0.23491190000000001</v>
          </cell>
          <cell r="M1460">
            <v>0.57408729999999997</v>
          </cell>
          <cell r="N1460">
            <v>0.57408729999999997</v>
          </cell>
          <cell r="O1460">
            <v>62</v>
          </cell>
        </row>
        <row r="1461">
          <cell r="A1461" t="str">
            <v>C&amp;I</v>
          </cell>
          <cell r="B1461">
            <v>20</v>
          </cell>
          <cell r="C1461" t="str">
            <v>All</v>
          </cell>
          <cell r="D1461" t="str">
            <v>PCT</v>
          </cell>
          <cell r="E1461" t="str">
            <v>LCA: Stockton</v>
          </cell>
          <cell r="F1461">
            <v>89.757800000000003</v>
          </cell>
          <cell r="G1461">
            <v>1.321391</v>
          </cell>
          <cell r="H1461">
            <v>0.83335490000000001</v>
          </cell>
          <cell r="I1461">
            <v>-0.55825780000000003</v>
          </cell>
          <cell r="J1461">
            <v>-0.22843459999999999</v>
          </cell>
          <cell r="K1461">
            <v>0</v>
          </cell>
          <cell r="L1461">
            <v>0.22843459999999999</v>
          </cell>
          <cell r="M1461">
            <v>0.55825780000000003</v>
          </cell>
          <cell r="N1461">
            <v>0.55825780000000003</v>
          </cell>
          <cell r="O1461">
            <v>62</v>
          </cell>
        </row>
        <row r="1462">
          <cell r="A1462" t="str">
            <v>C&amp;I</v>
          </cell>
          <cell r="B1462">
            <v>21</v>
          </cell>
          <cell r="C1462" t="str">
            <v>All</v>
          </cell>
          <cell r="D1462" t="str">
            <v>PCT</v>
          </cell>
          <cell r="E1462" t="str">
            <v>LCA: Stockton</v>
          </cell>
          <cell r="F1462">
            <v>85.890600000000006</v>
          </cell>
          <cell r="G1462">
            <v>1.1271949999999999</v>
          </cell>
          <cell r="H1462">
            <v>0.63934329999999995</v>
          </cell>
          <cell r="I1462">
            <v>-0.50974229999999998</v>
          </cell>
          <cell r="J1462">
            <v>-0.2085824</v>
          </cell>
          <cell r="K1462">
            <v>0</v>
          </cell>
          <cell r="L1462">
            <v>0.2085824</v>
          </cell>
          <cell r="M1462">
            <v>0.50974229999999998</v>
          </cell>
          <cell r="N1462">
            <v>0.50974229999999998</v>
          </cell>
          <cell r="O1462">
            <v>62</v>
          </cell>
        </row>
        <row r="1463">
          <cell r="A1463" t="str">
            <v>C&amp;I</v>
          </cell>
          <cell r="B1463">
            <v>22</v>
          </cell>
          <cell r="C1463" t="str">
            <v>All</v>
          </cell>
          <cell r="D1463" t="str">
            <v>PCT</v>
          </cell>
          <cell r="E1463" t="str">
            <v>LCA: Stockton</v>
          </cell>
          <cell r="F1463">
            <v>81.203100000000006</v>
          </cell>
          <cell r="G1463">
            <v>1.0584420000000001</v>
          </cell>
          <cell r="H1463">
            <v>0.74211870000000002</v>
          </cell>
          <cell r="I1463">
            <v>-0.49597190000000002</v>
          </cell>
          <cell r="J1463">
            <v>-0.20294770000000001</v>
          </cell>
          <cell r="K1463">
            <v>0</v>
          </cell>
          <cell r="L1463">
            <v>0.20294770000000001</v>
          </cell>
          <cell r="M1463">
            <v>0.49597190000000002</v>
          </cell>
          <cell r="N1463">
            <v>0.49597190000000002</v>
          </cell>
          <cell r="O1463">
            <v>62</v>
          </cell>
        </row>
        <row r="1464">
          <cell r="A1464" t="str">
            <v>C&amp;I</v>
          </cell>
          <cell r="B1464">
            <v>23</v>
          </cell>
          <cell r="C1464" t="str">
            <v>All</v>
          </cell>
          <cell r="D1464" t="str">
            <v>PCT</v>
          </cell>
          <cell r="E1464" t="str">
            <v>LCA: Stockton</v>
          </cell>
          <cell r="F1464">
            <v>78.046899999999994</v>
          </cell>
          <cell r="G1464">
            <v>0.8851658</v>
          </cell>
          <cell r="H1464">
            <v>0.78794759999999997</v>
          </cell>
          <cell r="I1464">
            <v>-0.46800560000000002</v>
          </cell>
          <cell r="J1464">
            <v>-0.19150410000000001</v>
          </cell>
          <cell r="K1464">
            <v>0</v>
          </cell>
          <cell r="L1464">
            <v>0.19150410000000001</v>
          </cell>
          <cell r="M1464">
            <v>0.46800560000000002</v>
          </cell>
          <cell r="N1464">
            <v>0.46800560000000002</v>
          </cell>
          <cell r="O1464">
            <v>62</v>
          </cell>
        </row>
        <row r="1465">
          <cell r="A1465" t="str">
            <v>C&amp;I</v>
          </cell>
          <cell r="B1465">
            <v>24</v>
          </cell>
          <cell r="C1465" t="str">
            <v>All</v>
          </cell>
          <cell r="D1465" t="str">
            <v>PCT</v>
          </cell>
          <cell r="E1465" t="str">
            <v>LCA: Stockton</v>
          </cell>
          <cell r="F1465">
            <v>76.257800000000003</v>
          </cell>
          <cell r="G1465">
            <v>0.9963301</v>
          </cell>
          <cell r="H1465">
            <v>0.83731789999999995</v>
          </cell>
          <cell r="I1465">
            <v>-0.45418550000000002</v>
          </cell>
          <cell r="J1465">
            <v>-0.18584899999999999</v>
          </cell>
          <cell r="K1465">
            <v>0</v>
          </cell>
          <cell r="L1465">
            <v>0.18584899999999999</v>
          </cell>
          <cell r="M1465">
            <v>0.45418550000000002</v>
          </cell>
          <cell r="N1465">
            <v>0.45418550000000002</v>
          </cell>
          <cell r="O1465">
            <v>62</v>
          </cell>
        </row>
        <row r="1466">
          <cell r="A1466" t="str">
            <v>C&amp;I</v>
          </cell>
          <cell r="B1466">
            <v>1</v>
          </cell>
          <cell r="C1466" t="str">
            <v>All</v>
          </cell>
          <cell r="D1466" t="str">
            <v>PCT</v>
          </cell>
          <cell r="E1466" t="str">
            <v>Tonnage: 2&lt;=tons&lt;3</v>
          </cell>
          <cell r="F1466">
            <v>70.842600000000004</v>
          </cell>
          <cell r="G1466">
            <v>2.1039430000000001</v>
          </cell>
          <cell r="H1466">
            <v>1.942814</v>
          </cell>
          <cell r="I1466">
            <v>-0.43136479999999999</v>
          </cell>
          <cell r="J1466">
            <v>-0.176511</v>
          </cell>
          <cell r="K1466">
            <v>0</v>
          </cell>
          <cell r="L1466">
            <v>0.176511</v>
          </cell>
          <cell r="M1466">
            <v>0.43136479999999999</v>
          </cell>
          <cell r="N1466">
            <v>0.43136479999999999</v>
          </cell>
          <cell r="O1466">
            <v>42</v>
          </cell>
        </row>
        <row r="1467">
          <cell r="A1467" t="str">
            <v>C&amp;I</v>
          </cell>
          <cell r="B1467">
            <v>2</v>
          </cell>
          <cell r="C1467" t="str">
            <v>All</v>
          </cell>
          <cell r="D1467" t="str">
            <v>PCT</v>
          </cell>
          <cell r="E1467" t="str">
            <v>Tonnage: 2&lt;=tons&lt;3</v>
          </cell>
          <cell r="F1467">
            <v>68.851600000000005</v>
          </cell>
          <cell r="G1467">
            <v>2.1001859999999999</v>
          </cell>
          <cell r="H1467">
            <v>1.873489</v>
          </cell>
          <cell r="I1467">
            <v>-0.43181419999999998</v>
          </cell>
          <cell r="J1467">
            <v>-0.17669489999999999</v>
          </cell>
          <cell r="K1467">
            <v>0</v>
          </cell>
          <cell r="L1467">
            <v>0.17669489999999999</v>
          </cell>
          <cell r="M1467">
            <v>0.43181419999999998</v>
          </cell>
          <cell r="N1467">
            <v>0.43181419999999998</v>
          </cell>
          <cell r="O1467">
            <v>42</v>
          </cell>
        </row>
        <row r="1468">
          <cell r="A1468" t="str">
            <v>C&amp;I</v>
          </cell>
          <cell r="B1468">
            <v>3</v>
          </cell>
          <cell r="C1468" t="str">
            <v>All</v>
          </cell>
          <cell r="D1468" t="str">
            <v>PCT</v>
          </cell>
          <cell r="E1468" t="str">
            <v>Tonnage: 2&lt;=tons&lt;3</v>
          </cell>
          <cell r="F1468">
            <v>66.6113</v>
          </cell>
          <cell r="G1468">
            <v>2.0826150000000001</v>
          </cell>
          <cell r="H1468">
            <v>1.871356</v>
          </cell>
          <cell r="I1468">
            <v>-0.43153999999999998</v>
          </cell>
          <cell r="J1468">
            <v>-0.17658270000000001</v>
          </cell>
          <cell r="K1468">
            <v>0</v>
          </cell>
          <cell r="L1468">
            <v>0.17658270000000001</v>
          </cell>
          <cell r="M1468">
            <v>0.43153999999999998</v>
          </cell>
          <cell r="N1468">
            <v>0.43153999999999998</v>
          </cell>
          <cell r="O1468">
            <v>42</v>
          </cell>
        </row>
        <row r="1469">
          <cell r="A1469" t="str">
            <v>C&amp;I</v>
          </cell>
          <cell r="B1469">
            <v>4</v>
          </cell>
          <cell r="C1469" t="str">
            <v>All</v>
          </cell>
          <cell r="D1469" t="str">
            <v>PCT</v>
          </cell>
          <cell r="E1469" t="str">
            <v>Tonnage: 2&lt;=tons&lt;3</v>
          </cell>
          <cell r="F1469">
            <v>66.161900000000003</v>
          </cell>
          <cell r="G1469">
            <v>2.0712160000000002</v>
          </cell>
          <cell r="H1469">
            <v>1.8600760000000001</v>
          </cell>
          <cell r="I1469">
            <v>-0.42916890000000002</v>
          </cell>
          <cell r="J1469">
            <v>-0.1756124</v>
          </cell>
          <cell r="K1469">
            <v>0</v>
          </cell>
          <cell r="L1469">
            <v>0.1756124</v>
          </cell>
          <cell r="M1469">
            <v>0.42916890000000002</v>
          </cell>
          <cell r="N1469">
            <v>0.42916890000000002</v>
          </cell>
          <cell r="O1469">
            <v>42</v>
          </cell>
        </row>
        <row r="1470">
          <cell r="A1470" t="str">
            <v>C&amp;I</v>
          </cell>
          <cell r="B1470">
            <v>5</v>
          </cell>
          <cell r="C1470" t="str">
            <v>All</v>
          </cell>
          <cell r="D1470" t="str">
            <v>PCT</v>
          </cell>
          <cell r="E1470" t="str">
            <v>Tonnage: 2&lt;=tons&lt;3</v>
          </cell>
          <cell r="F1470">
            <v>65.069199999999995</v>
          </cell>
          <cell r="G1470">
            <v>2.0570210000000002</v>
          </cell>
          <cell r="H1470">
            <v>2.0092210000000001</v>
          </cell>
          <cell r="I1470">
            <v>-0.4300157</v>
          </cell>
          <cell r="J1470">
            <v>-0.1759589</v>
          </cell>
          <cell r="K1470">
            <v>0</v>
          </cell>
          <cell r="L1470">
            <v>0.1759589</v>
          </cell>
          <cell r="M1470">
            <v>0.4300157</v>
          </cell>
          <cell r="N1470">
            <v>0.4300157</v>
          </cell>
          <cell r="O1470">
            <v>42</v>
          </cell>
        </row>
        <row r="1471">
          <cell r="A1471" t="str">
            <v>C&amp;I</v>
          </cell>
          <cell r="B1471">
            <v>6</v>
          </cell>
          <cell r="C1471" t="str">
            <v>All</v>
          </cell>
          <cell r="D1471" t="str">
            <v>PCT</v>
          </cell>
          <cell r="E1471" t="str">
            <v>Tonnage: 2&lt;=tons&lt;3</v>
          </cell>
          <cell r="F1471">
            <v>64.247600000000006</v>
          </cell>
          <cell r="G1471">
            <v>2.064873</v>
          </cell>
          <cell r="H1471">
            <v>1.924353</v>
          </cell>
          <cell r="I1471">
            <v>-0.43128919999999998</v>
          </cell>
          <cell r="J1471">
            <v>-0.1764801</v>
          </cell>
          <cell r="K1471">
            <v>0</v>
          </cell>
          <cell r="L1471">
            <v>0.1764801</v>
          </cell>
          <cell r="M1471">
            <v>0.43128919999999998</v>
          </cell>
          <cell r="N1471">
            <v>0.43128919999999998</v>
          </cell>
          <cell r="O1471">
            <v>42</v>
          </cell>
        </row>
        <row r="1472">
          <cell r="A1472" t="str">
            <v>C&amp;I</v>
          </cell>
          <cell r="B1472">
            <v>7</v>
          </cell>
          <cell r="C1472" t="str">
            <v>All</v>
          </cell>
          <cell r="D1472" t="str">
            <v>PCT</v>
          </cell>
          <cell r="E1472" t="str">
            <v>Tonnage: 2&lt;=tons&lt;3</v>
          </cell>
          <cell r="F1472">
            <v>64.172799999999995</v>
          </cell>
          <cell r="G1472">
            <v>2.2286440000000001</v>
          </cell>
          <cell r="H1472">
            <v>2.217984</v>
          </cell>
          <cell r="I1472">
            <v>-0.4504782</v>
          </cell>
          <cell r="J1472">
            <v>-0.184332</v>
          </cell>
          <cell r="K1472">
            <v>0</v>
          </cell>
          <cell r="L1472">
            <v>0.184332</v>
          </cell>
          <cell r="M1472">
            <v>0.4504782</v>
          </cell>
          <cell r="N1472">
            <v>0.4504782</v>
          </cell>
          <cell r="O1472">
            <v>42</v>
          </cell>
        </row>
        <row r="1473">
          <cell r="A1473" t="str">
            <v>C&amp;I</v>
          </cell>
          <cell r="B1473">
            <v>8</v>
          </cell>
          <cell r="C1473" t="str">
            <v>All</v>
          </cell>
          <cell r="D1473" t="str">
            <v>PCT</v>
          </cell>
          <cell r="E1473" t="str">
            <v>Tonnage: 2&lt;=tons&lt;3</v>
          </cell>
          <cell r="F1473">
            <v>66.223500000000001</v>
          </cell>
          <cell r="G1473">
            <v>1.5509360000000001</v>
          </cell>
          <cell r="H1473">
            <v>1.2116849999999999</v>
          </cell>
          <cell r="I1473">
            <v>-0.45372010000000002</v>
          </cell>
          <cell r="J1473">
            <v>-0.18565860000000001</v>
          </cell>
          <cell r="K1473">
            <v>0</v>
          </cell>
          <cell r="L1473">
            <v>0.18565860000000001</v>
          </cell>
          <cell r="M1473">
            <v>0.45372010000000002</v>
          </cell>
          <cell r="N1473">
            <v>0.45372010000000002</v>
          </cell>
          <cell r="O1473">
            <v>42</v>
          </cell>
        </row>
        <row r="1474">
          <cell r="A1474" t="str">
            <v>C&amp;I</v>
          </cell>
          <cell r="B1474">
            <v>9</v>
          </cell>
          <cell r="C1474" t="str">
            <v>All</v>
          </cell>
          <cell r="D1474" t="str">
            <v>PCT</v>
          </cell>
          <cell r="E1474" t="str">
            <v>Tonnage: 2&lt;=tons&lt;3</v>
          </cell>
          <cell r="F1474">
            <v>71.015900000000002</v>
          </cell>
          <cell r="G1474">
            <v>2.127837</v>
          </cell>
          <cell r="H1474">
            <v>1.8425879999999999</v>
          </cell>
          <cell r="I1474">
            <v>-0.46115119999999998</v>
          </cell>
          <cell r="J1474">
            <v>-0.18869929999999999</v>
          </cell>
          <cell r="K1474">
            <v>0</v>
          </cell>
          <cell r="L1474">
            <v>0.18869929999999999</v>
          </cell>
          <cell r="M1474">
            <v>0.46115119999999998</v>
          </cell>
          <cell r="N1474">
            <v>0.46115119999999998</v>
          </cell>
          <cell r="O1474">
            <v>42</v>
          </cell>
        </row>
        <row r="1475">
          <cell r="A1475" t="str">
            <v>C&amp;I</v>
          </cell>
          <cell r="B1475">
            <v>10</v>
          </cell>
          <cell r="C1475" t="str">
            <v>All</v>
          </cell>
          <cell r="D1475" t="str">
            <v>PCT</v>
          </cell>
          <cell r="E1475" t="str">
            <v>Tonnage: 2&lt;=tons&lt;3</v>
          </cell>
          <cell r="F1475">
            <v>76.760099999999994</v>
          </cell>
          <cell r="G1475">
            <v>2.920032</v>
          </cell>
          <cell r="H1475">
            <v>2.6862840000000001</v>
          </cell>
          <cell r="I1475">
            <v>-0.60226080000000004</v>
          </cell>
          <cell r="J1475">
            <v>-0.2464402</v>
          </cell>
          <cell r="K1475">
            <v>0</v>
          </cell>
          <cell r="L1475">
            <v>0.2464402</v>
          </cell>
          <cell r="M1475">
            <v>0.60226080000000004</v>
          </cell>
          <cell r="N1475">
            <v>0.60226080000000004</v>
          </cell>
          <cell r="O1475">
            <v>42</v>
          </cell>
        </row>
        <row r="1476">
          <cell r="A1476" t="str">
            <v>C&amp;I</v>
          </cell>
          <cell r="B1476">
            <v>11</v>
          </cell>
          <cell r="C1476" t="str">
            <v>All</v>
          </cell>
          <cell r="D1476" t="str">
            <v>PCT</v>
          </cell>
          <cell r="E1476" t="str">
            <v>Tonnage: 2&lt;=tons&lt;3</v>
          </cell>
          <cell r="F1476">
            <v>82.218000000000004</v>
          </cell>
          <cell r="G1476">
            <v>3.5392420000000002</v>
          </cell>
          <cell r="H1476">
            <v>3.1614650000000002</v>
          </cell>
          <cell r="I1476">
            <v>-0.5226691</v>
          </cell>
          <cell r="J1476">
            <v>-0.21387200000000001</v>
          </cell>
          <cell r="K1476">
            <v>0</v>
          </cell>
          <cell r="L1476">
            <v>0.21387200000000001</v>
          </cell>
          <cell r="M1476">
            <v>0.5226691</v>
          </cell>
          <cell r="N1476">
            <v>0.5226691</v>
          </cell>
          <cell r="O1476">
            <v>42</v>
          </cell>
        </row>
        <row r="1477">
          <cell r="A1477" t="str">
            <v>C&amp;I</v>
          </cell>
          <cell r="B1477">
            <v>12</v>
          </cell>
          <cell r="C1477" t="str">
            <v>All</v>
          </cell>
          <cell r="D1477" t="str">
            <v>PCT</v>
          </cell>
          <cell r="E1477" t="str">
            <v>Tonnage: 2&lt;=tons&lt;3</v>
          </cell>
          <cell r="F1477">
            <v>86.107799999999997</v>
          </cell>
          <cell r="G1477">
            <v>3.8515929999999998</v>
          </cell>
          <cell r="H1477">
            <v>3.6345580000000002</v>
          </cell>
          <cell r="I1477">
            <v>-0.51832489999999998</v>
          </cell>
          <cell r="J1477">
            <v>-0.21209430000000001</v>
          </cell>
          <cell r="K1477">
            <v>0</v>
          </cell>
          <cell r="L1477">
            <v>0.21209430000000001</v>
          </cell>
          <cell r="M1477">
            <v>0.51832489999999998</v>
          </cell>
          <cell r="N1477">
            <v>0.51832489999999998</v>
          </cell>
          <cell r="O1477">
            <v>42</v>
          </cell>
        </row>
        <row r="1478">
          <cell r="A1478" t="str">
            <v>C&amp;I</v>
          </cell>
          <cell r="B1478">
            <v>13</v>
          </cell>
          <cell r="C1478" t="str">
            <v>All</v>
          </cell>
          <cell r="D1478" t="str">
            <v>PCT</v>
          </cell>
          <cell r="E1478" t="str">
            <v>Tonnage: 2&lt;=tons&lt;3</v>
          </cell>
          <cell r="F1478">
            <v>89.295199999999994</v>
          </cell>
          <cell r="G1478">
            <v>4.2478379999999998</v>
          </cell>
          <cell r="H1478">
            <v>4.3822380000000001</v>
          </cell>
          <cell r="I1478">
            <v>-0.52637999999999996</v>
          </cell>
          <cell r="J1478">
            <v>-0.21539040000000001</v>
          </cell>
          <cell r="K1478">
            <v>0</v>
          </cell>
          <cell r="L1478">
            <v>0.21539040000000001</v>
          </cell>
          <cell r="M1478">
            <v>0.52637999999999996</v>
          </cell>
          <cell r="N1478">
            <v>0.52637999999999996</v>
          </cell>
          <cell r="O1478">
            <v>42</v>
          </cell>
        </row>
        <row r="1479">
          <cell r="A1479" t="str">
            <v>C&amp;I</v>
          </cell>
          <cell r="B1479">
            <v>14</v>
          </cell>
          <cell r="C1479" t="str">
            <v>All</v>
          </cell>
          <cell r="D1479" t="str">
            <v>PCT</v>
          </cell>
          <cell r="E1479" t="str">
            <v>Tonnage: 2&lt;=tons&lt;3</v>
          </cell>
          <cell r="F1479">
            <v>91.744500000000002</v>
          </cell>
          <cell r="G1479">
            <v>4.4102969999999999</v>
          </cell>
          <cell r="H1479">
            <v>4.5735960000000002</v>
          </cell>
          <cell r="I1479">
            <v>-0.50009230000000005</v>
          </cell>
          <cell r="J1479">
            <v>-0.2046337</v>
          </cell>
          <cell r="K1479">
            <v>0</v>
          </cell>
          <cell r="L1479">
            <v>0.2046337</v>
          </cell>
          <cell r="M1479">
            <v>0.50009230000000005</v>
          </cell>
          <cell r="N1479">
            <v>0.50009230000000005</v>
          </cell>
          <cell r="O1479">
            <v>42</v>
          </cell>
        </row>
        <row r="1480">
          <cell r="A1480" t="str">
            <v>C&amp;I</v>
          </cell>
          <cell r="B1480">
            <v>15</v>
          </cell>
          <cell r="C1480" t="str">
            <v>All</v>
          </cell>
          <cell r="D1480" t="str">
            <v>PCT</v>
          </cell>
          <cell r="E1480" t="str">
            <v>Tonnage: 2&lt;=tons&lt;3</v>
          </cell>
          <cell r="F1480">
            <v>93.982500000000002</v>
          </cell>
          <cell r="G1480">
            <v>4.6723860000000004</v>
          </cell>
          <cell r="H1480">
            <v>4.9695</v>
          </cell>
          <cell r="I1480">
            <v>-0.52667679999999995</v>
          </cell>
          <cell r="J1480">
            <v>-0.21551190000000001</v>
          </cell>
          <cell r="K1480">
            <v>0</v>
          </cell>
          <cell r="L1480">
            <v>0.21551190000000001</v>
          </cell>
          <cell r="M1480">
            <v>0.52667679999999995</v>
          </cell>
          <cell r="N1480">
            <v>0.52667679999999995</v>
          </cell>
          <cell r="O1480">
            <v>42</v>
          </cell>
        </row>
        <row r="1481">
          <cell r="A1481" t="str">
            <v>C&amp;I</v>
          </cell>
          <cell r="B1481">
            <v>16</v>
          </cell>
          <cell r="C1481" t="str">
            <v>All</v>
          </cell>
          <cell r="D1481" t="str">
            <v>PCT</v>
          </cell>
          <cell r="E1481" t="str">
            <v>Tonnage: 2&lt;=tons&lt;3</v>
          </cell>
          <cell r="F1481">
            <v>95.422899999999998</v>
          </cell>
          <cell r="G1481">
            <v>4.7985610000000003</v>
          </cell>
          <cell r="H1481">
            <v>3.9154140000000002</v>
          </cell>
          <cell r="I1481">
            <v>-0.54715009999999997</v>
          </cell>
          <cell r="J1481">
            <v>-0.22388939999999999</v>
          </cell>
          <cell r="K1481">
            <v>0</v>
          </cell>
          <cell r="L1481">
            <v>0.22388939999999999</v>
          </cell>
          <cell r="M1481">
            <v>0.54715009999999997</v>
          </cell>
          <cell r="N1481">
            <v>0.54715009999999997</v>
          </cell>
          <cell r="O1481">
            <v>42</v>
          </cell>
        </row>
        <row r="1482">
          <cell r="A1482" t="str">
            <v>C&amp;I</v>
          </cell>
          <cell r="B1482">
            <v>17</v>
          </cell>
          <cell r="C1482" t="str">
            <v>All</v>
          </cell>
          <cell r="D1482" t="str">
            <v>PCT</v>
          </cell>
          <cell r="E1482" t="str">
            <v>Tonnage: 2&lt;=tons&lt;3</v>
          </cell>
          <cell r="F1482">
            <v>96</v>
          </cell>
          <cell r="G1482">
            <v>4.3323419999999997</v>
          </cell>
          <cell r="H1482">
            <v>3.3467709999999999</v>
          </cell>
          <cell r="I1482">
            <v>-0.53683709999999996</v>
          </cell>
          <cell r="J1482">
            <v>-0.21966939999999999</v>
          </cell>
          <cell r="K1482">
            <v>0</v>
          </cell>
          <cell r="L1482">
            <v>0.21966939999999999</v>
          </cell>
          <cell r="M1482">
            <v>0.53683709999999996</v>
          </cell>
          <cell r="N1482">
            <v>0.53683709999999996</v>
          </cell>
          <cell r="O1482">
            <v>42</v>
          </cell>
        </row>
        <row r="1483">
          <cell r="A1483" t="str">
            <v>C&amp;I</v>
          </cell>
          <cell r="B1483">
            <v>18</v>
          </cell>
          <cell r="C1483" t="str">
            <v>All</v>
          </cell>
          <cell r="D1483" t="str">
            <v>PCT</v>
          </cell>
          <cell r="E1483" t="str">
            <v>Tonnage: 2&lt;=tons&lt;3</v>
          </cell>
          <cell r="F1483">
            <v>96.196299999999994</v>
          </cell>
          <cell r="G1483">
            <v>2.6577009999999999</v>
          </cell>
          <cell r="H1483">
            <v>1.820973</v>
          </cell>
          <cell r="I1483">
            <v>-0.50911099999999998</v>
          </cell>
          <cell r="J1483">
            <v>-0.20832410000000001</v>
          </cell>
          <cell r="K1483">
            <v>0</v>
          </cell>
          <cell r="L1483">
            <v>0.20832410000000001</v>
          </cell>
          <cell r="M1483">
            <v>0.50911099999999998</v>
          </cell>
          <cell r="N1483">
            <v>0.50911099999999998</v>
          </cell>
          <cell r="O1483">
            <v>42</v>
          </cell>
        </row>
        <row r="1484">
          <cell r="A1484" t="str">
            <v>C&amp;I</v>
          </cell>
          <cell r="B1484">
            <v>19</v>
          </cell>
          <cell r="C1484" t="str">
            <v>All</v>
          </cell>
          <cell r="D1484" t="str">
            <v>PCT</v>
          </cell>
          <cell r="E1484" t="str">
            <v>Tonnage: 2&lt;=tons&lt;3</v>
          </cell>
          <cell r="F1484">
            <v>94.418999999999997</v>
          </cell>
          <cell r="G1484">
            <v>1.9683679999999999</v>
          </cell>
          <cell r="H1484">
            <v>1.7752220000000001</v>
          </cell>
          <cell r="I1484">
            <v>-0.50377660000000002</v>
          </cell>
          <cell r="J1484">
            <v>-0.2061413</v>
          </cell>
          <cell r="K1484">
            <v>0</v>
          </cell>
          <cell r="L1484">
            <v>0.2061413</v>
          </cell>
          <cell r="M1484">
            <v>0.50377660000000002</v>
          </cell>
          <cell r="N1484">
            <v>0.50377660000000002</v>
          </cell>
          <cell r="O1484">
            <v>42</v>
          </cell>
        </row>
        <row r="1485">
          <cell r="A1485" t="str">
            <v>C&amp;I</v>
          </cell>
          <cell r="B1485">
            <v>20</v>
          </cell>
          <cell r="C1485" t="str">
            <v>All</v>
          </cell>
          <cell r="D1485" t="str">
            <v>PCT</v>
          </cell>
          <cell r="E1485" t="str">
            <v>Tonnage: 2&lt;=tons&lt;3</v>
          </cell>
          <cell r="F1485">
            <v>89.981300000000005</v>
          </cell>
          <cell r="G1485">
            <v>2.2386599999999999</v>
          </cell>
          <cell r="H1485">
            <v>1.7237290000000001</v>
          </cell>
          <cell r="I1485">
            <v>-0.48828339999999998</v>
          </cell>
          <cell r="J1485">
            <v>-0.1998016</v>
          </cell>
          <cell r="K1485">
            <v>0</v>
          </cell>
          <cell r="L1485">
            <v>0.1998016</v>
          </cell>
          <cell r="M1485">
            <v>0.48828339999999998</v>
          </cell>
          <cell r="N1485">
            <v>0.48828339999999998</v>
          </cell>
          <cell r="O1485">
            <v>42</v>
          </cell>
        </row>
        <row r="1486">
          <cell r="A1486" t="str">
            <v>C&amp;I</v>
          </cell>
          <cell r="B1486">
            <v>21</v>
          </cell>
          <cell r="C1486" t="str">
            <v>All</v>
          </cell>
          <cell r="D1486" t="str">
            <v>PCT</v>
          </cell>
          <cell r="E1486" t="str">
            <v>Tonnage: 2&lt;=tons&lt;3</v>
          </cell>
          <cell r="F1486">
            <v>85.523300000000006</v>
          </cell>
          <cell r="G1486">
            <v>2.326902</v>
          </cell>
          <cell r="H1486">
            <v>2.119796</v>
          </cell>
          <cell r="I1486">
            <v>-0.47233350000000002</v>
          </cell>
          <cell r="J1486">
            <v>-0.193275</v>
          </cell>
          <cell r="K1486">
            <v>0</v>
          </cell>
          <cell r="L1486">
            <v>0.193275</v>
          </cell>
          <cell r="M1486">
            <v>0.47233350000000002</v>
          </cell>
          <cell r="N1486">
            <v>0.47233350000000002</v>
          </cell>
          <cell r="O1486">
            <v>42</v>
          </cell>
        </row>
        <row r="1487">
          <cell r="A1487" t="str">
            <v>C&amp;I</v>
          </cell>
          <cell r="B1487">
            <v>22</v>
          </cell>
          <cell r="C1487" t="str">
            <v>All</v>
          </cell>
          <cell r="D1487" t="str">
            <v>PCT</v>
          </cell>
          <cell r="E1487" t="str">
            <v>Tonnage: 2&lt;=tons&lt;3</v>
          </cell>
          <cell r="F1487">
            <v>81.996799999999993</v>
          </cell>
          <cell r="G1487">
            <v>2.4178630000000001</v>
          </cell>
          <cell r="H1487">
            <v>1.9558519999999999</v>
          </cell>
          <cell r="I1487">
            <v>-0.44634570000000001</v>
          </cell>
          <cell r="J1487">
            <v>-0.1826411</v>
          </cell>
          <cell r="K1487">
            <v>0</v>
          </cell>
          <cell r="L1487">
            <v>0.1826411</v>
          </cell>
          <cell r="M1487">
            <v>0.44634570000000001</v>
          </cell>
          <cell r="N1487">
            <v>0.44634570000000001</v>
          </cell>
          <cell r="O1487">
            <v>42</v>
          </cell>
        </row>
        <row r="1488">
          <cell r="A1488" t="str">
            <v>C&amp;I</v>
          </cell>
          <cell r="B1488">
            <v>23</v>
          </cell>
          <cell r="C1488" t="str">
            <v>All</v>
          </cell>
          <cell r="D1488" t="str">
            <v>PCT</v>
          </cell>
          <cell r="E1488" t="str">
            <v>Tonnage: 2&lt;=tons&lt;3</v>
          </cell>
          <cell r="F1488">
            <v>79.523300000000006</v>
          </cell>
          <cell r="G1488">
            <v>2.1166170000000002</v>
          </cell>
          <cell r="H1488">
            <v>1.8758649999999999</v>
          </cell>
          <cell r="I1488">
            <v>-0.4503182</v>
          </cell>
          <cell r="J1488">
            <v>-0.1842665</v>
          </cell>
          <cell r="K1488">
            <v>0</v>
          </cell>
          <cell r="L1488">
            <v>0.1842665</v>
          </cell>
          <cell r="M1488">
            <v>0.4503182</v>
          </cell>
          <cell r="N1488">
            <v>0.4503182</v>
          </cell>
          <cell r="O1488">
            <v>42</v>
          </cell>
        </row>
        <row r="1489">
          <cell r="A1489" t="str">
            <v>C&amp;I</v>
          </cell>
          <cell r="B1489">
            <v>24</v>
          </cell>
          <cell r="C1489" t="str">
            <v>All</v>
          </cell>
          <cell r="D1489" t="str">
            <v>PCT</v>
          </cell>
          <cell r="E1489" t="str">
            <v>Tonnage: 2&lt;=tons&lt;3</v>
          </cell>
          <cell r="F1489">
            <v>77.311899999999994</v>
          </cell>
          <cell r="G1489">
            <v>2.0966429999999998</v>
          </cell>
          <cell r="H1489">
            <v>1.898738</v>
          </cell>
          <cell r="I1489">
            <v>-0.43866870000000002</v>
          </cell>
          <cell r="J1489">
            <v>-0.17949970000000001</v>
          </cell>
          <cell r="K1489">
            <v>0</v>
          </cell>
          <cell r="L1489">
            <v>0.17949970000000001</v>
          </cell>
          <cell r="M1489">
            <v>0.43866870000000002</v>
          </cell>
          <cell r="N1489">
            <v>0.43866870000000002</v>
          </cell>
          <cell r="O1489">
            <v>42</v>
          </cell>
        </row>
        <row r="1490">
          <cell r="A1490" t="str">
            <v>C&amp;I</v>
          </cell>
          <cell r="B1490">
            <v>1</v>
          </cell>
          <cell r="C1490" t="str">
            <v>All</v>
          </cell>
          <cell r="D1490" t="str">
            <v>PCT</v>
          </cell>
          <cell r="E1490" t="str">
            <v>Tonnage: 3&lt;=tons&lt;4</v>
          </cell>
          <cell r="F1490">
            <v>66.773300000000006</v>
          </cell>
          <cell r="G1490">
            <v>1.923271</v>
          </cell>
          <cell r="H1490">
            <v>1.6617409999999999</v>
          </cell>
          <cell r="I1490">
            <v>-0.33679290000000001</v>
          </cell>
          <cell r="J1490">
            <v>-0.13781289999999999</v>
          </cell>
          <cell r="K1490">
            <v>0</v>
          </cell>
          <cell r="L1490">
            <v>0.13781289999999999</v>
          </cell>
          <cell r="M1490">
            <v>0.33679290000000001</v>
          </cell>
          <cell r="N1490">
            <v>0.33679290000000001</v>
          </cell>
          <cell r="O1490">
            <v>90</v>
          </cell>
        </row>
        <row r="1491">
          <cell r="A1491" t="str">
            <v>C&amp;I</v>
          </cell>
          <cell r="B1491">
            <v>2</v>
          </cell>
          <cell r="C1491" t="str">
            <v>All</v>
          </cell>
          <cell r="D1491" t="str">
            <v>PCT</v>
          </cell>
          <cell r="E1491" t="str">
            <v>Tonnage: 3&lt;=tons&lt;4</v>
          </cell>
          <cell r="F1491">
            <v>65.544300000000007</v>
          </cell>
          <cell r="G1491">
            <v>1.6682159999999999</v>
          </cell>
          <cell r="H1491">
            <v>1.5884050000000001</v>
          </cell>
          <cell r="I1491">
            <v>-0.33300869999999999</v>
          </cell>
          <cell r="J1491">
            <v>-0.13626450000000001</v>
          </cell>
          <cell r="K1491">
            <v>0</v>
          </cell>
          <cell r="L1491">
            <v>0.13626450000000001</v>
          </cell>
          <cell r="M1491">
            <v>0.33300869999999999</v>
          </cell>
          <cell r="N1491">
            <v>0.33300869999999999</v>
          </cell>
          <cell r="O1491">
            <v>90</v>
          </cell>
        </row>
        <row r="1492">
          <cell r="A1492" t="str">
            <v>C&amp;I</v>
          </cell>
          <cell r="B1492">
            <v>3</v>
          </cell>
          <cell r="C1492" t="str">
            <v>All</v>
          </cell>
          <cell r="D1492" t="str">
            <v>PCT</v>
          </cell>
          <cell r="E1492" t="str">
            <v>Tonnage: 3&lt;=tons&lt;4</v>
          </cell>
          <cell r="F1492">
            <v>64.334400000000002</v>
          </cell>
          <cell r="G1492">
            <v>1.568187</v>
          </cell>
          <cell r="H1492">
            <v>1.4990790000000001</v>
          </cell>
          <cell r="I1492">
            <v>-0.33113419999999999</v>
          </cell>
          <cell r="J1492">
            <v>-0.13549739999999999</v>
          </cell>
          <cell r="K1492">
            <v>0</v>
          </cell>
          <cell r="L1492">
            <v>0.13549739999999999</v>
          </cell>
          <cell r="M1492">
            <v>0.33113419999999999</v>
          </cell>
          <cell r="N1492">
            <v>0.33113419999999999</v>
          </cell>
          <cell r="O1492">
            <v>90</v>
          </cell>
        </row>
        <row r="1493">
          <cell r="A1493" t="str">
            <v>C&amp;I</v>
          </cell>
          <cell r="B1493">
            <v>4</v>
          </cell>
          <cell r="C1493" t="str">
            <v>All</v>
          </cell>
          <cell r="D1493" t="str">
            <v>PCT</v>
          </cell>
          <cell r="E1493" t="str">
            <v>Tonnage: 3&lt;=tons&lt;4</v>
          </cell>
          <cell r="F1493">
            <v>63.218200000000003</v>
          </cell>
          <cell r="G1493">
            <v>1.544386</v>
          </cell>
          <cell r="H1493">
            <v>1.514405</v>
          </cell>
          <cell r="I1493">
            <v>-0.3304668</v>
          </cell>
          <cell r="J1493">
            <v>-0.13522429999999999</v>
          </cell>
          <cell r="K1493">
            <v>0</v>
          </cell>
          <cell r="L1493">
            <v>0.13522429999999999</v>
          </cell>
          <cell r="M1493">
            <v>0.3304668</v>
          </cell>
          <cell r="N1493">
            <v>0.3304668</v>
          </cell>
          <cell r="O1493">
            <v>90</v>
          </cell>
        </row>
        <row r="1494">
          <cell r="A1494" t="str">
            <v>C&amp;I</v>
          </cell>
          <cell r="B1494">
            <v>5</v>
          </cell>
          <cell r="C1494" t="str">
            <v>All</v>
          </cell>
          <cell r="D1494" t="str">
            <v>PCT</v>
          </cell>
          <cell r="E1494" t="str">
            <v>Tonnage: 3&lt;=tons&lt;4</v>
          </cell>
          <cell r="F1494">
            <v>62.7744</v>
          </cell>
          <cell r="G1494">
            <v>1.5072380000000001</v>
          </cell>
          <cell r="H1494">
            <v>1.466378</v>
          </cell>
          <cell r="I1494">
            <v>-0.32975579999999999</v>
          </cell>
          <cell r="J1494">
            <v>-0.13493340000000001</v>
          </cell>
          <cell r="K1494">
            <v>0</v>
          </cell>
          <cell r="L1494">
            <v>0.13493340000000001</v>
          </cell>
          <cell r="M1494">
            <v>0.32975579999999999</v>
          </cell>
          <cell r="N1494">
            <v>0.32975579999999999</v>
          </cell>
          <cell r="O1494">
            <v>90</v>
          </cell>
        </row>
        <row r="1495">
          <cell r="A1495" t="str">
            <v>C&amp;I</v>
          </cell>
          <cell r="B1495">
            <v>6</v>
          </cell>
          <cell r="C1495" t="str">
            <v>All</v>
          </cell>
          <cell r="D1495" t="str">
            <v>PCT</v>
          </cell>
          <cell r="E1495" t="str">
            <v>Tonnage: 3&lt;=tons&lt;4</v>
          </cell>
          <cell r="F1495">
            <v>62.305100000000003</v>
          </cell>
          <cell r="G1495">
            <v>1.545822</v>
          </cell>
          <cell r="H1495">
            <v>1.5024329999999999</v>
          </cell>
          <cell r="I1495">
            <v>-0.32992320000000003</v>
          </cell>
          <cell r="J1495">
            <v>-0.13500190000000001</v>
          </cell>
          <cell r="K1495">
            <v>0</v>
          </cell>
          <cell r="L1495">
            <v>0.13500190000000001</v>
          </cell>
          <cell r="M1495">
            <v>0.32992320000000003</v>
          </cell>
          <cell r="N1495">
            <v>0.32992320000000003</v>
          </cell>
          <cell r="O1495">
            <v>90</v>
          </cell>
        </row>
        <row r="1496">
          <cell r="A1496" t="str">
            <v>C&amp;I</v>
          </cell>
          <cell r="B1496">
            <v>7</v>
          </cell>
          <cell r="C1496" t="str">
            <v>All</v>
          </cell>
          <cell r="D1496" t="str">
            <v>PCT</v>
          </cell>
          <cell r="E1496" t="str">
            <v>Tonnage: 3&lt;=tons&lt;4</v>
          </cell>
          <cell r="F1496">
            <v>61.509700000000002</v>
          </cell>
          <cell r="G1496">
            <v>2.3305199999999999</v>
          </cell>
          <cell r="H1496">
            <v>2.4694950000000002</v>
          </cell>
          <cell r="I1496">
            <v>-0.33830290000000002</v>
          </cell>
          <cell r="J1496">
            <v>-0.13843079999999999</v>
          </cell>
          <cell r="K1496">
            <v>0</v>
          </cell>
          <cell r="L1496">
            <v>0.13843079999999999</v>
          </cell>
          <cell r="M1496">
            <v>0.33830290000000002</v>
          </cell>
          <cell r="N1496">
            <v>0.33830290000000002</v>
          </cell>
          <cell r="O1496">
            <v>90</v>
          </cell>
        </row>
        <row r="1497">
          <cell r="A1497" t="str">
            <v>C&amp;I</v>
          </cell>
          <cell r="B1497">
            <v>8</v>
          </cell>
          <cell r="C1497" t="str">
            <v>All</v>
          </cell>
          <cell r="D1497" t="str">
            <v>PCT</v>
          </cell>
          <cell r="E1497" t="str">
            <v>Tonnage: 3&lt;=tons&lt;4</v>
          </cell>
          <cell r="F1497">
            <v>62.685099999999998</v>
          </cell>
          <cell r="G1497">
            <v>2.7440920000000002</v>
          </cell>
          <cell r="H1497">
            <v>2.6546590000000001</v>
          </cell>
          <cell r="I1497">
            <v>-0.33827550000000001</v>
          </cell>
          <cell r="J1497">
            <v>-0.1384196</v>
          </cell>
          <cell r="K1497">
            <v>0</v>
          </cell>
          <cell r="L1497">
            <v>0.1384196</v>
          </cell>
          <cell r="M1497">
            <v>0.33827550000000001</v>
          </cell>
          <cell r="N1497">
            <v>0.33827550000000001</v>
          </cell>
          <cell r="O1497">
            <v>90</v>
          </cell>
        </row>
        <row r="1498">
          <cell r="A1498" t="str">
            <v>C&amp;I</v>
          </cell>
          <cell r="B1498">
            <v>9</v>
          </cell>
          <cell r="C1498" t="str">
            <v>All</v>
          </cell>
          <cell r="D1498" t="str">
            <v>PCT</v>
          </cell>
          <cell r="E1498" t="str">
            <v>Tonnage: 3&lt;=tons&lt;4</v>
          </cell>
          <cell r="F1498">
            <v>66.6922</v>
          </cell>
          <cell r="G1498">
            <v>3.62541</v>
          </cell>
          <cell r="H1498">
            <v>3.1996020000000001</v>
          </cell>
          <cell r="I1498">
            <v>-0.38112420000000002</v>
          </cell>
          <cell r="J1498">
            <v>-0.15595290000000001</v>
          </cell>
          <cell r="K1498">
            <v>0</v>
          </cell>
          <cell r="L1498">
            <v>0.15595290000000001</v>
          </cell>
          <cell r="M1498">
            <v>0.38112420000000002</v>
          </cell>
          <cell r="N1498">
            <v>0.38112420000000002</v>
          </cell>
          <cell r="O1498">
            <v>90</v>
          </cell>
        </row>
        <row r="1499">
          <cell r="A1499" t="str">
            <v>C&amp;I</v>
          </cell>
          <cell r="B1499">
            <v>10</v>
          </cell>
          <cell r="C1499" t="str">
            <v>All</v>
          </cell>
          <cell r="D1499" t="str">
            <v>PCT</v>
          </cell>
          <cell r="E1499" t="str">
            <v>Tonnage: 3&lt;=tons&lt;4</v>
          </cell>
          <cell r="F1499">
            <v>70.424599999999998</v>
          </cell>
          <cell r="G1499">
            <v>4.4848759999999999</v>
          </cell>
          <cell r="H1499">
            <v>4.55105</v>
          </cell>
          <cell r="I1499">
            <v>-0.56687449999999995</v>
          </cell>
          <cell r="J1499">
            <v>-0.23196049999999999</v>
          </cell>
          <cell r="K1499">
            <v>0</v>
          </cell>
          <cell r="L1499">
            <v>0.23196049999999999</v>
          </cell>
          <cell r="M1499">
            <v>0.56687449999999995</v>
          </cell>
          <cell r="N1499">
            <v>0.56687449999999995</v>
          </cell>
          <cell r="O1499">
            <v>90</v>
          </cell>
        </row>
        <row r="1500">
          <cell r="A1500" t="str">
            <v>C&amp;I</v>
          </cell>
          <cell r="B1500">
            <v>11</v>
          </cell>
          <cell r="C1500" t="str">
            <v>All</v>
          </cell>
          <cell r="D1500" t="str">
            <v>PCT</v>
          </cell>
          <cell r="E1500" t="str">
            <v>Tonnage: 3&lt;=tons&lt;4</v>
          </cell>
          <cell r="F1500">
            <v>74.938500000000005</v>
          </cell>
          <cell r="G1500">
            <v>5.7559319999999996</v>
          </cell>
          <cell r="H1500">
            <v>5.2346269999999997</v>
          </cell>
          <cell r="I1500">
            <v>-0.42511539999999998</v>
          </cell>
          <cell r="J1500">
            <v>-0.17395379999999999</v>
          </cell>
          <cell r="K1500">
            <v>0</v>
          </cell>
          <cell r="L1500">
            <v>0.17395379999999999</v>
          </cell>
          <cell r="M1500">
            <v>0.42511539999999998</v>
          </cell>
          <cell r="N1500">
            <v>0.42511539999999998</v>
          </cell>
          <cell r="O1500">
            <v>90</v>
          </cell>
        </row>
        <row r="1501">
          <cell r="A1501" t="str">
            <v>C&amp;I</v>
          </cell>
          <cell r="B1501">
            <v>12</v>
          </cell>
          <cell r="C1501" t="str">
            <v>All</v>
          </cell>
          <cell r="D1501" t="str">
            <v>PCT</v>
          </cell>
          <cell r="E1501" t="str">
            <v>Tonnage: 3&lt;=tons&lt;4</v>
          </cell>
          <cell r="F1501">
            <v>78.891300000000001</v>
          </cell>
          <cell r="G1501">
            <v>6.7665430000000004</v>
          </cell>
          <cell r="H1501">
            <v>7.4901590000000002</v>
          </cell>
          <cell r="I1501">
            <v>-0.41946670000000003</v>
          </cell>
          <cell r="J1501">
            <v>-0.1716424</v>
          </cell>
          <cell r="K1501">
            <v>0</v>
          </cell>
          <cell r="L1501">
            <v>0.1716424</v>
          </cell>
          <cell r="M1501">
            <v>0.41946670000000003</v>
          </cell>
          <cell r="N1501">
            <v>0.41946670000000003</v>
          </cell>
          <cell r="O1501">
            <v>90</v>
          </cell>
        </row>
        <row r="1502">
          <cell r="A1502" t="str">
            <v>C&amp;I</v>
          </cell>
          <cell r="B1502">
            <v>13</v>
          </cell>
          <cell r="C1502" t="str">
            <v>All</v>
          </cell>
          <cell r="D1502" t="str">
            <v>PCT</v>
          </cell>
          <cell r="E1502" t="str">
            <v>Tonnage: 3&lt;=tons&lt;4</v>
          </cell>
          <cell r="F1502">
            <v>82.787800000000004</v>
          </cell>
          <cell r="G1502">
            <v>6.3831850000000001</v>
          </cell>
          <cell r="H1502">
            <v>6.9549409999999998</v>
          </cell>
          <cell r="I1502">
            <v>-0.47460409999999997</v>
          </cell>
          <cell r="J1502">
            <v>-0.19420409999999999</v>
          </cell>
          <cell r="K1502">
            <v>0</v>
          </cell>
          <cell r="L1502">
            <v>0.19420409999999999</v>
          </cell>
          <cell r="M1502">
            <v>0.47460409999999997</v>
          </cell>
          <cell r="N1502">
            <v>0.47460409999999997</v>
          </cell>
          <cell r="O1502">
            <v>90</v>
          </cell>
        </row>
        <row r="1503">
          <cell r="A1503" t="str">
            <v>C&amp;I</v>
          </cell>
          <cell r="B1503">
            <v>14</v>
          </cell>
          <cell r="C1503" t="str">
            <v>All</v>
          </cell>
          <cell r="D1503" t="str">
            <v>PCT</v>
          </cell>
          <cell r="E1503" t="str">
            <v>Tonnage: 3&lt;=tons&lt;4</v>
          </cell>
          <cell r="F1503">
            <v>86.048000000000002</v>
          </cell>
          <cell r="G1503">
            <v>7.1264070000000004</v>
          </cell>
          <cell r="H1503">
            <v>7.658588</v>
          </cell>
          <cell r="I1503">
            <v>-0.55353129999999995</v>
          </cell>
          <cell r="J1503">
            <v>-0.22650049999999999</v>
          </cell>
          <cell r="K1503">
            <v>0</v>
          </cell>
          <cell r="L1503">
            <v>0.22650049999999999</v>
          </cell>
          <cell r="M1503">
            <v>0.55353129999999995</v>
          </cell>
          <cell r="N1503">
            <v>0.55353129999999995</v>
          </cell>
          <cell r="O1503">
            <v>90</v>
          </cell>
        </row>
        <row r="1504">
          <cell r="A1504" t="str">
            <v>C&amp;I</v>
          </cell>
          <cell r="B1504">
            <v>15</v>
          </cell>
          <cell r="C1504" t="str">
            <v>All</v>
          </cell>
          <cell r="D1504" t="str">
            <v>PCT</v>
          </cell>
          <cell r="E1504" t="str">
            <v>Tonnage: 3&lt;=tons&lt;4</v>
          </cell>
          <cell r="F1504">
            <v>89.054000000000002</v>
          </cell>
          <cell r="G1504">
            <v>8.4833850000000002</v>
          </cell>
          <cell r="H1504">
            <v>7.1771349999999998</v>
          </cell>
          <cell r="I1504">
            <v>-0.3748784</v>
          </cell>
          <cell r="J1504">
            <v>-0.15339720000000001</v>
          </cell>
          <cell r="K1504">
            <v>0</v>
          </cell>
          <cell r="L1504">
            <v>0.15339720000000001</v>
          </cell>
          <cell r="M1504">
            <v>0.3748784</v>
          </cell>
          <cell r="N1504">
            <v>0.3748784</v>
          </cell>
          <cell r="O1504">
            <v>90</v>
          </cell>
        </row>
        <row r="1505">
          <cell r="A1505" t="str">
            <v>C&amp;I</v>
          </cell>
          <cell r="B1505">
            <v>16</v>
          </cell>
          <cell r="C1505" t="str">
            <v>All</v>
          </cell>
          <cell r="D1505" t="str">
            <v>PCT</v>
          </cell>
          <cell r="E1505" t="str">
            <v>Tonnage: 3&lt;=tons&lt;4</v>
          </cell>
          <cell r="F1505">
            <v>90.851200000000006</v>
          </cell>
          <cell r="G1505">
            <v>8.6963270000000001</v>
          </cell>
          <cell r="H1505">
            <v>7.6984539999999999</v>
          </cell>
          <cell r="I1505">
            <v>-0.42734339999999998</v>
          </cell>
          <cell r="J1505">
            <v>-0.1748654</v>
          </cell>
          <cell r="K1505">
            <v>0</v>
          </cell>
          <cell r="L1505">
            <v>0.1748654</v>
          </cell>
          <cell r="M1505">
            <v>0.42734339999999998</v>
          </cell>
          <cell r="N1505">
            <v>0.42734339999999998</v>
          </cell>
          <cell r="O1505">
            <v>90</v>
          </cell>
        </row>
        <row r="1506">
          <cell r="A1506" t="str">
            <v>C&amp;I</v>
          </cell>
          <cell r="B1506">
            <v>17</v>
          </cell>
          <cell r="C1506" t="str">
            <v>All</v>
          </cell>
          <cell r="D1506" t="str">
            <v>PCT</v>
          </cell>
          <cell r="E1506" t="str">
            <v>Tonnage: 3&lt;=tons&lt;4</v>
          </cell>
          <cell r="F1506">
            <v>91.712299999999999</v>
          </cell>
          <cell r="G1506">
            <v>7.3276859999999999</v>
          </cell>
          <cell r="H1506">
            <v>7.9684889999999999</v>
          </cell>
          <cell r="I1506">
            <v>-0.44218410000000002</v>
          </cell>
          <cell r="J1506">
            <v>-0.18093809999999999</v>
          </cell>
          <cell r="K1506">
            <v>0</v>
          </cell>
          <cell r="L1506">
            <v>0.18093809999999999</v>
          </cell>
          <cell r="M1506">
            <v>0.44218410000000002</v>
          </cell>
          <cell r="N1506">
            <v>0.44218410000000002</v>
          </cell>
          <cell r="O1506">
            <v>90</v>
          </cell>
        </row>
        <row r="1507">
          <cell r="A1507" t="str">
            <v>C&amp;I</v>
          </cell>
          <cell r="B1507">
            <v>18</v>
          </cell>
          <cell r="C1507" t="str">
            <v>All</v>
          </cell>
          <cell r="D1507" t="str">
            <v>PCT</v>
          </cell>
          <cell r="E1507" t="str">
            <v>Tonnage: 3&lt;=tons&lt;4</v>
          </cell>
          <cell r="F1507">
            <v>90.635800000000003</v>
          </cell>
          <cell r="G1507">
            <v>5.7327339999999998</v>
          </cell>
          <cell r="H1507">
            <v>6.2823260000000003</v>
          </cell>
          <cell r="I1507">
            <v>-0.3980204</v>
          </cell>
          <cell r="J1507">
            <v>-0.1628667</v>
          </cell>
          <cell r="K1507">
            <v>0</v>
          </cell>
          <cell r="L1507">
            <v>0.1628667</v>
          </cell>
          <cell r="M1507">
            <v>0.3980204</v>
          </cell>
          <cell r="N1507">
            <v>0.3980204</v>
          </cell>
          <cell r="O1507">
            <v>90</v>
          </cell>
        </row>
        <row r="1508">
          <cell r="A1508" t="str">
            <v>C&amp;I</v>
          </cell>
          <cell r="B1508">
            <v>19</v>
          </cell>
          <cell r="C1508" t="str">
            <v>All</v>
          </cell>
          <cell r="D1508" t="str">
            <v>PCT</v>
          </cell>
          <cell r="E1508" t="str">
            <v>Tonnage: 3&lt;=tons&lt;4</v>
          </cell>
          <cell r="F1508">
            <v>87.867599999999996</v>
          </cell>
          <cell r="G1508">
            <v>5.1639179999999998</v>
          </cell>
          <cell r="H1508">
            <v>5.3100560000000003</v>
          </cell>
          <cell r="I1508">
            <v>-0.39849449999999997</v>
          </cell>
          <cell r="J1508">
            <v>-0.1630607</v>
          </cell>
          <cell r="K1508">
            <v>0</v>
          </cell>
          <cell r="L1508">
            <v>0.1630607</v>
          </cell>
          <cell r="M1508">
            <v>0.39849449999999997</v>
          </cell>
          <cell r="N1508">
            <v>0.39849449999999997</v>
          </cell>
          <cell r="O1508">
            <v>90</v>
          </cell>
        </row>
        <row r="1509">
          <cell r="A1509" t="str">
            <v>C&amp;I</v>
          </cell>
          <cell r="B1509">
            <v>20</v>
          </cell>
          <cell r="C1509" t="str">
            <v>All</v>
          </cell>
          <cell r="D1509" t="str">
            <v>PCT</v>
          </cell>
          <cell r="E1509" t="str">
            <v>Tonnage: 3&lt;=tons&lt;4</v>
          </cell>
          <cell r="F1509">
            <v>83.408699999999996</v>
          </cell>
          <cell r="G1509">
            <v>3.845529</v>
          </cell>
          <cell r="H1509">
            <v>3.4211170000000002</v>
          </cell>
          <cell r="I1509">
            <v>-0.3894995</v>
          </cell>
          <cell r="J1509">
            <v>-0.1593801</v>
          </cell>
          <cell r="K1509">
            <v>0</v>
          </cell>
          <cell r="L1509">
            <v>0.1593801</v>
          </cell>
          <cell r="M1509">
            <v>0.3894995</v>
          </cell>
          <cell r="N1509">
            <v>0.3894995</v>
          </cell>
          <cell r="O1509">
            <v>90</v>
          </cell>
        </row>
        <row r="1510">
          <cell r="A1510" t="str">
            <v>C&amp;I</v>
          </cell>
          <cell r="B1510">
            <v>21</v>
          </cell>
          <cell r="C1510" t="str">
            <v>All</v>
          </cell>
          <cell r="D1510" t="str">
            <v>PCT</v>
          </cell>
          <cell r="E1510" t="str">
            <v>Tonnage: 3&lt;=tons&lt;4</v>
          </cell>
          <cell r="F1510">
            <v>78.956199999999995</v>
          </cell>
          <cell r="G1510">
            <v>3.009636</v>
          </cell>
          <cell r="H1510">
            <v>2.7722880000000001</v>
          </cell>
          <cell r="I1510">
            <v>-0.37671270000000001</v>
          </cell>
          <cell r="J1510">
            <v>-0.1541478</v>
          </cell>
          <cell r="K1510">
            <v>0</v>
          </cell>
          <cell r="L1510">
            <v>0.1541478</v>
          </cell>
          <cell r="M1510">
            <v>0.37671270000000001</v>
          </cell>
          <cell r="N1510">
            <v>0.37671270000000001</v>
          </cell>
          <cell r="O1510">
            <v>90</v>
          </cell>
        </row>
        <row r="1511">
          <cell r="A1511" t="str">
            <v>C&amp;I</v>
          </cell>
          <cell r="B1511">
            <v>22</v>
          </cell>
          <cell r="C1511" t="str">
            <v>All</v>
          </cell>
          <cell r="D1511" t="str">
            <v>PCT</v>
          </cell>
          <cell r="E1511" t="str">
            <v>Tonnage: 3&lt;=tons&lt;4</v>
          </cell>
          <cell r="F1511">
            <v>76.871899999999997</v>
          </cell>
          <cell r="G1511">
            <v>2.199363</v>
          </cell>
          <cell r="H1511">
            <v>2.5948929999999999</v>
          </cell>
          <cell r="I1511">
            <v>-0.36768719999999999</v>
          </cell>
          <cell r="J1511">
            <v>-0.15045459999999999</v>
          </cell>
          <cell r="K1511">
            <v>0</v>
          </cell>
          <cell r="L1511">
            <v>0.15045459999999999</v>
          </cell>
          <cell r="M1511">
            <v>0.36768719999999999</v>
          </cell>
          <cell r="N1511">
            <v>0.36768719999999999</v>
          </cell>
          <cell r="O1511">
            <v>90</v>
          </cell>
        </row>
        <row r="1512">
          <cell r="A1512" t="str">
            <v>C&amp;I</v>
          </cell>
          <cell r="B1512">
            <v>23</v>
          </cell>
          <cell r="C1512" t="str">
            <v>All</v>
          </cell>
          <cell r="D1512" t="str">
            <v>PCT</v>
          </cell>
          <cell r="E1512" t="str">
            <v>Tonnage: 3&lt;=tons&lt;4</v>
          </cell>
          <cell r="F1512">
            <v>74.810900000000004</v>
          </cell>
          <cell r="G1512">
            <v>2.3708819999999999</v>
          </cell>
          <cell r="H1512">
            <v>1.7769980000000001</v>
          </cell>
          <cell r="I1512">
            <v>-0.34324480000000002</v>
          </cell>
          <cell r="J1512">
            <v>-0.14045299999999999</v>
          </cell>
          <cell r="K1512">
            <v>0</v>
          </cell>
          <cell r="L1512">
            <v>0.14045299999999999</v>
          </cell>
          <cell r="M1512">
            <v>0.34324480000000002</v>
          </cell>
          <cell r="N1512">
            <v>0.34324480000000002</v>
          </cell>
          <cell r="O1512">
            <v>90</v>
          </cell>
        </row>
        <row r="1513">
          <cell r="A1513" t="str">
            <v>C&amp;I</v>
          </cell>
          <cell r="B1513">
            <v>24</v>
          </cell>
          <cell r="C1513" t="str">
            <v>All</v>
          </cell>
          <cell r="D1513" t="str">
            <v>PCT</v>
          </cell>
          <cell r="E1513" t="str">
            <v>Tonnage: 3&lt;=tons&lt;4</v>
          </cell>
          <cell r="F1513">
            <v>73.463200000000001</v>
          </cell>
          <cell r="G1513">
            <v>2.3878439999999999</v>
          </cell>
          <cell r="H1513">
            <v>1.6334679999999999</v>
          </cell>
          <cell r="I1513">
            <v>-0.34229169999999998</v>
          </cell>
          <cell r="J1513">
            <v>-0.14006299999999999</v>
          </cell>
          <cell r="K1513">
            <v>0</v>
          </cell>
          <cell r="L1513">
            <v>0.14006299999999999</v>
          </cell>
          <cell r="M1513">
            <v>0.34229169999999998</v>
          </cell>
          <cell r="N1513">
            <v>0.34229169999999998</v>
          </cell>
          <cell r="O1513">
            <v>90</v>
          </cell>
        </row>
        <row r="1514">
          <cell r="A1514" t="str">
            <v>C&amp;I</v>
          </cell>
          <cell r="B1514">
            <v>1</v>
          </cell>
          <cell r="C1514" t="str">
            <v>All</v>
          </cell>
          <cell r="D1514" t="str">
            <v>PCT</v>
          </cell>
          <cell r="E1514" t="str">
            <v>Tonnage: 4&lt;=tons&lt;5</v>
          </cell>
          <cell r="F1514">
            <v>69.313800000000001</v>
          </cell>
          <cell r="G1514">
            <v>3.3399290000000001</v>
          </cell>
          <cell r="H1514">
            <v>3.2794569999999998</v>
          </cell>
          <cell r="I1514">
            <v>-0.34487800000000002</v>
          </cell>
          <cell r="J1514">
            <v>-0.14112130000000001</v>
          </cell>
          <cell r="K1514">
            <v>0</v>
          </cell>
          <cell r="L1514">
            <v>0.14112130000000001</v>
          </cell>
          <cell r="M1514">
            <v>0.34487800000000002</v>
          </cell>
          <cell r="N1514">
            <v>0.34487800000000002</v>
          </cell>
          <cell r="O1514">
            <v>77</v>
          </cell>
        </row>
        <row r="1515">
          <cell r="A1515" t="str">
            <v>C&amp;I</v>
          </cell>
          <cell r="B1515">
            <v>2</v>
          </cell>
          <cell r="C1515" t="str">
            <v>All</v>
          </cell>
          <cell r="D1515" t="str">
            <v>PCT</v>
          </cell>
          <cell r="E1515" t="str">
            <v>Tonnage: 4&lt;=tons&lt;5</v>
          </cell>
          <cell r="F1515">
            <v>68.212100000000007</v>
          </cell>
          <cell r="G1515">
            <v>3.2862520000000002</v>
          </cell>
          <cell r="H1515">
            <v>3.1263809999999999</v>
          </cell>
          <cell r="I1515">
            <v>-0.33879140000000002</v>
          </cell>
          <cell r="J1515">
            <v>-0.1386307</v>
          </cell>
          <cell r="K1515">
            <v>0</v>
          </cell>
          <cell r="L1515">
            <v>0.1386307</v>
          </cell>
          <cell r="M1515">
            <v>0.33879140000000002</v>
          </cell>
          <cell r="N1515">
            <v>0.33879140000000002</v>
          </cell>
          <cell r="O1515">
            <v>77</v>
          </cell>
        </row>
        <row r="1516">
          <cell r="A1516" t="str">
            <v>C&amp;I</v>
          </cell>
          <cell r="B1516">
            <v>3</v>
          </cell>
          <cell r="C1516" t="str">
            <v>All</v>
          </cell>
          <cell r="D1516" t="str">
            <v>PCT</v>
          </cell>
          <cell r="E1516" t="str">
            <v>Tonnage: 4&lt;=tons&lt;5</v>
          </cell>
          <cell r="F1516">
            <v>67.194800000000001</v>
          </cell>
          <cell r="G1516">
            <v>3.178776</v>
          </cell>
          <cell r="H1516">
            <v>3.1049519999999999</v>
          </cell>
          <cell r="I1516">
            <v>-0.33646429999999999</v>
          </cell>
          <cell r="J1516">
            <v>-0.13767850000000001</v>
          </cell>
          <cell r="K1516">
            <v>0</v>
          </cell>
          <cell r="L1516">
            <v>0.13767850000000001</v>
          </cell>
          <cell r="M1516">
            <v>0.33646429999999999</v>
          </cell>
          <cell r="N1516">
            <v>0.33646429999999999</v>
          </cell>
          <cell r="O1516">
            <v>77</v>
          </cell>
        </row>
        <row r="1517">
          <cell r="A1517" t="str">
            <v>C&amp;I</v>
          </cell>
          <cell r="B1517">
            <v>4</v>
          </cell>
          <cell r="C1517" t="str">
            <v>All</v>
          </cell>
          <cell r="D1517" t="str">
            <v>PCT</v>
          </cell>
          <cell r="E1517" t="str">
            <v>Tonnage: 4&lt;=tons&lt;5</v>
          </cell>
          <cell r="F1517">
            <v>66.111599999999996</v>
          </cell>
          <cell r="G1517">
            <v>3.1952159999999998</v>
          </cell>
          <cell r="H1517">
            <v>3.0590760000000001</v>
          </cell>
          <cell r="I1517">
            <v>-0.3347463</v>
          </cell>
          <cell r="J1517">
            <v>-0.1369755</v>
          </cell>
          <cell r="K1517">
            <v>0</v>
          </cell>
          <cell r="L1517">
            <v>0.1369755</v>
          </cell>
          <cell r="M1517">
            <v>0.3347463</v>
          </cell>
          <cell r="N1517">
            <v>0.3347463</v>
          </cell>
          <cell r="O1517">
            <v>77</v>
          </cell>
        </row>
        <row r="1518">
          <cell r="A1518" t="str">
            <v>C&amp;I</v>
          </cell>
          <cell r="B1518">
            <v>5</v>
          </cell>
          <cell r="C1518" t="str">
            <v>All</v>
          </cell>
          <cell r="D1518" t="str">
            <v>PCT</v>
          </cell>
          <cell r="E1518" t="str">
            <v>Tonnage: 4&lt;=tons&lt;5</v>
          </cell>
          <cell r="F1518">
            <v>65.202699999999993</v>
          </cell>
          <cell r="G1518">
            <v>3.28688</v>
          </cell>
          <cell r="H1518">
            <v>3.1299000000000001</v>
          </cell>
          <cell r="I1518">
            <v>-0.33504469999999997</v>
          </cell>
          <cell r="J1518">
            <v>-0.13709759999999999</v>
          </cell>
          <cell r="K1518">
            <v>0</v>
          </cell>
          <cell r="L1518">
            <v>0.13709759999999999</v>
          </cell>
          <cell r="M1518">
            <v>0.33504469999999997</v>
          </cell>
          <cell r="N1518">
            <v>0.33504469999999997</v>
          </cell>
          <cell r="O1518">
            <v>77</v>
          </cell>
        </row>
        <row r="1519">
          <cell r="A1519" t="str">
            <v>C&amp;I</v>
          </cell>
          <cell r="B1519">
            <v>6</v>
          </cell>
          <cell r="C1519" t="str">
            <v>All</v>
          </cell>
          <cell r="D1519" t="str">
            <v>PCT</v>
          </cell>
          <cell r="E1519" t="str">
            <v>Tonnage: 4&lt;=tons&lt;5</v>
          </cell>
          <cell r="F1519">
            <v>64.624600000000001</v>
          </cell>
          <cell r="G1519">
            <v>3.1664970000000001</v>
          </cell>
          <cell r="H1519">
            <v>3.0485950000000002</v>
          </cell>
          <cell r="I1519">
            <v>-0.33412579999999997</v>
          </cell>
          <cell r="J1519">
            <v>-0.1367216</v>
          </cell>
          <cell r="K1519">
            <v>0</v>
          </cell>
          <cell r="L1519">
            <v>0.1367216</v>
          </cell>
          <cell r="M1519">
            <v>0.33412579999999997</v>
          </cell>
          <cell r="N1519">
            <v>0.33412579999999997</v>
          </cell>
          <cell r="O1519">
            <v>77</v>
          </cell>
        </row>
        <row r="1520">
          <cell r="A1520" t="str">
            <v>C&amp;I</v>
          </cell>
          <cell r="B1520">
            <v>7</v>
          </cell>
          <cell r="C1520" t="str">
            <v>All</v>
          </cell>
          <cell r="D1520" t="str">
            <v>PCT</v>
          </cell>
          <cell r="E1520" t="str">
            <v>Tonnage: 4&lt;=tons&lt;5</v>
          </cell>
          <cell r="F1520">
            <v>63.532299999999999</v>
          </cell>
          <cell r="G1520">
            <v>3.1197020000000002</v>
          </cell>
          <cell r="H1520">
            <v>2.905878</v>
          </cell>
          <cell r="I1520">
            <v>-0.33438299999999999</v>
          </cell>
          <cell r="J1520">
            <v>-0.1368268</v>
          </cell>
          <cell r="K1520">
            <v>0</v>
          </cell>
          <cell r="L1520">
            <v>0.1368268</v>
          </cell>
          <cell r="M1520">
            <v>0.33438299999999999</v>
          </cell>
          <cell r="N1520">
            <v>0.33438299999999999</v>
          </cell>
          <cell r="O1520">
            <v>77</v>
          </cell>
        </row>
        <row r="1521">
          <cell r="A1521" t="str">
            <v>C&amp;I</v>
          </cell>
          <cell r="B1521">
            <v>8</v>
          </cell>
          <cell r="C1521" t="str">
            <v>All</v>
          </cell>
          <cell r="D1521" t="str">
            <v>PCT</v>
          </cell>
          <cell r="E1521" t="str">
            <v>Tonnage: 4&lt;=tons&lt;5</v>
          </cell>
          <cell r="F1521">
            <v>64.2316</v>
          </cell>
          <cell r="G1521">
            <v>3.1852619999999998</v>
          </cell>
          <cell r="H1521">
            <v>3.2504559999999998</v>
          </cell>
          <cell r="I1521">
            <v>-0.33498650000000002</v>
          </cell>
          <cell r="J1521">
            <v>-0.1370738</v>
          </cell>
          <cell r="K1521">
            <v>0</v>
          </cell>
          <cell r="L1521">
            <v>0.1370738</v>
          </cell>
          <cell r="M1521">
            <v>0.33498650000000002</v>
          </cell>
          <cell r="N1521">
            <v>0.33498650000000002</v>
          </cell>
          <cell r="O1521">
            <v>77</v>
          </cell>
        </row>
        <row r="1522">
          <cell r="A1522" t="str">
            <v>C&amp;I</v>
          </cell>
          <cell r="B1522">
            <v>9</v>
          </cell>
          <cell r="C1522" t="str">
            <v>All</v>
          </cell>
          <cell r="D1522" t="str">
            <v>PCT</v>
          </cell>
          <cell r="E1522" t="str">
            <v>Tonnage: 4&lt;=tons&lt;5</v>
          </cell>
          <cell r="F1522">
            <v>68.113</v>
          </cell>
          <cell r="G1522">
            <v>4.1699400000000004</v>
          </cell>
          <cell r="H1522">
            <v>4.0070740000000002</v>
          </cell>
          <cell r="I1522">
            <v>-0.35614469999999998</v>
          </cell>
          <cell r="J1522">
            <v>-0.14573150000000001</v>
          </cell>
          <cell r="K1522">
            <v>0</v>
          </cell>
          <cell r="L1522">
            <v>0.14573150000000001</v>
          </cell>
          <cell r="M1522">
            <v>0.35614469999999998</v>
          </cell>
          <cell r="N1522">
            <v>0.35614469999999998</v>
          </cell>
          <cell r="O1522">
            <v>77</v>
          </cell>
        </row>
        <row r="1523">
          <cell r="A1523" t="str">
            <v>C&amp;I</v>
          </cell>
          <cell r="B1523">
            <v>10</v>
          </cell>
          <cell r="C1523" t="str">
            <v>All</v>
          </cell>
          <cell r="D1523" t="str">
            <v>PCT</v>
          </cell>
          <cell r="E1523" t="str">
            <v>Tonnage: 4&lt;=tons&lt;5</v>
          </cell>
          <cell r="F1523">
            <v>72.379499999999993</v>
          </cell>
          <cell r="G1523">
            <v>6.9582940000000004</v>
          </cell>
          <cell r="H1523">
            <v>7.3661190000000003</v>
          </cell>
          <cell r="I1523">
            <v>-0.38075880000000001</v>
          </cell>
          <cell r="J1523">
            <v>-0.15580340000000001</v>
          </cell>
          <cell r="K1523">
            <v>0</v>
          </cell>
          <cell r="L1523">
            <v>0.15580340000000001</v>
          </cell>
          <cell r="M1523">
            <v>0.38075880000000001</v>
          </cell>
          <cell r="N1523">
            <v>0.38075880000000001</v>
          </cell>
          <cell r="O1523">
            <v>77</v>
          </cell>
        </row>
        <row r="1524">
          <cell r="A1524" t="str">
            <v>C&amp;I</v>
          </cell>
          <cell r="B1524">
            <v>11</v>
          </cell>
          <cell r="C1524" t="str">
            <v>All</v>
          </cell>
          <cell r="D1524" t="str">
            <v>PCT</v>
          </cell>
          <cell r="E1524" t="str">
            <v>Tonnage: 4&lt;=tons&lt;5</v>
          </cell>
          <cell r="F1524">
            <v>76.632000000000005</v>
          </cell>
          <cell r="G1524">
            <v>9.3173899999999996</v>
          </cell>
          <cell r="H1524">
            <v>9.2704710000000006</v>
          </cell>
          <cell r="I1524">
            <v>-0.46291599999999999</v>
          </cell>
          <cell r="J1524">
            <v>-0.18942149999999999</v>
          </cell>
          <cell r="K1524">
            <v>0</v>
          </cell>
          <cell r="L1524">
            <v>0.18942149999999999</v>
          </cell>
          <cell r="M1524">
            <v>0.46291599999999999</v>
          </cell>
          <cell r="N1524">
            <v>0.46291599999999999</v>
          </cell>
          <cell r="O1524">
            <v>77</v>
          </cell>
        </row>
        <row r="1525">
          <cell r="A1525" t="str">
            <v>C&amp;I</v>
          </cell>
          <cell r="B1525">
            <v>12</v>
          </cell>
          <cell r="C1525" t="str">
            <v>All</v>
          </cell>
          <cell r="D1525" t="str">
            <v>PCT</v>
          </cell>
          <cell r="E1525" t="str">
            <v>Tonnage: 4&lt;=tons&lt;5</v>
          </cell>
          <cell r="F1525">
            <v>80.846800000000002</v>
          </cell>
          <cell r="G1525">
            <v>10.138590000000001</v>
          </cell>
          <cell r="H1525">
            <v>10.14626</v>
          </cell>
          <cell r="I1525">
            <v>-0.41810320000000001</v>
          </cell>
          <cell r="J1525">
            <v>-0.1710845</v>
          </cell>
          <cell r="K1525">
            <v>0</v>
          </cell>
          <cell r="L1525">
            <v>0.1710845</v>
          </cell>
          <cell r="M1525">
            <v>0.41810320000000001</v>
          </cell>
          <cell r="N1525">
            <v>0.41810320000000001</v>
          </cell>
          <cell r="O1525">
            <v>77</v>
          </cell>
        </row>
        <row r="1526">
          <cell r="A1526" t="str">
            <v>C&amp;I</v>
          </cell>
          <cell r="B1526">
            <v>13</v>
          </cell>
          <cell r="C1526" t="str">
            <v>All</v>
          </cell>
          <cell r="D1526" t="str">
            <v>PCT</v>
          </cell>
          <cell r="E1526" t="str">
            <v>Tonnage: 4&lt;=tons&lt;5</v>
          </cell>
          <cell r="F1526">
            <v>84.425600000000003</v>
          </cell>
          <cell r="G1526">
            <v>10.30536</v>
          </cell>
          <cell r="H1526">
            <v>10.016870000000001</v>
          </cell>
          <cell r="I1526">
            <v>-0.39335340000000002</v>
          </cell>
          <cell r="J1526">
            <v>-0.16095699999999999</v>
          </cell>
          <cell r="K1526">
            <v>0</v>
          </cell>
          <cell r="L1526">
            <v>0.16095699999999999</v>
          </cell>
          <cell r="M1526">
            <v>0.39335340000000002</v>
          </cell>
          <cell r="N1526">
            <v>0.39335340000000002</v>
          </cell>
          <cell r="O1526">
            <v>77</v>
          </cell>
        </row>
        <row r="1527">
          <cell r="A1527" t="str">
            <v>C&amp;I</v>
          </cell>
          <cell r="B1527">
            <v>14</v>
          </cell>
          <cell r="C1527" t="str">
            <v>All</v>
          </cell>
          <cell r="D1527" t="str">
            <v>PCT</v>
          </cell>
          <cell r="E1527" t="str">
            <v>Tonnage: 4&lt;=tons&lt;5</v>
          </cell>
          <cell r="F1527">
            <v>87.654499999999999</v>
          </cell>
          <cell r="G1527">
            <v>10.34248</v>
          </cell>
          <cell r="H1527">
            <v>10.38476</v>
          </cell>
          <cell r="I1527">
            <v>-0.39648529999999998</v>
          </cell>
          <cell r="J1527">
            <v>-0.16223860000000001</v>
          </cell>
          <cell r="K1527">
            <v>0</v>
          </cell>
          <cell r="L1527">
            <v>0.16223860000000001</v>
          </cell>
          <cell r="M1527">
            <v>0.39648529999999998</v>
          </cell>
          <cell r="N1527">
            <v>0.39648529999999998</v>
          </cell>
          <cell r="O1527">
            <v>77</v>
          </cell>
        </row>
        <row r="1528">
          <cell r="A1528" t="str">
            <v>C&amp;I</v>
          </cell>
          <cell r="B1528">
            <v>15</v>
          </cell>
          <cell r="C1528" t="str">
            <v>All</v>
          </cell>
          <cell r="D1528" t="str">
            <v>PCT</v>
          </cell>
          <cell r="E1528" t="str">
            <v>Tonnage: 4&lt;=tons&lt;5</v>
          </cell>
          <cell r="F1528">
            <v>90.736199999999997</v>
          </cell>
          <cell r="G1528">
            <v>10.58526</v>
          </cell>
          <cell r="H1528">
            <v>10.87073</v>
          </cell>
          <cell r="I1528">
            <v>-0.3765984</v>
          </cell>
          <cell r="J1528">
            <v>-0.15410099999999999</v>
          </cell>
          <cell r="K1528">
            <v>0</v>
          </cell>
          <cell r="L1528">
            <v>0.15410099999999999</v>
          </cell>
          <cell r="M1528">
            <v>0.3765984</v>
          </cell>
          <cell r="N1528">
            <v>0.3765984</v>
          </cell>
          <cell r="O1528">
            <v>77</v>
          </cell>
        </row>
        <row r="1529">
          <cell r="A1529" t="str">
            <v>C&amp;I</v>
          </cell>
          <cell r="B1529">
            <v>16</v>
          </cell>
          <cell r="C1529" t="str">
            <v>All</v>
          </cell>
          <cell r="D1529" t="str">
            <v>PCT</v>
          </cell>
          <cell r="E1529" t="str">
            <v>Tonnage: 4&lt;=tons&lt;5</v>
          </cell>
          <cell r="F1529">
            <v>92.646699999999996</v>
          </cell>
          <cell r="G1529">
            <v>10.78851</v>
          </cell>
          <cell r="H1529">
            <v>11.12114</v>
          </cell>
          <cell r="I1529">
            <v>-0.38216729999999999</v>
          </cell>
          <cell r="J1529">
            <v>-0.15637980000000001</v>
          </cell>
          <cell r="K1529">
            <v>0</v>
          </cell>
          <cell r="L1529">
            <v>0.15637980000000001</v>
          </cell>
          <cell r="M1529">
            <v>0.38216729999999999</v>
          </cell>
          <cell r="N1529">
            <v>0.38216729999999999</v>
          </cell>
          <cell r="O1529">
            <v>77</v>
          </cell>
        </row>
        <row r="1530">
          <cell r="A1530" t="str">
            <v>C&amp;I</v>
          </cell>
          <cell r="B1530">
            <v>17</v>
          </cell>
          <cell r="C1530" t="str">
            <v>All</v>
          </cell>
          <cell r="D1530" t="str">
            <v>PCT</v>
          </cell>
          <cell r="E1530" t="str">
            <v>Tonnage: 4&lt;=tons&lt;5</v>
          </cell>
          <cell r="F1530">
            <v>93.509399999999999</v>
          </cell>
          <cell r="G1530">
            <v>10.12365</v>
          </cell>
          <cell r="H1530">
            <v>10.574820000000001</v>
          </cell>
          <cell r="I1530">
            <v>-0.38675860000000001</v>
          </cell>
          <cell r="J1530">
            <v>-0.1582585</v>
          </cell>
          <cell r="K1530">
            <v>0</v>
          </cell>
          <cell r="L1530">
            <v>0.1582585</v>
          </cell>
          <cell r="M1530">
            <v>0.38675860000000001</v>
          </cell>
          <cell r="N1530">
            <v>0.38675860000000001</v>
          </cell>
          <cell r="O1530">
            <v>77</v>
          </cell>
        </row>
        <row r="1531">
          <cell r="A1531" t="str">
            <v>C&amp;I</v>
          </cell>
          <cell r="B1531">
            <v>18</v>
          </cell>
          <cell r="C1531" t="str">
            <v>All</v>
          </cell>
          <cell r="D1531" t="str">
            <v>PCT</v>
          </cell>
          <cell r="E1531" t="str">
            <v>Tonnage: 4&lt;=tons&lt;5</v>
          </cell>
          <cell r="F1531">
            <v>92.341800000000006</v>
          </cell>
          <cell r="G1531">
            <v>9.1810159999999996</v>
          </cell>
          <cell r="H1531">
            <v>9.4179820000000003</v>
          </cell>
          <cell r="I1531">
            <v>-0.3874688</v>
          </cell>
          <cell r="J1531">
            <v>-0.1585491</v>
          </cell>
          <cell r="K1531">
            <v>0</v>
          </cell>
          <cell r="L1531">
            <v>0.1585491</v>
          </cell>
          <cell r="M1531">
            <v>0.3874688</v>
          </cell>
          <cell r="N1531">
            <v>0.3874688</v>
          </cell>
          <cell r="O1531">
            <v>77</v>
          </cell>
        </row>
        <row r="1532">
          <cell r="A1532" t="str">
            <v>C&amp;I</v>
          </cell>
          <cell r="B1532">
            <v>19</v>
          </cell>
          <cell r="C1532" t="str">
            <v>All</v>
          </cell>
          <cell r="D1532" t="str">
            <v>PCT</v>
          </cell>
          <cell r="E1532" t="str">
            <v>Tonnage: 4&lt;=tons&lt;5</v>
          </cell>
          <cell r="F1532">
            <v>89.889300000000006</v>
          </cell>
          <cell r="G1532">
            <v>7.3992329999999997</v>
          </cell>
          <cell r="H1532">
            <v>7.4622989999999998</v>
          </cell>
          <cell r="I1532">
            <v>-0.43694939999999999</v>
          </cell>
          <cell r="J1532">
            <v>-0.17879619999999999</v>
          </cell>
          <cell r="K1532">
            <v>0</v>
          </cell>
          <cell r="L1532">
            <v>0.17879619999999999</v>
          </cell>
          <cell r="M1532">
            <v>0.43694939999999999</v>
          </cell>
          <cell r="N1532">
            <v>0.43694939999999999</v>
          </cell>
          <cell r="O1532">
            <v>77</v>
          </cell>
        </row>
        <row r="1533">
          <cell r="A1533" t="str">
            <v>C&amp;I</v>
          </cell>
          <cell r="B1533">
            <v>20</v>
          </cell>
          <cell r="C1533" t="str">
            <v>All</v>
          </cell>
          <cell r="D1533" t="str">
            <v>PCT</v>
          </cell>
          <cell r="E1533" t="str">
            <v>Tonnage: 4&lt;=tons&lt;5</v>
          </cell>
          <cell r="F1533">
            <v>86.204899999999995</v>
          </cell>
          <cell r="G1533">
            <v>7.0277219999999998</v>
          </cell>
          <cell r="H1533">
            <v>7.7071529999999999</v>
          </cell>
          <cell r="I1533">
            <v>-0.42237639999999999</v>
          </cell>
          <cell r="J1533">
            <v>-0.17283299999999999</v>
          </cell>
          <cell r="K1533">
            <v>0</v>
          </cell>
          <cell r="L1533">
            <v>0.17283299999999999</v>
          </cell>
          <cell r="M1533">
            <v>0.42237639999999999</v>
          </cell>
          <cell r="N1533">
            <v>0.42237639999999999</v>
          </cell>
          <cell r="O1533">
            <v>77</v>
          </cell>
        </row>
        <row r="1534">
          <cell r="A1534" t="str">
            <v>C&amp;I</v>
          </cell>
          <cell r="B1534">
            <v>21</v>
          </cell>
          <cell r="C1534" t="str">
            <v>All</v>
          </cell>
          <cell r="D1534" t="str">
            <v>PCT</v>
          </cell>
          <cell r="E1534" t="str">
            <v>Tonnage: 4&lt;=tons&lt;5</v>
          </cell>
          <cell r="F1534">
            <v>82.042500000000004</v>
          </cell>
          <cell r="G1534">
            <v>6.5171609999999998</v>
          </cell>
          <cell r="H1534">
            <v>7.629912</v>
          </cell>
          <cell r="I1534">
            <v>-0.4230565</v>
          </cell>
          <cell r="J1534">
            <v>-0.1731113</v>
          </cell>
          <cell r="K1534">
            <v>0</v>
          </cell>
          <cell r="L1534">
            <v>0.1731113</v>
          </cell>
          <cell r="M1534">
            <v>0.4230565</v>
          </cell>
          <cell r="N1534">
            <v>0.4230565</v>
          </cell>
          <cell r="O1534">
            <v>77</v>
          </cell>
        </row>
        <row r="1535">
          <cell r="A1535" t="str">
            <v>C&amp;I</v>
          </cell>
          <cell r="B1535">
            <v>22</v>
          </cell>
          <cell r="C1535" t="str">
            <v>All</v>
          </cell>
          <cell r="D1535" t="str">
            <v>PCT</v>
          </cell>
          <cell r="E1535" t="str">
            <v>Tonnage: 4&lt;=tons&lt;5</v>
          </cell>
          <cell r="F1535">
            <v>79.604600000000005</v>
          </cell>
          <cell r="G1535">
            <v>5.7521170000000001</v>
          </cell>
          <cell r="H1535">
            <v>5.8709110000000004</v>
          </cell>
          <cell r="I1535">
            <v>-0.4435848</v>
          </cell>
          <cell r="J1535">
            <v>-0.18151129999999999</v>
          </cell>
          <cell r="K1535">
            <v>0</v>
          </cell>
          <cell r="L1535">
            <v>0.18151129999999999</v>
          </cell>
          <cell r="M1535">
            <v>0.4435848</v>
          </cell>
          <cell r="N1535">
            <v>0.4435848</v>
          </cell>
          <cell r="O1535">
            <v>77</v>
          </cell>
        </row>
        <row r="1536">
          <cell r="A1536" t="str">
            <v>C&amp;I</v>
          </cell>
          <cell r="B1536">
            <v>23</v>
          </cell>
          <cell r="C1536" t="str">
            <v>All</v>
          </cell>
          <cell r="D1536" t="str">
            <v>PCT</v>
          </cell>
          <cell r="E1536" t="str">
            <v>Tonnage: 4&lt;=tons&lt;5</v>
          </cell>
          <cell r="F1536">
            <v>77.132000000000005</v>
          </cell>
          <cell r="G1536">
            <v>4.7535080000000001</v>
          </cell>
          <cell r="H1536">
            <v>5.2175560000000001</v>
          </cell>
          <cell r="I1536">
            <v>-0.3833896</v>
          </cell>
          <cell r="J1536">
            <v>-0.15687989999999999</v>
          </cell>
          <cell r="K1536">
            <v>0</v>
          </cell>
          <cell r="L1536">
            <v>0.15687989999999999</v>
          </cell>
          <cell r="M1536">
            <v>0.3833896</v>
          </cell>
          <cell r="N1536">
            <v>0.3833896</v>
          </cell>
          <cell r="O1536">
            <v>77</v>
          </cell>
        </row>
        <row r="1537">
          <cell r="A1537" t="str">
            <v>C&amp;I</v>
          </cell>
          <cell r="B1537">
            <v>24</v>
          </cell>
          <cell r="C1537" t="str">
            <v>All</v>
          </cell>
          <cell r="D1537" t="str">
            <v>PCT</v>
          </cell>
          <cell r="E1537" t="str">
            <v>Tonnage: 4&lt;=tons&lt;5</v>
          </cell>
          <cell r="F1537">
            <v>75.603800000000007</v>
          </cell>
          <cell r="G1537">
            <v>4.7094430000000003</v>
          </cell>
          <cell r="H1537">
            <v>4.860563</v>
          </cell>
          <cell r="I1537">
            <v>-0.36027090000000001</v>
          </cell>
          <cell r="J1537">
            <v>-0.14741989999999999</v>
          </cell>
          <cell r="K1537">
            <v>0</v>
          </cell>
          <cell r="L1537">
            <v>0.14741989999999999</v>
          </cell>
          <cell r="M1537">
            <v>0.36027090000000001</v>
          </cell>
          <cell r="N1537">
            <v>0.36027090000000001</v>
          </cell>
          <cell r="O1537">
            <v>77</v>
          </cell>
        </row>
        <row r="1538">
          <cell r="A1538" t="str">
            <v>C&amp;I</v>
          </cell>
          <cell r="B1538">
            <v>1</v>
          </cell>
          <cell r="C1538" t="str">
            <v>All</v>
          </cell>
          <cell r="D1538" t="str">
            <v>PCT</v>
          </cell>
          <cell r="E1538" t="str">
            <v>Tonnage: 5&lt;=tons</v>
          </cell>
          <cell r="F1538">
            <v>67.944100000000006</v>
          </cell>
          <cell r="G1538">
            <v>1.9059299999999999</v>
          </cell>
          <cell r="H1538">
            <v>1.9456089999999999</v>
          </cell>
          <cell r="I1538">
            <v>-0.157919</v>
          </cell>
          <cell r="J1538">
            <v>-6.4619200000000002E-2</v>
          </cell>
          <cell r="K1538">
            <v>0</v>
          </cell>
          <cell r="L1538">
            <v>6.4619200000000002E-2</v>
          </cell>
          <cell r="M1538">
            <v>0.157919</v>
          </cell>
          <cell r="N1538">
            <v>0.157919</v>
          </cell>
          <cell r="O1538">
            <v>485</v>
          </cell>
        </row>
        <row r="1539">
          <cell r="A1539" t="str">
            <v>C&amp;I</v>
          </cell>
          <cell r="B1539">
            <v>2</v>
          </cell>
          <cell r="C1539" t="str">
            <v>All</v>
          </cell>
          <cell r="D1539" t="str">
            <v>PCT</v>
          </cell>
          <cell r="E1539" t="str">
            <v>Tonnage: 5&lt;=tons</v>
          </cell>
          <cell r="F1539">
            <v>66.706999999999994</v>
          </cell>
          <cell r="G1539">
            <v>1.811626</v>
          </cell>
          <cell r="H1539">
            <v>1.8947860000000001</v>
          </cell>
          <cell r="I1539">
            <v>-0.15692310000000001</v>
          </cell>
          <cell r="J1539">
            <v>-6.4211699999999997E-2</v>
          </cell>
          <cell r="K1539">
            <v>0</v>
          </cell>
          <cell r="L1539">
            <v>6.4211699999999997E-2</v>
          </cell>
          <cell r="M1539">
            <v>0.15692310000000001</v>
          </cell>
          <cell r="N1539">
            <v>0.15692310000000001</v>
          </cell>
          <cell r="O1539">
            <v>485</v>
          </cell>
        </row>
        <row r="1540">
          <cell r="A1540" t="str">
            <v>C&amp;I</v>
          </cell>
          <cell r="B1540">
            <v>3</v>
          </cell>
          <cell r="C1540" t="str">
            <v>All</v>
          </cell>
          <cell r="D1540" t="str">
            <v>PCT</v>
          </cell>
          <cell r="E1540" t="str">
            <v>Tonnage: 5&lt;=tons</v>
          </cell>
          <cell r="F1540">
            <v>65.240200000000002</v>
          </cell>
          <cell r="G1540">
            <v>1.7661340000000001</v>
          </cell>
          <cell r="H1540">
            <v>1.8014159999999999</v>
          </cell>
          <cell r="I1540">
            <v>-0.15586549999999999</v>
          </cell>
          <cell r="J1540">
            <v>-6.3778899999999999E-2</v>
          </cell>
          <cell r="K1540">
            <v>0</v>
          </cell>
          <cell r="L1540">
            <v>6.3778899999999999E-2</v>
          </cell>
          <cell r="M1540">
            <v>0.15586549999999999</v>
          </cell>
          <cell r="N1540">
            <v>0.15586549999999999</v>
          </cell>
          <cell r="O1540">
            <v>485</v>
          </cell>
        </row>
        <row r="1541">
          <cell r="A1541" t="str">
            <v>C&amp;I</v>
          </cell>
          <cell r="B1541">
            <v>4</v>
          </cell>
          <cell r="C1541" t="str">
            <v>All</v>
          </cell>
          <cell r="D1541" t="str">
            <v>PCT</v>
          </cell>
          <cell r="E1541" t="str">
            <v>Tonnage: 5&lt;=tons</v>
          </cell>
          <cell r="F1541">
            <v>64.3232</v>
          </cell>
          <cell r="G1541">
            <v>1.749924</v>
          </cell>
          <cell r="H1541">
            <v>1.787871</v>
          </cell>
          <cell r="I1541">
            <v>-0.15508730000000001</v>
          </cell>
          <cell r="J1541">
            <v>-6.3460500000000003E-2</v>
          </cell>
          <cell r="K1541">
            <v>0</v>
          </cell>
          <cell r="L1541">
            <v>6.3460500000000003E-2</v>
          </cell>
          <cell r="M1541">
            <v>0.15508730000000001</v>
          </cell>
          <cell r="N1541">
            <v>0.15508730000000001</v>
          </cell>
          <cell r="O1541">
            <v>485</v>
          </cell>
        </row>
        <row r="1542">
          <cell r="A1542" t="str">
            <v>C&amp;I</v>
          </cell>
          <cell r="B1542">
            <v>5</v>
          </cell>
          <cell r="C1542" t="str">
            <v>All</v>
          </cell>
          <cell r="D1542" t="str">
            <v>PCT</v>
          </cell>
          <cell r="E1542" t="str">
            <v>Tonnage: 5&lt;=tons</v>
          </cell>
          <cell r="F1542">
            <v>63.722299999999997</v>
          </cell>
          <cell r="G1542">
            <v>1.737112</v>
          </cell>
          <cell r="H1542">
            <v>1.8005260000000001</v>
          </cell>
          <cell r="I1542">
            <v>-0.15478700000000001</v>
          </cell>
          <cell r="J1542">
            <v>-6.3337599999999994E-2</v>
          </cell>
          <cell r="K1542">
            <v>0</v>
          </cell>
          <cell r="L1542">
            <v>6.3337599999999994E-2</v>
          </cell>
          <cell r="M1542">
            <v>0.15478700000000001</v>
          </cell>
          <cell r="N1542">
            <v>0.15478700000000001</v>
          </cell>
          <cell r="O1542">
            <v>485</v>
          </cell>
        </row>
        <row r="1543">
          <cell r="A1543" t="str">
            <v>C&amp;I</v>
          </cell>
          <cell r="B1543">
            <v>6</v>
          </cell>
          <cell r="C1543" t="str">
            <v>All</v>
          </cell>
          <cell r="D1543" t="str">
            <v>PCT</v>
          </cell>
          <cell r="E1543" t="str">
            <v>Tonnage: 5&lt;=tons</v>
          </cell>
          <cell r="F1543">
            <v>63.069099999999999</v>
          </cell>
          <cell r="G1543">
            <v>2.0410089999999999</v>
          </cell>
          <cell r="H1543">
            <v>2.1542379999999999</v>
          </cell>
          <cell r="I1543">
            <v>-0.1554739</v>
          </cell>
          <cell r="J1543">
            <v>-6.36187E-2</v>
          </cell>
          <cell r="K1543">
            <v>0</v>
          </cell>
          <cell r="L1543">
            <v>6.36187E-2</v>
          </cell>
          <cell r="M1543">
            <v>0.1554739</v>
          </cell>
          <cell r="N1543">
            <v>0.1554739</v>
          </cell>
          <cell r="O1543">
            <v>485</v>
          </cell>
        </row>
        <row r="1544">
          <cell r="A1544" t="str">
            <v>C&amp;I</v>
          </cell>
          <cell r="B1544">
            <v>7</v>
          </cell>
          <cell r="C1544" t="str">
            <v>All</v>
          </cell>
          <cell r="D1544" t="str">
            <v>PCT</v>
          </cell>
          <cell r="E1544" t="str">
            <v>Tonnage: 5&lt;=tons</v>
          </cell>
          <cell r="F1544">
            <v>62.359299999999998</v>
          </cell>
          <cell r="G1544">
            <v>2.0396559999999999</v>
          </cell>
          <cell r="H1544">
            <v>2.1058140000000001</v>
          </cell>
          <cell r="I1544">
            <v>-0.15599360000000001</v>
          </cell>
          <cell r="J1544">
            <v>-6.3831299999999994E-2</v>
          </cell>
          <cell r="K1544">
            <v>0</v>
          </cell>
          <cell r="L1544">
            <v>6.3831299999999994E-2</v>
          </cell>
          <cell r="M1544">
            <v>0.15599360000000001</v>
          </cell>
          <cell r="N1544">
            <v>0.15599360000000001</v>
          </cell>
          <cell r="O1544">
            <v>485</v>
          </cell>
        </row>
        <row r="1545">
          <cell r="A1545" t="str">
            <v>C&amp;I</v>
          </cell>
          <cell r="B1545">
            <v>8</v>
          </cell>
          <cell r="C1545" t="str">
            <v>All</v>
          </cell>
          <cell r="D1545" t="str">
            <v>PCT</v>
          </cell>
          <cell r="E1545" t="str">
            <v>Tonnage: 5&lt;=tons</v>
          </cell>
          <cell r="F1545">
            <v>63.820399999999999</v>
          </cell>
          <cell r="G1545">
            <v>2.7147239999999999</v>
          </cell>
          <cell r="H1545">
            <v>2.7158699999999998</v>
          </cell>
          <cell r="I1545">
            <v>-0.15860079999999999</v>
          </cell>
          <cell r="J1545">
            <v>-6.4898200000000003E-2</v>
          </cell>
          <cell r="K1545">
            <v>0</v>
          </cell>
          <cell r="L1545">
            <v>6.4898200000000003E-2</v>
          </cell>
          <cell r="M1545">
            <v>0.15860079999999999</v>
          </cell>
          <cell r="N1545">
            <v>0.15860079999999999</v>
          </cell>
          <cell r="O1545">
            <v>485</v>
          </cell>
        </row>
        <row r="1546">
          <cell r="A1546" t="str">
            <v>C&amp;I</v>
          </cell>
          <cell r="B1546">
            <v>9</v>
          </cell>
          <cell r="C1546" t="str">
            <v>All</v>
          </cell>
          <cell r="D1546" t="str">
            <v>PCT</v>
          </cell>
          <cell r="E1546" t="str">
            <v>Tonnage: 5&lt;=tons</v>
          </cell>
          <cell r="F1546">
            <v>68.2971</v>
          </cell>
          <cell r="G1546">
            <v>3.4033310000000001</v>
          </cell>
          <cell r="H1546">
            <v>3.4726370000000002</v>
          </cell>
          <cell r="I1546">
            <v>-0.16110379999999999</v>
          </cell>
          <cell r="J1546">
            <v>-6.5922400000000006E-2</v>
          </cell>
          <cell r="K1546">
            <v>0</v>
          </cell>
          <cell r="L1546">
            <v>6.5922400000000006E-2</v>
          </cell>
          <cell r="M1546">
            <v>0.16110379999999999</v>
          </cell>
          <cell r="N1546">
            <v>0.16110379999999999</v>
          </cell>
          <cell r="O1546">
            <v>485</v>
          </cell>
        </row>
        <row r="1547">
          <cell r="A1547" t="str">
            <v>C&amp;I</v>
          </cell>
          <cell r="B1547">
            <v>10</v>
          </cell>
          <cell r="C1547" t="str">
            <v>All</v>
          </cell>
          <cell r="D1547" t="str">
            <v>PCT</v>
          </cell>
          <cell r="E1547" t="str">
            <v>Tonnage: 5&lt;=tons</v>
          </cell>
          <cell r="F1547">
            <v>72.840900000000005</v>
          </cell>
          <cell r="G1547">
            <v>4.528124</v>
          </cell>
          <cell r="H1547">
            <v>4.4184000000000001</v>
          </cell>
          <cell r="I1547">
            <v>-0.16944229999999999</v>
          </cell>
          <cell r="J1547">
            <v>-6.9334400000000004E-2</v>
          </cell>
          <cell r="K1547">
            <v>0</v>
          </cell>
          <cell r="L1547">
            <v>6.9334400000000004E-2</v>
          </cell>
          <cell r="M1547">
            <v>0.16944229999999999</v>
          </cell>
          <cell r="N1547">
            <v>0.16944229999999999</v>
          </cell>
          <cell r="O1547">
            <v>485</v>
          </cell>
        </row>
        <row r="1548">
          <cell r="A1548" t="str">
            <v>C&amp;I</v>
          </cell>
          <cell r="B1548">
            <v>11</v>
          </cell>
          <cell r="C1548" t="str">
            <v>All</v>
          </cell>
          <cell r="D1548" t="str">
            <v>PCT</v>
          </cell>
          <cell r="E1548" t="str">
            <v>Tonnage: 5&lt;=tons</v>
          </cell>
          <cell r="F1548">
            <v>77.630300000000005</v>
          </cell>
          <cell r="G1548">
            <v>5.4910759999999996</v>
          </cell>
          <cell r="H1548">
            <v>5.625343</v>
          </cell>
          <cell r="I1548">
            <v>-0.18110570000000001</v>
          </cell>
          <cell r="J1548">
            <v>-7.4107000000000006E-2</v>
          </cell>
          <cell r="K1548">
            <v>0</v>
          </cell>
          <cell r="L1548">
            <v>7.4107000000000006E-2</v>
          </cell>
          <cell r="M1548">
            <v>0.18110570000000001</v>
          </cell>
          <cell r="N1548">
            <v>0.18110570000000001</v>
          </cell>
          <cell r="O1548">
            <v>485</v>
          </cell>
        </row>
        <row r="1549">
          <cell r="A1549" t="str">
            <v>C&amp;I</v>
          </cell>
          <cell r="B1549">
            <v>12</v>
          </cell>
          <cell r="C1549" t="str">
            <v>All</v>
          </cell>
          <cell r="D1549" t="str">
            <v>PCT</v>
          </cell>
          <cell r="E1549" t="str">
            <v>Tonnage: 5&lt;=tons</v>
          </cell>
          <cell r="F1549">
            <v>81.377499999999998</v>
          </cell>
          <cell r="G1549">
            <v>6.0918720000000004</v>
          </cell>
          <cell r="H1549">
            <v>6.2630629999999998</v>
          </cell>
          <cell r="I1549">
            <v>-0.1807232</v>
          </cell>
          <cell r="J1549">
            <v>-7.3950500000000002E-2</v>
          </cell>
          <cell r="K1549">
            <v>0</v>
          </cell>
          <cell r="L1549">
            <v>7.3950500000000002E-2</v>
          </cell>
          <cell r="M1549">
            <v>0.1807232</v>
          </cell>
          <cell r="N1549">
            <v>0.1807232</v>
          </cell>
          <cell r="O1549">
            <v>485</v>
          </cell>
        </row>
        <row r="1550">
          <cell r="A1550" t="str">
            <v>C&amp;I</v>
          </cell>
          <cell r="B1550">
            <v>13</v>
          </cell>
          <cell r="C1550" t="str">
            <v>All</v>
          </cell>
          <cell r="D1550" t="str">
            <v>PCT</v>
          </cell>
          <cell r="E1550" t="str">
            <v>Tonnage: 5&lt;=tons</v>
          </cell>
          <cell r="F1550">
            <v>85.020499999999998</v>
          </cell>
          <cell r="G1550">
            <v>6.6471629999999999</v>
          </cell>
          <cell r="H1550">
            <v>6.6012899999999997</v>
          </cell>
          <cell r="I1550">
            <v>-0.1799211</v>
          </cell>
          <cell r="J1550">
            <v>-7.3622300000000002E-2</v>
          </cell>
          <cell r="K1550">
            <v>0</v>
          </cell>
          <cell r="L1550">
            <v>7.3622300000000002E-2</v>
          </cell>
          <cell r="M1550">
            <v>0.1799211</v>
          </cell>
          <cell r="N1550">
            <v>0.1799211</v>
          </cell>
          <cell r="O1550">
            <v>485</v>
          </cell>
        </row>
        <row r="1551">
          <cell r="A1551" t="str">
            <v>C&amp;I</v>
          </cell>
          <cell r="B1551">
            <v>14</v>
          </cell>
          <cell r="C1551" t="str">
            <v>All</v>
          </cell>
          <cell r="D1551" t="str">
            <v>PCT</v>
          </cell>
          <cell r="E1551" t="str">
            <v>Tonnage: 5&lt;=tons</v>
          </cell>
          <cell r="F1551">
            <v>88.108099999999993</v>
          </cell>
          <cell r="G1551">
            <v>7.0543959999999997</v>
          </cell>
          <cell r="H1551">
            <v>6.8602869999999996</v>
          </cell>
          <cell r="I1551">
            <v>-0.18574570000000001</v>
          </cell>
          <cell r="J1551">
            <v>-7.6005600000000006E-2</v>
          </cell>
          <cell r="K1551">
            <v>0</v>
          </cell>
          <cell r="L1551">
            <v>7.6005600000000006E-2</v>
          </cell>
          <cell r="M1551">
            <v>0.18574570000000001</v>
          </cell>
          <cell r="N1551">
            <v>0.18574570000000001</v>
          </cell>
          <cell r="O1551">
            <v>485</v>
          </cell>
        </row>
        <row r="1552">
          <cell r="A1552" t="str">
            <v>C&amp;I</v>
          </cell>
          <cell r="B1552">
            <v>15</v>
          </cell>
          <cell r="C1552" t="str">
            <v>All</v>
          </cell>
          <cell r="D1552" t="str">
            <v>PCT</v>
          </cell>
          <cell r="E1552" t="str">
            <v>Tonnage: 5&lt;=tons</v>
          </cell>
          <cell r="F1552">
            <v>90.782600000000002</v>
          </cell>
          <cell r="G1552">
            <v>7.4555129999999998</v>
          </cell>
          <cell r="H1552">
            <v>7.3900350000000001</v>
          </cell>
          <cell r="I1552">
            <v>-0.1769828</v>
          </cell>
          <cell r="J1552">
            <v>-7.2419899999999995E-2</v>
          </cell>
          <cell r="K1552">
            <v>0</v>
          </cell>
          <cell r="L1552">
            <v>7.2419899999999995E-2</v>
          </cell>
          <cell r="M1552">
            <v>0.1769828</v>
          </cell>
          <cell r="N1552">
            <v>0.1769828</v>
          </cell>
          <cell r="O1552">
            <v>485</v>
          </cell>
        </row>
        <row r="1553">
          <cell r="A1553" t="str">
            <v>C&amp;I</v>
          </cell>
          <cell r="B1553">
            <v>16</v>
          </cell>
          <cell r="C1553" t="str">
            <v>All</v>
          </cell>
          <cell r="D1553" t="str">
            <v>PCT</v>
          </cell>
          <cell r="E1553" t="str">
            <v>Tonnage: 5&lt;=tons</v>
          </cell>
          <cell r="F1553">
            <v>92.504199999999997</v>
          </cell>
          <cell r="G1553">
            <v>7.4957820000000002</v>
          </cell>
          <cell r="H1553">
            <v>7.4913020000000001</v>
          </cell>
          <cell r="I1553">
            <v>-0.1907935</v>
          </cell>
          <cell r="J1553">
            <v>-7.8071100000000004E-2</v>
          </cell>
          <cell r="K1553">
            <v>0</v>
          </cell>
          <cell r="L1553">
            <v>7.8071100000000004E-2</v>
          </cell>
          <cell r="M1553">
            <v>0.1907935</v>
          </cell>
          <cell r="N1553">
            <v>0.1907935</v>
          </cell>
          <cell r="O1553">
            <v>485</v>
          </cell>
        </row>
        <row r="1554">
          <cell r="A1554" t="str">
            <v>C&amp;I</v>
          </cell>
          <cell r="B1554">
            <v>17</v>
          </cell>
          <cell r="C1554" t="str">
            <v>All</v>
          </cell>
          <cell r="D1554" t="str">
            <v>PCT</v>
          </cell>
          <cell r="E1554" t="str">
            <v>Tonnage: 5&lt;=tons</v>
          </cell>
          <cell r="F1554">
            <v>93.237899999999996</v>
          </cell>
          <cell r="G1554">
            <v>7.7504670000000004</v>
          </cell>
          <cell r="H1554">
            <v>7.2942980000000004</v>
          </cell>
          <cell r="I1554">
            <v>-0.1822558</v>
          </cell>
          <cell r="J1554">
            <v>-7.4577599999999994E-2</v>
          </cell>
          <cell r="K1554">
            <v>0</v>
          </cell>
          <cell r="L1554">
            <v>7.4577599999999994E-2</v>
          </cell>
          <cell r="M1554">
            <v>0.1822558</v>
          </cell>
          <cell r="N1554">
            <v>0.1822558</v>
          </cell>
          <cell r="O1554">
            <v>485</v>
          </cell>
        </row>
        <row r="1555">
          <cell r="A1555" t="str">
            <v>C&amp;I</v>
          </cell>
          <cell r="B1555">
            <v>18</v>
          </cell>
          <cell r="C1555" t="str">
            <v>All</v>
          </cell>
          <cell r="D1555" t="str">
            <v>PCT</v>
          </cell>
          <cell r="E1555" t="str">
            <v>Tonnage: 5&lt;=tons</v>
          </cell>
          <cell r="F1555">
            <v>92.547899999999998</v>
          </cell>
          <cell r="G1555">
            <v>6.291023</v>
          </cell>
          <cell r="H1555">
            <v>6.2199249999999999</v>
          </cell>
          <cell r="I1555">
            <v>-0.20050280000000001</v>
          </cell>
          <cell r="J1555">
            <v>-8.2044099999999995E-2</v>
          </cell>
          <cell r="K1555">
            <v>0</v>
          </cell>
          <cell r="L1555">
            <v>8.2044099999999995E-2</v>
          </cell>
          <cell r="M1555">
            <v>0.20050280000000001</v>
          </cell>
          <cell r="N1555">
            <v>0.20050280000000001</v>
          </cell>
          <cell r="O1555">
            <v>485</v>
          </cell>
        </row>
        <row r="1556">
          <cell r="A1556" t="str">
            <v>C&amp;I</v>
          </cell>
          <cell r="B1556">
            <v>19</v>
          </cell>
          <cell r="C1556" t="str">
            <v>All</v>
          </cell>
          <cell r="D1556" t="str">
            <v>PCT</v>
          </cell>
          <cell r="E1556" t="str">
            <v>Tonnage: 5&lt;=tons</v>
          </cell>
          <cell r="F1556">
            <v>89.773799999999994</v>
          </cell>
          <cell r="G1556">
            <v>4.8365450000000001</v>
          </cell>
          <cell r="H1556">
            <v>4.6596270000000004</v>
          </cell>
          <cell r="I1556">
            <v>-0.20146410000000001</v>
          </cell>
          <cell r="J1556">
            <v>-8.2437499999999997E-2</v>
          </cell>
          <cell r="K1556">
            <v>0</v>
          </cell>
          <cell r="L1556">
            <v>8.2437499999999997E-2</v>
          </cell>
          <cell r="M1556">
            <v>0.20146410000000001</v>
          </cell>
          <cell r="N1556">
            <v>0.20146410000000001</v>
          </cell>
          <cell r="O1556">
            <v>485</v>
          </cell>
        </row>
        <row r="1557">
          <cell r="A1557" t="str">
            <v>C&amp;I</v>
          </cell>
          <cell r="B1557">
            <v>20</v>
          </cell>
          <cell r="C1557" t="str">
            <v>All</v>
          </cell>
          <cell r="D1557" t="str">
            <v>PCT</v>
          </cell>
          <cell r="E1557" t="str">
            <v>Tonnage: 5&lt;=tons</v>
          </cell>
          <cell r="F1557">
            <v>85.1678</v>
          </cell>
          <cell r="G1557">
            <v>4.276052</v>
          </cell>
          <cell r="H1557">
            <v>4.2647750000000002</v>
          </cell>
          <cell r="I1557">
            <v>-0.193163</v>
          </cell>
          <cell r="J1557">
            <v>-7.9040700000000005E-2</v>
          </cell>
          <cell r="K1557">
            <v>0</v>
          </cell>
          <cell r="L1557">
            <v>7.9040700000000005E-2</v>
          </cell>
          <cell r="M1557">
            <v>0.193163</v>
          </cell>
          <cell r="N1557">
            <v>0.193163</v>
          </cell>
          <cell r="O1557">
            <v>485</v>
          </cell>
        </row>
        <row r="1558">
          <cell r="A1558" t="str">
            <v>C&amp;I</v>
          </cell>
          <cell r="B1558">
            <v>21</v>
          </cell>
          <cell r="C1558" t="str">
            <v>All</v>
          </cell>
          <cell r="D1558" t="str">
            <v>PCT</v>
          </cell>
          <cell r="E1558" t="str">
            <v>Tonnage: 5&lt;=tons</v>
          </cell>
          <cell r="F1558">
            <v>80.673199999999994</v>
          </cell>
          <cell r="G1558">
            <v>3.6611919999999998</v>
          </cell>
          <cell r="H1558">
            <v>3.6548379999999998</v>
          </cell>
          <cell r="I1558">
            <v>-0.18710180000000001</v>
          </cell>
          <cell r="J1558">
            <v>-7.6560500000000004E-2</v>
          </cell>
          <cell r="K1558">
            <v>0</v>
          </cell>
          <cell r="L1558">
            <v>7.6560500000000004E-2</v>
          </cell>
          <cell r="M1558">
            <v>0.18710180000000001</v>
          </cell>
          <cell r="N1558">
            <v>0.18710180000000001</v>
          </cell>
          <cell r="O1558">
            <v>485</v>
          </cell>
        </row>
        <row r="1559">
          <cell r="A1559" t="str">
            <v>C&amp;I</v>
          </cell>
          <cell r="B1559">
            <v>22</v>
          </cell>
          <cell r="C1559" t="str">
            <v>All</v>
          </cell>
          <cell r="D1559" t="str">
            <v>PCT</v>
          </cell>
          <cell r="E1559" t="str">
            <v>Tonnage: 5&lt;=tons</v>
          </cell>
          <cell r="F1559">
            <v>78.150999999999996</v>
          </cell>
          <cell r="G1559">
            <v>2.9666229999999998</v>
          </cell>
          <cell r="H1559">
            <v>2.9444970000000001</v>
          </cell>
          <cell r="I1559">
            <v>-0.17953079999999999</v>
          </cell>
          <cell r="J1559">
            <v>-7.34625E-2</v>
          </cell>
          <cell r="K1559">
            <v>0</v>
          </cell>
          <cell r="L1559">
            <v>7.34625E-2</v>
          </cell>
          <cell r="M1559">
            <v>0.17953079999999999</v>
          </cell>
          <cell r="N1559">
            <v>0.17953079999999999</v>
          </cell>
          <cell r="O1559">
            <v>485</v>
          </cell>
        </row>
        <row r="1560">
          <cell r="A1560" t="str">
            <v>C&amp;I</v>
          </cell>
          <cell r="B1560">
            <v>23</v>
          </cell>
          <cell r="C1560" t="str">
            <v>All</v>
          </cell>
          <cell r="D1560" t="str">
            <v>PCT</v>
          </cell>
          <cell r="E1560" t="str">
            <v>Tonnage: 5&lt;=tons</v>
          </cell>
          <cell r="F1560">
            <v>75.942999999999998</v>
          </cell>
          <cell r="G1560">
            <v>2.5161980000000002</v>
          </cell>
          <cell r="H1560">
            <v>2.6556579999999999</v>
          </cell>
          <cell r="I1560">
            <v>-0.171129</v>
          </cell>
          <cell r="J1560">
            <v>-7.0024600000000006E-2</v>
          </cell>
          <cell r="K1560">
            <v>0</v>
          </cell>
          <cell r="L1560">
            <v>7.0024600000000006E-2</v>
          </cell>
          <cell r="M1560">
            <v>0.171129</v>
          </cell>
          <cell r="N1560">
            <v>0.171129</v>
          </cell>
          <cell r="O1560">
            <v>485</v>
          </cell>
        </row>
        <row r="1561">
          <cell r="A1561" t="str">
            <v>C&amp;I</v>
          </cell>
          <cell r="B1561">
            <v>24</v>
          </cell>
          <cell r="C1561" t="str">
            <v>All</v>
          </cell>
          <cell r="D1561" t="str">
            <v>PCT</v>
          </cell>
          <cell r="E1561" t="str">
            <v>Tonnage: 5&lt;=tons</v>
          </cell>
          <cell r="F1561">
            <v>74.277900000000002</v>
          </cell>
          <cell r="G1561">
            <v>2.2810320000000002</v>
          </cell>
          <cell r="H1561">
            <v>2.4099499999999998</v>
          </cell>
          <cell r="I1561">
            <v>-0.16871829999999999</v>
          </cell>
          <cell r="J1561">
            <v>-6.9038199999999994E-2</v>
          </cell>
          <cell r="K1561">
            <v>0</v>
          </cell>
          <cell r="L1561">
            <v>6.9038199999999994E-2</v>
          </cell>
          <cell r="M1561">
            <v>0.16871829999999999</v>
          </cell>
          <cell r="N1561">
            <v>0.16871829999999999</v>
          </cell>
          <cell r="O1561">
            <v>485</v>
          </cell>
        </row>
        <row r="1562">
          <cell r="A1562" t="str">
            <v>C&amp;I</v>
          </cell>
          <cell r="B1562">
            <v>1</v>
          </cell>
          <cell r="C1562" t="str">
            <v>All</v>
          </cell>
          <cell r="D1562" t="str">
            <v>PCT</v>
          </cell>
          <cell r="E1562" t="str">
            <v>Tonnage: tons missing</v>
          </cell>
          <cell r="H1562">
            <v>2.52E-2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11</v>
          </cell>
        </row>
        <row r="1563">
          <cell r="A1563" t="str">
            <v>C&amp;I</v>
          </cell>
          <cell r="B1563">
            <v>2</v>
          </cell>
          <cell r="C1563" t="str">
            <v>All</v>
          </cell>
          <cell r="D1563" t="str">
            <v>PCT</v>
          </cell>
          <cell r="E1563" t="str">
            <v>Tonnage: tons missing</v>
          </cell>
          <cell r="H1563">
            <v>2.58E-2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11</v>
          </cell>
        </row>
        <row r="1564">
          <cell r="A1564" t="str">
            <v>C&amp;I</v>
          </cell>
          <cell r="B1564">
            <v>3</v>
          </cell>
          <cell r="C1564" t="str">
            <v>All</v>
          </cell>
          <cell r="D1564" t="str">
            <v>PCT</v>
          </cell>
          <cell r="E1564" t="str">
            <v>Tonnage: tons missing</v>
          </cell>
          <cell r="H1564">
            <v>2.52E-2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11</v>
          </cell>
        </row>
        <row r="1565">
          <cell r="A1565" t="str">
            <v>C&amp;I</v>
          </cell>
          <cell r="B1565">
            <v>4</v>
          </cell>
          <cell r="C1565" t="str">
            <v>All</v>
          </cell>
          <cell r="D1565" t="str">
            <v>PCT</v>
          </cell>
          <cell r="E1565" t="str">
            <v>Tonnage: tons missing</v>
          </cell>
          <cell r="H1565">
            <v>2.58E-2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11</v>
          </cell>
        </row>
        <row r="1566">
          <cell r="A1566" t="str">
            <v>C&amp;I</v>
          </cell>
          <cell r="B1566">
            <v>5</v>
          </cell>
          <cell r="C1566" t="str">
            <v>All</v>
          </cell>
          <cell r="D1566" t="str">
            <v>PCT</v>
          </cell>
          <cell r="E1566" t="str">
            <v>Tonnage: tons missing</v>
          </cell>
          <cell r="H1566">
            <v>2.46E-2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11</v>
          </cell>
        </row>
        <row r="1567">
          <cell r="A1567" t="str">
            <v>C&amp;I</v>
          </cell>
          <cell r="B1567">
            <v>6</v>
          </cell>
          <cell r="C1567" t="str">
            <v>All</v>
          </cell>
          <cell r="D1567" t="str">
            <v>PCT</v>
          </cell>
          <cell r="E1567" t="str">
            <v>Tonnage: tons missing</v>
          </cell>
          <cell r="H1567">
            <v>2.52E-2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11</v>
          </cell>
        </row>
        <row r="1568">
          <cell r="A1568" t="str">
            <v>C&amp;I</v>
          </cell>
          <cell r="B1568">
            <v>7</v>
          </cell>
          <cell r="C1568" t="str">
            <v>All</v>
          </cell>
          <cell r="D1568" t="str">
            <v>PCT</v>
          </cell>
          <cell r="E1568" t="str">
            <v>Tonnage: tons missing</v>
          </cell>
          <cell r="H1568">
            <v>2.52E-2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11</v>
          </cell>
        </row>
        <row r="1569">
          <cell r="A1569" t="str">
            <v>C&amp;I</v>
          </cell>
          <cell r="B1569">
            <v>8</v>
          </cell>
          <cell r="C1569" t="str">
            <v>All</v>
          </cell>
          <cell r="D1569" t="str">
            <v>PCT</v>
          </cell>
          <cell r="E1569" t="str">
            <v>Tonnage: tons missing</v>
          </cell>
          <cell r="H1569">
            <v>2.64E-2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11</v>
          </cell>
        </row>
        <row r="1570">
          <cell r="A1570" t="str">
            <v>C&amp;I</v>
          </cell>
          <cell r="B1570">
            <v>9</v>
          </cell>
          <cell r="C1570" t="str">
            <v>All</v>
          </cell>
          <cell r="D1570" t="str">
            <v>PCT</v>
          </cell>
          <cell r="E1570" t="str">
            <v>Tonnage: tons missing</v>
          </cell>
          <cell r="H1570">
            <v>2.52E-2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11</v>
          </cell>
        </row>
        <row r="1571">
          <cell r="A1571" t="str">
            <v>C&amp;I</v>
          </cell>
          <cell r="B1571">
            <v>10</v>
          </cell>
          <cell r="C1571" t="str">
            <v>All</v>
          </cell>
          <cell r="D1571" t="str">
            <v>PCT</v>
          </cell>
          <cell r="E1571" t="str">
            <v>Tonnage: tons missing</v>
          </cell>
          <cell r="H1571">
            <v>2.64E-2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11</v>
          </cell>
        </row>
        <row r="1572">
          <cell r="A1572" t="str">
            <v>C&amp;I</v>
          </cell>
          <cell r="B1572">
            <v>11</v>
          </cell>
          <cell r="C1572" t="str">
            <v>All</v>
          </cell>
          <cell r="D1572" t="str">
            <v>PCT</v>
          </cell>
          <cell r="E1572" t="str">
            <v>Tonnage: tons missing</v>
          </cell>
          <cell r="H1572">
            <v>1.1220699999999999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11</v>
          </cell>
        </row>
        <row r="1573">
          <cell r="A1573" t="str">
            <v>C&amp;I</v>
          </cell>
          <cell r="B1573">
            <v>12</v>
          </cell>
          <cell r="C1573" t="str">
            <v>All</v>
          </cell>
          <cell r="D1573" t="str">
            <v>PCT</v>
          </cell>
          <cell r="E1573" t="str">
            <v>Tonnage: tons missing</v>
          </cell>
          <cell r="H1573">
            <v>0.53099980000000002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11</v>
          </cell>
        </row>
        <row r="1574">
          <cell r="A1574" t="str">
            <v>C&amp;I</v>
          </cell>
          <cell r="B1574">
            <v>13</v>
          </cell>
          <cell r="C1574" t="str">
            <v>All</v>
          </cell>
          <cell r="D1574" t="str">
            <v>PCT</v>
          </cell>
          <cell r="E1574" t="str">
            <v>Tonnage: tons missing</v>
          </cell>
          <cell r="H1574">
            <v>2.9399999999999999E-2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11</v>
          </cell>
        </row>
        <row r="1575">
          <cell r="A1575" t="str">
            <v>C&amp;I</v>
          </cell>
          <cell r="B1575">
            <v>14</v>
          </cell>
          <cell r="C1575" t="str">
            <v>All</v>
          </cell>
          <cell r="D1575" t="str">
            <v>PCT</v>
          </cell>
          <cell r="E1575" t="str">
            <v>Tonnage: tons missing</v>
          </cell>
          <cell r="H1575">
            <v>8.2799999999999999E-2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11</v>
          </cell>
        </row>
        <row r="1576">
          <cell r="A1576" t="str">
            <v>C&amp;I</v>
          </cell>
          <cell r="B1576">
            <v>15</v>
          </cell>
          <cell r="C1576" t="str">
            <v>All</v>
          </cell>
          <cell r="D1576" t="str">
            <v>PCT</v>
          </cell>
          <cell r="E1576" t="str">
            <v>Tonnage: tons missing</v>
          </cell>
          <cell r="H1576">
            <v>3.7645300000000002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</v>
          </cell>
        </row>
        <row r="1577">
          <cell r="A1577" t="str">
            <v>C&amp;I</v>
          </cell>
          <cell r="B1577">
            <v>16</v>
          </cell>
          <cell r="C1577" t="str">
            <v>All</v>
          </cell>
          <cell r="D1577" t="str">
            <v>PCT</v>
          </cell>
          <cell r="E1577" t="str">
            <v>Tonnage: tons missing</v>
          </cell>
          <cell r="H1577">
            <v>3.2471999999999999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11</v>
          </cell>
        </row>
        <row r="1578">
          <cell r="A1578" t="str">
            <v>C&amp;I</v>
          </cell>
          <cell r="B1578">
            <v>17</v>
          </cell>
          <cell r="C1578" t="str">
            <v>All</v>
          </cell>
          <cell r="D1578" t="str">
            <v>PCT</v>
          </cell>
          <cell r="E1578" t="str">
            <v>Tonnage: tons missing</v>
          </cell>
          <cell r="H1578">
            <v>3.099599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11</v>
          </cell>
        </row>
        <row r="1579">
          <cell r="A1579" t="str">
            <v>C&amp;I</v>
          </cell>
          <cell r="B1579">
            <v>18</v>
          </cell>
          <cell r="C1579" t="str">
            <v>All</v>
          </cell>
          <cell r="D1579" t="str">
            <v>PCT</v>
          </cell>
          <cell r="E1579" t="str">
            <v>Tonnage: tons missing</v>
          </cell>
          <cell r="H1579">
            <v>0.13259989999999999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</v>
          </cell>
        </row>
        <row r="1580">
          <cell r="A1580" t="str">
            <v>C&amp;I</v>
          </cell>
          <cell r="B1580">
            <v>19</v>
          </cell>
          <cell r="C1580" t="str">
            <v>All</v>
          </cell>
          <cell r="D1580" t="str">
            <v>PCT</v>
          </cell>
          <cell r="E1580" t="str">
            <v>Tonnage: tons missing</v>
          </cell>
          <cell r="H1580">
            <v>3.1800000000000002E-2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11</v>
          </cell>
        </row>
        <row r="1581">
          <cell r="A1581" t="str">
            <v>C&amp;I</v>
          </cell>
          <cell r="B1581">
            <v>20</v>
          </cell>
          <cell r="C1581" t="str">
            <v>All</v>
          </cell>
          <cell r="D1581" t="str">
            <v>PCT</v>
          </cell>
          <cell r="E1581" t="str">
            <v>Tonnage: tons missing</v>
          </cell>
          <cell r="H1581">
            <v>3.1800000000000002E-2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11</v>
          </cell>
        </row>
        <row r="1582">
          <cell r="A1582" t="str">
            <v>C&amp;I</v>
          </cell>
          <cell r="B1582">
            <v>21</v>
          </cell>
          <cell r="C1582" t="str">
            <v>All</v>
          </cell>
          <cell r="D1582" t="str">
            <v>PCT</v>
          </cell>
          <cell r="E1582" t="str">
            <v>Tonnage: tons missing</v>
          </cell>
          <cell r="H1582">
            <v>3.1199999999999999E-2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11</v>
          </cell>
        </row>
        <row r="1583">
          <cell r="A1583" t="str">
            <v>C&amp;I</v>
          </cell>
          <cell r="B1583">
            <v>22</v>
          </cell>
          <cell r="C1583" t="str">
            <v>All</v>
          </cell>
          <cell r="D1583" t="str">
            <v>PCT</v>
          </cell>
          <cell r="E1583" t="str">
            <v>Tonnage: tons missing</v>
          </cell>
          <cell r="H1583">
            <v>0.03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11</v>
          </cell>
        </row>
        <row r="1584">
          <cell r="A1584" t="str">
            <v>C&amp;I</v>
          </cell>
          <cell r="B1584">
            <v>23</v>
          </cell>
          <cell r="C1584" t="str">
            <v>All</v>
          </cell>
          <cell r="D1584" t="str">
            <v>PCT</v>
          </cell>
          <cell r="E1584" t="str">
            <v>Tonnage: tons missing</v>
          </cell>
          <cell r="H1584">
            <v>2.52E-2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11</v>
          </cell>
        </row>
        <row r="1585">
          <cell r="A1585" t="str">
            <v>C&amp;I</v>
          </cell>
          <cell r="B1585">
            <v>24</v>
          </cell>
          <cell r="C1585" t="str">
            <v>All</v>
          </cell>
          <cell r="D1585" t="str">
            <v>PCT</v>
          </cell>
          <cell r="E1585" t="str">
            <v>Tonnage: tons missing</v>
          </cell>
          <cell r="H1585">
            <v>2.58E-2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11</v>
          </cell>
        </row>
        <row r="1586">
          <cell r="A1586" t="str">
            <v>C&amp;I</v>
          </cell>
          <cell r="B1586">
            <v>1</v>
          </cell>
          <cell r="C1586" t="str">
            <v>All</v>
          </cell>
          <cell r="D1586" t="str">
            <v>PCT</v>
          </cell>
          <cell r="E1586" t="str">
            <v>Tonnage: tons&lt;2</v>
          </cell>
          <cell r="F1586">
            <v>66.7483</v>
          </cell>
          <cell r="G1586">
            <v>3.6218159999999999</v>
          </cell>
          <cell r="H1586">
            <v>3.6104449999999999</v>
          </cell>
          <cell r="I1586">
            <v>-0.61429610000000001</v>
          </cell>
          <cell r="J1586">
            <v>-0.25136500000000001</v>
          </cell>
          <cell r="K1586">
            <v>0</v>
          </cell>
          <cell r="L1586">
            <v>0.25136500000000001</v>
          </cell>
          <cell r="M1586">
            <v>0.61429610000000001</v>
          </cell>
          <cell r="N1586">
            <v>0.61429610000000001</v>
          </cell>
          <cell r="O1586">
            <v>9</v>
          </cell>
        </row>
        <row r="1587">
          <cell r="A1587" t="str">
            <v>C&amp;I</v>
          </cell>
          <cell r="B1587">
            <v>2</v>
          </cell>
          <cell r="C1587" t="str">
            <v>All</v>
          </cell>
          <cell r="D1587" t="str">
            <v>PCT</v>
          </cell>
          <cell r="E1587" t="str">
            <v>Tonnage: tons&lt;2</v>
          </cell>
          <cell r="F1587">
            <v>65.853999999999999</v>
          </cell>
          <cell r="G1587">
            <v>3.568114</v>
          </cell>
          <cell r="H1587">
            <v>3.1751659999999999</v>
          </cell>
          <cell r="I1587">
            <v>-0.60892049999999998</v>
          </cell>
          <cell r="J1587">
            <v>-0.24916530000000001</v>
          </cell>
          <cell r="K1587">
            <v>0</v>
          </cell>
          <cell r="L1587">
            <v>0.24916530000000001</v>
          </cell>
          <cell r="M1587">
            <v>0.60892049999999998</v>
          </cell>
          <cell r="N1587">
            <v>0.60892049999999998</v>
          </cell>
          <cell r="O1587">
            <v>9</v>
          </cell>
        </row>
        <row r="1588">
          <cell r="A1588" t="str">
            <v>C&amp;I</v>
          </cell>
          <cell r="B1588">
            <v>3</v>
          </cell>
          <cell r="C1588" t="str">
            <v>All</v>
          </cell>
          <cell r="D1588" t="str">
            <v>PCT</v>
          </cell>
          <cell r="E1588" t="str">
            <v>Tonnage: tons&lt;2</v>
          </cell>
          <cell r="F1588">
            <v>64.825500000000005</v>
          </cell>
          <cell r="G1588">
            <v>3.480464</v>
          </cell>
          <cell r="H1588">
            <v>3.0994820000000001</v>
          </cell>
          <cell r="I1588">
            <v>-0.60434299999999996</v>
          </cell>
          <cell r="J1588">
            <v>-0.24729229999999999</v>
          </cell>
          <cell r="K1588">
            <v>0</v>
          </cell>
          <cell r="L1588">
            <v>0.24729229999999999</v>
          </cell>
          <cell r="M1588">
            <v>0.60434299999999996</v>
          </cell>
          <cell r="N1588">
            <v>0.60434299999999996</v>
          </cell>
          <cell r="O1588">
            <v>9</v>
          </cell>
        </row>
        <row r="1589">
          <cell r="A1589" t="str">
            <v>C&amp;I</v>
          </cell>
          <cell r="B1589">
            <v>4</v>
          </cell>
          <cell r="C1589" t="str">
            <v>All</v>
          </cell>
          <cell r="D1589" t="str">
            <v>PCT</v>
          </cell>
          <cell r="E1589" t="str">
            <v>Tonnage: tons&lt;2</v>
          </cell>
          <cell r="F1589">
            <v>63.325499999999998</v>
          </cell>
          <cell r="G1589">
            <v>3.3631060000000002</v>
          </cell>
          <cell r="H1589">
            <v>3.181495</v>
          </cell>
          <cell r="I1589">
            <v>-0.60212019999999999</v>
          </cell>
          <cell r="J1589">
            <v>-0.24638270000000001</v>
          </cell>
          <cell r="K1589">
            <v>0</v>
          </cell>
          <cell r="L1589">
            <v>0.24638270000000001</v>
          </cell>
          <cell r="M1589">
            <v>0.60212019999999999</v>
          </cell>
          <cell r="N1589">
            <v>0.60212019999999999</v>
          </cell>
          <cell r="O1589">
            <v>9</v>
          </cell>
        </row>
        <row r="1590">
          <cell r="A1590" t="str">
            <v>C&amp;I</v>
          </cell>
          <cell r="B1590">
            <v>5</v>
          </cell>
          <cell r="C1590" t="str">
            <v>All</v>
          </cell>
          <cell r="D1590" t="str">
            <v>PCT</v>
          </cell>
          <cell r="E1590" t="str">
            <v>Tonnage: tons&lt;2</v>
          </cell>
          <cell r="F1590">
            <v>63.008400000000002</v>
          </cell>
          <cell r="G1590">
            <v>3.3418990000000002</v>
          </cell>
          <cell r="H1590">
            <v>2.8091759999999999</v>
          </cell>
          <cell r="I1590">
            <v>-0.60383799999999999</v>
          </cell>
          <cell r="J1590">
            <v>-0.24708559999999999</v>
          </cell>
          <cell r="K1590">
            <v>0</v>
          </cell>
          <cell r="L1590">
            <v>0.24708559999999999</v>
          </cell>
          <cell r="M1590">
            <v>0.60383799999999999</v>
          </cell>
          <cell r="N1590">
            <v>0.60383799999999999</v>
          </cell>
          <cell r="O1590">
            <v>9</v>
          </cell>
        </row>
        <row r="1591">
          <cell r="A1591" t="str">
            <v>C&amp;I</v>
          </cell>
          <cell r="B1591">
            <v>6</v>
          </cell>
          <cell r="C1591" t="str">
            <v>All</v>
          </cell>
          <cell r="D1591" t="str">
            <v>PCT</v>
          </cell>
          <cell r="E1591" t="str">
            <v>Tonnage: tons&lt;2</v>
          </cell>
          <cell r="F1591">
            <v>62.796999999999997</v>
          </cell>
          <cell r="G1591">
            <v>3.3261099999999999</v>
          </cell>
          <cell r="H1591">
            <v>3.2128909999999999</v>
          </cell>
          <cell r="I1591">
            <v>-0.60338429999999998</v>
          </cell>
          <cell r="J1591">
            <v>-0.24689990000000001</v>
          </cell>
          <cell r="K1591">
            <v>0</v>
          </cell>
          <cell r="L1591">
            <v>0.24689990000000001</v>
          </cell>
          <cell r="M1591">
            <v>0.60338429999999998</v>
          </cell>
          <cell r="N1591">
            <v>0.60338429999999998</v>
          </cell>
          <cell r="O1591">
            <v>9</v>
          </cell>
        </row>
        <row r="1592">
          <cell r="A1592" t="str">
            <v>C&amp;I</v>
          </cell>
          <cell r="B1592">
            <v>7</v>
          </cell>
          <cell r="C1592" t="str">
            <v>All</v>
          </cell>
          <cell r="D1592" t="str">
            <v>PCT</v>
          </cell>
          <cell r="E1592" t="str">
            <v>Tonnage: tons&lt;2</v>
          </cell>
          <cell r="F1592">
            <v>61.796999999999997</v>
          </cell>
          <cell r="G1592">
            <v>4.132015</v>
          </cell>
          <cell r="H1592">
            <v>4.3662939999999999</v>
          </cell>
          <cell r="I1592">
            <v>-0.60606210000000005</v>
          </cell>
          <cell r="J1592">
            <v>-0.24799570000000001</v>
          </cell>
          <cell r="K1592">
            <v>0</v>
          </cell>
          <cell r="L1592">
            <v>0.24799570000000001</v>
          </cell>
          <cell r="M1592">
            <v>0.60606210000000005</v>
          </cell>
          <cell r="N1592">
            <v>0.60606210000000005</v>
          </cell>
          <cell r="O1592">
            <v>9</v>
          </cell>
        </row>
        <row r="1593">
          <cell r="A1593" t="str">
            <v>C&amp;I</v>
          </cell>
          <cell r="B1593">
            <v>8</v>
          </cell>
          <cell r="C1593" t="str">
            <v>All</v>
          </cell>
          <cell r="D1593" t="str">
            <v>PCT</v>
          </cell>
          <cell r="E1593" t="str">
            <v>Tonnage: tons&lt;2</v>
          </cell>
          <cell r="F1593">
            <v>62.296999999999997</v>
          </cell>
          <cell r="G1593">
            <v>4.5937859999999997</v>
          </cell>
          <cell r="H1593">
            <v>4.6983579999999998</v>
          </cell>
          <cell r="I1593">
            <v>-0.61008949999999995</v>
          </cell>
          <cell r="J1593">
            <v>-0.2496437</v>
          </cell>
          <cell r="K1593">
            <v>0</v>
          </cell>
          <cell r="L1593">
            <v>0.2496437</v>
          </cell>
          <cell r="M1593">
            <v>0.61008949999999995</v>
          </cell>
          <cell r="N1593">
            <v>0.61008949999999995</v>
          </cell>
          <cell r="O1593">
            <v>9</v>
          </cell>
        </row>
        <row r="1594">
          <cell r="A1594" t="str">
            <v>C&amp;I</v>
          </cell>
          <cell r="B1594">
            <v>9</v>
          </cell>
          <cell r="C1594" t="str">
            <v>All</v>
          </cell>
          <cell r="D1594" t="str">
            <v>PCT</v>
          </cell>
          <cell r="E1594" t="str">
            <v>Tonnage: tons&lt;2</v>
          </cell>
          <cell r="F1594">
            <v>65.585599999999999</v>
          </cell>
          <cell r="G1594">
            <v>5.873068</v>
          </cell>
          <cell r="H1594">
            <v>6.0992689999999996</v>
          </cell>
          <cell r="I1594">
            <v>-0.64071270000000002</v>
          </cell>
          <cell r="J1594">
            <v>-0.26217449999999998</v>
          </cell>
          <cell r="K1594">
            <v>0</v>
          </cell>
          <cell r="L1594">
            <v>0.26217449999999998</v>
          </cell>
          <cell r="M1594">
            <v>0.64071270000000002</v>
          </cell>
          <cell r="N1594">
            <v>0.64071270000000002</v>
          </cell>
          <cell r="O1594">
            <v>9</v>
          </cell>
        </row>
        <row r="1595">
          <cell r="A1595" t="str">
            <v>C&amp;I</v>
          </cell>
          <cell r="B1595">
            <v>10</v>
          </cell>
          <cell r="C1595" t="str">
            <v>All</v>
          </cell>
          <cell r="D1595" t="str">
            <v>PCT</v>
          </cell>
          <cell r="E1595" t="str">
            <v>Tonnage: tons&lt;2</v>
          </cell>
          <cell r="F1595">
            <v>68.508399999999995</v>
          </cell>
          <cell r="G1595">
            <v>7.357882</v>
          </cell>
          <cell r="H1595">
            <v>7.3717899999999998</v>
          </cell>
          <cell r="I1595">
            <v>-0.65986230000000001</v>
          </cell>
          <cell r="J1595">
            <v>-0.27001029999999998</v>
          </cell>
          <cell r="K1595">
            <v>0</v>
          </cell>
          <cell r="L1595">
            <v>0.27001029999999998</v>
          </cell>
          <cell r="M1595">
            <v>0.65986230000000001</v>
          </cell>
          <cell r="N1595">
            <v>0.65986230000000001</v>
          </cell>
          <cell r="O1595">
            <v>9</v>
          </cell>
        </row>
        <row r="1596">
          <cell r="A1596" t="str">
            <v>C&amp;I</v>
          </cell>
          <cell r="B1596">
            <v>11</v>
          </cell>
          <cell r="C1596" t="str">
            <v>All</v>
          </cell>
          <cell r="D1596" t="str">
            <v>PCT</v>
          </cell>
          <cell r="E1596" t="str">
            <v>Tonnage: tons&lt;2</v>
          </cell>
          <cell r="F1596">
            <v>72.825500000000005</v>
          </cell>
          <cell r="G1596">
            <v>8.1611600000000006</v>
          </cell>
          <cell r="H1596">
            <v>7.1076180000000004</v>
          </cell>
          <cell r="I1596">
            <v>-0.69371450000000001</v>
          </cell>
          <cell r="J1596">
            <v>-0.28386240000000001</v>
          </cell>
          <cell r="K1596">
            <v>0</v>
          </cell>
          <cell r="L1596">
            <v>0.28386240000000001</v>
          </cell>
          <cell r="M1596">
            <v>0.69371450000000001</v>
          </cell>
          <cell r="N1596">
            <v>0.69371450000000001</v>
          </cell>
          <cell r="O1596">
            <v>9</v>
          </cell>
        </row>
        <row r="1597">
          <cell r="A1597" t="str">
            <v>C&amp;I</v>
          </cell>
          <cell r="B1597">
            <v>12</v>
          </cell>
          <cell r="C1597" t="str">
            <v>All</v>
          </cell>
          <cell r="D1597" t="str">
            <v>PCT</v>
          </cell>
          <cell r="E1597" t="str">
            <v>Tonnage: tons&lt;2</v>
          </cell>
          <cell r="F1597">
            <v>77.325500000000005</v>
          </cell>
          <cell r="G1597">
            <v>9.7336399999999994</v>
          </cell>
          <cell r="H1597">
            <v>9.0508620000000004</v>
          </cell>
          <cell r="I1597">
            <v>-0.71305660000000004</v>
          </cell>
          <cell r="J1597">
            <v>-0.29177700000000001</v>
          </cell>
          <cell r="K1597">
            <v>0</v>
          </cell>
          <cell r="L1597">
            <v>0.29177700000000001</v>
          </cell>
          <cell r="M1597">
            <v>0.71305660000000004</v>
          </cell>
          <cell r="N1597">
            <v>0.71305660000000004</v>
          </cell>
          <cell r="O1597">
            <v>9</v>
          </cell>
        </row>
        <row r="1598">
          <cell r="A1598" t="str">
            <v>C&amp;I</v>
          </cell>
          <cell r="B1598">
            <v>13</v>
          </cell>
          <cell r="C1598" t="str">
            <v>All</v>
          </cell>
          <cell r="D1598" t="str">
            <v>PCT</v>
          </cell>
          <cell r="E1598" t="str">
            <v>Tonnage: tons&lt;2</v>
          </cell>
          <cell r="F1598">
            <v>81.219800000000006</v>
          </cell>
          <cell r="G1598">
            <v>11.10317</v>
          </cell>
          <cell r="H1598">
            <v>10.980399999999999</v>
          </cell>
          <cell r="I1598">
            <v>-0.66705689999999995</v>
          </cell>
          <cell r="J1598">
            <v>-0.27295429999999998</v>
          </cell>
          <cell r="K1598">
            <v>0</v>
          </cell>
          <cell r="L1598">
            <v>0.27295429999999998</v>
          </cell>
          <cell r="M1598">
            <v>0.66705689999999995</v>
          </cell>
          <cell r="N1598">
            <v>0.66705689999999995</v>
          </cell>
          <cell r="O1598">
            <v>9</v>
          </cell>
        </row>
        <row r="1599">
          <cell r="A1599" t="str">
            <v>C&amp;I</v>
          </cell>
          <cell r="B1599">
            <v>14</v>
          </cell>
          <cell r="C1599" t="str">
            <v>All</v>
          </cell>
          <cell r="D1599" t="str">
            <v>PCT</v>
          </cell>
          <cell r="E1599" t="str">
            <v>Tonnage: tons&lt;2</v>
          </cell>
          <cell r="F1599">
            <v>84.219800000000006</v>
          </cell>
          <cell r="G1599">
            <v>12.11285</v>
          </cell>
          <cell r="H1599">
            <v>13.054130000000001</v>
          </cell>
          <cell r="I1599">
            <v>-0.69474270000000005</v>
          </cell>
          <cell r="J1599">
            <v>-0.28428310000000001</v>
          </cell>
          <cell r="K1599">
            <v>0</v>
          </cell>
          <cell r="L1599">
            <v>0.28428310000000001</v>
          </cell>
          <cell r="M1599">
            <v>0.69474270000000005</v>
          </cell>
          <cell r="N1599">
            <v>0.69474270000000005</v>
          </cell>
          <cell r="O1599">
            <v>9</v>
          </cell>
        </row>
        <row r="1600">
          <cell r="A1600" t="str">
            <v>C&amp;I</v>
          </cell>
          <cell r="B1600">
            <v>15</v>
          </cell>
          <cell r="C1600" t="str">
            <v>All</v>
          </cell>
          <cell r="D1600" t="str">
            <v>PCT</v>
          </cell>
          <cell r="E1600" t="str">
            <v>Tonnage: tons&lt;2</v>
          </cell>
          <cell r="F1600">
            <v>87.508399999999995</v>
          </cell>
          <cell r="G1600">
            <v>11.900980000000001</v>
          </cell>
          <cell r="H1600">
            <v>12.81879</v>
          </cell>
          <cell r="I1600">
            <v>-0.65514170000000005</v>
          </cell>
          <cell r="J1600">
            <v>-0.2680787</v>
          </cell>
          <cell r="K1600">
            <v>0</v>
          </cell>
          <cell r="L1600">
            <v>0.2680787</v>
          </cell>
          <cell r="M1600">
            <v>0.65514170000000005</v>
          </cell>
          <cell r="N1600">
            <v>0.65514170000000005</v>
          </cell>
          <cell r="O1600">
            <v>9</v>
          </cell>
        </row>
        <row r="1601">
          <cell r="A1601" t="str">
            <v>C&amp;I</v>
          </cell>
          <cell r="B1601">
            <v>16</v>
          </cell>
          <cell r="C1601" t="str">
            <v>All</v>
          </cell>
          <cell r="D1601" t="str">
            <v>PCT</v>
          </cell>
          <cell r="E1601" t="str">
            <v>Tonnage: tons&lt;2</v>
          </cell>
          <cell r="F1601">
            <v>89.614099999999993</v>
          </cell>
          <cell r="G1601">
            <v>11.80002</v>
          </cell>
          <cell r="H1601">
            <v>13.59479</v>
          </cell>
          <cell r="I1601">
            <v>-0.66276959999999996</v>
          </cell>
          <cell r="J1601">
            <v>-0.27119989999999999</v>
          </cell>
          <cell r="K1601">
            <v>0</v>
          </cell>
          <cell r="L1601">
            <v>0.27119989999999999</v>
          </cell>
          <cell r="M1601">
            <v>0.66276959999999996</v>
          </cell>
          <cell r="N1601">
            <v>0.66276959999999996</v>
          </cell>
          <cell r="O1601">
            <v>9</v>
          </cell>
        </row>
        <row r="1602">
          <cell r="A1602" t="str">
            <v>C&amp;I</v>
          </cell>
          <cell r="B1602">
            <v>17</v>
          </cell>
          <cell r="C1602" t="str">
            <v>All</v>
          </cell>
          <cell r="D1602" t="str">
            <v>PCT</v>
          </cell>
          <cell r="E1602" t="str">
            <v>Tonnage: tons&lt;2</v>
          </cell>
          <cell r="F1602">
            <v>90.719800000000006</v>
          </cell>
          <cell r="G1602">
            <v>10.97387</v>
          </cell>
          <cell r="H1602">
            <v>12.545870000000001</v>
          </cell>
          <cell r="I1602">
            <v>-1.082541</v>
          </cell>
          <cell r="J1602">
            <v>-0.44296679999999999</v>
          </cell>
          <cell r="K1602">
            <v>0</v>
          </cell>
          <cell r="L1602">
            <v>0.44296679999999999</v>
          </cell>
          <cell r="M1602">
            <v>1.082541</v>
          </cell>
          <cell r="N1602">
            <v>1.082541</v>
          </cell>
          <cell r="O1602">
            <v>9</v>
          </cell>
        </row>
        <row r="1603">
          <cell r="A1603" t="str">
            <v>C&amp;I</v>
          </cell>
          <cell r="B1603">
            <v>18</v>
          </cell>
          <cell r="C1603" t="str">
            <v>All</v>
          </cell>
          <cell r="D1603" t="str">
            <v>PCT</v>
          </cell>
          <cell r="E1603" t="str">
            <v>Tonnage: tons&lt;2</v>
          </cell>
          <cell r="F1603">
            <v>88.7483</v>
          </cell>
          <cell r="G1603">
            <v>9.9646209999999993</v>
          </cell>
          <cell r="H1603">
            <v>10.911530000000001</v>
          </cell>
          <cell r="I1603">
            <v>-0.91116920000000001</v>
          </cell>
          <cell r="J1603">
            <v>-0.37284309999999998</v>
          </cell>
          <cell r="K1603">
            <v>0</v>
          </cell>
          <cell r="L1603">
            <v>0.37284309999999998</v>
          </cell>
          <cell r="M1603">
            <v>0.91116920000000001</v>
          </cell>
          <cell r="N1603">
            <v>0.91116920000000001</v>
          </cell>
          <cell r="O1603">
            <v>9</v>
          </cell>
        </row>
        <row r="1604">
          <cell r="A1604" t="str">
            <v>C&amp;I</v>
          </cell>
          <cell r="B1604">
            <v>19</v>
          </cell>
          <cell r="C1604" t="str">
            <v>All</v>
          </cell>
          <cell r="D1604" t="str">
            <v>PCT</v>
          </cell>
          <cell r="E1604" t="str">
            <v>Tonnage: tons&lt;2</v>
          </cell>
          <cell r="F1604">
            <v>85.853999999999999</v>
          </cell>
          <cell r="G1604">
            <v>11.456849999999999</v>
          </cell>
          <cell r="H1604">
            <v>9.658633</v>
          </cell>
          <cell r="I1604">
            <v>-0.87535859999999999</v>
          </cell>
          <cell r="J1604">
            <v>-0.3581896</v>
          </cell>
          <cell r="K1604">
            <v>0</v>
          </cell>
          <cell r="L1604">
            <v>0.3581896</v>
          </cell>
          <cell r="M1604">
            <v>0.87535859999999999</v>
          </cell>
          <cell r="N1604">
            <v>0.87535859999999999</v>
          </cell>
          <cell r="O1604">
            <v>9</v>
          </cell>
        </row>
        <row r="1605">
          <cell r="A1605" t="str">
            <v>C&amp;I</v>
          </cell>
          <cell r="B1605">
            <v>20</v>
          </cell>
          <cell r="C1605" t="str">
            <v>All</v>
          </cell>
          <cell r="D1605" t="str">
            <v>PCT</v>
          </cell>
          <cell r="E1605" t="str">
            <v>Tonnage: tons&lt;2</v>
          </cell>
          <cell r="F1605">
            <v>81.882599999999996</v>
          </cell>
          <cell r="G1605">
            <v>10.665229999999999</v>
          </cell>
          <cell r="H1605">
            <v>7.5893769999999998</v>
          </cell>
          <cell r="I1605">
            <v>-0.87248870000000001</v>
          </cell>
          <cell r="J1605">
            <v>-0.35701529999999998</v>
          </cell>
          <cell r="K1605">
            <v>0</v>
          </cell>
          <cell r="L1605">
            <v>0.35701529999999998</v>
          </cell>
          <cell r="M1605">
            <v>0.87248870000000001</v>
          </cell>
          <cell r="N1605">
            <v>0.87248870000000001</v>
          </cell>
          <cell r="O1605">
            <v>9</v>
          </cell>
        </row>
        <row r="1606">
          <cell r="A1606" t="str">
            <v>C&amp;I</v>
          </cell>
          <cell r="B1606">
            <v>21</v>
          </cell>
          <cell r="C1606" t="str">
            <v>All</v>
          </cell>
          <cell r="D1606" t="str">
            <v>PCT</v>
          </cell>
          <cell r="E1606" t="str">
            <v>Tonnage: tons&lt;2</v>
          </cell>
          <cell r="F1606">
            <v>77.882599999999996</v>
          </cell>
          <cell r="G1606">
            <v>9.6652059999999995</v>
          </cell>
          <cell r="H1606">
            <v>7.8606509999999998</v>
          </cell>
          <cell r="I1606">
            <v>-0.73783779999999999</v>
          </cell>
          <cell r="J1606">
            <v>-0.3019172</v>
          </cell>
          <cell r="K1606">
            <v>0</v>
          </cell>
          <cell r="L1606">
            <v>0.3019172</v>
          </cell>
          <cell r="M1606">
            <v>0.73783779999999999</v>
          </cell>
          <cell r="N1606">
            <v>0.73783779999999999</v>
          </cell>
          <cell r="O1606">
            <v>9</v>
          </cell>
        </row>
        <row r="1607">
          <cell r="A1607" t="str">
            <v>C&amp;I</v>
          </cell>
          <cell r="B1607">
            <v>22</v>
          </cell>
          <cell r="C1607" t="str">
            <v>All</v>
          </cell>
          <cell r="D1607" t="str">
            <v>PCT</v>
          </cell>
          <cell r="E1607" t="str">
            <v>Tonnage: tons&lt;2</v>
          </cell>
          <cell r="F1607">
            <v>76.0655</v>
          </cell>
          <cell r="G1607">
            <v>8.5272419999999993</v>
          </cell>
          <cell r="H1607">
            <v>7.2108540000000003</v>
          </cell>
          <cell r="I1607">
            <v>-0.78221160000000001</v>
          </cell>
          <cell r="J1607">
            <v>-0.32007459999999999</v>
          </cell>
          <cell r="K1607">
            <v>0</v>
          </cell>
          <cell r="L1607">
            <v>0.32007459999999999</v>
          </cell>
          <cell r="M1607">
            <v>0.78221160000000001</v>
          </cell>
          <cell r="N1607">
            <v>0.78221160000000001</v>
          </cell>
          <cell r="O1607">
            <v>9</v>
          </cell>
        </row>
        <row r="1608">
          <cell r="A1608" t="str">
            <v>C&amp;I</v>
          </cell>
          <cell r="B1608">
            <v>23</v>
          </cell>
          <cell r="C1608" t="str">
            <v>All</v>
          </cell>
          <cell r="D1608" t="str">
            <v>PCT</v>
          </cell>
          <cell r="E1608" t="str">
            <v>Tonnage: tons&lt;2</v>
          </cell>
          <cell r="F1608">
            <v>74.2483</v>
          </cell>
          <cell r="G1608">
            <v>5.9510100000000001</v>
          </cell>
          <cell r="H1608">
            <v>6.4159560000000004</v>
          </cell>
          <cell r="I1608">
            <v>-0.71276870000000003</v>
          </cell>
          <cell r="J1608">
            <v>-0.29165920000000001</v>
          </cell>
          <cell r="K1608">
            <v>0</v>
          </cell>
          <cell r="L1608">
            <v>0.29165920000000001</v>
          </cell>
          <cell r="M1608">
            <v>0.71276870000000003</v>
          </cell>
          <cell r="N1608">
            <v>0.71276870000000003</v>
          </cell>
          <cell r="O1608">
            <v>9</v>
          </cell>
        </row>
        <row r="1609">
          <cell r="A1609" t="str">
            <v>C&amp;I</v>
          </cell>
          <cell r="B1609">
            <v>24</v>
          </cell>
          <cell r="C1609" t="str">
            <v>All</v>
          </cell>
          <cell r="D1609" t="str">
            <v>PCT</v>
          </cell>
          <cell r="E1609" t="str">
            <v>Tonnage: tons&lt;2</v>
          </cell>
          <cell r="F1609">
            <v>73.325500000000005</v>
          </cell>
          <cell r="G1609">
            <v>4.3891629999999999</v>
          </cell>
          <cell r="H1609">
            <v>4.5233429999999997</v>
          </cell>
          <cell r="I1609">
            <v>-0.65430270000000001</v>
          </cell>
          <cell r="J1609">
            <v>-0.26773540000000001</v>
          </cell>
          <cell r="K1609">
            <v>0</v>
          </cell>
          <cell r="L1609">
            <v>0.26773540000000001</v>
          </cell>
          <cell r="M1609">
            <v>0.65430270000000001</v>
          </cell>
          <cell r="N1609">
            <v>0.65430270000000001</v>
          </cell>
          <cell r="O1609">
            <v>9</v>
          </cell>
        </row>
        <row r="1610">
          <cell r="A1610" t="str">
            <v>C&amp;I</v>
          </cell>
          <cell r="B1610">
            <v>1</v>
          </cell>
          <cell r="C1610" t="str">
            <v>All</v>
          </cell>
          <cell r="D1610" t="str">
            <v>Switch</v>
          </cell>
          <cell r="E1610" t="str">
            <v>ACs per customer: 1</v>
          </cell>
          <cell r="F1610">
            <v>66.987899999999996</v>
          </cell>
          <cell r="G1610">
            <v>1.5549630000000001</v>
          </cell>
          <cell r="H1610">
            <v>1.529679</v>
          </cell>
          <cell r="I1610">
            <v>-0.15288660000000001</v>
          </cell>
          <cell r="J1610">
            <v>-6.2559900000000002E-2</v>
          </cell>
          <cell r="K1610">
            <v>0</v>
          </cell>
          <cell r="L1610">
            <v>6.2559900000000002E-2</v>
          </cell>
          <cell r="M1610">
            <v>0.15288660000000001</v>
          </cell>
          <cell r="N1610">
            <v>0.15288660000000001</v>
          </cell>
          <cell r="O1610">
            <v>178</v>
          </cell>
        </row>
        <row r="1611">
          <cell r="A1611" t="str">
            <v>C&amp;I</v>
          </cell>
          <cell r="B1611">
            <v>2</v>
          </cell>
          <cell r="C1611" t="str">
            <v>All</v>
          </cell>
          <cell r="D1611" t="str">
            <v>Switch</v>
          </cell>
          <cell r="E1611" t="str">
            <v>ACs per customer: 1</v>
          </cell>
          <cell r="F1611">
            <v>65.472399999999993</v>
          </cell>
          <cell r="G1611">
            <v>1.55199</v>
          </cell>
          <cell r="H1611">
            <v>1.4332339999999999</v>
          </cell>
          <cell r="I1611">
            <v>-0.1502655</v>
          </cell>
          <cell r="J1611">
            <v>-6.1487399999999998E-2</v>
          </cell>
          <cell r="K1611">
            <v>0</v>
          </cell>
          <cell r="L1611">
            <v>6.1487399999999998E-2</v>
          </cell>
          <cell r="M1611">
            <v>0.1502655</v>
          </cell>
          <cell r="N1611">
            <v>0.1502655</v>
          </cell>
          <cell r="O1611">
            <v>178</v>
          </cell>
        </row>
        <row r="1612">
          <cell r="A1612" t="str">
            <v>C&amp;I</v>
          </cell>
          <cell r="B1612">
            <v>3</v>
          </cell>
          <cell r="C1612" t="str">
            <v>All</v>
          </cell>
          <cell r="D1612" t="str">
            <v>Switch</v>
          </cell>
          <cell r="E1612" t="str">
            <v>ACs per customer: 1</v>
          </cell>
          <cell r="F1612">
            <v>64.414599999999993</v>
          </cell>
          <cell r="G1612">
            <v>1.431125</v>
          </cell>
          <cell r="H1612">
            <v>1.325107</v>
          </cell>
          <cell r="I1612">
            <v>-0.14793690000000001</v>
          </cell>
          <cell r="J1612">
            <v>-6.0534600000000001E-2</v>
          </cell>
          <cell r="K1612">
            <v>0</v>
          </cell>
          <cell r="L1612">
            <v>6.0534600000000001E-2</v>
          </cell>
          <cell r="M1612">
            <v>0.14793690000000001</v>
          </cell>
          <cell r="N1612">
            <v>0.14793690000000001</v>
          </cell>
          <cell r="O1612">
            <v>178</v>
          </cell>
        </row>
        <row r="1613">
          <cell r="A1613" t="str">
            <v>C&amp;I</v>
          </cell>
          <cell r="B1613">
            <v>4</v>
          </cell>
          <cell r="C1613" t="str">
            <v>All</v>
          </cell>
          <cell r="D1613" t="str">
            <v>Switch</v>
          </cell>
          <cell r="E1613" t="str">
            <v>ACs per customer: 1</v>
          </cell>
          <cell r="F1613">
            <v>63.451500000000003</v>
          </cell>
          <cell r="G1613">
            <v>1.3763350000000001</v>
          </cell>
          <cell r="H1613">
            <v>1.2700819999999999</v>
          </cell>
          <cell r="I1613">
            <v>-0.14702789999999999</v>
          </cell>
          <cell r="J1613">
            <v>-6.0162599999999997E-2</v>
          </cell>
          <cell r="K1613">
            <v>0</v>
          </cell>
          <cell r="L1613">
            <v>6.0162599999999997E-2</v>
          </cell>
          <cell r="M1613">
            <v>0.14702789999999999</v>
          </cell>
          <cell r="N1613">
            <v>0.14702789999999999</v>
          </cell>
          <cell r="O1613">
            <v>178</v>
          </cell>
        </row>
        <row r="1614">
          <cell r="A1614" t="str">
            <v>C&amp;I</v>
          </cell>
          <cell r="B1614">
            <v>5</v>
          </cell>
          <cell r="C1614" t="str">
            <v>All</v>
          </cell>
          <cell r="D1614" t="str">
            <v>Switch</v>
          </cell>
          <cell r="E1614" t="str">
            <v>ACs per customer: 1</v>
          </cell>
          <cell r="F1614">
            <v>62.934800000000003</v>
          </cell>
          <cell r="G1614">
            <v>1.388196</v>
          </cell>
          <cell r="H1614">
            <v>1.294548</v>
          </cell>
          <cell r="I1614">
            <v>-0.146401</v>
          </cell>
          <cell r="J1614">
            <v>-5.9906099999999997E-2</v>
          </cell>
          <cell r="K1614">
            <v>0</v>
          </cell>
          <cell r="L1614">
            <v>5.9906099999999997E-2</v>
          </cell>
          <cell r="M1614">
            <v>0.146401</v>
          </cell>
          <cell r="N1614">
            <v>0.146401</v>
          </cell>
          <cell r="O1614">
            <v>178</v>
          </cell>
        </row>
        <row r="1615">
          <cell r="A1615" t="str">
            <v>C&amp;I</v>
          </cell>
          <cell r="B1615">
            <v>6</v>
          </cell>
          <cell r="C1615" t="str">
            <v>All</v>
          </cell>
          <cell r="D1615" t="str">
            <v>Switch</v>
          </cell>
          <cell r="E1615" t="str">
            <v>ACs per customer: 1</v>
          </cell>
          <cell r="F1615">
            <v>62.490600000000001</v>
          </cell>
          <cell r="G1615">
            <v>1.423279</v>
          </cell>
          <cell r="H1615">
            <v>1.3322039999999999</v>
          </cell>
          <cell r="I1615">
            <v>-0.14663480000000001</v>
          </cell>
          <cell r="J1615">
            <v>-6.0001800000000001E-2</v>
          </cell>
          <cell r="K1615">
            <v>0</v>
          </cell>
          <cell r="L1615">
            <v>6.0001800000000001E-2</v>
          </cell>
          <cell r="M1615">
            <v>0.14663480000000001</v>
          </cell>
          <cell r="N1615">
            <v>0.14663480000000001</v>
          </cell>
          <cell r="O1615">
            <v>178</v>
          </cell>
        </row>
        <row r="1616">
          <cell r="A1616" t="str">
            <v>C&amp;I</v>
          </cell>
          <cell r="B1616">
            <v>7</v>
          </cell>
          <cell r="C1616" t="str">
            <v>All</v>
          </cell>
          <cell r="D1616" t="str">
            <v>Switch</v>
          </cell>
          <cell r="E1616" t="str">
            <v>ACs per customer: 1</v>
          </cell>
          <cell r="F1616">
            <v>61.664099999999998</v>
          </cell>
          <cell r="G1616">
            <v>1.4924269999999999</v>
          </cell>
          <cell r="H1616">
            <v>1.508005</v>
          </cell>
          <cell r="I1616">
            <v>-0.14702470000000001</v>
          </cell>
          <cell r="J1616">
            <v>-6.0161300000000001E-2</v>
          </cell>
          <cell r="K1616">
            <v>0</v>
          </cell>
          <cell r="L1616">
            <v>6.0161300000000001E-2</v>
          </cell>
          <cell r="M1616">
            <v>0.14702470000000001</v>
          </cell>
          <cell r="N1616">
            <v>0.14702470000000001</v>
          </cell>
          <cell r="O1616">
            <v>178</v>
          </cell>
        </row>
        <row r="1617">
          <cell r="A1617" t="str">
            <v>C&amp;I</v>
          </cell>
          <cell r="B1617">
            <v>8</v>
          </cell>
          <cell r="C1617" t="str">
            <v>All</v>
          </cell>
          <cell r="D1617" t="str">
            <v>Switch</v>
          </cell>
          <cell r="E1617" t="str">
            <v>ACs per customer: 1</v>
          </cell>
          <cell r="F1617">
            <v>62.810099999999998</v>
          </cell>
          <cell r="G1617">
            <v>1.7049350000000001</v>
          </cell>
          <cell r="H1617">
            <v>1.697586</v>
          </cell>
          <cell r="I1617">
            <v>-0.14928559999999999</v>
          </cell>
          <cell r="J1617">
            <v>-6.1086500000000002E-2</v>
          </cell>
          <cell r="K1617">
            <v>0</v>
          </cell>
          <cell r="L1617">
            <v>6.1086500000000002E-2</v>
          </cell>
          <cell r="M1617">
            <v>0.14928559999999999</v>
          </cell>
          <cell r="N1617">
            <v>0.14928559999999999</v>
          </cell>
          <cell r="O1617">
            <v>178</v>
          </cell>
        </row>
        <row r="1618">
          <cell r="A1618" t="str">
            <v>C&amp;I</v>
          </cell>
          <cell r="B1618">
            <v>9</v>
          </cell>
          <cell r="C1618" t="str">
            <v>All</v>
          </cell>
          <cell r="D1618" t="str">
            <v>Switch</v>
          </cell>
          <cell r="E1618" t="str">
            <v>ACs per customer: 1</v>
          </cell>
          <cell r="F1618">
            <v>67.093299999999999</v>
          </cell>
          <cell r="G1618">
            <v>2.516845</v>
          </cell>
          <cell r="H1618">
            <v>2.4085399999999999</v>
          </cell>
          <cell r="I1618">
            <v>-0.1635557</v>
          </cell>
          <cell r="J1618">
            <v>-6.6925600000000002E-2</v>
          </cell>
          <cell r="K1618">
            <v>0</v>
          </cell>
          <cell r="L1618">
            <v>6.6925600000000002E-2</v>
          </cell>
          <cell r="M1618">
            <v>0.1635557</v>
          </cell>
          <cell r="N1618">
            <v>0.1635557</v>
          </cell>
          <cell r="O1618">
            <v>178</v>
          </cell>
        </row>
        <row r="1619">
          <cell r="A1619" t="str">
            <v>C&amp;I</v>
          </cell>
          <cell r="B1619">
            <v>10</v>
          </cell>
          <cell r="C1619" t="str">
            <v>All</v>
          </cell>
          <cell r="D1619" t="str">
            <v>Switch</v>
          </cell>
          <cell r="E1619" t="str">
            <v>ACs per customer: 1</v>
          </cell>
          <cell r="F1619">
            <v>71.369600000000005</v>
          </cell>
          <cell r="G1619">
            <v>3.3296800000000002</v>
          </cell>
          <cell r="H1619">
            <v>3.3610120000000001</v>
          </cell>
          <cell r="I1619">
            <v>-0.17516319999999999</v>
          </cell>
          <cell r="J1619">
            <v>-7.16754E-2</v>
          </cell>
          <cell r="K1619">
            <v>0</v>
          </cell>
          <cell r="L1619">
            <v>7.16754E-2</v>
          </cell>
          <cell r="M1619">
            <v>0.17516319999999999</v>
          </cell>
          <cell r="N1619">
            <v>0.17516319999999999</v>
          </cell>
          <cell r="O1619">
            <v>178</v>
          </cell>
        </row>
        <row r="1620">
          <cell r="A1620" t="str">
            <v>C&amp;I</v>
          </cell>
          <cell r="B1620">
            <v>11</v>
          </cell>
          <cell r="C1620" t="str">
            <v>All</v>
          </cell>
          <cell r="D1620" t="str">
            <v>Switch</v>
          </cell>
          <cell r="E1620" t="str">
            <v>ACs per customer: 1</v>
          </cell>
          <cell r="F1620">
            <v>75.933999999999997</v>
          </cell>
          <cell r="G1620">
            <v>4.0981300000000003</v>
          </cell>
          <cell r="H1620">
            <v>3.9881120000000001</v>
          </cell>
          <cell r="I1620">
            <v>-0.1936735</v>
          </cell>
          <cell r="J1620">
            <v>-7.9249600000000003E-2</v>
          </cell>
          <cell r="K1620">
            <v>0</v>
          </cell>
          <cell r="L1620">
            <v>7.9249600000000003E-2</v>
          </cell>
          <cell r="M1620">
            <v>0.1936735</v>
          </cell>
          <cell r="N1620">
            <v>0.1936735</v>
          </cell>
          <cell r="O1620">
            <v>178</v>
          </cell>
        </row>
        <row r="1621">
          <cell r="A1621" t="str">
            <v>C&amp;I</v>
          </cell>
          <cell r="B1621">
            <v>12</v>
          </cell>
          <cell r="C1621" t="str">
            <v>All</v>
          </cell>
          <cell r="D1621" t="str">
            <v>Switch</v>
          </cell>
          <cell r="E1621" t="str">
            <v>ACs per customer: 1</v>
          </cell>
          <cell r="F1621">
            <v>80.114999999999995</v>
          </cell>
          <cell r="G1621">
            <v>4.7958619999999996</v>
          </cell>
          <cell r="H1621">
            <v>4.93797</v>
          </cell>
          <cell r="I1621">
            <v>-0.205567</v>
          </cell>
          <cell r="J1621">
            <v>-8.4116300000000005E-2</v>
          </cell>
          <cell r="K1621">
            <v>0</v>
          </cell>
          <cell r="L1621">
            <v>8.4116300000000005E-2</v>
          </cell>
          <cell r="M1621">
            <v>0.205567</v>
          </cell>
          <cell r="N1621">
            <v>0.205567</v>
          </cell>
          <cell r="O1621">
            <v>178</v>
          </cell>
        </row>
        <row r="1622">
          <cell r="A1622" t="str">
            <v>C&amp;I</v>
          </cell>
          <cell r="B1622">
            <v>13</v>
          </cell>
          <cell r="C1622" t="str">
            <v>All</v>
          </cell>
          <cell r="D1622" t="str">
            <v>Switch</v>
          </cell>
          <cell r="E1622" t="str">
            <v>ACs per customer: 1</v>
          </cell>
          <cell r="F1622">
            <v>83.741799999999998</v>
          </cell>
          <cell r="G1622">
            <v>4.9678959999999996</v>
          </cell>
          <cell r="H1622">
            <v>5.2418570000000004</v>
          </cell>
          <cell r="I1622">
            <v>-0.1847599</v>
          </cell>
          <cell r="J1622">
            <v>-7.5602199999999994E-2</v>
          </cell>
          <cell r="K1622">
            <v>0</v>
          </cell>
          <cell r="L1622">
            <v>7.5602199999999994E-2</v>
          </cell>
          <cell r="M1622">
            <v>0.1847599</v>
          </cell>
          <cell r="N1622">
            <v>0.1847599</v>
          </cell>
          <cell r="O1622">
            <v>178</v>
          </cell>
        </row>
        <row r="1623">
          <cell r="A1623" t="str">
            <v>C&amp;I</v>
          </cell>
          <cell r="B1623">
            <v>14</v>
          </cell>
          <cell r="C1623" t="str">
            <v>All</v>
          </cell>
          <cell r="D1623" t="str">
            <v>Switch</v>
          </cell>
          <cell r="E1623" t="str">
            <v>ACs per customer: 1</v>
          </cell>
          <cell r="F1623">
            <v>86.896900000000002</v>
          </cell>
          <cell r="G1623">
            <v>5.4535260000000001</v>
          </cell>
          <cell r="H1623">
            <v>5.619891</v>
          </cell>
          <cell r="I1623">
            <v>-0.18107680000000001</v>
          </cell>
          <cell r="J1623">
            <v>-7.4095099999999997E-2</v>
          </cell>
          <cell r="K1623">
            <v>0</v>
          </cell>
          <cell r="L1623">
            <v>7.4095099999999997E-2</v>
          </cell>
          <cell r="M1623">
            <v>0.18107680000000001</v>
          </cell>
          <cell r="N1623">
            <v>0.18107680000000001</v>
          </cell>
          <cell r="O1623">
            <v>178</v>
          </cell>
        </row>
        <row r="1624">
          <cell r="A1624" t="str">
            <v>C&amp;I</v>
          </cell>
          <cell r="B1624">
            <v>15</v>
          </cell>
          <cell r="C1624" t="str">
            <v>All</v>
          </cell>
          <cell r="D1624" t="str">
            <v>Switch</v>
          </cell>
          <cell r="E1624" t="str">
            <v>ACs per customer: 1</v>
          </cell>
          <cell r="F1624">
            <v>89.952399999999997</v>
          </cell>
          <cell r="G1624">
            <v>6.0151570000000003</v>
          </cell>
          <cell r="H1624">
            <v>5.5427419999999996</v>
          </cell>
          <cell r="I1624">
            <v>-0.17883569999999999</v>
          </cell>
          <cell r="J1624">
            <v>-7.3178099999999996E-2</v>
          </cell>
          <cell r="K1624">
            <v>0</v>
          </cell>
          <cell r="L1624">
            <v>7.3178099999999996E-2</v>
          </cell>
          <cell r="M1624">
            <v>0.17883569999999999</v>
          </cell>
          <cell r="N1624">
            <v>0.17883569999999999</v>
          </cell>
          <cell r="O1624">
            <v>178</v>
          </cell>
        </row>
        <row r="1625">
          <cell r="A1625" t="str">
            <v>C&amp;I</v>
          </cell>
          <cell r="B1625">
            <v>16</v>
          </cell>
          <cell r="C1625" t="str">
            <v>All</v>
          </cell>
          <cell r="D1625" t="str">
            <v>Switch</v>
          </cell>
          <cell r="E1625" t="str">
            <v>ACs per customer: 1</v>
          </cell>
          <cell r="F1625">
            <v>91.711299999999994</v>
          </cell>
          <cell r="G1625">
            <v>5.9515799999999999</v>
          </cell>
          <cell r="H1625">
            <v>5.5701989999999997</v>
          </cell>
          <cell r="I1625">
            <v>-0.1890068</v>
          </cell>
          <cell r="J1625">
            <v>-7.7340000000000006E-2</v>
          </cell>
          <cell r="K1625">
            <v>0</v>
          </cell>
          <cell r="L1625">
            <v>7.7340000000000006E-2</v>
          </cell>
          <cell r="M1625">
            <v>0.1890068</v>
          </cell>
          <cell r="N1625">
            <v>0.1890068</v>
          </cell>
          <cell r="O1625">
            <v>178</v>
          </cell>
        </row>
        <row r="1626">
          <cell r="A1626" t="str">
            <v>C&amp;I</v>
          </cell>
          <cell r="B1626">
            <v>17</v>
          </cell>
          <cell r="C1626" t="str">
            <v>All</v>
          </cell>
          <cell r="D1626" t="str">
            <v>Switch</v>
          </cell>
          <cell r="E1626" t="str">
            <v>ACs per customer: 1</v>
          </cell>
          <cell r="F1626">
            <v>92.506399999999999</v>
          </cell>
          <cell r="G1626">
            <v>5.7591869999999998</v>
          </cell>
          <cell r="H1626">
            <v>5.5588620000000004</v>
          </cell>
          <cell r="I1626">
            <v>-0.1945366</v>
          </cell>
          <cell r="J1626">
            <v>-7.9602800000000001E-2</v>
          </cell>
          <cell r="K1626">
            <v>0</v>
          </cell>
          <cell r="L1626">
            <v>7.9602800000000001E-2</v>
          </cell>
          <cell r="M1626">
            <v>0.1945366</v>
          </cell>
          <cell r="N1626">
            <v>0.1945366</v>
          </cell>
          <cell r="O1626">
            <v>178</v>
          </cell>
        </row>
        <row r="1627">
          <cell r="A1627" t="str">
            <v>C&amp;I</v>
          </cell>
          <cell r="B1627">
            <v>18</v>
          </cell>
          <cell r="C1627" t="str">
            <v>All</v>
          </cell>
          <cell r="D1627" t="str">
            <v>Switch</v>
          </cell>
          <cell r="E1627" t="str">
            <v>ACs per customer: 1</v>
          </cell>
          <cell r="F1627">
            <v>91.284499999999994</v>
          </cell>
          <cell r="G1627">
            <v>5.4775179999999999</v>
          </cell>
          <cell r="H1627">
            <v>5.2695699999999999</v>
          </cell>
          <cell r="I1627">
            <v>-0.18547630000000001</v>
          </cell>
          <cell r="J1627">
            <v>-7.5895400000000002E-2</v>
          </cell>
          <cell r="K1627">
            <v>0</v>
          </cell>
          <cell r="L1627">
            <v>7.5895400000000002E-2</v>
          </cell>
          <cell r="M1627">
            <v>0.18547630000000001</v>
          </cell>
          <cell r="N1627">
            <v>0.18547630000000001</v>
          </cell>
          <cell r="O1627">
            <v>178</v>
          </cell>
        </row>
        <row r="1628">
          <cell r="A1628" t="str">
            <v>C&amp;I</v>
          </cell>
          <cell r="B1628">
            <v>19</v>
          </cell>
          <cell r="C1628" t="str">
            <v>All</v>
          </cell>
          <cell r="D1628" t="str">
            <v>Switch</v>
          </cell>
          <cell r="E1628" t="str">
            <v>ACs per customer: 1</v>
          </cell>
          <cell r="F1628">
            <v>88.840100000000007</v>
          </cell>
          <cell r="G1628">
            <v>4.5105930000000001</v>
          </cell>
          <cell r="H1628">
            <v>4.5411830000000002</v>
          </cell>
          <cell r="I1628">
            <v>-0.18612020000000001</v>
          </cell>
          <cell r="J1628">
            <v>-7.6158900000000002E-2</v>
          </cell>
          <cell r="K1628">
            <v>0</v>
          </cell>
          <cell r="L1628">
            <v>7.6158900000000002E-2</v>
          </cell>
          <cell r="M1628">
            <v>0.18612020000000001</v>
          </cell>
          <cell r="N1628">
            <v>0.18612020000000001</v>
          </cell>
          <cell r="O1628">
            <v>178</v>
          </cell>
        </row>
        <row r="1629">
          <cell r="A1629" t="str">
            <v>C&amp;I</v>
          </cell>
          <cell r="B1629">
            <v>20</v>
          </cell>
          <cell r="C1629" t="str">
            <v>All</v>
          </cell>
          <cell r="D1629" t="str">
            <v>Switch</v>
          </cell>
          <cell r="E1629" t="str">
            <v>ACs per customer: 1</v>
          </cell>
          <cell r="F1629">
            <v>84.403499999999994</v>
          </cell>
          <cell r="G1629">
            <v>3.6973919999999998</v>
          </cell>
          <cell r="H1629">
            <v>3.9671120000000002</v>
          </cell>
          <cell r="I1629">
            <v>-0.19055569999999999</v>
          </cell>
          <cell r="J1629">
            <v>-7.7973799999999996E-2</v>
          </cell>
          <cell r="K1629">
            <v>0</v>
          </cell>
          <cell r="L1629">
            <v>7.7973799999999996E-2</v>
          </cell>
          <cell r="M1629">
            <v>0.19055569999999999</v>
          </cell>
          <cell r="N1629">
            <v>0.19055569999999999</v>
          </cell>
          <cell r="O1629">
            <v>178</v>
          </cell>
        </row>
        <row r="1630">
          <cell r="A1630" t="str">
            <v>C&amp;I</v>
          </cell>
          <cell r="B1630">
            <v>21</v>
          </cell>
          <cell r="C1630" t="str">
            <v>All</v>
          </cell>
          <cell r="D1630" t="str">
            <v>Switch</v>
          </cell>
          <cell r="E1630" t="str">
            <v>ACs per customer: 1</v>
          </cell>
          <cell r="F1630">
            <v>79.986500000000007</v>
          </cell>
          <cell r="G1630">
            <v>3.4259170000000001</v>
          </cell>
          <cell r="H1630">
            <v>3.2183099999999998</v>
          </cell>
          <cell r="I1630">
            <v>-0.1821034</v>
          </cell>
          <cell r="J1630">
            <v>-7.4515200000000004E-2</v>
          </cell>
          <cell r="K1630">
            <v>0</v>
          </cell>
          <cell r="L1630">
            <v>7.4515200000000004E-2</v>
          </cell>
          <cell r="M1630">
            <v>0.1821034</v>
          </cell>
          <cell r="N1630">
            <v>0.1821034</v>
          </cell>
          <cell r="O1630">
            <v>178</v>
          </cell>
        </row>
        <row r="1631">
          <cell r="A1631" t="str">
            <v>C&amp;I</v>
          </cell>
          <cell r="B1631">
            <v>22</v>
          </cell>
          <cell r="C1631" t="str">
            <v>All</v>
          </cell>
          <cell r="D1631" t="str">
            <v>Switch</v>
          </cell>
          <cell r="E1631" t="str">
            <v>ACs per customer: 1</v>
          </cell>
          <cell r="F1631">
            <v>77.430599999999998</v>
          </cell>
          <cell r="G1631">
            <v>2.8687740000000002</v>
          </cell>
          <cell r="H1631">
            <v>2.5048219999999999</v>
          </cell>
          <cell r="I1631">
            <v>-0.1859392</v>
          </cell>
          <cell r="J1631">
            <v>-7.6084799999999994E-2</v>
          </cell>
          <cell r="K1631">
            <v>0</v>
          </cell>
          <cell r="L1631">
            <v>7.6084799999999994E-2</v>
          </cell>
          <cell r="M1631">
            <v>0.1859392</v>
          </cell>
          <cell r="N1631">
            <v>0.1859392</v>
          </cell>
          <cell r="O1631">
            <v>178</v>
          </cell>
        </row>
        <row r="1632">
          <cell r="A1632" t="str">
            <v>C&amp;I</v>
          </cell>
          <cell r="B1632">
            <v>23</v>
          </cell>
          <cell r="C1632" t="str">
            <v>All</v>
          </cell>
          <cell r="D1632" t="str">
            <v>Switch</v>
          </cell>
          <cell r="E1632" t="str">
            <v>ACs per customer: 1</v>
          </cell>
          <cell r="F1632">
            <v>75.186199999999999</v>
          </cell>
          <cell r="G1632">
            <v>2.330695</v>
          </cell>
          <cell r="H1632">
            <v>2.1637729999999999</v>
          </cell>
          <cell r="I1632">
            <v>-0.17278740000000001</v>
          </cell>
          <cell r="J1632">
            <v>-7.0703199999999994E-2</v>
          </cell>
          <cell r="K1632">
            <v>0</v>
          </cell>
          <cell r="L1632">
            <v>7.0703199999999994E-2</v>
          </cell>
          <cell r="M1632">
            <v>0.17278740000000001</v>
          </cell>
          <cell r="N1632">
            <v>0.17278740000000001</v>
          </cell>
          <cell r="O1632">
            <v>178</v>
          </cell>
        </row>
        <row r="1633">
          <cell r="A1633" t="str">
            <v>C&amp;I</v>
          </cell>
          <cell r="B1633">
            <v>24</v>
          </cell>
          <cell r="C1633" t="str">
            <v>All</v>
          </cell>
          <cell r="D1633" t="str">
            <v>Switch</v>
          </cell>
          <cell r="E1633" t="str">
            <v>ACs per customer: 1</v>
          </cell>
          <cell r="F1633">
            <v>73.787300000000002</v>
          </cell>
          <cell r="G1633">
            <v>1.9349259999999999</v>
          </cell>
          <cell r="H1633">
            <v>1.8528230000000001</v>
          </cell>
          <cell r="I1633">
            <v>-0.18503500000000001</v>
          </cell>
          <cell r="J1633">
            <v>-7.5714799999999999E-2</v>
          </cell>
          <cell r="K1633">
            <v>0</v>
          </cell>
          <cell r="L1633">
            <v>7.5714799999999999E-2</v>
          </cell>
          <cell r="M1633">
            <v>0.18503500000000001</v>
          </cell>
          <cell r="N1633">
            <v>0.18503500000000001</v>
          </cell>
          <cell r="O1633">
            <v>178</v>
          </cell>
        </row>
        <row r="1634">
          <cell r="A1634" t="str">
            <v>C&amp;I</v>
          </cell>
          <cell r="B1634">
            <v>1</v>
          </cell>
          <cell r="C1634" t="str">
            <v>All</v>
          </cell>
          <cell r="D1634" t="str">
            <v>Switch</v>
          </cell>
          <cell r="E1634" t="str">
            <v>ACs per customer: 2-3</v>
          </cell>
          <cell r="F1634">
            <v>72.978200000000001</v>
          </cell>
          <cell r="G1634">
            <v>0.94308689999999995</v>
          </cell>
          <cell r="H1634">
            <v>1.2252769999999999</v>
          </cell>
          <cell r="I1634">
            <v>-0.39608700000000002</v>
          </cell>
          <cell r="J1634">
            <v>-0.16207559999999999</v>
          </cell>
          <cell r="K1634">
            <v>0</v>
          </cell>
          <cell r="L1634">
            <v>0.16207559999999999</v>
          </cell>
          <cell r="M1634">
            <v>0.39608700000000002</v>
          </cell>
          <cell r="N1634">
            <v>0.39608700000000002</v>
          </cell>
          <cell r="O1634">
            <v>63</v>
          </cell>
        </row>
        <row r="1635">
          <cell r="A1635" t="str">
            <v>C&amp;I</v>
          </cell>
          <cell r="B1635">
            <v>2</v>
          </cell>
          <cell r="C1635" t="str">
            <v>All</v>
          </cell>
          <cell r="D1635" t="str">
            <v>Switch</v>
          </cell>
          <cell r="E1635" t="str">
            <v>ACs per customer: 2-3</v>
          </cell>
          <cell r="F1635">
            <v>72.045699999999997</v>
          </cell>
          <cell r="G1635">
            <v>0.89213220000000004</v>
          </cell>
          <cell r="H1635">
            <v>1.17425</v>
          </cell>
          <cell r="I1635">
            <v>-0.39474409999999999</v>
          </cell>
          <cell r="J1635">
            <v>-0.16152610000000001</v>
          </cell>
          <cell r="K1635">
            <v>0</v>
          </cell>
          <cell r="L1635">
            <v>0.16152610000000001</v>
          </cell>
          <cell r="M1635">
            <v>0.39474409999999999</v>
          </cell>
          <cell r="N1635">
            <v>0.39474409999999999</v>
          </cell>
          <cell r="O1635">
            <v>63</v>
          </cell>
        </row>
        <row r="1636">
          <cell r="A1636" t="str">
            <v>C&amp;I</v>
          </cell>
          <cell r="B1636">
            <v>3</v>
          </cell>
          <cell r="C1636" t="str">
            <v>All</v>
          </cell>
          <cell r="D1636" t="str">
            <v>Switch</v>
          </cell>
          <cell r="E1636" t="str">
            <v>ACs per customer: 2-3</v>
          </cell>
          <cell r="F1636">
            <v>69.982200000000006</v>
          </cell>
          <cell r="G1636">
            <v>0.92794759999999998</v>
          </cell>
          <cell r="H1636">
            <v>1.1809240000000001</v>
          </cell>
          <cell r="I1636">
            <v>-0.39284849999999999</v>
          </cell>
          <cell r="J1636">
            <v>-0.16075039999999999</v>
          </cell>
          <cell r="K1636">
            <v>0</v>
          </cell>
          <cell r="L1636">
            <v>0.16075039999999999</v>
          </cell>
          <cell r="M1636">
            <v>0.39284849999999999</v>
          </cell>
          <cell r="N1636">
            <v>0.39284849999999999</v>
          </cell>
          <cell r="O1636">
            <v>63</v>
          </cell>
        </row>
        <row r="1637">
          <cell r="A1637" t="str">
            <v>C&amp;I</v>
          </cell>
          <cell r="B1637">
            <v>4</v>
          </cell>
          <cell r="C1637" t="str">
            <v>All</v>
          </cell>
          <cell r="D1637" t="str">
            <v>Switch</v>
          </cell>
          <cell r="E1637" t="str">
            <v>ACs per customer: 2-3</v>
          </cell>
          <cell r="F1637">
            <v>69.051199999999994</v>
          </cell>
          <cell r="G1637">
            <v>0.91047889999999998</v>
          </cell>
          <cell r="H1637">
            <v>1.1564730000000001</v>
          </cell>
          <cell r="I1637">
            <v>-0.3919261</v>
          </cell>
          <cell r="J1637">
            <v>-0.16037299999999999</v>
          </cell>
          <cell r="K1637">
            <v>0</v>
          </cell>
          <cell r="L1637">
            <v>0.16037299999999999</v>
          </cell>
          <cell r="M1637">
            <v>0.3919261</v>
          </cell>
          <cell r="N1637">
            <v>0.3919261</v>
          </cell>
          <cell r="O1637">
            <v>63</v>
          </cell>
        </row>
        <row r="1638">
          <cell r="A1638" t="str">
            <v>C&amp;I</v>
          </cell>
          <cell r="B1638">
            <v>5</v>
          </cell>
          <cell r="C1638" t="str">
            <v>All</v>
          </cell>
          <cell r="D1638" t="str">
            <v>Switch</v>
          </cell>
          <cell r="E1638" t="str">
            <v>ACs per customer: 2-3</v>
          </cell>
          <cell r="F1638">
            <v>67.831500000000005</v>
          </cell>
          <cell r="G1638">
            <v>0.90911010000000003</v>
          </cell>
          <cell r="H1638">
            <v>1.1408229999999999</v>
          </cell>
          <cell r="I1638">
            <v>-0.39191209999999999</v>
          </cell>
          <cell r="J1638">
            <v>-0.16036729999999999</v>
          </cell>
          <cell r="K1638">
            <v>0</v>
          </cell>
          <cell r="L1638">
            <v>0.16036729999999999</v>
          </cell>
          <cell r="M1638">
            <v>0.39191209999999999</v>
          </cell>
          <cell r="N1638">
            <v>0.39191209999999999</v>
          </cell>
          <cell r="O1638">
            <v>63</v>
          </cell>
        </row>
        <row r="1639">
          <cell r="A1639" t="str">
            <v>C&amp;I</v>
          </cell>
          <cell r="B1639">
            <v>6</v>
          </cell>
          <cell r="C1639" t="str">
            <v>All</v>
          </cell>
          <cell r="D1639" t="str">
            <v>Switch</v>
          </cell>
          <cell r="E1639" t="str">
            <v>ACs per customer: 2-3</v>
          </cell>
          <cell r="F1639">
            <v>66.956999999999994</v>
          </cell>
          <cell r="G1639">
            <v>1.30081</v>
          </cell>
          <cell r="H1639">
            <v>1.547455</v>
          </cell>
          <cell r="I1639">
            <v>-0.39647169999999998</v>
          </cell>
          <cell r="J1639">
            <v>-0.16223299999999999</v>
          </cell>
          <cell r="K1639">
            <v>0</v>
          </cell>
          <cell r="L1639">
            <v>0.16223299999999999</v>
          </cell>
          <cell r="M1639">
            <v>0.39647169999999998</v>
          </cell>
          <cell r="N1639">
            <v>0.39647169999999998</v>
          </cell>
          <cell r="O1639">
            <v>63</v>
          </cell>
        </row>
        <row r="1640">
          <cell r="A1640" t="str">
            <v>C&amp;I</v>
          </cell>
          <cell r="B1640">
            <v>7</v>
          </cell>
          <cell r="C1640" t="str">
            <v>All</v>
          </cell>
          <cell r="D1640" t="str">
            <v>Switch</v>
          </cell>
          <cell r="E1640" t="str">
            <v>ACs per customer: 2-3</v>
          </cell>
          <cell r="F1640">
            <v>65.9696</v>
          </cell>
          <cell r="G1640">
            <v>1.2767900000000001</v>
          </cell>
          <cell r="H1640">
            <v>1.428059</v>
          </cell>
          <cell r="I1640">
            <v>-0.39797759999999999</v>
          </cell>
          <cell r="J1640">
            <v>-0.1628492</v>
          </cell>
          <cell r="K1640">
            <v>0</v>
          </cell>
          <cell r="L1640">
            <v>0.1628492</v>
          </cell>
          <cell r="M1640">
            <v>0.39797759999999999</v>
          </cell>
          <cell r="N1640">
            <v>0.39797759999999999</v>
          </cell>
          <cell r="O1640">
            <v>63</v>
          </cell>
        </row>
        <row r="1641">
          <cell r="A1641" t="str">
            <v>C&amp;I</v>
          </cell>
          <cell r="B1641">
            <v>8</v>
          </cell>
          <cell r="C1641" t="str">
            <v>All</v>
          </cell>
          <cell r="D1641" t="str">
            <v>Switch</v>
          </cell>
          <cell r="E1641" t="str">
            <v>ACs per customer: 2-3</v>
          </cell>
          <cell r="F1641">
            <v>66.8185</v>
          </cell>
          <cell r="G1641">
            <v>2.1624300000000001</v>
          </cell>
          <cell r="H1641">
            <v>2.2098620000000002</v>
          </cell>
          <cell r="I1641">
            <v>-0.40601939999999997</v>
          </cell>
          <cell r="J1641">
            <v>-0.1661398</v>
          </cell>
          <cell r="K1641">
            <v>0</v>
          </cell>
          <cell r="L1641">
            <v>0.1661398</v>
          </cell>
          <cell r="M1641">
            <v>0.40601939999999997</v>
          </cell>
          <cell r="N1641">
            <v>0.40601939999999997</v>
          </cell>
          <cell r="O1641">
            <v>63</v>
          </cell>
        </row>
        <row r="1642">
          <cell r="A1642" t="str">
            <v>C&amp;I</v>
          </cell>
          <cell r="B1642">
            <v>9</v>
          </cell>
          <cell r="C1642" t="str">
            <v>All</v>
          </cell>
          <cell r="D1642" t="str">
            <v>Switch</v>
          </cell>
          <cell r="E1642" t="str">
            <v>ACs per customer: 2-3</v>
          </cell>
          <cell r="F1642">
            <v>70.726500000000001</v>
          </cell>
          <cell r="G1642">
            <v>3.4795989999999999</v>
          </cell>
          <cell r="H1642">
            <v>3.2647370000000002</v>
          </cell>
          <cell r="I1642">
            <v>-0.43949890000000003</v>
          </cell>
          <cell r="J1642">
            <v>-0.17983940000000001</v>
          </cell>
          <cell r="K1642">
            <v>0</v>
          </cell>
          <cell r="L1642">
            <v>0.17983940000000001</v>
          </cell>
          <cell r="M1642">
            <v>0.43949890000000003</v>
          </cell>
          <cell r="N1642">
            <v>0.43949890000000003</v>
          </cell>
          <cell r="O1642">
            <v>63</v>
          </cell>
        </row>
        <row r="1643">
          <cell r="A1643" t="str">
            <v>C&amp;I</v>
          </cell>
          <cell r="B1643">
            <v>10</v>
          </cell>
          <cell r="C1643" t="str">
            <v>All</v>
          </cell>
          <cell r="D1643" t="str">
            <v>Switch</v>
          </cell>
          <cell r="E1643" t="str">
            <v>ACs per customer: 2-3</v>
          </cell>
          <cell r="F1643">
            <v>76.275099999999995</v>
          </cell>
          <cell r="G1643">
            <v>4.4501140000000001</v>
          </cell>
          <cell r="H1643">
            <v>4.2006839999999999</v>
          </cell>
          <cell r="I1643">
            <v>-0.44011499999999998</v>
          </cell>
          <cell r="J1643">
            <v>-0.18009149999999999</v>
          </cell>
          <cell r="K1643">
            <v>0</v>
          </cell>
          <cell r="L1643">
            <v>0.18009149999999999</v>
          </cell>
          <cell r="M1643">
            <v>0.44011499999999998</v>
          </cell>
          <cell r="N1643">
            <v>0.44011499999999998</v>
          </cell>
          <cell r="O1643">
            <v>63</v>
          </cell>
        </row>
        <row r="1644">
          <cell r="A1644" t="str">
            <v>C&amp;I</v>
          </cell>
          <cell r="B1644">
            <v>11</v>
          </cell>
          <cell r="C1644" t="str">
            <v>All</v>
          </cell>
          <cell r="D1644" t="str">
            <v>Switch</v>
          </cell>
          <cell r="E1644" t="str">
            <v>ACs per customer: 2-3</v>
          </cell>
          <cell r="F1644">
            <v>81.289500000000004</v>
          </cell>
          <cell r="G1644">
            <v>4.9231100000000003</v>
          </cell>
          <cell r="H1644">
            <v>5.0316850000000004</v>
          </cell>
          <cell r="I1644">
            <v>-0.44497799999999998</v>
          </cell>
          <cell r="J1644">
            <v>-0.1820814</v>
          </cell>
          <cell r="K1644">
            <v>0</v>
          </cell>
          <cell r="L1644">
            <v>0.1820814</v>
          </cell>
          <cell r="M1644">
            <v>0.44497799999999998</v>
          </cell>
          <cell r="N1644">
            <v>0.44497799999999998</v>
          </cell>
          <cell r="O1644">
            <v>63</v>
          </cell>
        </row>
        <row r="1645">
          <cell r="A1645" t="str">
            <v>C&amp;I</v>
          </cell>
          <cell r="B1645">
            <v>12</v>
          </cell>
          <cell r="C1645" t="str">
            <v>All</v>
          </cell>
          <cell r="D1645" t="str">
            <v>Switch</v>
          </cell>
          <cell r="E1645" t="str">
            <v>ACs per customer: 2-3</v>
          </cell>
          <cell r="F1645">
            <v>85.351399999999998</v>
          </cell>
          <cell r="G1645">
            <v>5.4345140000000001</v>
          </cell>
          <cell r="H1645">
            <v>4.740742</v>
          </cell>
          <cell r="I1645">
            <v>-0.45445390000000002</v>
          </cell>
          <cell r="J1645">
            <v>-0.18595880000000001</v>
          </cell>
          <cell r="K1645">
            <v>0</v>
          </cell>
          <cell r="L1645">
            <v>0.18595880000000001</v>
          </cell>
          <cell r="M1645">
            <v>0.45445390000000002</v>
          </cell>
          <cell r="N1645">
            <v>0.45445390000000002</v>
          </cell>
          <cell r="O1645">
            <v>63</v>
          </cell>
        </row>
        <row r="1646">
          <cell r="A1646" t="str">
            <v>C&amp;I</v>
          </cell>
          <cell r="B1646">
            <v>13</v>
          </cell>
          <cell r="C1646" t="str">
            <v>All</v>
          </cell>
          <cell r="D1646" t="str">
            <v>Switch</v>
          </cell>
          <cell r="E1646" t="str">
            <v>ACs per customer: 2-3</v>
          </cell>
          <cell r="F1646">
            <v>88.645799999999994</v>
          </cell>
          <cell r="G1646">
            <v>5.7541739999999999</v>
          </cell>
          <cell r="H1646">
            <v>6.1104599999999998</v>
          </cell>
          <cell r="I1646">
            <v>-0.45750400000000002</v>
          </cell>
          <cell r="J1646">
            <v>-0.18720690000000001</v>
          </cell>
          <cell r="K1646">
            <v>0</v>
          </cell>
          <cell r="L1646">
            <v>0.18720690000000001</v>
          </cell>
          <cell r="M1646">
            <v>0.45750400000000002</v>
          </cell>
          <cell r="N1646">
            <v>0.45750400000000002</v>
          </cell>
          <cell r="O1646">
            <v>63</v>
          </cell>
        </row>
        <row r="1647">
          <cell r="A1647" t="str">
            <v>C&amp;I</v>
          </cell>
          <cell r="B1647">
            <v>14</v>
          </cell>
          <cell r="C1647" t="str">
            <v>All</v>
          </cell>
          <cell r="D1647" t="str">
            <v>Switch</v>
          </cell>
          <cell r="E1647" t="str">
            <v>ACs per customer: 2-3</v>
          </cell>
          <cell r="F1647">
            <v>91.722499999999997</v>
          </cell>
          <cell r="G1647">
            <v>6.4880500000000003</v>
          </cell>
          <cell r="H1647">
            <v>6.994135</v>
          </cell>
          <cell r="I1647">
            <v>-0.46018690000000001</v>
          </cell>
          <cell r="J1647">
            <v>-0.18830479999999999</v>
          </cell>
          <cell r="K1647">
            <v>0</v>
          </cell>
          <cell r="L1647">
            <v>0.18830479999999999</v>
          </cell>
          <cell r="M1647">
            <v>0.46018690000000001</v>
          </cell>
          <cell r="N1647">
            <v>0.46018690000000001</v>
          </cell>
          <cell r="O1647">
            <v>63</v>
          </cell>
        </row>
        <row r="1648">
          <cell r="A1648" t="str">
            <v>C&amp;I</v>
          </cell>
          <cell r="B1648">
            <v>15</v>
          </cell>
          <cell r="C1648" t="str">
            <v>All</v>
          </cell>
          <cell r="D1648" t="str">
            <v>Switch</v>
          </cell>
          <cell r="E1648" t="str">
            <v>ACs per customer: 2-3</v>
          </cell>
          <cell r="F1648">
            <v>94.317099999999996</v>
          </cell>
          <cell r="G1648">
            <v>6.6409580000000004</v>
          </cell>
          <cell r="H1648">
            <v>6.3637819999999996</v>
          </cell>
          <cell r="I1648">
            <v>-0.46607330000000002</v>
          </cell>
          <cell r="J1648">
            <v>-0.19071340000000001</v>
          </cell>
          <cell r="K1648">
            <v>0</v>
          </cell>
          <cell r="L1648">
            <v>0.19071340000000001</v>
          </cell>
          <cell r="M1648">
            <v>0.46607330000000002</v>
          </cell>
          <cell r="N1648">
            <v>0.46607330000000002</v>
          </cell>
          <cell r="O1648">
            <v>63</v>
          </cell>
        </row>
        <row r="1649">
          <cell r="A1649" t="str">
            <v>C&amp;I</v>
          </cell>
          <cell r="B1649">
            <v>16</v>
          </cell>
          <cell r="C1649" t="str">
            <v>All</v>
          </cell>
          <cell r="D1649" t="str">
            <v>Switch</v>
          </cell>
          <cell r="E1649" t="str">
            <v>ACs per customer: 2-3</v>
          </cell>
          <cell r="F1649">
            <v>96.396699999999996</v>
          </cell>
          <cell r="G1649">
            <v>6.77156</v>
          </cell>
          <cell r="H1649">
            <v>7.2444629999999997</v>
          </cell>
          <cell r="I1649">
            <v>-0.4731339</v>
          </cell>
          <cell r="J1649">
            <v>-0.19360260000000001</v>
          </cell>
          <cell r="K1649">
            <v>0</v>
          </cell>
          <cell r="L1649">
            <v>0.19360260000000001</v>
          </cell>
          <cell r="M1649">
            <v>0.4731339</v>
          </cell>
          <cell r="N1649">
            <v>0.4731339</v>
          </cell>
          <cell r="O1649">
            <v>63</v>
          </cell>
        </row>
        <row r="1650">
          <cell r="A1650" t="str">
            <v>C&amp;I</v>
          </cell>
          <cell r="B1650">
            <v>17</v>
          </cell>
          <cell r="C1650" t="str">
            <v>All</v>
          </cell>
          <cell r="D1650" t="str">
            <v>Switch</v>
          </cell>
          <cell r="E1650" t="str">
            <v>ACs per customer: 2-3</v>
          </cell>
          <cell r="F1650">
            <v>97.384799999999998</v>
          </cell>
          <cell r="G1650">
            <v>6.6403189999999999</v>
          </cell>
          <cell r="H1650">
            <v>5.9186459999999999</v>
          </cell>
          <cell r="I1650">
            <v>-0.46288079999999998</v>
          </cell>
          <cell r="J1650">
            <v>-0.18940709999999999</v>
          </cell>
          <cell r="K1650">
            <v>0</v>
          </cell>
          <cell r="L1650">
            <v>0.18940709999999999</v>
          </cell>
          <cell r="M1650">
            <v>0.46288079999999998</v>
          </cell>
          <cell r="N1650">
            <v>0.46288079999999998</v>
          </cell>
          <cell r="O1650">
            <v>63</v>
          </cell>
        </row>
        <row r="1651">
          <cell r="A1651" t="str">
            <v>C&amp;I</v>
          </cell>
          <cell r="B1651">
            <v>18</v>
          </cell>
          <cell r="C1651" t="str">
            <v>All</v>
          </cell>
          <cell r="D1651" t="str">
            <v>Switch</v>
          </cell>
          <cell r="E1651" t="str">
            <v>ACs per customer: 2-3</v>
          </cell>
          <cell r="F1651">
            <v>97.116900000000001</v>
          </cell>
          <cell r="G1651">
            <v>5.516337</v>
          </cell>
          <cell r="H1651">
            <v>4.5837979999999998</v>
          </cell>
          <cell r="I1651">
            <v>-0.47242519999999999</v>
          </cell>
          <cell r="J1651">
            <v>-0.1933125</v>
          </cell>
          <cell r="K1651">
            <v>0</v>
          </cell>
          <cell r="L1651">
            <v>0.1933125</v>
          </cell>
          <cell r="M1651">
            <v>0.47242519999999999</v>
          </cell>
          <cell r="N1651">
            <v>0.47242519999999999</v>
          </cell>
          <cell r="O1651">
            <v>63</v>
          </cell>
        </row>
        <row r="1652">
          <cell r="A1652" t="str">
            <v>C&amp;I</v>
          </cell>
          <cell r="B1652">
            <v>19</v>
          </cell>
          <cell r="C1652" t="str">
            <v>All</v>
          </cell>
          <cell r="D1652" t="str">
            <v>Switch</v>
          </cell>
          <cell r="E1652" t="str">
            <v>ACs per customer: 2-3</v>
          </cell>
          <cell r="F1652">
            <v>94.779300000000006</v>
          </cell>
          <cell r="G1652">
            <v>4.2523210000000002</v>
          </cell>
          <cell r="H1652">
            <v>4.4831209999999997</v>
          </cell>
          <cell r="I1652">
            <v>-0.45292660000000001</v>
          </cell>
          <cell r="J1652">
            <v>-0.1853339</v>
          </cell>
          <cell r="K1652">
            <v>0</v>
          </cell>
          <cell r="L1652">
            <v>0.1853339</v>
          </cell>
          <cell r="M1652">
            <v>0.45292660000000001</v>
          </cell>
          <cell r="N1652">
            <v>0.45292660000000001</v>
          </cell>
          <cell r="O1652">
            <v>63</v>
          </cell>
        </row>
        <row r="1653">
          <cell r="A1653" t="str">
            <v>C&amp;I</v>
          </cell>
          <cell r="B1653">
            <v>20</v>
          </cell>
          <cell r="C1653" t="str">
            <v>All</v>
          </cell>
          <cell r="D1653" t="str">
            <v>Switch</v>
          </cell>
          <cell r="E1653" t="str">
            <v>ACs per customer: 2-3</v>
          </cell>
          <cell r="F1653">
            <v>91.420400000000001</v>
          </cell>
          <cell r="G1653">
            <v>3.2394259999999999</v>
          </cell>
          <cell r="H1653">
            <v>3.4730530000000002</v>
          </cell>
          <cell r="I1653">
            <v>-0.45198440000000001</v>
          </cell>
          <cell r="J1653">
            <v>-0.18494840000000001</v>
          </cell>
          <cell r="K1653">
            <v>0</v>
          </cell>
          <cell r="L1653">
            <v>0.18494840000000001</v>
          </cell>
          <cell r="M1653">
            <v>0.45198440000000001</v>
          </cell>
          <cell r="N1653">
            <v>0.45198440000000001</v>
          </cell>
          <cell r="O1653">
            <v>63</v>
          </cell>
        </row>
        <row r="1654">
          <cell r="A1654" t="str">
            <v>C&amp;I</v>
          </cell>
          <cell r="B1654">
            <v>21</v>
          </cell>
          <cell r="C1654" t="str">
            <v>All</v>
          </cell>
          <cell r="D1654" t="str">
            <v>Switch</v>
          </cell>
          <cell r="E1654" t="str">
            <v>ACs per customer: 2-3</v>
          </cell>
          <cell r="F1654">
            <v>86.993099999999998</v>
          </cell>
          <cell r="G1654">
            <v>2.1881900000000001</v>
          </cell>
          <cell r="H1654">
            <v>2.5049199999999998</v>
          </cell>
          <cell r="I1654">
            <v>-0.42853469999999999</v>
          </cell>
          <cell r="J1654">
            <v>-0.17535290000000001</v>
          </cell>
          <cell r="K1654">
            <v>0</v>
          </cell>
          <cell r="L1654">
            <v>0.17535290000000001</v>
          </cell>
          <cell r="M1654">
            <v>0.42853469999999999</v>
          </cell>
          <cell r="N1654">
            <v>0.42853469999999999</v>
          </cell>
          <cell r="O1654">
            <v>63</v>
          </cell>
        </row>
        <row r="1655">
          <cell r="A1655" t="str">
            <v>C&amp;I</v>
          </cell>
          <cell r="B1655">
            <v>22</v>
          </cell>
          <cell r="C1655" t="str">
            <v>All</v>
          </cell>
          <cell r="D1655" t="str">
            <v>Switch</v>
          </cell>
          <cell r="E1655" t="str">
            <v>ACs per customer: 2-3</v>
          </cell>
          <cell r="F1655">
            <v>83.833600000000004</v>
          </cell>
          <cell r="G1655">
            <v>1.51006</v>
          </cell>
          <cell r="H1655">
            <v>1.7808569999999999</v>
          </cell>
          <cell r="I1655">
            <v>-0.41753489999999999</v>
          </cell>
          <cell r="J1655">
            <v>-0.1708519</v>
          </cell>
          <cell r="K1655">
            <v>0</v>
          </cell>
          <cell r="L1655">
            <v>0.1708519</v>
          </cell>
          <cell r="M1655">
            <v>0.41753489999999999</v>
          </cell>
          <cell r="N1655">
            <v>0.41753489999999999</v>
          </cell>
          <cell r="O1655">
            <v>63</v>
          </cell>
        </row>
        <row r="1656">
          <cell r="A1656" t="str">
            <v>C&amp;I</v>
          </cell>
          <cell r="B1656">
            <v>23</v>
          </cell>
          <cell r="C1656" t="str">
            <v>All</v>
          </cell>
          <cell r="D1656" t="str">
            <v>Switch</v>
          </cell>
          <cell r="E1656" t="str">
            <v>ACs per customer: 2-3</v>
          </cell>
          <cell r="F1656">
            <v>80.971699999999998</v>
          </cell>
          <cell r="G1656">
            <v>1.2157990000000001</v>
          </cell>
          <cell r="H1656">
            <v>1.440337</v>
          </cell>
          <cell r="I1656">
            <v>-0.40457310000000002</v>
          </cell>
          <cell r="J1656">
            <v>-0.165548</v>
          </cell>
          <cell r="K1656">
            <v>0</v>
          </cell>
          <cell r="L1656">
            <v>0.165548</v>
          </cell>
          <cell r="M1656">
            <v>0.40457310000000002</v>
          </cell>
          <cell r="N1656">
            <v>0.40457310000000002</v>
          </cell>
          <cell r="O1656">
            <v>63</v>
          </cell>
        </row>
        <row r="1657">
          <cell r="A1657" t="str">
            <v>C&amp;I</v>
          </cell>
          <cell r="B1657">
            <v>24</v>
          </cell>
          <cell r="C1657" t="str">
            <v>All</v>
          </cell>
          <cell r="D1657" t="str">
            <v>Switch</v>
          </cell>
          <cell r="E1657" t="str">
            <v>ACs per customer: 2-3</v>
          </cell>
          <cell r="F1657">
            <v>78.738900000000001</v>
          </cell>
          <cell r="G1657">
            <v>1.099971</v>
          </cell>
          <cell r="H1657">
            <v>1.3311280000000001</v>
          </cell>
          <cell r="I1657">
            <v>-0.39945449999999999</v>
          </cell>
          <cell r="J1657">
            <v>-0.1634535</v>
          </cell>
          <cell r="K1657">
            <v>0</v>
          </cell>
          <cell r="L1657">
            <v>0.1634535</v>
          </cell>
          <cell r="M1657">
            <v>0.39945449999999999</v>
          </cell>
          <cell r="N1657">
            <v>0.39945449999999999</v>
          </cell>
          <cell r="O1657">
            <v>63</v>
          </cell>
        </row>
        <row r="1658">
          <cell r="A1658" t="str">
            <v>C&amp;I</v>
          </cell>
          <cell r="B1658">
            <v>1</v>
          </cell>
          <cell r="C1658" t="str">
            <v>All</v>
          </cell>
          <cell r="D1658" t="str">
            <v>Switch</v>
          </cell>
          <cell r="E1658" t="str">
            <v>ACs per customer: 4+</v>
          </cell>
          <cell r="F1658">
            <v>69.375500000000002</v>
          </cell>
          <cell r="G1658">
            <v>1.293212</v>
          </cell>
          <cell r="H1658">
            <v>1.3647940000000001</v>
          </cell>
          <cell r="I1658">
            <v>-0.80039070000000001</v>
          </cell>
          <cell r="J1658">
            <v>-0.32751340000000001</v>
          </cell>
          <cell r="K1658">
            <v>0</v>
          </cell>
          <cell r="L1658">
            <v>0.32751340000000001</v>
          </cell>
          <cell r="M1658">
            <v>0.80039070000000001</v>
          </cell>
          <cell r="N1658">
            <v>0.80039070000000001</v>
          </cell>
          <cell r="O1658">
            <v>42</v>
          </cell>
        </row>
        <row r="1659">
          <cell r="A1659" t="str">
            <v>C&amp;I</v>
          </cell>
          <cell r="B1659">
            <v>2</v>
          </cell>
          <cell r="C1659" t="str">
            <v>All</v>
          </cell>
          <cell r="D1659" t="str">
            <v>Switch</v>
          </cell>
          <cell r="E1659" t="str">
            <v>ACs per customer: 4+</v>
          </cell>
          <cell r="F1659">
            <v>68.464200000000005</v>
          </cell>
          <cell r="G1659">
            <v>1.174525</v>
          </cell>
          <cell r="H1659">
            <v>1.1467270000000001</v>
          </cell>
          <cell r="I1659">
            <v>-0.79221560000000002</v>
          </cell>
          <cell r="J1659">
            <v>-0.32416820000000002</v>
          </cell>
          <cell r="K1659">
            <v>0</v>
          </cell>
          <cell r="L1659">
            <v>0.32416820000000002</v>
          </cell>
          <cell r="M1659">
            <v>0.79221560000000002</v>
          </cell>
          <cell r="N1659">
            <v>0.79221560000000002</v>
          </cell>
          <cell r="O1659">
            <v>42</v>
          </cell>
        </row>
        <row r="1660">
          <cell r="A1660" t="str">
            <v>C&amp;I</v>
          </cell>
          <cell r="B1660">
            <v>3</v>
          </cell>
          <cell r="C1660" t="str">
            <v>All</v>
          </cell>
          <cell r="D1660" t="str">
            <v>Switch</v>
          </cell>
          <cell r="E1660" t="str">
            <v>ACs per customer: 4+</v>
          </cell>
          <cell r="F1660">
            <v>67.352400000000003</v>
          </cell>
          <cell r="G1660">
            <v>1.155934</v>
          </cell>
          <cell r="H1660">
            <v>1.221967</v>
          </cell>
          <cell r="I1660">
            <v>-0.78593749999999996</v>
          </cell>
          <cell r="J1660">
            <v>-0.32159929999999998</v>
          </cell>
          <cell r="K1660">
            <v>0</v>
          </cell>
          <cell r="L1660">
            <v>0.32159929999999998</v>
          </cell>
          <cell r="M1660">
            <v>0.78593749999999996</v>
          </cell>
          <cell r="N1660">
            <v>0.78593749999999996</v>
          </cell>
          <cell r="O1660">
            <v>42</v>
          </cell>
        </row>
        <row r="1661">
          <cell r="A1661" t="str">
            <v>C&amp;I</v>
          </cell>
          <cell r="B1661">
            <v>4</v>
          </cell>
          <cell r="C1661" t="str">
            <v>All</v>
          </cell>
          <cell r="D1661" t="str">
            <v>Switch</v>
          </cell>
          <cell r="E1661" t="str">
            <v>ACs per customer: 4+</v>
          </cell>
          <cell r="F1661">
            <v>66.923599999999993</v>
          </cell>
          <cell r="G1661">
            <v>1.118555</v>
          </cell>
          <cell r="H1661">
            <v>1.242059</v>
          </cell>
          <cell r="I1661">
            <v>-0.7817191</v>
          </cell>
          <cell r="J1661">
            <v>-0.31987310000000002</v>
          </cell>
          <cell r="K1661">
            <v>0</v>
          </cell>
          <cell r="L1661">
            <v>0.31987310000000002</v>
          </cell>
          <cell r="M1661">
            <v>0.7817191</v>
          </cell>
          <cell r="N1661">
            <v>0.7817191</v>
          </cell>
          <cell r="O1661">
            <v>42</v>
          </cell>
        </row>
        <row r="1662">
          <cell r="A1662" t="str">
            <v>C&amp;I</v>
          </cell>
          <cell r="B1662">
            <v>5</v>
          </cell>
          <cell r="C1662" t="str">
            <v>All</v>
          </cell>
          <cell r="D1662" t="str">
            <v>Switch</v>
          </cell>
          <cell r="E1662" t="str">
            <v>ACs per customer: 4+</v>
          </cell>
          <cell r="F1662">
            <v>66.089399999999998</v>
          </cell>
          <cell r="G1662">
            <v>1.4329179999999999</v>
          </cell>
          <cell r="H1662">
            <v>1.6246240000000001</v>
          </cell>
          <cell r="I1662">
            <v>-0.77917190000000003</v>
          </cell>
          <cell r="J1662">
            <v>-0.31883080000000003</v>
          </cell>
          <cell r="K1662">
            <v>0</v>
          </cell>
          <cell r="L1662">
            <v>0.31883080000000003</v>
          </cell>
          <cell r="M1662">
            <v>0.77917190000000003</v>
          </cell>
          <cell r="N1662">
            <v>0.77917190000000003</v>
          </cell>
          <cell r="O1662">
            <v>42</v>
          </cell>
        </row>
        <row r="1663">
          <cell r="A1663" t="str">
            <v>C&amp;I</v>
          </cell>
          <cell r="B1663">
            <v>6</v>
          </cell>
          <cell r="C1663" t="str">
            <v>All</v>
          </cell>
          <cell r="D1663" t="str">
            <v>Switch</v>
          </cell>
          <cell r="E1663" t="str">
            <v>ACs per customer: 4+</v>
          </cell>
          <cell r="F1663">
            <v>65.236699999999999</v>
          </cell>
          <cell r="G1663">
            <v>1.661972</v>
          </cell>
          <cell r="H1663">
            <v>1.8633420000000001</v>
          </cell>
          <cell r="I1663">
            <v>-0.77750680000000005</v>
          </cell>
          <cell r="J1663">
            <v>-0.31814940000000003</v>
          </cell>
          <cell r="K1663">
            <v>0</v>
          </cell>
          <cell r="L1663">
            <v>0.31814940000000003</v>
          </cell>
          <cell r="M1663">
            <v>0.77750680000000005</v>
          </cell>
          <cell r="N1663">
            <v>0.77750680000000005</v>
          </cell>
          <cell r="O1663">
            <v>42</v>
          </cell>
        </row>
        <row r="1664">
          <cell r="A1664" t="str">
            <v>C&amp;I</v>
          </cell>
          <cell r="B1664">
            <v>7</v>
          </cell>
          <cell r="C1664" t="str">
            <v>All</v>
          </cell>
          <cell r="D1664" t="str">
            <v>Switch</v>
          </cell>
          <cell r="E1664" t="str">
            <v>ACs per customer: 4+</v>
          </cell>
          <cell r="F1664">
            <v>64.184200000000004</v>
          </cell>
          <cell r="G1664">
            <v>1.628768</v>
          </cell>
          <cell r="H1664">
            <v>1.7278230000000001</v>
          </cell>
          <cell r="I1664">
            <v>-0.7779374</v>
          </cell>
          <cell r="J1664">
            <v>-0.31832569999999999</v>
          </cell>
          <cell r="K1664">
            <v>0</v>
          </cell>
          <cell r="L1664">
            <v>0.31832569999999999</v>
          </cell>
          <cell r="M1664">
            <v>0.7779374</v>
          </cell>
          <cell r="N1664">
            <v>0.7779374</v>
          </cell>
          <cell r="O1664">
            <v>42</v>
          </cell>
        </row>
        <row r="1665">
          <cell r="A1665" t="str">
            <v>C&amp;I</v>
          </cell>
          <cell r="B1665">
            <v>8</v>
          </cell>
          <cell r="C1665" t="str">
            <v>All</v>
          </cell>
          <cell r="D1665" t="str">
            <v>Switch</v>
          </cell>
          <cell r="E1665" t="str">
            <v>ACs per customer: 4+</v>
          </cell>
          <cell r="F1665">
            <v>65.491</v>
          </cell>
          <cell r="G1665">
            <v>1.6944710000000001</v>
          </cell>
          <cell r="H1665">
            <v>1.848033</v>
          </cell>
          <cell r="I1665">
            <v>-0.7793255</v>
          </cell>
          <cell r="J1665">
            <v>-0.3188937</v>
          </cell>
          <cell r="K1665">
            <v>0</v>
          </cell>
          <cell r="L1665">
            <v>0.3188937</v>
          </cell>
          <cell r="M1665">
            <v>0.7793255</v>
          </cell>
          <cell r="N1665">
            <v>0.7793255</v>
          </cell>
          <cell r="O1665">
            <v>42</v>
          </cell>
        </row>
        <row r="1666">
          <cell r="A1666" t="str">
            <v>C&amp;I</v>
          </cell>
          <cell r="B1666">
            <v>9</v>
          </cell>
          <cell r="C1666" t="str">
            <v>All</v>
          </cell>
          <cell r="D1666" t="str">
            <v>Switch</v>
          </cell>
          <cell r="E1666" t="str">
            <v>ACs per customer: 4+</v>
          </cell>
          <cell r="F1666">
            <v>71.164500000000004</v>
          </cell>
          <cell r="G1666">
            <v>2.2165979999999998</v>
          </cell>
          <cell r="H1666">
            <v>1.92611</v>
          </cell>
          <cell r="I1666">
            <v>-0.79067129999999997</v>
          </cell>
          <cell r="J1666">
            <v>-0.3235363</v>
          </cell>
          <cell r="K1666">
            <v>0</v>
          </cell>
          <cell r="L1666">
            <v>0.3235363</v>
          </cell>
          <cell r="M1666">
            <v>0.79067129999999997</v>
          </cell>
          <cell r="N1666">
            <v>0.79067129999999997</v>
          </cell>
          <cell r="O1666">
            <v>42</v>
          </cell>
        </row>
        <row r="1667">
          <cell r="A1667" t="str">
            <v>C&amp;I</v>
          </cell>
          <cell r="B1667">
            <v>10</v>
          </cell>
          <cell r="C1667" t="str">
            <v>All</v>
          </cell>
          <cell r="D1667" t="str">
            <v>Switch</v>
          </cell>
          <cell r="E1667" t="str">
            <v>ACs per customer: 4+</v>
          </cell>
          <cell r="F1667">
            <v>77.978700000000003</v>
          </cell>
          <cell r="G1667">
            <v>3.318978</v>
          </cell>
          <cell r="H1667">
            <v>3.131742</v>
          </cell>
          <cell r="I1667">
            <v>-0.81822439999999996</v>
          </cell>
          <cell r="J1667">
            <v>-0.33481080000000002</v>
          </cell>
          <cell r="K1667">
            <v>0</v>
          </cell>
          <cell r="L1667">
            <v>0.33481080000000002</v>
          </cell>
          <cell r="M1667">
            <v>0.81822439999999996</v>
          </cell>
          <cell r="N1667">
            <v>0.81822439999999996</v>
          </cell>
          <cell r="O1667">
            <v>42</v>
          </cell>
        </row>
        <row r="1668">
          <cell r="A1668" t="str">
            <v>C&amp;I</v>
          </cell>
          <cell r="B1668">
            <v>11</v>
          </cell>
          <cell r="C1668" t="str">
            <v>All</v>
          </cell>
          <cell r="D1668" t="str">
            <v>Switch</v>
          </cell>
          <cell r="E1668" t="str">
            <v>ACs per customer: 4+</v>
          </cell>
          <cell r="F1668">
            <v>82.597099999999998</v>
          </cell>
          <cell r="G1668">
            <v>3.74925</v>
          </cell>
          <cell r="H1668">
            <v>3.7047340000000002</v>
          </cell>
          <cell r="I1668">
            <v>-0.82844099999999998</v>
          </cell>
          <cell r="J1668">
            <v>-0.3389913</v>
          </cell>
          <cell r="K1668">
            <v>0</v>
          </cell>
          <cell r="L1668">
            <v>0.3389913</v>
          </cell>
          <cell r="M1668">
            <v>0.82844099999999998</v>
          </cell>
          <cell r="N1668">
            <v>0.82844099999999998</v>
          </cell>
          <cell r="O1668">
            <v>42</v>
          </cell>
        </row>
        <row r="1669">
          <cell r="A1669" t="str">
            <v>C&amp;I</v>
          </cell>
          <cell r="B1669">
            <v>12</v>
          </cell>
          <cell r="C1669" t="str">
            <v>All</v>
          </cell>
          <cell r="D1669" t="str">
            <v>Switch</v>
          </cell>
          <cell r="E1669" t="str">
            <v>ACs per customer: 4+</v>
          </cell>
          <cell r="F1669">
            <v>86.084199999999996</v>
          </cell>
          <cell r="G1669">
            <v>4.0935920000000001</v>
          </cell>
          <cell r="H1669">
            <v>3.9506350000000001</v>
          </cell>
          <cell r="I1669">
            <v>-0.83843679999999998</v>
          </cell>
          <cell r="J1669">
            <v>-0.34308159999999999</v>
          </cell>
          <cell r="K1669">
            <v>0</v>
          </cell>
          <cell r="L1669">
            <v>0.34308159999999999</v>
          </cell>
          <cell r="M1669">
            <v>0.83843679999999998</v>
          </cell>
          <cell r="N1669">
            <v>0.83843679999999998</v>
          </cell>
          <cell r="O1669">
            <v>42</v>
          </cell>
        </row>
        <row r="1670">
          <cell r="A1670" t="str">
            <v>C&amp;I</v>
          </cell>
          <cell r="B1670">
            <v>13</v>
          </cell>
          <cell r="C1670" t="str">
            <v>All</v>
          </cell>
          <cell r="D1670" t="str">
            <v>Switch</v>
          </cell>
          <cell r="E1670" t="str">
            <v>ACs per customer: 4+</v>
          </cell>
          <cell r="F1670">
            <v>88.860100000000003</v>
          </cell>
          <cell r="G1670">
            <v>4.3379830000000004</v>
          </cell>
          <cell r="H1670">
            <v>4.048254</v>
          </cell>
          <cell r="I1670">
            <v>-0.8474081</v>
          </cell>
          <cell r="J1670">
            <v>-0.34675250000000002</v>
          </cell>
          <cell r="K1670">
            <v>0</v>
          </cell>
          <cell r="L1670">
            <v>0.34675250000000002</v>
          </cell>
          <cell r="M1670">
            <v>0.8474081</v>
          </cell>
          <cell r="N1670">
            <v>0.8474081</v>
          </cell>
          <cell r="O1670">
            <v>42</v>
          </cell>
        </row>
        <row r="1671">
          <cell r="A1671" t="str">
            <v>C&amp;I</v>
          </cell>
          <cell r="B1671">
            <v>14</v>
          </cell>
          <cell r="C1671" t="str">
            <v>All</v>
          </cell>
          <cell r="D1671" t="str">
            <v>Switch</v>
          </cell>
          <cell r="E1671" t="str">
            <v>ACs per customer: 4+</v>
          </cell>
          <cell r="F1671">
            <v>91.670400000000001</v>
          </cell>
          <cell r="G1671">
            <v>4.5014820000000002</v>
          </cell>
          <cell r="H1671">
            <v>4.1210969999999998</v>
          </cell>
          <cell r="I1671">
            <v>-0.86541120000000005</v>
          </cell>
          <cell r="J1671">
            <v>-0.35411920000000002</v>
          </cell>
          <cell r="K1671">
            <v>0</v>
          </cell>
          <cell r="L1671">
            <v>0.35411920000000002</v>
          </cell>
          <cell r="M1671">
            <v>0.86541120000000005</v>
          </cell>
          <cell r="N1671">
            <v>0.86541120000000005</v>
          </cell>
          <cell r="O1671">
            <v>42</v>
          </cell>
        </row>
        <row r="1672">
          <cell r="A1672" t="str">
            <v>C&amp;I</v>
          </cell>
          <cell r="B1672">
            <v>15</v>
          </cell>
          <cell r="C1672" t="str">
            <v>All</v>
          </cell>
          <cell r="D1672" t="str">
            <v>Switch</v>
          </cell>
          <cell r="E1672" t="str">
            <v>ACs per customer: 4+</v>
          </cell>
          <cell r="F1672">
            <v>94.063400000000001</v>
          </cell>
          <cell r="G1672">
            <v>4.5891000000000002</v>
          </cell>
          <cell r="H1672">
            <v>5.4466869999999998</v>
          </cell>
          <cell r="I1672">
            <v>-0.86867609999999995</v>
          </cell>
          <cell r="J1672">
            <v>-0.35545520000000003</v>
          </cell>
          <cell r="K1672">
            <v>0</v>
          </cell>
          <cell r="L1672">
            <v>0.35545520000000003</v>
          </cell>
          <cell r="M1672">
            <v>0.86867609999999995</v>
          </cell>
          <cell r="N1672">
            <v>0.86867609999999995</v>
          </cell>
          <cell r="O1672">
            <v>42</v>
          </cell>
        </row>
        <row r="1673">
          <cell r="A1673" t="str">
            <v>C&amp;I</v>
          </cell>
          <cell r="B1673">
            <v>16</v>
          </cell>
          <cell r="C1673" t="str">
            <v>All</v>
          </cell>
          <cell r="D1673" t="str">
            <v>Switch</v>
          </cell>
          <cell r="E1673" t="str">
            <v>ACs per customer: 4+</v>
          </cell>
          <cell r="F1673">
            <v>95.716300000000004</v>
          </cell>
          <cell r="G1673">
            <v>5.4432229999999997</v>
          </cell>
          <cell r="H1673">
            <v>4.8327859999999996</v>
          </cell>
          <cell r="I1673">
            <v>-0.92816080000000001</v>
          </cell>
          <cell r="J1673">
            <v>-0.37979590000000002</v>
          </cell>
          <cell r="K1673">
            <v>0</v>
          </cell>
          <cell r="L1673">
            <v>0.37979590000000002</v>
          </cell>
          <cell r="M1673">
            <v>0.92816080000000001</v>
          </cell>
          <cell r="N1673">
            <v>0.92816080000000001</v>
          </cell>
          <cell r="O1673">
            <v>42</v>
          </cell>
        </row>
        <row r="1674">
          <cell r="A1674" t="str">
            <v>C&amp;I</v>
          </cell>
          <cell r="B1674">
            <v>17</v>
          </cell>
          <cell r="C1674" t="str">
            <v>All</v>
          </cell>
          <cell r="D1674" t="str">
            <v>Switch</v>
          </cell>
          <cell r="E1674" t="str">
            <v>ACs per customer: 4+</v>
          </cell>
          <cell r="F1674">
            <v>96.0745</v>
          </cell>
          <cell r="G1674">
            <v>4.9203429999999999</v>
          </cell>
          <cell r="H1674">
            <v>4.0409059999999997</v>
          </cell>
          <cell r="I1674">
            <v>-0.93620749999999997</v>
          </cell>
          <cell r="J1674">
            <v>-0.3830885</v>
          </cell>
          <cell r="K1674">
            <v>0</v>
          </cell>
          <cell r="L1674">
            <v>0.3830885</v>
          </cell>
          <cell r="M1674">
            <v>0.93620749999999997</v>
          </cell>
          <cell r="N1674">
            <v>0.93620749999999997</v>
          </cell>
          <cell r="O1674">
            <v>42</v>
          </cell>
        </row>
        <row r="1675">
          <cell r="A1675" t="str">
            <v>C&amp;I</v>
          </cell>
          <cell r="B1675">
            <v>18</v>
          </cell>
          <cell r="C1675" t="str">
            <v>All</v>
          </cell>
          <cell r="D1675" t="str">
            <v>Switch</v>
          </cell>
          <cell r="E1675" t="str">
            <v>ACs per customer: 4+</v>
          </cell>
          <cell r="F1675">
            <v>95.215299999999999</v>
          </cell>
          <cell r="G1675">
            <v>4.3129770000000001</v>
          </cell>
          <cell r="H1675">
            <v>3.0042900000000001</v>
          </cell>
          <cell r="I1675">
            <v>-0.97593890000000005</v>
          </cell>
          <cell r="J1675">
            <v>-0.39934629999999999</v>
          </cell>
          <cell r="K1675">
            <v>0</v>
          </cell>
          <cell r="L1675">
            <v>0.39934629999999999</v>
          </cell>
          <cell r="M1675">
            <v>0.97593890000000005</v>
          </cell>
          <cell r="N1675">
            <v>0.97593890000000005</v>
          </cell>
          <cell r="O1675">
            <v>42</v>
          </cell>
        </row>
        <row r="1676">
          <cell r="A1676" t="str">
            <v>C&amp;I</v>
          </cell>
          <cell r="B1676">
            <v>19</v>
          </cell>
          <cell r="C1676" t="str">
            <v>All</v>
          </cell>
          <cell r="D1676" t="str">
            <v>Switch</v>
          </cell>
          <cell r="E1676" t="str">
            <v>ACs per customer: 4+</v>
          </cell>
          <cell r="F1676">
            <v>92.531400000000005</v>
          </cell>
          <cell r="G1676">
            <v>4.4126320000000003</v>
          </cell>
          <cell r="H1676">
            <v>4.0534410000000003</v>
          </cell>
          <cell r="I1676">
            <v>-0.95411049999999997</v>
          </cell>
          <cell r="J1676">
            <v>-0.39041429999999999</v>
          </cell>
          <cell r="K1676">
            <v>0</v>
          </cell>
          <cell r="L1676">
            <v>0.39041429999999999</v>
          </cell>
          <cell r="M1676">
            <v>0.95411049999999997</v>
          </cell>
          <cell r="N1676">
            <v>0.95411049999999997</v>
          </cell>
          <cell r="O1676">
            <v>42</v>
          </cell>
        </row>
        <row r="1677">
          <cell r="A1677" t="str">
            <v>C&amp;I</v>
          </cell>
          <cell r="B1677">
            <v>20</v>
          </cell>
          <cell r="C1677" t="str">
            <v>All</v>
          </cell>
          <cell r="D1677" t="str">
            <v>Switch</v>
          </cell>
          <cell r="E1677" t="str">
            <v>ACs per customer: 4+</v>
          </cell>
          <cell r="F1677">
            <v>87.750799999999998</v>
          </cell>
          <cell r="G1677">
            <v>4.6870979999999998</v>
          </cell>
          <cell r="H1677">
            <v>4.2449680000000001</v>
          </cell>
          <cell r="I1677">
            <v>-0.94197260000000005</v>
          </cell>
          <cell r="J1677">
            <v>-0.3854475</v>
          </cell>
          <cell r="K1677">
            <v>0</v>
          </cell>
          <cell r="L1677">
            <v>0.3854475</v>
          </cell>
          <cell r="M1677">
            <v>0.94197260000000005</v>
          </cell>
          <cell r="N1677">
            <v>0.94197260000000005</v>
          </cell>
          <cell r="O1677">
            <v>42</v>
          </cell>
        </row>
        <row r="1678">
          <cell r="A1678" t="str">
            <v>C&amp;I</v>
          </cell>
          <cell r="B1678">
            <v>21</v>
          </cell>
          <cell r="C1678" t="str">
            <v>All</v>
          </cell>
          <cell r="D1678" t="str">
            <v>Switch</v>
          </cell>
          <cell r="E1678" t="str">
            <v>ACs per customer: 4+</v>
          </cell>
          <cell r="F1678">
            <v>83.314599999999999</v>
          </cell>
          <cell r="G1678">
            <v>3.4322849999999998</v>
          </cell>
          <cell r="H1678">
            <v>4.4595859999999998</v>
          </cell>
          <cell r="I1678">
            <v>-0.9025185</v>
          </cell>
          <cell r="J1678">
            <v>-0.3693032</v>
          </cell>
          <cell r="K1678">
            <v>0</v>
          </cell>
          <cell r="L1678">
            <v>0.3693032</v>
          </cell>
          <cell r="M1678">
            <v>0.9025185</v>
          </cell>
          <cell r="N1678">
            <v>0.9025185</v>
          </cell>
          <cell r="O1678">
            <v>42</v>
          </cell>
        </row>
        <row r="1679">
          <cell r="A1679" t="str">
            <v>C&amp;I</v>
          </cell>
          <cell r="B1679">
            <v>22</v>
          </cell>
          <cell r="C1679" t="str">
            <v>All</v>
          </cell>
          <cell r="D1679" t="str">
            <v>Switch</v>
          </cell>
          <cell r="E1679" t="str">
            <v>ACs per customer: 4+</v>
          </cell>
          <cell r="F1679">
            <v>79.603200000000001</v>
          </cell>
          <cell r="G1679">
            <v>1.7083980000000001</v>
          </cell>
          <cell r="H1679">
            <v>1.4198489999999999</v>
          </cell>
          <cell r="I1679">
            <v>-1.0041659999999999</v>
          </cell>
          <cell r="J1679">
            <v>-0.4108965</v>
          </cell>
          <cell r="K1679">
            <v>0</v>
          </cell>
          <cell r="L1679">
            <v>0.4108965</v>
          </cell>
          <cell r="M1679">
            <v>1.0041659999999999</v>
          </cell>
          <cell r="N1679">
            <v>1.0041659999999999</v>
          </cell>
          <cell r="O1679">
            <v>42</v>
          </cell>
        </row>
        <row r="1680">
          <cell r="A1680" t="str">
            <v>C&amp;I</v>
          </cell>
          <cell r="B1680">
            <v>23</v>
          </cell>
          <cell r="C1680" t="str">
            <v>All</v>
          </cell>
          <cell r="D1680" t="str">
            <v>Switch</v>
          </cell>
          <cell r="E1680" t="str">
            <v>ACs per customer: 4+</v>
          </cell>
          <cell r="F1680">
            <v>77.063199999999995</v>
          </cell>
          <cell r="G1680">
            <v>1.241217</v>
          </cell>
          <cell r="H1680">
            <v>1.28274</v>
          </cell>
          <cell r="I1680">
            <v>-0.87990389999999996</v>
          </cell>
          <cell r="J1680">
            <v>-0.36004950000000002</v>
          </cell>
          <cell r="K1680">
            <v>0</v>
          </cell>
          <cell r="L1680">
            <v>0.36004950000000002</v>
          </cell>
          <cell r="M1680">
            <v>0.87990389999999996</v>
          </cell>
          <cell r="N1680">
            <v>0.87990389999999996</v>
          </cell>
          <cell r="O1680">
            <v>42</v>
          </cell>
        </row>
        <row r="1681">
          <cell r="A1681" t="str">
            <v>C&amp;I</v>
          </cell>
          <cell r="B1681">
            <v>24</v>
          </cell>
          <cell r="C1681" t="str">
            <v>All</v>
          </cell>
          <cell r="D1681" t="str">
            <v>Switch</v>
          </cell>
          <cell r="E1681" t="str">
            <v>ACs per customer: 4+</v>
          </cell>
          <cell r="F1681">
            <v>75.134100000000004</v>
          </cell>
          <cell r="G1681">
            <v>1.378463</v>
          </cell>
          <cell r="H1681">
            <v>1.436291</v>
          </cell>
          <cell r="I1681">
            <v>-0.82842420000000005</v>
          </cell>
          <cell r="J1681">
            <v>-0.33898440000000002</v>
          </cell>
          <cell r="K1681">
            <v>0</v>
          </cell>
          <cell r="L1681">
            <v>0.33898440000000002</v>
          </cell>
          <cell r="M1681">
            <v>0.82842420000000005</v>
          </cell>
          <cell r="N1681">
            <v>0.82842420000000005</v>
          </cell>
          <cell r="O1681">
            <v>42</v>
          </cell>
        </row>
        <row r="1682">
          <cell r="A1682" t="str">
            <v>C&amp;I</v>
          </cell>
          <cell r="B1682">
            <v>1</v>
          </cell>
          <cell r="C1682" t="str">
            <v>All</v>
          </cell>
          <cell r="D1682" t="str">
            <v>Switch</v>
          </cell>
          <cell r="E1682" t="str">
            <v>All</v>
          </cell>
          <cell r="F1682">
            <v>68.2483</v>
          </cell>
          <cell r="G1682">
            <v>1.4245570000000001</v>
          </cell>
          <cell r="H1682">
            <v>1.461929</v>
          </cell>
          <cell r="I1682">
            <v>-0.14920659999999999</v>
          </cell>
          <cell r="J1682">
            <v>-6.10541E-2</v>
          </cell>
          <cell r="K1682">
            <v>0</v>
          </cell>
          <cell r="L1682">
            <v>6.10541E-2</v>
          </cell>
          <cell r="M1682">
            <v>0.14920659999999999</v>
          </cell>
          <cell r="N1682">
            <v>0.14920659999999999</v>
          </cell>
          <cell r="O1682">
            <v>287</v>
          </cell>
        </row>
        <row r="1683">
          <cell r="A1683" t="str">
            <v>C&amp;I</v>
          </cell>
          <cell r="B1683">
            <v>2</v>
          </cell>
          <cell r="C1683" t="str">
            <v>All</v>
          </cell>
          <cell r="D1683" t="str">
            <v>Switch</v>
          </cell>
          <cell r="E1683" t="str">
            <v>All</v>
          </cell>
          <cell r="F1683">
            <v>66.887</v>
          </cell>
          <cell r="G1683">
            <v>1.4021680000000001</v>
          </cell>
          <cell r="H1683">
            <v>1.3631679999999999</v>
          </cell>
          <cell r="I1683">
            <v>-0.14731649999999999</v>
          </cell>
          <cell r="J1683">
            <v>-6.02807E-2</v>
          </cell>
          <cell r="K1683">
            <v>0</v>
          </cell>
          <cell r="L1683">
            <v>6.02807E-2</v>
          </cell>
          <cell r="M1683">
            <v>0.14731649999999999</v>
          </cell>
          <cell r="N1683">
            <v>0.14731649999999999</v>
          </cell>
          <cell r="O1683">
            <v>287</v>
          </cell>
        </row>
        <row r="1684">
          <cell r="A1684" t="str">
            <v>C&amp;I</v>
          </cell>
          <cell r="B1684">
            <v>3</v>
          </cell>
          <cell r="C1684" t="str">
            <v>All</v>
          </cell>
          <cell r="D1684" t="str">
            <v>Switch</v>
          </cell>
          <cell r="E1684" t="str">
            <v>All</v>
          </cell>
          <cell r="F1684">
            <v>65.647199999999998</v>
          </cell>
          <cell r="G1684">
            <v>1.318452</v>
          </cell>
          <cell r="H1684">
            <v>1.290889</v>
          </cell>
          <cell r="I1684">
            <v>-0.14562069999999999</v>
          </cell>
          <cell r="J1684">
            <v>-5.9586800000000002E-2</v>
          </cell>
          <cell r="K1684">
            <v>0</v>
          </cell>
          <cell r="L1684">
            <v>5.9586800000000002E-2</v>
          </cell>
          <cell r="M1684">
            <v>0.14562069999999999</v>
          </cell>
          <cell r="N1684">
            <v>0.14562069999999999</v>
          </cell>
          <cell r="O1684">
            <v>287</v>
          </cell>
        </row>
        <row r="1685">
          <cell r="A1685" t="str">
            <v>C&amp;I</v>
          </cell>
          <cell r="B1685">
            <v>4</v>
          </cell>
          <cell r="C1685" t="str">
            <v>All</v>
          </cell>
          <cell r="D1685" t="str">
            <v>Switch</v>
          </cell>
          <cell r="E1685" t="str">
            <v>All</v>
          </cell>
          <cell r="F1685">
            <v>64.735100000000003</v>
          </cell>
          <cell r="G1685">
            <v>1.271814</v>
          </cell>
          <cell r="H1685">
            <v>1.2476449999999999</v>
          </cell>
          <cell r="I1685">
            <v>-0.14487530000000001</v>
          </cell>
          <cell r="J1685">
            <v>-5.9281800000000003E-2</v>
          </cell>
          <cell r="K1685">
            <v>0</v>
          </cell>
          <cell r="L1685">
            <v>5.9281800000000003E-2</v>
          </cell>
          <cell r="M1685">
            <v>0.14487530000000001</v>
          </cell>
          <cell r="N1685">
            <v>0.14487530000000001</v>
          </cell>
          <cell r="O1685">
            <v>287</v>
          </cell>
        </row>
        <row r="1686">
          <cell r="A1686" t="str">
            <v>C&amp;I</v>
          </cell>
          <cell r="B1686">
            <v>5</v>
          </cell>
          <cell r="C1686" t="str">
            <v>All</v>
          </cell>
          <cell r="D1686" t="str">
            <v>Switch</v>
          </cell>
          <cell r="E1686" t="str">
            <v>All</v>
          </cell>
          <cell r="F1686">
            <v>64.067400000000006</v>
          </cell>
          <cell r="G1686">
            <v>1.309955</v>
          </cell>
          <cell r="H1686">
            <v>1.2954570000000001</v>
          </cell>
          <cell r="I1686">
            <v>-0.14442820000000001</v>
          </cell>
          <cell r="J1686">
            <v>-5.90988E-2</v>
          </cell>
          <cell r="K1686">
            <v>0</v>
          </cell>
          <cell r="L1686">
            <v>5.90988E-2</v>
          </cell>
          <cell r="M1686">
            <v>0.14442820000000001</v>
          </cell>
          <cell r="N1686">
            <v>0.14442820000000001</v>
          </cell>
          <cell r="O1686">
            <v>287</v>
          </cell>
        </row>
        <row r="1687">
          <cell r="A1687" t="str">
            <v>C&amp;I</v>
          </cell>
          <cell r="B1687">
            <v>6</v>
          </cell>
          <cell r="C1687" t="str">
            <v>All</v>
          </cell>
          <cell r="D1687" t="str">
            <v>Switch</v>
          </cell>
          <cell r="E1687" t="str">
            <v>All</v>
          </cell>
          <cell r="F1687">
            <v>63.5124</v>
          </cell>
          <cell r="G1687">
            <v>1.426396</v>
          </cell>
          <cell r="H1687">
            <v>1.4153370000000001</v>
          </cell>
          <cell r="I1687">
            <v>-0.14487990000000001</v>
          </cell>
          <cell r="J1687">
            <v>-5.9283700000000002E-2</v>
          </cell>
          <cell r="K1687">
            <v>0</v>
          </cell>
          <cell r="L1687">
            <v>5.9283700000000002E-2</v>
          </cell>
          <cell r="M1687">
            <v>0.14487990000000001</v>
          </cell>
          <cell r="N1687">
            <v>0.14487990000000001</v>
          </cell>
          <cell r="O1687">
            <v>287</v>
          </cell>
        </row>
        <row r="1688">
          <cell r="A1688" t="str">
            <v>C&amp;I</v>
          </cell>
          <cell r="B1688">
            <v>7</v>
          </cell>
          <cell r="C1688" t="str">
            <v>All</v>
          </cell>
          <cell r="D1688" t="str">
            <v>Switch</v>
          </cell>
          <cell r="E1688" t="str">
            <v>All</v>
          </cell>
          <cell r="F1688">
            <v>62.638399999999997</v>
          </cell>
          <cell r="G1688">
            <v>1.4695229999999999</v>
          </cell>
          <cell r="H1688">
            <v>1.51257</v>
          </cell>
          <cell r="I1688">
            <v>-0.14524029999999999</v>
          </cell>
          <cell r="J1688">
            <v>-5.9431100000000001E-2</v>
          </cell>
          <cell r="K1688">
            <v>0</v>
          </cell>
          <cell r="L1688">
            <v>5.9431100000000001E-2</v>
          </cell>
          <cell r="M1688">
            <v>0.14524029999999999</v>
          </cell>
          <cell r="N1688">
            <v>0.14524029999999999</v>
          </cell>
          <cell r="O1688">
            <v>287</v>
          </cell>
        </row>
        <row r="1689">
          <cell r="A1689" t="str">
            <v>C&amp;I</v>
          </cell>
          <cell r="B1689">
            <v>8</v>
          </cell>
          <cell r="C1689" t="str">
            <v>All</v>
          </cell>
          <cell r="D1689" t="str">
            <v>Switch</v>
          </cell>
          <cell r="E1689" t="str">
            <v>All</v>
          </cell>
          <cell r="F1689">
            <v>63.745600000000003</v>
          </cell>
          <cell r="G1689">
            <v>1.7873300000000001</v>
          </cell>
          <cell r="H1689">
            <v>1.800807</v>
          </cell>
          <cell r="I1689">
            <v>-0.1472318</v>
          </cell>
          <cell r="J1689">
            <v>-6.0246099999999997E-2</v>
          </cell>
          <cell r="K1689">
            <v>0</v>
          </cell>
          <cell r="L1689">
            <v>6.0246099999999997E-2</v>
          </cell>
          <cell r="M1689">
            <v>0.1472318</v>
          </cell>
          <cell r="N1689">
            <v>0.1472318</v>
          </cell>
          <cell r="O1689">
            <v>287</v>
          </cell>
        </row>
        <row r="1690">
          <cell r="A1690" t="str">
            <v>C&amp;I</v>
          </cell>
          <cell r="B1690">
            <v>9</v>
          </cell>
          <cell r="C1690" t="str">
            <v>All</v>
          </cell>
          <cell r="D1690" t="str">
            <v>Switch</v>
          </cell>
          <cell r="E1690" t="str">
            <v>All</v>
          </cell>
          <cell r="F1690">
            <v>68.080600000000004</v>
          </cell>
          <cell r="G1690">
            <v>2.6622979999999998</v>
          </cell>
          <cell r="H1690">
            <v>2.5186980000000001</v>
          </cell>
          <cell r="I1690">
            <v>-0.15850139999999999</v>
          </cell>
          <cell r="J1690">
            <v>-6.4857499999999998E-2</v>
          </cell>
          <cell r="K1690">
            <v>0</v>
          </cell>
          <cell r="L1690">
            <v>6.4857499999999998E-2</v>
          </cell>
          <cell r="M1690">
            <v>0.15850139999999999</v>
          </cell>
          <cell r="N1690">
            <v>0.15850139999999999</v>
          </cell>
          <cell r="O1690">
            <v>287</v>
          </cell>
        </row>
        <row r="1691">
          <cell r="A1691" t="str">
            <v>C&amp;I</v>
          </cell>
          <cell r="B1691">
            <v>10</v>
          </cell>
          <cell r="C1691" t="str">
            <v>All</v>
          </cell>
          <cell r="D1691" t="str">
            <v>Switch</v>
          </cell>
          <cell r="E1691" t="str">
            <v>All</v>
          </cell>
          <cell r="F1691">
            <v>72.797200000000004</v>
          </cell>
          <cell r="G1691">
            <v>3.53159</v>
          </cell>
          <cell r="H1691">
            <v>3.4897649999999998</v>
          </cell>
          <cell r="I1691">
            <v>-0.16614419999999999</v>
          </cell>
          <cell r="J1691">
            <v>-6.7984799999999998E-2</v>
          </cell>
          <cell r="K1691">
            <v>0</v>
          </cell>
          <cell r="L1691">
            <v>6.7984799999999998E-2</v>
          </cell>
          <cell r="M1691">
            <v>0.16614419999999999</v>
          </cell>
          <cell r="N1691">
            <v>0.16614419999999999</v>
          </cell>
          <cell r="O1691">
            <v>287</v>
          </cell>
        </row>
        <row r="1692">
          <cell r="A1692" t="str">
            <v>C&amp;I</v>
          </cell>
          <cell r="B1692">
            <v>11</v>
          </cell>
          <cell r="C1692" t="str">
            <v>All</v>
          </cell>
          <cell r="D1692" t="str">
            <v>Switch</v>
          </cell>
          <cell r="E1692" t="str">
            <v>All</v>
          </cell>
          <cell r="F1692">
            <v>77.445700000000002</v>
          </cell>
          <cell r="G1692">
            <v>4.2170750000000004</v>
          </cell>
          <cell r="H1692">
            <v>4.1482640000000002</v>
          </cell>
          <cell r="I1692">
            <v>-0.1777157</v>
          </cell>
          <cell r="J1692">
            <v>-7.2719800000000001E-2</v>
          </cell>
          <cell r="K1692">
            <v>0</v>
          </cell>
          <cell r="L1692">
            <v>7.2719800000000001E-2</v>
          </cell>
          <cell r="M1692">
            <v>0.1777157</v>
          </cell>
          <cell r="N1692">
            <v>0.1777157</v>
          </cell>
          <cell r="O1692">
            <v>287</v>
          </cell>
        </row>
        <row r="1693">
          <cell r="A1693" t="str">
            <v>C&amp;I</v>
          </cell>
          <cell r="B1693">
            <v>12</v>
          </cell>
          <cell r="C1693" t="str">
            <v>All</v>
          </cell>
          <cell r="D1693" t="str">
            <v>Switch</v>
          </cell>
          <cell r="E1693" t="str">
            <v>All</v>
          </cell>
          <cell r="F1693">
            <v>81.546700000000001</v>
          </cell>
          <cell r="G1693">
            <v>4.8495660000000003</v>
          </cell>
          <cell r="H1693">
            <v>4.8192539999999999</v>
          </cell>
          <cell r="I1693">
            <v>-0.1858988</v>
          </cell>
          <cell r="J1693">
            <v>-7.6068300000000005E-2</v>
          </cell>
          <cell r="K1693">
            <v>0</v>
          </cell>
          <cell r="L1693">
            <v>7.6068300000000005E-2</v>
          </cell>
          <cell r="M1693">
            <v>0.1858988</v>
          </cell>
          <cell r="N1693">
            <v>0.1858988</v>
          </cell>
          <cell r="O1693">
            <v>287</v>
          </cell>
        </row>
        <row r="1694">
          <cell r="A1694" t="str">
            <v>C&amp;I</v>
          </cell>
          <cell r="B1694">
            <v>13</v>
          </cell>
          <cell r="C1694" t="str">
            <v>All</v>
          </cell>
          <cell r="D1694" t="str">
            <v>Switch</v>
          </cell>
          <cell r="E1694" t="str">
            <v>All</v>
          </cell>
          <cell r="F1694">
            <v>85.042400000000001</v>
          </cell>
          <cell r="G1694">
            <v>5.0547690000000003</v>
          </cell>
          <cell r="H1694">
            <v>5.2937750000000001</v>
          </cell>
          <cell r="I1694">
            <v>-0.17414089999999999</v>
          </cell>
          <cell r="J1694">
            <v>-7.1257000000000001E-2</v>
          </cell>
          <cell r="K1694">
            <v>0</v>
          </cell>
          <cell r="L1694">
            <v>7.1257000000000001E-2</v>
          </cell>
          <cell r="M1694">
            <v>0.17414089999999999</v>
          </cell>
          <cell r="N1694">
            <v>0.17414089999999999</v>
          </cell>
          <cell r="O1694">
            <v>287</v>
          </cell>
        </row>
        <row r="1695">
          <cell r="A1695" t="str">
            <v>C&amp;I</v>
          </cell>
          <cell r="B1695">
            <v>14</v>
          </cell>
          <cell r="C1695" t="str">
            <v>All</v>
          </cell>
          <cell r="D1695" t="str">
            <v>Switch</v>
          </cell>
          <cell r="E1695" t="str">
            <v>All</v>
          </cell>
          <cell r="F1695">
            <v>88.154499999999999</v>
          </cell>
          <cell r="G1695">
            <v>5.5545200000000001</v>
          </cell>
          <cell r="H1695">
            <v>5.7351409999999996</v>
          </cell>
          <cell r="I1695">
            <v>-0.17288609999999999</v>
          </cell>
          <cell r="J1695">
            <v>-7.0743600000000004E-2</v>
          </cell>
          <cell r="K1695">
            <v>0</v>
          </cell>
          <cell r="L1695">
            <v>7.0743600000000004E-2</v>
          </cell>
          <cell r="M1695">
            <v>0.17288609999999999</v>
          </cell>
          <cell r="N1695">
            <v>0.17288609999999999</v>
          </cell>
          <cell r="O1695">
            <v>287</v>
          </cell>
        </row>
        <row r="1696">
          <cell r="A1696" t="str">
            <v>C&amp;I</v>
          </cell>
          <cell r="B1696">
            <v>15</v>
          </cell>
          <cell r="C1696" t="str">
            <v>All</v>
          </cell>
          <cell r="D1696" t="str">
            <v>Switch</v>
          </cell>
          <cell r="E1696" t="str">
            <v>All</v>
          </cell>
          <cell r="F1696">
            <v>91.072299999999998</v>
          </cell>
          <cell r="G1696">
            <v>6.0000299999999998</v>
          </cell>
          <cell r="H1696">
            <v>5.6795260000000001</v>
          </cell>
          <cell r="I1696">
            <v>-0.17222229999999999</v>
          </cell>
          <cell r="J1696">
            <v>-7.0472000000000007E-2</v>
          </cell>
          <cell r="K1696">
            <v>0</v>
          </cell>
          <cell r="L1696">
            <v>7.0472000000000007E-2</v>
          </cell>
          <cell r="M1696">
            <v>0.17222229999999999</v>
          </cell>
          <cell r="N1696">
            <v>0.17222229999999999</v>
          </cell>
          <cell r="O1696">
            <v>287</v>
          </cell>
        </row>
        <row r="1697">
          <cell r="A1697" t="str">
            <v>C&amp;I</v>
          </cell>
          <cell r="B1697">
            <v>16</v>
          </cell>
          <cell r="C1697" t="str">
            <v>All</v>
          </cell>
          <cell r="D1697" t="str">
            <v>Switch</v>
          </cell>
          <cell r="E1697" t="str">
            <v>All</v>
          </cell>
          <cell r="F1697">
            <v>92.878799999999998</v>
          </cell>
          <cell r="G1697">
            <v>6.0573990000000002</v>
          </cell>
          <cell r="H1697">
            <v>5.8031119999999996</v>
          </cell>
          <cell r="I1697">
            <v>-0.1807743</v>
          </cell>
          <cell r="J1697">
            <v>-7.3971400000000007E-2</v>
          </cell>
          <cell r="K1697">
            <v>0</v>
          </cell>
          <cell r="L1697">
            <v>7.3971400000000007E-2</v>
          </cell>
          <cell r="M1697">
            <v>0.1807743</v>
          </cell>
          <cell r="N1697">
            <v>0.1807743</v>
          </cell>
          <cell r="O1697">
            <v>287</v>
          </cell>
        </row>
        <row r="1698">
          <cell r="A1698" t="str">
            <v>C&amp;I</v>
          </cell>
          <cell r="B1698">
            <v>17</v>
          </cell>
          <cell r="C1698" t="str">
            <v>All</v>
          </cell>
          <cell r="D1698" t="str">
            <v>Switch</v>
          </cell>
          <cell r="E1698" t="str">
            <v>All</v>
          </cell>
          <cell r="F1698">
            <v>93.670900000000003</v>
          </cell>
          <cell r="G1698">
            <v>5.8442660000000002</v>
          </cell>
          <cell r="H1698">
            <v>5.4933920000000001</v>
          </cell>
          <cell r="I1698">
            <v>-0.18342639999999999</v>
          </cell>
          <cell r="J1698">
            <v>-7.5056600000000001E-2</v>
          </cell>
          <cell r="K1698">
            <v>0</v>
          </cell>
          <cell r="L1698">
            <v>7.5056600000000001E-2</v>
          </cell>
          <cell r="M1698">
            <v>0.18342639999999999</v>
          </cell>
          <cell r="N1698">
            <v>0.18342639999999999</v>
          </cell>
          <cell r="O1698">
            <v>287</v>
          </cell>
        </row>
        <row r="1699">
          <cell r="A1699" t="str">
            <v>C&amp;I</v>
          </cell>
          <cell r="B1699">
            <v>18</v>
          </cell>
          <cell r="C1699" t="str">
            <v>All</v>
          </cell>
          <cell r="D1699" t="str">
            <v>Switch</v>
          </cell>
          <cell r="E1699" t="str">
            <v>All</v>
          </cell>
          <cell r="F1699">
            <v>92.648200000000003</v>
          </cell>
          <cell r="G1699">
            <v>5.3826499999999999</v>
          </cell>
          <cell r="H1699">
            <v>4.956016</v>
          </cell>
          <cell r="I1699">
            <v>-0.18053900000000001</v>
          </cell>
          <cell r="J1699">
            <v>-7.3875099999999999E-2</v>
          </cell>
          <cell r="K1699">
            <v>0</v>
          </cell>
          <cell r="L1699">
            <v>7.3875099999999999E-2</v>
          </cell>
          <cell r="M1699">
            <v>0.18053900000000001</v>
          </cell>
          <cell r="N1699">
            <v>0.18053900000000001</v>
          </cell>
          <cell r="O1699">
            <v>287</v>
          </cell>
        </row>
        <row r="1700">
          <cell r="A1700" t="str">
            <v>C&amp;I</v>
          </cell>
          <cell r="B1700">
            <v>19</v>
          </cell>
          <cell r="C1700" t="str">
            <v>All</v>
          </cell>
          <cell r="D1700" t="str">
            <v>Switch</v>
          </cell>
          <cell r="E1700" t="str">
            <v>All</v>
          </cell>
          <cell r="F1700">
            <v>90.202299999999994</v>
          </cell>
          <cell r="G1700">
            <v>4.4626250000000001</v>
          </cell>
          <cell r="H1700">
            <v>4.4894879999999997</v>
          </cell>
          <cell r="I1700">
            <v>-0.17848890000000001</v>
          </cell>
          <cell r="J1700">
            <v>-7.3036199999999996E-2</v>
          </cell>
          <cell r="K1700">
            <v>0</v>
          </cell>
          <cell r="L1700">
            <v>7.3036199999999996E-2</v>
          </cell>
          <cell r="M1700">
            <v>0.17848890000000001</v>
          </cell>
          <cell r="N1700">
            <v>0.17848890000000001</v>
          </cell>
          <cell r="O1700">
            <v>287</v>
          </cell>
        </row>
        <row r="1701">
          <cell r="A1701" t="str">
            <v>C&amp;I</v>
          </cell>
          <cell r="B1701">
            <v>20</v>
          </cell>
          <cell r="C1701" t="str">
            <v>All</v>
          </cell>
          <cell r="D1701" t="str">
            <v>Switch</v>
          </cell>
          <cell r="E1701" t="str">
            <v>All</v>
          </cell>
          <cell r="F1701">
            <v>85.926699999999997</v>
          </cell>
          <cell r="G1701">
            <v>3.7157469999999999</v>
          </cell>
          <cell r="H1701">
            <v>3.903502</v>
          </cell>
          <cell r="I1701">
            <v>-0.18049019999999999</v>
          </cell>
          <cell r="J1701">
            <v>-7.3855100000000007E-2</v>
          </cell>
          <cell r="K1701">
            <v>0</v>
          </cell>
          <cell r="L1701">
            <v>7.3855100000000007E-2</v>
          </cell>
          <cell r="M1701">
            <v>0.18049019999999999</v>
          </cell>
          <cell r="N1701">
            <v>0.18049019999999999</v>
          </cell>
          <cell r="O1701">
            <v>287</v>
          </cell>
        </row>
        <row r="1702">
          <cell r="A1702" t="str">
            <v>C&amp;I</v>
          </cell>
          <cell r="B1702">
            <v>21</v>
          </cell>
          <cell r="C1702" t="str">
            <v>All</v>
          </cell>
          <cell r="D1702" t="str">
            <v>Switch</v>
          </cell>
          <cell r="E1702" t="str">
            <v>All</v>
          </cell>
          <cell r="F1702">
            <v>81.506200000000007</v>
          </cell>
          <cell r="G1702">
            <v>3.2132130000000001</v>
          </cell>
          <cell r="H1702">
            <v>3.1978439999999999</v>
          </cell>
          <cell r="I1702">
            <v>-0.17230770000000001</v>
          </cell>
          <cell r="J1702">
            <v>-7.0506899999999997E-2</v>
          </cell>
          <cell r="K1702">
            <v>0</v>
          </cell>
          <cell r="L1702">
            <v>7.0506899999999997E-2</v>
          </cell>
          <cell r="M1702">
            <v>0.17230770000000001</v>
          </cell>
          <cell r="N1702">
            <v>0.17230770000000001</v>
          </cell>
          <cell r="O1702">
            <v>287</v>
          </cell>
        </row>
        <row r="1703">
          <cell r="A1703" t="str">
            <v>C&amp;I</v>
          </cell>
          <cell r="B1703">
            <v>22</v>
          </cell>
          <cell r="C1703" t="str">
            <v>All</v>
          </cell>
          <cell r="D1703" t="str">
            <v>Switch</v>
          </cell>
          <cell r="E1703" t="str">
            <v>All</v>
          </cell>
          <cell r="F1703">
            <v>78.745599999999996</v>
          </cell>
          <cell r="G1703">
            <v>2.5235539999999999</v>
          </cell>
          <cell r="H1703">
            <v>2.2848199999999999</v>
          </cell>
          <cell r="I1703">
            <v>-0.17767720000000001</v>
          </cell>
          <cell r="J1703">
            <v>-7.2704099999999994E-2</v>
          </cell>
          <cell r="K1703">
            <v>0</v>
          </cell>
          <cell r="L1703">
            <v>7.2704099999999994E-2</v>
          </cell>
          <cell r="M1703">
            <v>0.17767720000000001</v>
          </cell>
          <cell r="N1703">
            <v>0.17767720000000001</v>
          </cell>
          <cell r="O1703">
            <v>287</v>
          </cell>
        </row>
        <row r="1704">
          <cell r="A1704" t="str">
            <v>C&amp;I</v>
          </cell>
          <cell r="B1704">
            <v>23</v>
          </cell>
          <cell r="C1704" t="str">
            <v>All</v>
          </cell>
          <cell r="D1704" t="str">
            <v>Switch</v>
          </cell>
          <cell r="E1704" t="str">
            <v>All</v>
          </cell>
          <cell r="F1704">
            <v>76.367099999999994</v>
          </cell>
          <cell r="G1704">
            <v>2.0344060000000002</v>
          </cell>
          <cell r="H1704">
            <v>1.9611940000000001</v>
          </cell>
          <cell r="I1704">
            <v>-0.16423660000000001</v>
          </cell>
          <cell r="J1704">
            <v>-6.7204299999999995E-2</v>
          </cell>
          <cell r="K1704">
            <v>0</v>
          </cell>
          <cell r="L1704">
            <v>6.7204299999999995E-2</v>
          </cell>
          <cell r="M1704">
            <v>0.16423660000000001</v>
          </cell>
          <cell r="N1704">
            <v>0.16423660000000001</v>
          </cell>
          <cell r="O1704">
            <v>287</v>
          </cell>
        </row>
        <row r="1705">
          <cell r="A1705" t="str">
            <v>C&amp;I</v>
          </cell>
          <cell r="B1705">
            <v>24</v>
          </cell>
          <cell r="C1705" t="str">
            <v>All</v>
          </cell>
          <cell r="D1705" t="str">
            <v>Switch</v>
          </cell>
          <cell r="E1705" t="str">
            <v>All</v>
          </cell>
          <cell r="F1705">
            <v>74.775899999999993</v>
          </cell>
          <cell r="G1705">
            <v>1.737851</v>
          </cell>
          <cell r="H1705">
            <v>1.7253289999999999</v>
          </cell>
          <cell r="I1705">
            <v>-0.16911660000000001</v>
          </cell>
          <cell r="J1705">
            <v>-6.9201200000000004E-2</v>
          </cell>
          <cell r="K1705">
            <v>0</v>
          </cell>
          <cell r="L1705">
            <v>6.9201200000000004E-2</v>
          </cell>
          <cell r="M1705">
            <v>0.16911660000000001</v>
          </cell>
          <cell r="N1705">
            <v>0.16911660000000001</v>
          </cell>
          <cell r="O1705">
            <v>287</v>
          </cell>
        </row>
        <row r="1706">
          <cell r="A1706" t="str">
            <v>C&amp;I</v>
          </cell>
          <cell r="B1706">
            <v>1</v>
          </cell>
          <cell r="C1706" t="str">
            <v>All</v>
          </cell>
          <cell r="D1706" t="str">
            <v>Switch</v>
          </cell>
          <cell r="E1706" t="str">
            <v>Building Age: &lt; 3 YEARS</v>
          </cell>
          <cell r="F1706">
            <v>65.793300000000002</v>
          </cell>
          <cell r="G1706">
            <v>1.176895</v>
          </cell>
          <cell r="H1706">
            <v>1.2749459999999999</v>
          </cell>
          <cell r="I1706">
            <v>-0.96242629999999996</v>
          </cell>
          <cell r="J1706">
            <v>-0.39381699999999997</v>
          </cell>
          <cell r="K1706">
            <v>0</v>
          </cell>
          <cell r="L1706">
            <v>0.39381699999999997</v>
          </cell>
          <cell r="M1706">
            <v>0.96242629999999996</v>
          </cell>
          <cell r="N1706">
            <v>0.96242629999999996</v>
          </cell>
          <cell r="O1706">
            <v>6</v>
          </cell>
        </row>
        <row r="1707">
          <cell r="A1707" t="str">
            <v>C&amp;I</v>
          </cell>
          <cell r="B1707">
            <v>2</v>
          </cell>
          <cell r="C1707" t="str">
            <v>All</v>
          </cell>
          <cell r="D1707" t="str">
            <v>Switch</v>
          </cell>
          <cell r="E1707" t="str">
            <v>Building Age: &lt; 3 YEARS</v>
          </cell>
          <cell r="F1707">
            <v>64.832999999999998</v>
          </cell>
          <cell r="G1707">
            <v>1.113834</v>
          </cell>
          <cell r="H1707">
            <v>1.095885</v>
          </cell>
          <cell r="I1707">
            <v>-0.96070979999999995</v>
          </cell>
          <cell r="J1707">
            <v>-0.39311469999999998</v>
          </cell>
          <cell r="K1707">
            <v>0</v>
          </cell>
          <cell r="L1707">
            <v>0.39311469999999998</v>
          </cell>
          <cell r="M1707">
            <v>0.96070979999999995</v>
          </cell>
          <cell r="N1707">
            <v>0.96070979999999995</v>
          </cell>
          <cell r="O1707">
            <v>6</v>
          </cell>
        </row>
        <row r="1708">
          <cell r="A1708" t="str">
            <v>C&amp;I</v>
          </cell>
          <cell r="B1708">
            <v>3</v>
          </cell>
          <cell r="C1708" t="str">
            <v>All</v>
          </cell>
          <cell r="D1708" t="str">
            <v>Switch</v>
          </cell>
          <cell r="E1708" t="str">
            <v>Building Age: &lt; 3 YEARS</v>
          </cell>
          <cell r="F1708">
            <v>64.523499999999999</v>
          </cell>
          <cell r="G1708">
            <v>1.123094</v>
          </cell>
          <cell r="H1708">
            <v>1.1885920000000001</v>
          </cell>
          <cell r="I1708">
            <v>-0.96016009999999996</v>
          </cell>
          <cell r="J1708">
            <v>-0.39288980000000001</v>
          </cell>
          <cell r="K1708">
            <v>0</v>
          </cell>
          <cell r="L1708">
            <v>0.39288980000000001</v>
          </cell>
          <cell r="M1708">
            <v>0.96016009999999996</v>
          </cell>
          <cell r="N1708">
            <v>0.96016009999999996</v>
          </cell>
          <cell r="O1708">
            <v>6</v>
          </cell>
        </row>
        <row r="1709">
          <cell r="A1709" t="str">
            <v>C&amp;I</v>
          </cell>
          <cell r="B1709">
            <v>4</v>
          </cell>
          <cell r="C1709" t="str">
            <v>All</v>
          </cell>
          <cell r="D1709" t="str">
            <v>Switch</v>
          </cell>
          <cell r="E1709" t="str">
            <v>Building Age: &lt; 3 YEARS</v>
          </cell>
          <cell r="F1709">
            <v>64.563199999999995</v>
          </cell>
          <cell r="G1709">
            <v>1.1304000000000001</v>
          </cell>
          <cell r="H1709">
            <v>1.3358840000000001</v>
          </cell>
          <cell r="I1709">
            <v>-0.95951929999999996</v>
          </cell>
          <cell r="J1709">
            <v>-0.39262750000000002</v>
          </cell>
          <cell r="K1709">
            <v>0</v>
          </cell>
          <cell r="L1709">
            <v>0.39262750000000002</v>
          </cell>
          <cell r="M1709">
            <v>0.95951929999999996</v>
          </cell>
          <cell r="N1709">
            <v>0.95951929999999996</v>
          </cell>
          <cell r="O1709">
            <v>6</v>
          </cell>
        </row>
        <row r="1710">
          <cell r="A1710" t="str">
            <v>C&amp;I</v>
          </cell>
          <cell r="B1710">
            <v>5</v>
          </cell>
          <cell r="C1710" t="str">
            <v>All</v>
          </cell>
          <cell r="D1710" t="str">
            <v>Switch</v>
          </cell>
          <cell r="E1710" t="str">
            <v>Building Age: &lt; 3 YEARS</v>
          </cell>
          <cell r="F1710">
            <v>63.912399999999998</v>
          </cell>
          <cell r="G1710">
            <v>1.1174200000000001</v>
          </cell>
          <cell r="H1710">
            <v>1.182239</v>
          </cell>
          <cell r="I1710">
            <v>-0.95945849999999999</v>
          </cell>
          <cell r="J1710">
            <v>-0.39260260000000002</v>
          </cell>
          <cell r="K1710">
            <v>0</v>
          </cell>
          <cell r="L1710">
            <v>0.39260260000000002</v>
          </cell>
          <cell r="M1710">
            <v>0.95945849999999999</v>
          </cell>
          <cell r="N1710">
            <v>0.95945849999999999</v>
          </cell>
          <cell r="O1710">
            <v>6</v>
          </cell>
        </row>
        <row r="1711">
          <cell r="A1711" t="str">
            <v>C&amp;I</v>
          </cell>
          <cell r="B1711">
            <v>6</v>
          </cell>
          <cell r="C1711" t="str">
            <v>All</v>
          </cell>
          <cell r="D1711" t="str">
            <v>Switch</v>
          </cell>
          <cell r="E1711" t="str">
            <v>Building Age: &lt; 3 YEARS</v>
          </cell>
          <cell r="F1711">
            <v>63.182299999999998</v>
          </cell>
          <cell r="G1711">
            <v>1.108406</v>
          </cell>
          <cell r="H1711">
            <v>1.145416</v>
          </cell>
          <cell r="I1711">
            <v>-0.95918970000000003</v>
          </cell>
          <cell r="J1711">
            <v>-0.39249260000000002</v>
          </cell>
          <cell r="K1711">
            <v>0</v>
          </cell>
          <cell r="L1711">
            <v>0.39249260000000002</v>
          </cell>
          <cell r="M1711">
            <v>0.95918970000000003</v>
          </cell>
          <cell r="N1711">
            <v>0.95918970000000003</v>
          </cell>
          <cell r="O1711">
            <v>6</v>
          </cell>
        </row>
        <row r="1712">
          <cell r="A1712" t="str">
            <v>C&amp;I</v>
          </cell>
          <cell r="B1712">
            <v>7</v>
          </cell>
          <cell r="C1712" t="str">
            <v>All</v>
          </cell>
          <cell r="D1712" t="str">
            <v>Switch</v>
          </cell>
          <cell r="E1712" t="str">
            <v>Building Age: &lt; 3 YEARS</v>
          </cell>
          <cell r="F1712">
            <v>61.991900000000001</v>
          </cell>
          <cell r="G1712">
            <v>0.9895275</v>
          </cell>
          <cell r="H1712">
            <v>1.0158849999999999</v>
          </cell>
          <cell r="I1712">
            <v>-0.95928250000000004</v>
          </cell>
          <cell r="J1712">
            <v>-0.39253060000000001</v>
          </cell>
          <cell r="K1712">
            <v>0</v>
          </cell>
          <cell r="L1712">
            <v>0.39253060000000001</v>
          </cell>
          <cell r="M1712">
            <v>0.95928250000000004</v>
          </cell>
          <cell r="N1712">
            <v>0.95928250000000004</v>
          </cell>
          <cell r="O1712">
            <v>6</v>
          </cell>
        </row>
        <row r="1713">
          <cell r="A1713" t="str">
            <v>C&amp;I</v>
          </cell>
          <cell r="B1713">
            <v>8</v>
          </cell>
          <cell r="C1713" t="str">
            <v>All</v>
          </cell>
          <cell r="D1713" t="str">
            <v>Switch</v>
          </cell>
          <cell r="E1713" t="str">
            <v>Building Age: &lt; 3 YEARS</v>
          </cell>
          <cell r="F1713">
            <v>63.341200000000001</v>
          </cell>
          <cell r="G1713">
            <v>0.82853589999999999</v>
          </cell>
          <cell r="H1713">
            <v>1.0768230000000001</v>
          </cell>
          <cell r="I1713">
            <v>-0.95941949999999998</v>
          </cell>
          <cell r="J1713">
            <v>-0.39258670000000001</v>
          </cell>
          <cell r="K1713">
            <v>0</v>
          </cell>
          <cell r="L1713">
            <v>0.39258670000000001</v>
          </cell>
          <cell r="M1713">
            <v>0.95941949999999998</v>
          </cell>
          <cell r="N1713">
            <v>0.95941949999999998</v>
          </cell>
          <cell r="O1713">
            <v>6</v>
          </cell>
        </row>
        <row r="1714">
          <cell r="A1714" t="str">
            <v>C&amp;I</v>
          </cell>
          <cell r="B1714">
            <v>9</v>
          </cell>
          <cell r="C1714" t="str">
            <v>All</v>
          </cell>
          <cell r="D1714" t="str">
            <v>Switch</v>
          </cell>
          <cell r="E1714" t="str">
            <v>Building Age: &lt; 3 YEARS</v>
          </cell>
          <cell r="F1714">
            <v>70.309600000000003</v>
          </cell>
          <cell r="G1714">
            <v>0.93363249999999998</v>
          </cell>
          <cell r="H1714">
            <v>0.75682289999999997</v>
          </cell>
          <cell r="I1714">
            <v>-0.97171350000000001</v>
          </cell>
          <cell r="J1714">
            <v>-0.39761730000000001</v>
          </cell>
          <cell r="K1714">
            <v>0</v>
          </cell>
          <cell r="L1714">
            <v>0.39761730000000001</v>
          </cell>
          <cell r="M1714">
            <v>0.97171350000000001</v>
          </cell>
          <cell r="N1714">
            <v>0.97171350000000001</v>
          </cell>
          <cell r="O1714">
            <v>6</v>
          </cell>
        </row>
        <row r="1715">
          <cell r="A1715" t="str">
            <v>C&amp;I</v>
          </cell>
          <cell r="B1715">
            <v>10</v>
          </cell>
          <cell r="C1715" t="str">
            <v>All</v>
          </cell>
          <cell r="D1715" t="str">
            <v>Switch</v>
          </cell>
          <cell r="E1715" t="str">
            <v>Building Age: &lt; 3 YEARS</v>
          </cell>
          <cell r="F1715">
            <v>78.238299999999995</v>
          </cell>
          <cell r="G1715">
            <v>1.4096740000000001</v>
          </cell>
          <cell r="H1715">
            <v>1.5859909999999999</v>
          </cell>
          <cell r="I1715">
            <v>-0.99223430000000001</v>
          </cell>
          <cell r="J1715">
            <v>-0.40601429999999999</v>
          </cell>
          <cell r="K1715">
            <v>0</v>
          </cell>
          <cell r="L1715">
            <v>0.40601429999999999</v>
          </cell>
          <cell r="M1715">
            <v>0.99223430000000001</v>
          </cell>
          <cell r="N1715">
            <v>0.99223430000000001</v>
          </cell>
          <cell r="O1715">
            <v>6</v>
          </cell>
        </row>
        <row r="1716">
          <cell r="A1716" t="str">
            <v>C&amp;I</v>
          </cell>
          <cell r="B1716">
            <v>11</v>
          </cell>
          <cell r="C1716" t="str">
            <v>All</v>
          </cell>
          <cell r="D1716" t="str">
            <v>Switch</v>
          </cell>
          <cell r="E1716" t="str">
            <v>Building Age: &lt; 3 YEARS</v>
          </cell>
          <cell r="F1716">
            <v>82.357399999999998</v>
          </cell>
          <cell r="G1716">
            <v>2.1934239999999998</v>
          </cell>
          <cell r="H1716">
            <v>2.3097430000000001</v>
          </cell>
          <cell r="I1716">
            <v>-1.02624</v>
          </cell>
          <cell r="J1716">
            <v>-0.4199291</v>
          </cell>
          <cell r="K1716">
            <v>0</v>
          </cell>
          <cell r="L1716">
            <v>0.4199291</v>
          </cell>
          <cell r="M1716">
            <v>1.02624</v>
          </cell>
          <cell r="N1716">
            <v>1.02624</v>
          </cell>
          <cell r="O1716">
            <v>6</v>
          </cell>
        </row>
        <row r="1717">
          <cell r="A1717" t="str">
            <v>C&amp;I</v>
          </cell>
          <cell r="B1717">
            <v>12</v>
          </cell>
          <cell r="C1717" t="str">
            <v>All</v>
          </cell>
          <cell r="D1717" t="str">
            <v>Switch</v>
          </cell>
          <cell r="E1717" t="str">
            <v>Building Age: &lt; 3 YEARS</v>
          </cell>
          <cell r="F1717">
            <v>85.278000000000006</v>
          </cell>
          <cell r="G1717">
            <v>2.7613110000000001</v>
          </cell>
          <cell r="H1717">
            <v>3.782664</v>
          </cell>
          <cell r="I1717">
            <v>-1.039177</v>
          </cell>
          <cell r="J1717">
            <v>-0.42522300000000002</v>
          </cell>
          <cell r="K1717">
            <v>0</v>
          </cell>
          <cell r="L1717">
            <v>0.42522300000000002</v>
          </cell>
          <cell r="M1717">
            <v>1.039177</v>
          </cell>
          <cell r="N1717">
            <v>1.039177</v>
          </cell>
          <cell r="O1717">
            <v>6</v>
          </cell>
        </row>
        <row r="1718">
          <cell r="A1718" t="str">
            <v>C&amp;I</v>
          </cell>
          <cell r="B1718">
            <v>13</v>
          </cell>
          <cell r="C1718" t="str">
            <v>All</v>
          </cell>
          <cell r="D1718" t="str">
            <v>Switch</v>
          </cell>
          <cell r="E1718" t="str">
            <v>Building Age: &lt; 3 YEARS</v>
          </cell>
          <cell r="F1718">
            <v>87.968400000000003</v>
          </cell>
          <cell r="G1718">
            <v>3.184123</v>
          </cell>
          <cell r="H1718">
            <v>2.6475040000000001</v>
          </cell>
          <cell r="I1718">
            <v>-1.06454</v>
          </cell>
          <cell r="J1718">
            <v>-0.43560120000000002</v>
          </cell>
          <cell r="K1718">
            <v>0</v>
          </cell>
          <cell r="L1718">
            <v>0.43560120000000002</v>
          </cell>
          <cell r="M1718">
            <v>1.06454</v>
          </cell>
          <cell r="N1718">
            <v>1.06454</v>
          </cell>
          <cell r="O1718">
            <v>6</v>
          </cell>
        </row>
        <row r="1719">
          <cell r="A1719" t="str">
            <v>C&amp;I</v>
          </cell>
          <cell r="B1719">
            <v>14</v>
          </cell>
          <cell r="C1719" t="str">
            <v>All</v>
          </cell>
          <cell r="D1719" t="str">
            <v>Switch</v>
          </cell>
          <cell r="E1719" t="str">
            <v>Building Age: &lt; 3 YEARS</v>
          </cell>
          <cell r="F1719">
            <v>90.809600000000003</v>
          </cell>
          <cell r="G1719">
            <v>3.5005269999999999</v>
          </cell>
          <cell r="H1719">
            <v>2.9357340000000001</v>
          </cell>
          <cell r="I1719">
            <v>-1.0565180000000001</v>
          </cell>
          <cell r="J1719">
            <v>-0.4323187</v>
          </cell>
          <cell r="K1719">
            <v>0</v>
          </cell>
          <cell r="L1719">
            <v>0.4323187</v>
          </cell>
          <cell r="M1719">
            <v>1.0565180000000001</v>
          </cell>
          <cell r="N1719">
            <v>1.0565180000000001</v>
          </cell>
          <cell r="O1719">
            <v>6</v>
          </cell>
        </row>
        <row r="1720">
          <cell r="A1720" t="str">
            <v>C&amp;I</v>
          </cell>
          <cell r="B1720">
            <v>15</v>
          </cell>
          <cell r="C1720" t="str">
            <v>All</v>
          </cell>
          <cell r="D1720" t="str">
            <v>Switch</v>
          </cell>
          <cell r="E1720" t="str">
            <v>Building Age: &lt; 3 YEARS</v>
          </cell>
          <cell r="F1720">
            <v>93.190399999999997</v>
          </cell>
          <cell r="G1720">
            <v>3.309755</v>
          </cell>
          <cell r="H1720">
            <v>3.273495</v>
          </cell>
          <cell r="I1720">
            <v>-1.0481560000000001</v>
          </cell>
          <cell r="J1720">
            <v>-0.42889690000000003</v>
          </cell>
          <cell r="K1720">
            <v>0</v>
          </cell>
          <cell r="L1720">
            <v>0.42889690000000003</v>
          </cell>
          <cell r="M1720">
            <v>1.0481560000000001</v>
          </cell>
          <cell r="N1720">
            <v>1.0481560000000001</v>
          </cell>
          <cell r="O1720">
            <v>6</v>
          </cell>
        </row>
        <row r="1721">
          <cell r="A1721" t="str">
            <v>C&amp;I</v>
          </cell>
          <cell r="B1721">
            <v>16</v>
          </cell>
          <cell r="C1721" t="str">
            <v>All</v>
          </cell>
          <cell r="D1721" t="str">
            <v>Switch</v>
          </cell>
          <cell r="E1721" t="str">
            <v>Building Age: &lt; 3 YEARS</v>
          </cell>
          <cell r="F1721">
            <v>94.690399999999997</v>
          </cell>
          <cell r="G1721">
            <v>3.4937740000000002</v>
          </cell>
          <cell r="H1721">
            <v>2.991619</v>
          </cell>
          <cell r="I1721">
            <v>-1.0310459999999999</v>
          </cell>
          <cell r="J1721">
            <v>-0.42189579999999999</v>
          </cell>
          <cell r="K1721">
            <v>0</v>
          </cell>
          <cell r="L1721">
            <v>0.42189579999999999</v>
          </cell>
          <cell r="M1721">
            <v>1.0310459999999999</v>
          </cell>
          <cell r="N1721">
            <v>1.0310459999999999</v>
          </cell>
          <cell r="O1721">
            <v>6</v>
          </cell>
        </row>
        <row r="1722">
          <cell r="A1722" t="str">
            <v>C&amp;I</v>
          </cell>
          <cell r="B1722">
            <v>17</v>
          </cell>
          <cell r="C1722" t="str">
            <v>All</v>
          </cell>
          <cell r="D1722" t="str">
            <v>Switch</v>
          </cell>
          <cell r="E1722" t="str">
            <v>Building Age: &lt; 3 YEARS</v>
          </cell>
          <cell r="F1722">
            <v>94.650700000000001</v>
          </cell>
          <cell r="G1722">
            <v>3.008235</v>
          </cell>
          <cell r="H1722">
            <v>3.3839640000000002</v>
          </cell>
          <cell r="I1722">
            <v>-1.057639</v>
          </cell>
          <cell r="J1722">
            <v>-0.43277749999999998</v>
          </cell>
          <cell r="K1722">
            <v>0</v>
          </cell>
          <cell r="L1722">
            <v>0.43277749999999998</v>
          </cell>
          <cell r="M1722">
            <v>1.057639</v>
          </cell>
          <cell r="N1722">
            <v>1.057639</v>
          </cell>
          <cell r="O1722">
            <v>6</v>
          </cell>
        </row>
        <row r="1723">
          <cell r="A1723" t="str">
            <v>C&amp;I</v>
          </cell>
          <cell r="B1723">
            <v>18</v>
          </cell>
          <cell r="C1723" t="str">
            <v>All</v>
          </cell>
          <cell r="D1723" t="str">
            <v>Switch</v>
          </cell>
          <cell r="E1723" t="str">
            <v>Building Age: &lt; 3 YEARS</v>
          </cell>
          <cell r="F1723">
            <v>93.611000000000004</v>
          </cell>
          <cell r="G1723">
            <v>3.0521060000000002</v>
          </cell>
          <cell r="H1723">
            <v>2.905265</v>
          </cell>
          <cell r="I1723">
            <v>-1.05806</v>
          </cell>
          <cell r="J1723">
            <v>-0.43294969999999999</v>
          </cell>
          <cell r="K1723">
            <v>0</v>
          </cell>
          <cell r="L1723">
            <v>0.43294969999999999</v>
          </cell>
          <cell r="M1723">
            <v>1.05806</v>
          </cell>
          <cell r="N1723">
            <v>1.05806</v>
          </cell>
          <cell r="O1723">
            <v>6</v>
          </cell>
        </row>
        <row r="1724">
          <cell r="A1724" t="str">
            <v>C&amp;I</v>
          </cell>
          <cell r="B1724">
            <v>19</v>
          </cell>
          <cell r="C1724" t="str">
            <v>All</v>
          </cell>
          <cell r="D1724" t="str">
            <v>Switch</v>
          </cell>
          <cell r="E1724" t="str">
            <v>Building Age: &lt; 3 YEARS</v>
          </cell>
          <cell r="F1724">
            <v>90.721999999999994</v>
          </cell>
          <cell r="G1724">
            <v>2.9092790000000002</v>
          </cell>
          <cell r="H1724">
            <v>3.3979729999999999</v>
          </cell>
          <cell r="I1724">
            <v>-1.0584549999999999</v>
          </cell>
          <cell r="J1724">
            <v>-0.43311119999999997</v>
          </cell>
          <cell r="K1724">
            <v>0</v>
          </cell>
          <cell r="L1724">
            <v>0.43311119999999997</v>
          </cell>
          <cell r="M1724">
            <v>1.0584549999999999</v>
          </cell>
          <cell r="N1724">
            <v>1.0584549999999999</v>
          </cell>
          <cell r="O1724">
            <v>6</v>
          </cell>
        </row>
        <row r="1725">
          <cell r="A1725" t="str">
            <v>C&amp;I</v>
          </cell>
          <cell r="B1725">
            <v>20</v>
          </cell>
          <cell r="C1725" t="str">
            <v>All</v>
          </cell>
          <cell r="D1725" t="str">
            <v>Switch</v>
          </cell>
          <cell r="E1725" t="str">
            <v>Building Age: &lt; 3 YEARS</v>
          </cell>
          <cell r="F1725">
            <v>84.404300000000006</v>
          </cell>
          <cell r="G1725">
            <v>1.6457219999999999</v>
          </cell>
          <cell r="H1725">
            <v>3.7293799999999999</v>
          </cell>
          <cell r="I1725">
            <v>-1.034573</v>
          </cell>
          <cell r="J1725">
            <v>-0.42333880000000002</v>
          </cell>
          <cell r="K1725">
            <v>0</v>
          </cell>
          <cell r="L1725">
            <v>0.42333880000000002</v>
          </cell>
          <cell r="M1725">
            <v>1.034573</v>
          </cell>
          <cell r="N1725">
            <v>1.034573</v>
          </cell>
          <cell r="O1725">
            <v>6</v>
          </cell>
        </row>
        <row r="1726">
          <cell r="A1726" t="str">
            <v>C&amp;I</v>
          </cell>
          <cell r="B1726">
            <v>21</v>
          </cell>
          <cell r="C1726" t="str">
            <v>All</v>
          </cell>
          <cell r="D1726" t="str">
            <v>Switch</v>
          </cell>
          <cell r="E1726" t="str">
            <v>Building Age: &lt; 3 YEARS</v>
          </cell>
          <cell r="F1726">
            <v>79.364599999999996</v>
          </cell>
          <cell r="G1726">
            <v>1.1247400000000001</v>
          </cell>
          <cell r="H1726">
            <v>1.311769</v>
          </cell>
          <cell r="I1726">
            <v>-0.99451540000000005</v>
          </cell>
          <cell r="J1726">
            <v>-0.40694760000000002</v>
          </cell>
          <cell r="K1726">
            <v>0</v>
          </cell>
          <cell r="L1726">
            <v>0.40694760000000002</v>
          </cell>
          <cell r="M1726">
            <v>0.99451540000000005</v>
          </cell>
          <cell r="N1726">
            <v>0.99451540000000005</v>
          </cell>
          <cell r="O1726">
            <v>6</v>
          </cell>
        </row>
        <row r="1727">
          <cell r="A1727" t="str">
            <v>C&amp;I</v>
          </cell>
          <cell r="B1727">
            <v>22</v>
          </cell>
          <cell r="C1727" t="str">
            <v>All</v>
          </cell>
          <cell r="D1727" t="str">
            <v>Switch</v>
          </cell>
          <cell r="E1727" t="str">
            <v>Building Age: &lt; 3 YEARS</v>
          </cell>
          <cell r="F1727">
            <v>76.094700000000003</v>
          </cell>
          <cell r="G1727">
            <v>1.1938070000000001</v>
          </cell>
          <cell r="H1727">
            <v>1.2685919999999999</v>
          </cell>
          <cell r="I1727">
            <v>-0.97702009999999995</v>
          </cell>
          <cell r="J1727">
            <v>-0.3997887</v>
          </cell>
          <cell r="K1727">
            <v>0</v>
          </cell>
          <cell r="L1727">
            <v>0.3997887</v>
          </cell>
          <cell r="M1727">
            <v>0.97702009999999995</v>
          </cell>
          <cell r="N1727">
            <v>0.97702009999999995</v>
          </cell>
          <cell r="O1727">
            <v>6</v>
          </cell>
        </row>
        <row r="1728">
          <cell r="A1728" t="str">
            <v>C&amp;I</v>
          </cell>
          <cell r="B1728">
            <v>23</v>
          </cell>
          <cell r="C1728" t="str">
            <v>All</v>
          </cell>
          <cell r="D1728" t="str">
            <v>Switch</v>
          </cell>
          <cell r="E1728" t="str">
            <v>Building Age: &lt; 3 YEARS</v>
          </cell>
          <cell r="F1728">
            <v>73.713899999999995</v>
          </cell>
          <cell r="G1728">
            <v>1.220955</v>
          </cell>
          <cell r="H1728">
            <v>1.2317689999999999</v>
          </cell>
          <cell r="I1728">
            <v>-0.96465959999999995</v>
          </cell>
          <cell r="J1728">
            <v>-0.3947309</v>
          </cell>
          <cell r="K1728">
            <v>0</v>
          </cell>
          <cell r="L1728">
            <v>0.3947309</v>
          </cell>
          <cell r="M1728">
            <v>0.96465959999999995</v>
          </cell>
          <cell r="N1728">
            <v>0.96465959999999995</v>
          </cell>
          <cell r="O1728">
            <v>6</v>
          </cell>
        </row>
        <row r="1729">
          <cell r="A1729" t="str">
            <v>C&amp;I</v>
          </cell>
          <cell r="B1729">
            <v>24</v>
          </cell>
          <cell r="C1729" t="str">
            <v>All</v>
          </cell>
          <cell r="D1729" t="str">
            <v>Switch</v>
          </cell>
          <cell r="E1729" t="str">
            <v>Building Age: &lt; 3 YEARS</v>
          </cell>
          <cell r="F1729">
            <v>71.983699999999999</v>
          </cell>
          <cell r="G1729">
            <v>1.155429</v>
          </cell>
          <cell r="H1729">
            <v>1.311769</v>
          </cell>
          <cell r="I1729">
            <v>-0.96126140000000004</v>
          </cell>
          <cell r="J1729">
            <v>-0.39334039999999998</v>
          </cell>
          <cell r="K1729">
            <v>0</v>
          </cell>
          <cell r="L1729">
            <v>0.39334039999999998</v>
          </cell>
          <cell r="M1729">
            <v>0.96126140000000004</v>
          </cell>
          <cell r="N1729">
            <v>0.96126140000000004</v>
          </cell>
          <cell r="O1729">
            <v>6</v>
          </cell>
        </row>
        <row r="1730">
          <cell r="A1730" t="str">
            <v>C&amp;I</v>
          </cell>
          <cell r="B1730">
            <v>1</v>
          </cell>
          <cell r="C1730" t="str">
            <v>All</v>
          </cell>
          <cell r="D1730" t="str">
            <v>Switch</v>
          </cell>
          <cell r="E1730" t="str">
            <v>Building Age: &gt; 20 YEARS</v>
          </cell>
          <cell r="F1730">
            <v>68.492800000000003</v>
          </cell>
          <cell r="G1730">
            <v>1.637756</v>
          </cell>
          <cell r="H1730">
            <v>1.6539870000000001</v>
          </cell>
          <cell r="I1730">
            <v>-0.18664510000000001</v>
          </cell>
          <cell r="J1730">
            <v>-7.63736E-2</v>
          </cell>
          <cell r="K1730">
            <v>0</v>
          </cell>
          <cell r="L1730">
            <v>7.63736E-2</v>
          </cell>
          <cell r="M1730">
            <v>0.18664510000000001</v>
          </cell>
          <cell r="N1730">
            <v>0.18664510000000001</v>
          </cell>
          <cell r="O1730">
            <v>159</v>
          </cell>
        </row>
        <row r="1731">
          <cell r="A1731" t="str">
            <v>C&amp;I</v>
          </cell>
          <cell r="B1731">
            <v>2</v>
          </cell>
          <cell r="C1731" t="str">
            <v>All</v>
          </cell>
          <cell r="D1731" t="str">
            <v>Switch</v>
          </cell>
          <cell r="E1731" t="str">
            <v>Building Age: &gt; 20 YEARS</v>
          </cell>
          <cell r="F1731">
            <v>67.306299999999993</v>
          </cell>
          <cell r="G1731">
            <v>1.596981</v>
          </cell>
          <cell r="H1731">
            <v>1.550635</v>
          </cell>
          <cell r="I1731">
            <v>-0.18533289999999999</v>
          </cell>
          <cell r="J1731">
            <v>-7.5836700000000007E-2</v>
          </cell>
          <cell r="K1731">
            <v>0</v>
          </cell>
          <cell r="L1731">
            <v>7.5836700000000007E-2</v>
          </cell>
          <cell r="M1731">
            <v>0.18533289999999999</v>
          </cell>
          <cell r="N1731">
            <v>0.18533289999999999</v>
          </cell>
          <cell r="O1731">
            <v>159</v>
          </cell>
        </row>
        <row r="1732">
          <cell r="A1732" t="str">
            <v>C&amp;I</v>
          </cell>
          <cell r="B1732">
            <v>3</v>
          </cell>
          <cell r="C1732" t="str">
            <v>All</v>
          </cell>
          <cell r="D1732" t="str">
            <v>Switch</v>
          </cell>
          <cell r="E1732" t="str">
            <v>Building Age: &gt; 20 YEARS</v>
          </cell>
          <cell r="F1732">
            <v>66.2928</v>
          </cell>
          <cell r="G1732">
            <v>1.4550609999999999</v>
          </cell>
          <cell r="H1732">
            <v>1.425578</v>
          </cell>
          <cell r="I1732">
            <v>-0.1840164</v>
          </cell>
          <cell r="J1732">
            <v>-7.5298000000000004E-2</v>
          </cell>
          <cell r="K1732">
            <v>0</v>
          </cell>
          <cell r="L1732">
            <v>7.5298000000000004E-2</v>
          </cell>
          <cell r="M1732">
            <v>0.1840164</v>
          </cell>
          <cell r="N1732">
            <v>0.1840164</v>
          </cell>
          <cell r="O1732">
            <v>159</v>
          </cell>
        </row>
        <row r="1733">
          <cell r="A1733" t="str">
            <v>C&amp;I</v>
          </cell>
          <cell r="B1733">
            <v>4</v>
          </cell>
          <cell r="C1733" t="str">
            <v>All</v>
          </cell>
          <cell r="D1733" t="str">
            <v>Switch</v>
          </cell>
          <cell r="E1733" t="str">
            <v>Building Age: &gt; 20 YEARS</v>
          </cell>
          <cell r="F1733">
            <v>65.275599999999997</v>
          </cell>
          <cell r="G1733">
            <v>1.427637</v>
          </cell>
          <cell r="H1733">
            <v>1.4126479999999999</v>
          </cell>
          <cell r="I1733">
            <v>-0.18345420000000001</v>
          </cell>
          <cell r="J1733">
            <v>-7.5067999999999996E-2</v>
          </cell>
          <cell r="K1733">
            <v>0</v>
          </cell>
          <cell r="L1733">
            <v>7.5067999999999996E-2</v>
          </cell>
          <cell r="M1733">
            <v>0.18345420000000001</v>
          </cell>
          <cell r="N1733">
            <v>0.18345420000000001</v>
          </cell>
          <cell r="O1733">
            <v>159</v>
          </cell>
        </row>
        <row r="1734">
          <cell r="A1734" t="str">
            <v>C&amp;I</v>
          </cell>
          <cell r="B1734">
            <v>5</v>
          </cell>
          <cell r="C1734" t="str">
            <v>All</v>
          </cell>
          <cell r="D1734" t="str">
            <v>Switch</v>
          </cell>
          <cell r="E1734" t="str">
            <v>Building Age: &gt; 20 YEARS</v>
          </cell>
          <cell r="F1734">
            <v>64.561899999999994</v>
          </cell>
          <cell r="G1734">
            <v>1.3983810000000001</v>
          </cell>
          <cell r="H1734">
            <v>1.351847</v>
          </cell>
          <cell r="I1734">
            <v>-0.18295</v>
          </cell>
          <cell r="J1734">
            <v>-7.4861700000000003E-2</v>
          </cell>
          <cell r="K1734">
            <v>0</v>
          </cell>
          <cell r="L1734">
            <v>7.4861700000000003E-2</v>
          </cell>
          <cell r="M1734">
            <v>0.18295</v>
          </cell>
          <cell r="N1734">
            <v>0.18295</v>
          </cell>
          <cell r="O1734">
            <v>159</v>
          </cell>
        </row>
        <row r="1735">
          <cell r="A1735" t="str">
            <v>C&amp;I</v>
          </cell>
          <cell r="B1735">
            <v>6</v>
          </cell>
          <cell r="C1735" t="str">
            <v>All</v>
          </cell>
          <cell r="D1735" t="str">
            <v>Switch</v>
          </cell>
          <cell r="E1735" t="str">
            <v>Building Age: &gt; 20 YEARS</v>
          </cell>
          <cell r="F1735">
            <v>64.044200000000004</v>
          </cell>
          <cell r="G1735">
            <v>1.5932269999999999</v>
          </cell>
          <cell r="H1735">
            <v>1.5187820000000001</v>
          </cell>
          <cell r="I1735">
            <v>-0.18391660000000001</v>
          </cell>
          <cell r="J1735">
            <v>-7.5257199999999996E-2</v>
          </cell>
          <cell r="K1735">
            <v>0</v>
          </cell>
          <cell r="L1735">
            <v>7.5257199999999996E-2</v>
          </cell>
          <cell r="M1735">
            <v>0.18391660000000001</v>
          </cell>
          <cell r="N1735">
            <v>0.18391660000000001</v>
          </cell>
          <cell r="O1735">
            <v>159</v>
          </cell>
        </row>
        <row r="1736">
          <cell r="A1736" t="str">
            <v>C&amp;I</v>
          </cell>
          <cell r="B1736">
            <v>7</v>
          </cell>
          <cell r="C1736" t="str">
            <v>All</v>
          </cell>
          <cell r="D1736" t="str">
            <v>Switch</v>
          </cell>
          <cell r="E1736" t="str">
            <v>Building Age: &gt; 20 YEARS</v>
          </cell>
          <cell r="F1736">
            <v>62.991</v>
          </cell>
          <cell r="G1736">
            <v>1.6284620000000001</v>
          </cell>
          <cell r="H1736">
            <v>1.5881019999999999</v>
          </cell>
          <cell r="I1736">
            <v>-0.18339159999999999</v>
          </cell>
          <cell r="J1736">
            <v>-7.5042399999999995E-2</v>
          </cell>
          <cell r="K1736">
            <v>0</v>
          </cell>
          <cell r="L1736">
            <v>7.5042399999999995E-2</v>
          </cell>
          <cell r="M1736">
            <v>0.18339159999999999</v>
          </cell>
          <cell r="N1736">
            <v>0.18339159999999999</v>
          </cell>
          <cell r="O1736">
            <v>159</v>
          </cell>
        </row>
        <row r="1737">
          <cell r="A1737" t="str">
            <v>C&amp;I</v>
          </cell>
          <cell r="B1737">
            <v>8</v>
          </cell>
          <cell r="C1737" t="str">
            <v>All</v>
          </cell>
          <cell r="D1737" t="str">
            <v>Switch</v>
          </cell>
          <cell r="E1737" t="str">
            <v>Building Age: &gt; 20 YEARS</v>
          </cell>
          <cell r="F1737">
            <v>63.7836</v>
          </cell>
          <cell r="G1737">
            <v>1.856128</v>
          </cell>
          <cell r="H1737">
            <v>1.755919</v>
          </cell>
          <cell r="I1737">
            <v>-0.18530050000000001</v>
          </cell>
          <cell r="J1737">
            <v>-7.5823500000000002E-2</v>
          </cell>
          <cell r="K1737">
            <v>0</v>
          </cell>
          <cell r="L1737">
            <v>7.5823500000000002E-2</v>
          </cell>
          <cell r="M1737">
            <v>0.18530050000000001</v>
          </cell>
          <cell r="N1737">
            <v>0.18530050000000001</v>
          </cell>
          <cell r="O1737">
            <v>159</v>
          </cell>
        </row>
        <row r="1738">
          <cell r="A1738" t="str">
            <v>C&amp;I</v>
          </cell>
          <cell r="B1738">
            <v>9</v>
          </cell>
          <cell r="C1738" t="str">
            <v>All</v>
          </cell>
          <cell r="D1738" t="str">
            <v>Switch</v>
          </cell>
          <cell r="E1738" t="str">
            <v>Building Age: &gt; 20 YEARS</v>
          </cell>
          <cell r="F1738">
            <v>67.8506</v>
          </cell>
          <cell r="G1738">
            <v>2.5855739999999998</v>
          </cell>
          <cell r="H1738">
            <v>2.3397899999999998</v>
          </cell>
          <cell r="I1738">
            <v>-0.19598370000000001</v>
          </cell>
          <cell r="J1738">
            <v>-8.0195000000000002E-2</v>
          </cell>
          <cell r="K1738">
            <v>0</v>
          </cell>
          <cell r="L1738">
            <v>8.0195000000000002E-2</v>
          </cell>
          <cell r="M1738">
            <v>0.19598370000000001</v>
          </cell>
          <cell r="N1738">
            <v>0.19598370000000001</v>
          </cell>
          <cell r="O1738">
            <v>159</v>
          </cell>
        </row>
        <row r="1739">
          <cell r="A1739" t="str">
            <v>C&amp;I</v>
          </cell>
          <cell r="B1739">
            <v>10</v>
          </cell>
          <cell r="C1739" t="str">
            <v>All</v>
          </cell>
          <cell r="D1739" t="str">
            <v>Switch</v>
          </cell>
          <cell r="E1739" t="str">
            <v>Building Age: &gt; 20 YEARS</v>
          </cell>
          <cell r="F1739">
            <v>72.328800000000001</v>
          </cell>
          <cell r="G1739">
            <v>3.379848</v>
          </cell>
          <cell r="H1739">
            <v>3.2575509999999999</v>
          </cell>
          <cell r="I1739">
            <v>-0.19779340000000001</v>
          </cell>
          <cell r="J1739">
            <v>-8.0935400000000005E-2</v>
          </cell>
          <cell r="K1739">
            <v>0</v>
          </cell>
          <cell r="L1739">
            <v>8.0935400000000005E-2</v>
          </cell>
          <cell r="M1739">
            <v>0.19779340000000001</v>
          </cell>
          <cell r="N1739">
            <v>0.19779340000000001</v>
          </cell>
          <cell r="O1739">
            <v>159</v>
          </cell>
        </row>
        <row r="1740">
          <cell r="A1740" t="str">
            <v>C&amp;I</v>
          </cell>
          <cell r="B1740">
            <v>11</v>
          </cell>
          <cell r="C1740" t="str">
            <v>All</v>
          </cell>
          <cell r="D1740" t="str">
            <v>Switch</v>
          </cell>
          <cell r="E1740" t="str">
            <v>Building Age: &gt; 20 YEARS</v>
          </cell>
          <cell r="F1740">
            <v>76.687899999999999</v>
          </cell>
          <cell r="G1740">
            <v>3.6625640000000002</v>
          </cell>
          <cell r="H1740">
            <v>3.6376590000000002</v>
          </cell>
          <cell r="I1740">
            <v>-0.20754159999999999</v>
          </cell>
          <cell r="J1740">
            <v>-8.4924299999999994E-2</v>
          </cell>
          <cell r="K1740">
            <v>0</v>
          </cell>
          <cell r="L1740">
            <v>8.4924299999999994E-2</v>
          </cell>
          <cell r="M1740">
            <v>0.20754159999999999</v>
          </cell>
          <cell r="N1740">
            <v>0.20754159999999999</v>
          </cell>
          <cell r="O1740">
            <v>159</v>
          </cell>
        </row>
        <row r="1741">
          <cell r="A1741" t="str">
            <v>C&amp;I</v>
          </cell>
          <cell r="B1741">
            <v>12</v>
          </cell>
          <cell r="C1741" t="str">
            <v>All</v>
          </cell>
          <cell r="D1741" t="str">
            <v>Switch</v>
          </cell>
          <cell r="E1741" t="str">
            <v>Building Age: &gt; 20 YEARS</v>
          </cell>
          <cell r="F1741">
            <v>80.907700000000006</v>
          </cell>
          <cell r="G1741">
            <v>4.0056349999999998</v>
          </cell>
          <cell r="H1741">
            <v>3.8869570000000002</v>
          </cell>
          <cell r="I1741">
            <v>-0.21800629999999999</v>
          </cell>
          <cell r="J1741">
            <v>-8.9206400000000005E-2</v>
          </cell>
          <cell r="K1741">
            <v>0</v>
          </cell>
          <cell r="L1741">
            <v>8.9206400000000005E-2</v>
          </cell>
          <cell r="M1741">
            <v>0.21800629999999999</v>
          </cell>
          <cell r="N1741">
            <v>0.21800629999999999</v>
          </cell>
          <cell r="O1741">
            <v>159</v>
          </cell>
        </row>
        <row r="1742">
          <cell r="A1742" t="str">
            <v>C&amp;I</v>
          </cell>
          <cell r="B1742">
            <v>13</v>
          </cell>
          <cell r="C1742" t="str">
            <v>All</v>
          </cell>
          <cell r="D1742" t="str">
            <v>Switch</v>
          </cell>
          <cell r="E1742" t="str">
            <v>Building Age: &gt; 20 YEARS</v>
          </cell>
          <cell r="F1742">
            <v>84.412000000000006</v>
          </cell>
          <cell r="G1742">
            <v>4.1001209999999997</v>
          </cell>
          <cell r="H1742">
            <v>4.3323499999999999</v>
          </cell>
          <cell r="I1742">
            <v>-0.21591399999999999</v>
          </cell>
          <cell r="J1742">
            <v>-8.8350200000000004E-2</v>
          </cell>
          <cell r="K1742">
            <v>0</v>
          </cell>
          <cell r="L1742">
            <v>8.8350200000000004E-2</v>
          </cell>
          <cell r="M1742">
            <v>0.21591399999999999</v>
          </cell>
          <cell r="N1742">
            <v>0.21591399999999999</v>
          </cell>
          <cell r="O1742">
            <v>159</v>
          </cell>
        </row>
        <row r="1743">
          <cell r="A1743" t="str">
            <v>C&amp;I</v>
          </cell>
          <cell r="B1743">
            <v>14</v>
          </cell>
          <cell r="C1743" t="str">
            <v>All</v>
          </cell>
          <cell r="D1743" t="str">
            <v>Switch</v>
          </cell>
          <cell r="E1743" t="str">
            <v>Building Age: &gt; 20 YEARS</v>
          </cell>
          <cell r="F1743">
            <v>87.620199999999997</v>
          </cell>
          <cell r="G1743">
            <v>4.5660699999999999</v>
          </cell>
          <cell r="H1743">
            <v>4.8626259999999997</v>
          </cell>
          <cell r="I1743">
            <v>-0.21805559999999999</v>
          </cell>
          <cell r="J1743">
            <v>-8.9226600000000003E-2</v>
          </cell>
          <cell r="K1743">
            <v>0</v>
          </cell>
          <cell r="L1743">
            <v>8.9226600000000003E-2</v>
          </cell>
          <cell r="M1743">
            <v>0.21805559999999999</v>
          </cell>
          <cell r="N1743">
            <v>0.21805559999999999</v>
          </cell>
          <cell r="O1743">
            <v>159</v>
          </cell>
        </row>
        <row r="1744">
          <cell r="A1744" t="str">
            <v>C&amp;I</v>
          </cell>
          <cell r="B1744">
            <v>15</v>
          </cell>
          <cell r="C1744" t="str">
            <v>All</v>
          </cell>
          <cell r="D1744" t="str">
            <v>Switch</v>
          </cell>
          <cell r="E1744" t="str">
            <v>Building Age: &gt; 20 YEARS</v>
          </cell>
          <cell r="F1744">
            <v>90.719099999999997</v>
          </cell>
          <cell r="G1744">
            <v>5.1718320000000002</v>
          </cell>
          <cell r="H1744">
            <v>4.786632</v>
          </cell>
          <cell r="I1744">
            <v>-0.21651619999999999</v>
          </cell>
          <cell r="J1744">
            <v>-8.85967E-2</v>
          </cell>
          <cell r="K1744">
            <v>0</v>
          </cell>
          <cell r="L1744">
            <v>8.85967E-2</v>
          </cell>
          <cell r="M1744">
            <v>0.21651619999999999</v>
          </cell>
          <cell r="N1744">
            <v>0.21651619999999999</v>
          </cell>
          <cell r="O1744">
            <v>159</v>
          </cell>
        </row>
        <row r="1745">
          <cell r="A1745" t="str">
            <v>C&amp;I</v>
          </cell>
          <cell r="B1745">
            <v>16</v>
          </cell>
          <cell r="C1745" t="str">
            <v>All</v>
          </cell>
          <cell r="D1745" t="str">
            <v>Switch</v>
          </cell>
          <cell r="E1745" t="str">
            <v>Building Age: &gt; 20 YEARS</v>
          </cell>
          <cell r="F1745">
            <v>92.590500000000006</v>
          </cell>
          <cell r="G1745">
            <v>5.35867</v>
          </cell>
          <cell r="H1745">
            <v>5.1654280000000004</v>
          </cell>
          <cell r="I1745">
            <v>-0.2298605</v>
          </cell>
          <cell r="J1745">
            <v>-9.4057000000000002E-2</v>
          </cell>
          <cell r="K1745">
            <v>0</v>
          </cell>
          <cell r="L1745">
            <v>9.4057000000000002E-2</v>
          </cell>
          <cell r="M1745">
            <v>0.2298605</v>
          </cell>
          <cell r="N1745">
            <v>0.2298605</v>
          </cell>
          <cell r="O1745">
            <v>159</v>
          </cell>
        </row>
        <row r="1746">
          <cell r="A1746" t="str">
            <v>C&amp;I</v>
          </cell>
          <cell r="B1746">
            <v>17</v>
          </cell>
          <cell r="C1746" t="str">
            <v>All</v>
          </cell>
          <cell r="D1746" t="str">
            <v>Switch</v>
          </cell>
          <cell r="E1746" t="str">
            <v>Building Age: &gt; 20 YEARS</v>
          </cell>
          <cell r="F1746">
            <v>93.427000000000007</v>
          </cell>
          <cell r="G1746">
            <v>4.9315509999999998</v>
          </cell>
          <cell r="H1746">
            <v>4.6464049999999997</v>
          </cell>
          <cell r="I1746">
            <v>-0.23254530000000001</v>
          </cell>
          <cell r="J1746">
            <v>-9.5155699999999996E-2</v>
          </cell>
          <cell r="K1746">
            <v>0</v>
          </cell>
          <cell r="L1746">
            <v>9.5155699999999996E-2</v>
          </cell>
          <cell r="M1746">
            <v>0.23254530000000001</v>
          </cell>
          <cell r="N1746">
            <v>0.23254530000000001</v>
          </cell>
          <cell r="O1746">
            <v>159</v>
          </cell>
        </row>
        <row r="1747">
          <cell r="A1747" t="str">
            <v>C&amp;I</v>
          </cell>
          <cell r="B1747">
            <v>18</v>
          </cell>
          <cell r="C1747" t="str">
            <v>All</v>
          </cell>
          <cell r="D1747" t="str">
            <v>Switch</v>
          </cell>
          <cell r="E1747" t="str">
            <v>Building Age: &gt; 20 YEARS</v>
          </cell>
          <cell r="F1747">
            <v>92.133799999999994</v>
          </cell>
          <cell r="G1747">
            <v>4.527272</v>
          </cell>
          <cell r="H1747">
            <v>4.1126329999999998</v>
          </cell>
          <cell r="I1747">
            <v>-0.22252710000000001</v>
          </cell>
          <cell r="J1747">
            <v>-9.1056300000000007E-2</v>
          </cell>
          <cell r="K1747">
            <v>0</v>
          </cell>
          <cell r="L1747">
            <v>9.1056300000000007E-2</v>
          </cell>
          <cell r="M1747">
            <v>0.22252710000000001</v>
          </cell>
          <cell r="N1747">
            <v>0.22252710000000001</v>
          </cell>
          <cell r="O1747">
            <v>159</v>
          </cell>
        </row>
        <row r="1748">
          <cell r="A1748" t="str">
            <v>C&amp;I</v>
          </cell>
          <cell r="B1748">
            <v>19</v>
          </cell>
          <cell r="C1748" t="str">
            <v>All</v>
          </cell>
          <cell r="D1748" t="str">
            <v>Switch</v>
          </cell>
          <cell r="E1748" t="str">
            <v>Building Age: &gt; 20 YEARS</v>
          </cell>
          <cell r="F1748">
            <v>89.7102</v>
          </cell>
          <cell r="G1748">
            <v>4.0080470000000004</v>
          </cell>
          <cell r="H1748">
            <v>3.8344299999999998</v>
          </cell>
          <cell r="I1748">
            <v>-0.22072700000000001</v>
          </cell>
          <cell r="J1748">
            <v>-9.0319700000000003E-2</v>
          </cell>
          <cell r="K1748">
            <v>0</v>
          </cell>
          <cell r="L1748">
            <v>9.0319700000000003E-2</v>
          </cell>
          <cell r="M1748">
            <v>0.22072700000000001</v>
          </cell>
          <cell r="N1748">
            <v>0.22072700000000001</v>
          </cell>
          <cell r="O1748">
            <v>159</v>
          </cell>
        </row>
        <row r="1749">
          <cell r="A1749" t="str">
            <v>C&amp;I</v>
          </cell>
          <cell r="B1749">
            <v>20</v>
          </cell>
          <cell r="C1749" t="str">
            <v>All</v>
          </cell>
          <cell r="D1749" t="str">
            <v>Switch</v>
          </cell>
          <cell r="E1749" t="str">
            <v>Building Age: &gt; 20 YEARS</v>
          </cell>
          <cell r="F1749">
            <v>85.798199999999994</v>
          </cell>
          <cell r="G1749">
            <v>3.5503619999999998</v>
          </cell>
          <cell r="H1749">
            <v>3.6869960000000002</v>
          </cell>
          <cell r="I1749">
            <v>-0.22978180000000001</v>
          </cell>
          <cell r="J1749">
            <v>-9.4024899999999995E-2</v>
          </cell>
          <cell r="K1749">
            <v>0</v>
          </cell>
          <cell r="L1749">
            <v>9.4024899999999995E-2</v>
          </cell>
          <cell r="M1749">
            <v>0.22978180000000001</v>
          </cell>
          <cell r="N1749">
            <v>0.22978180000000001</v>
          </cell>
          <cell r="O1749">
            <v>159</v>
          </cell>
        </row>
        <row r="1750">
          <cell r="A1750" t="str">
            <v>C&amp;I</v>
          </cell>
          <cell r="B1750">
            <v>21</v>
          </cell>
          <cell r="C1750" t="str">
            <v>All</v>
          </cell>
          <cell r="D1750" t="str">
            <v>Switch</v>
          </cell>
          <cell r="E1750" t="str">
            <v>Building Age: &gt; 20 YEARS</v>
          </cell>
          <cell r="F1750">
            <v>81.541799999999995</v>
          </cell>
          <cell r="G1750">
            <v>3.1287250000000002</v>
          </cell>
          <cell r="H1750">
            <v>3.298708</v>
          </cell>
          <cell r="I1750">
            <v>-0.21873500000000001</v>
          </cell>
          <cell r="J1750">
            <v>-8.9504600000000004E-2</v>
          </cell>
          <cell r="K1750">
            <v>0</v>
          </cell>
          <cell r="L1750">
            <v>8.9504600000000004E-2</v>
          </cell>
          <cell r="M1750">
            <v>0.21873500000000001</v>
          </cell>
          <cell r="N1750">
            <v>0.21873500000000001</v>
          </cell>
          <cell r="O1750">
            <v>159</v>
          </cell>
        </row>
        <row r="1751">
          <cell r="A1751" t="str">
            <v>C&amp;I</v>
          </cell>
          <cell r="B1751">
            <v>22</v>
          </cell>
          <cell r="C1751" t="str">
            <v>All</v>
          </cell>
          <cell r="D1751" t="str">
            <v>Switch</v>
          </cell>
          <cell r="E1751" t="str">
            <v>Building Age: &gt; 20 YEARS</v>
          </cell>
          <cell r="F1751">
            <v>78.854600000000005</v>
          </cell>
          <cell r="G1751">
            <v>2.2528649999999999</v>
          </cell>
          <cell r="H1751">
            <v>2.058522</v>
          </cell>
          <cell r="I1751">
            <v>-0.22664239999999999</v>
          </cell>
          <cell r="J1751">
            <v>-9.2740199999999995E-2</v>
          </cell>
          <cell r="K1751">
            <v>0</v>
          </cell>
          <cell r="L1751">
            <v>9.2740199999999995E-2</v>
          </cell>
          <cell r="M1751">
            <v>0.22664239999999999</v>
          </cell>
          <cell r="N1751">
            <v>0.22664239999999999</v>
          </cell>
          <cell r="O1751">
            <v>159</v>
          </cell>
        </row>
        <row r="1752">
          <cell r="A1752" t="str">
            <v>C&amp;I</v>
          </cell>
          <cell r="B1752">
            <v>23</v>
          </cell>
          <cell r="C1752" t="str">
            <v>All</v>
          </cell>
          <cell r="D1752" t="str">
            <v>Switch</v>
          </cell>
          <cell r="E1752" t="str">
            <v>Building Age: &gt; 20 YEARS</v>
          </cell>
          <cell r="F1752">
            <v>76.451800000000006</v>
          </cell>
          <cell r="G1752">
            <v>1.907249</v>
          </cell>
          <cell r="H1752">
            <v>1.72261</v>
          </cell>
          <cell r="I1752">
            <v>-0.20349400000000001</v>
          </cell>
          <cell r="J1752">
            <v>-8.3268099999999998E-2</v>
          </cell>
          <cell r="K1752">
            <v>0</v>
          </cell>
          <cell r="L1752">
            <v>8.3268099999999998E-2</v>
          </cell>
          <cell r="M1752">
            <v>0.20349400000000001</v>
          </cell>
          <cell r="N1752">
            <v>0.20349400000000001</v>
          </cell>
          <cell r="O1752">
            <v>159</v>
          </cell>
        </row>
        <row r="1753">
          <cell r="A1753" t="str">
            <v>C&amp;I</v>
          </cell>
          <cell r="B1753">
            <v>24</v>
          </cell>
          <cell r="C1753" t="str">
            <v>All</v>
          </cell>
          <cell r="D1753" t="str">
            <v>Switch</v>
          </cell>
          <cell r="E1753" t="str">
            <v>Building Age: &gt; 20 YEARS</v>
          </cell>
          <cell r="F1753">
            <v>74.9893</v>
          </cell>
          <cell r="G1753">
            <v>1.7996989999999999</v>
          </cell>
          <cell r="H1753">
            <v>1.7483629999999999</v>
          </cell>
          <cell r="I1753">
            <v>-0.19368460000000001</v>
          </cell>
          <cell r="J1753">
            <v>-7.9254199999999997E-2</v>
          </cell>
          <cell r="K1753">
            <v>0</v>
          </cell>
          <cell r="L1753">
            <v>7.9254199999999997E-2</v>
          </cell>
          <cell r="M1753">
            <v>0.19368460000000001</v>
          </cell>
          <cell r="N1753">
            <v>0.19368460000000001</v>
          </cell>
          <cell r="O1753">
            <v>159</v>
          </cell>
        </row>
        <row r="1754">
          <cell r="A1754" t="str">
            <v>C&amp;I</v>
          </cell>
          <cell r="B1754">
            <v>1</v>
          </cell>
          <cell r="C1754" t="str">
            <v>All</v>
          </cell>
          <cell r="D1754" t="str">
            <v>Switch</v>
          </cell>
          <cell r="E1754" t="str">
            <v>Building Age: 10 - 20 YEARS</v>
          </cell>
          <cell r="F1754">
            <v>66.954400000000007</v>
          </cell>
          <cell r="G1754">
            <v>0.60498459999999998</v>
          </cell>
          <cell r="H1754">
            <v>0.61981059999999999</v>
          </cell>
          <cell r="I1754">
            <v>-0.43706119999999998</v>
          </cell>
          <cell r="J1754">
            <v>-0.1788419</v>
          </cell>
          <cell r="K1754">
            <v>0</v>
          </cell>
          <cell r="L1754">
            <v>0.1788419</v>
          </cell>
          <cell r="M1754">
            <v>0.43706119999999998</v>
          </cell>
          <cell r="N1754">
            <v>0.43706119999999998</v>
          </cell>
          <cell r="O1754">
            <v>37</v>
          </cell>
        </row>
        <row r="1755">
          <cell r="A1755" t="str">
            <v>C&amp;I</v>
          </cell>
          <cell r="B1755">
            <v>2</v>
          </cell>
          <cell r="C1755" t="str">
            <v>All</v>
          </cell>
          <cell r="D1755" t="str">
            <v>Switch</v>
          </cell>
          <cell r="E1755" t="str">
            <v>Building Age: 10 - 20 YEARS</v>
          </cell>
          <cell r="F1755">
            <v>64.596100000000007</v>
          </cell>
          <cell r="G1755">
            <v>0.64026400000000006</v>
          </cell>
          <cell r="H1755">
            <v>0.59029229999999999</v>
          </cell>
          <cell r="I1755">
            <v>-0.43462879999999998</v>
          </cell>
          <cell r="J1755">
            <v>-0.17784659999999999</v>
          </cell>
          <cell r="K1755">
            <v>0</v>
          </cell>
          <cell r="L1755">
            <v>0.17784659999999999</v>
          </cell>
          <cell r="M1755">
            <v>0.43462879999999998</v>
          </cell>
          <cell r="N1755">
            <v>0.43462879999999998</v>
          </cell>
          <cell r="O1755">
            <v>37</v>
          </cell>
        </row>
        <row r="1756">
          <cell r="A1756" t="str">
            <v>C&amp;I</v>
          </cell>
          <cell r="B1756">
            <v>3</v>
          </cell>
          <cell r="C1756" t="str">
            <v>All</v>
          </cell>
          <cell r="D1756" t="str">
            <v>Switch</v>
          </cell>
          <cell r="E1756" t="str">
            <v>Building Age: 10 - 20 YEARS</v>
          </cell>
          <cell r="F1756">
            <v>63.691499999999998</v>
          </cell>
          <cell r="G1756">
            <v>0.6399958</v>
          </cell>
          <cell r="H1756">
            <v>0.60504789999999997</v>
          </cell>
          <cell r="I1756">
            <v>-0.4329365</v>
          </cell>
          <cell r="J1756">
            <v>-0.17715410000000001</v>
          </cell>
          <cell r="K1756">
            <v>0</v>
          </cell>
          <cell r="L1756">
            <v>0.17715410000000001</v>
          </cell>
          <cell r="M1756">
            <v>0.4329365</v>
          </cell>
          <cell r="N1756">
            <v>0.4329365</v>
          </cell>
          <cell r="O1756">
            <v>37</v>
          </cell>
        </row>
        <row r="1757">
          <cell r="A1757" t="str">
            <v>C&amp;I</v>
          </cell>
          <cell r="B1757">
            <v>4</v>
          </cell>
          <cell r="C1757" t="str">
            <v>All</v>
          </cell>
          <cell r="D1757" t="str">
            <v>Switch</v>
          </cell>
          <cell r="E1757" t="str">
            <v>Building Age: 10 - 20 YEARS</v>
          </cell>
          <cell r="F1757">
            <v>63.357700000000001</v>
          </cell>
          <cell r="G1757">
            <v>0.627641</v>
          </cell>
          <cell r="H1757">
            <v>0.57971119999999998</v>
          </cell>
          <cell r="I1757">
            <v>-0.43186550000000001</v>
          </cell>
          <cell r="J1757">
            <v>-0.17671590000000001</v>
          </cell>
          <cell r="K1757">
            <v>0</v>
          </cell>
          <cell r="L1757">
            <v>0.17671590000000001</v>
          </cell>
          <cell r="M1757">
            <v>0.43186550000000001</v>
          </cell>
          <cell r="N1757">
            <v>0.43186550000000001</v>
          </cell>
          <cell r="O1757">
            <v>37</v>
          </cell>
        </row>
        <row r="1758">
          <cell r="A1758" t="str">
            <v>C&amp;I</v>
          </cell>
          <cell r="B1758">
            <v>5</v>
          </cell>
          <cell r="C1758" t="str">
            <v>All</v>
          </cell>
          <cell r="D1758" t="str">
            <v>Switch</v>
          </cell>
          <cell r="E1758" t="str">
            <v>Building Age: 10 - 20 YEARS</v>
          </cell>
          <cell r="F1758">
            <v>62.692399999999999</v>
          </cell>
          <cell r="G1758">
            <v>0.99880869999999999</v>
          </cell>
          <cell r="H1758">
            <v>1.041839</v>
          </cell>
          <cell r="I1758">
            <v>-0.43197239999999998</v>
          </cell>
          <cell r="J1758">
            <v>-0.17675959999999999</v>
          </cell>
          <cell r="K1758">
            <v>0</v>
          </cell>
          <cell r="L1758">
            <v>0.17675959999999999</v>
          </cell>
          <cell r="M1758">
            <v>0.43197239999999998</v>
          </cell>
          <cell r="N1758">
            <v>0.43197239999999998</v>
          </cell>
          <cell r="O1758">
            <v>37</v>
          </cell>
        </row>
        <row r="1759">
          <cell r="A1759" t="str">
            <v>C&amp;I</v>
          </cell>
          <cell r="B1759">
            <v>6</v>
          </cell>
          <cell r="C1759" t="str">
            <v>All</v>
          </cell>
          <cell r="D1759" t="str">
            <v>Switch</v>
          </cell>
          <cell r="E1759" t="str">
            <v>Building Age: 10 - 20 YEARS</v>
          </cell>
          <cell r="F1759">
            <v>62.01</v>
          </cell>
          <cell r="G1759">
            <v>1.2584219999999999</v>
          </cell>
          <cell r="H1759">
            <v>1.285927</v>
          </cell>
          <cell r="I1759">
            <v>-0.43262820000000002</v>
          </cell>
          <cell r="J1759">
            <v>-0.17702789999999999</v>
          </cell>
          <cell r="K1759">
            <v>0</v>
          </cell>
          <cell r="L1759">
            <v>0.17702789999999999</v>
          </cell>
          <cell r="M1759">
            <v>0.43262820000000002</v>
          </cell>
          <cell r="N1759">
            <v>0.43262820000000002</v>
          </cell>
          <cell r="O1759">
            <v>37</v>
          </cell>
        </row>
        <row r="1760">
          <cell r="A1760" t="str">
            <v>C&amp;I</v>
          </cell>
          <cell r="B1760">
            <v>7</v>
          </cell>
          <cell r="C1760" t="str">
            <v>All</v>
          </cell>
          <cell r="D1760" t="str">
            <v>Switch</v>
          </cell>
          <cell r="E1760" t="str">
            <v>Building Age: 10 - 20 YEARS</v>
          </cell>
          <cell r="F1760">
            <v>61.064500000000002</v>
          </cell>
          <cell r="G1760">
            <v>1.3027500000000001</v>
          </cell>
          <cell r="H1760">
            <v>1.2534860000000001</v>
          </cell>
          <cell r="I1760">
            <v>-0.43507760000000001</v>
          </cell>
          <cell r="J1760">
            <v>-0.1780303</v>
          </cell>
          <cell r="K1760">
            <v>0</v>
          </cell>
          <cell r="L1760">
            <v>0.1780303</v>
          </cell>
          <cell r="M1760">
            <v>0.43507760000000001</v>
          </cell>
          <cell r="N1760">
            <v>0.43507760000000001</v>
          </cell>
          <cell r="O1760">
            <v>37</v>
          </cell>
        </row>
        <row r="1761">
          <cell r="A1761" t="str">
            <v>C&amp;I</v>
          </cell>
          <cell r="B1761">
            <v>8</v>
          </cell>
          <cell r="C1761" t="str">
            <v>All</v>
          </cell>
          <cell r="D1761" t="str">
            <v>Switch</v>
          </cell>
          <cell r="E1761" t="str">
            <v>Building Age: 10 - 20 YEARS</v>
          </cell>
          <cell r="F1761">
            <v>62.875599999999999</v>
          </cell>
          <cell r="G1761">
            <v>1.873926</v>
          </cell>
          <cell r="H1761">
            <v>1.5793779999999999</v>
          </cell>
          <cell r="I1761">
            <v>-0.45384089999999999</v>
          </cell>
          <cell r="J1761">
            <v>-0.18570800000000001</v>
          </cell>
          <cell r="K1761">
            <v>0</v>
          </cell>
          <cell r="L1761">
            <v>0.18570800000000001</v>
          </cell>
          <cell r="M1761">
            <v>0.45384089999999999</v>
          </cell>
          <cell r="N1761">
            <v>0.45384089999999999</v>
          </cell>
          <cell r="O1761">
            <v>37</v>
          </cell>
        </row>
        <row r="1762">
          <cell r="A1762" t="str">
            <v>C&amp;I</v>
          </cell>
          <cell r="B1762">
            <v>9</v>
          </cell>
          <cell r="C1762" t="str">
            <v>All</v>
          </cell>
          <cell r="D1762" t="str">
            <v>Switch</v>
          </cell>
          <cell r="E1762" t="str">
            <v>Building Age: 10 - 20 YEARS</v>
          </cell>
          <cell r="F1762">
            <v>69.254599999999996</v>
          </cell>
          <cell r="G1762">
            <v>3.7375530000000001</v>
          </cell>
          <cell r="H1762">
            <v>3.6957970000000002</v>
          </cell>
          <cell r="I1762">
            <v>-0.48237720000000001</v>
          </cell>
          <cell r="J1762">
            <v>-0.1973848</v>
          </cell>
          <cell r="K1762">
            <v>0</v>
          </cell>
          <cell r="L1762">
            <v>0.1973848</v>
          </cell>
          <cell r="M1762">
            <v>0.48237720000000001</v>
          </cell>
          <cell r="N1762">
            <v>0.48237720000000001</v>
          </cell>
          <cell r="O1762">
            <v>37</v>
          </cell>
        </row>
        <row r="1763">
          <cell r="A1763" t="str">
            <v>C&amp;I</v>
          </cell>
          <cell r="B1763">
            <v>10</v>
          </cell>
          <cell r="C1763" t="str">
            <v>All</v>
          </cell>
          <cell r="D1763" t="str">
            <v>Switch</v>
          </cell>
          <cell r="E1763" t="str">
            <v>Building Age: 10 - 20 YEARS</v>
          </cell>
          <cell r="F1763">
            <v>76.059399999999997</v>
          </cell>
          <cell r="G1763">
            <v>4.2519729999999996</v>
          </cell>
          <cell r="H1763">
            <v>4.0276810000000003</v>
          </cell>
          <cell r="I1763">
            <v>-0.49864199999999997</v>
          </cell>
          <cell r="J1763">
            <v>-0.20404030000000001</v>
          </cell>
          <cell r="K1763">
            <v>0</v>
          </cell>
          <cell r="L1763">
            <v>0.20404030000000001</v>
          </cell>
          <cell r="M1763">
            <v>0.49864199999999997</v>
          </cell>
          <cell r="N1763">
            <v>0.49864199999999997</v>
          </cell>
          <cell r="O1763">
            <v>37</v>
          </cell>
        </row>
        <row r="1764">
          <cell r="A1764" t="str">
            <v>C&amp;I</v>
          </cell>
          <cell r="B1764">
            <v>11</v>
          </cell>
          <cell r="C1764" t="str">
            <v>All</v>
          </cell>
          <cell r="D1764" t="str">
            <v>Switch</v>
          </cell>
          <cell r="E1764" t="str">
            <v>Building Age: 10 - 20 YEARS</v>
          </cell>
          <cell r="F1764">
            <v>81.489699999999999</v>
          </cell>
          <cell r="G1764">
            <v>4.7907460000000004</v>
          </cell>
          <cell r="H1764">
            <v>5.1141509999999997</v>
          </cell>
          <cell r="I1764">
            <v>-0.48504580000000003</v>
          </cell>
          <cell r="J1764">
            <v>-0.19847680000000001</v>
          </cell>
          <cell r="K1764">
            <v>0</v>
          </cell>
          <cell r="L1764">
            <v>0.19847680000000001</v>
          </cell>
          <cell r="M1764">
            <v>0.48504580000000003</v>
          </cell>
          <cell r="N1764">
            <v>0.48504580000000003</v>
          </cell>
          <cell r="O1764">
            <v>37</v>
          </cell>
        </row>
        <row r="1765">
          <cell r="A1765" t="str">
            <v>C&amp;I</v>
          </cell>
          <cell r="B1765">
            <v>12</v>
          </cell>
          <cell r="C1765" t="str">
            <v>All</v>
          </cell>
          <cell r="D1765" t="str">
            <v>Switch</v>
          </cell>
          <cell r="E1765" t="str">
            <v>Building Age: 10 - 20 YEARS</v>
          </cell>
          <cell r="F1765">
            <v>85.685699999999997</v>
          </cell>
          <cell r="G1765">
            <v>5.3913169999999999</v>
          </cell>
          <cell r="H1765">
            <v>5.5733180000000004</v>
          </cell>
          <cell r="I1765">
            <v>-0.49084509999999998</v>
          </cell>
          <cell r="J1765">
            <v>-0.2008498</v>
          </cell>
          <cell r="K1765">
            <v>0</v>
          </cell>
          <cell r="L1765">
            <v>0.2008498</v>
          </cell>
          <cell r="M1765">
            <v>0.49084509999999998</v>
          </cell>
          <cell r="N1765">
            <v>0.49084509999999998</v>
          </cell>
          <cell r="O1765">
            <v>37</v>
          </cell>
        </row>
        <row r="1766">
          <cell r="A1766" t="str">
            <v>C&amp;I</v>
          </cell>
          <cell r="B1766">
            <v>13</v>
          </cell>
          <cell r="C1766" t="str">
            <v>All</v>
          </cell>
          <cell r="D1766" t="str">
            <v>Switch</v>
          </cell>
          <cell r="E1766" t="str">
            <v>Building Age: 10 - 20 YEARS</v>
          </cell>
          <cell r="F1766">
            <v>88.515900000000002</v>
          </cell>
          <cell r="G1766">
            <v>5.4983719999999998</v>
          </cell>
          <cell r="H1766">
            <v>5.5397160000000003</v>
          </cell>
          <cell r="I1766">
            <v>-0.48779749999999999</v>
          </cell>
          <cell r="J1766">
            <v>-0.1996028</v>
          </cell>
          <cell r="K1766">
            <v>0</v>
          </cell>
          <cell r="L1766">
            <v>0.1996028</v>
          </cell>
          <cell r="M1766">
            <v>0.48779749999999999</v>
          </cell>
          <cell r="N1766">
            <v>0.48779749999999999</v>
          </cell>
          <cell r="O1766">
            <v>37</v>
          </cell>
        </row>
        <row r="1767">
          <cell r="A1767" t="str">
            <v>C&amp;I</v>
          </cell>
          <cell r="B1767">
            <v>14</v>
          </cell>
          <cell r="C1767" t="str">
            <v>All</v>
          </cell>
          <cell r="D1767" t="str">
            <v>Switch</v>
          </cell>
          <cell r="E1767" t="str">
            <v>Building Age: 10 - 20 YEARS</v>
          </cell>
          <cell r="F1767">
            <v>91.421800000000005</v>
          </cell>
          <cell r="G1767">
            <v>5.3369590000000002</v>
          </cell>
          <cell r="H1767">
            <v>5.157038</v>
          </cell>
          <cell r="I1767">
            <v>-0.51533289999999998</v>
          </cell>
          <cell r="J1767">
            <v>-0.21087</v>
          </cell>
          <cell r="K1767">
            <v>0</v>
          </cell>
          <cell r="L1767">
            <v>0.21087</v>
          </cell>
          <cell r="M1767">
            <v>0.51533289999999998</v>
          </cell>
          <cell r="N1767">
            <v>0.51533289999999998</v>
          </cell>
          <cell r="O1767">
            <v>37</v>
          </cell>
        </row>
        <row r="1768">
          <cell r="A1768" t="str">
            <v>C&amp;I</v>
          </cell>
          <cell r="B1768">
            <v>15</v>
          </cell>
          <cell r="C1768" t="str">
            <v>All</v>
          </cell>
          <cell r="D1768" t="str">
            <v>Switch</v>
          </cell>
          <cell r="E1768" t="str">
            <v>Building Age: 10 - 20 YEARS</v>
          </cell>
          <cell r="F1768">
            <v>93.942999999999998</v>
          </cell>
          <cell r="G1768">
            <v>5.712421</v>
          </cell>
          <cell r="H1768">
            <v>5.345593</v>
          </cell>
          <cell r="I1768">
            <v>-0.51384629999999998</v>
          </cell>
          <cell r="J1768">
            <v>-0.2102617</v>
          </cell>
          <cell r="K1768">
            <v>0</v>
          </cell>
          <cell r="L1768">
            <v>0.2102617</v>
          </cell>
          <cell r="M1768">
            <v>0.51384629999999998</v>
          </cell>
          <cell r="N1768">
            <v>0.51384629999999998</v>
          </cell>
          <cell r="O1768">
            <v>37</v>
          </cell>
        </row>
        <row r="1769">
          <cell r="A1769" t="str">
            <v>C&amp;I</v>
          </cell>
          <cell r="B1769">
            <v>16</v>
          </cell>
          <cell r="C1769" t="str">
            <v>All</v>
          </cell>
          <cell r="D1769" t="str">
            <v>Switch</v>
          </cell>
          <cell r="E1769" t="str">
            <v>Building Age: 10 - 20 YEARS</v>
          </cell>
          <cell r="F1769">
            <v>95.636700000000005</v>
          </cell>
          <cell r="G1769">
            <v>6.0718310000000004</v>
          </cell>
          <cell r="H1769">
            <v>5.3186749999999998</v>
          </cell>
          <cell r="I1769">
            <v>-0.53191149999999998</v>
          </cell>
          <cell r="J1769">
            <v>-0.21765390000000001</v>
          </cell>
          <cell r="K1769">
            <v>0</v>
          </cell>
          <cell r="L1769">
            <v>0.21765390000000001</v>
          </cell>
          <cell r="M1769">
            <v>0.53191149999999998</v>
          </cell>
          <cell r="N1769">
            <v>0.53191149999999998</v>
          </cell>
          <cell r="O1769">
            <v>37</v>
          </cell>
        </row>
        <row r="1770">
          <cell r="A1770" t="str">
            <v>C&amp;I</v>
          </cell>
          <cell r="B1770">
            <v>17</v>
          </cell>
          <cell r="C1770" t="str">
            <v>All</v>
          </cell>
          <cell r="D1770" t="str">
            <v>Switch</v>
          </cell>
          <cell r="E1770" t="str">
            <v>Building Age: 10 - 20 YEARS</v>
          </cell>
          <cell r="F1770">
            <v>96.087100000000007</v>
          </cell>
          <cell r="G1770">
            <v>5.9853829999999997</v>
          </cell>
          <cell r="H1770">
            <v>5.3510669999999996</v>
          </cell>
          <cell r="I1770">
            <v>-0.52459630000000002</v>
          </cell>
          <cell r="J1770">
            <v>-0.2146605</v>
          </cell>
          <cell r="K1770">
            <v>0</v>
          </cell>
          <cell r="L1770">
            <v>0.2146605</v>
          </cell>
          <cell r="M1770">
            <v>0.52459630000000002</v>
          </cell>
          <cell r="N1770">
            <v>0.52459630000000002</v>
          </cell>
          <cell r="O1770">
            <v>37</v>
          </cell>
        </row>
        <row r="1771">
          <cell r="A1771" t="str">
            <v>C&amp;I</v>
          </cell>
          <cell r="B1771">
            <v>18</v>
          </cell>
          <cell r="C1771" t="str">
            <v>All</v>
          </cell>
          <cell r="D1771" t="str">
            <v>Switch</v>
          </cell>
          <cell r="E1771" t="str">
            <v>Building Age: 10 - 20 YEARS</v>
          </cell>
          <cell r="F1771">
            <v>95.172899999999998</v>
          </cell>
          <cell r="G1771">
            <v>4.5754469999999996</v>
          </cell>
          <cell r="H1771">
            <v>3.7320329999999999</v>
          </cell>
          <cell r="I1771">
            <v>-0.54688530000000002</v>
          </cell>
          <cell r="J1771">
            <v>-0.22378100000000001</v>
          </cell>
          <cell r="K1771">
            <v>0</v>
          </cell>
          <cell r="L1771">
            <v>0.22378100000000001</v>
          </cell>
          <cell r="M1771">
            <v>0.54688530000000002</v>
          </cell>
          <cell r="N1771">
            <v>0.54688530000000002</v>
          </cell>
          <cell r="O1771">
            <v>37</v>
          </cell>
        </row>
        <row r="1772">
          <cell r="A1772" t="str">
            <v>C&amp;I</v>
          </cell>
          <cell r="B1772">
            <v>19</v>
          </cell>
          <cell r="C1772" t="str">
            <v>All</v>
          </cell>
          <cell r="D1772" t="str">
            <v>Switch</v>
          </cell>
          <cell r="E1772" t="str">
            <v>Building Age: 10 - 20 YEARS</v>
          </cell>
          <cell r="F1772">
            <v>92.701599999999999</v>
          </cell>
          <cell r="G1772">
            <v>2.7659389999999999</v>
          </cell>
          <cell r="H1772">
            <v>2.2668219999999999</v>
          </cell>
          <cell r="I1772">
            <v>-0.56672650000000002</v>
          </cell>
          <cell r="J1772">
            <v>-0.23189989999999999</v>
          </cell>
          <cell r="K1772">
            <v>0</v>
          </cell>
          <cell r="L1772">
            <v>0.23189989999999999</v>
          </cell>
          <cell r="M1772">
            <v>0.56672650000000002</v>
          </cell>
          <cell r="N1772">
            <v>0.56672650000000002</v>
          </cell>
          <cell r="O1772">
            <v>37</v>
          </cell>
        </row>
        <row r="1773">
          <cell r="A1773" t="str">
            <v>C&amp;I</v>
          </cell>
          <cell r="B1773">
            <v>20</v>
          </cell>
          <cell r="C1773" t="str">
            <v>All</v>
          </cell>
          <cell r="D1773" t="str">
            <v>Switch</v>
          </cell>
          <cell r="E1773" t="str">
            <v>Building Age: 10 - 20 YEARS</v>
          </cell>
          <cell r="F1773">
            <v>86.945499999999996</v>
          </cell>
          <cell r="G1773">
            <v>0.81476020000000005</v>
          </cell>
          <cell r="H1773">
            <v>0.60266200000000003</v>
          </cell>
          <cell r="I1773">
            <v>-0.52993749999999995</v>
          </cell>
          <cell r="J1773">
            <v>-0.21684610000000001</v>
          </cell>
          <cell r="K1773">
            <v>0</v>
          </cell>
          <cell r="L1773">
            <v>0.21684610000000001</v>
          </cell>
          <cell r="M1773">
            <v>0.52993749999999995</v>
          </cell>
          <cell r="N1773">
            <v>0.52993749999999995</v>
          </cell>
          <cell r="O1773">
            <v>37</v>
          </cell>
        </row>
        <row r="1774">
          <cell r="A1774" t="str">
            <v>C&amp;I</v>
          </cell>
          <cell r="B1774">
            <v>21</v>
          </cell>
          <cell r="C1774" t="str">
            <v>All</v>
          </cell>
          <cell r="D1774" t="str">
            <v>Switch</v>
          </cell>
          <cell r="E1774" t="str">
            <v>Building Age: 10 - 20 YEARS</v>
          </cell>
          <cell r="F1774">
            <v>82.0411</v>
          </cell>
          <cell r="G1774">
            <v>0.76531360000000004</v>
          </cell>
          <cell r="H1774">
            <v>0.5719033</v>
          </cell>
          <cell r="I1774">
            <v>-0.48928339999999998</v>
          </cell>
          <cell r="J1774">
            <v>-0.20021079999999999</v>
          </cell>
          <cell r="K1774">
            <v>0</v>
          </cell>
          <cell r="L1774">
            <v>0.20021079999999999</v>
          </cell>
          <cell r="M1774">
            <v>0.48928339999999998</v>
          </cell>
          <cell r="N1774">
            <v>0.48928339999999998</v>
          </cell>
          <cell r="O1774">
            <v>37</v>
          </cell>
        </row>
        <row r="1775">
          <cell r="A1775" t="str">
            <v>C&amp;I</v>
          </cell>
          <cell r="B1775">
            <v>22</v>
          </cell>
          <cell r="C1775" t="str">
            <v>All</v>
          </cell>
          <cell r="D1775" t="str">
            <v>Switch</v>
          </cell>
          <cell r="E1775" t="str">
            <v>Building Age: 10 - 20 YEARS</v>
          </cell>
          <cell r="F1775">
            <v>78.321700000000007</v>
          </cell>
          <cell r="G1775">
            <v>0.68489440000000001</v>
          </cell>
          <cell r="H1775">
            <v>0.59900050000000005</v>
          </cell>
          <cell r="I1775">
            <v>-0.46633740000000001</v>
          </cell>
          <cell r="J1775">
            <v>-0.19082150000000001</v>
          </cell>
          <cell r="K1775">
            <v>0</v>
          </cell>
          <cell r="L1775">
            <v>0.19082150000000001</v>
          </cell>
          <cell r="M1775">
            <v>0.46633740000000001</v>
          </cell>
          <cell r="N1775">
            <v>0.46633740000000001</v>
          </cell>
          <cell r="O1775">
            <v>37</v>
          </cell>
        </row>
        <row r="1776">
          <cell r="A1776" t="str">
            <v>C&amp;I</v>
          </cell>
          <cell r="B1776">
            <v>23</v>
          </cell>
          <cell r="C1776" t="str">
            <v>All</v>
          </cell>
          <cell r="D1776" t="str">
            <v>Switch</v>
          </cell>
          <cell r="E1776" t="str">
            <v>Building Age: 10 - 20 YEARS</v>
          </cell>
          <cell r="F1776">
            <v>75.343900000000005</v>
          </cell>
          <cell r="G1776">
            <v>0.67960100000000001</v>
          </cell>
          <cell r="H1776">
            <v>0.60194990000000004</v>
          </cell>
          <cell r="I1776">
            <v>-0.45164140000000003</v>
          </cell>
          <cell r="J1776">
            <v>-0.184808</v>
          </cell>
          <cell r="K1776">
            <v>0</v>
          </cell>
          <cell r="L1776">
            <v>0.184808</v>
          </cell>
          <cell r="M1776">
            <v>0.45164140000000003</v>
          </cell>
          <cell r="N1776">
            <v>0.45164140000000003</v>
          </cell>
          <cell r="O1776">
            <v>37</v>
          </cell>
        </row>
        <row r="1777">
          <cell r="A1777" t="str">
            <v>C&amp;I</v>
          </cell>
          <cell r="B1777">
            <v>24</v>
          </cell>
          <cell r="C1777" t="str">
            <v>All</v>
          </cell>
          <cell r="D1777" t="str">
            <v>Switch</v>
          </cell>
          <cell r="E1777" t="str">
            <v>Building Age: 10 - 20 YEARS</v>
          </cell>
          <cell r="F1777">
            <v>73.222300000000004</v>
          </cell>
          <cell r="G1777">
            <v>0.6286195</v>
          </cell>
          <cell r="H1777">
            <v>0.57041540000000002</v>
          </cell>
          <cell r="I1777">
            <v>-0.44247940000000002</v>
          </cell>
          <cell r="J1777">
            <v>-0.181059</v>
          </cell>
          <cell r="K1777">
            <v>0</v>
          </cell>
          <cell r="L1777">
            <v>0.181059</v>
          </cell>
          <cell r="M1777">
            <v>0.44247940000000002</v>
          </cell>
          <cell r="N1777">
            <v>0.44247940000000002</v>
          </cell>
          <cell r="O1777">
            <v>37</v>
          </cell>
        </row>
        <row r="1778">
          <cell r="A1778" t="str">
            <v>C&amp;I</v>
          </cell>
          <cell r="B1778">
            <v>1</v>
          </cell>
          <cell r="C1778" t="str">
            <v>All</v>
          </cell>
          <cell r="D1778" t="str">
            <v>Switch</v>
          </cell>
          <cell r="E1778" t="str">
            <v>Building Age: 3 - 10 YEARS</v>
          </cell>
          <cell r="F1778">
            <v>68.860100000000003</v>
          </cell>
          <cell r="G1778">
            <v>1.0495810000000001</v>
          </cell>
          <cell r="H1778">
            <v>1.948537</v>
          </cell>
          <cell r="I1778">
            <v>-0.54741329999999999</v>
          </cell>
          <cell r="J1778">
            <v>-0.2239971</v>
          </cell>
          <cell r="K1778">
            <v>0</v>
          </cell>
          <cell r="L1778">
            <v>0.2239971</v>
          </cell>
          <cell r="M1778">
            <v>0.54741329999999999</v>
          </cell>
          <cell r="N1778">
            <v>0.54741329999999999</v>
          </cell>
          <cell r="O1778">
            <v>19</v>
          </cell>
        </row>
        <row r="1779">
          <cell r="A1779" t="str">
            <v>C&amp;I</v>
          </cell>
          <cell r="B1779">
            <v>2</v>
          </cell>
          <cell r="C1779" t="str">
            <v>All</v>
          </cell>
          <cell r="D1779" t="str">
            <v>Switch</v>
          </cell>
          <cell r="E1779" t="str">
            <v>Building Age: 3 - 10 YEARS</v>
          </cell>
          <cell r="F1779">
            <v>67.686099999999996</v>
          </cell>
          <cell r="G1779">
            <v>0.77282969999999995</v>
          </cell>
          <cell r="H1779">
            <v>1.6171930000000001</v>
          </cell>
          <cell r="I1779">
            <v>-0.54360679999999995</v>
          </cell>
          <cell r="J1779">
            <v>-0.22243950000000001</v>
          </cell>
          <cell r="K1779">
            <v>0</v>
          </cell>
          <cell r="L1779">
            <v>0.22243950000000001</v>
          </cell>
          <cell r="M1779">
            <v>0.54360679999999995</v>
          </cell>
          <cell r="N1779">
            <v>0.54360679999999995</v>
          </cell>
          <cell r="O1779">
            <v>19</v>
          </cell>
        </row>
        <row r="1780">
          <cell r="A1780" t="str">
            <v>C&amp;I</v>
          </cell>
          <cell r="B1780">
            <v>3</v>
          </cell>
          <cell r="C1780" t="str">
            <v>All</v>
          </cell>
          <cell r="D1780" t="str">
            <v>Switch</v>
          </cell>
          <cell r="E1780" t="str">
            <v>Building Age: 3 - 10 YEARS</v>
          </cell>
          <cell r="F1780">
            <v>65.573999999999998</v>
          </cell>
          <cell r="G1780">
            <v>0.78690090000000001</v>
          </cell>
          <cell r="H1780">
            <v>1.6435230000000001</v>
          </cell>
          <cell r="I1780">
            <v>-0.53851059999999995</v>
          </cell>
          <cell r="J1780">
            <v>-0.2203542</v>
          </cell>
          <cell r="K1780">
            <v>0</v>
          </cell>
          <cell r="L1780">
            <v>0.2203542</v>
          </cell>
          <cell r="M1780">
            <v>0.53851059999999995</v>
          </cell>
          <cell r="N1780">
            <v>0.53851059999999995</v>
          </cell>
          <cell r="O1780">
            <v>19</v>
          </cell>
        </row>
        <row r="1781">
          <cell r="A1781" t="str">
            <v>C&amp;I</v>
          </cell>
          <cell r="B1781">
            <v>4</v>
          </cell>
          <cell r="C1781" t="str">
            <v>All</v>
          </cell>
          <cell r="D1781" t="str">
            <v>Switch</v>
          </cell>
          <cell r="E1781" t="str">
            <v>Building Age: 3 - 10 YEARS</v>
          </cell>
          <cell r="F1781">
            <v>65.018100000000004</v>
          </cell>
          <cell r="G1781">
            <v>0.7794354</v>
          </cell>
          <cell r="H1781">
            <v>1.687948</v>
          </cell>
          <cell r="I1781">
            <v>-0.53441229999999995</v>
          </cell>
          <cell r="J1781">
            <v>-0.21867719999999999</v>
          </cell>
          <cell r="K1781">
            <v>0</v>
          </cell>
          <cell r="L1781">
            <v>0.21867719999999999</v>
          </cell>
          <cell r="M1781">
            <v>0.53441229999999995</v>
          </cell>
          <cell r="N1781">
            <v>0.53441229999999995</v>
          </cell>
          <cell r="O1781">
            <v>19</v>
          </cell>
        </row>
        <row r="1782">
          <cell r="A1782" t="str">
            <v>C&amp;I</v>
          </cell>
          <cell r="B1782">
            <v>5</v>
          </cell>
          <cell r="C1782" t="str">
            <v>All</v>
          </cell>
          <cell r="D1782" t="str">
            <v>Switch</v>
          </cell>
          <cell r="E1782" t="str">
            <v>Building Age: 3 - 10 YEARS</v>
          </cell>
          <cell r="F1782">
            <v>64.462199999999996</v>
          </cell>
          <cell r="G1782">
            <v>0.73723470000000002</v>
          </cell>
          <cell r="H1782">
            <v>1.618668</v>
          </cell>
          <cell r="I1782">
            <v>-0.53258970000000005</v>
          </cell>
          <cell r="J1782">
            <v>-0.2179314</v>
          </cell>
          <cell r="K1782">
            <v>0</v>
          </cell>
          <cell r="L1782">
            <v>0.2179314</v>
          </cell>
          <cell r="M1782">
            <v>0.53258970000000005</v>
          </cell>
          <cell r="N1782">
            <v>0.53258970000000005</v>
          </cell>
          <cell r="O1782">
            <v>19</v>
          </cell>
        </row>
        <row r="1783">
          <cell r="A1783" t="str">
            <v>C&amp;I</v>
          </cell>
          <cell r="B1783">
            <v>6</v>
          </cell>
          <cell r="C1783" t="str">
            <v>All</v>
          </cell>
          <cell r="D1783" t="str">
            <v>Switch</v>
          </cell>
          <cell r="E1783" t="str">
            <v>Building Age: 3 - 10 YEARS</v>
          </cell>
          <cell r="F1783">
            <v>63.7684</v>
          </cell>
          <cell r="G1783">
            <v>0.84042110000000003</v>
          </cell>
          <cell r="H1783">
            <v>1.9077379999999999</v>
          </cell>
          <cell r="I1783">
            <v>-0.53303639999999997</v>
          </cell>
          <cell r="J1783">
            <v>-0.21811420000000001</v>
          </cell>
          <cell r="K1783">
            <v>0</v>
          </cell>
          <cell r="L1783">
            <v>0.21811420000000001</v>
          </cell>
          <cell r="M1783">
            <v>0.53303639999999997</v>
          </cell>
          <cell r="N1783">
            <v>0.53303639999999997</v>
          </cell>
          <cell r="O1783">
            <v>19</v>
          </cell>
        </row>
        <row r="1784">
          <cell r="A1784" t="str">
            <v>C&amp;I</v>
          </cell>
          <cell r="B1784">
            <v>7</v>
          </cell>
          <cell r="C1784" t="str">
            <v>All</v>
          </cell>
          <cell r="D1784" t="str">
            <v>Switch</v>
          </cell>
          <cell r="E1784" t="str">
            <v>Building Age: 3 - 10 YEARS</v>
          </cell>
          <cell r="F1784">
            <v>63.130800000000001</v>
          </cell>
          <cell r="G1784">
            <v>1.127076</v>
          </cell>
          <cell r="H1784">
            <v>1.8882589999999999</v>
          </cell>
          <cell r="I1784">
            <v>-0.57412390000000002</v>
          </cell>
          <cell r="J1784">
            <v>-0.23492679999999999</v>
          </cell>
          <cell r="K1784">
            <v>0</v>
          </cell>
          <cell r="L1784">
            <v>0.23492679999999999</v>
          </cell>
          <cell r="M1784">
            <v>0.57412390000000002</v>
          </cell>
          <cell r="N1784">
            <v>0.57412390000000002</v>
          </cell>
          <cell r="O1784">
            <v>19</v>
          </cell>
        </row>
        <row r="1785">
          <cell r="A1785" t="str">
            <v>C&amp;I</v>
          </cell>
          <cell r="B1785">
            <v>8</v>
          </cell>
          <cell r="C1785" t="str">
            <v>All</v>
          </cell>
          <cell r="D1785" t="str">
            <v>Switch</v>
          </cell>
          <cell r="E1785" t="str">
            <v>Building Age: 3 - 10 YEARS</v>
          </cell>
          <cell r="F1785">
            <v>64.743499999999997</v>
          </cell>
          <cell r="G1785">
            <v>1.546586</v>
          </cell>
          <cell r="H1785">
            <v>1.9583999999999999</v>
          </cell>
          <cell r="I1785">
            <v>-0.6265172</v>
          </cell>
          <cell r="J1785">
            <v>-0.25636579999999998</v>
          </cell>
          <cell r="K1785">
            <v>0</v>
          </cell>
          <cell r="L1785">
            <v>0.25636579999999998</v>
          </cell>
          <cell r="M1785">
            <v>0.6265172</v>
          </cell>
          <cell r="N1785">
            <v>0.6265172</v>
          </cell>
          <cell r="O1785">
            <v>19</v>
          </cell>
        </row>
        <row r="1786">
          <cell r="A1786" t="str">
            <v>C&amp;I</v>
          </cell>
          <cell r="B1786">
            <v>9</v>
          </cell>
          <cell r="C1786" t="str">
            <v>All</v>
          </cell>
          <cell r="D1786" t="str">
            <v>Switch</v>
          </cell>
          <cell r="E1786" t="str">
            <v>Building Age: 3 - 10 YEARS</v>
          </cell>
          <cell r="F1786">
            <v>70.407399999999996</v>
          </cell>
          <cell r="G1786">
            <v>1.750791</v>
          </cell>
          <cell r="H1786">
            <v>2.0072719999999999</v>
          </cell>
          <cell r="I1786">
            <v>-0.63890619999999998</v>
          </cell>
          <cell r="J1786">
            <v>-0.26143519999999998</v>
          </cell>
          <cell r="K1786">
            <v>0</v>
          </cell>
          <cell r="L1786">
            <v>0.26143519999999998</v>
          </cell>
          <cell r="M1786">
            <v>0.63890619999999998</v>
          </cell>
          <cell r="N1786">
            <v>0.63890619999999998</v>
          </cell>
          <cell r="O1786">
            <v>19</v>
          </cell>
        </row>
        <row r="1787">
          <cell r="A1787" t="str">
            <v>C&amp;I</v>
          </cell>
          <cell r="B1787">
            <v>10</v>
          </cell>
          <cell r="C1787" t="str">
            <v>All</v>
          </cell>
          <cell r="D1787" t="str">
            <v>Switch</v>
          </cell>
          <cell r="E1787" t="str">
            <v>Building Age: 3 - 10 YEARS</v>
          </cell>
          <cell r="F1787">
            <v>77.208799999999997</v>
          </cell>
          <cell r="G1787">
            <v>2.2109999999999999</v>
          </cell>
          <cell r="H1787">
            <v>2.692628</v>
          </cell>
          <cell r="I1787">
            <v>-0.6343394</v>
          </cell>
          <cell r="J1787">
            <v>-0.25956649999999998</v>
          </cell>
          <cell r="K1787">
            <v>0</v>
          </cell>
          <cell r="L1787">
            <v>0.25956649999999998</v>
          </cell>
          <cell r="M1787">
            <v>0.6343394</v>
          </cell>
          <cell r="N1787">
            <v>0.6343394</v>
          </cell>
          <cell r="O1787">
            <v>19</v>
          </cell>
        </row>
        <row r="1788">
          <cell r="A1788" t="str">
            <v>C&amp;I</v>
          </cell>
          <cell r="B1788">
            <v>11</v>
          </cell>
          <cell r="C1788" t="str">
            <v>All</v>
          </cell>
          <cell r="D1788" t="str">
            <v>Switch</v>
          </cell>
          <cell r="E1788" t="str">
            <v>Building Age: 3 - 10 YEARS</v>
          </cell>
          <cell r="F1788">
            <v>82.989599999999996</v>
          </cell>
          <cell r="G1788">
            <v>2.9964089999999999</v>
          </cell>
          <cell r="H1788">
            <v>3.1086010000000002</v>
          </cell>
          <cell r="I1788">
            <v>-0.65030339999999998</v>
          </cell>
          <cell r="J1788">
            <v>-0.26609890000000003</v>
          </cell>
          <cell r="K1788">
            <v>0</v>
          </cell>
          <cell r="L1788">
            <v>0.26609890000000003</v>
          </cell>
          <cell r="M1788">
            <v>0.65030339999999998</v>
          </cell>
          <cell r="N1788">
            <v>0.65030339999999998</v>
          </cell>
          <cell r="O1788">
            <v>19</v>
          </cell>
        </row>
        <row r="1789">
          <cell r="A1789" t="str">
            <v>C&amp;I</v>
          </cell>
          <cell r="B1789">
            <v>12</v>
          </cell>
          <cell r="C1789" t="str">
            <v>All</v>
          </cell>
          <cell r="D1789" t="str">
            <v>Switch</v>
          </cell>
          <cell r="E1789" t="str">
            <v>Building Age: 3 - 10 YEARS</v>
          </cell>
          <cell r="F1789">
            <v>86.688599999999994</v>
          </cell>
          <cell r="G1789">
            <v>3.2300580000000001</v>
          </cell>
          <cell r="H1789">
            <v>3.3696120000000001</v>
          </cell>
          <cell r="I1789">
            <v>-0.63500210000000001</v>
          </cell>
          <cell r="J1789">
            <v>-0.2598377</v>
          </cell>
          <cell r="K1789">
            <v>0</v>
          </cell>
          <cell r="L1789">
            <v>0.2598377</v>
          </cell>
          <cell r="M1789">
            <v>0.63500210000000001</v>
          </cell>
          <cell r="N1789">
            <v>0.63500210000000001</v>
          </cell>
          <cell r="O1789">
            <v>19</v>
          </cell>
        </row>
        <row r="1790">
          <cell r="A1790" t="str">
            <v>C&amp;I</v>
          </cell>
          <cell r="B1790">
            <v>13</v>
          </cell>
          <cell r="C1790" t="str">
            <v>All</v>
          </cell>
          <cell r="D1790" t="str">
            <v>Switch</v>
          </cell>
          <cell r="E1790" t="str">
            <v>Building Age: 3 - 10 YEARS</v>
          </cell>
          <cell r="F1790">
            <v>89.606899999999996</v>
          </cell>
          <cell r="G1790">
            <v>3.4868890000000001</v>
          </cell>
          <cell r="H1790">
            <v>3.537563</v>
          </cell>
          <cell r="I1790">
            <v>-0.61777680000000001</v>
          </cell>
          <cell r="J1790">
            <v>-0.25278929999999999</v>
          </cell>
          <cell r="K1790">
            <v>0</v>
          </cell>
          <cell r="L1790">
            <v>0.25278929999999999</v>
          </cell>
          <cell r="M1790">
            <v>0.61777680000000001</v>
          </cell>
          <cell r="N1790">
            <v>0.61777680000000001</v>
          </cell>
          <cell r="O1790">
            <v>19</v>
          </cell>
        </row>
        <row r="1791">
          <cell r="A1791" t="str">
            <v>C&amp;I</v>
          </cell>
          <cell r="B1791">
            <v>14</v>
          </cell>
          <cell r="C1791" t="str">
            <v>All</v>
          </cell>
          <cell r="D1791" t="str">
            <v>Switch</v>
          </cell>
          <cell r="E1791" t="str">
            <v>Building Age: 3 - 10 YEARS</v>
          </cell>
          <cell r="F1791">
            <v>91.831400000000002</v>
          </cell>
          <cell r="G1791">
            <v>3.770931</v>
          </cell>
          <cell r="H1791">
            <v>3.573118</v>
          </cell>
          <cell r="I1791">
            <v>-0.61055079999999995</v>
          </cell>
          <cell r="J1791">
            <v>-0.24983250000000001</v>
          </cell>
          <cell r="K1791">
            <v>0</v>
          </cell>
          <cell r="L1791">
            <v>0.24983250000000001</v>
          </cell>
          <cell r="M1791">
            <v>0.61055079999999995</v>
          </cell>
          <cell r="N1791">
            <v>0.61055079999999995</v>
          </cell>
          <cell r="O1791">
            <v>19</v>
          </cell>
        </row>
        <row r="1792">
          <cell r="A1792" t="str">
            <v>C&amp;I</v>
          </cell>
          <cell r="B1792">
            <v>15</v>
          </cell>
          <cell r="C1792" t="str">
            <v>All</v>
          </cell>
          <cell r="D1792" t="str">
            <v>Switch</v>
          </cell>
          <cell r="E1792" t="str">
            <v>Building Age: 3 - 10 YEARS</v>
          </cell>
          <cell r="F1792">
            <v>93.805800000000005</v>
          </cell>
          <cell r="G1792">
            <v>3.9022619999999999</v>
          </cell>
          <cell r="H1792">
            <v>3.7976570000000001</v>
          </cell>
          <cell r="I1792">
            <v>-0.60409500000000005</v>
          </cell>
          <cell r="J1792">
            <v>-0.24719079999999999</v>
          </cell>
          <cell r="K1792">
            <v>0</v>
          </cell>
          <cell r="L1792">
            <v>0.24719079999999999</v>
          </cell>
          <cell r="M1792">
            <v>0.60409500000000005</v>
          </cell>
          <cell r="N1792">
            <v>0.60409500000000005</v>
          </cell>
          <cell r="O1792">
            <v>19</v>
          </cell>
        </row>
        <row r="1793">
          <cell r="A1793" t="str">
            <v>C&amp;I</v>
          </cell>
          <cell r="B1793">
            <v>16</v>
          </cell>
          <cell r="C1793" t="str">
            <v>All</v>
          </cell>
          <cell r="D1793" t="str">
            <v>Switch</v>
          </cell>
          <cell r="E1793" t="str">
            <v>Building Age: 3 - 10 YEARS</v>
          </cell>
          <cell r="F1793">
            <v>95.805700000000002</v>
          </cell>
          <cell r="G1793">
            <v>3.7621869999999999</v>
          </cell>
          <cell r="H1793">
            <v>4.0267059999999999</v>
          </cell>
          <cell r="I1793">
            <v>-0.64224460000000005</v>
          </cell>
          <cell r="J1793">
            <v>-0.26280130000000002</v>
          </cell>
          <cell r="K1793">
            <v>0</v>
          </cell>
          <cell r="L1793">
            <v>0.26280130000000002</v>
          </cell>
          <cell r="M1793">
            <v>0.64224460000000005</v>
          </cell>
          <cell r="N1793">
            <v>0.64224460000000005</v>
          </cell>
          <cell r="O1793">
            <v>19</v>
          </cell>
        </row>
        <row r="1794">
          <cell r="A1794" t="str">
            <v>C&amp;I</v>
          </cell>
          <cell r="B1794">
            <v>17</v>
          </cell>
          <cell r="C1794" t="str">
            <v>All</v>
          </cell>
          <cell r="D1794" t="str">
            <v>Switch</v>
          </cell>
          <cell r="E1794" t="str">
            <v>Building Age: 3 - 10 YEARS</v>
          </cell>
          <cell r="F1794">
            <v>96.4739</v>
          </cell>
          <cell r="G1794">
            <v>3.6125080000000001</v>
          </cell>
          <cell r="H1794">
            <v>3.9246829999999999</v>
          </cell>
          <cell r="I1794">
            <v>-0.63104039999999995</v>
          </cell>
          <cell r="J1794">
            <v>-0.25821660000000002</v>
          </cell>
          <cell r="K1794">
            <v>0</v>
          </cell>
          <cell r="L1794">
            <v>0.25821660000000002</v>
          </cell>
          <cell r="M1794">
            <v>0.63104039999999995</v>
          </cell>
          <cell r="N1794">
            <v>0.63104039999999995</v>
          </cell>
          <cell r="O1794">
            <v>19</v>
          </cell>
        </row>
        <row r="1795">
          <cell r="A1795" t="str">
            <v>C&amp;I</v>
          </cell>
          <cell r="B1795">
            <v>18</v>
          </cell>
          <cell r="C1795" t="str">
            <v>All</v>
          </cell>
          <cell r="D1795" t="str">
            <v>Switch</v>
          </cell>
          <cell r="E1795" t="str">
            <v>Building Age: 3 - 10 YEARS</v>
          </cell>
          <cell r="F1795">
            <v>95.892200000000003</v>
          </cell>
          <cell r="G1795">
            <v>2.9915280000000002</v>
          </cell>
          <cell r="H1795">
            <v>3.1719080000000002</v>
          </cell>
          <cell r="I1795">
            <v>-0.655972</v>
          </cell>
          <cell r="J1795">
            <v>-0.2684184</v>
          </cell>
          <cell r="K1795">
            <v>0</v>
          </cell>
          <cell r="L1795">
            <v>0.2684184</v>
          </cell>
          <cell r="M1795">
            <v>0.655972</v>
          </cell>
          <cell r="N1795">
            <v>0.655972</v>
          </cell>
          <cell r="O1795">
            <v>19</v>
          </cell>
        </row>
        <row r="1796">
          <cell r="A1796" t="str">
            <v>C&amp;I</v>
          </cell>
          <cell r="B1796">
            <v>19</v>
          </cell>
          <cell r="C1796" t="str">
            <v>All</v>
          </cell>
          <cell r="D1796" t="str">
            <v>Switch</v>
          </cell>
          <cell r="E1796" t="str">
            <v>Building Age: 3 - 10 YEARS</v>
          </cell>
          <cell r="F1796">
            <v>92.841300000000004</v>
          </cell>
          <cell r="G1796">
            <v>1.4346410000000001</v>
          </cell>
          <cell r="H1796">
            <v>1.75217</v>
          </cell>
          <cell r="I1796">
            <v>-0.66545589999999999</v>
          </cell>
          <cell r="J1796">
            <v>-0.27229920000000002</v>
          </cell>
          <cell r="K1796">
            <v>0</v>
          </cell>
          <cell r="L1796">
            <v>0.27229920000000002</v>
          </cell>
          <cell r="M1796">
            <v>0.66545589999999999</v>
          </cell>
          <cell r="N1796">
            <v>0.66545589999999999</v>
          </cell>
          <cell r="O1796">
            <v>19</v>
          </cell>
        </row>
        <row r="1797">
          <cell r="A1797" t="str">
            <v>C&amp;I</v>
          </cell>
          <cell r="B1797">
            <v>20</v>
          </cell>
          <cell r="C1797" t="str">
            <v>All</v>
          </cell>
          <cell r="D1797" t="str">
            <v>Switch</v>
          </cell>
          <cell r="E1797" t="str">
            <v>Building Age: 3 - 10 YEARS</v>
          </cell>
          <cell r="F1797">
            <v>87.121099999999998</v>
          </cell>
          <cell r="G1797">
            <v>0.97285149999999998</v>
          </cell>
          <cell r="H1797">
            <v>1.583278</v>
          </cell>
          <cell r="I1797">
            <v>-0.65878689999999995</v>
          </cell>
          <cell r="J1797">
            <v>-0.26957029999999998</v>
          </cell>
          <cell r="K1797">
            <v>0</v>
          </cell>
          <cell r="L1797">
            <v>0.26957029999999998</v>
          </cell>
          <cell r="M1797">
            <v>0.65878689999999995</v>
          </cell>
          <cell r="N1797">
            <v>0.65878689999999995</v>
          </cell>
          <cell r="O1797">
            <v>19</v>
          </cell>
        </row>
        <row r="1798">
          <cell r="A1798" t="str">
            <v>C&amp;I</v>
          </cell>
          <cell r="B1798">
            <v>21</v>
          </cell>
          <cell r="C1798" t="str">
            <v>All</v>
          </cell>
          <cell r="D1798" t="str">
            <v>Switch</v>
          </cell>
          <cell r="E1798" t="str">
            <v>Building Age: 3 - 10 YEARS</v>
          </cell>
          <cell r="F1798">
            <v>82.258499999999998</v>
          </cell>
          <cell r="G1798">
            <v>0.75807400000000003</v>
          </cell>
          <cell r="H1798">
            <v>1.571372</v>
          </cell>
          <cell r="I1798">
            <v>-0.62598989999999999</v>
          </cell>
          <cell r="J1798">
            <v>-0.25614999999999999</v>
          </cell>
          <cell r="K1798">
            <v>0</v>
          </cell>
          <cell r="L1798">
            <v>0.25614999999999999</v>
          </cell>
          <cell r="M1798">
            <v>0.62598989999999999</v>
          </cell>
          <cell r="N1798">
            <v>0.62598989999999999</v>
          </cell>
          <cell r="O1798">
            <v>19</v>
          </cell>
        </row>
        <row r="1799">
          <cell r="A1799" t="str">
            <v>C&amp;I</v>
          </cell>
          <cell r="B1799">
            <v>22</v>
          </cell>
          <cell r="C1799" t="str">
            <v>All</v>
          </cell>
          <cell r="D1799" t="str">
            <v>Switch</v>
          </cell>
          <cell r="E1799" t="str">
            <v>Building Age: 3 - 10 YEARS</v>
          </cell>
          <cell r="F1799">
            <v>78.952299999999994</v>
          </cell>
          <cell r="G1799">
            <v>0.70120939999999998</v>
          </cell>
          <cell r="H1799">
            <v>1.5972900000000001</v>
          </cell>
          <cell r="I1799">
            <v>-0.60036730000000005</v>
          </cell>
          <cell r="J1799">
            <v>-0.24566540000000001</v>
          </cell>
          <cell r="K1799">
            <v>0</v>
          </cell>
          <cell r="L1799">
            <v>0.24566540000000001</v>
          </cell>
          <cell r="M1799">
            <v>0.60036730000000005</v>
          </cell>
          <cell r="N1799">
            <v>0.60036730000000005</v>
          </cell>
          <cell r="O1799">
            <v>19</v>
          </cell>
        </row>
        <row r="1800">
          <cell r="A1800" t="str">
            <v>C&amp;I</v>
          </cell>
          <cell r="B1800">
            <v>23</v>
          </cell>
          <cell r="C1800" t="str">
            <v>All</v>
          </cell>
          <cell r="D1800" t="str">
            <v>Switch</v>
          </cell>
          <cell r="E1800" t="str">
            <v>Building Age: 3 - 10 YEARS</v>
          </cell>
          <cell r="F1800">
            <v>76.671700000000001</v>
          </cell>
          <cell r="G1800">
            <v>0.92936470000000004</v>
          </cell>
          <cell r="H1800">
            <v>1.920593</v>
          </cell>
          <cell r="I1800">
            <v>-0.582291</v>
          </cell>
          <cell r="J1800">
            <v>-0.2382688</v>
          </cell>
          <cell r="K1800">
            <v>0</v>
          </cell>
          <cell r="L1800">
            <v>0.2382688</v>
          </cell>
          <cell r="M1800">
            <v>0.582291</v>
          </cell>
          <cell r="N1800">
            <v>0.582291</v>
          </cell>
          <cell r="O1800">
            <v>19</v>
          </cell>
        </row>
        <row r="1801">
          <cell r="A1801" t="str">
            <v>C&amp;I</v>
          </cell>
          <cell r="B1801">
            <v>24</v>
          </cell>
          <cell r="C1801" t="str">
            <v>All</v>
          </cell>
          <cell r="D1801" t="str">
            <v>Switch</v>
          </cell>
          <cell r="E1801" t="str">
            <v>Building Age: 3 - 10 YEARS</v>
          </cell>
          <cell r="F1801">
            <v>74.5595</v>
          </cell>
          <cell r="G1801">
            <v>1.2141120000000001</v>
          </cell>
          <cell r="H1801">
            <v>2.0612910000000002</v>
          </cell>
          <cell r="I1801">
            <v>-0.57067009999999996</v>
          </cell>
          <cell r="J1801">
            <v>-0.23351359999999999</v>
          </cell>
          <cell r="K1801">
            <v>0</v>
          </cell>
          <cell r="L1801">
            <v>0.23351359999999999</v>
          </cell>
          <cell r="M1801">
            <v>0.57067009999999996</v>
          </cell>
          <cell r="N1801">
            <v>0.57067009999999996</v>
          </cell>
          <cell r="O1801">
            <v>19</v>
          </cell>
        </row>
        <row r="1802">
          <cell r="A1802" t="str">
            <v>C&amp;I</v>
          </cell>
          <cell r="B1802">
            <v>1</v>
          </cell>
          <cell r="C1802" t="str">
            <v>All</v>
          </cell>
          <cell r="D1802" t="str">
            <v>Switch</v>
          </cell>
          <cell r="E1802" t="str">
            <v>Enrollment Date Quintile: 2nd Earliest</v>
          </cell>
          <cell r="F1802">
            <v>66.682699999999997</v>
          </cell>
          <cell r="G1802">
            <v>0.94718820000000004</v>
          </cell>
          <cell r="H1802">
            <v>1.2303489999999999</v>
          </cell>
          <cell r="I1802">
            <v>-0.46518029999999999</v>
          </cell>
          <cell r="J1802">
            <v>-0.19034799999999999</v>
          </cell>
          <cell r="K1802">
            <v>0</v>
          </cell>
          <cell r="L1802">
            <v>0.19034799999999999</v>
          </cell>
          <cell r="M1802">
            <v>0.46518029999999999</v>
          </cell>
          <cell r="N1802">
            <v>0.46518029999999999</v>
          </cell>
          <cell r="O1802">
            <v>47</v>
          </cell>
        </row>
        <row r="1803">
          <cell r="A1803" t="str">
            <v>C&amp;I</v>
          </cell>
          <cell r="B1803">
            <v>2</v>
          </cell>
          <cell r="C1803" t="str">
            <v>All</v>
          </cell>
          <cell r="D1803" t="str">
            <v>Switch</v>
          </cell>
          <cell r="E1803" t="str">
            <v>Enrollment Date Quintile: 2nd Earliest</v>
          </cell>
          <cell r="F1803">
            <v>65.727000000000004</v>
          </cell>
          <cell r="G1803">
            <v>0.81682220000000005</v>
          </cell>
          <cell r="H1803">
            <v>0.92970680000000006</v>
          </cell>
          <cell r="I1803">
            <v>-0.46284340000000002</v>
          </cell>
          <cell r="J1803">
            <v>-0.1893918</v>
          </cell>
          <cell r="K1803">
            <v>0</v>
          </cell>
          <cell r="L1803">
            <v>0.1893918</v>
          </cell>
          <cell r="M1803">
            <v>0.46284340000000002</v>
          </cell>
          <cell r="N1803">
            <v>0.46284340000000002</v>
          </cell>
          <cell r="O1803">
            <v>47</v>
          </cell>
        </row>
        <row r="1804">
          <cell r="A1804" t="str">
            <v>C&amp;I</v>
          </cell>
          <cell r="B1804">
            <v>3</v>
          </cell>
          <cell r="C1804" t="str">
            <v>All</v>
          </cell>
          <cell r="D1804" t="str">
            <v>Switch</v>
          </cell>
          <cell r="E1804" t="str">
            <v>Enrollment Date Quintile: 2nd Earliest</v>
          </cell>
          <cell r="F1804">
            <v>64.437100000000001</v>
          </cell>
          <cell r="G1804">
            <v>0.85086479999999998</v>
          </cell>
          <cell r="H1804">
            <v>1.0003660000000001</v>
          </cell>
          <cell r="I1804">
            <v>-0.4584027</v>
          </cell>
          <cell r="J1804">
            <v>-0.18757470000000001</v>
          </cell>
          <cell r="K1804">
            <v>0</v>
          </cell>
          <cell r="L1804">
            <v>0.18757470000000001</v>
          </cell>
          <cell r="M1804">
            <v>0.4584027</v>
          </cell>
          <cell r="N1804">
            <v>0.4584027</v>
          </cell>
          <cell r="O1804">
            <v>47</v>
          </cell>
        </row>
        <row r="1805">
          <cell r="A1805" t="str">
            <v>C&amp;I</v>
          </cell>
          <cell r="B1805">
            <v>4</v>
          </cell>
          <cell r="C1805" t="str">
            <v>All</v>
          </cell>
          <cell r="D1805" t="str">
            <v>Switch</v>
          </cell>
          <cell r="E1805" t="str">
            <v>Enrollment Date Quintile: 2nd Earliest</v>
          </cell>
          <cell r="F1805">
            <v>64.309700000000007</v>
          </cell>
          <cell r="G1805">
            <v>0.84758860000000003</v>
          </cell>
          <cell r="H1805">
            <v>0.97135649999999996</v>
          </cell>
          <cell r="I1805">
            <v>-0.4570978</v>
          </cell>
          <cell r="J1805">
            <v>-0.1870407</v>
          </cell>
          <cell r="K1805">
            <v>0</v>
          </cell>
          <cell r="L1805">
            <v>0.1870407</v>
          </cell>
          <cell r="M1805">
            <v>0.4570978</v>
          </cell>
          <cell r="N1805">
            <v>0.4570978</v>
          </cell>
          <cell r="O1805">
            <v>47</v>
          </cell>
        </row>
        <row r="1806">
          <cell r="A1806" t="str">
            <v>C&amp;I</v>
          </cell>
          <cell r="B1806">
            <v>5</v>
          </cell>
          <cell r="C1806" t="str">
            <v>All</v>
          </cell>
          <cell r="D1806" t="str">
            <v>Switch</v>
          </cell>
          <cell r="E1806" t="str">
            <v>Enrollment Date Quintile: 2nd Earliest</v>
          </cell>
          <cell r="F1806">
            <v>63.955599999999997</v>
          </cell>
          <cell r="G1806">
            <v>1.094884</v>
          </cell>
          <cell r="H1806">
            <v>1.322044</v>
          </cell>
          <cell r="I1806">
            <v>-0.4572601</v>
          </cell>
          <cell r="J1806">
            <v>-0.1871071</v>
          </cell>
          <cell r="K1806">
            <v>0</v>
          </cell>
          <cell r="L1806">
            <v>0.1871071</v>
          </cell>
          <cell r="M1806">
            <v>0.4572601</v>
          </cell>
          <cell r="N1806">
            <v>0.4572601</v>
          </cell>
          <cell r="O1806">
            <v>47</v>
          </cell>
        </row>
        <row r="1807">
          <cell r="A1807" t="str">
            <v>C&amp;I</v>
          </cell>
          <cell r="B1807">
            <v>6</v>
          </cell>
          <cell r="C1807" t="str">
            <v>All</v>
          </cell>
          <cell r="D1807" t="str">
            <v>Switch</v>
          </cell>
          <cell r="E1807" t="str">
            <v>Enrollment Date Quintile: 2nd Earliest</v>
          </cell>
          <cell r="F1807">
            <v>63.240099999999998</v>
          </cell>
          <cell r="G1807">
            <v>1.322417</v>
          </cell>
          <cell r="H1807">
            <v>1.5540659999999999</v>
          </cell>
          <cell r="I1807">
            <v>-0.4575381</v>
          </cell>
          <cell r="J1807">
            <v>-0.1872209</v>
          </cell>
          <cell r="K1807">
            <v>0</v>
          </cell>
          <cell r="L1807">
            <v>0.1872209</v>
          </cell>
          <cell r="M1807">
            <v>0.4575381</v>
          </cell>
          <cell r="N1807">
            <v>0.4575381</v>
          </cell>
          <cell r="O1807">
            <v>47</v>
          </cell>
        </row>
        <row r="1808">
          <cell r="A1808" t="str">
            <v>C&amp;I</v>
          </cell>
          <cell r="B1808">
            <v>7</v>
          </cell>
          <cell r="C1808" t="str">
            <v>All</v>
          </cell>
          <cell r="D1808" t="str">
            <v>Switch</v>
          </cell>
          <cell r="E1808" t="str">
            <v>Enrollment Date Quintile: 2nd Earliest</v>
          </cell>
          <cell r="F1808">
            <v>62.554499999999997</v>
          </cell>
          <cell r="G1808">
            <v>1.426509</v>
          </cell>
          <cell r="H1808">
            <v>1.6166739999999999</v>
          </cell>
          <cell r="I1808">
            <v>-0.45904810000000001</v>
          </cell>
          <cell r="J1808">
            <v>-0.1878388</v>
          </cell>
          <cell r="K1808">
            <v>0</v>
          </cell>
          <cell r="L1808">
            <v>0.1878388</v>
          </cell>
          <cell r="M1808">
            <v>0.45904810000000001</v>
          </cell>
          <cell r="N1808">
            <v>0.45904810000000001</v>
          </cell>
          <cell r="O1808">
            <v>47</v>
          </cell>
        </row>
        <row r="1809">
          <cell r="A1809" t="str">
            <v>C&amp;I</v>
          </cell>
          <cell r="B1809">
            <v>8</v>
          </cell>
          <cell r="C1809" t="str">
            <v>All</v>
          </cell>
          <cell r="D1809" t="str">
            <v>Switch</v>
          </cell>
          <cell r="E1809" t="str">
            <v>Enrollment Date Quintile: 2nd Earliest</v>
          </cell>
          <cell r="F1809">
            <v>64.390199999999993</v>
          </cell>
          <cell r="G1809">
            <v>2.2205140000000001</v>
          </cell>
          <cell r="H1809">
            <v>2.4508390000000002</v>
          </cell>
          <cell r="I1809">
            <v>-0.46740429999999999</v>
          </cell>
          <cell r="J1809">
            <v>-0.19125809999999999</v>
          </cell>
          <cell r="K1809">
            <v>0</v>
          </cell>
          <cell r="L1809">
            <v>0.19125809999999999</v>
          </cell>
          <cell r="M1809">
            <v>0.46740429999999999</v>
          </cell>
          <cell r="N1809">
            <v>0.46740429999999999</v>
          </cell>
          <cell r="O1809">
            <v>47</v>
          </cell>
        </row>
        <row r="1810">
          <cell r="A1810" t="str">
            <v>C&amp;I</v>
          </cell>
          <cell r="B1810">
            <v>9</v>
          </cell>
          <cell r="C1810" t="str">
            <v>All</v>
          </cell>
          <cell r="D1810" t="str">
            <v>Switch</v>
          </cell>
          <cell r="E1810" t="str">
            <v>Enrollment Date Quintile: 2nd Earliest</v>
          </cell>
          <cell r="F1810">
            <v>71.0715</v>
          </cell>
          <cell r="G1810">
            <v>3.6240030000000001</v>
          </cell>
          <cell r="H1810">
            <v>3.6993299999999998</v>
          </cell>
          <cell r="I1810">
            <v>-0.5221114</v>
          </cell>
          <cell r="J1810">
            <v>-0.21364379999999999</v>
          </cell>
          <cell r="K1810">
            <v>0</v>
          </cell>
          <cell r="L1810">
            <v>0.21364379999999999</v>
          </cell>
          <cell r="M1810">
            <v>0.5221114</v>
          </cell>
          <cell r="N1810">
            <v>0.5221114</v>
          </cell>
          <cell r="O1810">
            <v>47</v>
          </cell>
        </row>
        <row r="1811">
          <cell r="A1811" t="str">
            <v>C&amp;I</v>
          </cell>
          <cell r="B1811">
            <v>10</v>
          </cell>
          <cell r="C1811" t="str">
            <v>All</v>
          </cell>
          <cell r="D1811" t="str">
            <v>Switch</v>
          </cell>
          <cell r="E1811" t="str">
            <v>Enrollment Date Quintile: 2nd Earliest</v>
          </cell>
          <cell r="F1811">
            <v>78.731700000000004</v>
          </cell>
          <cell r="G1811">
            <v>4.5258539999999998</v>
          </cell>
          <cell r="H1811">
            <v>4.2174250000000004</v>
          </cell>
          <cell r="I1811">
            <v>-0.51245560000000001</v>
          </cell>
          <cell r="J1811">
            <v>-0.20969270000000001</v>
          </cell>
          <cell r="K1811">
            <v>0</v>
          </cell>
          <cell r="L1811">
            <v>0.20969270000000001</v>
          </cell>
          <cell r="M1811">
            <v>0.51245560000000001</v>
          </cell>
          <cell r="N1811">
            <v>0.51245560000000001</v>
          </cell>
          <cell r="O1811">
            <v>47</v>
          </cell>
        </row>
        <row r="1812">
          <cell r="A1812" t="str">
            <v>C&amp;I</v>
          </cell>
          <cell r="B1812">
            <v>11</v>
          </cell>
          <cell r="C1812" t="str">
            <v>All</v>
          </cell>
          <cell r="D1812" t="str">
            <v>Switch</v>
          </cell>
          <cell r="E1812" t="str">
            <v>Enrollment Date Quintile: 2nd Earliest</v>
          </cell>
          <cell r="F1812">
            <v>83.7697</v>
          </cell>
          <cell r="G1812">
            <v>5.1687060000000002</v>
          </cell>
          <cell r="H1812">
            <v>5.3565290000000001</v>
          </cell>
          <cell r="I1812">
            <v>-0.53005340000000001</v>
          </cell>
          <cell r="J1812">
            <v>-0.21689359999999999</v>
          </cell>
          <cell r="K1812">
            <v>0</v>
          </cell>
          <cell r="L1812">
            <v>0.21689359999999999</v>
          </cell>
          <cell r="M1812">
            <v>0.53005340000000001</v>
          </cell>
          <cell r="N1812">
            <v>0.53005340000000001</v>
          </cell>
          <cell r="O1812">
            <v>47</v>
          </cell>
        </row>
        <row r="1813">
          <cell r="A1813" t="str">
            <v>C&amp;I</v>
          </cell>
          <cell r="B1813">
            <v>12</v>
          </cell>
          <cell r="C1813" t="str">
            <v>All</v>
          </cell>
          <cell r="D1813" t="str">
            <v>Switch</v>
          </cell>
          <cell r="E1813" t="str">
            <v>Enrollment Date Quintile: 2nd Earliest</v>
          </cell>
          <cell r="F1813">
            <v>86.869299999999996</v>
          </cell>
          <cell r="G1813">
            <v>5.5565239999999996</v>
          </cell>
          <cell r="H1813">
            <v>4.6807400000000001</v>
          </cell>
          <cell r="I1813">
            <v>-0.55826229999999999</v>
          </cell>
          <cell r="J1813">
            <v>-0.22843640000000001</v>
          </cell>
          <cell r="K1813">
            <v>0</v>
          </cell>
          <cell r="L1813">
            <v>0.22843640000000001</v>
          </cell>
          <cell r="M1813">
            <v>0.55826229999999999</v>
          </cell>
          <cell r="N1813">
            <v>0.55826229999999999</v>
          </cell>
          <cell r="O1813">
            <v>47</v>
          </cell>
        </row>
        <row r="1814">
          <cell r="A1814" t="str">
            <v>C&amp;I</v>
          </cell>
          <cell r="B1814">
            <v>13</v>
          </cell>
          <cell r="C1814" t="str">
            <v>All</v>
          </cell>
          <cell r="D1814" t="str">
            <v>Switch</v>
          </cell>
          <cell r="E1814" t="str">
            <v>Enrollment Date Quintile: 2nd Earliest</v>
          </cell>
          <cell r="F1814">
            <v>89.423699999999997</v>
          </cell>
          <cell r="G1814">
            <v>5.5811890000000002</v>
          </cell>
          <cell r="H1814">
            <v>6.3826270000000003</v>
          </cell>
          <cell r="I1814">
            <v>-0.56121989999999999</v>
          </cell>
          <cell r="J1814">
            <v>-0.22964660000000001</v>
          </cell>
          <cell r="K1814">
            <v>0</v>
          </cell>
          <cell r="L1814">
            <v>0.22964660000000001</v>
          </cell>
          <cell r="M1814">
            <v>0.56121989999999999</v>
          </cell>
          <cell r="N1814">
            <v>0.56121989999999999</v>
          </cell>
          <cell r="O1814">
            <v>47</v>
          </cell>
        </row>
        <row r="1815">
          <cell r="A1815" t="str">
            <v>C&amp;I</v>
          </cell>
          <cell r="B1815">
            <v>14</v>
          </cell>
          <cell r="C1815" t="str">
            <v>All</v>
          </cell>
          <cell r="D1815" t="str">
            <v>Switch</v>
          </cell>
          <cell r="E1815" t="str">
            <v>Enrollment Date Quintile: 2nd Earliest</v>
          </cell>
          <cell r="F1815">
            <v>91.628</v>
          </cell>
          <cell r="G1815">
            <v>5.7110459999999996</v>
          </cell>
          <cell r="H1815">
            <v>5.7116249999999997</v>
          </cell>
          <cell r="I1815">
            <v>-0.57456490000000005</v>
          </cell>
          <cell r="J1815">
            <v>-0.23510729999999999</v>
          </cell>
          <cell r="K1815">
            <v>0</v>
          </cell>
          <cell r="L1815">
            <v>0.23510729999999999</v>
          </cell>
          <cell r="M1815">
            <v>0.57456490000000005</v>
          </cell>
          <cell r="N1815">
            <v>0.57456490000000005</v>
          </cell>
          <cell r="O1815">
            <v>47</v>
          </cell>
        </row>
        <row r="1816">
          <cell r="A1816" t="str">
            <v>C&amp;I</v>
          </cell>
          <cell r="B1816">
            <v>15</v>
          </cell>
          <cell r="C1816" t="str">
            <v>All</v>
          </cell>
          <cell r="D1816" t="str">
            <v>Switch</v>
          </cell>
          <cell r="E1816" t="str">
            <v>Enrollment Date Quintile: 2nd Earliest</v>
          </cell>
          <cell r="F1816">
            <v>93.607399999999998</v>
          </cell>
          <cell r="G1816">
            <v>5.7595869999999998</v>
          </cell>
          <cell r="H1816">
            <v>5.6455310000000001</v>
          </cell>
          <cell r="I1816">
            <v>-0.58611769999999996</v>
          </cell>
          <cell r="J1816">
            <v>-0.23983460000000001</v>
          </cell>
          <cell r="K1816">
            <v>0</v>
          </cell>
          <cell r="L1816">
            <v>0.23983460000000001</v>
          </cell>
          <cell r="M1816">
            <v>0.58611769999999996</v>
          </cell>
          <cell r="N1816">
            <v>0.58611769999999996</v>
          </cell>
          <cell r="O1816">
            <v>47</v>
          </cell>
        </row>
        <row r="1817">
          <cell r="A1817" t="str">
            <v>C&amp;I</v>
          </cell>
          <cell r="B1817">
            <v>16</v>
          </cell>
          <cell r="C1817" t="str">
            <v>All</v>
          </cell>
          <cell r="D1817" t="str">
            <v>Switch</v>
          </cell>
          <cell r="E1817" t="str">
            <v>Enrollment Date Quintile: 2nd Earliest</v>
          </cell>
          <cell r="F1817">
            <v>95.122799999999998</v>
          </cell>
          <cell r="G1817">
            <v>5.7039590000000002</v>
          </cell>
          <cell r="H1817">
            <v>5.9997949999999998</v>
          </cell>
          <cell r="I1817">
            <v>-0.57607649999999999</v>
          </cell>
          <cell r="J1817">
            <v>-0.23572580000000001</v>
          </cell>
          <cell r="K1817">
            <v>0</v>
          </cell>
          <cell r="L1817">
            <v>0.23572580000000001</v>
          </cell>
          <cell r="M1817">
            <v>0.57607649999999999</v>
          </cell>
          <cell r="N1817">
            <v>0.57607649999999999</v>
          </cell>
          <cell r="O1817">
            <v>47</v>
          </cell>
        </row>
        <row r="1818">
          <cell r="A1818" t="str">
            <v>C&amp;I</v>
          </cell>
          <cell r="B1818">
            <v>17</v>
          </cell>
          <cell r="C1818" t="str">
            <v>All</v>
          </cell>
          <cell r="D1818" t="str">
            <v>Switch</v>
          </cell>
          <cell r="E1818" t="str">
            <v>Enrollment Date Quintile: 2nd Earliest</v>
          </cell>
          <cell r="F1818">
            <v>95.241600000000005</v>
          </cell>
          <cell r="G1818">
            <v>5.2162009999999999</v>
          </cell>
          <cell r="H1818">
            <v>4.7310610000000004</v>
          </cell>
          <cell r="I1818">
            <v>-0.56998910000000003</v>
          </cell>
          <cell r="J1818">
            <v>-0.2332349</v>
          </cell>
          <cell r="K1818">
            <v>0</v>
          </cell>
          <cell r="L1818">
            <v>0.2332349</v>
          </cell>
          <cell r="M1818">
            <v>0.56998910000000003</v>
          </cell>
          <cell r="N1818">
            <v>0.56998910000000003</v>
          </cell>
          <cell r="O1818">
            <v>47</v>
          </cell>
        </row>
        <row r="1819">
          <cell r="A1819" t="str">
            <v>C&amp;I</v>
          </cell>
          <cell r="B1819">
            <v>18</v>
          </cell>
          <cell r="C1819" t="str">
            <v>All</v>
          </cell>
          <cell r="D1819" t="str">
            <v>Switch</v>
          </cell>
          <cell r="E1819" t="str">
            <v>Enrollment Date Quintile: 2nd Earliest</v>
          </cell>
          <cell r="F1819">
            <v>94.277900000000002</v>
          </cell>
          <cell r="G1819">
            <v>3.5282079999999998</v>
          </cell>
          <cell r="H1819">
            <v>2.8827349999999998</v>
          </cell>
          <cell r="I1819">
            <v>-0.57660840000000002</v>
          </cell>
          <cell r="J1819">
            <v>-0.2359435</v>
          </cell>
          <cell r="K1819">
            <v>0</v>
          </cell>
          <cell r="L1819">
            <v>0.2359435</v>
          </cell>
          <cell r="M1819">
            <v>0.57660840000000002</v>
          </cell>
          <cell r="N1819">
            <v>0.57660840000000002</v>
          </cell>
          <cell r="O1819">
            <v>47</v>
          </cell>
        </row>
        <row r="1820">
          <cell r="A1820" t="str">
            <v>C&amp;I</v>
          </cell>
          <cell r="B1820">
            <v>19</v>
          </cell>
          <cell r="C1820" t="str">
            <v>All</v>
          </cell>
          <cell r="D1820" t="str">
            <v>Switch</v>
          </cell>
          <cell r="E1820" t="str">
            <v>Enrollment Date Quintile: 2nd Earliest</v>
          </cell>
          <cell r="F1820">
            <v>91.268799999999999</v>
          </cell>
          <cell r="G1820">
            <v>2.0823010000000002</v>
          </cell>
          <cell r="H1820">
            <v>1.6256489999999999</v>
          </cell>
          <cell r="I1820">
            <v>-0.56786139999999996</v>
          </cell>
          <cell r="J1820">
            <v>-0.2323643</v>
          </cell>
          <cell r="K1820">
            <v>0</v>
          </cell>
          <cell r="L1820">
            <v>0.2323643</v>
          </cell>
          <cell r="M1820">
            <v>0.56786139999999996</v>
          </cell>
          <cell r="N1820">
            <v>0.56786139999999996</v>
          </cell>
          <cell r="O1820">
            <v>47</v>
          </cell>
        </row>
        <row r="1821">
          <cell r="A1821" t="str">
            <v>C&amp;I</v>
          </cell>
          <cell r="B1821">
            <v>20</v>
          </cell>
          <cell r="C1821" t="str">
            <v>All</v>
          </cell>
          <cell r="D1821" t="str">
            <v>Switch</v>
          </cell>
          <cell r="E1821" t="str">
            <v>Enrollment Date Quintile: 2nd Earliest</v>
          </cell>
          <cell r="F1821">
            <v>85.009600000000006</v>
          </cell>
          <cell r="G1821">
            <v>1.4436770000000001</v>
          </cell>
          <cell r="H1821">
            <v>1.5295460000000001</v>
          </cell>
          <cell r="I1821">
            <v>-0.54373280000000002</v>
          </cell>
          <cell r="J1821">
            <v>-0.22249099999999999</v>
          </cell>
          <cell r="K1821">
            <v>0</v>
          </cell>
          <cell r="L1821">
            <v>0.22249099999999999</v>
          </cell>
          <cell r="M1821">
            <v>0.54373280000000002</v>
          </cell>
          <cell r="N1821">
            <v>0.54373280000000002</v>
          </cell>
          <cell r="O1821">
            <v>47</v>
          </cell>
        </row>
        <row r="1822">
          <cell r="A1822" t="str">
            <v>C&amp;I</v>
          </cell>
          <cell r="B1822">
            <v>21</v>
          </cell>
          <cell r="C1822" t="str">
            <v>All</v>
          </cell>
          <cell r="D1822" t="str">
            <v>Switch</v>
          </cell>
          <cell r="E1822" t="str">
            <v>Enrollment Date Quintile: 2nd Earliest</v>
          </cell>
          <cell r="F1822">
            <v>80.270300000000006</v>
          </cell>
          <cell r="G1822">
            <v>1.2002029999999999</v>
          </cell>
          <cell r="H1822">
            <v>1.1705289999999999</v>
          </cell>
          <cell r="I1822">
            <v>-0.51464900000000002</v>
          </cell>
          <cell r="J1822">
            <v>-0.21059020000000001</v>
          </cell>
          <cell r="K1822">
            <v>0</v>
          </cell>
          <cell r="L1822">
            <v>0.21059020000000001</v>
          </cell>
          <cell r="M1822">
            <v>0.51464900000000002</v>
          </cell>
          <cell r="N1822">
            <v>0.51464900000000002</v>
          </cell>
          <cell r="O1822">
            <v>47</v>
          </cell>
        </row>
        <row r="1823">
          <cell r="A1823" t="str">
            <v>C&amp;I</v>
          </cell>
          <cell r="B1823">
            <v>22</v>
          </cell>
          <cell r="C1823" t="str">
            <v>All</v>
          </cell>
          <cell r="D1823" t="str">
            <v>Switch</v>
          </cell>
          <cell r="E1823" t="str">
            <v>Enrollment Date Quintile: 2nd Earliest</v>
          </cell>
          <cell r="F1823">
            <v>76.399299999999997</v>
          </cell>
          <cell r="G1823">
            <v>1.1258539999999999</v>
          </cell>
          <cell r="H1823">
            <v>1.1991179999999999</v>
          </cell>
          <cell r="I1823">
            <v>-0.49916739999999998</v>
          </cell>
          <cell r="J1823">
            <v>-0.2042552</v>
          </cell>
          <cell r="K1823">
            <v>0</v>
          </cell>
          <cell r="L1823">
            <v>0.2042552</v>
          </cell>
          <cell r="M1823">
            <v>0.49916739999999998</v>
          </cell>
          <cell r="N1823">
            <v>0.49916739999999998</v>
          </cell>
          <cell r="O1823">
            <v>47</v>
          </cell>
        </row>
        <row r="1824">
          <cell r="A1824" t="str">
            <v>C&amp;I</v>
          </cell>
          <cell r="B1824">
            <v>23</v>
          </cell>
          <cell r="C1824" t="str">
            <v>All</v>
          </cell>
          <cell r="D1824" t="str">
            <v>Switch</v>
          </cell>
          <cell r="E1824" t="str">
            <v>Enrollment Date Quintile: 2nd Earliest</v>
          </cell>
          <cell r="F1824">
            <v>74.403499999999994</v>
          </cell>
          <cell r="G1824">
            <v>1.1282730000000001</v>
          </cell>
          <cell r="H1824">
            <v>1.2376</v>
          </cell>
          <cell r="I1824">
            <v>-0.4803306</v>
          </cell>
          <cell r="J1824">
            <v>-0.19654740000000001</v>
          </cell>
          <cell r="K1824">
            <v>0</v>
          </cell>
          <cell r="L1824">
            <v>0.19654740000000001</v>
          </cell>
          <cell r="M1824">
            <v>0.4803306</v>
          </cell>
          <cell r="N1824">
            <v>0.4803306</v>
          </cell>
          <cell r="O1824">
            <v>47</v>
          </cell>
        </row>
        <row r="1825">
          <cell r="A1825" t="str">
            <v>C&amp;I</v>
          </cell>
          <cell r="B1825">
            <v>24</v>
          </cell>
          <cell r="C1825" t="str">
            <v>All</v>
          </cell>
          <cell r="D1825" t="str">
            <v>Switch</v>
          </cell>
          <cell r="E1825" t="str">
            <v>Enrollment Date Quintile: 2nd Earliest</v>
          </cell>
          <cell r="F1825">
            <v>72.622900000000001</v>
          </cell>
          <cell r="G1825">
            <v>1.2216659999999999</v>
          </cell>
          <cell r="H1825">
            <v>1.2571559999999999</v>
          </cell>
          <cell r="I1825">
            <v>-0.4705319</v>
          </cell>
          <cell r="J1825">
            <v>-0.19253780000000001</v>
          </cell>
          <cell r="K1825">
            <v>0</v>
          </cell>
          <cell r="L1825">
            <v>0.19253780000000001</v>
          </cell>
          <cell r="M1825">
            <v>0.4705319</v>
          </cell>
          <cell r="N1825">
            <v>0.4705319</v>
          </cell>
          <cell r="O1825">
            <v>47</v>
          </cell>
        </row>
        <row r="1826">
          <cell r="A1826" t="str">
            <v>C&amp;I</v>
          </cell>
          <cell r="B1826">
            <v>1</v>
          </cell>
          <cell r="C1826" t="str">
            <v>All</v>
          </cell>
          <cell r="D1826" t="str">
            <v>Switch</v>
          </cell>
          <cell r="E1826" t="str">
            <v>Enrollment Date Quintile: 2nd Latest</v>
          </cell>
          <cell r="F1826">
            <v>67.417500000000004</v>
          </cell>
          <cell r="G1826">
            <v>0.80566850000000001</v>
          </cell>
          <cell r="H1826">
            <v>0.86324440000000002</v>
          </cell>
          <cell r="I1826">
            <v>-0.31307629999999997</v>
          </cell>
          <cell r="J1826">
            <v>-0.12810830000000001</v>
          </cell>
          <cell r="K1826">
            <v>0</v>
          </cell>
          <cell r="L1826">
            <v>0.12810830000000001</v>
          </cell>
          <cell r="M1826">
            <v>0.31307629999999997</v>
          </cell>
          <cell r="N1826">
            <v>0.31307629999999997</v>
          </cell>
          <cell r="O1826">
            <v>45</v>
          </cell>
        </row>
        <row r="1827">
          <cell r="A1827" t="str">
            <v>C&amp;I</v>
          </cell>
          <cell r="B1827">
            <v>2</v>
          </cell>
          <cell r="C1827" t="str">
            <v>All</v>
          </cell>
          <cell r="D1827" t="str">
            <v>Switch</v>
          </cell>
          <cell r="E1827" t="str">
            <v>Enrollment Date Quintile: 2nd Latest</v>
          </cell>
          <cell r="F1827">
            <v>65.526799999999994</v>
          </cell>
          <cell r="G1827">
            <v>0.83451209999999998</v>
          </cell>
          <cell r="H1827">
            <v>0.83474400000000004</v>
          </cell>
          <cell r="I1827">
            <v>-0.30998360000000003</v>
          </cell>
          <cell r="J1827">
            <v>-0.12684280000000001</v>
          </cell>
          <cell r="K1827">
            <v>0</v>
          </cell>
          <cell r="L1827">
            <v>0.12684280000000001</v>
          </cell>
          <cell r="M1827">
            <v>0.30998360000000003</v>
          </cell>
          <cell r="N1827">
            <v>0.30998360000000003</v>
          </cell>
          <cell r="O1827">
            <v>45</v>
          </cell>
        </row>
        <row r="1828">
          <cell r="A1828" t="str">
            <v>C&amp;I</v>
          </cell>
          <cell r="B1828">
            <v>3</v>
          </cell>
          <cell r="C1828" t="str">
            <v>All</v>
          </cell>
          <cell r="D1828" t="str">
            <v>Switch</v>
          </cell>
          <cell r="E1828" t="str">
            <v>Enrollment Date Quintile: 2nd Latest</v>
          </cell>
          <cell r="F1828">
            <v>64.460599999999999</v>
          </cell>
          <cell r="G1828">
            <v>0.83488479999999998</v>
          </cell>
          <cell r="H1828">
            <v>0.85246230000000001</v>
          </cell>
          <cell r="I1828">
            <v>-0.30788959999999999</v>
          </cell>
          <cell r="J1828">
            <v>-0.12598590000000001</v>
          </cell>
          <cell r="K1828">
            <v>0</v>
          </cell>
          <cell r="L1828">
            <v>0.12598590000000001</v>
          </cell>
          <cell r="M1828">
            <v>0.30788959999999999</v>
          </cell>
          <cell r="N1828">
            <v>0.30788959999999999</v>
          </cell>
          <cell r="O1828">
            <v>45</v>
          </cell>
        </row>
        <row r="1829">
          <cell r="A1829" t="str">
            <v>C&amp;I</v>
          </cell>
          <cell r="B1829">
            <v>4</v>
          </cell>
          <cell r="C1829" t="str">
            <v>All</v>
          </cell>
          <cell r="D1829" t="str">
            <v>Switch</v>
          </cell>
          <cell r="E1829" t="str">
            <v>Enrollment Date Quintile: 2nd Latest</v>
          </cell>
          <cell r="F1829">
            <v>63.162199999999999</v>
          </cell>
          <cell r="G1829">
            <v>0.81115680000000001</v>
          </cell>
          <cell r="H1829">
            <v>0.83822969999999997</v>
          </cell>
          <cell r="I1829">
            <v>-0.30627890000000002</v>
          </cell>
          <cell r="J1829">
            <v>-0.12532679999999999</v>
          </cell>
          <cell r="K1829">
            <v>0</v>
          </cell>
          <cell r="L1829">
            <v>0.12532679999999999</v>
          </cell>
          <cell r="M1829">
            <v>0.30627890000000002</v>
          </cell>
          <cell r="N1829">
            <v>0.30627890000000002</v>
          </cell>
          <cell r="O1829">
            <v>45</v>
          </cell>
        </row>
        <row r="1830">
          <cell r="A1830" t="str">
            <v>C&amp;I</v>
          </cell>
          <cell r="B1830">
            <v>5</v>
          </cell>
          <cell r="C1830" t="str">
            <v>All</v>
          </cell>
          <cell r="D1830" t="str">
            <v>Switch</v>
          </cell>
          <cell r="E1830" t="str">
            <v>Enrollment Date Quintile: 2nd Latest</v>
          </cell>
          <cell r="F1830">
            <v>62.575600000000001</v>
          </cell>
          <cell r="G1830">
            <v>0.81164170000000002</v>
          </cell>
          <cell r="H1830">
            <v>0.82738820000000002</v>
          </cell>
          <cell r="I1830">
            <v>-0.30550870000000002</v>
          </cell>
          <cell r="J1830">
            <v>-0.1250117</v>
          </cell>
          <cell r="K1830">
            <v>0</v>
          </cell>
          <cell r="L1830">
            <v>0.1250117</v>
          </cell>
          <cell r="M1830">
            <v>0.30550870000000002</v>
          </cell>
          <cell r="N1830">
            <v>0.30550870000000002</v>
          </cell>
          <cell r="O1830">
            <v>45</v>
          </cell>
        </row>
        <row r="1831">
          <cell r="A1831" t="str">
            <v>C&amp;I</v>
          </cell>
          <cell r="B1831">
            <v>6</v>
          </cell>
          <cell r="C1831" t="str">
            <v>All</v>
          </cell>
          <cell r="D1831" t="str">
            <v>Switch</v>
          </cell>
          <cell r="E1831" t="str">
            <v>Enrollment Date Quintile: 2nd Latest</v>
          </cell>
          <cell r="F1831">
            <v>62.242400000000004</v>
          </cell>
          <cell r="G1831">
            <v>0.84057349999999997</v>
          </cell>
          <cell r="H1831">
            <v>0.80275870000000005</v>
          </cell>
          <cell r="I1831">
            <v>-0.30499730000000003</v>
          </cell>
          <cell r="J1831">
            <v>-0.12480239999999999</v>
          </cell>
          <cell r="K1831">
            <v>0</v>
          </cell>
          <cell r="L1831">
            <v>0.12480239999999999</v>
          </cell>
          <cell r="M1831">
            <v>0.30499730000000003</v>
          </cell>
          <cell r="N1831">
            <v>0.30499730000000003</v>
          </cell>
          <cell r="O1831">
            <v>45</v>
          </cell>
        </row>
        <row r="1832">
          <cell r="A1832" t="str">
            <v>C&amp;I</v>
          </cell>
          <cell r="B1832">
            <v>7</v>
          </cell>
          <cell r="C1832" t="str">
            <v>All</v>
          </cell>
          <cell r="D1832" t="str">
            <v>Switch</v>
          </cell>
          <cell r="E1832" t="str">
            <v>Enrollment Date Quintile: 2nd Latest</v>
          </cell>
          <cell r="F1832">
            <v>61.201099999999997</v>
          </cell>
          <cell r="G1832">
            <v>0.92895629999999996</v>
          </cell>
          <cell r="H1832">
            <v>0.83525150000000004</v>
          </cell>
          <cell r="I1832">
            <v>-0.30706050000000001</v>
          </cell>
          <cell r="J1832">
            <v>-0.1256467</v>
          </cell>
          <cell r="K1832">
            <v>0</v>
          </cell>
          <cell r="L1832">
            <v>0.1256467</v>
          </cell>
          <cell r="M1832">
            <v>0.30706050000000001</v>
          </cell>
          <cell r="N1832">
            <v>0.30706050000000001</v>
          </cell>
          <cell r="O1832">
            <v>45</v>
          </cell>
        </row>
        <row r="1833">
          <cell r="A1833" t="str">
            <v>C&amp;I</v>
          </cell>
          <cell r="B1833">
            <v>8</v>
          </cell>
          <cell r="C1833" t="str">
            <v>All</v>
          </cell>
          <cell r="D1833" t="str">
            <v>Switch</v>
          </cell>
          <cell r="E1833" t="str">
            <v>Enrollment Date Quintile: 2nd Latest</v>
          </cell>
          <cell r="F1833">
            <v>62.034999999999997</v>
          </cell>
          <cell r="G1833">
            <v>1.142617</v>
          </cell>
          <cell r="H1833">
            <v>1.1500790000000001</v>
          </cell>
          <cell r="I1833">
            <v>-0.31547579999999997</v>
          </cell>
          <cell r="J1833">
            <v>-0.12909010000000001</v>
          </cell>
          <cell r="K1833">
            <v>0</v>
          </cell>
          <cell r="L1833">
            <v>0.12909010000000001</v>
          </cell>
          <cell r="M1833">
            <v>0.31547579999999997</v>
          </cell>
          <cell r="N1833">
            <v>0.31547579999999997</v>
          </cell>
          <cell r="O1833">
            <v>45</v>
          </cell>
        </row>
        <row r="1834">
          <cell r="A1834" t="str">
            <v>C&amp;I</v>
          </cell>
          <cell r="B1834">
            <v>9</v>
          </cell>
          <cell r="C1834" t="str">
            <v>All</v>
          </cell>
          <cell r="D1834" t="str">
            <v>Switch</v>
          </cell>
          <cell r="E1834" t="str">
            <v>Enrollment Date Quintile: 2nd Latest</v>
          </cell>
          <cell r="F1834">
            <v>65.882499999999993</v>
          </cell>
          <cell r="G1834">
            <v>2.3935409999999999</v>
          </cell>
          <cell r="H1834">
            <v>2.1572960000000001</v>
          </cell>
          <cell r="I1834">
            <v>-0.33994249999999998</v>
          </cell>
          <cell r="J1834">
            <v>-0.13910169999999999</v>
          </cell>
          <cell r="K1834">
            <v>0</v>
          </cell>
          <cell r="L1834">
            <v>0.13910169999999999</v>
          </cell>
          <cell r="M1834">
            <v>0.33994249999999998</v>
          </cell>
          <cell r="N1834">
            <v>0.33994249999999998</v>
          </cell>
          <cell r="O1834">
            <v>45</v>
          </cell>
        </row>
        <row r="1835">
          <cell r="A1835" t="str">
            <v>C&amp;I</v>
          </cell>
          <cell r="B1835">
            <v>10</v>
          </cell>
          <cell r="C1835" t="str">
            <v>All</v>
          </cell>
          <cell r="D1835" t="str">
            <v>Switch</v>
          </cell>
          <cell r="E1835" t="str">
            <v>Enrollment Date Quintile: 2nd Latest</v>
          </cell>
          <cell r="F1835">
            <v>69.496200000000002</v>
          </cell>
          <cell r="G1835">
            <v>2.7464400000000002</v>
          </cell>
          <cell r="H1835">
            <v>3.1620119999999998</v>
          </cell>
          <cell r="I1835">
            <v>-0.3572669</v>
          </cell>
          <cell r="J1835">
            <v>-0.14619070000000001</v>
          </cell>
          <cell r="K1835">
            <v>0</v>
          </cell>
          <cell r="L1835">
            <v>0.14619070000000001</v>
          </cell>
          <cell r="M1835">
            <v>0.3572669</v>
          </cell>
          <cell r="N1835">
            <v>0.3572669</v>
          </cell>
          <cell r="O1835">
            <v>45</v>
          </cell>
        </row>
        <row r="1836">
          <cell r="A1836" t="str">
            <v>C&amp;I</v>
          </cell>
          <cell r="B1836">
            <v>11</v>
          </cell>
          <cell r="C1836" t="str">
            <v>All</v>
          </cell>
          <cell r="D1836" t="str">
            <v>Switch</v>
          </cell>
          <cell r="E1836" t="str">
            <v>Enrollment Date Quintile: 2nd Latest</v>
          </cell>
          <cell r="F1836">
            <v>74.435400000000001</v>
          </cell>
          <cell r="G1836">
            <v>3.4213</v>
          </cell>
          <cell r="H1836">
            <v>3.400048</v>
          </cell>
          <cell r="I1836">
            <v>-0.4128732</v>
          </cell>
          <cell r="J1836">
            <v>-0.16894439999999999</v>
          </cell>
          <cell r="K1836">
            <v>0</v>
          </cell>
          <cell r="L1836">
            <v>0.16894439999999999</v>
          </cell>
          <cell r="M1836">
            <v>0.4128732</v>
          </cell>
          <cell r="N1836">
            <v>0.4128732</v>
          </cell>
          <cell r="O1836">
            <v>45</v>
          </cell>
        </row>
        <row r="1837">
          <cell r="A1837" t="str">
            <v>C&amp;I</v>
          </cell>
          <cell r="B1837">
            <v>12</v>
          </cell>
          <cell r="C1837" t="str">
            <v>All</v>
          </cell>
          <cell r="D1837" t="str">
            <v>Switch</v>
          </cell>
          <cell r="E1837" t="str">
            <v>Enrollment Date Quintile: 2nd Latest</v>
          </cell>
          <cell r="F1837">
            <v>79.345200000000006</v>
          </cell>
          <cell r="G1837">
            <v>3.7060819999999999</v>
          </cell>
          <cell r="H1837">
            <v>3.3972609999999999</v>
          </cell>
          <cell r="I1837">
            <v>-0.40962720000000002</v>
          </cell>
          <cell r="J1837">
            <v>-0.16761609999999999</v>
          </cell>
          <cell r="K1837">
            <v>0</v>
          </cell>
          <cell r="L1837">
            <v>0.16761609999999999</v>
          </cell>
          <cell r="M1837">
            <v>0.40962720000000002</v>
          </cell>
          <cell r="N1837">
            <v>0.40962720000000002</v>
          </cell>
          <cell r="O1837">
            <v>45</v>
          </cell>
        </row>
        <row r="1838">
          <cell r="A1838" t="str">
            <v>C&amp;I</v>
          </cell>
          <cell r="B1838">
            <v>13</v>
          </cell>
          <cell r="C1838" t="str">
            <v>All</v>
          </cell>
          <cell r="D1838" t="str">
            <v>Switch</v>
          </cell>
          <cell r="E1838" t="str">
            <v>Enrollment Date Quintile: 2nd Latest</v>
          </cell>
          <cell r="F1838">
            <v>83.117099999999994</v>
          </cell>
          <cell r="G1838">
            <v>3.2708810000000001</v>
          </cell>
          <cell r="H1838">
            <v>3.2896709999999998</v>
          </cell>
          <cell r="I1838">
            <v>-0.36689339999999998</v>
          </cell>
          <cell r="J1838">
            <v>-0.15012980000000001</v>
          </cell>
          <cell r="K1838">
            <v>0</v>
          </cell>
          <cell r="L1838">
            <v>0.15012980000000001</v>
          </cell>
          <cell r="M1838">
            <v>0.36689339999999998</v>
          </cell>
          <cell r="N1838">
            <v>0.36689339999999998</v>
          </cell>
          <cell r="O1838">
            <v>45</v>
          </cell>
        </row>
        <row r="1839">
          <cell r="A1839" t="str">
            <v>C&amp;I</v>
          </cell>
          <cell r="B1839">
            <v>14</v>
          </cell>
          <cell r="C1839" t="str">
            <v>All</v>
          </cell>
          <cell r="D1839" t="str">
            <v>Switch</v>
          </cell>
          <cell r="E1839" t="str">
            <v>Enrollment Date Quintile: 2nd Latest</v>
          </cell>
          <cell r="F1839">
            <v>86.36</v>
          </cell>
          <cell r="G1839">
            <v>3.9906290000000002</v>
          </cell>
          <cell r="H1839">
            <v>4.5334440000000003</v>
          </cell>
          <cell r="I1839">
            <v>-0.36189369999999998</v>
          </cell>
          <cell r="J1839">
            <v>-0.14808389999999999</v>
          </cell>
          <cell r="K1839">
            <v>0</v>
          </cell>
          <cell r="L1839">
            <v>0.14808389999999999</v>
          </cell>
          <cell r="M1839">
            <v>0.36189369999999998</v>
          </cell>
          <cell r="N1839">
            <v>0.36189369999999998</v>
          </cell>
          <cell r="O1839">
            <v>45</v>
          </cell>
        </row>
        <row r="1840">
          <cell r="A1840" t="str">
            <v>C&amp;I</v>
          </cell>
          <cell r="B1840">
            <v>15</v>
          </cell>
          <cell r="C1840" t="str">
            <v>All</v>
          </cell>
          <cell r="D1840" t="str">
            <v>Switch</v>
          </cell>
          <cell r="E1840" t="str">
            <v>Enrollment Date Quintile: 2nd Latest</v>
          </cell>
          <cell r="F1840">
            <v>89.621499999999997</v>
          </cell>
          <cell r="G1840">
            <v>5.5005759999999997</v>
          </cell>
          <cell r="H1840">
            <v>5.2690440000000001</v>
          </cell>
          <cell r="I1840">
            <v>-0.36181869999999999</v>
          </cell>
          <cell r="J1840">
            <v>-0.1480533</v>
          </cell>
          <cell r="K1840">
            <v>0</v>
          </cell>
          <cell r="L1840">
            <v>0.1480533</v>
          </cell>
          <cell r="M1840">
            <v>0.36181869999999999</v>
          </cell>
          <cell r="N1840">
            <v>0.36181869999999999</v>
          </cell>
          <cell r="O1840">
            <v>45</v>
          </cell>
        </row>
        <row r="1841">
          <cell r="A1841" t="str">
            <v>C&amp;I</v>
          </cell>
          <cell r="B1841">
            <v>16</v>
          </cell>
          <cell r="C1841" t="str">
            <v>All</v>
          </cell>
          <cell r="D1841" t="str">
            <v>Switch</v>
          </cell>
          <cell r="E1841" t="str">
            <v>Enrollment Date Quintile: 2nd Latest</v>
          </cell>
          <cell r="F1841">
            <v>91.761399999999995</v>
          </cell>
          <cell r="G1841">
            <v>5.9128550000000004</v>
          </cell>
          <cell r="H1841">
            <v>5.2050609999999997</v>
          </cell>
          <cell r="I1841">
            <v>-0.41114450000000002</v>
          </cell>
          <cell r="J1841">
            <v>-0.168237</v>
          </cell>
          <cell r="K1841">
            <v>0</v>
          </cell>
          <cell r="L1841">
            <v>0.168237</v>
          </cell>
          <cell r="M1841">
            <v>0.41114450000000002</v>
          </cell>
          <cell r="N1841">
            <v>0.41114450000000002</v>
          </cell>
          <cell r="O1841">
            <v>45</v>
          </cell>
        </row>
        <row r="1842">
          <cell r="A1842" t="str">
            <v>C&amp;I</v>
          </cell>
          <cell r="B1842">
            <v>17</v>
          </cell>
          <cell r="C1842" t="str">
            <v>All</v>
          </cell>
          <cell r="D1842" t="str">
            <v>Switch</v>
          </cell>
          <cell r="E1842" t="str">
            <v>Enrollment Date Quintile: 2nd Latest</v>
          </cell>
          <cell r="F1842">
            <v>92.910600000000002</v>
          </cell>
          <cell r="G1842">
            <v>5.1179399999999999</v>
          </cell>
          <cell r="H1842">
            <v>4.5515280000000002</v>
          </cell>
          <cell r="I1842">
            <v>-0.42734889999999998</v>
          </cell>
          <cell r="J1842">
            <v>-0.17486769999999999</v>
          </cell>
          <cell r="K1842">
            <v>0</v>
          </cell>
          <cell r="L1842">
            <v>0.17486769999999999</v>
          </cell>
          <cell r="M1842">
            <v>0.42734889999999998</v>
          </cell>
          <cell r="N1842">
            <v>0.42734889999999998</v>
          </cell>
          <cell r="O1842">
            <v>45</v>
          </cell>
        </row>
        <row r="1843">
          <cell r="A1843" t="str">
            <v>C&amp;I</v>
          </cell>
          <cell r="B1843">
            <v>18</v>
          </cell>
          <cell r="C1843" t="str">
            <v>All</v>
          </cell>
          <cell r="D1843" t="str">
            <v>Switch</v>
          </cell>
          <cell r="E1843" t="str">
            <v>Enrollment Date Quintile: 2nd Latest</v>
          </cell>
          <cell r="F1843">
            <v>91.412000000000006</v>
          </cell>
          <cell r="G1843">
            <v>4.9513170000000004</v>
          </cell>
          <cell r="H1843">
            <v>3.773997</v>
          </cell>
          <cell r="I1843">
            <v>-0.4009104</v>
          </cell>
          <cell r="J1843">
            <v>-0.16404930000000001</v>
          </cell>
          <cell r="K1843">
            <v>0</v>
          </cell>
          <cell r="L1843">
            <v>0.16404930000000001</v>
          </cell>
          <cell r="M1843">
            <v>0.4009104</v>
          </cell>
          <cell r="N1843">
            <v>0.4009104</v>
          </cell>
          <cell r="O1843">
            <v>45</v>
          </cell>
        </row>
        <row r="1844">
          <cell r="A1844" t="str">
            <v>C&amp;I</v>
          </cell>
          <cell r="B1844">
            <v>19</v>
          </cell>
          <cell r="C1844" t="str">
            <v>All</v>
          </cell>
          <cell r="D1844" t="str">
            <v>Switch</v>
          </cell>
          <cell r="E1844" t="str">
            <v>Enrollment Date Quintile: 2nd Latest</v>
          </cell>
          <cell r="F1844">
            <v>88.8857</v>
          </cell>
          <cell r="G1844">
            <v>3.7018049999999998</v>
          </cell>
          <cell r="H1844">
            <v>3.2932649999999999</v>
          </cell>
          <cell r="I1844">
            <v>-0.4017539</v>
          </cell>
          <cell r="J1844">
            <v>-0.1643945</v>
          </cell>
          <cell r="K1844">
            <v>0</v>
          </cell>
          <cell r="L1844">
            <v>0.1643945</v>
          </cell>
          <cell r="M1844">
            <v>0.4017539</v>
          </cell>
          <cell r="N1844">
            <v>0.4017539</v>
          </cell>
          <cell r="O1844">
            <v>45</v>
          </cell>
        </row>
        <row r="1845">
          <cell r="A1845" t="str">
            <v>C&amp;I</v>
          </cell>
          <cell r="B1845">
            <v>20</v>
          </cell>
          <cell r="C1845" t="str">
            <v>All</v>
          </cell>
          <cell r="D1845" t="str">
            <v>Switch</v>
          </cell>
          <cell r="E1845" t="str">
            <v>Enrollment Date Quintile: 2nd Latest</v>
          </cell>
          <cell r="F1845">
            <v>84.694100000000006</v>
          </cell>
          <cell r="G1845">
            <v>2.1634500000000001</v>
          </cell>
          <cell r="H1845">
            <v>2.4146830000000001</v>
          </cell>
          <cell r="I1845">
            <v>-0.41337659999999998</v>
          </cell>
          <cell r="J1845">
            <v>-0.16915040000000001</v>
          </cell>
          <cell r="K1845">
            <v>0</v>
          </cell>
          <cell r="L1845">
            <v>0.16915040000000001</v>
          </cell>
          <cell r="M1845">
            <v>0.41337659999999998</v>
          </cell>
          <cell r="N1845">
            <v>0.41337659999999998</v>
          </cell>
          <cell r="O1845">
            <v>45</v>
          </cell>
        </row>
        <row r="1846">
          <cell r="A1846" t="str">
            <v>C&amp;I</v>
          </cell>
          <cell r="B1846">
            <v>21</v>
          </cell>
          <cell r="C1846" t="str">
            <v>All</v>
          </cell>
          <cell r="D1846" t="str">
            <v>Switch</v>
          </cell>
          <cell r="E1846" t="str">
            <v>Enrollment Date Quintile: 2nd Latest</v>
          </cell>
          <cell r="F1846">
            <v>80.300200000000004</v>
          </cell>
          <cell r="G1846">
            <v>1.8428880000000001</v>
          </cell>
          <cell r="H1846">
            <v>2.1662089999999998</v>
          </cell>
          <cell r="I1846">
            <v>-0.37579010000000002</v>
          </cell>
          <cell r="J1846">
            <v>-0.1537703</v>
          </cell>
          <cell r="K1846">
            <v>0</v>
          </cell>
          <cell r="L1846">
            <v>0.1537703</v>
          </cell>
          <cell r="M1846">
            <v>0.37579010000000002</v>
          </cell>
          <cell r="N1846">
            <v>0.37579010000000002</v>
          </cell>
          <cell r="O1846">
            <v>45</v>
          </cell>
        </row>
        <row r="1847">
          <cell r="A1847" t="str">
            <v>C&amp;I</v>
          </cell>
          <cell r="B1847">
            <v>22</v>
          </cell>
          <cell r="C1847" t="str">
            <v>All</v>
          </cell>
          <cell r="D1847" t="str">
            <v>Switch</v>
          </cell>
          <cell r="E1847" t="str">
            <v>Enrollment Date Quintile: 2nd Latest</v>
          </cell>
          <cell r="F1847">
            <v>78.097399999999993</v>
          </cell>
          <cell r="G1847">
            <v>0.85548939999999996</v>
          </cell>
          <cell r="H1847">
            <v>1.1136779999999999</v>
          </cell>
          <cell r="I1847">
            <v>-0.38406089999999998</v>
          </cell>
          <cell r="J1847">
            <v>-0.15715460000000001</v>
          </cell>
          <cell r="K1847">
            <v>0</v>
          </cell>
          <cell r="L1847">
            <v>0.15715460000000001</v>
          </cell>
          <cell r="M1847">
            <v>0.38406089999999998</v>
          </cell>
          <cell r="N1847">
            <v>0.38406089999999998</v>
          </cell>
          <cell r="O1847">
            <v>45</v>
          </cell>
        </row>
        <row r="1848">
          <cell r="A1848" t="str">
            <v>C&amp;I</v>
          </cell>
          <cell r="B1848">
            <v>23</v>
          </cell>
          <cell r="C1848" t="str">
            <v>All</v>
          </cell>
          <cell r="D1848" t="str">
            <v>Switch</v>
          </cell>
          <cell r="E1848" t="str">
            <v>Enrollment Date Quintile: 2nd Latest</v>
          </cell>
          <cell r="F1848">
            <v>75.522300000000001</v>
          </cell>
          <cell r="G1848">
            <v>0.79668019999999995</v>
          </cell>
          <cell r="H1848">
            <v>1.003755</v>
          </cell>
          <cell r="I1848">
            <v>-0.3443273</v>
          </cell>
          <cell r="J1848">
            <v>-0.14089589999999999</v>
          </cell>
          <cell r="K1848">
            <v>0</v>
          </cell>
          <cell r="L1848">
            <v>0.14089589999999999</v>
          </cell>
          <cell r="M1848">
            <v>0.3443273</v>
          </cell>
          <cell r="N1848">
            <v>0.3443273</v>
          </cell>
          <cell r="O1848">
            <v>45</v>
          </cell>
        </row>
        <row r="1849">
          <cell r="A1849" t="str">
            <v>C&amp;I</v>
          </cell>
          <cell r="B1849">
            <v>24</v>
          </cell>
          <cell r="C1849" t="str">
            <v>All</v>
          </cell>
          <cell r="D1849" t="str">
            <v>Switch</v>
          </cell>
          <cell r="E1849" t="str">
            <v>Enrollment Date Quintile: 2nd Latest</v>
          </cell>
          <cell r="F1849">
            <v>74.040800000000004</v>
          </cell>
          <cell r="G1849">
            <v>0.73780230000000002</v>
          </cell>
          <cell r="H1849">
            <v>0.86800999999999995</v>
          </cell>
          <cell r="I1849">
            <v>-0.32915260000000002</v>
          </cell>
          <cell r="J1849">
            <v>-0.13468659999999999</v>
          </cell>
          <cell r="K1849">
            <v>0</v>
          </cell>
          <cell r="L1849">
            <v>0.13468659999999999</v>
          </cell>
          <cell r="M1849">
            <v>0.32915260000000002</v>
          </cell>
          <cell r="N1849">
            <v>0.32915260000000002</v>
          </cell>
          <cell r="O1849">
            <v>45</v>
          </cell>
        </row>
        <row r="1850">
          <cell r="A1850" t="str">
            <v>C&amp;I</v>
          </cell>
          <cell r="B1850">
            <v>1</v>
          </cell>
          <cell r="C1850" t="str">
            <v>All</v>
          </cell>
          <cell r="D1850" t="str">
            <v>Switch</v>
          </cell>
          <cell r="E1850" t="str">
            <v>Enrollment Date Quintile: Earliest</v>
          </cell>
          <cell r="F1850">
            <v>69.531999999999996</v>
          </cell>
          <cell r="G1850">
            <v>1.8087059999999999</v>
          </cell>
          <cell r="H1850">
            <v>1.820891</v>
          </cell>
          <cell r="I1850">
            <v>-0.40288469999999998</v>
          </cell>
          <cell r="J1850">
            <v>-0.16485720000000001</v>
          </cell>
          <cell r="K1850">
            <v>0</v>
          </cell>
          <cell r="L1850">
            <v>0.16485720000000001</v>
          </cell>
          <cell r="M1850">
            <v>0.40288469999999998</v>
          </cell>
          <cell r="N1850">
            <v>0.40288469999999998</v>
          </cell>
          <cell r="O1850">
            <v>76</v>
          </cell>
        </row>
        <row r="1851">
          <cell r="A1851" t="str">
            <v>C&amp;I</v>
          </cell>
          <cell r="B1851">
            <v>2</v>
          </cell>
          <cell r="C1851" t="str">
            <v>All</v>
          </cell>
          <cell r="D1851" t="str">
            <v>Switch</v>
          </cell>
          <cell r="E1851" t="str">
            <v>Enrollment Date Quintile: Earliest</v>
          </cell>
          <cell r="F1851">
            <v>68.193899999999999</v>
          </cell>
          <cell r="G1851">
            <v>1.8374820000000001</v>
          </cell>
          <cell r="H1851">
            <v>1.727325</v>
          </cell>
          <cell r="I1851">
            <v>-0.3933487</v>
          </cell>
          <cell r="J1851">
            <v>-0.16095509999999999</v>
          </cell>
          <cell r="K1851">
            <v>0</v>
          </cell>
          <cell r="L1851">
            <v>0.16095509999999999</v>
          </cell>
          <cell r="M1851">
            <v>0.3933487</v>
          </cell>
          <cell r="N1851">
            <v>0.3933487</v>
          </cell>
          <cell r="O1851">
            <v>76</v>
          </cell>
        </row>
        <row r="1852">
          <cell r="A1852" t="str">
            <v>C&amp;I</v>
          </cell>
          <cell r="B1852">
            <v>3</v>
          </cell>
          <cell r="C1852" t="str">
            <v>All</v>
          </cell>
          <cell r="D1852" t="str">
            <v>Switch</v>
          </cell>
          <cell r="E1852" t="str">
            <v>Enrollment Date Quintile: Earliest</v>
          </cell>
          <cell r="F1852">
            <v>66.334500000000006</v>
          </cell>
          <cell r="G1852">
            <v>1.8373710000000001</v>
          </cell>
          <cell r="H1852">
            <v>1.713023</v>
          </cell>
          <cell r="I1852">
            <v>-0.38524120000000001</v>
          </cell>
          <cell r="J1852">
            <v>-0.15763759999999999</v>
          </cell>
          <cell r="K1852">
            <v>0</v>
          </cell>
          <cell r="L1852">
            <v>0.15763759999999999</v>
          </cell>
          <cell r="M1852">
            <v>0.38524120000000001</v>
          </cell>
          <cell r="N1852">
            <v>0.38524120000000001</v>
          </cell>
          <cell r="O1852">
            <v>76</v>
          </cell>
        </row>
        <row r="1853">
          <cell r="A1853" t="str">
            <v>C&amp;I</v>
          </cell>
          <cell r="B1853">
            <v>4</v>
          </cell>
          <cell r="C1853" t="str">
            <v>All</v>
          </cell>
          <cell r="D1853" t="str">
            <v>Switch</v>
          </cell>
          <cell r="E1853" t="str">
            <v>Enrollment Date Quintile: Earliest</v>
          </cell>
          <cell r="F1853">
            <v>65.256699999999995</v>
          </cell>
          <cell r="G1853">
            <v>1.6800489999999999</v>
          </cell>
          <cell r="H1853">
            <v>1.5181389999999999</v>
          </cell>
          <cell r="I1853">
            <v>-0.3831985</v>
          </cell>
          <cell r="J1853">
            <v>-0.15680169999999999</v>
          </cell>
          <cell r="K1853">
            <v>0</v>
          </cell>
          <cell r="L1853">
            <v>0.15680169999999999</v>
          </cell>
          <cell r="M1853">
            <v>0.3831985</v>
          </cell>
          <cell r="N1853">
            <v>0.3831985</v>
          </cell>
          <cell r="O1853">
            <v>76</v>
          </cell>
        </row>
        <row r="1854">
          <cell r="A1854" t="str">
            <v>C&amp;I</v>
          </cell>
          <cell r="B1854">
            <v>5</v>
          </cell>
          <cell r="C1854" t="str">
            <v>All</v>
          </cell>
          <cell r="D1854" t="str">
            <v>Switch</v>
          </cell>
          <cell r="E1854" t="str">
            <v>Enrollment Date Quintile: Earliest</v>
          </cell>
          <cell r="F1854">
            <v>64.555899999999994</v>
          </cell>
          <cell r="G1854">
            <v>1.803536</v>
          </cell>
          <cell r="H1854">
            <v>1.7312609999999999</v>
          </cell>
          <cell r="I1854">
            <v>-0.38117089999999998</v>
          </cell>
          <cell r="J1854">
            <v>-0.155972</v>
          </cell>
          <cell r="K1854">
            <v>0</v>
          </cell>
          <cell r="L1854">
            <v>0.155972</v>
          </cell>
          <cell r="M1854">
            <v>0.38117089999999998</v>
          </cell>
          <cell r="N1854">
            <v>0.38117089999999998</v>
          </cell>
          <cell r="O1854">
            <v>76</v>
          </cell>
        </row>
        <row r="1855">
          <cell r="A1855" t="str">
            <v>C&amp;I</v>
          </cell>
          <cell r="B1855">
            <v>6</v>
          </cell>
          <cell r="C1855" t="str">
            <v>All</v>
          </cell>
          <cell r="D1855" t="str">
            <v>Switch</v>
          </cell>
          <cell r="E1855" t="str">
            <v>Enrollment Date Quintile: Earliest</v>
          </cell>
          <cell r="F1855">
            <v>64.068799999999996</v>
          </cell>
          <cell r="G1855">
            <v>2.147259</v>
          </cell>
          <cell r="H1855">
            <v>2.0912489999999999</v>
          </cell>
          <cell r="I1855">
            <v>-0.38367499999999999</v>
          </cell>
          <cell r="J1855">
            <v>-0.15699669999999999</v>
          </cell>
          <cell r="K1855">
            <v>0</v>
          </cell>
          <cell r="L1855">
            <v>0.15699669999999999</v>
          </cell>
          <cell r="M1855">
            <v>0.38367499999999999</v>
          </cell>
          <cell r="N1855">
            <v>0.38367499999999999</v>
          </cell>
          <cell r="O1855">
            <v>76</v>
          </cell>
        </row>
        <row r="1856">
          <cell r="A1856" t="str">
            <v>C&amp;I</v>
          </cell>
          <cell r="B1856">
            <v>7</v>
          </cell>
          <cell r="C1856" t="str">
            <v>All</v>
          </cell>
          <cell r="D1856" t="str">
            <v>Switch</v>
          </cell>
          <cell r="E1856" t="str">
            <v>Enrollment Date Quintile: Earliest</v>
          </cell>
          <cell r="F1856">
            <v>63.501600000000003</v>
          </cell>
          <cell r="G1856">
            <v>1.9086179999999999</v>
          </cell>
          <cell r="H1856">
            <v>1.9856400000000001</v>
          </cell>
          <cell r="I1856">
            <v>-0.38321559999999999</v>
          </cell>
          <cell r="J1856">
            <v>-0.1568087</v>
          </cell>
          <cell r="K1856">
            <v>0</v>
          </cell>
          <cell r="L1856">
            <v>0.1568087</v>
          </cell>
          <cell r="M1856">
            <v>0.38321559999999999</v>
          </cell>
          <cell r="N1856">
            <v>0.38321559999999999</v>
          </cell>
          <cell r="O1856">
            <v>76</v>
          </cell>
        </row>
        <row r="1857">
          <cell r="A1857" t="str">
            <v>C&amp;I</v>
          </cell>
          <cell r="B1857">
            <v>8</v>
          </cell>
          <cell r="C1857" t="str">
            <v>All</v>
          </cell>
          <cell r="D1857" t="str">
            <v>Switch</v>
          </cell>
          <cell r="E1857" t="str">
            <v>Enrollment Date Quintile: Earliest</v>
          </cell>
          <cell r="F1857">
            <v>64.5501</v>
          </cell>
          <cell r="G1857">
            <v>1.87846</v>
          </cell>
          <cell r="H1857">
            <v>1.9801340000000001</v>
          </cell>
          <cell r="I1857">
            <v>-0.38446449999999999</v>
          </cell>
          <cell r="J1857">
            <v>-0.15731980000000001</v>
          </cell>
          <cell r="K1857">
            <v>0</v>
          </cell>
          <cell r="L1857">
            <v>0.15731980000000001</v>
          </cell>
          <cell r="M1857">
            <v>0.38446449999999999</v>
          </cell>
          <cell r="N1857">
            <v>0.38446449999999999</v>
          </cell>
          <cell r="O1857">
            <v>76</v>
          </cell>
        </row>
        <row r="1858">
          <cell r="A1858" t="str">
            <v>C&amp;I</v>
          </cell>
          <cell r="B1858">
            <v>9</v>
          </cell>
          <cell r="C1858" t="str">
            <v>All</v>
          </cell>
          <cell r="D1858" t="str">
            <v>Switch</v>
          </cell>
          <cell r="E1858" t="str">
            <v>Enrollment Date Quintile: Earliest</v>
          </cell>
          <cell r="F1858">
            <v>68.023399999999995</v>
          </cell>
          <cell r="G1858">
            <v>2.990335</v>
          </cell>
          <cell r="H1858">
            <v>2.813269</v>
          </cell>
          <cell r="I1858">
            <v>-0.42736350000000001</v>
          </cell>
          <cell r="J1858">
            <v>-0.17487369999999999</v>
          </cell>
          <cell r="K1858">
            <v>0</v>
          </cell>
          <cell r="L1858">
            <v>0.17487369999999999</v>
          </cell>
          <cell r="M1858">
            <v>0.42736350000000001</v>
          </cell>
          <cell r="N1858">
            <v>0.42736350000000001</v>
          </cell>
          <cell r="O1858">
            <v>76</v>
          </cell>
        </row>
        <row r="1859">
          <cell r="A1859" t="str">
            <v>C&amp;I</v>
          </cell>
          <cell r="B1859">
            <v>10</v>
          </cell>
          <cell r="C1859" t="str">
            <v>All</v>
          </cell>
          <cell r="D1859" t="str">
            <v>Switch</v>
          </cell>
          <cell r="E1859" t="str">
            <v>Enrollment Date Quintile: Earliest</v>
          </cell>
          <cell r="F1859">
            <v>72.143000000000001</v>
          </cell>
          <cell r="G1859">
            <v>4.4192429999999998</v>
          </cell>
          <cell r="H1859">
            <v>4.1564629999999996</v>
          </cell>
          <cell r="I1859">
            <v>-0.46282580000000001</v>
          </cell>
          <cell r="J1859">
            <v>-0.18938459999999999</v>
          </cell>
          <cell r="K1859">
            <v>0</v>
          </cell>
          <cell r="L1859">
            <v>0.18938459999999999</v>
          </cell>
          <cell r="M1859">
            <v>0.46282580000000001</v>
          </cell>
          <cell r="N1859">
            <v>0.46282580000000001</v>
          </cell>
          <cell r="O1859">
            <v>76</v>
          </cell>
        </row>
        <row r="1860">
          <cell r="A1860" t="str">
            <v>C&amp;I</v>
          </cell>
          <cell r="B1860">
            <v>11</v>
          </cell>
          <cell r="C1860" t="str">
            <v>All</v>
          </cell>
          <cell r="D1860" t="str">
            <v>Switch</v>
          </cell>
          <cell r="E1860" t="str">
            <v>Enrollment Date Quintile: Earliest</v>
          </cell>
          <cell r="F1860">
            <v>77.008200000000002</v>
          </cell>
          <cell r="G1860">
            <v>5.3375909999999998</v>
          </cell>
          <cell r="H1860">
            <v>5.6491850000000001</v>
          </cell>
          <cell r="I1860">
            <v>-0.48016300000000001</v>
          </cell>
          <cell r="J1860">
            <v>-0.19647880000000001</v>
          </cell>
          <cell r="K1860">
            <v>0</v>
          </cell>
          <cell r="L1860">
            <v>0.19647880000000001</v>
          </cell>
          <cell r="M1860">
            <v>0.48016300000000001</v>
          </cell>
          <cell r="N1860">
            <v>0.48016300000000001</v>
          </cell>
          <cell r="O1860">
            <v>76</v>
          </cell>
        </row>
        <row r="1861">
          <cell r="A1861" t="str">
            <v>C&amp;I</v>
          </cell>
          <cell r="B1861">
            <v>12</v>
          </cell>
          <cell r="C1861" t="str">
            <v>All</v>
          </cell>
          <cell r="D1861" t="str">
            <v>Switch</v>
          </cell>
          <cell r="E1861" t="str">
            <v>Enrollment Date Quintile: Earliest</v>
          </cell>
          <cell r="F1861">
            <v>81.306299999999993</v>
          </cell>
          <cell r="G1861">
            <v>6.4513129999999999</v>
          </cell>
          <cell r="H1861">
            <v>6.5543709999999997</v>
          </cell>
          <cell r="I1861">
            <v>-0.50565890000000002</v>
          </cell>
          <cell r="J1861">
            <v>-0.2069115</v>
          </cell>
          <cell r="K1861">
            <v>0</v>
          </cell>
          <cell r="L1861">
            <v>0.2069115</v>
          </cell>
          <cell r="M1861">
            <v>0.50565890000000002</v>
          </cell>
          <cell r="N1861">
            <v>0.50565890000000002</v>
          </cell>
          <cell r="O1861">
            <v>76</v>
          </cell>
        </row>
        <row r="1862">
          <cell r="A1862" t="str">
            <v>C&amp;I</v>
          </cell>
          <cell r="B1862">
            <v>13</v>
          </cell>
          <cell r="C1862" t="str">
            <v>All</v>
          </cell>
          <cell r="D1862" t="str">
            <v>Switch</v>
          </cell>
          <cell r="E1862" t="str">
            <v>Enrollment Date Quintile: Earliest</v>
          </cell>
          <cell r="F1862">
            <v>84.967200000000005</v>
          </cell>
          <cell r="G1862">
            <v>6.7186859999999999</v>
          </cell>
          <cell r="H1862">
            <v>6.6606639999999997</v>
          </cell>
          <cell r="I1862">
            <v>-0.45874809999999999</v>
          </cell>
          <cell r="J1862">
            <v>-0.18771599999999999</v>
          </cell>
          <cell r="K1862">
            <v>0</v>
          </cell>
          <cell r="L1862">
            <v>0.18771599999999999</v>
          </cell>
          <cell r="M1862">
            <v>0.45874809999999999</v>
          </cell>
          <cell r="N1862">
            <v>0.45874809999999999</v>
          </cell>
          <cell r="O1862">
            <v>76</v>
          </cell>
        </row>
        <row r="1863">
          <cell r="A1863" t="str">
            <v>C&amp;I</v>
          </cell>
          <cell r="B1863">
            <v>14</v>
          </cell>
          <cell r="C1863" t="str">
            <v>All</v>
          </cell>
          <cell r="D1863" t="str">
            <v>Switch</v>
          </cell>
          <cell r="E1863" t="str">
            <v>Enrollment Date Quintile: Earliest</v>
          </cell>
          <cell r="F1863">
            <v>87.893100000000004</v>
          </cell>
          <cell r="G1863">
            <v>7.4279089999999997</v>
          </cell>
          <cell r="H1863">
            <v>7.6177720000000004</v>
          </cell>
          <cell r="I1863">
            <v>-0.4532776</v>
          </cell>
          <cell r="J1863">
            <v>-0.18547749999999999</v>
          </cell>
          <cell r="K1863">
            <v>0</v>
          </cell>
          <cell r="L1863">
            <v>0.18547749999999999</v>
          </cell>
          <cell r="M1863">
            <v>0.4532776</v>
          </cell>
          <cell r="N1863">
            <v>0.4532776</v>
          </cell>
          <cell r="O1863">
            <v>76</v>
          </cell>
        </row>
        <row r="1864">
          <cell r="A1864" t="str">
            <v>C&amp;I</v>
          </cell>
          <cell r="B1864">
            <v>15</v>
          </cell>
          <cell r="C1864" t="str">
            <v>All</v>
          </cell>
          <cell r="D1864" t="str">
            <v>Switch</v>
          </cell>
          <cell r="E1864" t="str">
            <v>Enrollment Date Quintile: Earliest</v>
          </cell>
          <cell r="F1864">
            <v>90.829700000000003</v>
          </cell>
          <cell r="G1864">
            <v>7.7892510000000001</v>
          </cell>
          <cell r="H1864">
            <v>7.2427599999999996</v>
          </cell>
          <cell r="I1864">
            <v>-0.46007730000000002</v>
          </cell>
          <cell r="J1864">
            <v>-0.18825990000000001</v>
          </cell>
          <cell r="K1864">
            <v>0</v>
          </cell>
          <cell r="L1864">
            <v>0.18825990000000001</v>
          </cell>
          <cell r="M1864">
            <v>0.46007730000000002</v>
          </cell>
          <cell r="N1864">
            <v>0.46007730000000002</v>
          </cell>
          <cell r="O1864">
            <v>76</v>
          </cell>
        </row>
        <row r="1865">
          <cell r="A1865" t="str">
            <v>C&amp;I</v>
          </cell>
          <cell r="B1865">
            <v>16</v>
          </cell>
          <cell r="C1865" t="str">
            <v>All</v>
          </cell>
          <cell r="D1865" t="str">
            <v>Switch</v>
          </cell>
          <cell r="E1865" t="str">
            <v>Enrollment Date Quintile: Earliest</v>
          </cell>
          <cell r="F1865">
            <v>92.692099999999996</v>
          </cell>
          <cell r="G1865">
            <v>7.5158909999999999</v>
          </cell>
          <cell r="H1865">
            <v>7.2036730000000002</v>
          </cell>
          <cell r="I1865">
            <v>-0.46382390000000001</v>
          </cell>
          <cell r="J1865">
            <v>-0.18979299999999999</v>
          </cell>
          <cell r="K1865">
            <v>0</v>
          </cell>
          <cell r="L1865">
            <v>0.18979299999999999</v>
          </cell>
          <cell r="M1865">
            <v>0.46382390000000001</v>
          </cell>
          <cell r="N1865">
            <v>0.46382390000000001</v>
          </cell>
          <cell r="O1865">
            <v>76</v>
          </cell>
        </row>
        <row r="1866">
          <cell r="A1866" t="str">
            <v>C&amp;I</v>
          </cell>
          <cell r="B1866">
            <v>17</v>
          </cell>
          <cell r="C1866" t="str">
            <v>All</v>
          </cell>
          <cell r="D1866" t="str">
            <v>Switch</v>
          </cell>
          <cell r="E1866" t="str">
            <v>Enrollment Date Quintile: Earliest</v>
          </cell>
          <cell r="F1866">
            <v>93.704599999999999</v>
          </cell>
          <cell r="G1866">
            <v>7.7597899999999997</v>
          </cell>
          <cell r="H1866">
            <v>7.5122169999999997</v>
          </cell>
          <cell r="I1866">
            <v>-0.47943279999999999</v>
          </cell>
          <cell r="J1866">
            <v>-0.19617999999999999</v>
          </cell>
          <cell r="K1866">
            <v>0</v>
          </cell>
          <cell r="L1866">
            <v>0.19617999999999999</v>
          </cell>
          <cell r="M1866">
            <v>0.47943279999999999</v>
          </cell>
          <cell r="N1866">
            <v>0.47943279999999999</v>
          </cell>
          <cell r="O1866">
            <v>76</v>
          </cell>
        </row>
        <row r="1867">
          <cell r="A1867" t="str">
            <v>C&amp;I</v>
          </cell>
          <cell r="B1867">
            <v>18</v>
          </cell>
          <cell r="C1867" t="str">
            <v>All</v>
          </cell>
          <cell r="D1867" t="str">
            <v>Switch</v>
          </cell>
          <cell r="E1867" t="str">
            <v>Enrollment Date Quintile: Earliest</v>
          </cell>
          <cell r="F1867">
            <v>92.889200000000002</v>
          </cell>
          <cell r="G1867">
            <v>7.6086349999999996</v>
          </cell>
          <cell r="H1867">
            <v>7.8035290000000002</v>
          </cell>
          <cell r="I1867">
            <v>-0.47360940000000001</v>
          </cell>
          <cell r="J1867">
            <v>-0.1937971</v>
          </cell>
          <cell r="K1867">
            <v>0</v>
          </cell>
          <cell r="L1867">
            <v>0.1937971</v>
          </cell>
          <cell r="M1867">
            <v>0.47360940000000001</v>
          </cell>
          <cell r="N1867">
            <v>0.47360940000000001</v>
          </cell>
          <cell r="O1867">
            <v>76</v>
          </cell>
        </row>
        <row r="1868">
          <cell r="A1868" t="str">
            <v>C&amp;I</v>
          </cell>
          <cell r="B1868">
            <v>19</v>
          </cell>
          <cell r="C1868" t="str">
            <v>All</v>
          </cell>
          <cell r="D1868" t="str">
            <v>Switch</v>
          </cell>
          <cell r="E1868" t="str">
            <v>Enrollment Date Quintile: Earliest</v>
          </cell>
          <cell r="F1868">
            <v>90.761700000000005</v>
          </cell>
          <cell r="G1868">
            <v>7.1956920000000002</v>
          </cell>
          <cell r="H1868">
            <v>7.8742159999999997</v>
          </cell>
          <cell r="I1868">
            <v>-0.45580609999999999</v>
          </cell>
          <cell r="J1868">
            <v>-0.18651219999999999</v>
          </cell>
          <cell r="K1868">
            <v>0</v>
          </cell>
          <cell r="L1868">
            <v>0.18651219999999999</v>
          </cell>
          <cell r="M1868">
            <v>0.45580609999999999</v>
          </cell>
          <cell r="N1868">
            <v>0.45580609999999999</v>
          </cell>
          <cell r="O1868">
            <v>76</v>
          </cell>
        </row>
        <row r="1869">
          <cell r="A1869" t="str">
            <v>C&amp;I</v>
          </cell>
          <cell r="B1869">
            <v>20</v>
          </cell>
          <cell r="C1869" t="str">
            <v>All</v>
          </cell>
          <cell r="D1869" t="str">
            <v>Switch</v>
          </cell>
          <cell r="E1869" t="str">
            <v>Enrollment Date Quintile: Earliest</v>
          </cell>
          <cell r="F1869">
            <v>87.0702</v>
          </cell>
          <cell r="G1869">
            <v>7.0975099999999998</v>
          </cell>
          <cell r="H1869">
            <v>7.9248589999999997</v>
          </cell>
          <cell r="I1869">
            <v>-0.44636439999999999</v>
          </cell>
          <cell r="J1869">
            <v>-0.1826487</v>
          </cell>
          <cell r="K1869">
            <v>0</v>
          </cell>
          <cell r="L1869">
            <v>0.1826487</v>
          </cell>
          <cell r="M1869">
            <v>0.44636439999999999</v>
          </cell>
          <cell r="N1869">
            <v>0.44636439999999999</v>
          </cell>
          <cell r="O1869">
            <v>76</v>
          </cell>
        </row>
        <row r="1870">
          <cell r="A1870" t="str">
            <v>C&amp;I</v>
          </cell>
          <cell r="B1870">
            <v>21</v>
          </cell>
          <cell r="C1870" t="str">
            <v>All</v>
          </cell>
          <cell r="D1870" t="str">
            <v>Switch</v>
          </cell>
          <cell r="E1870" t="str">
            <v>Enrollment Date Quintile: Earliest</v>
          </cell>
          <cell r="F1870">
            <v>82.781499999999994</v>
          </cell>
          <cell r="G1870">
            <v>6.4700550000000003</v>
          </cell>
          <cell r="H1870">
            <v>6.7056500000000003</v>
          </cell>
          <cell r="I1870">
            <v>-0.4407896</v>
          </cell>
          <cell r="J1870">
            <v>-0.18036749999999999</v>
          </cell>
          <cell r="K1870">
            <v>0</v>
          </cell>
          <cell r="L1870">
            <v>0.18036749999999999</v>
          </cell>
          <cell r="M1870">
            <v>0.4407896</v>
          </cell>
          <cell r="N1870">
            <v>0.4407896</v>
          </cell>
          <cell r="O1870">
            <v>76</v>
          </cell>
        </row>
        <row r="1871">
          <cell r="A1871" t="str">
            <v>C&amp;I</v>
          </cell>
          <cell r="B1871">
            <v>22</v>
          </cell>
          <cell r="C1871" t="str">
            <v>All</v>
          </cell>
          <cell r="D1871" t="str">
            <v>Switch</v>
          </cell>
          <cell r="E1871" t="str">
            <v>Enrollment Date Quintile: Earliest</v>
          </cell>
          <cell r="F1871">
            <v>80.0595</v>
          </cell>
          <cell r="G1871">
            <v>5.19123</v>
          </cell>
          <cell r="H1871">
            <v>4.4167519999999998</v>
          </cell>
          <cell r="I1871">
            <v>-0.4638813</v>
          </cell>
          <cell r="J1871">
            <v>-0.1898164</v>
          </cell>
          <cell r="K1871">
            <v>0</v>
          </cell>
          <cell r="L1871">
            <v>0.1898164</v>
          </cell>
          <cell r="M1871">
            <v>0.4638813</v>
          </cell>
          <cell r="N1871">
            <v>0.4638813</v>
          </cell>
          <cell r="O1871">
            <v>76</v>
          </cell>
        </row>
        <row r="1872">
          <cell r="A1872" t="str">
            <v>C&amp;I</v>
          </cell>
          <cell r="B1872">
            <v>23</v>
          </cell>
          <cell r="C1872" t="str">
            <v>All</v>
          </cell>
          <cell r="D1872" t="str">
            <v>Switch</v>
          </cell>
          <cell r="E1872" t="str">
            <v>Enrollment Date Quintile: Earliest</v>
          </cell>
          <cell r="F1872">
            <v>77.861099999999993</v>
          </cell>
          <cell r="G1872">
            <v>3.9393199999999999</v>
          </cell>
          <cell r="H1872">
            <v>3.6911459999999998</v>
          </cell>
          <cell r="I1872">
            <v>-0.45154329999999998</v>
          </cell>
          <cell r="J1872">
            <v>-0.18476780000000001</v>
          </cell>
          <cell r="K1872">
            <v>0</v>
          </cell>
          <cell r="L1872">
            <v>0.18476780000000001</v>
          </cell>
          <cell r="M1872">
            <v>0.45154329999999998</v>
          </cell>
          <cell r="N1872">
            <v>0.45154329999999998</v>
          </cell>
          <cell r="O1872">
            <v>76</v>
          </cell>
        </row>
        <row r="1873">
          <cell r="A1873" t="str">
            <v>C&amp;I</v>
          </cell>
          <cell r="B1873">
            <v>24</v>
          </cell>
          <cell r="C1873" t="str">
            <v>All</v>
          </cell>
          <cell r="D1873" t="str">
            <v>Switch</v>
          </cell>
          <cell r="E1873" t="str">
            <v>Enrollment Date Quintile: Earliest</v>
          </cell>
          <cell r="F1873">
            <v>76.297600000000003</v>
          </cell>
          <cell r="G1873">
            <v>2.8587099999999999</v>
          </cell>
          <cell r="H1873">
            <v>2.686185</v>
          </cell>
          <cell r="I1873">
            <v>-0.51538799999999996</v>
          </cell>
          <cell r="J1873">
            <v>-0.21089260000000001</v>
          </cell>
          <cell r="K1873">
            <v>0</v>
          </cell>
          <cell r="L1873">
            <v>0.21089260000000001</v>
          </cell>
          <cell r="M1873">
            <v>0.51538799999999996</v>
          </cell>
          <cell r="N1873">
            <v>0.51538799999999996</v>
          </cell>
          <cell r="O1873">
            <v>76</v>
          </cell>
        </row>
        <row r="1874">
          <cell r="A1874" t="str">
            <v>C&amp;I</v>
          </cell>
          <cell r="B1874">
            <v>1</v>
          </cell>
          <cell r="C1874" t="str">
            <v>All</v>
          </cell>
          <cell r="D1874" t="str">
            <v>Switch</v>
          </cell>
          <cell r="E1874" t="str">
            <v>Enrollment Date Quintile: Latest</v>
          </cell>
          <cell r="F1874">
            <v>72.6494</v>
          </cell>
          <cell r="G1874">
            <v>1.134536</v>
          </cell>
          <cell r="H1874">
            <v>1.114179</v>
          </cell>
          <cell r="I1874">
            <v>-0.39139869999999999</v>
          </cell>
          <cell r="J1874">
            <v>-0.1601572</v>
          </cell>
          <cell r="K1874">
            <v>0</v>
          </cell>
          <cell r="L1874">
            <v>0.1601572</v>
          </cell>
          <cell r="M1874">
            <v>0.39139869999999999</v>
          </cell>
          <cell r="N1874">
            <v>0.39139869999999999</v>
          </cell>
          <cell r="O1874">
            <v>34</v>
          </cell>
        </row>
        <row r="1875">
          <cell r="A1875" t="str">
            <v>C&amp;I</v>
          </cell>
          <cell r="B1875">
            <v>2</v>
          </cell>
          <cell r="C1875" t="str">
            <v>All</v>
          </cell>
          <cell r="D1875" t="str">
            <v>Switch</v>
          </cell>
          <cell r="E1875" t="str">
            <v>Enrollment Date Quintile: Latest</v>
          </cell>
          <cell r="F1875">
            <v>71.271600000000007</v>
          </cell>
          <cell r="G1875">
            <v>1.099718</v>
          </cell>
          <cell r="H1875">
            <v>1.1546339999999999</v>
          </cell>
          <cell r="I1875">
            <v>-0.38773229999999997</v>
          </cell>
          <cell r="J1875">
            <v>-0.15865689999999999</v>
          </cell>
          <cell r="K1875">
            <v>0</v>
          </cell>
          <cell r="L1875">
            <v>0.15865689999999999</v>
          </cell>
          <cell r="M1875">
            <v>0.38773229999999997</v>
          </cell>
          <cell r="N1875">
            <v>0.38773229999999997</v>
          </cell>
          <cell r="O1875">
            <v>34</v>
          </cell>
        </row>
        <row r="1876">
          <cell r="A1876" t="str">
            <v>C&amp;I</v>
          </cell>
          <cell r="B1876">
            <v>3</v>
          </cell>
          <cell r="C1876" t="str">
            <v>All</v>
          </cell>
          <cell r="D1876" t="str">
            <v>Switch</v>
          </cell>
          <cell r="E1876" t="str">
            <v>Enrollment Date Quintile: Latest</v>
          </cell>
          <cell r="F1876">
            <v>71.1233</v>
          </cell>
          <cell r="G1876">
            <v>1.085871</v>
          </cell>
          <cell r="H1876">
            <v>1.097977</v>
          </cell>
          <cell r="I1876">
            <v>-0.38579069999999999</v>
          </cell>
          <cell r="J1876">
            <v>-0.15786249999999999</v>
          </cell>
          <cell r="K1876">
            <v>0</v>
          </cell>
          <cell r="L1876">
            <v>0.15786249999999999</v>
          </cell>
          <cell r="M1876">
            <v>0.38579069999999999</v>
          </cell>
          <cell r="N1876">
            <v>0.38579069999999999</v>
          </cell>
          <cell r="O1876">
            <v>34</v>
          </cell>
        </row>
        <row r="1877">
          <cell r="A1877" t="str">
            <v>C&amp;I</v>
          </cell>
          <cell r="B1877">
            <v>4</v>
          </cell>
          <cell r="C1877" t="str">
            <v>All</v>
          </cell>
          <cell r="D1877" t="str">
            <v>Switch</v>
          </cell>
          <cell r="E1877" t="str">
            <v>Enrollment Date Quintile: Latest</v>
          </cell>
          <cell r="F1877">
            <v>70.481899999999996</v>
          </cell>
          <cell r="G1877">
            <v>1.1085370000000001</v>
          </cell>
          <cell r="H1877">
            <v>1.25213</v>
          </cell>
          <cell r="I1877">
            <v>-0.38329669999999999</v>
          </cell>
          <cell r="J1877">
            <v>-0.15684190000000001</v>
          </cell>
          <cell r="K1877">
            <v>0</v>
          </cell>
          <cell r="L1877">
            <v>0.15684190000000001</v>
          </cell>
          <cell r="M1877">
            <v>0.38329669999999999</v>
          </cell>
          <cell r="N1877">
            <v>0.38329669999999999</v>
          </cell>
          <cell r="O1877">
            <v>34</v>
          </cell>
        </row>
        <row r="1878">
          <cell r="A1878" t="str">
            <v>C&amp;I</v>
          </cell>
          <cell r="B1878">
            <v>5</v>
          </cell>
          <cell r="C1878" t="str">
            <v>All</v>
          </cell>
          <cell r="D1878" t="str">
            <v>Switch</v>
          </cell>
          <cell r="E1878" t="str">
            <v>Enrollment Date Quintile: Latest</v>
          </cell>
          <cell r="F1878">
            <v>68.610200000000006</v>
          </cell>
          <cell r="G1878">
            <v>1.0600400000000001</v>
          </cell>
          <cell r="H1878">
            <v>1.0792299999999999</v>
          </cell>
          <cell r="I1878">
            <v>-0.38508320000000001</v>
          </cell>
          <cell r="J1878">
            <v>-0.15757289999999999</v>
          </cell>
          <cell r="K1878">
            <v>0</v>
          </cell>
          <cell r="L1878">
            <v>0.15757289999999999</v>
          </cell>
          <cell r="M1878">
            <v>0.38508320000000001</v>
          </cell>
          <cell r="N1878">
            <v>0.38508320000000001</v>
          </cell>
          <cell r="O1878">
            <v>34</v>
          </cell>
        </row>
        <row r="1879">
          <cell r="A1879" t="str">
            <v>C&amp;I</v>
          </cell>
          <cell r="B1879">
            <v>6</v>
          </cell>
          <cell r="C1879" t="str">
            <v>All</v>
          </cell>
          <cell r="D1879" t="str">
            <v>Switch</v>
          </cell>
          <cell r="E1879" t="str">
            <v>Enrollment Date Quintile: Latest</v>
          </cell>
          <cell r="F1879">
            <v>67.629300000000001</v>
          </cell>
          <cell r="G1879">
            <v>1.1086750000000001</v>
          </cell>
          <cell r="H1879">
            <v>1.2262740000000001</v>
          </cell>
          <cell r="I1879">
            <v>-0.38224970000000003</v>
          </cell>
          <cell r="J1879">
            <v>-0.15641350000000001</v>
          </cell>
          <cell r="K1879">
            <v>0</v>
          </cell>
          <cell r="L1879">
            <v>0.15641350000000001</v>
          </cell>
          <cell r="M1879">
            <v>0.38224970000000003</v>
          </cell>
          <cell r="N1879">
            <v>0.38224970000000003</v>
          </cell>
          <cell r="O1879">
            <v>34</v>
          </cell>
        </row>
        <row r="1880">
          <cell r="A1880" t="str">
            <v>C&amp;I</v>
          </cell>
          <cell r="B1880">
            <v>7</v>
          </cell>
          <cell r="C1880" t="str">
            <v>All</v>
          </cell>
          <cell r="D1880" t="str">
            <v>Switch</v>
          </cell>
          <cell r="E1880" t="str">
            <v>Enrollment Date Quintile: Latest</v>
          </cell>
          <cell r="F1880">
            <v>65.866600000000005</v>
          </cell>
          <cell r="G1880">
            <v>1.211193</v>
          </cell>
          <cell r="H1880">
            <v>1.18998</v>
          </cell>
          <cell r="I1880">
            <v>-0.38357140000000001</v>
          </cell>
          <cell r="J1880">
            <v>-0.15695429999999999</v>
          </cell>
          <cell r="K1880">
            <v>0</v>
          </cell>
          <cell r="L1880">
            <v>0.15695429999999999</v>
          </cell>
          <cell r="M1880">
            <v>0.38357140000000001</v>
          </cell>
          <cell r="N1880">
            <v>0.38357140000000001</v>
          </cell>
          <cell r="O1880">
            <v>34</v>
          </cell>
        </row>
        <row r="1881">
          <cell r="A1881" t="str">
            <v>C&amp;I</v>
          </cell>
          <cell r="B1881">
            <v>8</v>
          </cell>
          <cell r="C1881" t="str">
            <v>All</v>
          </cell>
          <cell r="D1881" t="str">
            <v>Switch</v>
          </cell>
          <cell r="E1881" t="str">
            <v>Enrollment Date Quintile: Latest</v>
          </cell>
          <cell r="F1881">
            <v>66.013999999999996</v>
          </cell>
          <cell r="G1881">
            <v>1.258024</v>
          </cell>
          <cell r="H1881">
            <v>1.2763690000000001</v>
          </cell>
          <cell r="I1881">
            <v>-0.38754519999999998</v>
          </cell>
          <cell r="J1881">
            <v>-0.15858030000000001</v>
          </cell>
          <cell r="K1881">
            <v>0</v>
          </cell>
          <cell r="L1881">
            <v>0.15858030000000001</v>
          </cell>
          <cell r="M1881">
            <v>0.38754519999999998</v>
          </cell>
          <cell r="N1881">
            <v>0.38754519999999998</v>
          </cell>
          <cell r="O1881">
            <v>34</v>
          </cell>
        </row>
        <row r="1882">
          <cell r="A1882" t="str">
            <v>C&amp;I</v>
          </cell>
          <cell r="B1882">
            <v>9</v>
          </cell>
          <cell r="C1882" t="str">
            <v>All</v>
          </cell>
          <cell r="D1882" t="str">
            <v>Switch</v>
          </cell>
          <cell r="E1882" t="str">
            <v>Enrollment Date Quintile: Latest</v>
          </cell>
          <cell r="F1882">
            <v>69.782799999999995</v>
          </cell>
          <cell r="G1882">
            <v>1.3511740000000001</v>
          </cell>
          <cell r="H1882">
            <v>1.1005549999999999</v>
          </cell>
          <cell r="I1882">
            <v>-0.39478390000000002</v>
          </cell>
          <cell r="J1882">
            <v>-0.1615424</v>
          </cell>
          <cell r="K1882">
            <v>0</v>
          </cell>
          <cell r="L1882">
            <v>0.1615424</v>
          </cell>
          <cell r="M1882">
            <v>0.39478390000000002</v>
          </cell>
          <cell r="N1882">
            <v>0.39478390000000002</v>
          </cell>
          <cell r="O1882">
            <v>34</v>
          </cell>
        </row>
        <row r="1883">
          <cell r="A1883" t="str">
            <v>C&amp;I</v>
          </cell>
          <cell r="B1883">
            <v>10</v>
          </cell>
          <cell r="C1883" t="str">
            <v>All</v>
          </cell>
          <cell r="D1883" t="str">
            <v>Switch</v>
          </cell>
          <cell r="E1883" t="str">
            <v>Enrollment Date Quintile: Latest</v>
          </cell>
          <cell r="F1883">
            <v>75.141400000000004</v>
          </cell>
          <cell r="G1883">
            <v>3.0269729999999999</v>
          </cell>
          <cell r="H1883">
            <v>3.0579160000000001</v>
          </cell>
          <cell r="I1883">
            <v>-0.41682849999999999</v>
          </cell>
          <cell r="J1883">
            <v>-0.17056289999999999</v>
          </cell>
          <cell r="K1883">
            <v>0</v>
          </cell>
          <cell r="L1883">
            <v>0.17056289999999999</v>
          </cell>
          <cell r="M1883">
            <v>0.41682849999999999</v>
          </cell>
          <cell r="N1883">
            <v>0.41682849999999999</v>
          </cell>
          <cell r="O1883">
            <v>34</v>
          </cell>
        </row>
        <row r="1884">
          <cell r="A1884" t="str">
            <v>C&amp;I</v>
          </cell>
          <cell r="B1884">
            <v>11</v>
          </cell>
          <cell r="C1884" t="str">
            <v>All</v>
          </cell>
          <cell r="D1884" t="str">
            <v>Switch</v>
          </cell>
          <cell r="E1884" t="str">
            <v>Enrollment Date Quintile: Latest</v>
          </cell>
          <cell r="F1884">
            <v>78.199799999999996</v>
          </cell>
          <cell r="G1884">
            <v>3.2179069999999999</v>
          </cell>
          <cell r="H1884">
            <v>3.2085270000000001</v>
          </cell>
          <cell r="I1884">
            <v>-0.41769250000000002</v>
          </cell>
          <cell r="J1884">
            <v>-0.1709164</v>
          </cell>
          <cell r="K1884">
            <v>0</v>
          </cell>
          <cell r="L1884">
            <v>0.1709164</v>
          </cell>
          <cell r="M1884">
            <v>0.41769250000000002</v>
          </cell>
          <cell r="N1884">
            <v>0.41769250000000002</v>
          </cell>
          <cell r="O1884">
            <v>34</v>
          </cell>
        </row>
        <row r="1885">
          <cell r="A1885" t="str">
            <v>C&amp;I</v>
          </cell>
          <cell r="B1885">
            <v>12</v>
          </cell>
          <cell r="C1885" t="str">
            <v>All</v>
          </cell>
          <cell r="D1885" t="str">
            <v>Switch</v>
          </cell>
          <cell r="E1885" t="str">
            <v>Enrollment Date Quintile: Latest</v>
          </cell>
          <cell r="F1885">
            <v>82.270499999999998</v>
          </cell>
          <cell r="G1885">
            <v>3.4256679999999999</v>
          </cell>
          <cell r="H1885">
            <v>3.6517970000000002</v>
          </cell>
          <cell r="I1885">
            <v>-0.42639539999999998</v>
          </cell>
          <cell r="J1885">
            <v>-0.17447750000000001</v>
          </cell>
          <cell r="K1885">
            <v>0</v>
          </cell>
          <cell r="L1885">
            <v>0.17447750000000001</v>
          </cell>
          <cell r="M1885">
            <v>0.42639539999999998</v>
          </cell>
          <cell r="N1885">
            <v>0.42639539999999998</v>
          </cell>
          <cell r="O1885">
            <v>34</v>
          </cell>
        </row>
        <row r="1886">
          <cell r="A1886" t="str">
            <v>C&amp;I</v>
          </cell>
          <cell r="B1886">
            <v>13</v>
          </cell>
          <cell r="C1886" t="str">
            <v>All</v>
          </cell>
          <cell r="D1886" t="str">
            <v>Switch</v>
          </cell>
          <cell r="E1886" t="str">
            <v>Enrollment Date Quintile: Latest</v>
          </cell>
          <cell r="F1886">
            <v>85.770499999999998</v>
          </cell>
          <cell r="G1886">
            <v>3.8429489999999999</v>
          </cell>
          <cell r="H1886">
            <v>3.8180040000000002</v>
          </cell>
          <cell r="I1886">
            <v>-0.4398997</v>
          </cell>
          <cell r="J1886">
            <v>-0.18000340000000001</v>
          </cell>
          <cell r="K1886">
            <v>0</v>
          </cell>
          <cell r="L1886">
            <v>0.18000340000000001</v>
          </cell>
          <cell r="M1886">
            <v>0.4398997</v>
          </cell>
          <cell r="N1886">
            <v>0.4398997</v>
          </cell>
          <cell r="O1886">
            <v>34</v>
          </cell>
        </row>
        <row r="1887">
          <cell r="A1887" t="str">
            <v>C&amp;I</v>
          </cell>
          <cell r="B1887">
            <v>14</v>
          </cell>
          <cell r="C1887" t="str">
            <v>All</v>
          </cell>
          <cell r="D1887" t="str">
            <v>Switch</v>
          </cell>
          <cell r="E1887" t="str">
            <v>Enrollment Date Quintile: Latest</v>
          </cell>
          <cell r="F1887">
            <v>90.391800000000003</v>
          </cell>
          <cell r="G1887">
            <v>4.0650709999999997</v>
          </cell>
          <cell r="H1887">
            <v>4.0117719999999997</v>
          </cell>
          <cell r="I1887">
            <v>-0.43353399999999997</v>
          </cell>
          <cell r="J1887">
            <v>-0.17739859999999999</v>
          </cell>
          <cell r="K1887">
            <v>0</v>
          </cell>
          <cell r="L1887">
            <v>0.17739859999999999</v>
          </cell>
          <cell r="M1887">
            <v>0.43353399999999997</v>
          </cell>
          <cell r="N1887">
            <v>0.43353399999999997</v>
          </cell>
          <cell r="O1887">
            <v>34</v>
          </cell>
        </row>
        <row r="1888">
          <cell r="A1888" t="str">
            <v>C&amp;I</v>
          </cell>
          <cell r="B1888">
            <v>15</v>
          </cell>
          <cell r="C1888" t="str">
            <v>All</v>
          </cell>
          <cell r="D1888" t="str">
            <v>Switch</v>
          </cell>
          <cell r="E1888" t="str">
            <v>Enrollment Date Quintile: Latest</v>
          </cell>
          <cell r="F1888">
            <v>94.122200000000007</v>
          </cell>
          <cell r="G1888">
            <v>4.2302210000000002</v>
          </cell>
          <cell r="H1888">
            <v>4.0917149999999998</v>
          </cell>
          <cell r="I1888">
            <v>-0.42306359999999998</v>
          </cell>
          <cell r="J1888">
            <v>-0.1731142</v>
          </cell>
          <cell r="K1888">
            <v>0</v>
          </cell>
          <cell r="L1888">
            <v>0.1731142</v>
          </cell>
          <cell r="M1888">
            <v>0.42306359999999998</v>
          </cell>
          <cell r="N1888">
            <v>0.42306359999999998</v>
          </cell>
          <cell r="O1888">
            <v>34</v>
          </cell>
        </row>
        <row r="1889">
          <cell r="A1889" t="str">
            <v>C&amp;I</v>
          </cell>
          <cell r="B1889">
            <v>16</v>
          </cell>
          <cell r="C1889" t="str">
            <v>All</v>
          </cell>
          <cell r="D1889" t="str">
            <v>Switch</v>
          </cell>
          <cell r="E1889" t="str">
            <v>Enrollment Date Quintile: Latest</v>
          </cell>
          <cell r="F1889">
            <v>95.763599999999997</v>
          </cell>
          <cell r="G1889">
            <v>4.8166710000000004</v>
          </cell>
          <cell r="H1889">
            <v>3.6751269999999998</v>
          </cell>
          <cell r="I1889">
            <v>-0.48645690000000003</v>
          </cell>
          <cell r="J1889">
            <v>-0.19905419999999999</v>
          </cell>
          <cell r="K1889">
            <v>0</v>
          </cell>
          <cell r="L1889">
            <v>0.19905419999999999</v>
          </cell>
          <cell r="M1889">
            <v>0.48645690000000003</v>
          </cell>
          <cell r="N1889">
            <v>0.48645690000000003</v>
          </cell>
          <cell r="O1889">
            <v>34</v>
          </cell>
        </row>
        <row r="1890">
          <cell r="A1890" t="str">
            <v>C&amp;I</v>
          </cell>
          <cell r="B1890">
            <v>17</v>
          </cell>
          <cell r="C1890" t="str">
            <v>All</v>
          </cell>
          <cell r="D1890" t="str">
            <v>Switch</v>
          </cell>
          <cell r="E1890" t="str">
            <v>Enrollment Date Quintile: Latest</v>
          </cell>
          <cell r="F1890">
            <v>96.424199999999999</v>
          </cell>
          <cell r="G1890">
            <v>4.3987959999999999</v>
          </cell>
          <cell r="H1890">
            <v>3.4425340000000002</v>
          </cell>
          <cell r="I1890">
            <v>-0.49317759999999999</v>
          </cell>
          <cell r="J1890">
            <v>-0.20180429999999999</v>
          </cell>
          <cell r="K1890">
            <v>0</v>
          </cell>
          <cell r="L1890">
            <v>0.20180429999999999</v>
          </cell>
          <cell r="M1890">
            <v>0.49317759999999999</v>
          </cell>
          <cell r="N1890">
            <v>0.49317759999999999</v>
          </cell>
          <cell r="O1890">
            <v>34</v>
          </cell>
        </row>
        <row r="1891">
          <cell r="A1891" t="str">
            <v>C&amp;I</v>
          </cell>
          <cell r="B1891">
            <v>18</v>
          </cell>
          <cell r="C1891" t="str">
            <v>All</v>
          </cell>
          <cell r="D1891" t="str">
            <v>Switch</v>
          </cell>
          <cell r="E1891" t="str">
            <v>Enrollment Date Quintile: Latest</v>
          </cell>
          <cell r="F1891">
            <v>96.033199999999994</v>
          </cell>
          <cell r="G1891">
            <v>4.2328150000000004</v>
          </cell>
          <cell r="H1891">
            <v>3.1878250000000001</v>
          </cell>
          <cell r="I1891">
            <v>-0.48498859999999999</v>
          </cell>
          <cell r="J1891">
            <v>-0.1984534</v>
          </cell>
          <cell r="K1891">
            <v>0</v>
          </cell>
          <cell r="L1891">
            <v>0.1984534</v>
          </cell>
          <cell r="M1891">
            <v>0.48498859999999999</v>
          </cell>
          <cell r="N1891">
            <v>0.48498859999999999</v>
          </cell>
          <cell r="O1891">
            <v>34</v>
          </cell>
        </row>
        <row r="1892">
          <cell r="A1892" t="str">
            <v>C&amp;I</v>
          </cell>
          <cell r="B1892">
            <v>19</v>
          </cell>
          <cell r="C1892" t="str">
            <v>All</v>
          </cell>
          <cell r="D1892" t="str">
            <v>Switch</v>
          </cell>
          <cell r="E1892" t="str">
            <v>Enrollment Date Quintile: Latest</v>
          </cell>
          <cell r="F1892">
            <v>94.821100000000001</v>
          </cell>
          <cell r="G1892">
            <v>4.3305829999999998</v>
          </cell>
          <cell r="H1892">
            <v>3.9802599999999999</v>
          </cell>
          <cell r="I1892">
            <v>-0.46798299999999998</v>
          </cell>
          <cell r="J1892">
            <v>-0.1914949</v>
          </cell>
          <cell r="K1892">
            <v>0</v>
          </cell>
          <cell r="L1892">
            <v>0.1914949</v>
          </cell>
          <cell r="M1892">
            <v>0.46798299999999998</v>
          </cell>
          <cell r="N1892">
            <v>0.46798299999999998</v>
          </cell>
          <cell r="O1892">
            <v>34</v>
          </cell>
        </row>
        <row r="1893">
          <cell r="A1893" t="str">
            <v>C&amp;I</v>
          </cell>
          <cell r="B1893">
            <v>20</v>
          </cell>
          <cell r="C1893" t="str">
            <v>All</v>
          </cell>
          <cell r="D1893" t="str">
            <v>Switch</v>
          </cell>
          <cell r="E1893" t="str">
            <v>Enrollment Date Quintile: Latest</v>
          </cell>
          <cell r="F1893">
            <v>92.744399999999999</v>
          </cell>
          <cell r="G1893">
            <v>3.53748</v>
          </cell>
          <cell r="H1893">
            <v>3.074662</v>
          </cell>
          <cell r="I1893">
            <v>-0.4702247</v>
          </cell>
          <cell r="J1893">
            <v>-0.1924121</v>
          </cell>
          <cell r="K1893">
            <v>0</v>
          </cell>
          <cell r="L1893">
            <v>0.1924121</v>
          </cell>
          <cell r="M1893">
            <v>0.4702247</v>
          </cell>
          <cell r="N1893">
            <v>0.4702247</v>
          </cell>
          <cell r="O1893">
            <v>34</v>
          </cell>
        </row>
        <row r="1894">
          <cell r="A1894" t="str">
            <v>C&amp;I</v>
          </cell>
          <cell r="B1894">
            <v>21</v>
          </cell>
          <cell r="C1894" t="str">
            <v>All</v>
          </cell>
          <cell r="D1894" t="str">
            <v>Switch</v>
          </cell>
          <cell r="E1894" t="str">
            <v>Enrollment Date Quintile: Latest</v>
          </cell>
          <cell r="F1894">
            <v>88.295900000000003</v>
          </cell>
          <cell r="G1894">
            <v>3.0595560000000002</v>
          </cell>
          <cell r="H1894">
            <v>2.250931</v>
          </cell>
          <cell r="I1894">
            <v>-0.45323099999999999</v>
          </cell>
          <cell r="J1894">
            <v>-0.1854585</v>
          </cell>
          <cell r="K1894">
            <v>0</v>
          </cell>
          <cell r="L1894">
            <v>0.1854585</v>
          </cell>
          <cell r="M1894">
            <v>0.45323099999999999</v>
          </cell>
          <cell r="N1894">
            <v>0.45323099999999999</v>
          </cell>
          <cell r="O1894">
            <v>34</v>
          </cell>
        </row>
        <row r="1895">
          <cell r="A1895" t="str">
            <v>C&amp;I</v>
          </cell>
          <cell r="B1895">
            <v>22</v>
          </cell>
          <cell r="C1895" t="str">
            <v>All</v>
          </cell>
          <cell r="D1895" t="str">
            <v>Switch</v>
          </cell>
          <cell r="E1895" t="str">
            <v>Enrollment Date Quintile: Latest</v>
          </cell>
          <cell r="F1895">
            <v>85.257599999999996</v>
          </cell>
          <cell r="G1895">
            <v>1.9673160000000001</v>
          </cell>
          <cell r="H1895">
            <v>1.5888359999999999</v>
          </cell>
          <cell r="I1895">
            <v>-0.58890710000000002</v>
          </cell>
          <cell r="J1895">
            <v>-0.240976</v>
          </cell>
          <cell r="K1895">
            <v>0</v>
          </cell>
          <cell r="L1895">
            <v>0.240976</v>
          </cell>
          <cell r="M1895">
            <v>0.58890710000000002</v>
          </cell>
          <cell r="N1895">
            <v>0.58890710000000002</v>
          </cell>
          <cell r="O1895">
            <v>34</v>
          </cell>
        </row>
        <row r="1896">
          <cell r="A1896" t="str">
            <v>C&amp;I</v>
          </cell>
          <cell r="B1896">
            <v>23</v>
          </cell>
          <cell r="C1896" t="str">
            <v>All</v>
          </cell>
          <cell r="D1896" t="str">
            <v>Switch</v>
          </cell>
          <cell r="E1896" t="str">
            <v>Enrollment Date Quintile: Latest</v>
          </cell>
          <cell r="F1896">
            <v>81.475700000000003</v>
          </cell>
          <cell r="G1896">
            <v>1.2271380000000001</v>
          </cell>
          <cell r="H1896">
            <v>1.1632420000000001</v>
          </cell>
          <cell r="I1896">
            <v>-0.4537098</v>
          </cell>
          <cell r="J1896">
            <v>-0.1856544</v>
          </cell>
          <cell r="K1896">
            <v>0</v>
          </cell>
          <cell r="L1896">
            <v>0.1856544</v>
          </cell>
          <cell r="M1896">
            <v>0.4537098</v>
          </cell>
          <cell r="N1896">
            <v>0.4537098</v>
          </cell>
          <cell r="O1896">
            <v>34</v>
          </cell>
        </row>
        <row r="1897">
          <cell r="A1897" t="str">
            <v>C&amp;I</v>
          </cell>
          <cell r="B1897">
            <v>24</v>
          </cell>
          <cell r="C1897" t="str">
            <v>All</v>
          </cell>
          <cell r="D1897" t="str">
            <v>Switch</v>
          </cell>
          <cell r="E1897" t="str">
            <v>Enrollment Date Quintile: Latest</v>
          </cell>
          <cell r="F1897">
            <v>79.405000000000001</v>
          </cell>
          <cell r="G1897">
            <v>1.100671</v>
          </cell>
          <cell r="H1897">
            <v>1.07694</v>
          </cell>
          <cell r="I1897">
            <v>-0.40412940000000003</v>
          </cell>
          <cell r="J1897">
            <v>-0.1653665</v>
          </cell>
          <cell r="K1897">
            <v>0</v>
          </cell>
          <cell r="L1897">
            <v>0.1653665</v>
          </cell>
          <cell r="M1897">
            <v>0.40412940000000003</v>
          </cell>
          <cell r="N1897">
            <v>0.40412940000000003</v>
          </cell>
          <cell r="O1897">
            <v>34</v>
          </cell>
        </row>
        <row r="1898">
          <cell r="A1898" t="str">
            <v>C&amp;I</v>
          </cell>
          <cell r="B1898">
            <v>1</v>
          </cell>
          <cell r="C1898" t="str">
            <v>All</v>
          </cell>
          <cell r="D1898" t="str">
            <v>Switch</v>
          </cell>
          <cell r="E1898" t="str">
            <v>Enrollment Date Quintile: Middle</v>
          </cell>
          <cell r="F1898">
            <v>67.078800000000001</v>
          </cell>
          <cell r="G1898">
            <v>1.7941590000000001</v>
          </cell>
          <cell r="H1898">
            <v>1.782397</v>
          </cell>
          <cell r="I1898">
            <v>-0.2115553</v>
          </cell>
          <cell r="J1898">
            <v>-8.6566699999999996E-2</v>
          </cell>
          <cell r="K1898">
            <v>0</v>
          </cell>
          <cell r="L1898">
            <v>8.6566699999999996E-2</v>
          </cell>
          <cell r="M1898">
            <v>0.2115553</v>
          </cell>
          <cell r="N1898">
            <v>0.2115553</v>
          </cell>
          <cell r="O1898">
            <v>85</v>
          </cell>
        </row>
        <row r="1899">
          <cell r="A1899" t="str">
            <v>C&amp;I</v>
          </cell>
          <cell r="B1899">
            <v>2</v>
          </cell>
          <cell r="C1899" t="str">
            <v>All</v>
          </cell>
          <cell r="D1899" t="str">
            <v>Switch</v>
          </cell>
          <cell r="E1899" t="str">
            <v>Enrollment Date Quintile: Middle</v>
          </cell>
          <cell r="F1899">
            <v>65.914299999999997</v>
          </cell>
          <cell r="G1899">
            <v>1.7510140000000001</v>
          </cell>
          <cell r="H1899">
            <v>1.6556420000000001</v>
          </cell>
          <cell r="I1899">
            <v>-0.2108584</v>
          </cell>
          <cell r="J1899">
            <v>-8.6281499999999997E-2</v>
          </cell>
          <cell r="K1899">
            <v>0</v>
          </cell>
          <cell r="L1899">
            <v>8.6281499999999997E-2</v>
          </cell>
          <cell r="M1899">
            <v>0.2108584</v>
          </cell>
          <cell r="N1899">
            <v>0.2108584</v>
          </cell>
          <cell r="O1899">
            <v>85</v>
          </cell>
        </row>
        <row r="1900">
          <cell r="A1900" t="str">
            <v>C&amp;I</v>
          </cell>
          <cell r="B1900">
            <v>3</v>
          </cell>
          <cell r="C1900" t="str">
            <v>All</v>
          </cell>
          <cell r="D1900" t="str">
            <v>Switch</v>
          </cell>
          <cell r="E1900" t="str">
            <v>Enrollment Date Quintile: Middle</v>
          </cell>
          <cell r="F1900">
            <v>64.645399999999995</v>
          </cell>
          <cell r="G1900">
            <v>1.5059359999999999</v>
          </cell>
          <cell r="H1900">
            <v>1.441541</v>
          </cell>
          <cell r="I1900">
            <v>-0.209699</v>
          </cell>
          <cell r="J1900">
            <v>-8.5807099999999997E-2</v>
          </cell>
          <cell r="K1900">
            <v>0</v>
          </cell>
          <cell r="L1900">
            <v>8.5807099999999997E-2</v>
          </cell>
          <cell r="M1900">
            <v>0.209699</v>
          </cell>
          <cell r="N1900">
            <v>0.209699</v>
          </cell>
          <cell r="O1900">
            <v>85</v>
          </cell>
        </row>
        <row r="1901">
          <cell r="A1901" t="str">
            <v>C&amp;I</v>
          </cell>
          <cell r="B1901">
            <v>4</v>
          </cell>
          <cell r="C1901" t="str">
            <v>All</v>
          </cell>
          <cell r="D1901" t="str">
            <v>Switch</v>
          </cell>
          <cell r="E1901" t="str">
            <v>Enrollment Date Quintile: Middle</v>
          </cell>
          <cell r="F1901">
            <v>63.758499999999998</v>
          </cell>
          <cell r="G1901">
            <v>1.478823</v>
          </cell>
          <cell r="H1901">
            <v>1.4128350000000001</v>
          </cell>
          <cell r="I1901">
            <v>-0.2085748</v>
          </cell>
          <cell r="J1901">
            <v>-8.5347099999999995E-2</v>
          </cell>
          <cell r="K1901">
            <v>0</v>
          </cell>
          <cell r="L1901">
            <v>8.5347099999999995E-2</v>
          </cell>
          <cell r="M1901">
            <v>0.2085748</v>
          </cell>
          <cell r="N1901">
            <v>0.2085748</v>
          </cell>
          <cell r="O1901">
            <v>85</v>
          </cell>
        </row>
        <row r="1902">
          <cell r="A1902" t="str">
            <v>C&amp;I</v>
          </cell>
          <cell r="B1902">
            <v>5</v>
          </cell>
          <cell r="C1902" t="str">
            <v>All</v>
          </cell>
          <cell r="D1902" t="str">
            <v>Switch</v>
          </cell>
          <cell r="E1902" t="str">
            <v>Enrollment Date Quintile: Middle</v>
          </cell>
          <cell r="F1902">
            <v>63.332799999999999</v>
          </cell>
          <cell r="G1902">
            <v>1.442536</v>
          </cell>
          <cell r="H1902">
            <v>1.3660540000000001</v>
          </cell>
          <cell r="I1902">
            <v>-0.2076354</v>
          </cell>
          <cell r="J1902">
            <v>-8.4962700000000002E-2</v>
          </cell>
          <cell r="K1902">
            <v>0</v>
          </cell>
          <cell r="L1902">
            <v>8.4962700000000002E-2</v>
          </cell>
          <cell r="M1902">
            <v>0.2076354</v>
          </cell>
          <cell r="N1902">
            <v>0.2076354</v>
          </cell>
          <cell r="O1902">
            <v>85</v>
          </cell>
        </row>
        <row r="1903">
          <cell r="A1903" t="str">
            <v>C&amp;I</v>
          </cell>
          <cell r="B1903">
            <v>6</v>
          </cell>
          <cell r="C1903" t="str">
            <v>All</v>
          </cell>
          <cell r="D1903" t="str">
            <v>Switch</v>
          </cell>
          <cell r="E1903" t="str">
            <v>Enrollment Date Quintile: Middle</v>
          </cell>
          <cell r="F1903">
            <v>62.775100000000002</v>
          </cell>
          <cell r="G1903">
            <v>1.4512339999999999</v>
          </cell>
          <cell r="H1903">
            <v>1.379596</v>
          </cell>
          <cell r="I1903">
            <v>-0.20906079999999999</v>
          </cell>
          <cell r="J1903">
            <v>-8.5545999999999997E-2</v>
          </cell>
          <cell r="K1903">
            <v>0</v>
          </cell>
          <cell r="L1903">
            <v>8.5545999999999997E-2</v>
          </cell>
          <cell r="M1903">
            <v>0.20906079999999999</v>
          </cell>
          <cell r="N1903">
            <v>0.20906079999999999</v>
          </cell>
          <cell r="O1903">
            <v>85</v>
          </cell>
        </row>
        <row r="1904">
          <cell r="A1904" t="str">
            <v>C&amp;I</v>
          </cell>
          <cell r="B1904">
            <v>7</v>
          </cell>
          <cell r="C1904" t="str">
            <v>All</v>
          </cell>
          <cell r="D1904" t="str">
            <v>Switch</v>
          </cell>
          <cell r="E1904" t="str">
            <v>Enrollment Date Quintile: Middle</v>
          </cell>
          <cell r="F1904">
            <v>62.022199999999998</v>
          </cell>
          <cell r="G1904">
            <v>1.6063460000000001</v>
          </cell>
          <cell r="H1904">
            <v>1.6986779999999999</v>
          </cell>
          <cell r="I1904">
            <v>-0.20976349999999999</v>
          </cell>
          <cell r="J1904">
            <v>-8.5833499999999993E-2</v>
          </cell>
          <cell r="K1904">
            <v>0</v>
          </cell>
          <cell r="L1904">
            <v>8.5833499999999993E-2</v>
          </cell>
          <cell r="M1904">
            <v>0.20976349999999999</v>
          </cell>
          <cell r="N1904">
            <v>0.20976349999999999</v>
          </cell>
          <cell r="O1904">
            <v>85</v>
          </cell>
        </row>
        <row r="1905">
          <cell r="A1905" t="str">
            <v>C&amp;I</v>
          </cell>
          <cell r="B1905">
            <v>8</v>
          </cell>
          <cell r="C1905" t="str">
            <v>All</v>
          </cell>
          <cell r="D1905" t="str">
            <v>Switch</v>
          </cell>
          <cell r="E1905" t="str">
            <v>Enrollment Date Quintile: Middle</v>
          </cell>
          <cell r="F1905">
            <v>63.408099999999997</v>
          </cell>
          <cell r="G1905">
            <v>2.1291220000000002</v>
          </cell>
          <cell r="H1905">
            <v>2.0534759999999999</v>
          </cell>
          <cell r="I1905">
            <v>-0.21301529999999999</v>
          </cell>
          <cell r="J1905">
            <v>-8.7164099999999994E-2</v>
          </cell>
          <cell r="K1905">
            <v>0</v>
          </cell>
          <cell r="L1905">
            <v>8.7164099999999994E-2</v>
          </cell>
          <cell r="M1905">
            <v>0.21301529999999999</v>
          </cell>
          <cell r="N1905">
            <v>0.21301529999999999</v>
          </cell>
          <cell r="O1905">
            <v>85</v>
          </cell>
        </row>
        <row r="1906">
          <cell r="A1906" t="str">
            <v>C&amp;I</v>
          </cell>
          <cell r="B1906">
            <v>9</v>
          </cell>
          <cell r="C1906" t="str">
            <v>All</v>
          </cell>
          <cell r="D1906" t="str">
            <v>Switch</v>
          </cell>
          <cell r="E1906" t="str">
            <v>Enrollment Date Quintile: Middle</v>
          </cell>
          <cell r="F1906">
            <v>68.056100000000001</v>
          </cell>
          <cell r="G1906">
            <v>2.7248139999999998</v>
          </cell>
          <cell r="H1906">
            <v>2.6274660000000001</v>
          </cell>
          <cell r="I1906">
            <v>-0.2184622</v>
          </cell>
          <cell r="J1906">
            <v>-8.9393E-2</v>
          </cell>
          <cell r="K1906">
            <v>0</v>
          </cell>
          <cell r="L1906">
            <v>8.9393E-2</v>
          </cell>
          <cell r="M1906">
            <v>0.2184622</v>
          </cell>
          <cell r="N1906">
            <v>0.2184622</v>
          </cell>
          <cell r="O1906">
            <v>85</v>
          </cell>
        </row>
        <row r="1907">
          <cell r="A1907" t="str">
            <v>C&amp;I</v>
          </cell>
          <cell r="B1907">
            <v>10</v>
          </cell>
          <cell r="C1907" t="str">
            <v>All</v>
          </cell>
          <cell r="D1907" t="str">
            <v>Switch</v>
          </cell>
          <cell r="E1907" t="str">
            <v>Enrollment Date Quintile: Middle</v>
          </cell>
          <cell r="F1907">
            <v>72.748500000000007</v>
          </cell>
          <cell r="G1907">
            <v>3.2747160000000002</v>
          </cell>
          <cell r="H1907">
            <v>3.1762389999999998</v>
          </cell>
          <cell r="I1907">
            <v>-0.22322429999999999</v>
          </cell>
          <cell r="J1907">
            <v>-9.1341599999999995E-2</v>
          </cell>
          <cell r="K1907">
            <v>0</v>
          </cell>
          <cell r="L1907">
            <v>9.1341599999999995E-2</v>
          </cell>
          <cell r="M1907">
            <v>0.22322429999999999</v>
          </cell>
          <cell r="N1907">
            <v>0.22322429999999999</v>
          </cell>
          <cell r="O1907">
            <v>85</v>
          </cell>
        </row>
        <row r="1908">
          <cell r="A1908" t="str">
            <v>C&amp;I</v>
          </cell>
          <cell r="B1908">
            <v>11</v>
          </cell>
          <cell r="C1908" t="str">
            <v>All</v>
          </cell>
          <cell r="D1908" t="str">
            <v>Switch</v>
          </cell>
          <cell r="E1908" t="str">
            <v>Enrollment Date Quintile: Middle</v>
          </cell>
          <cell r="F1908">
            <v>77.442700000000002</v>
          </cell>
          <cell r="G1908">
            <v>3.9975179999999999</v>
          </cell>
          <cell r="H1908">
            <v>3.5703640000000001</v>
          </cell>
          <cell r="I1908">
            <v>-0.23990729999999999</v>
          </cell>
          <cell r="J1908">
            <v>-9.8168099999999994E-2</v>
          </cell>
          <cell r="K1908">
            <v>0</v>
          </cell>
          <cell r="L1908">
            <v>9.8168099999999994E-2</v>
          </cell>
          <cell r="M1908">
            <v>0.23990729999999999</v>
          </cell>
          <cell r="N1908">
            <v>0.23990729999999999</v>
          </cell>
          <cell r="O1908">
            <v>85</v>
          </cell>
        </row>
        <row r="1909">
          <cell r="A1909" t="str">
            <v>C&amp;I</v>
          </cell>
          <cell r="B1909">
            <v>12</v>
          </cell>
          <cell r="C1909" t="str">
            <v>All</v>
          </cell>
          <cell r="D1909" t="str">
            <v>Switch</v>
          </cell>
          <cell r="E1909" t="str">
            <v>Enrollment Date Quintile: Middle</v>
          </cell>
          <cell r="F1909">
            <v>81.227599999999995</v>
          </cell>
          <cell r="G1909">
            <v>4.7452860000000001</v>
          </cell>
          <cell r="H1909">
            <v>4.9928999999999997</v>
          </cell>
          <cell r="I1909">
            <v>-0.2632987</v>
          </cell>
          <cell r="J1909">
            <v>-0.10773969999999999</v>
          </cell>
          <cell r="K1909">
            <v>0</v>
          </cell>
          <cell r="L1909">
            <v>0.10773969999999999</v>
          </cell>
          <cell r="M1909">
            <v>0.2632987</v>
          </cell>
          <cell r="N1909">
            <v>0.2632987</v>
          </cell>
          <cell r="O1909">
            <v>85</v>
          </cell>
        </row>
        <row r="1910">
          <cell r="A1910" t="str">
            <v>C&amp;I</v>
          </cell>
          <cell r="B1910">
            <v>13</v>
          </cell>
          <cell r="C1910" t="str">
            <v>All</v>
          </cell>
          <cell r="D1910" t="str">
            <v>Switch</v>
          </cell>
          <cell r="E1910" t="str">
            <v>Enrollment Date Quintile: Middle</v>
          </cell>
          <cell r="F1910">
            <v>84.731499999999997</v>
          </cell>
          <cell r="G1910">
            <v>5.264246</v>
          </cell>
          <cell r="H1910">
            <v>5.7860129999999996</v>
          </cell>
          <cell r="I1910">
            <v>-0.25385400000000002</v>
          </cell>
          <cell r="J1910">
            <v>-0.103875</v>
          </cell>
          <cell r="K1910">
            <v>0</v>
          </cell>
          <cell r="L1910">
            <v>0.103875</v>
          </cell>
          <cell r="M1910">
            <v>0.25385400000000002</v>
          </cell>
          <cell r="N1910">
            <v>0.25385400000000002</v>
          </cell>
          <cell r="O1910">
            <v>85</v>
          </cell>
        </row>
        <row r="1911">
          <cell r="A1911" t="str">
            <v>C&amp;I</v>
          </cell>
          <cell r="B1911">
            <v>14</v>
          </cell>
          <cell r="C1911" t="str">
            <v>All</v>
          </cell>
          <cell r="D1911" t="str">
            <v>Switch</v>
          </cell>
          <cell r="E1911" t="str">
            <v>Enrollment Date Quintile: Middle</v>
          </cell>
          <cell r="F1911">
            <v>87.697900000000004</v>
          </cell>
          <cell r="G1911">
            <v>5.7262399999999998</v>
          </cell>
          <cell r="H1911">
            <v>5.8111879999999996</v>
          </cell>
          <cell r="I1911">
            <v>-0.25182060000000001</v>
          </cell>
          <cell r="J1911">
            <v>-0.103043</v>
          </cell>
          <cell r="K1911">
            <v>0</v>
          </cell>
          <cell r="L1911">
            <v>0.103043</v>
          </cell>
          <cell r="M1911">
            <v>0.25182060000000001</v>
          </cell>
          <cell r="N1911">
            <v>0.25182060000000001</v>
          </cell>
          <cell r="O1911">
            <v>85</v>
          </cell>
        </row>
        <row r="1912">
          <cell r="A1912" t="str">
            <v>C&amp;I</v>
          </cell>
          <cell r="B1912">
            <v>15</v>
          </cell>
          <cell r="C1912" t="str">
            <v>All</v>
          </cell>
          <cell r="D1912" t="str">
            <v>Switch</v>
          </cell>
          <cell r="E1912" t="str">
            <v>Enrollment Date Quintile: Middle</v>
          </cell>
          <cell r="F1912">
            <v>90.427899999999994</v>
          </cell>
          <cell r="G1912">
            <v>5.8554529999999998</v>
          </cell>
          <cell r="H1912">
            <v>5.4282760000000003</v>
          </cell>
          <cell r="I1912">
            <v>-0.24200830000000001</v>
          </cell>
          <cell r="J1912">
            <v>-9.9027799999999999E-2</v>
          </cell>
          <cell r="K1912">
            <v>0</v>
          </cell>
          <cell r="L1912">
            <v>9.9027799999999999E-2</v>
          </cell>
          <cell r="M1912">
            <v>0.24200830000000001</v>
          </cell>
          <cell r="N1912">
            <v>0.24200830000000001</v>
          </cell>
          <cell r="O1912">
            <v>85</v>
          </cell>
        </row>
        <row r="1913">
          <cell r="A1913" t="str">
            <v>C&amp;I</v>
          </cell>
          <cell r="B1913">
            <v>16</v>
          </cell>
          <cell r="C1913" t="str">
            <v>All</v>
          </cell>
          <cell r="D1913" t="str">
            <v>Switch</v>
          </cell>
          <cell r="E1913" t="str">
            <v>Enrollment Date Quintile: Middle</v>
          </cell>
          <cell r="F1913">
            <v>92.1297</v>
          </cell>
          <cell r="G1913">
            <v>5.7922450000000003</v>
          </cell>
          <cell r="H1913">
            <v>5.8676769999999996</v>
          </cell>
          <cell r="I1913">
            <v>-0.25095859999999998</v>
          </cell>
          <cell r="J1913">
            <v>-0.1026902</v>
          </cell>
          <cell r="K1913">
            <v>0</v>
          </cell>
          <cell r="L1913">
            <v>0.1026902</v>
          </cell>
          <cell r="M1913">
            <v>0.25095859999999998</v>
          </cell>
          <cell r="N1913">
            <v>0.25095859999999998</v>
          </cell>
          <cell r="O1913">
            <v>85</v>
          </cell>
        </row>
        <row r="1914">
          <cell r="A1914" t="str">
            <v>C&amp;I</v>
          </cell>
          <cell r="B1914">
            <v>17</v>
          </cell>
          <cell r="C1914" t="str">
            <v>All</v>
          </cell>
          <cell r="D1914" t="str">
            <v>Switch</v>
          </cell>
          <cell r="E1914" t="str">
            <v>Enrollment Date Quintile: Middle</v>
          </cell>
          <cell r="F1914">
            <v>92.803299999999993</v>
          </cell>
          <cell r="G1914">
            <v>5.7729629999999998</v>
          </cell>
          <cell r="H1914">
            <v>5.6456270000000002</v>
          </cell>
          <cell r="I1914">
            <v>-0.24425140000000001</v>
          </cell>
          <cell r="J1914">
            <v>-9.9945699999999998E-2</v>
          </cell>
          <cell r="K1914">
            <v>0</v>
          </cell>
          <cell r="L1914">
            <v>9.9945699999999998E-2</v>
          </cell>
          <cell r="M1914">
            <v>0.24425140000000001</v>
          </cell>
          <cell r="N1914">
            <v>0.24425140000000001</v>
          </cell>
          <cell r="O1914">
            <v>85</v>
          </cell>
        </row>
        <row r="1915">
          <cell r="A1915" t="str">
            <v>C&amp;I</v>
          </cell>
          <cell r="B1915">
            <v>18</v>
          </cell>
          <cell r="C1915" t="str">
            <v>All</v>
          </cell>
          <cell r="D1915" t="str">
            <v>Switch</v>
          </cell>
          <cell r="E1915" t="str">
            <v>Enrollment Date Quintile: Middle</v>
          </cell>
          <cell r="F1915">
            <v>91.734099999999998</v>
          </cell>
          <cell r="G1915">
            <v>5.264812</v>
          </cell>
          <cell r="H1915">
            <v>5.0410680000000001</v>
          </cell>
          <cell r="I1915">
            <v>-0.24863289999999999</v>
          </cell>
          <cell r="J1915">
            <v>-0.1017386</v>
          </cell>
          <cell r="K1915">
            <v>0</v>
          </cell>
          <cell r="L1915">
            <v>0.1017386</v>
          </cell>
          <cell r="M1915">
            <v>0.24863289999999999</v>
          </cell>
          <cell r="N1915">
            <v>0.24863289999999999</v>
          </cell>
          <cell r="O1915">
            <v>85</v>
          </cell>
        </row>
        <row r="1916">
          <cell r="A1916" t="str">
            <v>C&amp;I</v>
          </cell>
          <cell r="B1916">
            <v>19</v>
          </cell>
          <cell r="C1916" t="str">
            <v>All</v>
          </cell>
          <cell r="D1916" t="str">
            <v>Switch</v>
          </cell>
          <cell r="E1916" t="str">
            <v>Enrollment Date Quintile: Middle</v>
          </cell>
          <cell r="F1916">
            <v>88.929699999999997</v>
          </cell>
          <cell r="G1916">
            <v>4.057461</v>
          </cell>
          <cell r="H1916">
            <v>4.0961829999999999</v>
          </cell>
          <cell r="I1916">
            <v>-0.2543917</v>
          </cell>
          <cell r="J1916">
            <v>-0.10409499999999999</v>
          </cell>
          <cell r="K1916">
            <v>0</v>
          </cell>
          <cell r="L1916">
            <v>0.10409499999999999</v>
          </cell>
          <cell r="M1916">
            <v>0.2543917</v>
          </cell>
          <cell r="N1916">
            <v>0.2543917</v>
          </cell>
          <cell r="O1916">
            <v>85</v>
          </cell>
        </row>
        <row r="1917">
          <cell r="A1917" t="str">
            <v>C&amp;I</v>
          </cell>
          <cell r="B1917">
            <v>20</v>
          </cell>
          <cell r="C1917" t="str">
            <v>All</v>
          </cell>
          <cell r="D1917" t="str">
            <v>Switch</v>
          </cell>
          <cell r="E1917" t="str">
            <v>Enrollment Date Quintile: Middle</v>
          </cell>
          <cell r="F1917">
            <v>84.162000000000006</v>
          </cell>
          <cell r="G1917">
            <v>3.318889</v>
          </cell>
          <cell r="H1917">
            <v>3.2324130000000002</v>
          </cell>
          <cell r="I1917">
            <v>-0.26977699999999999</v>
          </cell>
          <cell r="J1917">
            <v>-0.11039060000000001</v>
          </cell>
          <cell r="K1917">
            <v>0</v>
          </cell>
          <cell r="L1917">
            <v>0.11039060000000001</v>
          </cell>
          <cell r="M1917">
            <v>0.26977699999999999</v>
          </cell>
          <cell r="N1917">
            <v>0.26977699999999999</v>
          </cell>
          <cell r="O1917">
            <v>85</v>
          </cell>
        </row>
        <row r="1918">
          <cell r="A1918" t="str">
            <v>C&amp;I</v>
          </cell>
          <cell r="B1918">
            <v>21</v>
          </cell>
          <cell r="C1918" t="str">
            <v>All</v>
          </cell>
          <cell r="D1918" t="str">
            <v>Switch</v>
          </cell>
          <cell r="E1918" t="str">
            <v>Enrollment Date Quintile: Middle</v>
          </cell>
          <cell r="F1918">
            <v>79.746499999999997</v>
          </cell>
          <cell r="G1918">
            <v>2.6939310000000001</v>
          </cell>
          <cell r="H1918">
            <v>2.5007969999999999</v>
          </cell>
          <cell r="I1918">
            <v>-0.25850770000000001</v>
          </cell>
          <cell r="J1918">
            <v>-0.1057792</v>
          </cell>
          <cell r="K1918">
            <v>0</v>
          </cell>
          <cell r="L1918">
            <v>0.1057792</v>
          </cell>
          <cell r="M1918">
            <v>0.25850770000000001</v>
          </cell>
          <cell r="N1918">
            <v>0.25850770000000001</v>
          </cell>
          <cell r="O1918">
            <v>85</v>
          </cell>
        </row>
        <row r="1919">
          <cell r="A1919" t="str">
            <v>C&amp;I</v>
          </cell>
          <cell r="B1919">
            <v>22</v>
          </cell>
          <cell r="C1919" t="str">
            <v>All</v>
          </cell>
          <cell r="D1919" t="str">
            <v>Switch</v>
          </cell>
          <cell r="E1919" t="str">
            <v>Enrollment Date Quintile: Middle</v>
          </cell>
          <cell r="F1919">
            <v>77.036900000000003</v>
          </cell>
          <cell r="G1919">
            <v>2.4540120000000001</v>
          </cell>
          <cell r="H1919">
            <v>2.1929189999999998</v>
          </cell>
          <cell r="I1919">
            <v>-0.2441836</v>
          </cell>
          <cell r="J1919">
            <v>-9.9918000000000007E-2</v>
          </cell>
          <cell r="K1919">
            <v>0</v>
          </cell>
          <cell r="L1919">
            <v>9.9918000000000007E-2</v>
          </cell>
          <cell r="M1919">
            <v>0.2441836</v>
          </cell>
          <cell r="N1919">
            <v>0.2441836</v>
          </cell>
          <cell r="O1919">
            <v>85</v>
          </cell>
        </row>
        <row r="1920">
          <cell r="A1920" t="str">
            <v>C&amp;I</v>
          </cell>
          <cell r="B1920">
            <v>23</v>
          </cell>
          <cell r="C1920" t="str">
            <v>All</v>
          </cell>
          <cell r="D1920" t="str">
            <v>Switch</v>
          </cell>
          <cell r="E1920" t="str">
            <v>Enrollment Date Quintile: Middle</v>
          </cell>
          <cell r="F1920">
            <v>74.977000000000004</v>
          </cell>
          <cell r="G1920">
            <v>2.1118389999999998</v>
          </cell>
          <cell r="H1920">
            <v>1.9141429999999999</v>
          </cell>
          <cell r="I1920">
            <v>-0.22887460000000001</v>
          </cell>
          <cell r="J1920">
            <v>-9.3653600000000004E-2</v>
          </cell>
          <cell r="K1920">
            <v>0</v>
          </cell>
          <cell r="L1920">
            <v>9.3653600000000004E-2</v>
          </cell>
          <cell r="M1920">
            <v>0.22887460000000001</v>
          </cell>
          <cell r="N1920">
            <v>0.22887460000000001</v>
          </cell>
          <cell r="O1920">
            <v>85</v>
          </cell>
        </row>
        <row r="1921">
          <cell r="A1921" t="str">
            <v>C&amp;I</v>
          </cell>
          <cell r="B1921">
            <v>24</v>
          </cell>
          <cell r="C1921" t="str">
            <v>All</v>
          </cell>
          <cell r="D1921" t="str">
            <v>Switch</v>
          </cell>
          <cell r="E1921" t="str">
            <v>Enrollment Date Quintile: Middle</v>
          </cell>
          <cell r="F1921">
            <v>73.503900000000002</v>
          </cell>
          <cell r="G1921">
            <v>1.985622</v>
          </cell>
          <cell r="H1921">
            <v>1.985317</v>
          </cell>
          <cell r="I1921">
            <v>-0.22196399999999999</v>
          </cell>
          <cell r="J1921">
            <v>-9.0825900000000001E-2</v>
          </cell>
          <cell r="K1921">
            <v>0</v>
          </cell>
          <cell r="L1921">
            <v>9.0825900000000001E-2</v>
          </cell>
          <cell r="M1921">
            <v>0.22196399999999999</v>
          </cell>
          <cell r="N1921">
            <v>0.22196399999999999</v>
          </cell>
          <cell r="O1921">
            <v>85</v>
          </cell>
        </row>
        <row r="1922">
          <cell r="A1922" t="str">
            <v>C&amp;I</v>
          </cell>
          <cell r="B1922">
            <v>1</v>
          </cell>
          <cell r="C1922" t="str">
            <v>All</v>
          </cell>
          <cell r="D1922" t="str">
            <v>Switch</v>
          </cell>
          <cell r="E1922" t="str">
            <v>Industry: Agriculture, Mining &amp; Construction</v>
          </cell>
          <cell r="F1922">
            <v>68.040000000000006</v>
          </cell>
          <cell r="G1922">
            <v>0.82449649999999997</v>
          </cell>
          <cell r="H1922">
            <v>2.1113050000000002</v>
          </cell>
          <cell r="I1922">
            <v>-0.69628129999999999</v>
          </cell>
          <cell r="J1922">
            <v>-0.28491260000000002</v>
          </cell>
          <cell r="K1922">
            <v>0</v>
          </cell>
          <cell r="L1922">
            <v>0.28491260000000002</v>
          </cell>
          <cell r="M1922">
            <v>0.69628129999999999</v>
          </cell>
          <cell r="N1922">
            <v>0.69628129999999999</v>
          </cell>
          <cell r="O1922">
            <v>27</v>
          </cell>
        </row>
        <row r="1923">
          <cell r="A1923" t="str">
            <v>C&amp;I</v>
          </cell>
          <cell r="B1923">
            <v>2</v>
          </cell>
          <cell r="C1923" t="str">
            <v>All</v>
          </cell>
          <cell r="D1923" t="str">
            <v>Switch</v>
          </cell>
          <cell r="E1923" t="str">
            <v>Industry: Agriculture, Mining &amp; Construction</v>
          </cell>
          <cell r="F1923">
            <v>65.924300000000002</v>
          </cell>
          <cell r="G1923">
            <v>0.73687170000000002</v>
          </cell>
          <cell r="H1923">
            <v>2.1441159999999999</v>
          </cell>
          <cell r="I1923">
            <v>-0.68513880000000005</v>
          </cell>
          <cell r="J1923">
            <v>-0.28035320000000002</v>
          </cell>
          <cell r="K1923">
            <v>0</v>
          </cell>
          <cell r="L1923">
            <v>0.28035320000000002</v>
          </cell>
          <cell r="M1923">
            <v>0.68513880000000005</v>
          </cell>
          <cell r="N1923">
            <v>0.68513880000000005</v>
          </cell>
          <cell r="O1923">
            <v>27</v>
          </cell>
        </row>
        <row r="1924">
          <cell r="A1924" t="str">
            <v>C&amp;I</v>
          </cell>
          <cell r="B1924">
            <v>3</v>
          </cell>
          <cell r="C1924" t="str">
            <v>All</v>
          </cell>
          <cell r="D1924" t="str">
            <v>Switch</v>
          </cell>
          <cell r="E1924" t="str">
            <v>Industry: Agriculture, Mining &amp; Construction</v>
          </cell>
          <cell r="F1924">
            <v>64.980699999999999</v>
          </cell>
          <cell r="G1924">
            <v>0.7865626</v>
          </cell>
          <cell r="H1924">
            <v>2.2225920000000001</v>
          </cell>
          <cell r="I1924">
            <v>-0.68281340000000001</v>
          </cell>
          <cell r="J1924">
            <v>-0.27940169999999998</v>
          </cell>
          <cell r="K1924">
            <v>0</v>
          </cell>
          <cell r="L1924">
            <v>0.27940169999999998</v>
          </cell>
          <cell r="M1924">
            <v>0.68281340000000001</v>
          </cell>
          <cell r="N1924">
            <v>0.68281340000000001</v>
          </cell>
          <cell r="O1924">
            <v>27</v>
          </cell>
        </row>
        <row r="1925">
          <cell r="A1925" t="str">
            <v>C&amp;I</v>
          </cell>
          <cell r="B1925">
            <v>4</v>
          </cell>
          <cell r="C1925" t="str">
            <v>All</v>
          </cell>
          <cell r="D1925" t="str">
            <v>Switch</v>
          </cell>
          <cell r="E1925" t="str">
            <v>Industry: Agriculture, Mining &amp; Construction</v>
          </cell>
          <cell r="F1925">
            <v>64.508899999999997</v>
          </cell>
          <cell r="G1925">
            <v>0.74860979999999999</v>
          </cell>
          <cell r="H1925">
            <v>2.1102300000000001</v>
          </cell>
          <cell r="I1925">
            <v>-0.67107019999999995</v>
          </cell>
          <cell r="J1925">
            <v>-0.27459650000000002</v>
          </cell>
          <cell r="K1925">
            <v>0</v>
          </cell>
          <cell r="L1925">
            <v>0.27459650000000002</v>
          </cell>
          <cell r="M1925">
            <v>0.67107019999999995</v>
          </cell>
          <cell r="N1925">
            <v>0.67107019999999995</v>
          </cell>
          <cell r="O1925">
            <v>27</v>
          </cell>
        </row>
        <row r="1926">
          <cell r="A1926" t="str">
            <v>C&amp;I</v>
          </cell>
          <cell r="B1926">
            <v>5</v>
          </cell>
          <cell r="C1926" t="str">
            <v>All</v>
          </cell>
          <cell r="D1926" t="str">
            <v>Switch</v>
          </cell>
          <cell r="E1926" t="str">
            <v>Industry: Agriculture, Mining &amp; Construction</v>
          </cell>
          <cell r="F1926">
            <v>63.596400000000003</v>
          </cell>
          <cell r="G1926">
            <v>0.61606669999999997</v>
          </cell>
          <cell r="H1926">
            <v>2.0595629999999998</v>
          </cell>
          <cell r="I1926">
            <v>-0.66776820000000003</v>
          </cell>
          <cell r="J1926">
            <v>-0.27324530000000002</v>
          </cell>
          <cell r="K1926">
            <v>0</v>
          </cell>
          <cell r="L1926">
            <v>0.27324530000000002</v>
          </cell>
          <cell r="M1926">
            <v>0.66776820000000003</v>
          </cell>
          <cell r="N1926">
            <v>0.66776820000000003</v>
          </cell>
          <cell r="O1926">
            <v>27</v>
          </cell>
        </row>
        <row r="1927">
          <cell r="A1927" t="str">
            <v>C&amp;I</v>
          </cell>
          <cell r="B1927">
            <v>6</v>
          </cell>
          <cell r="C1927" t="str">
            <v>All</v>
          </cell>
          <cell r="D1927" t="str">
            <v>Switch</v>
          </cell>
          <cell r="E1927" t="str">
            <v>Industry: Agriculture, Mining &amp; Construction</v>
          </cell>
          <cell r="F1927">
            <v>62.8902</v>
          </cell>
          <cell r="G1927">
            <v>0.6035199</v>
          </cell>
          <cell r="H1927">
            <v>1.72058</v>
          </cell>
          <cell r="I1927">
            <v>-0.67418279999999997</v>
          </cell>
          <cell r="J1927">
            <v>-0.27587010000000001</v>
          </cell>
          <cell r="K1927">
            <v>0</v>
          </cell>
          <cell r="L1927">
            <v>0.27587010000000001</v>
          </cell>
          <cell r="M1927">
            <v>0.67418279999999997</v>
          </cell>
          <cell r="N1927">
            <v>0.67418279999999997</v>
          </cell>
          <cell r="O1927">
            <v>27</v>
          </cell>
        </row>
        <row r="1928">
          <cell r="A1928" t="str">
            <v>C&amp;I</v>
          </cell>
          <cell r="B1928">
            <v>7</v>
          </cell>
          <cell r="C1928" t="str">
            <v>All</v>
          </cell>
          <cell r="D1928" t="str">
            <v>Switch</v>
          </cell>
          <cell r="E1928" t="str">
            <v>Industry: Agriculture, Mining &amp; Construction</v>
          </cell>
          <cell r="F1928">
            <v>61.743299999999998</v>
          </cell>
          <cell r="G1928">
            <v>0.79043629999999998</v>
          </cell>
          <cell r="H1928">
            <v>1.703136</v>
          </cell>
          <cell r="I1928">
            <v>-0.71996749999999998</v>
          </cell>
          <cell r="J1928">
            <v>-0.2946049</v>
          </cell>
          <cell r="K1928">
            <v>0</v>
          </cell>
          <cell r="L1928">
            <v>0.2946049</v>
          </cell>
          <cell r="M1928">
            <v>0.71996749999999998</v>
          </cell>
          <cell r="N1928">
            <v>0.71996749999999998</v>
          </cell>
          <cell r="O1928">
            <v>27</v>
          </cell>
        </row>
        <row r="1929">
          <cell r="A1929" t="str">
            <v>C&amp;I</v>
          </cell>
          <cell r="B1929">
            <v>8</v>
          </cell>
          <cell r="C1929" t="str">
            <v>All</v>
          </cell>
          <cell r="D1929" t="str">
            <v>Switch</v>
          </cell>
          <cell r="E1929" t="str">
            <v>Industry: Agriculture, Mining &amp; Construction</v>
          </cell>
          <cell r="F1929">
            <v>63.124600000000001</v>
          </cell>
          <cell r="G1929">
            <v>1.565831</v>
          </cell>
          <cell r="H1929">
            <v>2.0114890000000001</v>
          </cell>
          <cell r="I1929">
            <v>-0.79327630000000005</v>
          </cell>
          <cell r="J1929">
            <v>-0.32460220000000001</v>
          </cell>
          <cell r="K1929">
            <v>0</v>
          </cell>
          <cell r="L1929">
            <v>0.32460220000000001</v>
          </cell>
          <cell r="M1929">
            <v>0.79327630000000005</v>
          </cell>
          <cell r="N1929">
            <v>0.79327630000000005</v>
          </cell>
          <cell r="O1929">
            <v>27</v>
          </cell>
        </row>
        <row r="1930">
          <cell r="A1930" t="str">
            <v>C&amp;I</v>
          </cell>
          <cell r="B1930">
            <v>9</v>
          </cell>
          <cell r="C1930" t="str">
            <v>All</v>
          </cell>
          <cell r="D1930" t="str">
            <v>Switch</v>
          </cell>
          <cell r="E1930" t="str">
            <v>Industry: Agriculture, Mining &amp; Construction</v>
          </cell>
          <cell r="F1930">
            <v>69.003</v>
          </cell>
          <cell r="G1930">
            <v>1.761323</v>
          </cell>
          <cell r="H1930">
            <v>2.450399</v>
          </cell>
          <cell r="I1930">
            <v>-0.83121009999999995</v>
          </cell>
          <cell r="J1930">
            <v>-0.34012439999999999</v>
          </cell>
          <cell r="K1930">
            <v>0</v>
          </cell>
          <cell r="L1930">
            <v>0.34012439999999999</v>
          </cell>
          <cell r="M1930">
            <v>0.83121009999999995</v>
          </cell>
          <cell r="N1930">
            <v>0.83121009999999995</v>
          </cell>
          <cell r="O1930">
            <v>27</v>
          </cell>
        </row>
        <row r="1931">
          <cell r="A1931" t="str">
            <v>C&amp;I</v>
          </cell>
          <cell r="B1931">
            <v>10</v>
          </cell>
          <cell r="C1931" t="str">
            <v>All</v>
          </cell>
          <cell r="D1931" t="str">
            <v>Switch</v>
          </cell>
          <cell r="E1931" t="str">
            <v>Industry: Agriculture, Mining &amp; Construction</v>
          </cell>
          <cell r="F1931">
            <v>75.559299999999993</v>
          </cell>
          <cell r="G1931">
            <v>1.9581059999999999</v>
          </cell>
          <cell r="H1931">
            <v>2.3269679999999999</v>
          </cell>
          <cell r="I1931">
            <v>-0.81724549999999996</v>
          </cell>
          <cell r="J1931">
            <v>-0.33441029999999999</v>
          </cell>
          <cell r="K1931">
            <v>0</v>
          </cell>
          <cell r="L1931">
            <v>0.33441029999999999</v>
          </cell>
          <cell r="M1931">
            <v>0.81724549999999996</v>
          </cell>
          <cell r="N1931">
            <v>0.81724549999999996</v>
          </cell>
          <cell r="O1931">
            <v>27</v>
          </cell>
        </row>
        <row r="1932">
          <cell r="A1932" t="str">
            <v>C&amp;I</v>
          </cell>
          <cell r="B1932">
            <v>11</v>
          </cell>
          <cell r="C1932" t="str">
            <v>All</v>
          </cell>
          <cell r="D1932" t="str">
            <v>Switch</v>
          </cell>
          <cell r="E1932" t="str">
            <v>Industry: Agriculture, Mining &amp; Construction</v>
          </cell>
          <cell r="F1932">
            <v>80.765600000000006</v>
          </cell>
          <cell r="G1932">
            <v>2.380455</v>
          </cell>
          <cell r="H1932">
            <v>2.4117920000000002</v>
          </cell>
          <cell r="I1932">
            <v>-0.81963520000000001</v>
          </cell>
          <cell r="J1932">
            <v>-0.33538810000000002</v>
          </cell>
          <cell r="K1932">
            <v>0</v>
          </cell>
          <cell r="L1932">
            <v>0.33538810000000002</v>
          </cell>
          <cell r="M1932">
            <v>0.81963520000000001</v>
          </cell>
          <cell r="N1932">
            <v>0.81963520000000001</v>
          </cell>
          <cell r="O1932">
            <v>27</v>
          </cell>
        </row>
        <row r="1933">
          <cell r="A1933" t="str">
            <v>C&amp;I</v>
          </cell>
          <cell r="B1933">
            <v>12</v>
          </cell>
          <cell r="C1933" t="str">
            <v>All</v>
          </cell>
          <cell r="D1933" t="str">
            <v>Switch</v>
          </cell>
          <cell r="E1933" t="str">
            <v>Industry: Agriculture, Mining &amp; Construction</v>
          </cell>
          <cell r="F1933">
            <v>84.971800000000002</v>
          </cell>
          <cell r="G1933">
            <v>2.1855470000000001</v>
          </cell>
          <cell r="H1933">
            <v>2.1066009999999999</v>
          </cell>
          <cell r="I1933">
            <v>-0.79333489999999995</v>
          </cell>
          <cell r="J1933">
            <v>-0.32462619999999998</v>
          </cell>
          <cell r="K1933">
            <v>0</v>
          </cell>
          <cell r="L1933">
            <v>0.32462619999999998</v>
          </cell>
          <cell r="M1933">
            <v>0.79333489999999995</v>
          </cell>
          <cell r="N1933">
            <v>0.79333489999999995</v>
          </cell>
          <cell r="O1933">
            <v>27</v>
          </cell>
        </row>
        <row r="1934">
          <cell r="A1934" t="str">
            <v>C&amp;I</v>
          </cell>
          <cell r="B1934">
            <v>13</v>
          </cell>
          <cell r="C1934" t="str">
            <v>All</v>
          </cell>
          <cell r="D1934" t="str">
            <v>Switch</v>
          </cell>
          <cell r="E1934" t="str">
            <v>Industry: Agriculture, Mining &amp; Construction</v>
          </cell>
          <cell r="F1934">
            <v>88.031199999999998</v>
          </cell>
          <cell r="G1934">
            <v>2.073639</v>
          </cell>
          <cell r="H1934">
            <v>2.028419</v>
          </cell>
          <cell r="I1934">
            <v>-0.77748269999999997</v>
          </cell>
          <cell r="J1934">
            <v>-0.31813960000000002</v>
          </cell>
          <cell r="K1934">
            <v>0</v>
          </cell>
          <cell r="L1934">
            <v>0.31813960000000002</v>
          </cell>
          <cell r="M1934">
            <v>0.77748269999999997</v>
          </cell>
          <cell r="N1934">
            <v>0.77748269999999997</v>
          </cell>
          <cell r="O1934">
            <v>27</v>
          </cell>
        </row>
        <row r="1935">
          <cell r="A1935" t="str">
            <v>C&amp;I</v>
          </cell>
          <cell r="B1935">
            <v>14</v>
          </cell>
          <cell r="C1935" t="str">
            <v>All</v>
          </cell>
          <cell r="D1935" t="str">
            <v>Switch</v>
          </cell>
          <cell r="E1935" t="str">
            <v>Industry: Agriculture, Mining &amp; Construction</v>
          </cell>
          <cell r="F1935">
            <v>91.177999999999997</v>
          </cell>
          <cell r="G1935">
            <v>2.053744</v>
          </cell>
          <cell r="H1935">
            <v>1.9716389999999999</v>
          </cell>
          <cell r="I1935">
            <v>-0.76415820000000001</v>
          </cell>
          <cell r="J1935">
            <v>-0.3126874</v>
          </cell>
          <cell r="K1935">
            <v>0</v>
          </cell>
          <cell r="L1935">
            <v>0.3126874</v>
          </cell>
          <cell r="M1935">
            <v>0.76415820000000001</v>
          </cell>
          <cell r="N1935">
            <v>0.76415820000000001</v>
          </cell>
          <cell r="O1935">
            <v>27</v>
          </cell>
        </row>
        <row r="1936">
          <cell r="A1936" t="str">
            <v>C&amp;I</v>
          </cell>
          <cell r="B1936">
            <v>15</v>
          </cell>
          <cell r="C1936" t="str">
            <v>All</v>
          </cell>
          <cell r="D1936" t="str">
            <v>Switch</v>
          </cell>
          <cell r="E1936" t="str">
            <v>Industry: Agriculture, Mining &amp; Construction</v>
          </cell>
          <cell r="F1936">
            <v>93.8249</v>
          </cell>
          <cell r="G1936">
            <v>2.0354459999999999</v>
          </cell>
          <cell r="H1936">
            <v>2.2103790000000001</v>
          </cell>
          <cell r="I1936">
            <v>-0.75915639999999995</v>
          </cell>
          <cell r="J1936">
            <v>-0.31064059999999999</v>
          </cell>
          <cell r="K1936">
            <v>0</v>
          </cell>
          <cell r="L1936">
            <v>0.31064059999999999</v>
          </cell>
          <cell r="M1936">
            <v>0.75915639999999995</v>
          </cell>
          <cell r="N1936">
            <v>0.75915639999999995</v>
          </cell>
          <cell r="O1936">
            <v>27</v>
          </cell>
        </row>
        <row r="1937">
          <cell r="A1937" t="str">
            <v>C&amp;I</v>
          </cell>
          <cell r="B1937">
            <v>16</v>
          </cell>
          <cell r="C1937" t="str">
            <v>All</v>
          </cell>
          <cell r="D1937" t="str">
            <v>Switch</v>
          </cell>
          <cell r="E1937" t="str">
            <v>Industry: Agriculture, Mining &amp; Construction</v>
          </cell>
          <cell r="F1937">
            <v>95.737399999999994</v>
          </cell>
          <cell r="G1937">
            <v>1.8247739999999999</v>
          </cell>
          <cell r="H1937">
            <v>2.1768329999999998</v>
          </cell>
          <cell r="I1937">
            <v>-0.81872610000000001</v>
          </cell>
          <cell r="J1937">
            <v>-0.33501609999999998</v>
          </cell>
          <cell r="K1937">
            <v>0</v>
          </cell>
          <cell r="L1937">
            <v>0.33501609999999998</v>
          </cell>
          <cell r="M1937">
            <v>0.81872610000000001</v>
          </cell>
          <cell r="N1937">
            <v>0.81872610000000001</v>
          </cell>
          <cell r="O1937">
            <v>27</v>
          </cell>
        </row>
        <row r="1938">
          <cell r="A1938" t="str">
            <v>C&amp;I</v>
          </cell>
          <cell r="B1938">
            <v>17</v>
          </cell>
          <cell r="C1938" t="str">
            <v>All</v>
          </cell>
          <cell r="D1938" t="str">
            <v>Switch</v>
          </cell>
          <cell r="E1938" t="str">
            <v>Industry: Agriculture, Mining &amp; Construction</v>
          </cell>
          <cell r="F1938">
            <v>96.356099999999998</v>
          </cell>
          <cell r="G1938">
            <v>1.835226</v>
          </cell>
          <cell r="H1938">
            <v>2.1286200000000002</v>
          </cell>
          <cell r="I1938">
            <v>-0.79211580000000004</v>
          </cell>
          <cell r="J1938">
            <v>-0.32412740000000001</v>
          </cell>
          <cell r="K1938">
            <v>0</v>
          </cell>
          <cell r="L1938">
            <v>0.32412740000000001</v>
          </cell>
          <cell r="M1938">
            <v>0.79211580000000004</v>
          </cell>
          <cell r="N1938">
            <v>0.79211580000000004</v>
          </cell>
          <cell r="O1938">
            <v>27</v>
          </cell>
        </row>
        <row r="1939">
          <cell r="A1939" t="str">
            <v>C&amp;I</v>
          </cell>
          <cell r="B1939">
            <v>18</v>
          </cell>
          <cell r="C1939" t="str">
            <v>All</v>
          </cell>
          <cell r="D1939" t="str">
            <v>Switch</v>
          </cell>
          <cell r="E1939" t="str">
            <v>Industry: Agriculture, Mining &amp; Construction</v>
          </cell>
          <cell r="F1939">
            <v>95.621700000000004</v>
          </cell>
          <cell r="G1939">
            <v>2.119669</v>
          </cell>
          <cell r="H1939">
            <v>2.3330489999999999</v>
          </cell>
          <cell r="I1939">
            <v>-0.8290459</v>
          </cell>
          <cell r="J1939">
            <v>-0.33923890000000001</v>
          </cell>
          <cell r="K1939">
            <v>0</v>
          </cell>
          <cell r="L1939">
            <v>0.33923890000000001</v>
          </cell>
          <cell r="M1939">
            <v>0.8290459</v>
          </cell>
          <cell r="N1939">
            <v>0.8290459</v>
          </cell>
          <cell r="O1939">
            <v>27</v>
          </cell>
        </row>
        <row r="1940">
          <cell r="A1940" t="str">
            <v>C&amp;I</v>
          </cell>
          <cell r="B1940">
            <v>19</v>
          </cell>
          <cell r="C1940" t="str">
            <v>All</v>
          </cell>
          <cell r="D1940" t="str">
            <v>Switch</v>
          </cell>
          <cell r="E1940" t="str">
            <v>Industry: Agriculture, Mining &amp; Construction</v>
          </cell>
          <cell r="F1940">
            <v>93.121700000000004</v>
          </cell>
          <cell r="G1940">
            <v>1.6826479999999999</v>
          </cell>
          <cell r="H1940">
            <v>2.470837</v>
          </cell>
          <cell r="I1940">
            <v>-0.83929419999999999</v>
          </cell>
          <cell r="J1940">
            <v>-0.34343240000000003</v>
          </cell>
          <cell r="K1940">
            <v>0</v>
          </cell>
          <cell r="L1940">
            <v>0.34343240000000003</v>
          </cell>
          <cell r="M1940">
            <v>0.83929419999999999</v>
          </cell>
          <cell r="N1940">
            <v>0.83929419999999999</v>
          </cell>
          <cell r="O1940">
            <v>27</v>
          </cell>
        </row>
        <row r="1941">
          <cell r="A1941" t="str">
            <v>C&amp;I</v>
          </cell>
          <cell r="B1941">
            <v>20</v>
          </cell>
          <cell r="C1941" t="str">
            <v>All</v>
          </cell>
          <cell r="D1941" t="str">
            <v>Switch</v>
          </cell>
          <cell r="E1941" t="str">
            <v>Industry: Agriculture, Mining &amp; Construction</v>
          </cell>
          <cell r="F1941">
            <v>87.743300000000005</v>
          </cell>
          <cell r="G1941">
            <v>1.1069100000000001</v>
          </cell>
          <cell r="H1941">
            <v>2.4086720000000001</v>
          </cell>
          <cell r="I1941">
            <v>-0.83392440000000001</v>
          </cell>
          <cell r="J1941">
            <v>-0.34123510000000001</v>
          </cell>
          <cell r="K1941">
            <v>0</v>
          </cell>
          <cell r="L1941">
            <v>0.34123510000000001</v>
          </cell>
          <cell r="M1941">
            <v>0.83392440000000001</v>
          </cell>
          <cell r="N1941">
            <v>0.83392440000000001</v>
          </cell>
          <cell r="O1941">
            <v>27</v>
          </cell>
        </row>
        <row r="1942">
          <cell r="A1942" t="str">
            <v>C&amp;I</v>
          </cell>
          <cell r="B1942">
            <v>21</v>
          </cell>
          <cell r="C1942" t="str">
            <v>All</v>
          </cell>
          <cell r="D1942" t="str">
            <v>Switch</v>
          </cell>
          <cell r="E1942" t="str">
            <v>Industry: Agriculture, Mining &amp; Construction</v>
          </cell>
          <cell r="F1942">
            <v>82.715100000000007</v>
          </cell>
          <cell r="G1942">
            <v>1.17597</v>
          </cell>
          <cell r="H1942">
            <v>2.444588</v>
          </cell>
          <cell r="I1942">
            <v>-0.79421870000000006</v>
          </cell>
          <cell r="J1942">
            <v>-0.3249879</v>
          </cell>
          <cell r="K1942">
            <v>0</v>
          </cell>
          <cell r="L1942">
            <v>0.3249879</v>
          </cell>
          <cell r="M1942">
            <v>0.79421870000000006</v>
          </cell>
          <cell r="N1942">
            <v>0.79421870000000006</v>
          </cell>
          <cell r="O1942">
            <v>27</v>
          </cell>
        </row>
        <row r="1943">
          <cell r="A1943" t="str">
            <v>C&amp;I</v>
          </cell>
          <cell r="B1943">
            <v>22</v>
          </cell>
          <cell r="C1943" t="str">
            <v>All</v>
          </cell>
          <cell r="D1943" t="str">
            <v>Switch</v>
          </cell>
          <cell r="E1943" t="str">
            <v>Industry: Agriculture, Mining &amp; Construction</v>
          </cell>
          <cell r="F1943">
            <v>79.568200000000004</v>
          </cell>
          <cell r="G1943">
            <v>1.51475</v>
          </cell>
          <cell r="H1943">
            <v>2.479908</v>
          </cell>
          <cell r="I1943">
            <v>-0.77411969999999997</v>
          </cell>
          <cell r="J1943">
            <v>-0.31676349999999998</v>
          </cell>
          <cell r="K1943">
            <v>0</v>
          </cell>
          <cell r="L1943">
            <v>0.31676349999999998</v>
          </cell>
          <cell r="M1943">
            <v>0.77411969999999997</v>
          </cell>
          <cell r="N1943">
            <v>0.77411969999999997</v>
          </cell>
          <cell r="O1943">
            <v>27</v>
          </cell>
        </row>
        <row r="1944">
          <cell r="A1944" t="str">
            <v>C&amp;I</v>
          </cell>
          <cell r="B1944">
            <v>23</v>
          </cell>
          <cell r="C1944" t="str">
            <v>All</v>
          </cell>
          <cell r="D1944" t="str">
            <v>Switch</v>
          </cell>
          <cell r="E1944" t="str">
            <v>Industry: Agriculture, Mining &amp; Construction</v>
          </cell>
          <cell r="F1944">
            <v>76.421300000000002</v>
          </cell>
          <cell r="G1944">
            <v>1.088401</v>
          </cell>
          <cell r="H1944">
            <v>2.4153579999999999</v>
          </cell>
          <cell r="I1944">
            <v>-0.73929149999999999</v>
          </cell>
          <cell r="J1944">
            <v>-0.30251210000000001</v>
          </cell>
          <cell r="K1944">
            <v>0</v>
          </cell>
          <cell r="L1944">
            <v>0.30251210000000001</v>
          </cell>
          <cell r="M1944">
            <v>0.73929149999999999</v>
          </cell>
          <cell r="N1944">
            <v>0.73929149999999999</v>
          </cell>
          <cell r="O1944">
            <v>27</v>
          </cell>
        </row>
        <row r="1945">
          <cell r="A1945" t="str">
            <v>C&amp;I</v>
          </cell>
          <cell r="B1945">
            <v>24</v>
          </cell>
          <cell r="C1945" t="str">
            <v>All</v>
          </cell>
          <cell r="D1945" t="str">
            <v>Switch</v>
          </cell>
          <cell r="E1945" t="str">
            <v>Industry: Agriculture, Mining &amp; Construction</v>
          </cell>
          <cell r="F1945">
            <v>74.215100000000007</v>
          </cell>
          <cell r="G1945">
            <v>1.0988800000000001</v>
          </cell>
          <cell r="H1945">
            <v>2.612835</v>
          </cell>
          <cell r="I1945">
            <v>-0.72051779999999999</v>
          </cell>
          <cell r="J1945">
            <v>-0.29482999999999998</v>
          </cell>
          <cell r="K1945">
            <v>0</v>
          </cell>
          <cell r="L1945">
            <v>0.29482999999999998</v>
          </cell>
          <cell r="M1945">
            <v>0.72051779999999999</v>
          </cell>
          <cell r="N1945">
            <v>0.72051779999999999</v>
          </cell>
          <cell r="O1945">
            <v>27</v>
          </cell>
        </row>
        <row r="1946">
          <cell r="A1946" t="str">
            <v>C&amp;I</v>
          </cell>
          <cell r="B1946">
            <v>1</v>
          </cell>
          <cell r="C1946" t="str">
            <v>All</v>
          </cell>
          <cell r="D1946" t="str">
            <v>Switch</v>
          </cell>
          <cell r="E1946" t="str">
            <v>Industry: Institutional/Government</v>
          </cell>
          <cell r="F1946">
            <v>70.5685</v>
          </cell>
          <cell r="G1946">
            <v>1.635256</v>
          </cell>
          <cell r="H1946">
            <v>1.77329</v>
          </cell>
          <cell r="I1946">
            <v>-0.48348780000000002</v>
          </cell>
          <cell r="J1946">
            <v>-0.1978393</v>
          </cell>
          <cell r="K1946">
            <v>0</v>
          </cell>
          <cell r="L1946">
            <v>0.1978393</v>
          </cell>
          <cell r="M1946">
            <v>0.48348780000000002</v>
          </cell>
          <cell r="N1946">
            <v>0.48348780000000002</v>
          </cell>
          <cell r="O1946">
            <v>51</v>
          </cell>
        </row>
        <row r="1947">
          <cell r="A1947" t="str">
            <v>C&amp;I</v>
          </cell>
          <cell r="B1947">
            <v>2</v>
          </cell>
          <cell r="C1947" t="str">
            <v>All</v>
          </cell>
          <cell r="D1947" t="str">
            <v>Switch</v>
          </cell>
          <cell r="E1947" t="str">
            <v>Industry: Institutional/Government</v>
          </cell>
          <cell r="F1947">
            <v>69.543899999999994</v>
          </cell>
          <cell r="G1947">
            <v>1.571974</v>
          </cell>
          <cell r="H1947">
            <v>1.651953</v>
          </cell>
          <cell r="I1947">
            <v>-0.47957709999999998</v>
          </cell>
          <cell r="J1947">
            <v>-0.1962391</v>
          </cell>
          <cell r="K1947">
            <v>0</v>
          </cell>
          <cell r="L1947">
            <v>0.1962391</v>
          </cell>
          <cell r="M1947">
            <v>0.47957709999999998</v>
          </cell>
          <cell r="N1947">
            <v>0.47957709999999998</v>
          </cell>
          <cell r="O1947">
            <v>51</v>
          </cell>
        </row>
        <row r="1948">
          <cell r="A1948" t="str">
            <v>C&amp;I</v>
          </cell>
          <cell r="B1948">
            <v>3</v>
          </cell>
          <cell r="C1948" t="str">
            <v>All</v>
          </cell>
          <cell r="D1948" t="str">
            <v>Switch</v>
          </cell>
          <cell r="E1948" t="str">
            <v>Industry: Institutional/Government</v>
          </cell>
          <cell r="F1948">
            <v>68.265799999999999</v>
          </cell>
          <cell r="G1948">
            <v>1.5856030000000001</v>
          </cell>
          <cell r="H1948">
            <v>1.654674</v>
          </cell>
          <cell r="I1948">
            <v>-0.47599809999999998</v>
          </cell>
          <cell r="J1948">
            <v>-0.19477459999999999</v>
          </cell>
          <cell r="K1948">
            <v>0</v>
          </cell>
          <cell r="L1948">
            <v>0.19477459999999999</v>
          </cell>
          <cell r="M1948">
            <v>0.47599809999999998</v>
          </cell>
          <cell r="N1948">
            <v>0.47599809999999998</v>
          </cell>
          <cell r="O1948">
            <v>51</v>
          </cell>
        </row>
        <row r="1949">
          <cell r="A1949" t="str">
            <v>C&amp;I</v>
          </cell>
          <cell r="B1949">
            <v>4</v>
          </cell>
          <cell r="C1949" t="str">
            <v>All</v>
          </cell>
          <cell r="D1949" t="str">
            <v>Switch</v>
          </cell>
          <cell r="E1949" t="str">
            <v>Industry: Institutional/Government</v>
          </cell>
          <cell r="F1949">
            <v>67.293800000000005</v>
          </cell>
          <cell r="G1949">
            <v>1.5333049999999999</v>
          </cell>
          <cell r="H1949">
            <v>1.6776450000000001</v>
          </cell>
          <cell r="I1949">
            <v>-0.4755836</v>
          </cell>
          <cell r="J1949">
            <v>-0.1946049</v>
          </cell>
          <cell r="K1949">
            <v>0</v>
          </cell>
          <cell r="L1949">
            <v>0.1946049</v>
          </cell>
          <cell r="M1949">
            <v>0.4755836</v>
          </cell>
          <cell r="N1949">
            <v>0.4755836</v>
          </cell>
          <cell r="O1949">
            <v>51</v>
          </cell>
        </row>
        <row r="1950">
          <cell r="A1950" t="str">
            <v>C&amp;I</v>
          </cell>
          <cell r="B1950">
            <v>5</v>
          </cell>
          <cell r="C1950" t="str">
            <v>All</v>
          </cell>
          <cell r="D1950" t="str">
            <v>Switch</v>
          </cell>
          <cell r="E1950" t="str">
            <v>Industry: Institutional/Government</v>
          </cell>
          <cell r="F1950">
            <v>66.311300000000003</v>
          </cell>
          <cell r="G1950">
            <v>1.535898</v>
          </cell>
          <cell r="H1950">
            <v>1.624182</v>
          </cell>
          <cell r="I1950">
            <v>-0.47409519999999999</v>
          </cell>
          <cell r="J1950">
            <v>-0.1939959</v>
          </cell>
          <cell r="K1950">
            <v>0</v>
          </cell>
          <cell r="L1950">
            <v>0.1939959</v>
          </cell>
          <cell r="M1950">
            <v>0.47409519999999999</v>
          </cell>
          <cell r="N1950">
            <v>0.47409519999999999</v>
          </cell>
          <cell r="O1950">
            <v>51</v>
          </cell>
        </row>
        <row r="1951">
          <cell r="A1951" t="str">
            <v>C&amp;I</v>
          </cell>
          <cell r="B1951">
            <v>6</v>
          </cell>
          <cell r="C1951" t="str">
            <v>All</v>
          </cell>
          <cell r="D1951" t="str">
            <v>Switch</v>
          </cell>
          <cell r="E1951" t="str">
            <v>Industry: Institutional/Government</v>
          </cell>
          <cell r="F1951">
            <v>65.614900000000006</v>
          </cell>
          <cell r="G1951">
            <v>2.0571830000000002</v>
          </cell>
          <cell r="H1951">
            <v>2.0697999999999999</v>
          </cell>
          <cell r="I1951">
            <v>-0.47847580000000001</v>
          </cell>
          <cell r="J1951">
            <v>-0.1957884</v>
          </cell>
          <cell r="K1951">
            <v>0</v>
          </cell>
          <cell r="L1951">
            <v>0.1957884</v>
          </cell>
          <cell r="M1951">
            <v>0.47847580000000001</v>
          </cell>
          <cell r="N1951">
            <v>0.47847580000000001</v>
          </cell>
          <cell r="O1951">
            <v>51</v>
          </cell>
        </row>
        <row r="1952">
          <cell r="A1952" t="str">
            <v>C&amp;I</v>
          </cell>
          <cell r="B1952">
            <v>7</v>
          </cell>
          <cell r="C1952" t="str">
            <v>All</v>
          </cell>
          <cell r="D1952" t="str">
            <v>Switch</v>
          </cell>
          <cell r="E1952" t="str">
            <v>Industry: Institutional/Government</v>
          </cell>
          <cell r="F1952">
            <v>64.521699999999996</v>
          </cell>
          <cell r="G1952">
            <v>1.842095</v>
          </cell>
          <cell r="H1952">
            <v>1.8492310000000001</v>
          </cell>
          <cell r="I1952">
            <v>-0.4768037</v>
          </cell>
          <cell r="J1952">
            <v>-0.19510420000000001</v>
          </cell>
          <cell r="K1952">
            <v>0</v>
          </cell>
          <cell r="L1952">
            <v>0.19510420000000001</v>
          </cell>
          <cell r="M1952">
            <v>0.4768037</v>
          </cell>
          <cell r="N1952">
            <v>0.4768037</v>
          </cell>
          <cell r="O1952">
            <v>51</v>
          </cell>
        </row>
        <row r="1953">
          <cell r="A1953" t="str">
            <v>C&amp;I</v>
          </cell>
          <cell r="B1953">
            <v>8</v>
          </cell>
          <cell r="C1953" t="str">
            <v>All</v>
          </cell>
          <cell r="D1953" t="str">
            <v>Switch</v>
          </cell>
          <cell r="E1953" t="str">
            <v>Industry: Institutional/Government</v>
          </cell>
          <cell r="F1953">
            <v>65.270200000000003</v>
          </cell>
          <cell r="G1953">
            <v>2.2613850000000002</v>
          </cell>
          <cell r="H1953">
            <v>2.0954760000000001</v>
          </cell>
          <cell r="I1953">
            <v>-0.480906</v>
          </cell>
          <cell r="J1953">
            <v>-0.19678290000000001</v>
          </cell>
          <cell r="K1953">
            <v>0</v>
          </cell>
          <cell r="L1953">
            <v>0.19678290000000001</v>
          </cell>
          <cell r="M1953">
            <v>0.480906</v>
          </cell>
          <cell r="N1953">
            <v>0.480906</v>
          </cell>
          <cell r="O1953">
            <v>51</v>
          </cell>
        </row>
        <row r="1954">
          <cell r="A1954" t="str">
            <v>C&amp;I</v>
          </cell>
          <cell r="B1954">
            <v>9</v>
          </cell>
          <cell r="C1954" t="str">
            <v>All</v>
          </cell>
          <cell r="D1954" t="str">
            <v>Switch</v>
          </cell>
          <cell r="E1954" t="str">
            <v>Industry: Institutional/Government</v>
          </cell>
          <cell r="F1954">
            <v>69.191999999999993</v>
          </cell>
          <cell r="G1954">
            <v>3.2126929999999998</v>
          </cell>
          <cell r="H1954">
            <v>3.1303730000000001</v>
          </cell>
          <cell r="I1954">
            <v>-0.50034140000000005</v>
          </cell>
          <cell r="J1954">
            <v>-0.20473559999999999</v>
          </cell>
          <cell r="K1954">
            <v>0</v>
          </cell>
          <cell r="L1954">
            <v>0.20473559999999999</v>
          </cell>
          <cell r="M1954">
            <v>0.50034140000000005</v>
          </cell>
          <cell r="N1954">
            <v>0.50034140000000005</v>
          </cell>
          <cell r="O1954">
            <v>51</v>
          </cell>
        </row>
        <row r="1955">
          <cell r="A1955" t="str">
            <v>C&amp;I</v>
          </cell>
          <cell r="B1955">
            <v>10</v>
          </cell>
          <cell r="C1955" t="str">
            <v>All</v>
          </cell>
          <cell r="D1955" t="str">
            <v>Switch</v>
          </cell>
          <cell r="E1955" t="str">
            <v>Industry: Institutional/Government</v>
          </cell>
          <cell r="F1955">
            <v>74.047600000000003</v>
          </cell>
          <cell r="G1955">
            <v>4.0336800000000004</v>
          </cell>
          <cell r="H1955">
            <v>4.0206549999999996</v>
          </cell>
          <cell r="I1955">
            <v>-0.50422389999999995</v>
          </cell>
          <cell r="J1955">
            <v>-0.20632439999999999</v>
          </cell>
          <cell r="K1955">
            <v>0</v>
          </cell>
          <cell r="L1955">
            <v>0.20632439999999999</v>
          </cell>
          <cell r="M1955">
            <v>0.50422389999999995</v>
          </cell>
          <cell r="N1955">
            <v>0.50422389999999995</v>
          </cell>
          <cell r="O1955">
            <v>51</v>
          </cell>
        </row>
        <row r="1956">
          <cell r="A1956" t="str">
            <v>C&amp;I</v>
          </cell>
          <cell r="B1956">
            <v>11</v>
          </cell>
          <cell r="C1956" t="str">
            <v>All</v>
          </cell>
          <cell r="D1956" t="str">
            <v>Switch</v>
          </cell>
          <cell r="E1956" t="str">
            <v>Industry: Institutional/Government</v>
          </cell>
          <cell r="F1956">
            <v>78.44</v>
          </cell>
          <cell r="G1956">
            <v>4.5016590000000001</v>
          </cell>
          <cell r="H1956">
            <v>4.8471710000000003</v>
          </cell>
          <cell r="I1956">
            <v>-0.51324479999999995</v>
          </cell>
          <cell r="J1956">
            <v>-0.2100156</v>
          </cell>
          <cell r="K1956">
            <v>0</v>
          </cell>
          <cell r="L1956">
            <v>0.2100156</v>
          </cell>
          <cell r="M1956">
            <v>0.51324479999999995</v>
          </cell>
          <cell r="N1956">
            <v>0.51324479999999995</v>
          </cell>
          <cell r="O1956">
            <v>51</v>
          </cell>
        </row>
        <row r="1957">
          <cell r="A1957" t="str">
            <v>C&amp;I</v>
          </cell>
          <cell r="B1957">
            <v>12</v>
          </cell>
          <cell r="C1957" t="str">
            <v>All</v>
          </cell>
          <cell r="D1957" t="str">
            <v>Switch</v>
          </cell>
          <cell r="E1957" t="str">
            <v>Industry: Institutional/Government</v>
          </cell>
          <cell r="F1957">
            <v>82.567300000000003</v>
          </cell>
          <cell r="G1957">
            <v>5.1798469999999996</v>
          </cell>
          <cell r="H1957">
            <v>4.8376760000000001</v>
          </cell>
          <cell r="I1957">
            <v>-0.52654780000000001</v>
          </cell>
          <cell r="J1957">
            <v>-0.21545909999999999</v>
          </cell>
          <cell r="K1957">
            <v>0</v>
          </cell>
          <cell r="L1957">
            <v>0.21545909999999999</v>
          </cell>
          <cell r="M1957">
            <v>0.52654780000000001</v>
          </cell>
          <cell r="N1957">
            <v>0.52654780000000001</v>
          </cell>
          <cell r="O1957">
            <v>51</v>
          </cell>
        </row>
        <row r="1958">
          <cell r="A1958" t="str">
            <v>C&amp;I</v>
          </cell>
          <cell r="B1958">
            <v>13</v>
          </cell>
          <cell r="C1958" t="str">
            <v>All</v>
          </cell>
          <cell r="D1958" t="str">
            <v>Switch</v>
          </cell>
          <cell r="E1958" t="str">
            <v>Industry: Institutional/Government</v>
          </cell>
          <cell r="F1958">
            <v>85.970600000000005</v>
          </cell>
          <cell r="G1958">
            <v>5.6133579999999998</v>
          </cell>
          <cell r="H1958">
            <v>5.6289769999999999</v>
          </cell>
          <cell r="I1958">
            <v>-0.53235379999999999</v>
          </cell>
          <cell r="J1958">
            <v>-0.2178348</v>
          </cell>
          <cell r="K1958">
            <v>0</v>
          </cell>
          <cell r="L1958">
            <v>0.2178348</v>
          </cell>
          <cell r="M1958">
            <v>0.53235379999999999</v>
          </cell>
          <cell r="N1958">
            <v>0.53235379999999999</v>
          </cell>
          <cell r="O1958">
            <v>51</v>
          </cell>
        </row>
        <row r="1959">
          <cell r="A1959" t="str">
            <v>C&amp;I</v>
          </cell>
          <cell r="B1959">
            <v>14</v>
          </cell>
          <cell r="C1959" t="str">
            <v>All</v>
          </cell>
          <cell r="D1959" t="str">
            <v>Switch</v>
          </cell>
          <cell r="E1959" t="str">
            <v>Industry: Institutional/Government</v>
          </cell>
          <cell r="F1959">
            <v>89.250100000000003</v>
          </cell>
          <cell r="G1959">
            <v>6.3508649999999998</v>
          </cell>
          <cell r="H1959">
            <v>6.5255780000000003</v>
          </cell>
          <cell r="I1959">
            <v>-0.53777030000000003</v>
          </cell>
          <cell r="J1959">
            <v>-0.2200512</v>
          </cell>
          <cell r="K1959">
            <v>0</v>
          </cell>
          <cell r="L1959">
            <v>0.2200512</v>
          </cell>
          <cell r="M1959">
            <v>0.53777030000000003</v>
          </cell>
          <cell r="N1959">
            <v>0.53777030000000003</v>
          </cell>
          <cell r="O1959">
            <v>51</v>
          </cell>
        </row>
        <row r="1960">
          <cell r="A1960" t="str">
            <v>C&amp;I</v>
          </cell>
          <cell r="B1960">
            <v>15</v>
          </cell>
          <cell r="C1960" t="str">
            <v>All</v>
          </cell>
          <cell r="D1960" t="str">
            <v>Switch</v>
          </cell>
          <cell r="E1960" t="str">
            <v>Industry: Institutional/Government</v>
          </cell>
          <cell r="F1960">
            <v>92.240099999999998</v>
          </cell>
          <cell r="G1960">
            <v>6.617775</v>
          </cell>
          <cell r="H1960">
            <v>6.4241029999999997</v>
          </cell>
          <cell r="I1960">
            <v>-0.5420507</v>
          </cell>
          <cell r="J1960">
            <v>-0.22180279999999999</v>
          </cell>
          <cell r="K1960">
            <v>0</v>
          </cell>
          <cell r="L1960">
            <v>0.22180279999999999</v>
          </cell>
          <cell r="M1960">
            <v>0.5420507</v>
          </cell>
          <cell r="N1960">
            <v>0.5420507</v>
          </cell>
          <cell r="O1960">
            <v>51</v>
          </cell>
        </row>
        <row r="1961">
          <cell r="A1961" t="str">
            <v>C&amp;I</v>
          </cell>
          <cell r="B1961">
            <v>16</v>
          </cell>
          <cell r="C1961" t="str">
            <v>All</v>
          </cell>
          <cell r="D1961" t="str">
            <v>Switch</v>
          </cell>
          <cell r="E1961" t="str">
            <v>Industry: Institutional/Government</v>
          </cell>
          <cell r="F1961">
            <v>94.122399999999999</v>
          </cell>
          <cell r="G1961">
            <v>7.1785350000000001</v>
          </cell>
          <cell r="H1961">
            <v>7.3175460000000001</v>
          </cell>
          <cell r="I1961">
            <v>-0.5654922</v>
          </cell>
          <cell r="J1961">
            <v>-0.23139480000000001</v>
          </cell>
          <cell r="K1961">
            <v>0</v>
          </cell>
          <cell r="L1961">
            <v>0.23139480000000001</v>
          </cell>
          <cell r="M1961">
            <v>0.5654922</v>
          </cell>
          <cell r="N1961">
            <v>0.5654922</v>
          </cell>
          <cell r="O1961">
            <v>51</v>
          </cell>
        </row>
        <row r="1962">
          <cell r="A1962" t="str">
            <v>C&amp;I</v>
          </cell>
          <cell r="B1962">
            <v>17</v>
          </cell>
          <cell r="C1962" t="str">
            <v>All</v>
          </cell>
          <cell r="D1962" t="str">
            <v>Switch</v>
          </cell>
          <cell r="E1962" t="str">
            <v>Industry: Institutional/Government</v>
          </cell>
          <cell r="F1962">
            <v>94.973600000000005</v>
          </cell>
          <cell r="G1962">
            <v>7.2754320000000003</v>
          </cell>
          <cell r="H1962">
            <v>6.7510190000000003</v>
          </cell>
          <cell r="I1962">
            <v>-0.55273600000000001</v>
          </cell>
          <cell r="J1962">
            <v>-0.22617509999999999</v>
          </cell>
          <cell r="K1962">
            <v>0</v>
          </cell>
          <cell r="L1962">
            <v>0.22617509999999999</v>
          </cell>
          <cell r="M1962">
            <v>0.55273600000000001</v>
          </cell>
          <cell r="N1962">
            <v>0.55273600000000001</v>
          </cell>
          <cell r="O1962">
            <v>51</v>
          </cell>
        </row>
        <row r="1963">
          <cell r="A1963" t="str">
            <v>C&amp;I</v>
          </cell>
          <cell r="B1963">
            <v>18</v>
          </cell>
          <cell r="C1963" t="str">
            <v>All</v>
          </cell>
          <cell r="D1963" t="str">
            <v>Switch</v>
          </cell>
          <cell r="E1963" t="str">
            <v>Industry: Institutional/Government</v>
          </cell>
          <cell r="F1963">
            <v>94.059299999999993</v>
          </cell>
          <cell r="G1963">
            <v>7.3238479999999999</v>
          </cell>
          <cell r="H1963">
            <v>7.7776930000000002</v>
          </cell>
          <cell r="I1963">
            <v>-0.56112019999999996</v>
          </cell>
          <cell r="J1963">
            <v>-0.2296058</v>
          </cell>
          <cell r="K1963">
            <v>0</v>
          </cell>
          <cell r="L1963">
            <v>0.2296058</v>
          </cell>
          <cell r="M1963">
            <v>0.56112019999999996</v>
          </cell>
          <cell r="N1963">
            <v>0.56112019999999996</v>
          </cell>
          <cell r="O1963">
            <v>51</v>
          </cell>
        </row>
        <row r="1964">
          <cell r="A1964" t="str">
            <v>C&amp;I</v>
          </cell>
          <cell r="B1964">
            <v>19</v>
          </cell>
          <cell r="C1964" t="str">
            <v>All</v>
          </cell>
          <cell r="D1964" t="str">
            <v>Switch</v>
          </cell>
          <cell r="E1964" t="str">
            <v>Industry: Institutional/Government</v>
          </cell>
          <cell r="F1964">
            <v>91.780299999999997</v>
          </cell>
          <cell r="G1964">
            <v>6.8714409999999999</v>
          </cell>
          <cell r="H1964">
            <v>8.4788890000000006</v>
          </cell>
          <cell r="I1964">
            <v>-0.54960719999999996</v>
          </cell>
          <cell r="J1964">
            <v>-0.22489480000000001</v>
          </cell>
          <cell r="K1964">
            <v>0</v>
          </cell>
          <cell r="L1964">
            <v>0.22489480000000001</v>
          </cell>
          <cell r="M1964">
            <v>0.54960719999999996</v>
          </cell>
          <cell r="N1964">
            <v>0.54960719999999996</v>
          </cell>
          <cell r="O1964">
            <v>51</v>
          </cell>
        </row>
        <row r="1965">
          <cell r="A1965" t="str">
            <v>C&amp;I</v>
          </cell>
          <cell r="B1965">
            <v>20</v>
          </cell>
          <cell r="C1965" t="str">
            <v>All</v>
          </cell>
          <cell r="D1965" t="str">
            <v>Switch</v>
          </cell>
          <cell r="E1965" t="str">
            <v>Industry: Institutional/Government</v>
          </cell>
          <cell r="F1965">
            <v>88.369</v>
          </cell>
          <cell r="G1965">
            <v>6.0555589999999997</v>
          </cell>
          <cell r="H1965">
            <v>7.4651940000000003</v>
          </cell>
          <cell r="I1965">
            <v>-0.55740909999999999</v>
          </cell>
          <cell r="J1965">
            <v>-0.22808729999999999</v>
          </cell>
          <cell r="K1965">
            <v>0</v>
          </cell>
          <cell r="L1965">
            <v>0.22808729999999999</v>
          </cell>
          <cell r="M1965">
            <v>0.55740909999999999</v>
          </cell>
          <cell r="N1965">
            <v>0.55740909999999999</v>
          </cell>
          <cell r="O1965">
            <v>51</v>
          </cell>
        </row>
        <row r="1966">
          <cell r="A1966" t="str">
            <v>C&amp;I</v>
          </cell>
          <cell r="B1966">
            <v>21</v>
          </cell>
          <cell r="C1966" t="str">
            <v>All</v>
          </cell>
          <cell r="D1966" t="str">
            <v>Switch</v>
          </cell>
          <cell r="E1966" t="str">
            <v>Industry: Institutional/Government</v>
          </cell>
          <cell r="F1966">
            <v>84.151600000000002</v>
          </cell>
          <cell r="G1966">
            <v>4.7333299999999996</v>
          </cell>
          <cell r="H1966">
            <v>6.1819369999999996</v>
          </cell>
          <cell r="I1966">
            <v>-0.54036600000000001</v>
          </cell>
          <cell r="J1966">
            <v>-0.22111339999999999</v>
          </cell>
          <cell r="K1966">
            <v>0</v>
          </cell>
          <cell r="L1966">
            <v>0.22111339999999999</v>
          </cell>
          <cell r="M1966">
            <v>0.54036600000000001</v>
          </cell>
          <cell r="N1966">
            <v>0.54036600000000001</v>
          </cell>
          <cell r="O1966">
            <v>51</v>
          </cell>
        </row>
        <row r="1967">
          <cell r="A1967" t="str">
            <v>C&amp;I</v>
          </cell>
          <cell r="B1967">
            <v>22</v>
          </cell>
          <cell r="C1967" t="str">
            <v>All</v>
          </cell>
          <cell r="D1967" t="str">
            <v>Switch</v>
          </cell>
          <cell r="E1967" t="str">
            <v>Industry: Institutional/Government</v>
          </cell>
          <cell r="F1967">
            <v>81.1721</v>
          </cell>
          <cell r="G1967">
            <v>2.8627639999999999</v>
          </cell>
          <cell r="H1967">
            <v>2.3921269999999999</v>
          </cell>
          <cell r="I1967">
            <v>-0.56922759999999994</v>
          </cell>
          <cell r="J1967">
            <v>-0.2329233</v>
          </cell>
          <cell r="K1967">
            <v>0</v>
          </cell>
          <cell r="L1967">
            <v>0.2329233</v>
          </cell>
          <cell r="M1967">
            <v>0.56922759999999994</v>
          </cell>
          <cell r="N1967">
            <v>0.56922759999999994</v>
          </cell>
          <cell r="O1967">
            <v>51</v>
          </cell>
        </row>
        <row r="1968">
          <cell r="A1968" t="str">
            <v>C&amp;I</v>
          </cell>
          <cell r="B1968">
            <v>23</v>
          </cell>
          <cell r="C1968" t="str">
            <v>All</v>
          </cell>
          <cell r="D1968" t="str">
            <v>Switch</v>
          </cell>
          <cell r="E1968" t="str">
            <v>Industry: Institutional/Government</v>
          </cell>
          <cell r="F1968">
            <v>78.534400000000005</v>
          </cell>
          <cell r="G1968">
            <v>2.2118259999999998</v>
          </cell>
          <cell r="H1968">
            <v>1.9258630000000001</v>
          </cell>
          <cell r="I1968">
            <v>-0.51959520000000003</v>
          </cell>
          <cell r="J1968">
            <v>-0.2126141</v>
          </cell>
          <cell r="K1968">
            <v>0</v>
          </cell>
          <cell r="L1968">
            <v>0.2126141</v>
          </cell>
          <cell r="M1968">
            <v>0.51959520000000003</v>
          </cell>
          <cell r="N1968">
            <v>0.51959520000000003</v>
          </cell>
          <cell r="O1968">
            <v>51</v>
          </cell>
        </row>
        <row r="1969">
          <cell r="A1969" t="str">
            <v>C&amp;I</v>
          </cell>
          <cell r="B1969">
            <v>24</v>
          </cell>
          <cell r="C1969" t="str">
            <v>All</v>
          </cell>
          <cell r="D1969" t="str">
            <v>Switch</v>
          </cell>
          <cell r="E1969" t="str">
            <v>Industry: Institutional/Government</v>
          </cell>
          <cell r="F1969">
            <v>76.796800000000005</v>
          </cell>
          <cell r="G1969">
            <v>1.995228</v>
          </cell>
          <cell r="H1969">
            <v>1.827942</v>
          </cell>
          <cell r="I1969">
            <v>-0.49806549999999999</v>
          </cell>
          <cell r="J1969">
            <v>-0.2038044</v>
          </cell>
          <cell r="K1969">
            <v>0</v>
          </cell>
          <cell r="L1969">
            <v>0.2038044</v>
          </cell>
          <cell r="M1969">
            <v>0.49806549999999999</v>
          </cell>
          <cell r="N1969">
            <v>0.49806549999999999</v>
          </cell>
          <cell r="O1969">
            <v>51</v>
          </cell>
        </row>
        <row r="1970">
          <cell r="A1970" t="str">
            <v>C&amp;I</v>
          </cell>
          <cell r="B1970">
            <v>1</v>
          </cell>
          <cell r="C1970" t="str">
            <v>All</v>
          </cell>
          <cell r="D1970" t="str">
            <v>Switch</v>
          </cell>
          <cell r="E1970" t="str">
            <v>Industry: Manufacturing</v>
          </cell>
          <cell r="F1970">
            <v>60.5</v>
          </cell>
          <cell r="G1970">
            <v>3.3095699999999999E-2</v>
          </cell>
          <cell r="H1970">
            <v>0.6879999</v>
          </cell>
          <cell r="I1970">
            <v>-0.92890010000000001</v>
          </cell>
          <cell r="J1970">
            <v>-0.3800984</v>
          </cell>
          <cell r="K1970">
            <v>0</v>
          </cell>
          <cell r="L1970">
            <v>0.3800984</v>
          </cell>
          <cell r="M1970">
            <v>0.92890010000000001</v>
          </cell>
          <cell r="N1970">
            <v>0.92890010000000001</v>
          </cell>
          <cell r="O1970">
            <v>8</v>
          </cell>
        </row>
        <row r="1971">
          <cell r="A1971" t="str">
            <v>C&amp;I</v>
          </cell>
          <cell r="B1971">
            <v>2</v>
          </cell>
          <cell r="C1971" t="str">
            <v>All</v>
          </cell>
          <cell r="D1971" t="str">
            <v>Switch</v>
          </cell>
          <cell r="E1971" t="str">
            <v>Industry: Manufacturing</v>
          </cell>
          <cell r="F1971">
            <v>60</v>
          </cell>
          <cell r="G1971">
            <v>3.2072200000000002E-2</v>
          </cell>
          <cell r="H1971">
            <v>0.66299989999999998</v>
          </cell>
          <cell r="I1971">
            <v>-0.92666669999999995</v>
          </cell>
          <cell r="J1971">
            <v>-0.37918449999999998</v>
          </cell>
          <cell r="K1971">
            <v>0</v>
          </cell>
          <cell r="L1971">
            <v>0.37918449999999998</v>
          </cell>
          <cell r="M1971">
            <v>0.92666669999999995</v>
          </cell>
          <cell r="N1971">
            <v>0.92666669999999995</v>
          </cell>
          <cell r="O1971">
            <v>8</v>
          </cell>
        </row>
        <row r="1972">
          <cell r="A1972" t="str">
            <v>C&amp;I</v>
          </cell>
          <cell r="B1972">
            <v>3</v>
          </cell>
          <cell r="C1972" t="str">
            <v>All</v>
          </cell>
          <cell r="D1972" t="str">
            <v>Switch</v>
          </cell>
          <cell r="E1972" t="str">
            <v>Industry: Manufacturing</v>
          </cell>
          <cell r="F1972">
            <v>59</v>
          </cell>
          <cell r="G1972">
            <v>3.2410300000000003E-2</v>
          </cell>
          <cell r="H1972">
            <v>0.6889999</v>
          </cell>
          <cell r="I1972">
            <v>-0.92653039999999998</v>
          </cell>
          <cell r="J1972">
            <v>-0.37912879999999999</v>
          </cell>
          <cell r="K1972">
            <v>0</v>
          </cell>
          <cell r="L1972">
            <v>0.37912879999999999</v>
          </cell>
          <cell r="M1972">
            <v>0.92653039999999998</v>
          </cell>
          <cell r="N1972">
            <v>0.92653039999999998</v>
          </cell>
          <cell r="O1972">
            <v>8</v>
          </cell>
        </row>
        <row r="1973">
          <cell r="A1973" t="str">
            <v>C&amp;I</v>
          </cell>
          <cell r="B1973">
            <v>4</v>
          </cell>
          <cell r="C1973" t="str">
            <v>All</v>
          </cell>
          <cell r="D1973" t="str">
            <v>Switch</v>
          </cell>
          <cell r="E1973" t="str">
            <v>Industry: Manufacturing</v>
          </cell>
          <cell r="F1973">
            <v>59.5</v>
          </cell>
          <cell r="G1973">
            <v>3.2835900000000001E-2</v>
          </cell>
          <cell r="H1973">
            <v>0.66799989999999998</v>
          </cell>
          <cell r="I1973">
            <v>-0.92680819999999997</v>
          </cell>
          <cell r="J1973">
            <v>-0.37924239999999998</v>
          </cell>
          <cell r="K1973">
            <v>0</v>
          </cell>
          <cell r="L1973">
            <v>0.37924239999999998</v>
          </cell>
          <cell r="M1973">
            <v>0.92680819999999997</v>
          </cell>
          <cell r="N1973">
            <v>0.92680819999999997</v>
          </cell>
          <cell r="O1973">
            <v>8</v>
          </cell>
        </row>
        <row r="1974">
          <cell r="A1974" t="str">
            <v>C&amp;I</v>
          </cell>
          <cell r="B1974">
            <v>5</v>
          </cell>
          <cell r="C1974" t="str">
            <v>All</v>
          </cell>
          <cell r="D1974" t="str">
            <v>Switch</v>
          </cell>
          <cell r="E1974" t="str">
            <v>Industry: Manufacturing</v>
          </cell>
          <cell r="F1974">
            <v>60</v>
          </cell>
          <cell r="G1974">
            <v>3.2628600000000001E-2</v>
          </cell>
          <cell r="H1974">
            <v>0.70199990000000001</v>
          </cell>
          <cell r="I1974">
            <v>-0.92593530000000002</v>
          </cell>
          <cell r="J1974">
            <v>-0.37888519999999998</v>
          </cell>
          <cell r="K1974">
            <v>0</v>
          </cell>
          <cell r="L1974">
            <v>0.37888519999999998</v>
          </cell>
          <cell r="M1974">
            <v>0.92593530000000002</v>
          </cell>
          <cell r="N1974">
            <v>0.92593530000000002</v>
          </cell>
          <cell r="O1974">
            <v>8</v>
          </cell>
        </row>
        <row r="1975">
          <cell r="A1975" t="str">
            <v>C&amp;I</v>
          </cell>
          <cell r="B1975">
            <v>6</v>
          </cell>
          <cell r="C1975" t="str">
            <v>All</v>
          </cell>
          <cell r="D1975" t="str">
            <v>Switch</v>
          </cell>
          <cell r="E1975" t="str">
            <v>Industry: Manufacturing</v>
          </cell>
          <cell r="F1975">
            <v>59.5</v>
          </cell>
          <cell r="G1975">
            <v>3.2396399999999999E-2</v>
          </cell>
          <cell r="H1975">
            <v>0.65299989999999997</v>
          </cell>
          <cell r="I1975">
            <v>-0.92625639999999998</v>
          </cell>
          <cell r="J1975">
            <v>-0.37901659999999998</v>
          </cell>
          <cell r="K1975">
            <v>0</v>
          </cell>
          <cell r="L1975">
            <v>0.37901659999999998</v>
          </cell>
          <cell r="M1975">
            <v>0.92625639999999998</v>
          </cell>
          <cell r="N1975">
            <v>0.92625639999999998</v>
          </cell>
          <cell r="O1975">
            <v>8</v>
          </cell>
        </row>
        <row r="1976">
          <cell r="A1976" t="str">
            <v>C&amp;I</v>
          </cell>
          <cell r="B1976">
            <v>7</v>
          </cell>
          <cell r="C1976" t="str">
            <v>All</v>
          </cell>
          <cell r="D1976" t="str">
            <v>Switch</v>
          </cell>
          <cell r="E1976" t="str">
            <v>Industry: Manufacturing</v>
          </cell>
          <cell r="F1976">
            <v>59</v>
          </cell>
          <cell r="G1976">
            <v>5.0918100000000001E-2</v>
          </cell>
          <cell r="H1976">
            <v>0.74199990000000005</v>
          </cell>
          <cell r="I1976">
            <v>-0.94714560000000003</v>
          </cell>
          <cell r="J1976">
            <v>-0.38756429999999997</v>
          </cell>
          <cell r="K1976">
            <v>0</v>
          </cell>
          <cell r="L1976">
            <v>0.38756429999999997</v>
          </cell>
          <cell r="M1976">
            <v>0.94714560000000003</v>
          </cell>
          <cell r="N1976">
            <v>0.94714560000000003</v>
          </cell>
          <cell r="O1976">
            <v>8</v>
          </cell>
        </row>
        <row r="1977">
          <cell r="A1977" t="str">
            <v>C&amp;I</v>
          </cell>
          <cell r="B1977">
            <v>8</v>
          </cell>
          <cell r="C1977" t="str">
            <v>All</v>
          </cell>
          <cell r="D1977" t="str">
            <v>Switch</v>
          </cell>
          <cell r="E1977" t="str">
            <v>Industry: Manufacturing</v>
          </cell>
          <cell r="F1977">
            <v>61.5</v>
          </cell>
          <cell r="G1977">
            <v>0.101048</v>
          </cell>
          <cell r="H1977">
            <v>2.9000000000000001E-2</v>
          </cell>
          <cell r="I1977">
            <v>-1.0935950000000001</v>
          </cell>
          <cell r="J1977">
            <v>-0.4474902</v>
          </cell>
          <cell r="K1977">
            <v>0</v>
          </cell>
          <cell r="L1977">
            <v>0.4474902</v>
          </cell>
          <cell r="M1977">
            <v>1.0935950000000001</v>
          </cell>
          <cell r="N1977">
            <v>1.0935950000000001</v>
          </cell>
          <cell r="O1977">
            <v>8</v>
          </cell>
        </row>
        <row r="1978">
          <cell r="A1978" t="str">
            <v>C&amp;I</v>
          </cell>
          <cell r="B1978">
            <v>9</v>
          </cell>
          <cell r="C1978" t="str">
            <v>All</v>
          </cell>
          <cell r="D1978" t="str">
            <v>Switch</v>
          </cell>
          <cell r="E1978" t="str">
            <v>Industry: Manufacturing</v>
          </cell>
          <cell r="F1978">
            <v>71</v>
          </cell>
          <cell r="G1978">
            <v>8.7717000000000003E-2</v>
          </cell>
          <cell r="H1978">
            <v>5.0000000000000001E-3</v>
          </cell>
          <cell r="I1978">
            <v>-1.0450250000000001</v>
          </cell>
          <cell r="J1978">
            <v>-0.42761589999999999</v>
          </cell>
          <cell r="K1978">
            <v>0</v>
          </cell>
          <cell r="L1978">
            <v>0.42761589999999999</v>
          </cell>
          <cell r="M1978">
            <v>1.0450250000000001</v>
          </cell>
          <cell r="N1978">
            <v>1.0450250000000001</v>
          </cell>
          <cell r="O1978">
            <v>8</v>
          </cell>
        </row>
        <row r="1979">
          <cell r="A1979" t="str">
            <v>C&amp;I</v>
          </cell>
          <cell r="B1979">
            <v>10</v>
          </cell>
          <cell r="C1979" t="str">
            <v>All</v>
          </cell>
          <cell r="D1979" t="str">
            <v>Switch</v>
          </cell>
          <cell r="E1979" t="str">
            <v>Industry: Manufacturing</v>
          </cell>
          <cell r="F1979">
            <v>81</v>
          </cell>
          <cell r="G1979">
            <v>3.7975700000000001E-2</v>
          </cell>
          <cell r="H1979">
            <v>6.0000000000000001E-3</v>
          </cell>
          <cell r="I1979">
            <v>-0.97731480000000004</v>
          </cell>
          <cell r="J1979">
            <v>-0.39990930000000002</v>
          </cell>
          <cell r="K1979">
            <v>0</v>
          </cell>
          <cell r="L1979">
            <v>0.39990930000000002</v>
          </cell>
          <cell r="M1979">
            <v>0.97731480000000004</v>
          </cell>
          <cell r="N1979">
            <v>0.97731480000000004</v>
          </cell>
          <cell r="O1979">
            <v>8</v>
          </cell>
        </row>
        <row r="1980">
          <cell r="A1980" t="str">
            <v>C&amp;I</v>
          </cell>
          <cell r="B1980">
            <v>11</v>
          </cell>
          <cell r="C1980" t="str">
            <v>All</v>
          </cell>
          <cell r="D1980" t="str">
            <v>Switch</v>
          </cell>
          <cell r="E1980" t="str">
            <v>Industry: Manufacturing</v>
          </cell>
          <cell r="F1980">
            <v>86.5</v>
          </cell>
          <cell r="G1980">
            <v>6.9317500000000004E-2</v>
          </cell>
          <cell r="H1980">
            <v>7.3999999999999996E-2</v>
          </cell>
          <cell r="I1980">
            <v>-1.058311</v>
          </cell>
          <cell r="J1980">
            <v>-0.4330522</v>
          </cell>
          <cell r="K1980">
            <v>0</v>
          </cell>
          <cell r="L1980">
            <v>0.4330522</v>
          </cell>
          <cell r="M1980">
            <v>1.058311</v>
          </cell>
          <cell r="N1980">
            <v>1.058311</v>
          </cell>
          <cell r="O1980">
            <v>8</v>
          </cell>
        </row>
        <row r="1981">
          <cell r="A1981" t="str">
            <v>C&amp;I</v>
          </cell>
          <cell r="B1981">
            <v>12</v>
          </cell>
          <cell r="C1981" t="str">
            <v>All</v>
          </cell>
          <cell r="D1981" t="str">
            <v>Switch</v>
          </cell>
          <cell r="E1981" t="str">
            <v>Industry: Manufacturing</v>
          </cell>
          <cell r="F1981">
            <v>88.5</v>
          </cell>
          <cell r="G1981">
            <v>4.5335800000000002E-2</v>
          </cell>
          <cell r="H1981">
            <v>0.06</v>
          </cell>
          <cell r="I1981">
            <v>-1.01041</v>
          </cell>
          <cell r="J1981">
            <v>-0.41345169999999998</v>
          </cell>
          <cell r="K1981">
            <v>0</v>
          </cell>
          <cell r="L1981">
            <v>0.41345169999999998</v>
          </cell>
          <cell r="M1981">
            <v>1.01041</v>
          </cell>
          <cell r="N1981">
            <v>1.01041</v>
          </cell>
          <cell r="O1981">
            <v>8</v>
          </cell>
        </row>
        <row r="1982">
          <cell r="A1982" t="str">
            <v>C&amp;I</v>
          </cell>
          <cell r="B1982">
            <v>13</v>
          </cell>
          <cell r="C1982" t="str">
            <v>All</v>
          </cell>
          <cell r="D1982" t="str">
            <v>Switch</v>
          </cell>
          <cell r="E1982" t="str">
            <v>Industry: Manufacturing</v>
          </cell>
          <cell r="F1982">
            <v>90.5</v>
          </cell>
          <cell r="G1982">
            <v>1.7163500000000002E-2</v>
          </cell>
          <cell r="H1982">
            <v>8.9999999999999993E-3</v>
          </cell>
          <cell r="I1982">
            <v>-0.97217520000000002</v>
          </cell>
          <cell r="J1982">
            <v>-0.3978062</v>
          </cell>
          <cell r="K1982">
            <v>0</v>
          </cell>
          <cell r="L1982">
            <v>0.3978062</v>
          </cell>
          <cell r="M1982">
            <v>0.97217520000000002</v>
          </cell>
          <cell r="N1982">
            <v>0.97217520000000002</v>
          </cell>
          <cell r="O1982">
            <v>8</v>
          </cell>
        </row>
        <row r="1983">
          <cell r="A1983" t="str">
            <v>C&amp;I</v>
          </cell>
          <cell r="B1983">
            <v>14</v>
          </cell>
          <cell r="C1983" t="str">
            <v>All</v>
          </cell>
          <cell r="D1983" t="str">
            <v>Switch</v>
          </cell>
          <cell r="E1983" t="str">
            <v>Industry: Manufacturing</v>
          </cell>
          <cell r="F1983">
            <v>91.5</v>
          </cell>
          <cell r="G1983">
            <v>5.5144E-3</v>
          </cell>
          <cell r="H1983">
            <v>1.0999999999999999E-2</v>
          </cell>
          <cell r="I1983">
            <v>-0.97188629999999998</v>
          </cell>
          <cell r="J1983">
            <v>-0.39768799999999999</v>
          </cell>
          <cell r="K1983">
            <v>0</v>
          </cell>
          <cell r="L1983">
            <v>0.39768799999999999</v>
          </cell>
          <cell r="M1983">
            <v>0.97188629999999998</v>
          </cell>
          <cell r="N1983">
            <v>0.97188629999999998</v>
          </cell>
          <cell r="O1983">
            <v>8</v>
          </cell>
        </row>
        <row r="1984">
          <cell r="A1984" t="str">
            <v>C&amp;I</v>
          </cell>
          <cell r="B1984">
            <v>15</v>
          </cell>
          <cell r="C1984" t="str">
            <v>All</v>
          </cell>
          <cell r="D1984" t="str">
            <v>Switch</v>
          </cell>
          <cell r="E1984" t="str">
            <v>Industry: Manufacturing</v>
          </cell>
          <cell r="F1984">
            <v>92.5</v>
          </cell>
          <cell r="G1984">
            <v>2.36688E-2</v>
          </cell>
          <cell r="H1984">
            <v>7.0000000000000001E-3</v>
          </cell>
          <cell r="I1984">
            <v>-0.95555140000000005</v>
          </cell>
          <cell r="J1984">
            <v>-0.39100390000000002</v>
          </cell>
          <cell r="K1984">
            <v>0</v>
          </cell>
          <cell r="L1984">
            <v>0.39100390000000002</v>
          </cell>
          <cell r="M1984">
            <v>0.95555140000000005</v>
          </cell>
          <cell r="N1984">
            <v>0.95555140000000005</v>
          </cell>
          <cell r="O1984">
            <v>8</v>
          </cell>
        </row>
        <row r="1985">
          <cell r="A1985" t="str">
            <v>C&amp;I</v>
          </cell>
          <cell r="B1985">
            <v>16</v>
          </cell>
          <cell r="C1985" t="str">
            <v>All</v>
          </cell>
          <cell r="D1985" t="str">
            <v>Switch</v>
          </cell>
          <cell r="E1985" t="str">
            <v>Industry: Manufacturing</v>
          </cell>
          <cell r="F1985">
            <v>94</v>
          </cell>
          <cell r="G1985">
            <v>1.30496E-2</v>
          </cell>
          <cell r="H1985">
            <v>8.0000000000000002E-3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8</v>
          </cell>
        </row>
        <row r="1986">
          <cell r="A1986" t="str">
            <v>C&amp;I</v>
          </cell>
          <cell r="B1986">
            <v>17</v>
          </cell>
          <cell r="C1986" t="str">
            <v>All</v>
          </cell>
          <cell r="D1986" t="str">
            <v>Switch</v>
          </cell>
          <cell r="E1986" t="str">
            <v>Industry: Manufacturing</v>
          </cell>
          <cell r="F1986">
            <v>93.5</v>
          </cell>
          <cell r="G1986">
            <v>1.24891E-2</v>
          </cell>
          <cell r="H1986">
            <v>5.0000000000000001E-3</v>
          </cell>
          <cell r="I1986">
            <v>-0.9243268</v>
          </cell>
          <cell r="J1986">
            <v>-0.37822709999999998</v>
          </cell>
          <cell r="K1986">
            <v>0</v>
          </cell>
          <cell r="L1986">
            <v>0.37822709999999998</v>
          </cell>
          <cell r="M1986">
            <v>0.9243268</v>
          </cell>
          <cell r="N1986">
            <v>0.9243268</v>
          </cell>
          <cell r="O1986">
            <v>8</v>
          </cell>
        </row>
        <row r="1987">
          <cell r="A1987" t="str">
            <v>C&amp;I</v>
          </cell>
          <cell r="B1987">
            <v>18</v>
          </cell>
          <cell r="C1987" t="str">
            <v>All</v>
          </cell>
          <cell r="D1987" t="str">
            <v>Switch</v>
          </cell>
          <cell r="E1987" t="str">
            <v>Industry: Manufacturing</v>
          </cell>
          <cell r="F1987">
            <v>92</v>
          </cell>
          <cell r="G1987">
            <v>3.9610000000000001E-3</v>
          </cell>
          <cell r="H1987">
            <v>8.0000000000000002E-3</v>
          </cell>
          <cell r="I1987">
            <v>-0.92281329999999995</v>
          </cell>
          <cell r="J1987">
            <v>-0.37760769999999999</v>
          </cell>
          <cell r="K1987">
            <v>0</v>
          </cell>
          <cell r="L1987">
            <v>0.37760769999999999</v>
          </cell>
          <cell r="M1987">
            <v>0.92281329999999995</v>
          </cell>
          <cell r="N1987">
            <v>0.92281329999999995</v>
          </cell>
          <cell r="O1987">
            <v>8</v>
          </cell>
        </row>
        <row r="1988">
          <cell r="A1988" t="str">
            <v>C&amp;I</v>
          </cell>
          <cell r="B1988">
            <v>19</v>
          </cell>
          <cell r="C1988" t="str">
            <v>All</v>
          </cell>
          <cell r="D1988" t="str">
            <v>Switch</v>
          </cell>
          <cell r="E1988" t="str">
            <v>Industry: Manufacturing</v>
          </cell>
          <cell r="F1988">
            <v>87.5</v>
          </cell>
          <cell r="G1988">
            <v>2.9805000000000001E-3</v>
          </cell>
          <cell r="H1988">
            <v>8.0000000000000002E-3</v>
          </cell>
          <cell r="I1988">
            <v>-0.92273479999999997</v>
          </cell>
          <cell r="J1988">
            <v>-0.37757560000000001</v>
          </cell>
          <cell r="K1988">
            <v>0</v>
          </cell>
          <cell r="L1988">
            <v>0.37757560000000001</v>
          </cell>
          <cell r="M1988">
            <v>0.92273479999999997</v>
          </cell>
          <cell r="N1988">
            <v>0.92273479999999997</v>
          </cell>
          <cell r="O1988">
            <v>8</v>
          </cell>
        </row>
        <row r="1989">
          <cell r="A1989" t="str">
            <v>C&amp;I</v>
          </cell>
          <cell r="B1989">
            <v>20</v>
          </cell>
          <cell r="C1989" t="str">
            <v>All</v>
          </cell>
          <cell r="D1989" t="str">
            <v>Switch</v>
          </cell>
          <cell r="E1989" t="str">
            <v>Industry: Manufacturing</v>
          </cell>
          <cell r="F1989">
            <v>77.5</v>
          </cell>
          <cell r="G1989">
            <v>2.9576999999999999E-2</v>
          </cell>
          <cell r="H1989">
            <v>0.46899990000000003</v>
          </cell>
          <cell r="I1989">
            <v>-0.92408270000000003</v>
          </cell>
          <cell r="J1989">
            <v>-0.3781272</v>
          </cell>
          <cell r="K1989">
            <v>0</v>
          </cell>
          <cell r="L1989">
            <v>0.3781272</v>
          </cell>
          <cell r="M1989">
            <v>0.92408270000000003</v>
          </cell>
          <cell r="N1989">
            <v>0.92408270000000003</v>
          </cell>
          <cell r="O1989">
            <v>8</v>
          </cell>
        </row>
        <row r="1990">
          <cell r="A1990" t="str">
            <v>C&amp;I</v>
          </cell>
          <cell r="B1990">
            <v>21</v>
          </cell>
          <cell r="C1990" t="str">
            <v>All</v>
          </cell>
          <cell r="D1990" t="str">
            <v>Switch</v>
          </cell>
          <cell r="E1990" t="str">
            <v>Industry: Manufacturing</v>
          </cell>
          <cell r="F1990">
            <v>72</v>
          </cell>
          <cell r="G1990">
            <v>3.07271E-2</v>
          </cell>
          <cell r="H1990">
            <v>0.6959999</v>
          </cell>
          <cell r="I1990">
            <v>-0.92862469999999997</v>
          </cell>
          <cell r="J1990">
            <v>-0.37998569999999998</v>
          </cell>
          <cell r="K1990">
            <v>0</v>
          </cell>
          <cell r="L1990">
            <v>0.37998569999999998</v>
          </cell>
          <cell r="M1990">
            <v>0.92862469999999997</v>
          </cell>
          <cell r="N1990">
            <v>0.92862469999999997</v>
          </cell>
          <cell r="O1990">
            <v>8</v>
          </cell>
        </row>
        <row r="1991">
          <cell r="A1991" t="str">
            <v>C&amp;I</v>
          </cell>
          <cell r="B1991">
            <v>22</v>
          </cell>
          <cell r="C1991" t="str">
            <v>All</v>
          </cell>
          <cell r="D1991" t="str">
            <v>Switch</v>
          </cell>
          <cell r="E1991" t="str">
            <v>Industry: Manufacturing</v>
          </cell>
          <cell r="F1991">
            <v>68.5</v>
          </cell>
          <cell r="G1991">
            <v>2.5806800000000001E-2</v>
          </cell>
          <cell r="H1991">
            <v>0.67299989999999998</v>
          </cell>
          <cell r="I1991">
            <v>-0.92638379999999998</v>
          </cell>
          <cell r="J1991">
            <v>-0.37906869999999998</v>
          </cell>
          <cell r="K1991">
            <v>0</v>
          </cell>
          <cell r="L1991">
            <v>0.37906869999999998</v>
          </cell>
          <cell r="M1991">
            <v>0.92638379999999998</v>
          </cell>
          <cell r="N1991">
            <v>0.92638379999999998</v>
          </cell>
          <cell r="O1991">
            <v>8</v>
          </cell>
        </row>
        <row r="1992">
          <cell r="A1992" t="str">
            <v>C&amp;I</v>
          </cell>
          <cell r="B1992">
            <v>23</v>
          </cell>
          <cell r="C1992" t="str">
            <v>All</v>
          </cell>
          <cell r="D1992" t="str">
            <v>Switch</v>
          </cell>
          <cell r="E1992" t="str">
            <v>Industry: Manufacturing</v>
          </cell>
          <cell r="F1992">
            <v>67.5</v>
          </cell>
          <cell r="G1992">
            <v>3.0140500000000001E-2</v>
          </cell>
          <cell r="H1992">
            <v>0.71099979999999996</v>
          </cell>
          <cell r="I1992">
            <v>-0.92629099999999998</v>
          </cell>
          <cell r="J1992">
            <v>-0.3790308</v>
          </cell>
          <cell r="K1992">
            <v>0</v>
          </cell>
          <cell r="L1992">
            <v>0.3790308</v>
          </cell>
          <cell r="M1992">
            <v>0.92629099999999998</v>
          </cell>
          <cell r="N1992">
            <v>0.92629099999999998</v>
          </cell>
          <cell r="O1992">
            <v>8</v>
          </cell>
        </row>
        <row r="1993">
          <cell r="A1993" t="str">
            <v>C&amp;I</v>
          </cell>
          <cell r="B1993">
            <v>24</v>
          </cell>
          <cell r="C1993" t="str">
            <v>All</v>
          </cell>
          <cell r="D1993" t="str">
            <v>Switch</v>
          </cell>
          <cell r="E1993" t="str">
            <v>Industry: Manufacturing</v>
          </cell>
          <cell r="F1993">
            <v>66</v>
          </cell>
          <cell r="G1993">
            <v>3.1559200000000003E-2</v>
          </cell>
          <cell r="H1993">
            <v>0.67799980000000004</v>
          </cell>
          <cell r="I1993">
            <v>-0.9260195</v>
          </cell>
          <cell r="J1993">
            <v>-0.37891970000000003</v>
          </cell>
          <cell r="K1993">
            <v>0</v>
          </cell>
          <cell r="L1993">
            <v>0.37891970000000003</v>
          </cell>
          <cell r="M1993">
            <v>0.9260195</v>
          </cell>
          <cell r="N1993">
            <v>0.9260195</v>
          </cell>
          <cell r="O1993">
            <v>8</v>
          </cell>
        </row>
        <row r="1994">
          <cell r="A1994" t="str">
            <v>C&amp;I</v>
          </cell>
          <cell r="B1994">
            <v>1</v>
          </cell>
          <cell r="C1994" t="str">
            <v>All</v>
          </cell>
          <cell r="D1994" t="str">
            <v>Switch</v>
          </cell>
          <cell r="E1994" t="str">
            <v>Industry: Offices, Hotels, Finance, Services</v>
          </cell>
          <cell r="F1994">
            <v>67.939499999999995</v>
          </cell>
          <cell r="G1994">
            <v>1.6522380000000001</v>
          </cell>
          <cell r="H1994">
            <v>1.597772</v>
          </cell>
          <cell r="I1994">
            <v>-0.1801673</v>
          </cell>
          <cell r="J1994">
            <v>-7.3722999999999997E-2</v>
          </cell>
          <cell r="K1994">
            <v>0</v>
          </cell>
          <cell r="L1994">
            <v>7.3722999999999997E-2</v>
          </cell>
          <cell r="M1994">
            <v>0.1801673</v>
          </cell>
          <cell r="N1994">
            <v>0.1801673</v>
          </cell>
          <cell r="O1994">
            <v>116</v>
          </cell>
        </row>
        <row r="1995">
          <cell r="A1995" t="str">
            <v>C&amp;I</v>
          </cell>
          <cell r="B1995">
            <v>2</v>
          </cell>
          <cell r="C1995" t="str">
            <v>All</v>
          </cell>
          <cell r="D1995" t="str">
            <v>Switch</v>
          </cell>
          <cell r="E1995" t="str">
            <v>Industry: Offices, Hotels, Finance, Services</v>
          </cell>
          <cell r="F1995">
            <v>66.543199999999999</v>
          </cell>
          <cell r="G1995">
            <v>1.6415360000000001</v>
          </cell>
          <cell r="H1995">
            <v>1.493722</v>
          </cell>
          <cell r="I1995">
            <v>-0.1771847</v>
          </cell>
          <cell r="J1995">
            <v>-7.25026E-2</v>
          </cell>
          <cell r="K1995">
            <v>0</v>
          </cell>
          <cell r="L1995">
            <v>7.25026E-2</v>
          </cell>
          <cell r="M1995">
            <v>0.1771847</v>
          </cell>
          <cell r="N1995">
            <v>0.1771847</v>
          </cell>
          <cell r="O1995">
            <v>116</v>
          </cell>
        </row>
        <row r="1996">
          <cell r="A1996" t="str">
            <v>C&amp;I</v>
          </cell>
          <cell r="B1996">
            <v>3</v>
          </cell>
          <cell r="C1996" t="str">
            <v>All</v>
          </cell>
          <cell r="D1996" t="str">
            <v>Switch</v>
          </cell>
          <cell r="E1996" t="str">
            <v>Industry: Offices, Hotels, Finance, Services</v>
          </cell>
          <cell r="F1996">
            <v>65.284800000000004</v>
          </cell>
          <cell r="G1996">
            <v>1.494791</v>
          </cell>
          <cell r="H1996">
            <v>1.3632409999999999</v>
          </cell>
          <cell r="I1996">
            <v>-0.17444190000000001</v>
          </cell>
          <cell r="J1996">
            <v>-7.1380200000000005E-2</v>
          </cell>
          <cell r="K1996">
            <v>0</v>
          </cell>
          <cell r="L1996">
            <v>7.1380200000000005E-2</v>
          </cell>
          <cell r="M1996">
            <v>0.17444190000000001</v>
          </cell>
          <cell r="N1996">
            <v>0.17444190000000001</v>
          </cell>
          <cell r="O1996">
            <v>116</v>
          </cell>
        </row>
        <row r="1997">
          <cell r="A1997" t="str">
            <v>C&amp;I</v>
          </cell>
          <cell r="B1997">
            <v>4</v>
          </cell>
          <cell r="C1997" t="str">
            <v>All</v>
          </cell>
          <cell r="D1997" t="str">
            <v>Switch</v>
          </cell>
          <cell r="E1997" t="str">
            <v>Industry: Offices, Hotels, Finance, Services</v>
          </cell>
          <cell r="F1997">
            <v>64.263599999999997</v>
          </cell>
          <cell r="G1997">
            <v>1.434517</v>
          </cell>
          <cell r="H1997">
            <v>1.293239</v>
          </cell>
          <cell r="I1997">
            <v>-0.17299500000000001</v>
          </cell>
          <cell r="J1997">
            <v>-7.0788199999999996E-2</v>
          </cell>
          <cell r="K1997">
            <v>0</v>
          </cell>
          <cell r="L1997">
            <v>7.0788199999999996E-2</v>
          </cell>
          <cell r="M1997">
            <v>0.17299500000000001</v>
          </cell>
          <cell r="N1997">
            <v>0.17299500000000001</v>
          </cell>
          <cell r="O1997">
            <v>116</v>
          </cell>
        </row>
        <row r="1998">
          <cell r="A1998" t="str">
            <v>C&amp;I</v>
          </cell>
          <cell r="B1998">
            <v>5</v>
          </cell>
          <cell r="C1998" t="str">
            <v>All</v>
          </cell>
          <cell r="D1998" t="str">
            <v>Switch</v>
          </cell>
          <cell r="E1998" t="str">
            <v>Industry: Offices, Hotels, Finance, Services</v>
          </cell>
          <cell r="F1998">
            <v>63.637599999999999</v>
          </cell>
          <cell r="G1998">
            <v>1.5083740000000001</v>
          </cell>
          <cell r="H1998">
            <v>1.394943</v>
          </cell>
          <cell r="I1998">
            <v>-0.17243149999999999</v>
          </cell>
          <cell r="J1998">
            <v>-7.0557599999999998E-2</v>
          </cell>
          <cell r="K1998">
            <v>0</v>
          </cell>
          <cell r="L1998">
            <v>7.0557599999999998E-2</v>
          </cell>
          <cell r="M1998">
            <v>0.17243149999999999</v>
          </cell>
          <cell r="N1998">
            <v>0.17243149999999999</v>
          </cell>
          <cell r="O1998">
            <v>116</v>
          </cell>
        </row>
        <row r="1999">
          <cell r="A1999" t="str">
            <v>C&amp;I</v>
          </cell>
          <cell r="B1999">
            <v>6</v>
          </cell>
          <cell r="C1999" t="str">
            <v>All</v>
          </cell>
          <cell r="D1999" t="str">
            <v>Switch</v>
          </cell>
          <cell r="E1999" t="str">
            <v>Industry: Offices, Hotels, Finance, Services</v>
          </cell>
          <cell r="F1999">
            <v>63.128599999999999</v>
          </cell>
          <cell r="G1999">
            <v>1.520327</v>
          </cell>
          <cell r="H1999">
            <v>1.450772</v>
          </cell>
          <cell r="I1999">
            <v>-0.17215549999999999</v>
          </cell>
          <cell r="J1999">
            <v>-7.0444599999999996E-2</v>
          </cell>
          <cell r="K1999">
            <v>0</v>
          </cell>
          <cell r="L1999">
            <v>7.0444599999999996E-2</v>
          </cell>
          <cell r="M1999">
            <v>0.17215549999999999</v>
          </cell>
          <cell r="N1999">
            <v>0.17215549999999999</v>
          </cell>
          <cell r="O1999">
            <v>116</v>
          </cell>
        </row>
        <row r="2000">
          <cell r="A2000" t="str">
            <v>C&amp;I</v>
          </cell>
          <cell r="B2000">
            <v>7</v>
          </cell>
          <cell r="C2000" t="str">
            <v>All</v>
          </cell>
          <cell r="D2000" t="str">
            <v>Switch</v>
          </cell>
          <cell r="E2000" t="str">
            <v>Industry: Offices, Hotels, Finance, Services</v>
          </cell>
          <cell r="F2000">
            <v>62.289099999999998</v>
          </cell>
          <cell r="G2000">
            <v>1.6603920000000001</v>
          </cell>
          <cell r="H2000">
            <v>1.6901489999999999</v>
          </cell>
          <cell r="I2000">
            <v>-0.17299990000000001</v>
          </cell>
          <cell r="J2000">
            <v>-7.0790199999999998E-2</v>
          </cell>
          <cell r="K2000">
            <v>0</v>
          </cell>
          <cell r="L2000">
            <v>7.0790199999999998E-2</v>
          </cell>
          <cell r="M2000">
            <v>0.17299990000000001</v>
          </cell>
          <cell r="N2000">
            <v>0.17299990000000001</v>
          </cell>
          <cell r="O2000">
            <v>116</v>
          </cell>
        </row>
        <row r="2001">
          <cell r="A2001" t="str">
            <v>C&amp;I</v>
          </cell>
          <cell r="B2001">
            <v>8</v>
          </cell>
          <cell r="C2001" t="str">
            <v>All</v>
          </cell>
          <cell r="D2001" t="str">
            <v>Switch</v>
          </cell>
          <cell r="E2001" t="str">
            <v>Industry: Offices, Hotels, Finance, Services</v>
          </cell>
          <cell r="F2001">
            <v>63.382399999999997</v>
          </cell>
          <cell r="G2001">
            <v>2.0157370000000001</v>
          </cell>
          <cell r="H2001">
            <v>2.068063</v>
          </cell>
          <cell r="I2001">
            <v>-0.17553659999999999</v>
          </cell>
          <cell r="J2001">
            <v>-7.1828100000000006E-2</v>
          </cell>
          <cell r="K2001">
            <v>0</v>
          </cell>
          <cell r="L2001">
            <v>7.1828100000000006E-2</v>
          </cell>
          <cell r="M2001">
            <v>0.17553659999999999</v>
          </cell>
          <cell r="N2001">
            <v>0.17553659999999999</v>
          </cell>
          <cell r="O2001">
            <v>116</v>
          </cell>
        </row>
        <row r="2002">
          <cell r="A2002" t="str">
            <v>C&amp;I</v>
          </cell>
          <cell r="B2002">
            <v>9</v>
          </cell>
          <cell r="C2002" t="str">
            <v>All</v>
          </cell>
          <cell r="D2002" t="str">
            <v>Switch</v>
          </cell>
          <cell r="E2002" t="str">
            <v>Industry: Offices, Hotels, Finance, Services</v>
          </cell>
          <cell r="F2002">
            <v>67.478800000000007</v>
          </cell>
          <cell r="G2002">
            <v>3.107599</v>
          </cell>
          <cell r="H2002">
            <v>2.8796879999999998</v>
          </cell>
          <cell r="I2002">
            <v>-0.19461639999999999</v>
          </cell>
          <cell r="J2002">
            <v>-7.9635499999999998E-2</v>
          </cell>
          <cell r="K2002">
            <v>0</v>
          </cell>
          <cell r="L2002">
            <v>7.9635499999999998E-2</v>
          </cell>
          <cell r="M2002">
            <v>0.19461639999999999</v>
          </cell>
          <cell r="N2002">
            <v>0.19461639999999999</v>
          </cell>
          <cell r="O2002">
            <v>116</v>
          </cell>
        </row>
        <row r="2003">
          <cell r="A2003" t="str">
            <v>C&amp;I</v>
          </cell>
          <cell r="B2003">
            <v>10</v>
          </cell>
          <cell r="C2003" t="str">
            <v>All</v>
          </cell>
          <cell r="D2003" t="str">
            <v>Switch</v>
          </cell>
          <cell r="E2003" t="str">
            <v>Industry: Offices, Hotels, Finance, Services</v>
          </cell>
          <cell r="F2003">
            <v>71.729100000000003</v>
          </cell>
          <cell r="G2003">
            <v>4.2532990000000002</v>
          </cell>
          <cell r="H2003">
            <v>4.1545300000000003</v>
          </cell>
          <cell r="I2003">
            <v>-0.20965400000000001</v>
          </cell>
          <cell r="J2003">
            <v>-8.5788699999999996E-2</v>
          </cell>
          <cell r="K2003">
            <v>0</v>
          </cell>
          <cell r="L2003">
            <v>8.5788699999999996E-2</v>
          </cell>
          <cell r="M2003">
            <v>0.20965400000000001</v>
          </cell>
          <cell r="N2003">
            <v>0.20965400000000001</v>
          </cell>
          <cell r="O2003">
            <v>116</v>
          </cell>
        </row>
        <row r="2004">
          <cell r="A2004" t="str">
            <v>C&amp;I</v>
          </cell>
          <cell r="B2004">
            <v>11</v>
          </cell>
          <cell r="C2004" t="str">
            <v>All</v>
          </cell>
          <cell r="D2004" t="str">
            <v>Switch</v>
          </cell>
          <cell r="E2004" t="str">
            <v>Industry: Offices, Hotels, Finance, Services</v>
          </cell>
          <cell r="F2004">
            <v>76.368700000000004</v>
          </cell>
          <cell r="G2004">
            <v>5.103396</v>
          </cell>
          <cell r="H2004">
            <v>4.9192150000000003</v>
          </cell>
          <cell r="I2004">
            <v>-0.22942950000000001</v>
          </cell>
          <cell r="J2004">
            <v>-9.3880699999999997E-2</v>
          </cell>
          <cell r="K2004">
            <v>0</v>
          </cell>
          <cell r="L2004">
            <v>9.3880699999999997E-2</v>
          </cell>
          <cell r="M2004">
            <v>0.22942950000000001</v>
          </cell>
          <cell r="N2004">
            <v>0.22942950000000001</v>
          </cell>
          <cell r="O2004">
            <v>116</v>
          </cell>
        </row>
        <row r="2005">
          <cell r="A2005" t="str">
            <v>C&amp;I</v>
          </cell>
          <cell r="B2005">
            <v>12</v>
          </cell>
          <cell r="C2005" t="str">
            <v>All</v>
          </cell>
          <cell r="D2005" t="str">
            <v>Switch</v>
          </cell>
          <cell r="E2005" t="str">
            <v>Industry: Offices, Hotels, Finance, Services</v>
          </cell>
          <cell r="F2005">
            <v>80.533299999999997</v>
          </cell>
          <cell r="G2005">
            <v>5.7610429999999999</v>
          </cell>
          <cell r="H2005">
            <v>5.7948320000000004</v>
          </cell>
          <cell r="I2005">
            <v>-0.23988889999999999</v>
          </cell>
          <cell r="J2005">
            <v>-9.8160600000000001E-2</v>
          </cell>
          <cell r="K2005">
            <v>0</v>
          </cell>
          <cell r="L2005">
            <v>9.8160600000000001E-2</v>
          </cell>
          <cell r="M2005">
            <v>0.23988889999999999</v>
          </cell>
          <cell r="N2005">
            <v>0.23988889999999999</v>
          </cell>
          <cell r="O2005">
            <v>116</v>
          </cell>
        </row>
        <row r="2006">
          <cell r="A2006" t="str">
            <v>C&amp;I</v>
          </cell>
          <cell r="B2006">
            <v>13</v>
          </cell>
          <cell r="C2006" t="str">
            <v>All</v>
          </cell>
          <cell r="D2006" t="str">
            <v>Switch</v>
          </cell>
          <cell r="E2006" t="str">
            <v>Industry: Offices, Hotels, Finance, Services</v>
          </cell>
          <cell r="F2006">
            <v>84.194400000000002</v>
          </cell>
          <cell r="G2006">
            <v>5.9252349999999998</v>
          </cell>
          <cell r="H2006">
            <v>6.2879620000000003</v>
          </cell>
          <cell r="I2006">
            <v>-0.21763569999999999</v>
          </cell>
          <cell r="J2006">
            <v>-8.9054800000000003E-2</v>
          </cell>
          <cell r="K2006">
            <v>0</v>
          </cell>
          <cell r="L2006">
            <v>8.9054800000000003E-2</v>
          </cell>
          <cell r="M2006">
            <v>0.21763569999999999</v>
          </cell>
          <cell r="N2006">
            <v>0.21763569999999999</v>
          </cell>
          <cell r="O2006">
            <v>116</v>
          </cell>
        </row>
        <row r="2007">
          <cell r="A2007" t="str">
            <v>C&amp;I</v>
          </cell>
          <cell r="B2007">
            <v>14</v>
          </cell>
          <cell r="C2007" t="str">
            <v>All</v>
          </cell>
          <cell r="D2007" t="str">
            <v>Switch</v>
          </cell>
          <cell r="E2007" t="str">
            <v>Industry: Offices, Hotels, Finance, Services</v>
          </cell>
          <cell r="F2007">
            <v>87.361500000000007</v>
          </cell>
          <cell r="G2007">
            <v>6.4991339999999997</v>
          </cell>
          <cell r="H2007">
            <v>6.7434539999999998</v>
          </cell>
          <cell r="I2007">
            <v>-0.21530460000000001</v>
          </cell>
          <cell r="J2007">
            <v>-8.8100899999999996E-2</v>
          </cell>
          <cell r="K2007">
            <v>0</v>
          </cell>
          <cell r="L2007">
            <v>8.8100899999999996E-2</v>
          </cell>
          <cell r="M2007">
            <v>0.21530460000000001</v>
          </cell>
          <cell r="N2007">
            <v>0.21530460000000001</v>
          </cell>
          <cell r="O2007">
            <v>116</v>
          </cell>
        </row>
        <row r="2008">
          <cell r="A2008" t="str">
            <v>C&amp;I</v>
          </cell>
          <cell r="B2008">
            <v>15</v>
          </cell>
          <cell r="C2008" t="str">
            <v>All</v>
          </cell>
          <cell r="D2008" t="str">
            <v>Switch</v>
          </cell>
          <cell r="E2008" t="str">
            <v>Industry: Offices, Hotels, Finance, Services</v>
          </cell>
          <cell r="F2008">
            <v>90.351399999999998</v>
          </cell>
          <cell r="G2008">
            <v>7.1115959999999996</v>
          </cell>
          <cell r="H2008">
            <v>6.6549399999999999</v>
          </cell>
          <cell r="I2008">
            <v>-0.21317939999999999</v>
          </cell>
          <cell r="J2008">
            <v>-8.7231299999999998E-2</v>
          </cell>
          <cell r="K2008">
            <v>0</v>
          </cell>
          <cell r="L2008">
            <v>8.7231299999999998E-2</v>
          </cell>
          <cell r="M2008">
            <v>0.21317939999999999</v>
          </cell>
          <cell r="N2008">
            <v>0.21317939999999999</v>
          </cell>
          <cell r="O2008">
            <v>116</v>
          </cell>
        </row>
        <row r="2009">
          <cell r="A2009" t="str">
            <v>C&amp;I</v>
          </cell>
          <cell r="B2009">
            <v>16</v>
          </cell>
          <cell r="C2009" t="str">
            <v>All</v>
          </cell>
          <cell r="D2009" t="str">
            <v>Switch</v>
          </cell>
          <cell r="E2009" t="str">
            <v>Industry: Offices, Hotels, Finance, Services</v>
          </cell>
          <cell r="F2009">
            <v>92.1845</v>
          </cell>
          <cell r="G2009">
            <v>7.0014789999999998</v>
          </cell>
          <cell r="H2009">
            <v>6.562748</v>
          </cell>
          <cell r="I2009">
            <v>-0.22441030000000001</v>
          </cell>
          <cell r="J2009">
            <v>-9.1826900000000003E-2</v>
          </cell>
          <cell r="K2009">
            <v>0</v>
          </cell>
          <cell r="L2009">
            <v>9.1826900000000003E-2</v>
          </cell>
          <cell r="M2009">
            <v>0.22441030000000001</v>
          </cell>
          <cell r="N2009">
            <v>0.22441030000000001</v>
          </cell>
          <cell r="O2009">
            <v>116</v>
          </cell>
        </row>
        <row r="2010">
          <cell r="A2010" t="str">
            <v>C&amp;I</v>
          </cell>
          <cell r="B2010">
            <v>17</v>
          </cell>
          <cell r="C2010" t="str">
            <v>All</v>
          </cell>
          <cell r="D2010" t="str">
            <v>Switch</v>
          </cell>
          <cell r="E2010" t="str">
            <v>Industry: Offices, Hotels, Finance, Services</v>
          </cell>
          <cell r="F2010">
            <v>93.049800000000005</v>
          </cell>
          <cell r="G2010">
            <v>6.6543559999999999</v>
          </cell>
          <cell r="H2010">
            <v>6.2721559999999998</v>
          </cell>
          <cell r="I2010">
            <v>-0.23333029999999999</v>
          </cell>
          <cell r="J2010">
            <v>-9.5476900000000003E-2</v>
          </cell>
          <cell r="K2010">
            <v>0</v>
          </cell>
          <cell r="L2010">
            <v>9.5476900000000003E-2</v>
          </cell>
          <cell r="M2010">
            <v>0.23333029999999999</v>
          </cell>
          <cell r="N2010">
            <v>0.23333029999999999</v>
          </cell>
          <cell r="O2010">
            <v>116</v>
          </cell>
        </row>
        <row r="2011">
          <cell r="A2011" t="str">
            <v>C&amp;I</v>
          </cell>
          <cell r="B2011">
            <v>18</v>
          </cell>
          <cell r="C2011" t="str">
            <v>All</v>
          </cell>
          <cell r="D2011" t="str">
            <v>Switch</v>
          </cell>
          <cell r="E2011" t="str">
            <v>Industry: Offices, Hotels, Finance, Services</v>
          </cell>
          <cell r="F2011">
            <v>92.005799999999994</v>
          </cell>
          <cell r="G2011">
            <v>5.9073370000000001</v>
          </cell>
          <cell r="H2011">
            <v>5.1379440000000001</v>
          </cell>
          <cell r="I2011">
            <v>-0.22520180000000001</v>
          </cell>
          <cell r="J2011">
            <v>-9.2150800000000005E-2</v>
          </cell>
          <cell r="K2011">
            <v>0</v>
          </cell>
          <cell r="L2011">
            <v>9.2150800000000005E-2</v>
          </cell>
          <cell r="M2011">
            <v>0.22520180000000001</v>
          </cell>
          <cell r="N2011">
            <v>0.22520180000000001</v>
          </cell>
          <cell r="O2011">
            <v>116</v>
          </cell>
        </row>
        <row r="2012">
          <cell r="A2012" t="str">
            <v>C&amp;I</v>
          </cell>
          <cell r="B2012">
            <v>19</v>
          </cell>
          <cell r="C2012" t="str">
            <v>All</v>
          </cell>
          <cell r="D2012" t="str">
            <v>Switch</v>
          </cell>
          <cell r="E2012" t="str">
            <v>Industry: Offices, Hotels, Finance, Services</v>
          </cell>
          <cell r="F2012">
            <v>89.519400000000005</v>
          </cell>
          <cell r="G2012">
            <v>4.7056250000000004</v>
          </cell>
          <cell r="H2012">
            <v>4.2985129999999998</v>
          </cell>
          <cell r="I2012">
            <v>-0.22370619999999999</v>
          </cell>
          <cell r="J2012">
            <v>-9.1538800000000003E-2</v>
          </cell>
          <cell r="K2012">
            <v>0</v>
          </cell>
          <cell r="L2012">
            <v>9.1538800000000003E-2</v>
          </cell>
          <cell r="M2012">
            <v>0.22370619999999999</v>
          </cell>
          <cell r="N2012">
            <v>0.22370619999999999</v>
          </cell>
          <cell r="O2012">
            <v>116</v>
          </cell>
        </row>
        <row r="2013">
          <cell r="A2013" t="str">
            <v>C&amp;I</v>
          </cell>
          <cell r="B2013">
            <v>20</v>
          </cell>
          <cell r="C2013" t="str">
            <v>All</v>
          </cell>
          <cell r="D2013" t="str">
            <v>Switch</v>
          </cell>
          <cell r="E2013" t="str">
            <v>Industry: Offices, Hotels, Finance, Services</v>
          </cell>
          <cell r="F2013">
            <v>85.290300000000002</v>
          </cell>
          <cell r="G2013">
            <v>3.8817309999999998</v>
          </cell>
          <cell r="H2013">
            <v>3.6283129999999999</v>
          </cell>
          <cell r="I2013">
            <v>-0.22521079999999999</v>
          </cell>
          <cell r="J2013">
            <v>-9.2154399999999997E-2</v>
          </cell>
          <cell r="K2013">
            <v>0</v>
          </cell>
          <cell r="L2013">
            <v>9.2154399999999997E-2</v>
          </cell>
          <cell r="M2013">
            <v>0.22521079999999999</v>
          </cell>
          <cell r="N2013">
            <v>0.22521079999999999</v>
          </cell>
          <cell r="O2013">
            <v>116</v>
          </cell>
        </row>
        <row r="2014">
          <cell r="A2014" t="str">
            <v>C&amp;I</v>
          </cell>
          <cell r="B2014">
            <v>21</v>
          </cell>
          <cell r="C2014" t="str">
            <v>All</v>
          </cell>
          <cell r="D2014" t="str">
            <v>Switch</v>
          </cell>
          <cell r="E2014" t="str">
            <v>Industry: Offices, Hotels, Finance, Services</v>
          </cell>
          <cell r="F2014">
            <v>80.882099999999994</v>
          </cell>
          <cell r="G2014">
            <v>3.554154</v>
          </cell>
          <cell r="H2014">
            <v>3.0325600000000001</v>
          </cell>
          <cell r="I2014">
            <v>-0.21299019999999999</v>
          </cell>
          <cell r="J2014">
            <v>-8.7153900000000006E-2</v>
          </cell>
          <cell r="K2014">
            <v>0</v>
          </cell>
          <cell r="L2014">
            <v>8.7153900000000006E-2</v>
          </cell>
          <cell r="M2014">
            <v>0.21299019999999999</v>
          </cell>
          <cell r="N2014">
            <v>0.21299019999999999</v>
          </cell>
          <cell r="O2014">
            <v>116</v>
          </cell>
        </row>
        <row r="2015">
          <cell r="A2015" t="str">
            <v>C&amp;I</v>
          </cell>
          <cell r="B2015">
            <v>22</v>
          </cell>
          <cell r="C2015" t="str">
            <v>All</v>
          </cell>
          <cell r="D2015" t="str">
            <v>Switch</v>
          </cell>
          <cell r="E2015" t="str">
            <v>Industry: Offices, Hotels, Finance, Services</v>
          </cell>
          <cell r="F2015">
            <v>78.382999999999996</v>
          </cell>
          <cell r="G2015">
            <v>3.0209959999999998</v>
          </cell>
          <cell r="H2015">
            <v>2.7049289999999999</v>
          </cell>
          <cell r="I2015">
            <v>-0.2183068</v>
          </cell>
          <cell r="J2015">
            <v>-8.9329400000000003E-2</v>
          </cell>
          <cell r="K2015">
            <v>0</v>
          </cell>
          <cell r="L2015">
            <v>8.9329400000000003E-2</v>
          </cell>
          <cell r="M2015">
            <v>0.2183068</v>
          </cell>
          <cell r="N2015">
            <v>0.2183068</v>
          </cell>
          <cell r="O2015">
            <v>116</v>
          </cell>
        </row>
        <row r="2016">
          <cell r="A2016" t="str">
            <v>C&amp;I</v>
          </cell>
          <cell r="B2016">
            <v>23</v>
          </cell>
          <cell r="C2016" t="str">
            <v>All</v>
          </cell>
          <cell r="D2016" t="str">
            <v>Switch</v>
          </cell>
          <cell r="E2016" t="str">
            <v>Industry: Offices, Hotels, Finance, Services</v>
          </cell>
          <cell r="F2016">
            <v>76.070999999999998</v>
          </cell>
          <cell r="G2016">
            <v>2.4450569999999998</v>
          </cell>
          <cell r="H2016">
            <v>2.3462519999999998</v>
          </cell>
          <cell r="I2016">
            <v>-0.2028248</v>
          </cell>
          <cell r="J2016">
            <v>-8.2994299999999993E-2</v>
          </cell>
          <cell r="K2016">
            <v>0</v>
          </cell>
          <cell r="L2016">
            <v>8.2994299999999993E-2</v>
          </cell>
          <cell r="M2016">
            <v>0.2028248</v>
          </cell>
          <cell r="N2016">
            <v>0.2028248</v>
          </cell>
          <cell r="O2016">
            <v>116</v>
          </cell>
        </row>
        <row r="2017">
          <cell r="A2017" t="str">
            <v>C&amp;I</v>
          </cell>
          <cell r="B2017">
            <v>24</v>
          </cell>
          <cell r="C2017" t="str">
            <v>All</v>
          </cell>
          <cell r="D2017" t="str">
            <v>Switch</v>
          </cell>
          <cell r="E2017" t="str">
            <v>Industry: Offices, Hotels, Finance, Services</v>
          </cell>
          <cell r="F2017">
            <v>74.553299999999993</v>
          </cell>
          <cell r="G2017">
            <v>2.0315129999999999</v>
          </cell>
          <cell r="H2017">
            <v>1.9857689999999999</v>
          </cell>
          <cell r="I2017">
            <v>-0.2186246</v>
          </cell>
          <cell r="J2017">
            <v>-8.9459399999999994E-2</v>
          </cell>
          <cell r="K2017">
            <v>0</v>
          </cell>
          <cell r="L2017">
            <v>8.9459399999999994E-2</v>
          </cell>
          <cell r="M2017">
            <v>0.2186246</v>
          </cell>
          <cell r="N2017">
            <v>0.2186246</v>
          </cell>
          <cell r="O2017">
            <v>116</v>
          </cell>
        </row>
        <row r="2018">
          <cell r="A2018" t="str">
            <v>C&amp;I</v>
          </cell>
          <cell r="B2018">
            <v>1</v>
          </cell>
          <cell r="C2018" t="str">
            <v>All</v>
          </cell>
          <cell r="D2018" t="str">
            <v>Switch</v>
          </cell>
          <cell r="E2018" t="str">
            <v>Industry: Other or unknown</v>
          </cell>
          <cell r="F2018">
            <v>69.938900000000004</v>
          </cell>
          <cell r="G2018">
            <v>0.51276279999999996</v>
          </cell>
          <cell r="H2018">
            <v>0.45723580000000003</v>
          </cell>
          <cell r="I2018">
            <v>-0.2786362</v>
          </cell>
          <cell r="J2018">
            <v>-0.1140157</v>
          </cell>
          <cell r="K2018">
            <v>0</v>
          </cell>
          <cell r="L2018">
            <v>0.1140157</v>
          </cell>
          <cell r="M2018">
            <v>0.2786362</v>
          </cell>
          <cell r="N2018">
            <v>0.2786362</v>
          </cell>
          <cell r="O2018">
            <v>47</v>
          </cell>
        </row>
        <row r="2019">
          <cell r="A2019" t="str">
            <v>C&amp;I</v>
          </cell>
          <cell r="B2019">
            <v>2</v>
          </cell>
          <cell r="C2019" t="str">
            <v>All</v>
          </cell>
          <cell r="D2019" t="str">
            <v>Switch</v>
          </cell>
          <cell r="E2019" t="str">
            <v>Industry: Other or unknown</v>
          </cell>
          <cell r="F2019">
            <v>67.704599999999999</v>
          </cell>
          <cell r="G2019">
            <v>0.51622199999999996</v>
          </cell>
          <cell r="H2019">
            <v>0.44825900000000002</v>
          </cell>
          <cell r="I2019">
            <v>-0.27560230000000002</v>
          </cell>
          <cell r="J2019">
            <v>-0.1127742</v>
          </cell>
          <cell r="K2019">
            <v>0</v>
          </cell>
          <cell r="L2019">
            <v>0.1127742</v>
          </cell>
          <cell r="M2019">
            <v>0.27560230000000002</v>
          </cell>
          <cell r="N2019">
            <v>0.27560230000000002</v>
          </cell>
          <cell r="O2019">
            <v>47</v>
          </cell>
        </row>
        <row r="2020">
          <cell r="A2020" t="str">
            <v>C&amp;I</v>
          </cell>
          <cell r="B2020">
            <v>3</v>
          </cell>
          <cell r="C2020" t="str">
            <v>All</v>
          </cell>
          <cell r="D2020" t="str">
            <v>Switch</v>
          </cell>
          <cell r="E2020" t="str">
            <v>Industry: Other or unknown</v>
          </cell>
          <cell r="F2020">
            <v>65.695599999999999</v>
          </cell>
          <cell r="G2020">
            <v>0.51098809999999995</v>
          </cell>
          <cell r="H2020">
            <v>0.47589559999999997</v>
          </cell>
          <cell r="I2020">
            <v>-0.27383380000000002</v>
          </cell>
          <cell r="J2020">
            <v>-0.1120505</v>
          </cell>
          <cell r="K2020">
            <v>0</v>
          </cell>
          <cell r="L2020">
            <v>0.1120505</v>
          </cell>
          <cell r="M2020">
            <v>0.27383380000000002</v>
          </cell>
          <cell r="N2020">
            <v>0.27383380000000002</v>
          </cell>
          <cell r="O2020">
            <v>47</v>
          </cell>
        </row>
        <row r="2021">
          <cell r="A2021" t="str">
            <v>C&amp;I</v>
          </cell>
          <cell r="B2021">
            <v>4</v>
          </cell>
          <cell r="C2021" t="str">
            <v>All</v>
          </cell>
          <cell r="D2021" t="str">
            <v>Switch</v>
          </cell>
          <cell r="E2021" t="str">
            <v>Industry: Other or unknown</v>
          </cell>
          <cell r="F2021">
            <v>65.124700000000004</v>
          </cell>
          <cell r="G2021">
            <v>0.51159169999999998</v>
          </cell>
          <cell r="H2021">
            <v>0.44133240000000001</v>
          </cell>
          <cell r="I2021">
            <v>-0.27344210000000002</v>
          </cell>
          <cell r="J2021">
            <v>-0.1118903</v>
          </cell>
          <cell r="K2021">
            <v>0</v>
          </cell>
          <cell r="L2021">
            <v>0.1118903</v>
          </cell>
          <cell r="M2021">
            <v>0.27344210000000002</v>
          </cell>
          <cell r="N2021">
            <v>0.27344210000000002</v>
          </cell>
          <cell r="O2021">
            <v>47</v>
          </cell>
        </row>
        <row r="2022">
          <cell r="A2022" t="str">
            <v>C&amp;I</v>
          </cell>
          <cell r="B2022">
            <v>5</v>
          </cell>
          <cell r="C2022" t="str">
            <v>All</v>
          </cell>
          <cell r="D2022" t="str">
            <v>Switch</v>
          </cell>
          <cell r="E2022" t="str">
            <v>Industry: Other or unknown</v>
          </cell>
          <cell r="F2022">
            <v>64.275099999999995</v>
          </cell>
          <cell r="G2022">
            <v>0.4950563</v>
          </cell>
          <cell r="H2022">
            <v>0.4219791</v>
          </cell>
          <cell r="I2022">
            <v>-0.27357779999999998</v>
          </cell>
          <cell r="J2022">
            <v>-0.1119458</v>
          </cell>
          <cell r="K2022">
            <v>0</v>
          </cell>
          <cell r="L2022">
            <v>0.1119458</v>
          </cell>
          <cell r="M2022">
            <v>0.27357779999999998</v>
          </cell>
          <cell r="N2022">
            <v>0.27357779999999998</v>
          </cell>
          <cell r="O2022">
            <v>47</v>
          </cell>
        </row>
        <row r="2023">
          <cell r="A2023" t="str">
            <v>C&amp;I</v>
          </cell>
          <cell r="B2023">
            <v>6</v>
          </cell>
          <cell r="C2023" t="str">
            <v>All</v>
          </cell>
          <cell r="D2023" t="str">
            <v>Switch</v>
          </cell>
          <cell r="E2023" t="str">
            <v>Industry: Other or unknown</v>
          </cell>
          <cell r="F2023">
            <v>63.615699999999997</v>
          </cell>
          <cell r="G2023">
            <v>0.57730959999999998</v>
          </cell>
          <cell r="H2023">
            <v>0.52111949999999996</v>
          </cell>
          <cell r="I2023">
            <v>-0.27566309999999999</v>
          </cell>
          <cell r="J2023">
            <v>-0.1127991</v>
          </cell>
          <cell r="K2023">
            <v>0</v>
          </cell>
          <cell r="L2023">
            <v>0.1127991</v>
          </cell>
          <cell r="M2023">
            <v>0.27566309999999999</v>
          </cell>
          <cell r="N2023">
            <v>0.27566309999999999</v>
          </cell>
          <cell r="O2023">
            <v>47</v>
          </cell>
        </row>
        <row r="2024">
          <cell r="A2024" t="str">
            <v>C&amp;I</v>
          </cell>
          <cell r="B2024">
            <v>7</v>
          </cell>
          <cell r="C2024" t="str">
            <v>All</v>
          </cell>
          <cell r="D2024" t="str">
            <v>Switch</v>
          </cell>
          <cell r="E2024" t="str">
            <v>Industry: Other or unknown</v>
          </cell>
          <cell r="F2024">
            <v>63.142200000000003</v>
          </cell>
          <cell r="G2024">
            <v>0.65938229999999998</v>
          </cell>
          <cell r="H2024">
            <v>0.63218319999999995</v>
          </cell>
          <cell r="I2024">
            <v>-0.27768569999999998</v>
          </cell>
          <cell r="J2024">
            <v>-0.1136267</v>
          </cell>
          <cell r="K2024">
            <v>0</v>
          </cell>
          <cell r="L2024">
            <v>0.1136267</v>
          </cell>
          <cell r="M2024">
            <v>0.27768569999999998</v>
          </cell>
          <cell r="N2024">
            <v>0.27768569999999998</v>
          </cell>
          <cell r="O2024">
            <v>47</v>
          </cell>
        </row>
        <row r="2025">
          <cell r="A2025" t="str">
            <v>C&amp;I</v>
          </cell>
          <cell r="B2025">
            <v>8</v>
          </cell>
          <cell r="C2025" t="str">
            <v>All</v>
          </cell>
          <cell r="D2025" t="str">
            <v>Switch</v>
          </cell>
          <cell r="E2025" t="str">
            <v>Industry: Other or unknown</v>
          </cell>
          <cell r="F2025">
            <v>64.757099999999994</v>
          </cell>
          <cell r="G2025">
            <v>0.73188719999999996</v>
          </cell>
          <cell r="H2025">
            <v>0.72184749999999998</v>
          </cell>
          <cell r="I2025">
            <v>-0.28377380000000002</v>
          </cell>
          <cell r="J2025">
            <v>-0.1161179</v>
          </cell>
          <cell r="K2025">
            <v>0</v>
          </cell>
          <cell r="L2025">
            <v>0.1161179</v>
          </cell>
          <cell r="M2025">
            <v>0.28377380000000002</v>
          </cell>
          <cell r="N2025">
            <v>0.28377380000000002</v>
          </cell>
          <cell r="O2025">
            <v>47</v>
          </cell>
        </row>
        <row r="2026">
          <cell r="A2026" t="str">
            <v>C&amp;I</v>
          </cell>
          <cell r="B2026">
            <v>9</v>
          </cell>
          <cell r="C2026" t="str">
            <v>All</v>
          </cell>
          <cell r="D2026" t="str">
            <v>Switch</v>
          </cell>
          <cell r="E2026" t="str">
            <v>Industry: Other or unknown</v>
          </cell>
          <cell r="F2026">
            <v>69.270200000000003</v>
          </cell>
          <cell r="G2026">
            <v>1.0003960000000001</v>
          </cell>
          <cell r="H2026">
            <v>0.93060980000000004</v>
          </cell>
          <cell r="I2026">
            <v>-0.29492930000000001</v>
          </cell>
          <cell r="J2026">
            <v>-0.1206827</v>
          </cell>
          <cell r="K2026">
            <v>0</v>
          </cell>
          <cell r="L2026">
            <v>0.1206827</v>
          </cell>
          <cell r="M2026">
            <v>0.29492930000000001</v>
          </cell>
          <cell r="N2026">
            <v>0.29492930000000001</v>
          </cell>
          <cell r="O2026">
            <v>47</v>
          </cell>
        </row>
        <row r="2027">
          <cell r="A2027" t="str">
            <v>C&amp;I</v>
          </cell>
          <cell r="B2027">
            <v>10</v>
          </cell>
          <cell r="C2027" t="str">
            <v>All</v>
          </cell>
          <cell r="D2027" t="str">
            <v>Switch</v>
          </cell>
          <cell r="E2027" t="str">
            <v>Industry: Other or unknown</v>
          </cell>
          <cell r="F2027">
            <v>75.009</v>
          </cell>
          <cell r="G2027">
            <v>0.99524970000000001</v>
          </cell>
          <cell r="H2027">
            <v>0.86841349999999995</v>
          </cell>
          <cell r="I2027">
            <v>-0.30982349999999997</v>
          </cell>
          <cell r="J2027">
            <v>-0.12677730000000001</v>
          </cell>
          <cell r="K2027">
            <v>0</v>
          </cell>
          <cell r="L2027">
            <v>0.12677730000000001</v>
          </cell>
          <cell r="M2027">
            <v>0.30982349999999997</v>
          </cell>
          <cell r="N2027">
            <v>0.30982349999999997</v>
          </cell>
          <cell r="O2027">
            <v>47</v>
          </cell>
        </row>
        <row r="2028">
          <cell r="A2028" t="str">
            <v>C&amp;I</v>
          </cell>
          <cell r="B2028">
            <v>11</v>
          </cell>
          <cell r="C2028" t="str">
            <v>All</v>
          </cell>
          <cell r="D2028" t="str">
            <v>Switch</v>
          </cell>
          <cell r="E2028" t="str">
            <v>Industry: Other or unknown</v>
          </cell>
          <cell r="F2028">
            <v>80.509</v>
          </cell>
          <cell r="G2028">
            <v>1.1026210000000001</v>
          </cell>
          <cell r="H2028">
            <v>0.99035139999999999</v>
          </cell>
          <cell r="I2028">
            <v>-0.30849409999999999</v>
          </cell>
          <cell r="J2028">
            <v>-0.12623329999999999</v>
          </cell>
          <cell r="K2028">
            <v>0</v>
          </cell>
          <cell r="L2028">
            <v>0.12623329999999999</v>
          </cell>
          <cell r="M2028">
            <v>0.30849409999999999</v>
          </cell>
          <cell r="N2028">
            <v>0.30849409999999999</v>
          </cell>
          <cell r="O2028">
            <v>47</v>
          </cell>
        </row>
        <row r="2029">
          <cell r="A2029" t="str">
            <v>C&amp;I</v>
          </cell>
          <cell r="B2029">
            <v>12</v>
          </cell>
          <cell r="C2029" t="str">
            <v>All</v>
          </cell>
          <cell r="D2029" t="str">
            <v>Switch</v>
          </cell>
          <cell r="E2029" t="str">
            <v>Industry: Other or unknown</v>
          </cell>
          <cell r="F2029">
            <v>84.854100000000003</v>
          </cell>
          <cell r="G2029">
            <v>1.2916030000000001</v>
          </cell>
          <cell r="H2029">
            <v>1.329707</v>
          </cell>
          <cell r="I2029">
            <v>-0.3305303</v>
          </cell>
          <cell r="J2029">
            <v>-0.13525029999999999</v>
          </cell>
          <cell r="K2029">
            <v>0</v>
          </cell>
          <cell r="L2029">
            <v>0.13525029999999999</v>
          </cell>
          <cell r="M2029">
            <v>0.3305303</v>
          </cell>
          <cell r="N2029">
            <v>0.3305303</v>
          </cell>
          <cell r="O2029">
            <v>47</v>
          </cell>
        </row>
        <row r="2030">
          <cell r="A2030" t="str">
            <v>C&amp;I</v>
          </cell>
          <cell r="B2030">
            <v>13</v>
          </cell>
          <cell r="C2030" t="str">
            <v>All</v>
          </cell>
          <cell r="D2030" t="str">
            <v>Switch</v>
          </cell>
          <cell r="E2030" t="str">
            <v>Industry: Other or unknown</v>
          </cell>
          <cell r="F2030">
            <v>88.137299999999996</v>
          </cell>
          <cell r="G2030">
            <v>1.3965240000000001</v>
          </cell>
          <cell r="H2030">
            <v>1.5070190000000001</v>
          </cell>
          <cell r="I2030">
            <v>-0.32599990000000001</v>
          </cell>
          <cell r="J2030">
            <v>-0.1333965</v>
          </cell>
          <cell r="K2030">
            <v>0</v>
          </cell>
          <cell r="L2030">
            <v>0.1333965</v>
          </cell>
          <cell r="M2030">
            <v>0.32599990000000001</v>
          </cell>
          <cell r="N2030">
            <v>0.32599990000000001</v>
          </cell>
          <cell r="O2030">
            <v>47</v>
          </cell>
        </row>
        <row r="2031">
          <cell r="A2031" t="str">
            <v>C&amp;I</v>
          </cell>
          <cell r="B2031">
            <v>14</v>
          </cell>
          <cell r="C2031" t="str">
            <v>All</v>
          </cell>
          <cell r="D2031" t="str">
            <v>Switch</v>
          </cell>
          <cell r="E2031" t="str">
            <v>Industry: Other or unknown</v>
          </cell>
          <cell r="F2031">
            <v>91.199299999999994</v>
          </cell>
          <cell r="G2031">
            <v>1.326168</v>
          </cell>
          <cell r="H2031">
            <v>1.4043239999999999</v>
          </cell>
          <cell r="I2031">
            <v>-0.30984040000000002</v>
          </cell>
          <cell r="J2031">
            <v>-0.12678420000000001</v>
          </cell>
          <cell r="K2031">
            <v>0</v>
          </cell>
          <cell r="L2031">
            <v>0.12678420000000001</v>
          </cell>
          <cell r="M2031">
            <v>0.30984040000000002</v>
          </cell>
          <cell r="N2031">
            <v>0.30984040000000002</v>
          </cell>
          <cell r="O2031">
            <v>47</v>
          </cell>
        </row>
        <row r="2032">
          <cell r="A2032" t="str">
            <v>C&amp;I</v>
          </cell>
          <cell r="B2032">
            <v>15</v>
          </cell>
          <cell r="C2032" t="str">
            <v>All</v>
          </cell>
          <cell r="D2032" t="str">
            <v>Switch</v>
          </cell>
          <cell r="E2032" t="str">
            <v>Industry: Other or unknown</v>
          </cell>
          <cell r="F2032">
            <v>93.947000000000003</v>
          </cell>
          <cell r="G2032">
            <v>1.509109</v>
          </cell>
          <cell r="H2032">
            <v>1.3946240000000001</v>
          </cell>
          <cell r="I2032">
            <v>-0.30998890000000001</v>
          </cell>
          <cell r="J2032">
            <v>-0.12684490000000001</v>
          </cell>
          <cell r="K2032">
            <v>0</v>
          </cell>
          <cell r="L2032">
            <v>0.12684490000000001</v>
          </cell>
          <cell r="M2032">
            <v>0.30998890000000001</v>
          </cell>
          <cell r="N2032">
            <v>0.30998890000000001</v>
          </cell>
          <cell r="O2032">
            <v>47</v>
          </cell>
        </row>
        <row r="2033">
          <cell r="A2033" t="str">
            <v>C&amp;I</v>
          </cell>
          <cell r="B2033">
            <v>16</v>
          </cell>
          <cell r="C2033" t="str">
            <v>All</v>
          </cell>
          <cell r="D2033" t="str">
            <v>Switch</v>
          </cell>
          <cell r="E2033" t="str">
            <v>Industry: Other or unknown</v>
          </cell>
          <cell r="F2033">
            <v>95.641800000000003</v>
          </cell>
          <cell r="G2033">
            <v>1.602509</v>
          </cell>
          <cell r="H2033">
            <v>1.8529370000000001</v>
          </cell>
          <cell r="I2033">
            <v>-0.33049519999999999</v>
          </cell>
          <cell r="J2033">
            <v>-0.135236</v>
          </cell>
          <cell r="K2033">
            <v>0</v>
          </cell>
          <cell r="L2033">
            <v>0.135236</v>
          </cell>
          <cell r="M2033">
            <v>0.33049519999999999</v>
          </cell>
          <cell r="N2033">
            <v>0.33049519999999999</v>
          </cell>
          <cell r="O2033">
            <v>47</v>
          </cell>
        </row>
        <row r="2034">
          <cell r="A2034" t="str">
            <v>C&amp;I</v>
          </cell>
          <cell r="B2034">
            <v>17</v>
          </cell>
          <cell r="C2034" t="str">
            <v>All</v>
          </cell>
          <cell r="D2034" t="str">
            <v>Switch</v>
          </cell>
          <cell r="E2034" t="str">
            <v>Industry: Other or unknown</v>
          </cell>
          <cell r="F2034">
            <v>96.491399999999999</v>
          </cell>
          <cell r="G2034">
            <v>1.4231009999999999</v>
          </cell>
          <cell r="H2034">
            <v>1.7461580000000001</v>
          </cell>
          <cell r="I2034">
            <v>-0.30932229999999999</v>
          </cell>
          <cell r="J2034">
            <v>-0.1265722</v>
          </cell>
          <cell r="K2034">
            <v>0</v>
          </cell>
          <cell r="L2034">
            <v>0.1265722</v>
          </cell>
          <cell r="M2034">
            <v>0.30932229999999999</v>
          </cell>
          <cell r="N2034">
            <v>0.30932229999999999</v>
          </cell>
          <cell r="O2034">
            <v>47</v>
          </cell>
        </row>
        <row r="2035">
          <cell r="A2035" t="str">
            <v>C&amp;I</v>
          </cell>
          <cell r="B2035">
            <v>18</v>
          </cell>
          <cell r="C2035" t="str">
            <v>All</v>
          </cell>
          <cell r="D2035" t="str">
            <v>Switch</v>
          </cell>
          <cell r="E2035" t="str">
            <v>Industry: Other or unknown</v>
          </cell>
          <cell r="F2035">
            <v>96.305599999999998</v>
          </cell>
          <cell r="G2035">
            <v>1.359801</v>
          </cell>
          <cell r="H2035">
            <v>1.4137059999999999</v>
          </cell>
          <cell r="I2035">
            <v>-0.31966899999999998</v>
          </cell>
          <cell r="J2035">
            <v>-0.13080600000000001</v>
          </cell>
          <cell r="K2035">
            <v>0</v>
          </cell>
          <cell r="L2035">
            <v>0.13080600000000001</v>
          </cell>
          <cell r="M2035">
            <v>0.31966899999999998</v>
          </cell>
          <cell r="N2035">
            <v>0.31966899999999998</v>
          </cell>
          <cell r="O2035">
            <v>47</v>
          </cell>
        </row>
        <row r="2036">
          <cell r="A2036" t="str">
            <v>C&amp;I</v>
          </cell>
          <cell r="B2036">
            <v>19</v>
          </cell>
          <cell r="C2036" t="str">
            <v>All</v>
          </cell>
          <cell r="D2036" t="str">
            <v>Switch</v>
          </cell>
          <cell r="E2036" t="str">
            <v>Industry: Other or unknown</v>
          </cell>
          <cell r="F2036">
            <v>94.703800000000001</v>
          </cell>
          <cell r="G2036">
            <v>0.91345189999999998</v>
          </cell>
          <cell r="H2036">
            <v>0.90014090000000002</v>
          </cell>
          <cell r="I2036">
            <v>-0.30689630000000001</v>
          </cell>
          <cell r="J2036">
            <v>-0.12557950000000001</v>
          </cell>
          <cell r="K2036">
            <v>0</v>
          </cell>
          <cell r="L2036">
            <v>0.12557950000000001</v>
          </cell>
          <cell r="M2036">
            <v>0.30689630000000001</v>
          </cell>
          <cell r="N2036">
            <v>0.30689630000000001</v>
          </cell>
          <cell r="O2036">
            <v>47</v>
          </cell>
        </row>
        <row r="2037">
          <cell r="A2037" t="str">
            <v>C&amp;I</v>
          </cell>
          <cell r="B2037">
            <v>20</v>
          </cell>
          <cell r="C2037" t="str">
            <v>All</v>
          </cell>
          <cell r="D2037" t="str">
            <v>Switch</v>
          </cell>
          <cell r="E2037" t="str">
            <v>Industry: Other or unknown</v>
          </cell>
          <cell r="F2037">
            <v>90.504900000000006</v>
          </cell>
          <cell r="G2037">
            <v>0.73476490000000005</v>
          </cell>
          <cell r="H2037">
            <v>0.59343979999999996</v>
          </cell>
          <cell r="I2037">
            <v>-0.31279390000000001</v>
          </cell>
          <cell r="J2037">
            <v>-0.12799269999999999</v>
          </cell>
          <cell r="K2037">
            <v>0</v>
          </cell>
          <cell r="L2037">
            <v>0.12799269999999999</v>
          </cell>
          <cell r="M2037">
            <v>0.31279390000000001</v>
          </cell>
          <cell r="N2037">
            <v>0.31279390000000001</v>
          </cell>
          <cell r="O2037">
            <v>47</v>
          </cell>
        </row>
        <row r="2038">
          <cell r="A2038" t="str">
            <v>C&amp;I</v>
          </cell>
          <cell r="B2038">
            <v>21</v>
          </cell>
          <cell r="C2038" t="str">
            <v>All</v>
          </cell>
          <cell r="D2038" t="str">
            <v>Switch</v>
          </cell>
          <cell r="E2038" t="str">
            <v>Industry: Other or unknown</v>
          </cell>
          <cell r="F2038">
            <v>85.668700000000001</v>
          </cell>
          <cell r="G2038">
            <v>0.67082969999999997</v>
          </cell>
          <cell r="H2038">
            <v>0.60619500000000004</v>
          </cell>
          <cell r="I2038">
            <v>-0.29696489999999998</v>
          </cell>
          <cell r="J2038">
            <v>-0.1215156</v>
          </cell>
          <cell r="K2038">
            <v>0</v>
          </cell>
          <cell r="L2038">
            <v>0.1215156</v>
          </cell>
          <cell r="M2038">
            <v>0.29696489999999998</v>
          </cell>
          <cell r="N2038">
            <v>0.29696489999999998</v>
          </cell>
          <cell r="O2038">
            <v>47</v>
          </cell>
        </row>
        <row r="2039">
          <cell r="A2039" t="str">
            <v>C&amp;I</v>
          </cell>
          <cell r="B2039">
            <v>22</v>
          </cell>
          <cell r="C2039" t="str">
            <v>All</v>
          </cell>
          <cell r="D2039" t="str">
            <v>Switch</v>
          </cell>
          <cell r="E2039" t="str">
            <v>Industry: Other or unknown</v>
          </cell>
          <cell r="F2039">
            <v>81.956400000000002</v>
          </cell>
          <cell r="G2039">
            <v>0.59135939999999998</v>
          </cell>
          <cell r="H2039">
            <v>0.72752890000000003</v>
          </cell>
          <cell r="I2039">
            <v>-0.29344320000000002</v>
          </cell>
          <cell r="J2039">
            <v>-0.1200746</v>
          </cell>
          <cell r="K2039">
            <v>0</v>
          </cell>
          <cell r="L2039">
            <v>0.1200746</v>
          </cell>
          <cell r="M2039">
            <v>0.29344320000000002</v>
          </cell>
          <cell r="N2039">
            <v>0.29344320000000002</v>
          </cell>
          <cell r="O2039">
            <v>47</v>
          </cell>
        </row>
        <row r="2040">
          <cell r="A2040" t="str">
            <v>C&amp;I</v>
          </cell>
          <cell r="B2040">
            <v>23</v>
          </cell>
          <cell r="C2040" t="str">
            <v>All</v>
          </cell>
          <cell r="D2040" t="str">
            <v>Switch</v>
          </cell>
          <cell r="E2040" t="str">
            <v>Industry: Other or unknown</v>
          </cell>
          <cell r="F2040">
            <v>79.1113</v>
          </cell>
          <cell r="G2040">
            <v>0.55902479999999999</v>
          </cell>
          <cell r="H2040">
            <v>0.54435750000000005</v>
          </cell>
          <cell r="I2040">
            <v>-0.28584419999999999</v>
          </cell>
          <cell r="J2040">
            <v>-0.1169651</v>
          </cell>
          <cell r="K2040">
            <v>0</v>
          </cell>
          <cell r="L2040">
            <v>0.1169651</v>
          </cell>
          <cell r="M2040">
            <v>0.28584419999999999</v>
          </cell>
          <cell r="N2040">
            <v>0.28584419999999999</v>
          </cell>
          <cell r="O2040">
            <v>47</v>
          </cell>
        </row>
        <row r="2041">
          <cell r="A2041" t="str">
            <v>C&amp;I</v>
          </cell>
          <cell r="B2041">
            <v>24</v>
          </cell>
          <cell r="C2041" t="str">
            <v>All</v>
          </cell>
          <cell r="D2041" t="str">
            <v>Switch</v>
          </cell>
          <cell r="E2041" t="str">
            <v>Industry: Other or unknown</v>
          </cell>
          <cell r="F2041">
            <v>76.951899999999995</v>
          </cell>
          <cell r="G2041">
            <v>0.51211450000000003</v>
          </cell>
          <cell r="H2041">
            <v>0.58456280000000005</v>
          </cell>
          <cell r="I2041">
            <v>-0.28507270000000001</v>
          </cell>
          <cell r="J2041">
            <v>-0.1166494</v>
          </cell>
          <cell r="K2041">
            <v>0</v>
          </cell>
          <cell r="L2041">
            <v>0.1166494</v>
          </cell>
          <cell r="M2041">
            <v>0.28507270000000001</v>
          </cell>
          <cell r="N2041">
            <v>0.28507270000000001</v>
          </cell>
          <cell r="O2041">
            <v>47</v>
          </cell>
        </row>
        <row r="2042">
          <cell r="A2042" t="str">
            <v>C&amp;I</v>
          </cell>
          <cell r="B2042">
            <v>1</v>
          </cell>
          <cell r="C2042" t="str">
            <v>All</v>
          </cell>
          <cell r="D2042" t="str">
            <v>Switch</v>
          </cell>
          <cell r="E2042" t="str">
            <v>Industry: Retail stores</v>
          </cell>
          <cell r="F2042">
            <v>64.600300000000004</v>
          </cell>
          <cell r="G2042">
            <v>0.34731079999999998</v>
          </cell>
          <cell r="H2042">
            <v>0.4522236</v>
          </cell>
          <cell r="I2042">
            <v>-0.2793969</v>
          </cell>
          <cell r="J2042">
            <v>-0.1143269</v>
          </cell>
          <cell r="K2042">
            <v>0</v>
          </cell>
          <cell r="L2042">
            <v>0.1143269</v>
          </cell>
          <cell r="M2042">
            <v>0.2793969</v>
          </cell>
          <cell r="N2042">
            <v>0.2793969</v>
          </cell>
          <cell r="O2042">
            <v>24</v>
          </cell>
        </row>
        <row r="2043">
          <cell r="A2043" t="str">
            <v>C&amp;I</v>
          </cell>
          <cell r="B2043">
            <v>2</v>
          </cell>
          <cell r="C2043" t="str">
            <v>All</v>
          </cell>
          <cell r="D2043" t="str">
            <v>Switch</v>
          </cell>
          <cell r="E2043" t="str">
            <v>Industry: Retail stores</v>
          </cell>
          <cell r="F2043">
            <v>63.600299999999997</v>
          </cell>
          <cell r="G2043">
            <v>0.33670050000000001</v>
          </cell>
          <cell r="H2043">
            <v>0.32201550000000001</v>
          </cell>
          <cell r="I2043">
            <v>-0.2789778</v>
          </cell>
          <cell r="J2043">
            <v>-0.11415549999999999</v>
          </cell>
          <cell r="K2043">
            <v>0</v>
          </cell>
          <cell r="L2043">
            <v>0.11415549999999999</v>
          </cell>
          <cell r="M2043">
            <v>0.2789778</v>
          </cell>
          <cell r="N2043">
            <v>0.2789778</v>
          </cell>
          <cell r="O2043">
            <v>24</v>
          </cell>
        </row>
        <row r="2044">
          <cell r="A2044" t="str">
            <v>C&amp;I</v>
          </cell>
          <cell r="B2044">
            <v>3</v>
          </cell>
          <cell r="C2044" t="str">
            <v>All</v>
          </cell>
          <cell r="D2044" t="str">
            <v>Switch</v>
          </cell>
          <cell r="E2044" t="str">
            <v>Industry: Retail stores</v>
          </cell>
          <cell r="F2044">
            <v>63.100299999999997</v>
          </cell>
          <cell r="G2044">
            <v>0.33954960000000001</v>
          </cell>
          <cell r="H2044">
            <v>0.35662169999999999</v>
          </cell>
          <cell r="I2044">
            <v>-0.2786305</v>
          </cell>
          <cell r="J2044">
            <v>-0.1140133</v>
          </cell>
          <cell r="K2044">
            <v>0</v>
          </cell>
          <cell r="L2044">
            <v>0.1140133</v>
          </cell>
          <cell r="M2044">
            <v>0.2786305</v>
          </cell>
          <cell r="N2044">
            <v>0.2786305</v>
          </cell>
          <cell r="O2044">
            <v>24</v>
          </cell>
        </row>
        <row r="2045">
          <cell r="A2045" t="str">
            <v>C&amp;I</v>
          </cell>
          <cell r="B2045">
            <v>4</v>
          </cell>
          <cell r="C2045" t="str">
            <v>All</v>
          </cell>
          <cell r="D2045" t="str">
            <v>Switch</v>
          </cell>
          <cell r="E2045" t="str">
            <v>Industry: Retail stores</v>
          </cell>
          <cell r="F2045">
            <v>62.575899999999997</v>
          </cell>
          <cell r="G2045">
            <v>0.3501514</v>
          </cell>
          <cell r="H2045">
            <v>0.3640119</v>
          </cell>
          <cell r="I2045">
            <v>-0.27852329999999997</v>
          </cell>
          <cell r="J2045">
            <v>-0.1139695</v>
          </cell>
          <cell r="K2045">
            <v>0</v>
          </cell>
          <cell r="L2045">
            <v>0.1139695</v>
          </cell>
          <cell r="M2045">
            <v>0.27852329999999997</v>
          </cell>
          <cell r="N2045">
            <v>0.27852329999999997</v>
          </cell>
          <cell r="O2045">
            <v>24</v>
          </cell>
        </row>
        <row r="2046">
          <cell r="A2046" t="str">
            <v>C&amp;I</v>
          </cell>
          <cell r="B2046">
            <v>5</v>
          </cell>
          <cell r="C2046" t="str">
            <v>All</v>
          </cell>
          <cell r="D2046" t="str">
            <v>Switch</v>
          </cell>
          <cell r="E2046" t="str">
            <v>Industry: Retail stores</v>
          </cell>
          <cell r="F2046">
            <v>62.425800000000002</v>
          </cell>
          <cell r="G2046">
            <v>0.3298353</v>
          </cell>
          <cell r="H2046">
            <v>0.3451495</v>
          </cell>
          <cell r="I2046">
            <v>-0.27836919999999998</v>
          </cell>
          <cell r="J2046">
            <v>-0.1139064</v>
          </cell>
          <cell r="K2046">
            <v>0</v>
          </cell>
          <cell r="L2046">
            <v>0.1139064</v>
          </cell>
          <cell r="M2046">
            <v>0.27836919999999998</v>
          </cell>
          <cell r="N2046">
            <v>0.27836919999999998</v>
          </cell>
          <cell r="O2046">
            <v>24</v>
          </cell>
        </row>
        <row r="2047">
          <cell r="A2047" t="str">
            <v>C&amp;I</v>
          </cell>
          <cell r="B2047">
            <v>6</v>
          </cell>
          <cell r="C2047" t="str">
            <v>All</v>
          </cell>
          <cell r="D2047" t="str">
            <v>Switch</v>
          </cell>
          <cell r="E2047" t="str">
            <v>Industry: Retail stores</v>
          </cell>
          <cell r="F2047">
            <v>61.9756</v>
          </cell>
          <cell r="G2047">
            <v>0.33170630000000001</v>
          </cell>
          <cell r="H2047">
            <v>0.40241359999999998</v>
          </cell>
          <cell r="I2047">
            <v>-0.27826269999999997</v>
          </cell>
          <cell r="J2047">
            <v>-0.1138628</v>
          </cell>
          <cell r="K2047">
            <v>0</v>
          </cell>
          <cell r="L2047">
            <v>0.1138628</v>
          </cell>
          <cell r="M2047">
            <v>0.27826269999999997</v>
          </cell>
          <cell r="N2047">
            <v>0.27826269999999997</v>
          </cell>
          <cell r="O2047">
            <v>24</v>
          </cell>
        </row>
        <row r="2048">
          <cell r="A2048" t="str">
            <v>C&amp;I</v>
          </cell>
          <cell r="B2048">
            <v>7</v>
          </cell>
          <cell r="C2048" t="str">
            <v>All</v>
          </cell>
          <cell r="D2048" t="str">
            <v>Switch</v>
          </cell>
          <cell r="E2048" t="str">
            <v>Industry: Retail stores</v>
          </cell>
          <cell r="F2048">
            <v>61.050600000000003</v>
          </cell>
          <cell r="G2048">
            <v>0.30580570000000001</v>
          </cell>
          <cell r="H2048">
            <v>0.31191429999999998</v>
          </cell>
          <cell r="I2048">
            <v>-0.27833970000000002</v>
          </cell>
          <cell r="J2048">
            <v>-0.1138943</v>
          </cell>
          <cell r="K2048">
            <v>0</v>
          </cell>
          <cell r="L2048">
            <v>0.1138943</v>
          </cell>
          <cell r="M2048">
            <v>0.27833970000000002</v>
          </cell>
          <cell r="N2048">
            <v>0.27833970000000002</v>
          </cell>
          <cell r="O2048">
            <v>24</v>
          </cell>
        </row>
        <row r="2049">
          <cell r="A2049" t="str">
            <v>C&amp;I</v>
          </cell>
          <cell r="B2049">
            <v>8</v>
          </cell>
          <cell r="C2049" t="str">
            <v>All</v>
          </cell>
          <cell r="D2049" t="str">
            <v>Switch</v>
          </cell>
          <cell r="E2049" t="str">
            <v>Industry: Retail stores</v>
          </cell>
          <cell r="F2049">
            <v>62.451099999999997</v>
          </cell>
          <cell r="G2049">
            <v>0.24968509999999999</v>
          </cell>
          <cell r="H2049">
            <v>0.2871688</v>
          </cell>
          <cell r="I2049">
            <v>-0.27840759999999998</v>
          </cell>
          <cell r="J2049">
            <v>-0.1139221</v>
          </cell>
          <cell r="K2049">
            <v>0</v>
          </cell>
          <cell r="L2049">
            <v>0.1139221</v>
          </cell>
          <cell r="M2049">
            <v>0.27840759999999998</v>
          </cell>
          <cell r="N2049">
            <v>0.27840759999999998</v>
          </cell>
          <cell r="O2049">
            <v>24</v>
          </cell>
        </row>
        <row r="2050">
          <cell r="A2050" t="str">
            <v>C&amp;I</v>
          </cell>
          <cell r="B2050">
            <v>9</v>
          </cell>
          <cell r="C2050" t="str">
            <v>All</v>
          </cell>
          <cell r="D2050" t="str">
            <v>Switch</v>
          </cell>
          <cell r="E2050" t="str">
            <v>Industry: Retail stores</v>
          </cell>
          <cell r="F2050">
            <v>68.427599999999998</v>
          </cell>
          <cell r="G2050">
            <v>0.28580329999999998</v>
          </cell>
          <cell r="H2050">
            <v>0.24074870000000001</v>
          </cell>
          <cell r="I2050">
            <v>-0.28205219999999998</v>
          </cell>
          <cell r="J2050">
            <v>-0.1154135</v>
          </cell>
          <cell r="K2050">
            <v>0</v>
          </cell>
          <cell r="L2050">
            <v>0.1154135</v>
          </cell>
          <cell r="M2050">
            <v>0.28205219999999998</v>
          </cell>
          <cell r="N2050">
            <v>0.28205219999999998</v>
          </cell>
          <cell r="O2050">
            <v>24</v>
          </cell>
        </row>
        <row r="2051">
          <cell r="A2051" t="str">
            <v>C&amp;I</v>
          </cell>
          <cell r="B2051">
            <v>10</v>
          </cell>
          <cell r="C2051" t="str">
            <v>All</v>
          </cell>
          <cell r="D2051" t="str">
            <v>Switch</v>
          </cell>
          <cell r="E2051" t="str">
            <v>Industry: Retail stores</v>
          </cell>
          <cell r="F2051">
            <v>74.379599999999996</v>
          </cell>
          <cell r="G2051">
            <v>0.40437990000000001</v>
          </cell>
          <cell r="H2051">
            <v>0.52179410000000004</v>
          </cell>
          <cell r="I2051">
            <v>-0.2901823</v>
          </cell>
          <cell r="J2051">
            <v>-0.1187402</v>
          </cell>
          <cell r="K2051">
            <v>0</v>
          </cell>
          <cell r="L2051">
            <v>0.1187402</v>
          </cell>
          <cell r="M2051">
            <v>0.2901823</v>
          </cell>
          <cell r="N2051">
            <v>0.2901823</v>
          </cell>
          <cell r="O2051">
            <v>24</v>
          </cell>
        </row>
        <row r="2052">
          <cell r="A2052" t="str">
            <v>C&amp;I</v>
          </cell>
          <cell r="B2052">
            <v>11</v>
          </cell>
          <cell r="C2052" t="str">
            <v>All</v>
          </cell>
          <cell r="D2052" t="str">
            <v>Switch</v>
          </cell>
          <cell r="E2052" t="str">
            <v>Industry: Retail stores</v>
          </cell>
          <cell r="F2052">
            <v>78.754800000000003</v>
          </cell>
          <cell r="G2052">
            <v>1.0094019999999999</v>
          </cell>
          <cell r="H2052">
            <v>0.74674680000000004</v>
          </cell>
          <cell r="I2052">
            <v>-0.35776730000000001</v>
          </cell>
          <cell r="J2052">
            <v>-0.14639550000000001</v>
          </cell>
          <cell r="K2052">
            <v>0</v>
          </cell>
          <cell r="L2052">
            <v>0.14639550000000001</v>
          </cell>
          <cell r="M2052">
            <v>0.35776730000000001</v>
          </cell>
          <cell r="N2052">
            <v>0.35776730000000001</v>
          </cell>
          <cell r="O2052">
            <v>24</v>
          </cell>
        </row>
        <row r="2053">
          <cell r="A2053" t="str">
            <v>C&amp;I</v>
          </cell>
          <cell r="B2053">
            <v>12</v>
          </cell>
          <cell r="C2053" t="str">
            <v>All</v>
          </cell>
          <cell r="D2053" t="str">
            <v>Switch</v>
          </cell>
          <cell r="E2053" t="str">
            <v>Industry: Retail stores</v>
          </cell>
          <cell r="F2053">
            <v>82.279200000000003</v>
          </cell>
          <cell r="G2053">
            <v>1.9072169999999999</v>
          </cell>
          <cell r="H2053">
            <v>2.0482070000000001</v>
          </cell>
          <cell r="I2053">
            <v>-0.44273309999999999</v>
          </cell>
          <cell r="J2053">
            <v>-0.18116280000000001</v>
          </cell>
          <cell r="K2053">
            <v>0</v>
          </cell>
          <cell r="L2053">
            <v>0.18116280000000001</v>
          </cell>
          <cell r="M2053">
            <v>0.44273309999999999</v>
          </cell>
          <cell r="N2053">
            <v>0.44273309999999999</v>
          </cell>
          <cell r="O2053">
            <v>24</v>
          </cell>
        </row>
        <row r="2054">
          <cell r="A2054" t="str">
            <v>C&amp;I</v>
          </cell>
          <cell r="B2054">
            <v>13</v>
          </cell>
          <cell r="C2054" t="str">
            <v>All</v>
          </cell>
          <cell r="D2054" t="str">
            <v>Switch</v>
          </cell>
          <cell r="E2054" t="str">
            <v>Industry: Retail stores</v>
          </cell>
          <cell r="F2054">
            <v>85.2286</v>
          </cell>
          <cell r="G2054">
            <v>2.0481660000000002</v>
          </cell>
          <cell r="H2054">
            <v>2.1614260000000001</v>
          </cell>
          <cell r="I2054">
            <v>-0.35446830000000001</v>
          </cell>
          <cell r="J2054">
            <v>-0.1450456</v>
          </cell>
          <cell r="K2054">
            <v>0</v>
          </cell>
          <cell r="L2054">
            <v>0.1450456</v>
          </cell>
          <cell r="M2054">
            <v>0.35446830000000001</v>
          </cell>
          <cell r="N2054">
            <v>0.35446830000000001</v>
          </cell>
          <cell r="O2054">
            <v>24</v>
          </cell>
        </row>
        <row r="2055">
          <cell r="A2055" t="str">
            <v>C&amp;I</v>
          </cell>
          <cell r="B2055">
            <v>14</v>
          </cell>
          <cell r="C2055" t="str">
            <v>All</v>
          </cell>
          <cell r="D2055" t="str">
            <v>Switch</v>
          </cell>
          <cell r="E2055" t="str">
            <v>Industry: Retail stores</v>
          </cell>
          <cell r="F2055">
            <v>87.778400000000005</v>
          </cell>
          <cell r="G2055">
            <v>2.1575549999999999</v>
          </cell>
          <cell r="H2055">
            <v>2.1494200000000001</v>
          </cell>
          <cell r="I2055">
            <v>-0.31835229999999998</v>
          </cell>
          <cell r="J2055">
            <v>-0.1302672</v>
          </cell>
          <cell r="K2055">
            <v>0</v>
          </cell>
          <cell r="L2055">
            <v>0.1302672</v>
          </cell>
          <cell r="M2055">
            <v>0.31835229999999998</v>
          </cell>
          <cell r="N2055">
            <v>0.31835229999999998</v>
          </cell>
          <cell r="O2055">
            <v>24</v>
          </cell>
        </row>
        <row r="2056">
          <cell r="A2056" t="str">
            <v>C&amp;I</v>
          </cell>
          <cell r="B2056">
            <v>15</v>
          </cell>
          <cell r="C2056" t="str">
            <v>All</v>
          </cell>
          <cell r="D2056" t="str">
            <v>Switch</v>
          </cell>
          <cell r="E2056" t="str">
            <v>Industry: Retail stores</v>
          </cell>
          <cell r="F2056">
            <v>90.377799999999993</v>
          </cell>
          <cell r="G2056">
            <v>2.2676880000000001</v>
          </cell>
          <cell r="H2056">
            <v>2.2842280000000001</v>
          </cell>
          <cell r="I2056">
            <v>-0.30850630000000001</v>
          </cell>
          <cell r="J2056">
            <v>-0.1262383</v>
          </cell>
          <cell r="K2056">
            <v>0</v>
          </cell>
          <cell r="L2056">
            <v>0.1262383</v>
          </cell>
          <cell r="M2056">
            <v>0.30850630000000001</v>
          </cell>
          <cell r="N2056">
            <v>0.30850630000000001</v>
          </cell>
          <cell r="O2056">
            <v>24</v>
          </cell>
        </row>
        <row r="2057">
          <cell r="A2057" t="str">
            <v>C&amp;I</v>
          </cell>
          <cell r="B2057">
            <v>16</v>
          </cell>
          <cell r="C2057" t="str">
            <v>All</v>
          </cell>
          <cell r="D2057" t="str">
            <v>Switch</v>
          </cell>
          <cell r="E2057" t="str">
            <v>Industry: Retail stores</v>
          </cell>
          <cell r="F2057">
            <v>91.927599999999998</v>
          </cell>
          <cell r="G2057">
            <v>2.3416070000000002</v>
          </cell>
          <cell r="H2057">
            <v>2.037849</v>
          </cell>
          <cell r="I2057">
            <v>-0.32620159999999998</v>
          </cell>
          <cell r="J2057">
            <v>-0.13347909999999999</v>
          </cell>
          <cell r="K2057">
            <v>0</v>
          </cell>
          <cell r="L2057">
            <v>0.13347909999999999</v>
          </cell>
          <cell r="M2057">
            <v>0.32620159999999998</v>
          </cell>
          <cell r="N2057">
            <v>0.32620159999999998</v>
          </cell>
          <cell r="O2057">
            <v>24</v>
          </cell>
        </row>
        <row r="2058">
          <cell r="A2058" t="str">
            <v>C&amp;I</v>
          </cell>
          <cell r="B2058">
            <v>17</v>
          </cell>
          <cell r="C2058" t="str">
            <v>All</v>
          </cell>
          <cell r="D2058" t="str">
            <v>Switch</v>
          </cell>
          <cell r="E2058" t="str">
            <v>Industry: Retail stores</v>
          </cell>
          <cell r="F2058">
            <v>92.177099999999996</v>
          </cell>
          <cell r="G2058">
            <v>2.2234159999999998</v>
          </cell>
          <cell r="H2058">
            <v>1.885645</v>
          </cell>
          <cell r="I2058">
            <v>-0.33402870000000001</v>
          </cell>
          <cell r="J2058">
            <v>-0.13668179999999999</v>
          </cell>
          <cell r="K2058">
            <v>0</v>
          </cell>
          <cell r="L2058">
            <v>0.13668179999999999</v>
          </cell>
          <cell r="M2058">
            <v>0.33402870000000001</v>
          </cell>
          <cell r="N2058">
            <v>0.33402870000000001</v>
          </cell>
          <cell r="O2058">
            <v>24</v>
          </cell>
        </row>
        <row r="2059">
          <cell r="A2059" t="str">
            <v>C&amp;I</v>
          </cell>
          <cell r="B2059">
            <v>18</v>
          </cell>
          <cell r="C2059" t="str">
            <v>All</v>
          </cell>
          <cell r="D2059" t="str">
            <v>Switch</v>
          </cell>
          <cell r="E2059" t="str">
            <v>Industry: Retail stores</v>
          </cell>
          <cell r="F2059">
            <v>90.352500000000006</v>
          </cell>
          <cell r="G2059">
            <v>1.9595149999999999</v>
          </cell>
          <cell r="H2059">
            <v>1.5973520000000001</v>
          </cell>
          <cell r="I2059">
            <v>-0.32063619999999998</v>
          </cell>
          <cell r="J2059">
            <v>-0.13120180000000001</v>
          </cell>
          <cell r="K2059">
            <v>0</v>
          </cell>
          <cell r="L2059">
            <v>0.13120180000000001</v>
          </cell>
          <cell r="M2059">
            <v>0.32063619999999998</v>
          </cell>
          <cell r="N2059">
            <v>0.32063619999999998</v>
          </cell>
          <cell r="O2059">
            <v>24</v>
          </cell>
        </row>
        <row r="2060">
          <cell r="A2060" t="str">
            <v>C&amp;I</v>
          </cell>
          <cell r="B2060">
            <v>19</v>
          </cell>
          <cell r="C2060" t="str">
            <v>All</v>
          </cell>
          <cell r="D2060" t="str">
            <v>Switch</v>
          </cell>
          <cell r="E2060" t="str">
            <v>Industry: Retail stores</v>
          </cell>
          <cell r="F2060">
            <v>87.277500000000003</v>
          </cell>
          <cell r="G2060">
            <v>1.3178879999999999</v>
          </cell>
          <cell r="H2060">
            <v>1.003808</v>
          </cell>
          <cell r="I2060">
            <v>-0.3228782</v>
          </cell>
          <cell r="J2060">
            <v>-0.13211919999999999</v>
          </cell>
          <cell r="K2060">
            <v>0</v>
          </cell>
          <cell r="L2060">
            <v>0.13211919999999999</v>
          </cell>
          <cell r="M2060">
            <v>0.3228782</v>
          </cell>
          <cell r="N2060">
            <v>0.3228782</v>
          </cell>
          <cell r="O2060">
            <v>24</v>
          </cell>
        </row>
        <row r="2061">
          <cell r="A2061" t="str">
            <v>C&amp;I</v>
          </cell>
          <cell r="B2061">
            <v>20</v>
          </cell>
          <cell r="C2061" t="str">
            <v>All</v>
          </cell>
          <cell r="D2061" t="str">
            <v>Switch</v>
          </cell>
          <cell r="E2061" t="str">
            <v>Industry: Retail stores</v>
          </cell>
          <cell r="F2061">
            <v>81.426699999999997</v>
          </cell>
          <cell r="G2061">
            <v>0.73056129999999997</v>
          </cell>
          <cell r="H2061">
            <v>1.421826</v>
          </cell>
          <cell r="I2061">
            <v>-0.34593370000000001</v>
          </cell>
          <cell r="J2061">
            <v>-0.14155329999999999</v>
          </cell>
          <cell r="K2061">
            <v>0</v>
          </cell>
          <cell r="L2061">
            <v>0.14155329999999999</v>
          </cell>
          <cell r="M2061">
            <v>0.34593370000000001</v>
          </cell>
          <cell r="N2061">
            <v>0.34593370000000001</v>
          </cell>
          <cell r="O2061">
            <v>24</v>
          </cell>
        </row>
        <row r="2062">
          <cell r="A2062" t="str">
            <v>C&amp;I</v>
          </cell>
          <cell r="B2062">
            <v>21</v>
          </cell>
          <cell r="C2062" t="str">
            <v>All</v>
          </cell>
          <cell r="D2062" t="str">
            <v>Switch</v>
          </cell>
          <cell r="E2062" t="str">
            <v>Industry: Retail stores</v>
          </cell>
          <cell r="F2062">
            <v>77.051500000000004</v>
          </cell>
          <cell r="G2062">
            <v>0.38396750000000002</v>
          </cell>
          <cell r="H2062">
            <v>0.37667469999999997</v>
          </cell>
          <cell r="I2062">
            <v>-0.33003290000000002</v>
          </cell>
          <cell r="J2062">
            <v>-0.13504679999999999</v>
          </cell>
          <cell r="K2062">
            <v>0</v>
          </cell>
          <cell r="L2062">
            <v>0.13504679999999999</v>
          </cell>
          <cell r="M2062">
            <v>0.33003290000000002</v>
          </cell>
          <cell r="N2062">
            <v>0.33003290000000002</v>
          </cell>
          <cell r="O2062">
            <v>24</v>
          </cell>
        </row>
        <row r="2063">
          <cell r="A2063" t="str">
            <v>C&amp;I</v>
          </cell>
          <cell r="B2063">
            <v>22</v>
          </cell>
          <cell r="C2063" t="str">
            <v>All</v>
          </cell>
          <cell r="D2063" t="str">
            <v>Switch</v>
          </cell>
          <cell r="E2063" t="str">
            <v>Industry: Retail stores</v>
          </cell>
          <cell r="F2063">
            <v>73.900499999999994</v>
          </cell>
          <cell r="G2063">
            <v>0.40724090000000002</v>
          </cell>
          <cell r="H2063">
            <v>0.43211329999999998</v>
          </cell>
          <cell r="I2063">
            <v>-0.30528379999999999</v>
          </cell>
          <cell r="J2063">
            <v>-0.12491960000000001</v>
          </cell>
          <cell r="K2063">
            <v>0</v>
          </cell>
          <cell r="L2063">
            <v>0.12491960000000001</v>
          </cell>
          <cell r="M2063">
            <v>0.30528379999999999</v>
          </cell>
          <cell r="N2063">
            <v>0.30528379999999999</v>
          </cell>
          <cell r="O2063">
            <v>24</v>
          </cell>
        </row>
        <row r="2064">
          <cell r="A2064" t="str">
            <v>C&amp;I</v>
          </cell>
          <cell r="B2064">
            <v>23</v>
          </cell>
          <cell r="C2064" t="str">
            <v>All</v>
          </cell>
          <cell r="D2064" t="str">
            <v>Switch</v>
          </cell>
          <cell r="E2064" t="str">
            <v>Industry: Retail stores</v>
          </cell>
          <cell r="F2064">
            <v>72.100300000000004</v>
          </cell>
          <cell r="G2064">
            <v>0.41387770000000002</v>
          </cell>
          <cell r="H2064">
            <v>0.4180257</v>
          </cell>
          <cell r="I2064">
            <v>-0.28923860000000001</v>
          </cell>
          <cell r="J2064">
            <v>-0.1183541</v>
          </cell>
          <cell r="K2064">
            <v>0</v>
          </cell>
          <cell r="L2064">
            <v>0.1183541</v>
          </cell>
          <cell r="M2064">
            <v>0.28923860000000001</v>
          </cell>
          <cell r="N2064">
            <v>0.28923860000000001</v>
          </cell>
          <cell r="O2064">
            <v>24</v>
          </cell>
        </row>
        <row r="2065">
          <cell r="A2065" t="str">
            <v>C&amp;I</v>
          </cell>
          <cell r="B2065">
            <v>24</v>
          </cell>
          <cell r="C2065" t="str">
            <v>All</v>
          </cell>
          <cell r="D2065" t="str">
            <v>Switch</v>
          </cell>
          <cell r="E2065" t="str">
            <v>Industry: Retail stores</v>
          </cell>
          <cell r="F2065">
            <v>70.924999999999997</v>
          </cell>
          <cell r="G2065">
            <v>0.40770060000000002</v>
          </cell>
          <cell r="H2065">
            <v>0.38119649999999999</v>
          </cell>
          <cell r="I2065">
            <v>-0.28361599999999998</v>
          </cell>
          <cell r="J2065">
            <v>-0.1160534</v>
          </cell>
          <cell r="K2065">
            <v>0</v>
          </cell>
          <cell r="L2065">
            <v>0.1160534</v>
          </cell>
          <cell r="M2065">
            <v>0.28361599999999998</v>
          </cell>
          <cell r="N2065">
            <v>0.28361599999999998</v>
          </cell>
          <cell r="O2065">
            <v>24</v>
          </cell>
        </row>
        <row r="2066">
          <cell r="A2066" t="str">
            <v>C&amp;I</v>
          </cell>
          <cell r="B2066">
            <v>1</v>
          </cell>
          <cell r="C2066" t="str">
            <v>All</v>
          </cell>
          <cell r="D2066" t="str">
            <v>Switch</v>
          </cell>
          <cell r="E2066" t="str">
            <v>Industry: Wholesale, Transport, other utilities</v>
          </cell>
          <cell r="F2066">
            <v>70.5</v>
          </cell>
          <cell r="G2066">
            <v>2.072247</v>
          </cell>
          <cell r="H2066">
            <v>2.081</v>
          </cell>
          <cell r="I2066">
            <v>-0.4713388</v>
          </cell>
          <cell r="J2066">
            <v>-0.19286800000000001</v>
          </cell>
          <cell r="K2066">
            <v>0</v>
          </cell>
          <cell r="L2066">
            <v>0.19286800000000001</v>
          </cell>
          <cell r="M2066">
            <v>0.4713388</v>
          </cell>
          <cell r="N2066">
            <v>0.4713388</v>
          </cell>
          <cell r="O2066">
            <v>9</v>
          </cell>
        </row>
        <row r="2067">
          <cell r="A2067" t="str">
            <v>C&amp;I</v>
          </cell>
          <cell r="B2067">
            <v>2</v>
          </cell>
          <cell r="C2067" t="str">
            <v>All</v>
          </cell>
          <cell r="D2067" t="str">
            <v>Switch</v>
          </cell>
          <cell r="E2067" t="str">
            <v>Industry: Wholesale, Transport, other utilities</v>
          </cell>
          <cell r="F2067">
            <v>68.5</v>
          </cell>
          <cell r="G2067">
            <v>2.0516049999999999</v>
          </cell>
          <cell r="H2067">
            <v>2.1515</v>
          </cell>
          <cell r="I2067">
            <v>-0.47075939999999999</v>
          </cell>
          <cell r="J2067">
            <v>-0.19263089999999999</v>
          </cell>
          <cell r="K2067">
            <v>0</v>
          </cell>
          <cell r="L2067">
            <v>0.19263089999999999</v>
          </cell>
          <cell r="M2067">
            <v>0.47075939999999999</v>
          </cell>
          <cell r="N2067">
            <v>0.47075939999999999</v>
          </cell>
          <cell r="O2067">
            <v>9</v>
          </cell>
        </row>
        <row r="2068">
          <cell r="A2068" t="str">
            <v>C&amp;I</v>
          </cell>
          <cell r="B2068">
            <v>3</v>
          </cell>
          <cell r="C2068" t="str">
            <v>All</v>
          </cell>
          <cell r="D2068" t="str">
            <v>Switch</v>
          </cell>
          <cell r="E2068" t="str">
            <v>Industry: Wholesale, Transport, other utilities</v>
          </cell>
          <cell r="F2068">
            <v>65</v>
          </cell>
          <cell r="G2068">
            <v>2.1206960000000001</v>
          </cell>
          <cell r="H2068">
            <v>2.0782989999999999</v>
          </cell>
          <cell r="I2068">
            <v>-0.46917399999999998</v>
          </cell>
          <cell r="J2068">
            <v>-0.19198219999999999</v>
          </cell>
          <cell r="K2068">
            <v>0</v>
          </cell>
          <cell r="L2068">
            <v>0.19198219999999999</v>
          </cell>
          <cell r="M2068">
            <v>0.46917399999999998</v>
          </cell>
          <cell r="N2068">
            <v>0.46917399999999998</v>
          </cell>
          <cell r="O2068">
            <v>9</v>
          </cell>
        </row>
        <row r="2069">
          <cell r="A2069" t="str">
            <v>C&amp;I</v>
          </cell>
          <cell r="B2069">
            <v>4</v>
          </cell>
          <cell r="C2069" t="str">
            <v>All</v>
          </cell>
          <cell r="D2069" t="str">
            <v>Switch</v>
          </cell>
          <cell r="E2069" t="str">
            <v>Industry: Wholesale, Transport, other utilities</v>
          </cell>
          <cell r="F2069">
            <v>64.5</v>
          </cell>
          <cell r="G2069">
            <v>2.0990099999999998</v>
          </cell>
          <cell r="H2069">
            <v>2.0632000000000001</v>
          </cell>
          <cell r="I2069">
            <v>-0.46952199999999999</v>
          </cell>
          <cell r="J2069">
            <v>-0.19212460000000001</v>
          </cell>
          <cell r="K2069">
            <v>0</v>
          </cell>
          <cell r="L2069">
            <v>0.19212460000000001</v>
          </cell>
          <cell r="M2069">
            <v>0.46952199999999999</v>
          </cell>
          <cell r="N2069">
            <v>0.46952199999999999</v>
          </cell>
          <cell r="O2069">
            <v>9</v>
          </cell>
        </row>
        <row r="2070">
          <cell r="A2070" t="str">
            <v>C&amp;I</v>
          </cell>
          <cell r="B2070">
            <v>5</v>
          </cell>
          <cell r="C2070" t="str">
            <v>All</v>
          </cell>
          <cell r="D2070" t="str">
            <v>Switch</v>
          </cell>
          <cell r="E2070" t="str">
            <v>Industry: Wholesale, Transport, other utilities</v>
          </cell>
          <cell r="F2070">
            <v>64</v>
          </cell>
          <cell r="G2070">
            <v>2.0536970000000001</v>
          </cell>
          <cell r="H2070">
            <v>2.1112000000000002</v>
          </cell>
          <cell r="I2070">
            <v>-0.46818199999999999</v>
          </cell>
          <cell r="J2070">
            <v>-0.1915763</v>
          </cell>
          <cell r="K2070">
            <v>0</v>
          </cell>
          <cell r="L2070">
            <v>0.1915763</v>
          </cell>
          <cell r="M2070">
            <v>0.46818199999999999</v>
          </cell>
          <cell r="N2070">
            <v>0.46818199999999999</v>
          </cell>
          <cell r="O2070">
            <v>9</v>
          </cell>
        </row>
        <row r="2071">
          <cell r="A2071" t="str">
            <v>C&amp;I</v>
          </cell>
          <cell r="B2071">
            <v>6</v>
          </cell>
          <cell r="C2071" t="str">
            <v>All</v>
          </cell>
          <cell r="D2071" t="str">
            <v>Switch</v>
          </cell>
          <cell r="E2071" t="str">
            <v>Industry: Wholesale, Transport, other utilities</v>
          </cell>
          <cell r="F2071">
            <v>63.5</v>
          </cell>
          <cell r="G2071">
            <v>1.4382820000000001</v>
          </cell>
          <cell r="H2071">
            <v>1.4903999999999999</v>
          </cell>
          <cell r="I2071">
            <v>-0.4655319</v>
          </cell>
          <cell r="J2071">
            <v>-0.19049189999999999</v>
          </cell>
          <cell r="K2071">
            <v>0</v>
          </cell>
          <cell r="L2071">
            <v>0.19049189999999999</v>
          </cell>
          <cell r="M2071">
            <v>0.4655319</v>
          </cell>
          <cell r="N2071">
            <v>0.4655319</v>
          </cell>
          <cell r="O2071">
            <v>9</v>
          </cell>
        </row>
        <row r="2072">
          <cell r="A2072" t="str">
            <v>C&amp;I</v>
          </cell>
          <cell r="B2072">
            <v>7</v>
          </cell>
          <cell r="C2072" t="str">
            <v>All</v>
          </cell>
          <cell r="D2072" t="str">
            <v>Switch</v>
          </cell>
          <cell r="E2072" t="str">
            <v>Industry: Wholesale, Transport, other utilities</v>
          </cell>
          <cell r="F2072">
            <v>64</v>
          </cell>
          <cell r="G2072">
            <v>0.23227790000000001</v>
          </cell>
          <cell r="H2072">
            <v>0.1634999</v>
          </cell>
          <cell r="I2072">
            <v>-0.46483079999999999</v>
          </cell>
          <cell r="J2072">
            <v>-0.19020500000000001</v>
          </cell>
          <cell r="K2072">
            <v>0</v>
          </cell>
          <cell r="L2072">
            <v>0.19020500000000001</v>
          </cell>
          <cell r="M2072">
            <v>0.46483079999999999</v>
          </cell>
          <cell r="N2072">
            <v>0.46483079999999999</v>
          </cell>
          <cell r="O2072">
            <v>9</v>
          </cell>
        </row>
        <row r="2073">
          <cell r="A2073" t="str">
            <v>C&amp;I</v>
          </cell>
          <cell r="B2073">
            <v>8</v>
          </cell>
          <cell r="C2073" t="str">
            <v>All</v>
          </cell>
          <cell r="D2073" t="str">
            <v>Switch</v>
          </cell>
          <cell r="E2073" t="str">
            <v>Industry: Wholesale, Transport, other utilities</v>
          </cell>
          <cell r="F2073">
            <v>66</v>
          </cell>
          <cell r="G2073">
            <v>0.19811100000000001</v>
          </cell>
          <cell r="H2073">
            <v>0.22939989999999999</v>
          </cell>
          <cell r="I2073">
            <v>-0.465167</v>
          </cell>
          <cell r="J2073">
            <v>-0.1903426</v>
          </cell>
          <cell r="K2073">
            <v>0</v>
          </cell>
          <cell r="L2073">
            <v>0.1903426</v>
          </cell>
          <cell r="M2073">
            <v>0.465167</v>
          </cell>
          <cell r="N2073">
            <v>0.465167</v>
          </cell>
          <cell r="O2073">
            <v>9</v>
          </cell>
        </row>
        <row r="2074">
          <cell r="A2074" t="str">
            <v>C&amp;I</v>
          </cell>
          <cell r="B2074">
            <v>9</v>
          </cell>
          <cell r="C2074" t="str">
            <v>All</v>
          </cell>
          <cell r="D2074" t="str">
            <v>Switch</v>
          </cell>
          <cell r="E2074" t="str">
            <v>Industry: Wholesale, Transport, other utilities</v>
          </cell>
          <cell r="F2074">
            <v>69.5</v>
          </cell>
          <cell r="G2074">
            <v>0.20853559999999999</v>
          </cell>
          <cell r="H2074">
            <v>0.27279989999999998</v>
          </cell>
          <cell r="I2074">
            <v>-0.46706989999999998</v>
          </cell>
          <cell r="J2074">
            <v>-0.19112119999999999</v>
          </cell>
          <cell r="K2074">
            <v>0</v>
          </cell>
          <cell r="L2074">
            <v>0.19112119999999999</v>
          </cell>
          <cell r="M2074">
            <v>0.46706989999999998</v>
          </cell>
          <cell r="N2074">
            <v>0.46706989999999998</v>
          </cell>
          <cell r="O2074">
            <v>9</v>
          </cell>
        </row>
        <row r="2075">
          <cell r="A2075" t="str">
            <v>C&amp;I</v>
          </cell>
          <cell r="B2075">
            <v>10</v>
          </cell>
          <cell r="C2075" t="str">
            <v>All</v>
          </cell>
          <cell r="D2075" t="str">
            <v>Switch</v>
          </cell>
          <cell r="E2075" t="str">
            <v>Industry: Wholesale, Transport, other utilities</v>
          </cell>
          <cell r="F2075">
            <v>75</v>
          </cell>
          <cell r="G2075">
            <v>0.32862059999999998</v>
          </cell>
          <cell r="H2075">
            <v>0.37909989999999999</v>
          </cell>
          <cell r="I2075">
            <v>-0.46951599999999999</v>
          </cell>
          <cell r="J2075">
            <v>-0.19212209999999999</v>
          </cell>
          <cell r="K2075">
            <v>0</v>
          </cell>
          <cell r="L2075">
            <v>0.19212209999999999</v>
          </cell>
          <cell r="M2075">
            <v>0.46951599999999999</v>
          </cell>
          <cell r="N2075">
            <v>0.46951599999999999</v>
          </cell>
          <cell r="O2075">
            <v>9</v>
          </cell>
        </row>
        <row r="2076">
          <cell r="A2076" t="str">
            <v>C&amp;I</v>
          </cell>
          <cell r="B2076">
            <v>11</v>
          </cell>
          <cell r="C2076" t="str">
            <v>All</v>
          </cell>
          <cell r="D2076" t="str">
            <v>Switch</v>
          </cell>
          <cell r="E2076" t="str">
            <v>Industry: Wholesale, Transport, other utilities</v>
          </cell>
          <cell r="F2076">
            <v>81</v>
          </cell>
          <cell r="G2076">
            <v>0.3365611</v>
          </cell>
          <cell r="H2076">
            <v>0.24199999999999999</v>
          </cell>
          <cell r="I2076">
            <v>-0.4810779</v>
          </cell>
          <cell r="J2076">
            <v>-0.19685320000000001</v>
          </cell>
          <cell r="K2076">
            <v>0</v>
          </cell>
          <cell r="L2076">
            <v>0.19685320000000001</v>
          </cell>
          <cell r="M2076">
            <v>0.4810779</v>
          </cell>
          <cell r="N2076">
            <v>0.4810779</v>
          </cell>
          <cell r="O2076">
            <v>9</v>
          </cell>
        </row>
        <row r="2077">
          <cell r="A2077" t="str">
            <v>C&amp;I</v>
          </cell>
          <cell r="B2077">
            <v>12</v>
          </cell>
          <cell r="C2077" t="str">
            <v>All</v>
          </cell>
          <cell r="D2077" t="str">
            <v>Switch</v>
          </cell>
          <cell r="E2077" t="str">
            <v>Industry: Wholesale, Transport, other utilities</v>
          </cell>
          <cell r="F2077">
            <v>85</v>
          </cell>
          <cell r="G2077">
            <v>0.42017529999999997</v>
          </cell>
          <cell r="H2077">
            <v>0.58489990000000003</v>
          </cell>
          <cell r="I2077">
            <v>-0.48391129999999999</v>
          </cell>
          <cell r="J2077">
            <v>-0.19801260000000001</v>
          </cell>
          <cell r="K2077">
            <v>0</v>
          </cell>
          <cell r="L2077">
            <v>0.19801260000000001</v>
          </cell>
          <cell r="M2077">
            <v>0.48391129999999999</v>
          </cell>
          <cell r="N2077">
            <v>0.48391129999999999</v>
          </cell>
          <cell r="O2077">
            <v>9</v>
          </cell>
        </row>
        <row r="2078">
          <cell r="A2078" t="str">
            <v>C&amp;I</v>
          </cell>
          <cell r="B2078">
            <v>13</v>
          </cell>
          <cell r="C2078" t="str">
            <v>All</v>
          </cell>
          <cell r="D2078" t="str">
            <v>Switch</v>
          </cell>
          <cell r="E2078" t="str">
            <v>Industry: Wholesale, Transport, other utilities</v>
          </cell>
          <cell r="F2078">
            <v>88.5</v>
          </cell>
          <cell r="G2078">
            <v>0.47400569999999997</v>
          </cell>
          <cell r="H2078">
            <v>0.64549990000000002</v>
          </cell>
          <cell r="I2078">
            <v>-0.49073870000000003</v>
          </cell>
          <cell r="J2078">
            <v>-0.20080629999999999</v>
          </cell>
          <cell r="K2078">
            <v>0</v>
          </cell>
          <cell r="L2078">
            <v>0.20080629999999999</v>
          </cell>
          <cell r="M2078">
            <v>0.49073870000000003</v>
          </cell>
          <cell r="N2078">
            <v>0.49073870000000003</v>
          </cell>
          <cell r="O2078">
            <v>9</v>
          </cell>
        </row>
        <row r="2079">
          <cell r="A2079" t="str">
            <v>C&amp;I</v>
          </cell>
          <cell r="B2079">
            <v>14</v>
          </cell>
          <cell r="C2079" t="str">
            <v>All</v>
          </cell>
          <cell r="D2079" t="str">
            <v>Switch</v>
          </cell>
          <cell r="E2079" t="str">
            <v>Industry: Wholesale, Transport, other utilities</v>
          </cell>
          <cell r="F2079">
            <v>91</v>
          </cell>
          <cell r="G2079">
            <v>0.5064128</v>
          </cell>
          <cell r="H2079">
            <v>0.4308999</v>
          </cell>
          <cell r="I2079">
            <v>-0.48330869999999998</v>
          </cell>
          <cell r="J2079">
            <v>-0.197766</v>
          </cell>
          <cell r="K2079">
            <v>0</v>
          </cell>
          <cell r="L2079">
            <v>0.197766</v>
          </cell>
          <cell r="M2079">
            <v>0.48330869999999998</v>
          </cell>
          <cell r="N2079">
            <v>0.48330869999999998</v>
          </cell>
          <cell r="O2079">
            <v>9</v>
          </cell>
        </row>
        <row r="2080">
          <cell r="A2080" t="str">
            <v>C&amp;I</v>
          </cell>
          <cell r="B2080">
            <v>15</v>
          </cell>
          <cell r="C2080" t="str">
            <v>All</v>
          </cell>
          <cell r="D2080" t="str">
            <v>Switch</v>
          </cell>
          <cell r="E2080" t="str">
            <v>Industry: Wholesale, Transport, other utilities</v>
          </cell>
          <cell r="F2080">
            <v>93.5</v>
          </cell>
          <cell r="G2080">
            <v>0.4840448</v>
          </cell>
          <cell r="H2080">
            <v>0.31790000000000002</v>
          </cell>
          <cell r="I2080">
            <v>-0.4801704</v>
          </cell>
          <cell r="J2080">
            <v>-0.19648180000000001</v>
          </cell>
          <cell r="K2080">
            <v>0</v>
          </cell>
          <cell r="L2080">
            <v>0.19648180000000001</v>
          </cell>
          <cell r="M2080">
            <v>0.4801704</v>
          </cell>
          <cell r="N2080">
            <v>0.4801704</v>
          </cell>
          <cell r="O2080">
            <v>9</v>
          </cell>
        </row>
        <row r="2081">
          <cell r="A2081" t="str">
            <v>C&amp;I</v>
          </cell>
          <cell r="B2081">
            <v>16</v>
          </cell>
          <cell r="C2081" t="str">
            <v>All</v>
          </cell>
          <cell r="D2081" t="str">
            <v>Switch</v>
          </cell>
          <cell r="E2081" t="str">
            <v>Industry: Wholesale, Transport, other utilities</v>
          </cell>
          <cell r="F2081">
            <v>95</v>
          </cell>
          <cell r="G2081">
            <v>0.5616447</v>
          </cell>
          <cell r="H2081">
            <v>0.6919999</v>
          </cell>
          <cell r="I2081">
            <v>-0.50215489999999996</v>
          </cell>
          <cell r="J2081">
            <v>-0.20547770000000001</v>
          </cell>
          <cell r="K2081">
            <v>0</v>
          </cell>
          <cell r="L2081">
            <v>0.20547770000000001</v>
          </cell>
          <cell r="M2081">
            <v>0.50215489999999996</v>
          </cell>
          <cell r="N2081">
            <v>0.50215489999999996</v>
          </cell>
          <cell r="O2081">
            <v>9</v>
          </cell>
        </row>
        <row r="2082">
          <cell r="A2082" t="str">
            <v>C&amp;I</v>
          </cell>
          <cell r="B2082">
            <v>17</v>
          </cell>
          <cell r="C2082" t="str">
            <v>All</v>
          </cell>
          <cell r="D2082" t="str">
            <v>Switch</v>
          </cell>
          <cell r="E2082" t="str">
            <v>Industry: Wholesale, Transport, other utilities</v>
          </cell>
          <cell r="F2082">
            <v>96</v>
          </cell>
          <cell r="G2082">
            <v>0.45908320000000002</v>
          </cell>
          <cell r="H2082">
            <v>0.69109980000000004</v>
          </cell>
          <cell r="I2082">
            <v>-0.49273169999999999</v>
          </cell>
          <cell r="J2082">
            <v>-0.20162179999999999</v>
          </cell>
          <cell r="K2082">
            <v>0</v>
          </cell>
          <cell r="L2082">
            <v>0.20162179999999999</v>
          </cell>
          <cell r="M2082">
            <v>0.49273169999999999</v>
          </cell>
          <cell r="N2082">
            <v>0.49273169999999999</v>
          </cell>
          <cell r="O2082">
            <v>9</v>
          </cell>
        </row>
        <row r="2083">
          <cell r="A2083" t="str">
            <v>C&amp;I</v>
          </cell>
          <cell r="B2083">
            <v>18</v>
          </cell>
          <cell r="C2083" t="str">
            <v>All</v>
          </cell>
          <cell r="D2083" t="str">
            <v>Switch</v>
          </cell>
          <cell r="E2083" t="str">
            <v>Industry: Wholesale, Transport, other utilities</v>
          </cell>
          <cell r="F2083">
            <v>96.5</v>
          </cell>
          <cell r="G2083">
            <v>0.69348670000000001</v>
          </cell>
          <cell r="H2083">
            <v>1.1258999999999999</v>
          </cell>
          <cell r="I2083">
            <v>-0.48877330000000002</v>
          </cell>
          <cell r="J2083">
            <v>-0.20000209999999999</v>
          </cell>
          <cell r="K2083">
            <v>0</v>
          </cell>
          <cell r="L2083">
            <v>0.20000209999999999</v>
          </cell>
          <cell r="M2083">
            <v>0.48877330000000002</v>
          </cell>
          <cell r="N2083">
            <v>0.48877330000000002</v>
          </cell>
          <cell r="O2083">
            <v>9</v>
          </cell>
        </row>
        <row r="2084">
          <cell r="A2084" t="str">
            <v>C&amp;I</v>
          </cell>
          <cell r="B2084">
            <v>19</v>
          </cell>
          <cell r="C2084" t="str">
            <v>All</v>
          </cell>
          <cell r="D2084" t="str">
            <v>Switch</v>
          </cell>
          <cell r="E2084" t="str">
            <v>Industry: Wholesale, Transport, other utilities</v>
          </cell>
          <cell r="F2084">
            <v>95.5</v>
          </cell>
          <cell r="G2084">
            <v>0.66092649999999997</v>
          </cell>
          <cell r="H2084">
            <v>0.4777999</v>
          </cell>
          <cell r="I2084">
            <v>-0.48884460000000002</v>
          </cell>
          <cell r="J2084">
            <v>-0.2000313</v>
          </cell>
          <cell r="K2084">
            <v>0</v>
          </cell>
          <cell r="L2084">
            <v>0.2000313</v>
          </cell>
          <cell r="M2084">
            <v>0.48884460000000002</v>
          </cell>
          <cell r="N2084">
            <v>0.48884460000000002</v>
          </cell>
          <cell r="O2084">
            <v>9</v>
          </cell>
        </row>
        <row r="2085">
          <cell r="A2085" t="str">
            <v>C&amp;I</v>
          </cell>
          <cell r="B2085">
            <v>20</v>
          </cell>
          <cell r="C2085" t="str">
            <v>All</v>
          </cell>
          <cell r="D2085" t="str">
            <v>Switch</v>
          </cell>
          <cell r="E2085" t="str">
            <v>Industry: Wholesale, Transport, other utilities</v>
          </cell>
          <cell r="F2085">
            <v>91.5</v>
          </cell>
          <cell r="G2085">
            <v>0.39639530000000001</v>
          </cell>
          <cell r="H2085">
            <v>0.60759989999999997</v>
          </cell>
          <cell r="I2085">
            <v>-0.491539</v>
          </cell>
          <cell r="J2085">
            <v>-0.2011338</v>
          </cell>
          <cell r="K2085">
            <v>0</v>
          </cell>
          <cell r="L2085">
            <v>0.2011338</v>
          </cell>
          <cell r="M2085">
            <v>0.491539</v>
          </cell>
          <cell r="N2085">
            <v>0.491539</v>
          </cell>
          <cell r="O2085">
            <v>9</v>
          </cell>
        </row>
        <row r="2086">
          <cell r="A2086" t="str">
            <v>C&amp;I</v>
          </cell>
          <cell r="B2086">
            <v>21</v>
          </cell>
          <cell r="C2086" t="str">
            <v>All</v>
          </cell>
          <cell r="D2086" t="str">
            <v>Switch</v>
          </cell>
          <cell r="E2086" t="str">
            <v>Industry: Wholesale, Transport, other utilities</v>
          </cell>
          <cell r="F2086">
            <v>86.5</v>
          </cell>
          <cell r="G2086">
            <v>0.76236619999999999</v>
          </cell>
          <cell r="H2086">
            <v>0.98169980000000001</v>
          </cell>
          <cell r="I2086">
            <v>-0.4885043</v>
          </cell>
          <cell r="J2086">
            <v>-0.19989199999999999</v>
          </cell>
          <cell r="K2086">
            <v>0</v>
          </cell>
          <cell r="L2086">
            <v>0.19989199999999999</v>
          </cell>
          <cell r="M2086">
            <v>0.4885043</v>
          </cell>
          <cell r="N2086">
            <v>0.4885043</v>
          </cell>
          <cell r="O2086">
            <v>9</v>
          </cell>
        </row>
        <row r="2087">
          <cell r="A2087" t="str">
            <v>C&amp;I</v>
          </cell>
          <cell r="B2087">
            <v>22</v>
          </cell>
          <cell r="C2087" t="str">
            <v>All</v>
          </cell>
          <cell r="D2087" t="str">
            <v>Switch</v>
          </cell>
          <cell r="E2087" t="str">
            <v>Industry: Wholesale, Transport, other utilities</v>
          </cell>
          <cell r="F2087">
            <v>82.5</v>
          </cell>
          <cell r="G2087">
            <v>2.221276</v>
          </cell>
          <cell r="H2087">
            <v>2.0815000000000001</v>
          </cell>
          <cell r="I2087">
            <v>-0.4911025</v>
          </cell>
          <cell r="J2087">
            <v>-0.2009552</v>
          </cell>
          <cell r="K2087">
            <v>0</v>
          </cell>
          <cell r="L2087">
            <v>0.2009552</v>
          </cell>
          <cell r="M2087">
            <v>0.4911025</v>
          </cell>
          <cell r="N2087">
            <v>0.4911025</v>
          </cell>
          <cell r="O2087">
            <v>9</v>
          </cell>
        </row>
        <row r="2088">
          <cell r="A2088" t="str">
            <v>C&amp;I</v>
          </cell>
          <cell r="B2088">
            <v>23</v>
          </cell>
          <cell r="C2088" t="str">
            <v>All</v>
          </cell>
          <cell r="D2088" t="str">
            <v>Switch</v>
          </cell>
          <cell r="E2088" t="str">
            <v>Industry: Wholesale, Transport, other utilities</v>
          </cell>
          <cell r="F2088">
            <v>80.5</v>
          </cell>
          <cell r="G2088">
            <v>2.3001619999999998</v>
          </cell>
          <cell r="H2088">
            <v>2.274499</v>
          </cell>
          <cell r="I2088">
            <v>-0.47971059999999999</v>
          </cell>
          <cell r="J2088">
            <v>-0.19629369999999999</v>
          </cell>
          <cell r="K2088">
            <v>0</v>
          </cell>
          <cell r="L2088">
            <v>0.19629369999999999</v>
          </cell>
          <cell r="M2088">
            <v>0.47971059999999999</v>
          </cell>
          <cell r="N2088">
            <v>0.47971059999999999</v>
          </cell>
          <cell r="O2088">
            <v>9</v>
          </cell>
        </row>
        <row r="2089">
          <cell r="A2089" t="str">
            <v>C&amp;I</v>
          </cell>
          <cell r="B2089">
            <v>24</v>
          </cell>
          <cell r="C2089" t="str">
            <v>All</v>
          </cell>
          <cell r="D2089" t="str">
            <v>Switch</v>
          </cell>
          <cell r="E2089" t="str">
            <v>Industry: Wholesale, Transport, other utilities</v>
          </cell>
          <cell r="F2089">
            <v>78.5</v>
          </cell>
          <cell r="G2089">
            <v>2.0639430000000001</v>
          </cell>
          <cell r="H2089">
            <v>2.0474000000000001</v>
          </cell>
          <cell r="I2089">
            <v>-0.47999140000000001</v>
          </cell>
          <cell r="J2089">
            <v>-0.19640859999999999</v>
          </cell>
          <cell r="K2089">
            <v>0</v>
          </cell>
          <cell r="L2089">
            <v>0.19640859999999999</v>
          </cell>
          <cell r="M2089">
            <v>0.47999140000000001</v>
          </cell>
          <cell r="N2089">
            <v>0.47999140000000001</v>
          </cell>
          <cell r="O2089">
            <v>9</v>
          </cell>
        </row>
        <row r="2090">
          <cell r="A2090" t="str">
            <v>C&amp;I</v>
          </cell>
          <cell r="B2090">
            <v>1</v>
          </cell>
          <cell r="C2090" t="str">
            <v>All</v>
          </cell>
          <cell r="D2090" t="str">
            <v>Switch</v>
          </cell>
          <cell r="E2090" t="str">
            <v>LCA: Greater Bay Area</v>
          </cell>
          <cell r="F2090">
            <v>64.328500000000005</v>
          </cell>
          <cell r="G2090">
            <v>1.7168950000000001</v>
          </cell>
          <cell r="H2090">
            <v>1.7880039999999999</v>
          </cell>
          <cell r="I2090">
            <v>-0.1861643</v>
          </cell>
          <cell r="J2090">
            <v>-7.6176900000000006E-2</v>
          </cell>
          <cell r="K2090">
            <v>0</v>
          </cell>
          <cell r="L2090">
            <v>7.6176900000000006E-2</v>
          </cell>
          <cell r="M2090">
            <v>0.1861643</v>
          </cell>
          <cell r="N2090">
            <v>0.1861643</v>
          </cell>
          <cell r="O2090">
            <v>61</v>
          </cell>
        </row>
        <row r="2091">
          <cell r="A2091" t="str">
            <v>C&amp;I</v>
          </cell>
          <cell r="B2091">
            <v>2</v>
          </cell>
          <cell r="C2091" t="str">
            <v>All</v>
          </cell>
          <cell r="D2091" t="str">
            <v>Switch</v>
          </cell>
          <cell r="E2091" t="str">
            <v>LCA: Greater Bay Area</v>
          </cell>
          <cell r="F2091">
            <v>62.674999999999997</v>
          </cell>
          <cell r="G2091">
            <v>1.7130430000000001</v>
          </cell>
          <cell r="H2091">
            <v>1.63059</v>
          </cell>
          <cell r="I2091">
            <v>-0.1848294</v>
          </cell>
          <cell r="J2091">
            <v>-7.5630699999999995E-2</v>
          </cell>
          <cell r="K2091">
            <v>0</v>
          </cell>
          <cell r="L2091">
            <v>7.5630699999999995E-2</v>
          </cell>
          <cell r="M2091">
            <v>0.1848294</v>
          </cell>
          <cell r="N2091">
            <v>0.1848294</v>
          </cell>
          <cell r="O2091">
            <v>61</v>
          </cell>
        </row>
        <row r="2092">
          <cell r="A2092" t="str">
            <v>C&amp;I</v>
          </cell>
          <cell r="B2092">
            <v>3</v>
          </cell>
          <cell r="C2092" t="str">
            <v>All</v>
          </cell>
          <cell r="D2092" t="str">
            <v>Switch</v>
          </cell>
          <cell r="E2092" t="str">
            <v>LCA: Greater Bay Area</v>
          </cell>
          <cell r="F2092">
            <v>61.976799999999997</v>
          </cell>
          <cell r="G2092">
            <v>1.513593</v>
          </cell>
          <cell r="H2092">
            <v>1.478199</v>
          </cell>
          <cell r="I2092">
            <v>-0.18347669999999999</v>
          </cell>
          <cell r="J2092">
            <v>-7.5077199999999997E-2</v>
          </cell>
          <cell r="K2092">
            <v>0</v>
          </cell>
          <cell r="L2092">
            <v>7.5077199999999997E-2</v>
          </cell>
          <cell r="M2092">
            <v>0.18347669999999999</v>
          </cell>
          <cell r="N2092">
            <v>0.18347669999999999</v>
          </cell>
          <cell r="O2092">
            <v>61</v>
          </cell>
        </row>
        <row r="2093">
          <cell r="A2093" t="str">
            <v>C&amp;I</v>
          </cell>
          <cell r="B2093">
            <v>4</v>
          </cell>
          <cell r="C2093" t="str">
            <v>All</v>
          </cell>
          <cell r="D2093" t="str">
            <v>Switch</v>
          </cell>
          <cell r="E2093" t="str">
            <v>LCA: Greater Bay Area</v>
          </cell>
          <cell r="F2093">
            <v>60.645499999999998</v>
          </cell>
          <cell r="G2093">
            <v>1.479743</v>
          </cell>
          <cell r="H2093">
            <v>1.459684</v>
          </cell>
          <cell r="I2093">
            <v>-0.18305579999999999</v>
          </cell>
          <cell r="J2093">
            <v>-7.4904899999999996E-2</v>
          </cell>
          <cell r="K2093">
            <v>0</v>
          </cell>
          <cell r="L2093">
            <v>7.4904899999999996E-2</v>
          </cell>
          <cell r="M2093">
            <v>0.18305579999999999</v>
          </cell>
          <cell r="N2093">
            <v>0.18305579999999999</v>
          </cell>
          <cell r="O2093">
            <v>61</v>
          </cell>
        </row>
        <row r="2094">
          <cell r="A2094" t="str">
            <v>C&amp;I</v>
          </cell>
          <cell r="B2094">
            <v>5</v>
          </cell>
          <cell r="C2094" t="str">
            <v>All</v>
          </cell>
          <cell r="D2094" t="str">
            <v>Switch</v>
          </cell>
          <cell r="E2094" t="str">
            <v>LCA: Greater Bay Area</v>
          </cell>
          <cell r="F2094">
            <v>60.4938</v>
          </cell>
          <cell r="G2094">
            <v>1.457811</v>
          </cell>
          <cell r="H2094">
            <v>1.4187829999999999</v>
          </cell>
          <cell r="I2094">
            <v>-0.1818939</v>
          </cell>
          <cell r="J2094">
            <v>-7.4429499999999996E-2</v>
          </cell>
          <cell r="K2094">
            <v>0</v>
          </cell>
          <cell r="L2094">
            <v>7.4429499999999996E-2</v>
          </cell>
          <cell r="M2094">
            <v>0.1818939</v>
          </cell>
          <cell r="N2094">
            <v>0.1818939</v>
          </cell>
          <cell r="O2094">
            <v>61</v>
          </cell>
        </row>
        <row r="2095">
          <cell r="A2095" t="str">
            <v>C&amp;I</v>
          </cell>
          <cell r="B2095">
            <v>6</v>
          </cell>
          <cell r="C2095" t="str">
            <v>All</v>
          </cell>
          <cell r="D2095" t="str">
            <v>Switch</v>
          </cell>
          <cell r="E2095" t="str">
            <v>LCA: Greater Bay Area</v>
          </cell>
          <cell r="F2095">
            <v>60.325000000000003</v>
          </cell>
          <cell r="G2095">
            <v>1.5282739999999999</v>
          </cell>
          <cell r="H2095">
            <v>1.4410160000000001</v>
          </cell>
          <cell r="I2095">
            <v>-0.18169850000000001</v>
          </cell>
          <cell r="J2095">
            <v>-7.4349499999999999E-2</v>
          </cell>
          <cell r="K2095">
            <v>0</v>
          </cell>
          <cell r="L2095">
            <v>7.4349499999999999E-2</v>
          </cell>
          <cell r="M2095">
            <v>0.18169850000000001</v>
          </cell>
          <cell r="N2095">
            <v>0.18169850000000001</v>
          </cell>
          <cell r="O2095">
            <v>61</v>
          </cell>
        </row>
        <row r="2096">
          <cell r="A2096" t="str">
            <v>C&amp;I</v>
          </cell>
          <cell r="B2096">
            <v>7</v>
          </cell>
          <cell r="C2096" t="str">
            <v>All</v>
          </cell>
          <cell r="D2096" t="str">
            <v>Switch</v>
          </cell>
          <cell r="E2096" t="str">
            <v>LCA: Greater Bay Area</v>
          </cell>
          <cell r="F2096">
            <v>59.417900000000003</v>
          </cell>
          <cell r="G2096">
            <v>1.5986039999999999</v>
          </cell>
          <cell r="H2096">
            <v>1.7224029999999999</v>
          </cell>
          <cell r="I2096">
            <v>-0.18329690000000001</v>
          </cell>
          <cell r="J2096">
            <v>-7.5003600000000004E-2</v>
          </cell>
          <cell r="K2096">
            <v>0</v>
          </cell>
          <cell r="L2096">
            <v>7.5003600000000004E-2</v>
          </cell>
          <cell r="M2096">
            <v>0.18329690000000001</v>
          </cell>
          <cell r="N2096">
            <v>0.18329690000000001</v>
          </cell>
          <cell r="O2096">
            <v>61</v>
          </cell>
        </row>
        <row r="2097">
          <cell r="A2097" t="str">
            <v>C&amp;I</v>
          </cell>
          <cell r="B2097">
            <v>8</v>
          </cell>
          <cell r="C2097" t="str">
            <v>All</v>
          </cell>
          <cell r="D2097" t="str">
            <v>Switch</v>
          </cell>
          <cell r="E2097" t="str">
            <v>LCA: Greater Bay Area</v>
          </cell>
          <cell r="F2097">
            <v>60.424100000000003</v>
          </cell>
          <cell r="G2097">
            <v>1.9671419999999999</v>
          </cell>
          <cell r="H2097">
            <v>1.9432290000000001</v>
          </cell>
          <cell r="I2097">
            <v>-0.18748860000000001</v>
          </cell>
          <cell r="J2097">
            <v>-7.6718800000000004E-2</v>
          </cell>
          <cell r="K2097">
            <v>0</v>
          </cell>
          <cell r="L2097">
            <v>7.6718800000000004E-2</v>
          </cell>
          <cell r="M2097">
            <v>0.18748860000000001</v>
          </cell>
          <cell r="N2097">
            <v>0.18748860000000001</v>
          </cell>
          <cell r="O2097">
            <v>61</v>
          </cell>
        </row>
        <row r="2098">
          <cell r="A2098" t="str">
            <v>C&amp;I</v>
          </cell>
          <cell r="B2098">
            <v>9</v>
          </cell>
          <cell r="C2098" t="str">
            <v>All</v>
          </cell>
          <cell r="D2098" t="str">
            <v>Switch</v>
          </cell>
          <cell r="E2098" t="str">
            <v>LCA: Greater Bay Area</v>
          </cell>
          <cell r="F2098">
            <v>64.413399999999996</v>
          </cell>
          <cell r="G2098">
            <v>2.8216420000000002</v>
          </cell>
          <cell r="H2098">
            <v>2.5767549999999999</v>
          </cell>
          <cell r="I2098">
            <v>-0.20214199999999999</v>
          </cell>
          <cell r="J2098">
            <v>-8.2714899999999994E-2</v>
          </cell>
          <cell r="K2098">
            <v>0</v>
          </cell>
          <cell r="L2098">
            <v>8.2714899999999994E-2</v>
          </cell>
          <cell r="M2098">
            <v>0.20214199999999999</v>
          </cell>
          <cell r="N2098">
            <v>0.20214199999999999</v>
          </cell>
          <cell r="O2098">
            <v>61</v>
          </cell>
        </row>
        <row r="2099">
          <cell r="A2099" t="str">
            <v>C&amp;I</v>
          </cell>
          <cell r="B2099">
            <v>10</v>
          </cell>
          <cell r="C2099" t="str">
            <v>All</v>
          </cell>
          <cell r="D2099" t="str">
            <v>Switch</v>
          </cell>
          <cell r="E2099" t="str">
            <v>LCA: Greater Bay Area</v>
          </cell>
          <cell r="F2099">
            <v>67.339200000000005</v>
          </cell>
          <cell r="G2099">
            <v>3.1518480000000002</v>
          </cell>
          <cell r="H2099">
            <v>3.334819</v>
          </cell>
          <cell r="I2099">
            <v>-0.21150869999999999</v>
          </cell>
          <cell r="J2099">
            <v>-8.6547700000000005E-2</v>
          </cell>
          <cell r="K2099">
            <v>0</v>
          </cell>
          <cell r="L2099">
            <v>8.6547700000000005E-2</v>
          </cell>
          <cell r="M2099">
            <v>0.21150869999999999</v>
          </cell>
          <cell r="N2099">
            <v>0.21150869999999999</v>
          </cell>
          <cell r="O2099">
            <v>61</v>
          </cell>
        </row>
        <row r="2100">
          <cell r="A2100" t="str">
            <v>C&amp;I</v>
          </cell>
          <cell r="B2100">
            <v>11</v>
          </cell>
          <cell r="C2100" t="str">
            <v>All</v>
          </cell>
          <cell r="D2100" t="str">
            <v>Switch</v>
          </cell>
          <cell r="E2100" t="str">
            <v>LCA: Greater Bay Area</v>
          </cell>
          <cell r="F2100">
            <v>71.870400000000004</v>
          </cell>
          <cell r="G2100">
            <v>3.8832279999999999</v>
          </cell>
          <cell r="H2100">
            <v>3.6126529999999999</v>
          </cell>
          <cell r="I2100">
            <v>-0.2462387</v>
          </cell>
          <cell r="J2100">
            <v>-0.1007589</v>
          </cell>
          <cell r="K2100">
            <v>0</v>
          </cell>
          <cell r="L2100">
            <v>0.1007589</v>
          </cell>
          <cell r="M2100">
            <v>0.2462387</v>
          </cell>
          <cell r="N2100">
            <v>0.2462387</v>
          </cell>
          <cell r="O2100">
            <v>61</v>
          </cell>
        </row>
        <row r="2101">
          <cell r="A2101" t="str">
            <v>C&amp;I</v>
          </cell>
          <cell r="B2101">
            <v>12</v>
          </cell>
          <cell r="C2101" t="str">
            <v>All</v>
          </cell>
          <cell r="D2101" t="str">
            <v>Switch</v>
          </cell>
          <cell r="E2101" t="str">
            <v>LCA: Greater Bay Area</v>
          </cell>
          <cell r="F2101">
            <v>76.395300000000006</v>
          </cell>
          <cell r="G2101">
            <v>4.5452310000000002</v>
          </cell>
          <cell r="H2101">
            <v>4.5431340000000002</v>
          </cell>
          <cell r="I2101">
            <v>-0.26375409999999999</v>
          </cell>
          <cell r="J2101">
            <v>-0.10792599999999999</v>
          </cell>
          <cell r="K2101">
            <v>0</v>
          </cell>
          <cell r="L2101">
            <v>0.10792599999999999</v>
          </cell>
          <cell r="M2101">
            <v>0.26375409999999999</v>
          </cell>
          <cell r="N2101">
            <v>0.26375409999999999</v>
          </cell>
          <cell r="O2101">
            <v>61</v>
          </cell>
        </row>
        <row r="2102">
          <cell r="A2102" t="str">
            <v>C&amp;I</v>
          </cell>
          <cell r="B2102">
            <v>13</v>
          </cell>
          <cell r="C2102" t="str">
            <v>All</v>
          </cell>
          <cell r="D2102" t="str">
            <v>Switch</v>
          </cell>
          <cell r="E2102" t="str">
            <v>LCA: Greater Bay Area</v>
          </cell>
          <cell r="F2102">
            <v>80.412300000000002</v>
          </cell>
          <cell r="G2102">
            <v>4.5663549999999997</v>
          </cell>
          <cell r="H2102">
            <v>5.1069570000000004</v>
          </cell>
          <cell r="I2102">
            <v>-0.23800740000000001</v>
          </cell>
          <cell r="J2102">
            <v>-9.7390699999999997E-2</v>
          </cell>
          <cell r="K2102">
            <v>0</v>
          </cell>
          <cell r="L2102">
            <v>9.7390699999999997E-2</v>
          </cell>
          <cell r="M2102">
            <v>0.23800740000000001</v>
          </cell>
          <cell r="N2102">
            <v>0.23800740000000001</v>
          </cell>
          <cell r="O2102">
            <v>61</v>
          </cell>
        </row>
        <row r="2103">
          <cell r="A2103" t="str">
            <v>C&amp;I</v>
          </cell>
          <cell r="B2103">
            <v>14</v>
          </cell>
          <cell r="C2103" t="str">
            <v>All</v>
          </cell>
          <cell r="D2103" t="str">
            <v>Switch</v>
          </cell>
          <cell r="E2103" t="str">
            <v>LCA: Greater Bay Area</v>
          </cell>
          <cell r="F2103">
            <v>83.627399999999994</v>
          </cell>
          <cell r="G2103">
            <v>5.1402369999999999</v>
          </cell>
          <cell r="H2103">
            <v>5.5329160000000002</v>
          </cell>
          <cell r="I2103">
            <v>-0.2348973</v>
          </cell>
          <cell r="J2103">
            <v>-9.6118099999999998E-2</v>
          </cell>
          <cell r="K2103">
            <v>0</v>
          </cell>
          <cell r="L2103">
            <v>9.6118099999999998E-2</v>
          </cell>
          <cell r="M2103">
            <v>0.2348973</v>
          </cell>
          <cell r="N2103">
            <v>0.2348973</v>
          </cell>
          <cell r="O2103">
            <v>61</v>
          </cell>
        </row>
        <row r="2104">
          <cell r="A2104" t="str">
            <v>C&amp;I</v>
          </cell>
          <cell r="B2104">
            <v>15</v>
          </cell>
          <cell r="C2104" t="str">
            <v>All</v>
          </cell>
          <cell r="D2104" t="str">
            <v>Switch</v>
          </cell>
          <cell r="E2104" t="str">
            <v>LCA: Greater Bay Area</v>
          </cell>
          <cell r="F2104">
            <v>86.958699999999993</v>
          </cell>
          <cell r="G2104">
            <v>6.0951959999999996</v>
          </cell>
          <cell r="H2104">
            <v>5.4345850000000002</v>
          </cell>
          <cell r="I2104">
            <v>-0.22544320000000001</v>
          </cell>
          <cell r="J2104">
            <v>-9.2249499999999998E-2</v>
          </cell>
          <cell r="K2104">
            <v>0</v>
          </cell>
          <cell r="L2104">
            <v>9.2249499999999998E-2</v>
          </cell>
          <cell r="M2104">
            <v>0.22544320000000001</v>
          </cell>
          <cell r="N2104">
            <v>0.22544320000000001</v>
          </cell>
          <cell r="O2104">
            <v>61</v>
          </cell>
        </row>
        <row r="2105">
          <cell r="A2105" t="str">
            <v>C&amp;I</v>
          </cell>
          <cell r="B2105">
            <v>16</v>
          </cell>
          <cell r="C2105" t="str">
            <v>All</v>
          </cell>
          <cell r="D2105" t="str">
            <v>Switch</v>
          </cell>
          <cell r="E2105" t="str">
            <v>LCA: Greater Bay Area</v>
          </cell>
          <cell r="F2105">
            <v>88.895300000000006</v>
          </cell>
          <cell r="G2105">
            <v>6.0529599999999997</v>
          </cell>
          <cell r="H2105">
            <v>5.4955379999999998</v>
          </cell>
          <cell r="I2105">
            <v>-0.25382139999999997</v>
          </cell>
          <cell r="J2105">
            <v>-0.1038616</v>
          </cell>
          <cell r="K2105">
            <v>0</v>
          </cell>
          <cell r="L2105">
            <v>0.1038616</v>
          </cell>
          <cell r="M2105">
            <v>0.25382139999999997</v>
          </cell>
          <cell r="N2105">
            <v>0.25382139999999997</v>
          </cell>
          <cell r="O2105">
            <v>61</v>
          </cell>
        </row>
        <row r="2106">
          <cell r="A2106" t="str">
            <v>C&amp;I</v>
          </cell>
          <cell r="B2106">
            <v>17</v>
          </cell>
          <cell r="C2106" t="str">
            <v>All</v>
          </cell>
          <cell r="D2106" t="str">
            <v>Switch</v>
          </cell>
          <cell r="E2106" t="str">
            <v>LCA: Greater Bay Area</v>
          </cell>
          <cell r="F2106">
            <v>89.878299999999996</v>
          </cell>
          <cell r="G2106">
            <v>5.7038669999999998</v>
          </cell>
          <cell r="H2106">
            <v>5.2660479999999996</v>
          </cell>
          <cell r="I2106">
            <v>-0.25337549999999998</v>
          </cell>
          <cell r="J2106">
            <v>-0.1036792</v>
          </cell>
          <cell r="K2106">
            <v>0</v>
          </cell>
          <cell r="L2106">
            <v>0.1036792</v>
          </cell>
          <cell r="M2106">
            <v>0.25337549999999998</v>
          </cell>
          <cell r="N2106">
            <v>0.25337549999999998</v>
          </cell>
          <cell r="O2106">
            <v>61</v>
          </cell>
        </row>
        <row r="2107">
          <cell r="A2107" t="str">
            <v>C&amp;I</v>
          </cell>
          <cell r="B2107">
            <v>18</v>
          </cell>
          <cell r="C2107" t="str">
            <v>All</v>
          </cell>
          <cell r="D2107" t="str">
            <v>Switch</v>
          </cell>
          <cell r="E2107" t="str">
            <v>LCA: Greater Bay Area</v>
          </cell>
          <cell r="F2107">
            <v>88.006799999999998</v>
          </cell>
          <cell r="G2107">
            <v>5.3167359999999997</v>
          </cell>
          <cell r="H2107">
            <v>5.0522220000000004</v>
          </cell>
          <cell r="I2107">
            <v>-0.23795859999999999</v>
          </cell>
          <cell r="J2107">
            <v>-9.7370700000000004E-2</v>
          </cell>
          <cell r="K2107">
            <v>0</v>
          </cell>
          <cell r="L2107">
            <v>9.7370700000000004E-2</v>
          </cell>
          <cell r="M2107">
            <v>0.23795859999999999</v>
          </cell>
          <cell r="N2107">
            <v>0.23795859999999999</v>
          </cell>
          <cell r="O2107">
            <v>61</v>
          </cell>
        </row>
        <row r="2108">
          <cell r="A2108" t="str">
            <v>C&amp;I</v>
          </cell>
          <cell r="B2108">
            <v>19</v>
          </cell>
          <cell r="C2108" t="str">
            <v>All</v>
          </cell>
          <cell r="D2108" t="str">
            <v>Switch</v>
          </cell>
          <cell r="E2108" t="str">
            <v>LCA: Greater Bay Area</v>
          </cell>
          <cell r="F2108">
            <v>85.112200000000001</v>
          </cell>
          <cell r="G2108">
            <v>3.9117489999999999</v>
          </cell>
          <cell r="H2108">
            <v>4.1639359999999996</v>
          </cell>
          <cell r="I2108">
            <v>-0.24784229999999999</v>
          </cell>
          <cell r="J2108">
            <v>-0.10141509999999999</v>
          </cell>
          <cell r="K2108">
            <v>0</v>
          </cell>
          <cell r="L2108">
            <v>0.10141509999999999</v>
          </cell>
          <cell r="M2108">
            <v>0.24784229999999999</v>
          </cell>
          <cell r="N2108">
            <v>0.24784229999999999</v>
          </cell>
          <cell r="O2108">
            <v>61</v>
          </cell>
        </row>
        <row r="2109">
          <cell r="A2109" t="str">
            <v>C&amp;I</v>
          </cell>
          <cell r="B2109">
            <v>20</v>
          </cell>
          <cell r="C2109" t="str">
            <v>All</v>
          </cell>
          <cell r="D2109" t="str">
            <v>Switch</v>
          </cell>
          <cell r="E2109" t="str">
            <v>LCA: Greater Bay Area</v>
          </cell>
          <cell r="F2109">
            <v>80.274699999999996</v>
          </cell>
          <cell r="G2109">
            <v>3.1192229999999999</v>
          </cell>
          <cell r="H2109">
            <v>3.5525630000000001</v>
          </cell>
          <cell r="I2109">
            <v>-0.26182889999999998</v>
          </cell>
          <cell r="J2109">
            <v>-0.10713830000000001</v>
          </cell>
          <cell r="K2109">
            <v>0</v>
          </cell>
          <cell r="L2109">
            <v>0.10713830000000001</v>
          </cell>
          <cell r="M2109">
            <v>0.26182889999999998</v>
          </cell>
          <cell r="N2109">
            <v>0.26182889999999998</v>
          </cell>
          <cell r="O2109">
            <v>61</v>
          </cell>
        </row>
        <row r="2110">
          <cell r="A2110" t="str">
            <v>C&amp;I</v>
          </cell>
          <cell r="B2110">
            <v>21</v>
          </cell>
          <cell r="C2110" t="str">
            <v>All</v>
          </cell>
          <cell r="D2110" t="str">
            <v>Switch</v>
          </cell>
          <cell r="E2110" t="str">
            <v>LCA: Greater Bay Area</v>
          </cell>
          <cell r="F2110">
            <v>75.907799999999995</v>
          </cell>
          <cell r="G2110">
            <v>2.9681000000000002</v>
          </cell>
          <cell r="H2110">
            <v>2.987717</v>
          </cell>
          <cell r="I2110">
            <v>-0.2417494</v>
          </cell>
          <cell r="J2110">
            <v>-9.8921899999999993E-2</v>
          </cell>
          <cell r="K2110">
            <v>0</v>
          </cell>
          <cell r="L2110">
            <v>9.8921899999999993E-2</v>
          </cell>
          <cell r="M2110">
            <v>0.2417494</v>
          </cell>
          <cell r="N2110">
            <v>0.2417494</v>
          </cell>
          <cell r="O2110">
            <v>61</v>
          </cell>
        </row>
        <row r="2111">
          <cell r="A2111" t="str">
            <v>C&amp;I</v>
          </cell>
          <cell r="B2111">
            <v>22</v>
          </cell>
          <cell r="C2111" t="str">
            <v>All</v>
          </cell>
          <cell r="D2111" t="str">
            <v>Switch</v>
          </cell>
          <cell r="E2111" t="str">
            <v>LCA: Greater Bay Area</v>
          </cell>
          <cell r="F2111">
            <v>74.226500000000001</v>
          </cell>
          <cell r="G2111">
            <v>2.3793310000000001</v>
          </cell>
          <cell r="H2111">
            <v>2.1447280000000002</v>
          </cell>
          <cell r="I2111">
            <v>-0.23452480000000001</v>
          </cell>
          <cell r="J2111">
            <v>-9.5965700000000001E-2</v>
          </cell>
          <cell r="K2111">
            <v>0</v>
          </cell>
          <cell r="L2111">
            <v>9.5965700000000001E-2</v>
          </cell>
          <cell r="M2111">
            <v>0.23452480000000001</v>
          </cell>
          <cell r="N2111">
            <v>0.23452480000000001</v>
          </cell>
          <cell r="O2111">
            <v>61</v>
          </cell>
        </row>
        <row r="2112">
          <cell r="A2112" t="str">
            <v>C&amp;I</v>
          </cell>
          <cell r="B2112">
            <v>23</v>
          </cell>
          <cell r="C2112" t="str">
            <v>All</v>
          </cell>
          <cell r="D2112" t="str">
            <v>Switch</v>
          </cell>
          <cell r="E2112" t="str">
            <v>LCA: Greater Bay Area</v>
          </cell>
          <cell r="F2112">
            <v>72.271299999999997</v>
          </cell>
          <cell r="G2112">
            <v>2.0924749999999999</v>
          </cell>
          <cell r="H2112">
            <v>1.908453</v>
          </cell>
          <cell r="I2112">
            <v>-0.20935319999999999</v>
          </cell>
          <cell r="J2112">
            <v>-8.5665599999999995E-2</v>
          </cell>
          <cell r="K2112">
            <v>0</v>
          </cell>
          <cell r="L2112">
            <v>8.5665599999999995E-2</v>
          </cell>
          <cell r="M2112">
            <v>0.20935319999999999</v>
          </cell>
          <cell r="N2112">
            <v>0.20935319999999999</v>
          </cell>
          <cell r="O2112">
            <v>61</v>
          </cell>
        </row>
        <row r="2113">
          <cell r="A2113" t="str">
            <v>C&amp;I</v>
          </cell>
          <cell r="B2113">
            <v>24</v>
          </cell>
          <cell r="C2113" t="str">
            <v>All</v>
          </cell>
          <cell r="D2113" t="str">
            <v>Switch</v>
          </cell>
          <cell r="E2113" t="str">
            <v>LCA: Greater Bay Area</v>
          </cell>
          <cell r="F2113">
            <v>71.299000000000007</v>
          </cell>
          <cell r="G2113">
            <v>1.910509</v>
          </cell>
          <cell r="H2113">
            <v>1.874754</v>
          </cell>
          <cell r="I2113">
            <v>-0.200379</v>
          </cell>
          <cell r="J2113">
            <v>-8.1993499999999997E-2</v>
          </cell>
          <cell r="K2113">
            <v>0</v>
          </cell>
          <cell r="L2113">
            <v>8.1993499999999997E-2</v>
          </cell>
          <cell r="M2113">
            <v>0.200379</v>
          </cell>
          <cell r="N2113">
            <v>0.200379</v>
          </cell>
          <cell r="O2113">
            <v>61</v>
          </cell>
        </row>
        <row r="2114">
          <cell r="A2114" t="str">
            <v>C&amp;I</v>
          </cell>
          <cell r="B2114">
            <v>1</v>
          </cell>
          <cell r="C2114" t="str">
            <v>All</v>
          </cell>
          <cell r="D2114" t="str">
            <v>Switch</v>
          </cell>
          <cell r="E2114" t="str">
            <v>LCA: Greater Fresno</v>
          </cell>
          <cell r="F2114">
            <v>76.406000000000006</v>
          </cell>
          <cell r="G2114">
            <v>1.1459950000000001</v>
          </cell>
          <cell r="H2114">
            <v>1.034629</v>
          </cell>
          <cell r="I2114">
            <v>-0.39319609999999999</v>
          </cell>
          <cell r="J2114">
            <v>-0.1608927</v>
          </cell>
          <cell r="K2114">
            <v>0</v>
          </cell>
          <cell r="L2114">
            <v>0.1608927</v>
          </cell>
          <cell r="M2114">
            <v>0.39319609999999999</v>
          </cell>
          <cell r="N2114">
            <v>0.39319609999999999</v>
          </cell>
          <cell r="O2114">
            <v>83</v>
          </cell>
        </row>
        <row r="2115">
          <cell r="A2115" t="str">
            <v>C&amp;I</v>
          </cell>
          <cell r="B2115">
            <v>2</v>
          </cell>
          <cell r="C2115" t="str">
            <v>All</v>
          </cell>
          <cell r="D2115" t="str">
            <v>Switch</v>
          </cell>
          <cell r="E2115" t="str">
            <v>LCA: Greater Fresno</v>
          </cell>
          <cell r="F2115">
            <v>75.808899999999994</v>
          </cell>
          <cell r="G2115">
            <v>1.0760719999999999</v>
          </cell>
          <cell r="H2115">
            <v>1.025029</v>
          </cell>
          <cell r="I2115">
            <v>-0.39073799999999997</v>
          </cell>
          <cell r="J2115">
            <v>-0.1598868</v>
          </cell>
          <cell r="K2115">
            <v>0</v>
          </cell>
          <cell r="L2115">
            <v>0.1598868</v>
          </cell>
          <cell r="M2115">
            <v>0.39073799999999997</v>
          </cell>
          <cell r="N2115">
            <v>0.39073799999999997</v>
          </cell>
          <cell r="O2115">
            <v>83</v>
          </cell>
        </row>
        <row r="2116">
          <cell r="A2116" t="str">
            <v>C&amp;I</v>
          </cell>
          <cell r="B2116">
            <v>3</v>
          </cell>
          <cell r="C2116" t="str">
            <v>All</v>
          </cell>
          <cell r="D2116" t="str">
            <v>Switch</v>
          </cell>
          <cell r="E2116" t="str">
            <v>LCA: Greater Fresno</v>
          </cell>
          <cell r="F2116">
            <v>73.127200000000002</v>
          </cell>
          <cell r="G2116">
            <v>1.0659380000000001</v>
          </cell>
          <cell r="H2116">
            <v>1.016446</v>
          </cell>
          <cell r="I2116">
            <v>-0.3886039</v>
          </cell>
          <cell r="J2116">
            <v>-0.1590136</v>
          </cell>
          <cell r="K2116">
            <v>0</v>
          </cell>
          <cell r="L2116">
            <v>0.1590136</v>
          </cell>
          <cell r="M2116">
            <v>0.3886039</v>
          </cell>
          <cell r="N2116">
            <v>0.3886039</v>
          </cell>
          <cell r="O2116">
            <v>83</v>
          </cell>
        </row>
        <row r="2117">
          <cell r="A2117" t="str">
            <v>C&amp;I</v>
          </cell>
          <cell r="B2117">
            <v>4</v>
          </cell>
          <cell r="C2117" t="str">
            <v>All</v>
          </cell>
          <cell r="D2117" t="str">
            <v>Switch</v>
          </cell>
          <cell r="E2117" t="str">
            <v>LCA: Greater Fresno</v>
          </cell>
          <cell r="F2117">
            <v>71.735200000000006</v>
          </cell>
          <cell r="G2117">
            <v>1.04942</v>
          </cell>
          <cell r="H2117">
            <v>1.0006600000000001</v>
          </cell>
          <cell r="I2117">
            <v>-0.38746360000000002</v>
          </cell>
          <cell r="J2117">
            <v>-0.15854699999999999</v>
          </cell>
          <cell r="K2117">
            <v>0</v>
          </cell>
          <cell r="L2117">
            <v>0.15854699999999999</v>
          </cell>
          <cell r="M2117">
            <v>0.38746360000000002</v>
          </cell>
          <cell r="N2117">
            <v>0.38746360000000002</v>
          </cell>
          <cell r="O2117">
            <v>83</v>
          </cell>
        </row>
        <row r="2118">
          <cell r="A2118" t="str">
            <v>C&amp;I</v>
          </cell>
          <cell r="B2118">
            <v>5</v>
          </cell>
          <cell r="C2118" t="str">
            <v>All</v>
          </cell>
          <cell r="D2118" t="str">
            <v>Switch</v>
          </cell>
          <cell r="E2118" t="str">
            <v>LCA: Greater Fresno</v>
          </cell>
          <cell r="F2118">
            <v>70.229900000000001</v>
          </cell>
          <cell r="G2118">
            <v>1.024748</v>
          </cell>
          <cell r="H2118">
            <v>0.96976399999999996</v>
          </cell>
          <cell r="I2118">
            <v>-0.38675169999999998</v>
          </cell>
          <cell r="J2118">
            <v>-0.1582557</v>
          </cell>
          <cell r="K2118">
            <v>0</v>
          </cell>
          <cell r="L2118">
            <v>0.1582557</v>
          </cell>
          <cell r="M2118">
            <v>0.38675169999999998</v>
          </cell>
          <cell r="N2118">
            <v>0.38675169999999998</v>
          </cell>
          <cell r="O2118">
            <v>83</v>
          </cell>
        </row>
        <row r="2119">
          <cell r="A2119" t="str">
            <v>C&amp;I</v>
          </cell>
          <cell r="B2119">
            <v>6</v>
          </cell>
          <cell r="C2119" t="str">
            <v>All</v>
          </cell>
          <cell r="D2119" t="str">
            <v>Switch</v>
          </cell>
          <cell r="E2119" t="str">
            <v>LCA: Greater Fresno</v>
          </cell>
          <cell r="F2119">
            <v>69.229900000000001</v>
          </cell>
          <cell r="G2119">
            <v>1.070846</v>
          </cell>
          <cell r="H2119">
            <v>0.98348279999999999</v>
          </cell>
          <cell r="I2119">
            <v>-0.38874130000000001</v>
          </cell>
          <cell r="J2119">
            <v>-0.15906980000000001</v>
          </cell>
          <cell r="K2119">
            <v>0</v>
          </cell>
          <cell r="L2119">
            <v>0.15906980000000001</v>
          </cell>
          <cell r="M2119">
            <v>0.38874130000000001</v>
          </cell>
          <cell r="N2119">
            <v>0.38874130000000001</v>
          </cell>
          <cell r="O2119">
            <v>83</v>
          </cell>
        </row>
        <row r="2120">
          <cell r="A2120" t="str">
            <v>C&amp;I</v>
          </cell>
          <cell r="B2120">
            <v>7</v>
          </cell>
          <cell r="C2120" t="str">
            <v>All</v>
          </cell>
          <cell r="D2120" t="str">
            <v>Switch</v>
          </cell>
          <cell r="E2120" t="str">
            <v>LCA: Greater Fresno</v>
          </cell>
          <cell r="F2120">
            <v>68.165300000000002</v>
          </cell>
          <cell r="G2120">
            <v>1.110428</v>
          </cell>
          <cell r="H2120">
            <v>0.92127499999999996</v>
          </cell>
          <cell r="I2120">
            <v>-0.38830759999999998</v>
          </cell>
          <cell r="J2120">
            <v>-0.15889229999999999</v>
          </cell>
          <cell r="K2120">
            <v>0</v>
          </cell>
          <cell r="L2120">
            <v>0.15889229999999999</v>
          </cell>
          <cell r="M2120">
            <v>0.38830759999999998</v>
          </cell>
          <cell r="N2120">
            <v>0.38830759999999998</v>
          </cell>
          <cell r="O2120">
            <v>83</v>
          </cell>
        </row>
        <row r="2121">
          <cell r="A2121" t="str">
            <v>C&amp;I</v>
          </cell>
          <cell r="B2121">
            <v>8</v>
          </cell>
          <cell r="C2121" t="str">
            <v>All</v>
          </cell>
          <cell r="D2121" t="str">
            <v>Switch</v>
          </cell>
          <cell r="E2121" t="str">
            <v>LCA: Greater Fresno</v>
          </cell>
          <cell r="F2121">
            <v>68.681700000000006</v>
          </cell>
          <cell r="G2121">
            <v>1.2236089999999999</v>
          </cell>
          <cell r="H2121">
            <v>0.99962759999999995</v>
          </cell>
          <cell r="I2121">
            <v>-0.39219349999999997</v>
          </cell>
          <cell r="J2121">
            <v>-0.1604824</v>
          </cell>
          <cell r="K2121">
            <v>0</v>
          </cell>
          <cell r="L2121">
            <v>0.1604824</v>
          </cell>
          <cell r="M2121">
            <v>0.39219349999999997</v>
          </cell>
          <cell r="N2121">
            <v>0.39219349999999997</v>
          </cell>
          <cell r="O2121">
            <v>83</v>
          </cell>
        </row>
        <row r="2122">
          <cell r="A2122" t="str">
            <v>C&amp;I</v>
          </cell>
          <cell r="B2122">
            <v>9</v>
          </cell>
          <cell r="C2122" t="str">
            <v>All</v>
          </cell>
          <cell r="D2122" t="str">
            <v>Switch</v>
          </cell>
          <cell r="E2122" t="str">
            <v>LCA: Greater Fresno</v>
          </cell>
          <cell r="F2122">
            <v>71.403199999999998</v>
          </cell>
          <cell r="G2122">
            <v>1.9736260000000001</v>
          </cell>
          <cell r="H2122">
            <v>1.606886</v>
          </cell>
          <cell r="I2122">
            <v>-0.40192270000000002</v>
          </cell>
          <cell r="J2122">
            <v>-0.16446350000000001</v>
          </cell>
          <cell r="K2122">
            <v>0</v>
          </cell>
          <cell r="L2122">
            <v>0.16446350000000001</v>
          </cell>
          <cell r="M2122">
            <v>0.40192270000000002</v>
          </cell>
          <cell r="N2122">
            <v>0.40192270000000002</v>
          </cell>
          <cell r="O2122">
            <v>83</v>
          </cell>
        </row>
        <row r="2123">
          <cell r="A2123" t="str">
            <v>C&amp;I</v>
          </cell>
          <cell r="B2123">
            <v>10</v>
          </cell>
          <cell r="C2123" t="str">
            <v>All</v>
          </cell>
          <cell r="D2123" t="str">
            <v>Switch</v>
          </cell>
          <cell r="E2123" t="str">
            <v>LCA: Greater Fresno</v>
          </cell>
          <cell r="F2123">
            <v>76.043700000000001</v>
          </cell>
          <cell r="G2123">
            <v>3.0026540000000002</v>
          </cell>
          <cell r="H2123">
            <v>2.4542199999999998</v>
          </cell>
          <cell r="I2123">
            <v>-0.40616730000000001</v>
          </cell>
          <cell r="J2123">
            <v>-0.1662004</v>
          </cell>
          <cell r="K2123">
            <v>0</v>
          </cell>
          <cell r="L2123">
            <v>0.1662004</v>
          </cell>
          <cell r="M2123">
            <v>0.40616730000000001</v>
          </cell>
          <cell r="N2123">
            <v>0.40616730000000001</v>
          </cell>
          <cell r="O2123">
            <v>83</v>
          </cell>
        </row>
        <row r="2124">
          <cell r="A2124" t="str">
            <v>C&amp;I</v>
          </cell>
          <cell r="B2124">
            <v>11</v>
          </cell>
          <cell r="C2124" t="str">
            <v>All</v>
          </cell>
          <cell r="D2124" t="str">
            <v>Switch</v>
          </cell>
          <cell r="E2124" t="str">
            <v>LCA: Greater Fresno</v>
          </cell>
          <cell r="F2124">
            <v>81.306399999999996</v>
          </cell>
          <cell r="G2124">
            <v>3.458142</v>
          </cell>
          <cell r="H2124">
            <v>3.5027300000000001</v>
          </cell>
          <cell r="I2124">
            <v>-0.41102889999999997</v>
          </cell>
          <cell r="J2124">
            <v>-0.1681897</v>
          </cell>
          <cell r="K2124">
            <v>0</v>
          </cell>
          <cell r="L2124">
            <v>0.1681897</v>
          </cell>
          <cell r="M2124">
            <v>0.41102889999999997</v>
          </cell>
          <cell r="N2124">
            <v>0.41102889999999997</v>
          </cell>
          <cell r="O2124">
            <v>83</v>
          </cell>
        </row>
        <row r="2125">
          <cell r="A2125" t="str">
            <v>C&amp;I</v>
          </cell>
          <cell r="B2125">
            <v>12</v>
          </cell>
          <cell r="C2125" t="str">
            <v>All</v>
          </cell>
          <cell r="D2125" t="str">
            <v>Switch</v>
          </cell>
          <cell r="E2125" t="str">
            <v>LCA: Greater Fresno</v>
          </cell>
          <cell r="F2125">
            <v>85.747</v>
          </cell>
          <cell r="G2125">
            <v>3.7582930000000001</v>
          </cell>
          <cell r="H2125">
            <v>3.9915560000000001</v>
          </cell>
          <cell r="I2125">
            <v>-0.4092923</v>
          </cell>
          <cell r="J2125">
            <v>-0.16747909999999999</v>
          </cell>
          <cell r="K2125">
            <v>0</v>
          </cell>
          <cell r="L2125">
            <v>0.16747909999999999</v>
          </cell>
          <cell r="M2125">
            <v>0.4092923</v>
          </cell>
          <cell r="N2125">
            <v>0.4092923</v>
          </cell>
          <cell r="O2125">
            <v>83</v>
          </cell>
        </row>
        <row r="2126">
          <cell r="A2126" t="str">
            <v>C&amp;I</v>
          </cell>
          <cell r="B2126">
            <v>13</v>
          </cell>
          <cell r="C2126" t="str">
            <v>All</v>
          </cell>
          <cell r="D2126" t="str">
            <v>Switch</v>
          </cell>
          <cell r="E2126" t="str">
            <v>LCA: Greater Fresno</v>
          </cell>
          <cell r="F2126">
            <v>89.203699999999998</v>
          </cell>
          <cell r="G2126">
            <v>4.4353730000000002</v>
          </cell>
          <cell r="H2126">
            <v>4.0971950000000001</v>
          </cell>
          <cell r="I2126">
            <v>-0.41037990000000002</v>
          </cell>
          <cell r="J2126">
            <v>-0.16792409999999999</v>
          </cell>
          <cell r="K2126">
            <v>0</v>
          </cell>
          <cell r="L2126">
            <v>0.16792409999999999</v>
          </cell>
          <cell r="M2126">
            <v>0.41037990000000002</v>
          </cell>
          <cell r="N2126">
            <v>0.41037990000000002</v>
          </cell>
          <cell r="O2126">
            <v>83</v>
          </cell>
        </row>
        <row r="2127">
          <cell r="A2127" t="str">
            <v>C&amp;I</v>
          </cell>
          <cell r="B2127">
            <v>14</v>
          </cell>
          <cell r="C2127" t="str">
            <v>All</v>
          </cell>
          <cell r="D2127" t="str">
            <v>Switch</v>
          </cell>
          <cell r="E2127" t="str">
            <v>LCA: Greater Fresno</v>
          </cell>
          <cell r="F2127">
            <v>92.332999999999998</v>
          </cell>
          <cell r="G2127">
            <v>4.7987310000000001</v>
          </cell>
          <cell r="H2127">
            <v>4.5792089999999996</v>
          </cell>
          <cell r="I2127">
            <v>-0.41514469999999998</v>
          </cell>
          <cell r="J2127">
            <v>-0.16987379999999999</v>
          </cell>
          <cell r="K2127">
            <v>0</v>
          </cell>
          <cell r="L2127">
            <v>0.16987379999999999</v>
          </cell>
          <cell r="M2127">
            <v>0.41514469999999998</v>
          </cell>
          <cell r="N2127">
            <v>0.41514469999999998</v>
          </cell>
          <cell r="O2127">
            <v>83</v>
          </cell>
        </row>
        <row r="2128">
          <cell r="A2128" t="str">
            <v>C&amp;I</v>
          </cell>
          <cell r="B2128">
            <v>15</v>
          </cell>
          <cell r="C2128" t="str">
            <v>All</v>
          </cell>
          <cell r="D2128" t="str">
            <v>Switch</v>
          </cell>
          <cell r="E2128" t="str">
            <v>LCA: Greater Fresno</v>
          </cell>
          <cell r="F2128">
            <v>94.935400000000001</v>
          </cell>
          <cell r="G2128">
            <v>4.9580250000000001</v>
          </cell>
          <cell r="H2128">
            <v>5.2378729999999996</v>
          </cell>
          <cell r="I2128">
            <v>-0.41569010000000001</v>
          </cell>
          <cell r="J2128">
            <v>-0.170097</v>
          </cell>
          <cell r="K2128">
            <v>0</v>
          </cell>
          <cell r="L2128">
            <v>0.170097</v>
          </cell>
          <cell r="M2128">
            <v>0.41569010000000001</v>
          </cell>
          <cell r="N2128">
            <v>0.41569010000000001</v>
          </cell>
          <cell r="O2128">
            <v>83</v>
          </cell>
        </row>
        <row r="2129">
          <cell r="A2129" t="str">
            <v>C&amp;I</v>
          </cell>
          <cell r="B2129">
            <v>16</v>
          </cell>
          <cell r="C2129" t="str">
            <v>All</v>
          </cell>
          <cell r="D2129" t="str">
            <v>Switch</v>
          </cell>
          <cell r="E2129" t="str">
            <v>LCA: Greater Fresno</v>
          </cell>
          <cell r="F2129">
            <v>97.316599999999994</v>
          </cell>
          <cell r="G2129">
            <v>5.1696280000000003</v>
          </cell>
          <cell r="H2129">
            <v>5.3696359999999999</v>
          </cell>
          <cell r="I2129">
            <v>-0.41996670000000003</v>
          </cell>
          <cell r="J2129">
            <v>-0.171847</v>
          </cell>
          <cell r="K2129">
            <v>0</v>
          </cell>
          <cell r="L2129">
            <v>0.171847</v>
          </cell>
          <cell r="M2129">
            <v>0.41996670000000003</v>
          </cell>
          <cell r="N2129">
            <v>0.41996670000000003</v>
          </cell>
          <cell r="O2129">
            <v>83</v>
          </cell>
        </row>
        <row r="2130">
          <cell r="A2130" t="str">
            <v>C&amp;I</v>
          </cell>
          <cell r="B2130">
            <v>17</v>
          </cell>
          <cell r="C2130" t="str">
            <v>All</v>
          </cell>
          <cell r="D2130" t="str">
            <v>Switch</v>
          </cell>
          <cell r="E2130" t="str">
            <v>LCA: Greater Fresno</v>
          </cell>
          <cell r="F2130">
            <v>98.697800000000001</v>
          </cell>
          <cell r="G2130">
            <v>4.9543340000000002</v>
          </cell>
          <cell r="H2130">
            <v>4.7784890000000004</v>
          </cell>
          <cell r="I2130">
            <v>-0.42668430000000002</v>
          </cell>
          <cell r="J2130">
            <v>-0.17459569999999999</v>
          </cell>
          <cell r="K2130">
            <v>0</v>
          </cell>
          <cell r="L2130">
            <v>0.17459569999999999</v>
          </cell>
          <cell r="M2130">
            <v>0.42668430000000002</v>
          </cell>
          <cell r="N2130">
            <v>0.42668430000000002</v>
          </cell>
          <cell r="O2130">
            <v>83</v>
          </cell>
        </row>
        <row r="2131">
          <cell r="A2131" t="str">
            <v>C&amp;I</v>
          </cell>
          <cell r="B2131">
            <v>18</v>
          </cell>
          <cell r="C2131" t="str">
            <v>All</v>
          </cell>
          <cell r="D2131" t="str">
            <v>Switch</v>
          </cell>
          <cell r="E2131" t="str">
            <v>LCA: Greater Fresno</v>
          </cell>
          <cell r="F2131">
            <v>98.616699999999994</v>
          </cell>
          <cell r="G2131">
            <v>4.3405639999999996</v>
          </cell>
          <cell r="H2131">
            <v>4.2447920000000003</v>
          </cell>
          <cell r="I2131">
            <v>-0.4545573</v>
          </cell>
          <cell r="J2131">
            <v>-0.18600120000000001</v>
          </cell>
          <cell r="K2131">
            <v>0</v>
          </cell>
          <cell r="L2131">
            <v>0.18600120000000001</v>
          </cell>
          <cell r="M2131">
            <v>0.4545573</v>
          </cell>
          <cell r="N2131">
            <v>0.4545573</v>
          </cell>
          <cell r="O2131">
            <v>83</v>
          </cell>
        </row>
        <row r="2132">
          <cell r="A2132" t="str">
            <v>C&amp;I</v>
          </cell>
          <cell r="B2132">
            <v>19</v>
          </cell>
          <cell r="C2132" t="str">
            <v>All</v>
          </cell>
          <cell r="D2132" t="str">
            <v>Switch</v>
          </cell>
          <cell r="E2132" t="str">
            <v>LCA: Greater Fresno</v>
          </cell>
          <cell r="F2132">
            <v>96.229900000000001</v>
          </cell>
          <cell r="G2132">
            <v>3.8638819999999998</v>
          </cell>
          <cell r="H2132">
            <v>4.2126809999999999</v>
          </cell>
          <cell r="I2132">
            <v>-0.43922</v>
          </cell>
          <cell r="J2132">
            <v>-0.1797253</v>
          </cell>
          <cell r="K2132">
            <v>0</v>
          </cell>
          <cell r="L2132">
            <v>0.1797253</v>
          </cell>
          <cell r="M2132">
            <v>0.43922</v>
          </cell>
          <cell r="N2132">
            <v>0.43922</v>
          </cell>
          <cell r="O2132">
            <v>83</v>
          </cell>
        </row>
        <row r="2133">
          <cell r="A2133" t="str">
            <v>C&amp;I</v>
          </cell>
          <cell r="B2133">
            <v>20</v>
          </cell>
          <cell r="C2133" t="str">
            <v>All</v>
          </cell>
          <cell r="D2133" t="str">
            <v>Switch</v>
          </cell>
          <cell r="E2133" t="str">
            <v>LCA: Greater Fresno</v>
          </cell>
          <cell r="F2133">
            <v>94.164900000000003</v>
          </cell>
          <cell r="G2133">
            <v>3.1313469999999999</v>
          </cell>
          <cell r="H2133">
            <v>3.8926729999999998</v>
          </cell>
          <cell r="I2133">
            <v>-0.4467373</v>
          </cell>
          <cell r="J2133">
            <v>-0.1828013</v>
          </cell>
          <cell r="K2133">
            <v>0</v>
          </cell>
          <cell r="L2133">
            <v>0.1828013</v>
          </cell>
          <cell r="M2133">
            <v>0.4467373</v>
          </cell>
          <cell r="N2133">
            <v>0.4467373</v>
          </cell>
          <cell r="O2133">
            <v>83</v>
          </cell>
        </row>
        <row r="2134">
          <cell r="A2134" t="str">
            <v>C&amp;I</v>
          </cell>
          <cell r="B2134">
            <v>21</v>
          </cell>
          <cell r="C2134" t="str">
            <v>All</v>
          </cell>
          <cell r="D2134" t="str">
            <v>Switch</v>
          </cell>
          <cell r="E2134" t="str">
            <v>LCA: Greater Fresno</v>
          </cell>
          <cell r="F2134">
            <v>90.148899999999998</v>
          </cell>
          <cell r="G2134">
            <v>2.1817440000000001</v>
          </cell>
          <cell r="H2134">
            <v>2.9794870000000002</v>
          </cell>
          <cell r="I2134">
            <v>-0.4287572</v>
          </cell>
          <cell r="J2134">
            <v>-0.17544390000000001</v>
          </cell>
          <cell r="K2134">
            <v>0</v>
          </cell>
          <cell r="L2134">
            <v>0.17544390000000001</v>
          </cell>
          <cell r="M2134">
            <v>0.4287572</v>
          </cell>
          <cell r="N2134">
            <v>0.4287572</v>
          </cell>
          <cell r="O2134">
            <v>83</v>
          </cell>
        </row>
        <row r="2135">
          <cell r="A2135" t="str">
            <v>C&amp;I</v>
          </cell>
          <cell r="B2135">
            <v>22</v>
          </cell>
          <cell r="C2135" t="str">
            <v>All</v>
          </cell>
          <cell r="D2135" t="str">
            <v>Switch</v>
          </cell>
          <cell r="E2135" t="str">
            <v>LCA: Greater Fresno</v>
          </cell>
          <cell r="F2135">
            <v>87.062200000000004</v>
          </cell>
          <cell r="G2135">
            <v>1.467929</v>
          </cell>
          <cell r="H2135">
            <v>1.3219650000000001</v>
          </cell>
          <cell r="I2135">
            <v>-0.42629830000000002</v>
          </cell>
          <cell r="J2135">
            <v>-0.1744378</v>
          </cell>
          <cell r="K2135">
            <v>0</v>
          </cell>
          <cell r="L2135">
            <v>0.1744378</v>
          </cell>
          <cell r="M2135">
            <v>0.42629830000000002</v>
          </cell>
          <cell r="N2135">
            <v>0.42629830000000002</v>
          </cell>
          <cell r="O2135">
            <v>83</v>
          </cell>
        </row>
        <row r="2136">
          <cell r="A2136" t="str">
            <v>C&amp;I</v>
          </cell>
          <cell r="B2136">
            <v>23</v>
          </cell>
          <cell r="C2136" t="str">
            <v>All</v>
          </cell>
          <cell r="D2136" t="str">
            <v>Switch</v>
          </cell>
          <cell r="E2136" t="str">
            <v>LCA: Greater Fresno</v>
          </cell>
          <cell r="F2136">
            <v>84.008399999999995</v>
          </cell>
          <cell r="G2136">
            <v>1.281801</v>
          </cell>
          <cell r="H2136">
            <v>1.0711660000000001</v>
          </cell>
          <cell r="I2136">
            <v>-0.41290149999999998</v>
          </cell>
          <cell r="J2136">
            <v>-0.16895589999999999</v>
          </cell>
          <cell r="K2136">
            <v>0</v>
          </cell>
          <cell r="L2136">
            <v>0.16895589999999999</v>
          </cell>
          <cell r="M2136">
            <v>0.41290149999999998</v>
          </cell>
          <cell r="N2136">
            <v>0.41290149999999998</v>
          </cell>
          <cell r="O2136">
            <v>83</v>
          </cell>
        </row>
        <row r="2137">
          <cell r="A2137" t="str">
            <v>C&amp;I</v>
          </cell>
          <cell r="B2137">
            <v>24</v>
          </cell>
          <cell r="C2137" t="str">
            <v>All</v>
          </cell>
          <cell r="D2137" t="str">
            <v>Switch</v>
          </cell>
          <cell r="E2137" t="str">
            <v>LCA: Greater Fresno</v>
          </cell>
          <cell r="F2137">
            <v>81.567800000000005</v>
          </cell>
          <cell r="G2137">
            <v>1.2435400000000001</v>
          </cell>
          <cell r="H2137">
            <v>1.1413880000000001</v>
          </cell>
          <cell r="I2137">
            <v>-0.40171299999999999</v>
          </cell>
          <cell r="J2137">
            <v>-0.16437769999999999</v>
          </cell>
          <cell r="K2137">
            <v>0</v>
          </cell>
          <cell r="L2137">
            <v>0.16437769999999999</v>
          </cell>
          <cell r="M2137">
            <v>0.40171299999999999</v>
          </cell>
          <cell r="N2137">
            <v>0.40171299999999999</v>
          </cell>
          <cell r="O2137">
            <v>83</v>
          </cell>
        </row>
        <row r="2138">
          <cell r="A2138" t="str">
            <v>C&amp;I</v>
          </cell>
          <cell r="B2138">
            <v>1</v>
          </cell>
          <cell r="C2138" t="str">
            <v>All</v>
          </cell>
          <cell r="D2138" t="str">
            <v>Switch</v>
          </cell>
          <cell r="E2138" t="str">
            <v>LCA: Kern</v>
          </cell>
          <cell r="F2138">
            <v>75.5</v>
          </cell>
          <cell r="G2138">
            <v>0.5972208</v>
          </cell>
          <cell r="H2138">
            <v>0.40959980000000001</v>
          </cell>
          <cell r="I2138">
            <v>-0.75207259999999998</v>
          </cell>
          <cell r="J2138">
            <v>-0.30774200000000002</v>
          </cell>
          <cell r="K2138">
            <v>0</v>
          </cell>
          <cell r="L2138">
            <v>0.30774200000000002</v>
          </cell>
          <cell r="M2138">
            <v>0.75207259999999998</v>
          </cell>
          <cell r="N2138">
            <v>0.75207259999999998</v>
          </cell>
          <cell r="O2138">
            <v>1</v>
          </cell>
        </row>
        <row r="2139">
          <cell r="A2139" t="str">
            <v>C&amp;I</v>
          </cell>
          <cell r="B2139">
            <v>2</v>
          </cell>
          <cell r="C2139" t="str">
            <v>All</v>
          </cell>
          <cell r="D2139" t="str">
            <v>Switch</v>
          </cell>
          <cell r="E2139" t="str">
            <v>LCA: Kern</v>
          </cell>
          <cell r="F2139">
            <v>74</v>
          </cell>
          <cell r="G2139">
            <v>0.59432339999999995</v>
          </cell>
          <cell r="H2139">
            <v>0.49151980000000001</v>
          </cell>
          <cell r="I2139">
            <v>-0.75005730000000004</v>
          </cell>
          <cell r="J2139">
            <v>-0.30691740000000001</v>
          </cell>
          <cell r="K2139">
            <v>0</v>
          </cell>
          <cell r="L2139">
            <v>0.30691740000000001</v>
          </cell>
          <cell r="M2139">
            <v>0.75005730000000004</v>
          </cell>
          <cell r="N2139">
            <v>0.75005730000000004</v>
          </cell>
          <cell r="O2139">
            <v>1</v>
          </cell>
        </row>
        <row r="2140">
          <cell r="A2140" t="str">
            <v>C&amp;I</v>
          </cell>
          <cell r="B2140">
            <v>3</v>
          </cell>
          <cell r="C2140" t="str">
            <v>All</v>
          </cell>
          <cell r="D2140" t="str">
            <v>Switch</v>
          </cell>
          <cell r="E2140" t="str">
            <v>LCA: Kern</v>
          </cell>
          <cell r="F2140">
            <v>73</v>
          </cell>
          <cell r="G2140">
            <v>0.5609056</v>
          </cell>
          <cell r="H2140">
            <v>0.43007980000000001</v>
          </cell>
          <cell r="I2140">
            <v>-0.74788569999999999</v>
          </cell>
          <cell r="J2140">
            <v>-0.30602879999999999</v>
          </cell>
          <cell r="K2140">
            <v>0</v>
          </cell>
          <cell r="L2140">
            <v>0.30602879999999999</v>
          </cell>
          <cell r="M2140">
            <v>0.74788569999999999</v>
          </cell>
          <cell r="N2140">
            <v>0.74788569999999999</v>
          </cell>
          <cell r="O2140">
            <v>1</v>
          </cell>
        </row>
        <row r="2141">
          <cell r="A2141" t="str">
            <v>C&amp;I</v>
          </cell>
          <cell r="B2141">
            <v>4</v>
          </cell>
          <cell r="C2141" t="str">
            <v>All</v>
          </cell>
          <cell r="D2141" t="str">
            <v>Switch</v>
          </cell>
          <cell r="E2141" t="str">
            <v>LCA: Kern</v>
          </cell>
          <cell r="F2141">
            <v>72.5</v>
          </cell>
          <cell r="G2141">
            <v>0.56277540000000004</v>
          </cell>
          <cell r="H2141">
            <v>0.49151990000000001</v>
          </cell>
          <cell r="I2141">
            <v>-0.74625390000000003</v>
          </cell>
          <cell r="J2141">
            <v>-0.3053611</v>
          </cell>
          <cell r="K2141">
            <v>0</v>
          </cell>
          <cell r="L2141">
            <v>0.3053611</v>
          </cell>
          <cell r="M2141">
            <v>0.74625390000000003</v>
          </cell>
          <cell r="N2141">
            <v>0.74625390000000003</v>
          </cell>
          <cell r="O2141">
            <v>1</v>
          </cell>
        </row>
        <row r="2142">
          <cell r="A2142" t="str">
            <v>C&amp;I</v>
          </cell>
          <cell r="B2142">
            <v>5</v>
          </cell>
          <cell r="C2142" t="str">
            <v>All</v>
          </cell>
          <cell r="D2142" t="str">
            <v>Switch</v>
          </cell>
          <cell r="E2142" t="str">
            <v>LCA: Kern</v>
          </cell>
          <cell r="F2142">
            <v>70</v>
          </cell>
          <cell r="G2142">
            <v>0.54032740000000001</v>
          </cell>
          <cell r="H2142">
            <v>0.40959980000000001</v>
          </cell>
          <cell r="I2142">
            <v>-0.74549430000000005</v>
          </cell>
          <cell r="J2142">
            <v>-0.3050503</v>
          </cell>
          <cell r="K2142">
            <v>0</v>
          </cell>
          <cell r="L2142">
            <v>0.3050503</v>
          </cell>
          <cell r="M2142">
            <v>0.74549430000000005</v>
          </cell>
          <cell r="N2142">
            <v>0.74549430000000005</v>
          </cell>
          <cell r="O2142">
            <v>1</v>
          </cell>
        </row>
        <row r="2143">
          <cell r="A2143" t="str">
            <v>C&amp;I</v>
          </cell>
          <cell r="B2143">
            <v>6</v>
          </cell>
          <cell r="C2143" t="str">
            <v>All</v>
          </cell>
          <cell r="D2143" t="str">
            <v>Switch</v>
          </cell>
          <cell r="E2143" t="str">
            <v>LCA: Kern</v>
          </cell>
          <cell r="F2143">
            <v>68.5</v>
          </cell>
          <cell r="G2143">
            <v>0.53803639999999997</v>
          </cell>
          <cell r="H2143">
            <v>0.49151990000000001</v>
          </cell>
          <cell r="I2143">
            <v>-0.74597690000000005</v>
          </cell>
          <cell r="J2143">
            <v>-0.30524770000000001</v>
          </cell>
          <cell r="K2143">
            <v>0</v>
          </cell>
          <cell r="L2143">
            <v>0.30524770000000001</v>
          </cell>
          <cell r="M2143">
            <v>0.74597690000000005</v>
          </cell>
          <cell r="N2143">
            <v>0.74597690000000005</v>
          </cell>
          <cell r="O2143">
            <v>1</v>
          </cell>
        </row>
        <row r="2144">
          <cell r="A2144" t="str">
            <v>C&amp;I</v>
          </cell>
          <cell r="B2144">
            <v>7</v>
          </cell>
          <cell r="C2144" t="str">
            <v>All</v>
          </cell>
          <cell r="D2144" t="str">
            <v>Switch</v>
          </cell>
          <cell r="E2144" t="str">
            <v>LCA: Kern</v>
          </cell>
          <cell r="F2144">
            <v>68</v>
          </cell>
          <cell r="G2144">
            <v>0.5113782</v>
          </cell>
          <cell r="H2144">
            <v>0.49151990000000001</v>
          </cell>
          <cell r="I2144">
            <v>-0.74714879999999995</v>
          </cell>
          <cell r="J2144">
            <v>-0.30572719999999998</v>
          </cell>
          <cell r="K2144">
            <v>0</v>
          </cell>
          <cell r="L2144">
            <v>0.30572719999999998</v>
          </cell>
          <cell r="M2144">
            <v>0.74714879999999995</v>
          </cell>
          <cell r="N2144">
            <v>0.74714879999999995</v>
          </cell>
          <cell r="O2144">
            <v>1</v>
          </cell>
        </row>
        <row r="2145">
          <cell r="A2145" t="str">
            <v>C&amp;I</v>
          </cell>
          <cell r="B2145">
            <v>8</v>
          </cell>
          <cell r="C2145" t="str">
            <v>All</v>
          </cell>
          <cell r="D2145" t="str">
            <v>Switch</v>
          </cell>
          <cell r="E2145" t="str">
            <v>LCA: Kern</v>
          </cell>
          <cell r="F2145">
            <v>70</v>
          </cell>
          <cell r="G2145">
            <v>0.49189040000000001</v>
          </cell>
          <cell r="H2145">
            <v>0.45055980000000001</v>
          </cell>
          <cell r="I2145">
            <v>-0.74459220000000004</v>
          </cell>
          <cell r="J2145">
            <v>-0.30468109999999998</v>
          </cell>
          <cell r="K2145">
            <v>0</v>
          </cell>
          <cell r="L2145">
            <v>0.30468109999999998</v>
          </cell>
          <cell r="M2145">
            <v>0.74459220000000004</v>
          </cell>
          <cell r="N2145">
            <v>0.74459220000000004</v>
          </cell>
          <cell r="O2145">
            <v>1</v>
          </cell>
        </row>
        <row r="2146">
          <cell r="A2146" t="str">
            <v>C&amp;I</v>
          </cell>
          <cell r="B2146">
            <v>9</v>
          </cell>
          <cell r="C2146" t="str">
            <v>All</v>
          </cell>
          <cell r="D2146" t="str">
            <v>Switch</v>
          </cell>
          <cell r="E2146" t="str">
            <v>LCA: Kern</v>
          </cell>
          <cell r="F2146">
            <v>75</v>
          </cell>
          <cell r="G2146">
            <v>0.59583569999999997</v>
          </cell>
          <cell r="H2146">
            <v>0.45055990000000001</v>
          </cell>
          <cell r="I2146">
            <v>-0.74731020000000004</v>
          </cell>
          <cell r="J2146">
            <v>-0.30579329999999999</v>
          </cell>
          <cell r="K2146">
            <v>0</v>
          </cell>
          <cell r="L2146">
            <v>0.30579329999999999</v>
          </cell>
          <cell r="M2146">
            <v>0.74731020000000004</v>
          </cell>
          <cell r="N2146">
            <v>0.74731020000000004</v>
          </cell>
          <cell r="O2146">
            <v>1</v>
          </cell>
        </row>
        <row r="2147">
          <cell r="A2147" t="str">
            <v>C&amp;I</v>
          </cell>
          <cell r="B2147">
            <v>10</v>
          </cell>
          <cell r="C2147" t="str">
            <v>All</v>
          </cell>
          <cell r="D2147" t="str">
            <v>Switch</v>
          </cell>
          <cell r="E2147" t="str">
            <v>LCA: Kern</v>
          </cell>
          <cell r="F2147">
            <v>80</v>
          </cell>
          <cell r="G2147">
            <v>4.0639399999999997</v>
          </cell>
          <cell r="H2147">
            <v>4.4031989999999999</v>
          </cell>
          <cell r="I2147">
            <v>-0.77935160000000003</v>
          </cell>
          <cell r="J2147">
            <v>-0.31890429999999997</v>
          </cell>
          <cell r="K2147">
            <v>0</v>
          </cell>
          <cell r="L2147">
            <v>0.31890429999999997</v>
          </cell>
          <cell r="M2147">
            <v>0.77935160000000003</v>
          </cell>
          <cell r="N2147">
            <v>0.77935160000000003</v>
          </cell>
          <cell r="O2147">
            <v>1</v>
          </cell>
        </row>
        <row r="2148">
          <cell r="A2148" t="str">
            <v>C&amp;I</v>
          </cell>
          <cell r="B2148">
            <v>11</v>
          </cell>
          <cell r="C2148" t="str">
            <v>All</v>
          </cell>
          <cell r="D2148" t="str">
            <v>Switch</v>
          </cell>
          <cell r="E2148" t="str">
            <v>LCA: Kern</v>
          </cell>
          <cell r="F2148">
            <v>84</v>
          </cell>
          <cell r="G2148">
            <v>4.645384</v>
          </cell>
          <cell r="H2148">
            <v>4.6899179999999996</v>
          </cell>
          <cell r="I2148">
            <v>-0.76884070000000004</v>
          </cell>
          <cell r="J2148">
            <v>-0.31460339999999998</v>
          </cell>
          <cell r="K2148">
            <v>0</v>
          </cell>
          <cell r="L2148">
            <v>0.31460339999999998</v>
          </cell>
          <cell r="M2148">
            <v>0.76884070000000004</v>
          </cell>
          <cell r="N2148">
            <v>0.76884070000000004</v>
          </cell>
          <cell r="O2148">
            <v>1</v>
          </cell>
        </row>
        <row r="2149">
          <cell r="A2149" t="str">
            <v>C&amp;I</v>
          </cell>
          <cell r="B2149">
            <v>12</v>
          </cell>
          <cell r="C2149" t="str">
            <v>All</v>
          </cell>
          <cell r="D2149" t="str">
            <v>Switch</v>
          </cell>
          <cell r="E2149" t="str">
            <v>LCA: Kern</v>
          </cell>
          <cell r="F2149">
            <v>87.5</v>
          </cell>
          <cell r="G2149">
            <v>4.6531089999999997</v>
          </cell>
          <cell r="H2149">
            <v>5.0995179999999998</v>
          </cell>
          <cell r="I2149">
            <v>-0.76188400000000001</v>
          </cell>
          <cell r="J2149">
            <v>-0.3117568</v>
          </cell>
          <cell r="K2149">
            <v>0</v>
          </cell>
          <cell r="L2149">
            <v>0.3117568</v>
          </cell>
          <cell r="M2149">
            <v>0.76188400000000001</v>
          </cell>
          <cell r="N2149">
            <v>0.76188400000000001</v>
          </cell>
          <cell r="O2149">
            <v>1</v>
          </cell>
        </row>
        <row r="2150">
          <cell r="A2150" t="str">
            <v>C&amp;I</v>
          </cell>
          <cell r="B2150">
            <v>13</v>
          </cell>
          <cell r="C2150" t="str">
            <v>All</v>
          </cell>
          <cell r="D2150" t="str">
            <v>Switch</v>
          </cell>
          <cell r="E2150" t="str">
            <v>LCA: Kern</v>
          </cell>
          <cell r="F2150">
            <v>90.5</v>
          </cell>
          <cell r="G2150">
            <v>4.8608570000000002</v>
          </cell>
          <cell r="H2150">
            <v>4.1574390000000001</v>
          </cell>
          <cell r="I2150">
            <v>-0.76985139999999996</v>
          </cell>
          <cell r="J2150">
            <v>-0.31501699999999999</v>
          </cell>
          <cell r="K2150">
            <v>0</v>
          </cell>
          <cell r="L2150">
            <v>0.31501699999999999</v>
          </cell>
          <cell r="M2150">
            <v>0.76985139999999996</v>
          </cell>
          <cell r="N2150">
            <v>0.76985139999999996</v>
          </cell>
          <cell r="O2150">
            <v>1</v>
          </cell>
        </row>
        <row r="2151">
          <cell r="A2151" t="str">
            <v>C&amp;I</v>
          </cell>
          <cell r="B2151">
            <v>14</v>
          </cell>
          <cell r="C2151" t="str">
            <v>All</v>
          </cell>
          <cell r="D2151" t="str">
            <v>Switch</v>
          </cell>
          <cell r="E2151" t="str">
            <v>LCA: Kern</v>
          </cell>
          <cell r="F2151">
            <v>93</v>
          </cell>
          <cell r="G2151">
            <v>5.1252269999999998</v>
          </cell>
          <cell r="H2151">
            <v>4.853758</v>
          </cell>
          <cell r="I2151">
            <v>-0.76134429999999997</v>
          </cell>
          <cell r="J2151">
            <v>-0.31153589999999998</v>
          </cell>
          <cell r="K2151">
            <v>0</v>
          </cell>
          <cell r="L2151">
            <v>0.31153589999999998</v>
          </cell>
          <cell r="M2151">
            <v>0.76134429999999997</v>
          </cell>
          <cell r="N2151">
            <v>0.76134429999999997</v>
          </cell>
          <cell r="O2151">
            <v>1</v>
          </cell>
        </row>
        <row r="2152">
          <cell r="A2152" t="str">
            <v>C&amp;I</v>
          </cell>
          <cell r="B2152">
            <v>15</v>
          </cell>
          <cell r="C2152" t="str">
            <v>All</v>
          </cell>
          <cell r="D2152" t="str">
            <v>Switch</v>
          </cell>
          <cell r="E2152" t="str">
            <v>LCA: Kern</v>
          </cell>
          <cell r="F2152">
            <v>95</v>
          </cell>
          <cell r="G2152">
            <v>5.2094950000000004</v>
          </cell>
          <cell r="H2152">
            <v>5.6934389999999997</v>
          </cell>
          <cell r="I2152">
            <v>-0.76246659999999999</v>
          </cell>
          <cell r="J2152">
            <v>-0.31199510000000003</v>
          </cell>
          <cell r="K2152">
            <v>0</v>
          </cell>
          <cell r="L2152">
            <v>0.31199510000000003</v>
          </cell>
          <cell r="M2152">
            <v>0.76246659999999999</v>
          </cell>
          <cell r="N2152">
            <v>0.76246659999999999</v>
          </cell>
          <cell r="O2152">
            <v>1</v>
          </cell>
        </row>
        <row r="2153">
          <cell r="A2153" t="str">
            <v>C&amp;I</v>
          </cell>
          <cell r="B2153">
            <v>16</v>
          </cell>
          <cell r="C2153" t="str">
            <v>All</v>
          </cell>
          <cell r="D2153" t="str">
            <v>Switch</v>
          </cell>
          <cell r="E2153" t="str">
            <v>LCA: Kern</v>
          </cell>
          <cell r="F2153">
            <v>96</v>
          </cell>
          <cell r="G2153">
            <v>5.4212400000000001</v>
          </cell>
          <cell r="H2153">
            <v>5.4067189999999998</v>
          </cell>
          <cell r="I2153">
            <v>-0.7716963</v>
          </cell>
          <cell r="J2153">
            <v>-0.31577179999999999</v>
          </cell>
          <cell r="K2153">
            <v>0</v>
          </cell>
          <cell r="L2153">
            <v>0.31577179999999999</v>
          </cell>
          <cell r="M2153">
            <v>0.7716963</v>
          </cell>
          <cell r="N2153">
            <v>0.7716963</v>
          </cell>
          <cell r="O2153">
            <v>1</v>
          </cell>
        </row>
        <row r="2154">
          <cell r="A2154" t="str">
            <v>C&amp;I</v>
          </cell>
          <cell r="B2154">
            <v>17</v>
          </cell>
          <cell r="C2154" t="str">
            <v>All</v>
          </cell>
          <cell r="D2154" t="str">
            <v>Switch</v>
          </cell>
          <cell r="E2154" t="str">
            <v>LCA: Kern</v>
          </cell>
          <cell r="F2154">
            <v>96</v>
          </cell>
          <cell r="G2154">
            <v>5.3117479999999997</v>
          </cell>
          <cell r="H2154">
            <v>4.7308789999999998</v>
          </cell>
          <cell r="I2154">
            <v>-0.78249780000000002</v>
          </cell>
          <cell r="J2154">
            <v>-0.32019170000000002</v>
          </cell>
          <cell r="K2154">
            <v>0</v>
          </cell>
          <cell r="L2154">
            <v>0.32019170000000002</v>
          </cell>
          <cell r="M2154">
            <v>0.78249780000000002</v>
          </cell>
          <cell r="N2154">
            <v>0.78249780000000002</v>
          </cell>
          <cell r="O2154">
            <v>1</v>
          </cell>
        </row>
        <row r="2155">
          <cell r="A2155" t="str">
            <v>C&amp;I</v>
          </cell>
          <cell r="B2155">
            <v>18</v>
          </cell>
          <cell r="C2155" t="str">
            <v>All</v>
          </cell>
          <cell r="D2155" t="str">
            <v>Switch</v>
          </cell>
          <cell r="E2155" t="str">
            <v>LCA: Kern</v>
          </cell>
          <cell r="F2155">
            <v>96.5</v>
          </cell>
          <cell r="G2155">
            <v>2.465357</v>
          </cell>
          <cell r="H2155">
            <v>1.904639</v>
          </cell>
          <cell r="I2155">
            <v>-0.90323209999999998</v>
          </cell>
          <cell r="J2155">
            <v>-0.36959530000000002</v>
          </cell>
          <cell r="K2155">
            <v>0</v>
          </cell>
          <cell r="L2155">
            <v>0.36959530000000002</v>
          </cell>
          <cell r="M2155">
            <v>0.90323209999999998</v>
          </cell>
          <cell r="N2155">
            <v>0.90323209999999998</v>
          </cell>
          <cell r="O2155">
            <v>1</v>
          </cell>
        </row>
        <row r="2156">
          <cell r="A2156" t="str">
            <v>C&amp;I</v>
          </cell>
          <cell r="B2156">
            <v>19</v>
          </cell>
          <cell r="C2156" t="str">
            <v>All</v>
          </cell>
          <cell r="D2156" t="str">
            <v>Switch</v>
          </cell>
          <cell r="E2156" t="str">
            <v>LCA: Kern</v>
          </cell>
          <cell r="F2156">
            <v>94.5</v>
          </cell>
          <cell r="G2156">
            <v>0.71688269999999998</v>
          </cell>
          <cell r="H2156">
            <v>0.34815990000000002</v>
          </cell>
          <cell r="I2156">
            <v>-0.84589999999999999</v>
          </cell>
          <cell r="J2156">
            <v>-0.34613539999999998</v>
          </cell>
          <cell r="K2156">
            <v>0</v>
          </cell>
          <cell r="L2156">
            <v>0.34613539999999998</v>
          </cell>
          <cell r="M2156">
            <v>0.84589999999999999</v>
          </cell>
          <cell r="N2156">
            <v>0.84589999999999999</v>
          </cell>
          <cell r="O2156">
            <v>1</v>
          </cell>
        </row>
        <row r="2157">
          <cell r="A2157" t="str">
            <v>C&amp;I</v>
          </cell>
          <cell r="B2157">
            <v>20</v>
          </cell>
          <cell r="C2157" t="str">
            <v>All</v>
          </cell>
          <cell r="D2157" t="str">
            <v>Switch</v>
          </cell>
          <cell r="E2157" t="str">
            <v>LCA: Kern</v>
          </cell>
          <cell r="F2157">
            <v>91.5</v>
          </cell>
          <cell r="G2157">
            <v>0.81811520000000004</v>
          </cell>
          <cell r="H2157">
            <v>0.38911990000000002</v>
          </cell>
          <cell r="I2157">
            <v>-0.93340259999999997</v>
          </cell>
          <cell r="J2157">
            <v>-0.38194080000000002</v>
          </cell>
          <cell r="K2157">
            <v>0</v>
          </cell>
          <cell r="L2157">
            <v>0.38194080000000002</v>
          </cell>
          <cell r="M2157">
            <v>0.93340259999999997</v>
          </cell>
          <cell r="N2157">
            <v>0.93340259999999997</v>
          </cell>
          <cell r="O2157">
            <v>1</v>
          </cell>
        </row>
        <row r="2158">
          <cell r="A2158" t="str">
            <v>C&amp;I</v>
          </cell>
          <cell r="B2158">
            <v>21</v>
          </cell>
          <cell r="C2158" t="str">
            <v>All</v>
          </cell>
          <cell r="D2158" t="str">
            <v>Switch</v>
          </cell>
          <cell r="E2158" t="str">
            <v>LCA: Kern</v>
          </cell>
          <cell r="F2158">
            <v>88.5</v>
          </cell>
          <cell r="G2158">
            <v>0.60520019999999997</v>
          </cell>
          <cell r="H2158">
            <v>0.28671990000000003</v>
          </cell>
          <cell r="I2158">
            <v>-0.80719830000000004</v>
          </cell>
          <cell r="J2158">
            <v>-0.33029900000000001</v>
          </cell>
          <cell r="K2158">
            <v>0</v>
          </cell>
          <cell r="L2158">
            <v>0.33029900000000001</v>
          </cell>
          <cell r="M2158">
            <v>0.80719830000000004</v>
          </cell>
          <cell r="N2158">
            <v>0.80719830000000004</v>
          </cell>
          <cell r="O2158">
            <v>1</v>
          </cell>
        </row>
        <row r="2159">
          <cell r="A2159" t="str">
            <v>C&amp;I</v>
          </cell>
          <cell r="B2159">
            <v>22</v>
          </cell>
          <cell r="C2159" t="str">
            <v>All</v>
          </cell>
          <cell r="D2159" t="str">
            <v>Switch</v>
          </cell>
          <cell r="E2159" t="str">
            <v>LCA: Kern</v>
          </cell>
          <cell r="F2159">
            <v>85.5</v>
          </cell>
          <cell r="G2159">
            <v>0.52374639999999995</v>
          </cell>
          <cell r="H2159">
            <v>0.34815990000000002</v>
          </cell>
          <cell r="I2159">
            <v>-0.76909760000000005</v>
          </cell>
          <cell r="J2159">
            <v>-0.3147085</v>
          </cell>
          <cell r="K2159">
            <v>0</v>
          </cell>
          <cell r="L2159">
            <v>0.3147085</v>
          </cell>
          <cell r="M2159">
            <v>0.76909760000000005</v>
          </cell>
          <cell r="N2159">
            <v>0.76909760000000005</v>
          </cell>
          <cell r="O2159">
            <v>1</v>
          </cell>
        </row>
        <row r="2160">
          <cell r="A2160" t="str">
            <v>C&amp;I</v>
          </cell>
          <cell r="B2160">
            <v>23</v>
          </cell>
          <cell r="C2160" t="str">
            <v>All</v>
          </cell>
          <cell r="D2160" t="str">
            <v>Switch</v>
          </cell>
          <cell r="E2160" t="str">
            <v>LCA: Kern</v>
          </cell>
          <cell r="F2160">
            <v>82.5</v>
          </cell>
          <cell r="G2160">
            <v>0.56334960000000001</v>
          </cell>
          <cell r="H2160">
            <v>0.28671990000000003</v>
          </cell>
          <cell r="I2160">
            <v>-0.75242189999999998</v>
          </cell>
          <cell r="J2160">
            <v>-0.30788490000000002</v>
          </cell>
          <cell r="K2160">
            <v>0</v>
          </cell>
          <cell r="L2160">
            <v>0.30788490000000002</v>
          </cell>
          <cell r="M2160">
            <v>0.75242189999999998</v>
          </cell>
          <cell r="N2160">
            <v>0.75242189999999998</v>
          </cell>
          <cell r="O2160">
            <v>1</v>
          </cell>
        </row>
        <row r="2161">
          <cell r="A2161" t="str">
            <v>C&amp;I</v>
          </cell>
          <cell r="B2161">
            <v>24</v>
          </cell>
          <cell r="C2161" t="str">
            <v>All</v>
          </cell>
          <cell r="D2161" t="str">
            <v>Switch</v>
          </cell>
          <cell r="E2161" t="str">
            <v>LCA: Kern</v>
          </cell>
          <cell r="F2161">
            <v>80</v>
          </cell>
          <cell r="G2161">
            <v>0.54180340000000005</v>
          </cell>
          <cell r="H2161">
            <v>0.36863990000000002</v>
          </cell>
          <cell r="I2161">
            <v>-0.7457511</v>
          </cell>
          <cell r="J2161">
            <v>-0.30515530000000002</v>
          </cell>
          <cell r="K2161">
            <v>0</v>
          </cell>
          <cell r="L2161">
            <v>0.30515530000000002</v>
          </cell>
          <cell r="M2161">
            <v>0.7457511</v>
          </cell>
          <cell r="N2161">
            <v>0.7457511</v>
          </cell>
          <cell r="O2161">
            <v>1</v>
          </cell>
        </row>
        <row r="2162">
          <cell r="A2162" t="str">
            <v>C&amp;I</v>
          </cell>
          <cell r="B2162">
            <v>1</v>
          </cell>
          <cell r="C2162" t="str">
            <v>All</v>
          </cell>
          <cell r="D2162" t="str">
            <v>Switch</v>
          </cell>
          <cell r="E2162" t="str">
            <v>LCA: Other</v>
          </cell>
          <cell r="F2162">
            <v>70.906499999999994</v>
          </cell>
          <cell r="G2162">
            <v>0.77163110000000001</v>
          </cell>
          <cell r="H2162">
            <v>0.66067580000000004</v>
          </cell>
          <cell r="I2162">
            <v>-0.55589940000000004</v>
          </cell>
          <cell r="J2162">
            <v>-0.22746949999999999</v>
          </cell>
          <cell r="K2162">
            <v>0</v>
          </cell>
          <cell r="L2162">
            <v>0.22746949999999999</v>
          </cell>
          <cell r="M2162">
            <v>0.55589940000000004</v>
          </cell>
          <cell r="N2162">
            <v>0.55589940000000004</v>
          </cell>
          <cell r="O2162">
            <v>52</v>
          </cell>
        </row>
        <row r="2163">
          <cell r="A2163" t="str">
            <v>C&amp;I</v>
          </cell>
          <cell r="B2163">
            <v>2</v>
          </cell>
          <cell r="C2163" t="str">
            <v>All</v>
          </cell>
          <cell r="D2163" t="str">
            <v>Switch</v>
          </cell>
          <cell r="E2163" t="str">
            <v>LCA: Other</v>
          </cell>
          <cell r="F2163">
            <v>69.042000000000002</v>
          </cell>
          <cell r="G2163">
            <v>0.76033519999999999</v>
          </cell>
          <cell r="H2163">
            <v>0.65623580000000004</v>
          </cell>
          <cell r="I2163">
            <v>-0.55503290000000005</v>
          </cell>
          <cell r="J2163">
            <v>-0.22711500000000001</v>
          </cell>
          <cell r="K2163">
            <v>0</v>
          </cell>
          <cell r="L2163">
            <v>0.22711500000000001</v>
          </cell>
          <cell r="M2163">
            <v>0.55503290000000005</v>
          </cell>
          <cell r="N2163">
            <v>0.55503290000000005</v>
          </cell>
          <cell r="O2163">
            <v>52</v>
          </cell>
        </row>
        <row r="2164">
          <cell r="A2164" t="str">
            <v>C&amp;I</v>
          </cell>
          <cell r="B2164">
            <v>3</v>
          </cell>
          <cell r="C2164" t="str">
            <v>All</v>
          </cell>
          <cell r="D2164" t="str">
            <v>Switch</v>
          </cell>
          <cell r="E2164" t="str">
            <v>LCA: Other</v>
          </cell>
          <cell r="F2164">
            <v>66.625900000000001</v>
          </cell>
          <cell r="G2164">
            <v>0.7478667</v>
          </cell>
          <cell r="H2164">
            <v>0.57142539999999997</v>
          </cell>
          <cell r="I2164">
            <v>-0.55447069999999998</v>
          </cell>
          <cell r="J2164">
            <v>-0.2268849</v>
          </cell>
          <cell r="K2164">
            <v>0</v>
          </cell>
          <cell r="L2164">
            <v>0.2268849</v>
          </cell>
          <cell r="M2164">
            <v>0.55447069999999998</v>
          </cell>
          <cell r="N2164">
            <v>0.55447069999999998</v>
          </cell>
          <cell r="O2164">
            <v>52</v>
          </cell>
        </row>
        <row r="2165">
          <cell r="A2165" t="str">
            <v>C&amp;I</v>
          </cell>
          <cell r="B2165">
            <v>4</v>
          </cell>
          <cell r="C2165" t="str">
            <v>All</v>
          </cell>
          <cell r="D2165" t="str">
            <v>Switch</v>
          </cell>
          <cell r="E2165" t="str">
            <v>LCA: Other</v>
          </cell>
          <cell r="F2165">
            <v>66.125900000000001</v>
          </cell>
          <cell r="G2165">
            <v>0.7478224</v>
          </cell>
          <cell r="H2165">
            <v>0.5543825</v>
          </cell>
          <cell r="I2165">
            <v>-0.55432550000000003</v>
          </cell>
          <cell r="J2165">
            <v>-0.22682550000000001</v>
          </cell>
          <cell r="K2165">
            <v>0</v>
          </cell>
          <cell r="L2165">
            <v>0.22682550000000001</v>
          </cell>
          <cell r="M2165">
            <v>0.55432550000000003</v>
          </cell>
          <cell r="N2165">
            <v>0.55432550000000003</v>
          </cell>
          <cell r="O2165">
            <v>52</v>
          </cell>
        </row>
        <row r="2166">
          <cell r="A2166" t="str">
            <v>C&amp;I</v>
          </cell>
          <cell r="B2166">
            <v>5</v>
          </cell>
          <cell r="C2166" t="str">
            <v>All</v>
          </cell>
          <cell r="D2166" t="str">
            <v>Switch</v>
          </cell>
          <cell r="E2166" t="str">
            <v>LCA: Other</v>
          </cell>
          <cell r="F2166">
            <v>65.219399999999993</v>
          </cell>
          <cell r="G2166">
            <v>0.75942580000000004</v>
          </cell>
          <cell r="H2166">
            <v>0.54770770000000002</v>
          </cell>
          <cell r="I2166">
            <v>-0.55429499999999998</v>
          </cell>
          <cell r="J2166">
            <v>-0.22681299999999999</v>
          </cell>
          <cell r="K2166">
            <v>0</v>
          </cell>
          <cell r="L2166">
            <v>0.22681299999999999</v>
          </cell>
          <cell r="M2166">
            <v>0.55429499999999998</v>
          </cell>
          <cell r="N2166">
            <v>0.55429499999999998</v>
          </cell>
          <cell r="O2166">
            <v>52</v>
          </cell>
        </row>
        <row r="2167">
          <cell r="A2167" t="str">
            <v>C&amp;I</v>
          </cell>
          <cell r="B2167">
            <v>6</v>
          </cell>
          <cell r="C2167" t="str">
            <v>All</v>
          </cell>
          <cell r="D2167" t="str">
            <v>Switch</v>
          </cell>
          <cell r="E2167" t="str">
            <v>LCA: Other</v>
          </cell>
          <cell r="F2167">
            <v>64.5839</v>
          </cell>
          <cell r="G2167">
            <v>1.8504100000000001</v>
          </cell>
          <cell r="H2167">
            <v>1.715425</v>
          </cell>
          <cell r="I2167">
            <v>-0.57358679999999995</v>
          </cell>
          <cell r="J2167">
            <v>-0.2347071</v>
          </cell>
          <cell r="K2167">
            <v>0</v>
          </cell>
          <cell r="L2167">
            <v>0.2347071</v>
          </cell>
          <cell r="M2167">
            <v>0.57358679999999995</v>
          </cell>
          <cell r="N2167">
            <v>0.57358679999999995</v>
          </cell>
          <cell r="O2167">
            <v>52</v>
          </cell>
        </row>
        <row r="2168">
          <cell r="A2168" t="str">
            <v>C&amp;I</v>
          </cell>
          <cell r="B2168">
            <v>7</v>
          </cell>
          <cell r="C2168" t="str">
            <v>All</v>
          </cell>
          <cell r="D2168" t="str">
            <v>Switch</v>
          </cell>
          <cell r="E2168" t="str">
            <v>LCA: Other</v>
          </cell>
          <cell r="F2168">
            <v>64.406499999999994</v>
          </cell>
          <cell r="G2168">
            <v>1.683767</v>
          </cell>
          <cell r="H2168">
            <v>1.4868049999999999</v>
          </cell>
          <cell r="I2168">
            <v>-0.56996449999999999</v>
          </cell>
          <cell r="J2168">
            <v>-0.23322490000000001</v>
          </cell>
          <cell r="K2168">
            <v>0</v>
          </cell>
          <cell r="L2168">
            <v>0.23322490000000001</v>
          </cell>
          <cell r="M2168">
            <v>0.56996449999999999</v>
          </cell>
          <cell r="N2168">
            <v>0.56996449999999999</v>
          </cell>
          <cell r="O2168">
            <v>52</v>
          </cell>
        </row>
        <row r="2169">
          <cell r="A2169" t="str">
            <v>C&amp;I</v>
          </cell>
          <cell r="B2169">
            <v>8</v>
          </cell>
          <cell r="C2169" t="str">
            <v>All</v>
          </cell>
          <cell r="D2169" t="str">
            <v>Switch</v>
          </cell>
          <cell r="E2169" t="str">
            <v>LCA: Other</v>
          </cell>
          <cell r="F2169">
            <v>65.864500000000007</v>
          </cell>
          <cell r="G2169">
            <v>1.726426</v>
          </cell>
          <cell r="H2169">
            <v>1.30247</v>
          </cell>
          <cell r="I2169">
            <v>-0.5740558</v>
          </cell>
          <cell r="J2169">
            <v>-0.234899</v>
          </cell>
          <cell r="K2169">
            <v>0</v>
          </cell>
          <cell r="L2169">
            <v>0.234899</v>
          </cell>
          <cell r="M2169">
            <v>0.5740558</v>
          </cell>
          <cell r="N2169">
            <v>0.5740558</v>
          </cell>
          <cell r="O2169">
            <v>52</v>
          </cell>
        </row>
        <row r="2170">
          <cell r="A2170" t="str">
            <v>C&amp;I</v>
          </cell>
          <cell r="B2170">
            <v>9</v>
          </cell>
          <cell r="C2170" t="str">
            <v>All</v>
          </cell>
          <cell r="D2170" t="str">
            <v>Switch</v>
          </cell>
          <cell r="E2170" t="str">
            <v>LCA: Other</v>
          </cell>
          <cell r="F2170">
            <v>69.5</v>
          </cell>
          <cell r="G2170">
            <v>2.5845959999999999</v>
          </cell>
          <cell r="H2170">
            <v>1.700115</v>
          </cell>
          <cell r="I2170">
            <v>-0.59190330000000002</v>
          </cell>
          <cell r="J2170">
            <v>-0.242202</v>
          </cell>
          <cell r="K2170">
            <v>0</v>
          </cell>
          <cell r="L2170">
            <v>0.242202</v>
          </cell>
          <cell r="M2170">
            <v>0.59190330000000002</v>
          </cell>
          <cell r="N2170">
            <v>0.59190330000000002</v>
          </cell>
          <cell r="O2170">
            <v>52</v>
          </cell>
        </row>
        <row r="2171">
          <cell r="A2171" t="str">
            <v>C&amp;I</v>
          </cell>
          <cell r="B2171">
            <v>10</v>
          </cell>
          <cell r="C2171" t="str">
            <v>All</v>
          </cell>
          <cell r="D2171" t="str">
            <v>Switch</v>
          </cell>
          <cell r="E2171" t="str">
            <v>LCA: Other</v>
          </cell>
          <cell r="F2171">
            <v>75</v>
          </cell>
          <cell r="G2171">
            <v>3.3423060000000002</v>
          </cell>
          <cell r="H2171">
            <v>3.4344220000000001</v>
          </cell>
          <cell r="I2171">
            <v>-0.62527600000000005</v>
          </cell>
          <cell r="J2171">
            <v>-0.25585790000000003</v>
          </cell>
          <cell r="K2171">
            <v>0</v>
          </cell>
          <cell r="L2171">
            <v>0.25585790000000003</v>
          </cell>
          <cell r="M2171">
            <v>0.62527600000000005</v>
          </cell>
          <cell r="N2171">
            <v>0.62527600000000005</v>
          </cell>
          <cell r="O2171">
            <v>52</v>
          </cell>
        </row>
        <row r="2172">
          <cell r="A2172" t="str">
            <v>C&amp;I</v>
          </cell>
          <cell r="B2172">
            <v>11</v>
          </cell>
          <cell r="C2172" t="str">
            <v>All</v>
          </cell>
          <cell r="D2172" t="str">
            <v>Switch</v>
          </cell>
          <cell r="E2172" t="str">
            <v>LCA: Other</v>
          </cell>
          <cell r="F2172">
            <v>80.051500000000004</v>
          </cell>
          <cell r="G2172">
            <v>2.9802550000000001</v>
          </cell>
          <cell r="H2172">
            <v>2.8905560000000001</v>
          </cell>
          <cell r="I2172">
            <v>-0.61488569999999998</v>
          </cell>
          <cell r="J2172">
            <v>-0.2516063</v>
          </cell>
          <cell r="K2172">
            <v>0</v>
          </cell>
          <cell r="L2172">
            <v>0.2516063</v>
          </cell>
          <cell r="M2172">
            <v>0.61488569999999998</v>
          </cell>
          <cell r="N2172">
            <v>0.61488569999999998</v>
          </cell>
          <cell r="O2172">
            <v>52</v>
          </cell>
        </row>
        <row r="2173">
          <cell r="A2173" t="str">
            <v>C&amp;I</v>
          </cell>
          <cell r="B2173">
            <v>12</v>
          </cell>
          <cell r="C2173" t="str">
            <v>All</v>
          </cell>
          <cell r="D2173" t="str">
            <v>Switch</v>
          </cell>
          <cell r="E2173" t="str">
            <v>LCA: Other</v>
          </cell>
          <cell r="F2173">
            <v>84.051500000000004</v>
          </cell>
          <cell r="G2173">
            <v>3.336287</v>
          </cell>
          <cell r="H2173">
            <v>2.9396640000000001</v>
          </cell>
          <cell r="I2173">
            <v>-0.61226230000000004</v>
          </cell>
          <cell r="J2173">
            <v>-0.2505328</v>
          </cell>
          <cell r="K2173">
            <v>0</v>
          </cell>
          <cell r="L2173">
            <v>0.2505328</v>
          </cell>
          <cell r="M2173">
            <v>0.61226230000000004</v>
          </cell>
          <cell r="N2173">
            <v>0.61226230000000004</v>
          </cell>
          <cell r="O2173">
            <v>52</v>
          </cell>
        </row>
        <row r="2174">
          <cell r="A2174" t="str">
            <v>C&amp;I</v>
          </cell>
          <cell r="B2174">
            <v>13</v>
          </cell>
          <cell r="C2174" t="str">
            <v>All</v>
          </cell>
          <cell r="D2174" t="str">
            <v>Switch</v>
          </cell>
          <cell r="E2174" t="str">
            <v>LCA: Other</v>
          </cell>
          <cell r="F2174">
            <v>87.551500000000004</v>
          </cell>
          <cell r="G2174">
            <v>3.4598140000000002</v>
          </cell>
          <cell r="H2174">
            <v>3.2243710000000001</v>
          </cell>
          <cell r="I2174">
            <v>-0.62885219999999997</v>
          </cell>
          <cell r="J2174">
            <v>-0.25732120000000003</v>
          </cell>
          <cell r="K2174">
            <v>0</v>
          </cell>
          <cell r="L2174">
            <v>0.25732120000000003</v>
          </cell>
          <cell r="M2174">
            <v>0.62885219999999997</v>
          </cell>
          <cell r="N2174">
            <v>0.62885219999999997</v>
          </cell>
          <cell r="O2174">
            <v>52</v>
          </cell>
        </row>
        <row r="2175">
          <cell r="A2175" t="str">
            <v>C&amp;I</v>
          </cell>
          <cell r="B2175">
            <v>14</v>
          </cell>
          <cell r="C2175" t="str">
            <v>All</v>
          </cell>
          <cell r="D2175" t="str">
            <v>Switch</v>
          </cell>
          <cell r="E2175" t="str">
            <v>LCA: Other</v>
          </cell>
          <cell r="F2175">
            <v>90.728999999999999</v>
          </cell>
          <cell r="G2175">
            <v>4.2531619999999997</v>
          </cell>
          <cell r="H2175">
            <v>5.3560809999999996</v>
          </cell>
          <cell r="I2175">
            <v>-0.63168270000000004</v>
          </cell>
          <cell r="J2175">
            <v>-0.25847940000000003</v>
          </cell>
          <cell r="K2175">
            <v>0</v>
          </cell>
          <cell r="L2175">
            <v>0.25847940000000003</v>
          </cell>
          <cell r="M2175">
            <v>0.63168270000000004</v>
          </cell>
          <cell r="N2175">
            <v>0.63168270000000004</v>
          </cell>
          <cell r="O2175">
            <v>52</v>
          </cell>
        </row>
        <row r="2176">
          <cell r="A2176" t="str">
            <v>C&amp;I</v>
          </cell>
          <cell r="B2176">
            <v>15</v>
          </cell>
          <cell r="C2176" t="str">
            <v>All</v>
          </cell>
          <cell r="D2176" t="str">
            <v>Switch</v>
          </cell>
          <cell r="E2176" t="str">
            <v>LCA: Other</v>
          </cell>
          <cell r="F2176">
            <v>93.635499999999993</v>
          </cell>
          <cell r="G2176">
            <v>4.3353630000000001</v>
          </cell>
          <cell r="H2176">
            <v>3.9542099999999998</v>
          </cell>
          <cell r="I2176">
            <v>-0.6464664</v>
          </cell>
          <cell r="J2176">
            <v>-0.26452880000000001</v>
          </cell>
          <cell r="K2176">
            <v>0</v>
          </cell>
          <cell r="L2176">
            <v>0.26452880000000001</v>
          </cell>
          <cell r="M2176">
            <v>0.6464664</v>
          </cell>
          <cell r="N2176">
            <v>0.6464664</v>
          </cell>
          <cell r="O2176">
            <v>52</v>
          </cell>
        </row>
        <row r="2177">
          <cell r="A2177" t="str">
            <v>C&amp;I</v>
          </cell>
          <cell r="B2177">
            <v>16</v>
          </cell>
          <cell r="C2177" t="str">
            <v>All</v>
          </cell>
          <cell r="D2177" t="str">
            <v>Switch</v>
          </cell>
          <cell r="E2177" t="str">
            <v>LCA: Other</v>
          </cell>
          <cell r="F2177">
            <v>95.135499999999993</v>
          </cell>
          <cell r="G2177">
            <v>4.3392770000000001</v>
          </cell>
          <cell r="H2177">
            <v>4.2837569999999996</v>
          </cell>
          <cell r="I2177">
            <v>-0.69567800000000002</v>
          </cell>
          <cell r="J2177">
            <v>-0.28466580000000002</v>
          </cell>
          <cell r="K2177">
            <v>0</v>
          </cell>
          <cell r="L2177">
            <v>0.28466580000000002</v>
          </cell>
          <cell r="M2177">
            <v>0.69567800000000002</v>
          </cell>
          <cell r="N2177">
            <v>0.69567800000000002</v>
          </cell>
          <cell r="O2177">
            <v>52</v>
          </cell>
        </row>
        <row r="2178">
          <cell r="A2178" t="str">
            <v>C&amp;I</v>
          </cell>
          <cell r="B2178">
            <v>17</v>
          </cell>
          <cell r="C2178" t="str">
            <v>All</v>
          </cell>
          <cell r="D2178" t="str">
            <v>Switch</v>
          </cell>
          <cell r="E2178" t="str">
            <v>LCA: Other</v>
          </cell>
          <cell r="F2178">
            <v>96</v>
          </cell>
          <cell r="G2178">
            <v>4.4050929999999999</v>
          </cell>
          <cell r="H2178">
            <v>3.6851479999999999</v>
          </cell>
          <cell r="I2178">
            <v>-0.68442429999999999</v>
          </cell>
          <cell r="J2178">
            <v>-0.2800609</v>
          </cell>
          <cell r="K2178">
            <v>0</v>
          </cell>
          <cell r="L2178">
            <v>0.2800609</v>
          </cell>
          <cell r="M2178">
            <v>0.68442429999999999</v>
          </cell>
          <cell r="N2178">
            <v>0.68442429999999999</v>
          </cell>
          <cell r="O2178">
            <v>52</v>
          </cell>
        </row>
        <row r="2179">
          <cell r="A2179" t="str">
            <v>C&amp;I</v>
          </cell>
          <cell r="B2179">
            <v>18</v>
          </cell>
          <cell r="C2179" t="str">
            <v>All</v>
          </cell>
          <cell r="D2179" t="str">
            <v>Switch</v>
          </cell>
          <cell r="E2179" t="str">
            <v>LCA: Other</v>
          </cell>
          <cell r="F2179">
            <v>96.228999999999999</v>
          </cell>
          <cell r="G2179">
            <v>4.7605190000000004</v>
          </cell>
          <cell r="H2179">
            <v>3.5382150000000001</v>
          </cell>
          <cell r="I2179">
            <v>-0.65517429999999999</v>
          </cell>
          <cell r="J2179">
            <v>-0.268092</v>
          </cell>
          <cell r="K2179">
            <v>0</v>
          </cell>
          <cell r="L2179">
            <v>0.268092</v>
          </cell>
          <cell r="M2179">
            <v>0.65517429999999999</v>
          </cell>
          <cell r="N2179">
            <v>0.65517429999999999</v>
          </cell>
          <cell r="O2179">
            <v>52</v>
          </cell>
        </row>
        <row r="2180">
          <cell r="A2180" t="str">
            <v>C&amp;I</v>
          </cell>
          <cell r="B2180">
            <v>19</v>
          </cell>
          <cell r="C2180" t="str">
            <v>All</v>
          </cell>
          <cell r="D2180" t="str">
            <v>Switch</v>
          </cell>
          <cell r="E2180" t="str">
            <v>LCA: Other</v>
          </cell>
          <cell r="F2180">
            <v>95.228999999999999</v>
          </cell>
          <cell r="G2180">
            <v>4.5919600000000003</v>
          </cell>
          <cell r="H2180">
            <v>4.6283880000000002</v>
          </cell>
          <cell r="I2180">
            <v>-0.61796340000000005</v>
          </cell>
          <cell r="J2180">
            <v>-0.25286560000000002</v>
          </cell>
          <cell r="K2180">
            <v>0</v>
          </cell>
          <cell r="L2180">
            <v>0.25286560000000002</v>
          </cell>
          <cell r="M2180">
            <v>0.61796340000000005</v>
          </cell>
          <cell r="N2180">
            <v>0.61796340000000005</v>
          </cell>
          <cell r="O2180">
            <v>52</v>
          </cell>
        </row>
        <row r="2181">
          <cell r="A2181" t="str">
            <v>C&amp;I</v>
          </cell>
          <cell r="B2181">
            <v>20</v>
          </cell>
          <cell r="C2181" t="str">
            <v>All</v>
          </cell>
          <cell r="D2181" t="str">
            <v>Switch</v>
          </cell>
          <cell r="E2181" t="str">
            <v>LCA: Other</v>
          </cell>
          <cell r="F2181">
            <v>91.771000000000001</v>
          </cell>
          <cell r="G2181">
            <v>3.8331119999999999</v>
          </cell>
          <cell r="H2181">
            <v>2.3094640000000002</v>
          </cell>
          <cell r="I2181">
            <v>-0.61512259999999996</v>
          </cell>
          <cell r="J2181">
            <v>-0.25170320000000002</v>
          </cell>
          <cell r="K2181">
            <v>0</v>
          </cell>
          <cell r="L2181">
            <v>0.25170320000000002</v>
          </cell>
          <cell r="M2181">
            <v>0.61512259999999996</v>
          </cell>
          <cell r="N2181">
            <v>0.61512259999999996</v>
          </cell>
          <cell r="O2181">
            <v>52</v>
          </cell>
        </row>
        <row r="2182">
          <cell r="A2182" t="str">
            <v>C&amp;I</v>
          </cell>
          <cell r="B2182">
            <v>21</v>
          </cell>
          <cell r="C2182" t="str">
            <v>All</v>
          </cell>
          <cell r="D2182" t="str">
            <v>Switch</v>
          </cell>
          <cell r="E2182" t="str">
            <v>LCA: Other</v>
          </cell>
          <cell r="F2182">
            <v>86.906499999999994</v>
          </cell>
          <cell r="G2182">
            <v>2.552003</v>
          </cell>
          <cell r="H2182">
            <v>2.4137059999999999</v>
          </cell>
          <cell r="I2182">
            <v>-0.59089619999999998</v>
          </cell>
          <cell r="J2182">
            <v>-0.2417899</v>
          </cell>
          <cell r="K2182">
            <v>0</v>
          </cell>
          <cell r="L2182">
            <v>0.2417899</v>
          </cell>
          <cell r="M2182">
            <v>0.59089619999999998</v>
          </cell>
          <cell r="N2182">
            <v>0.59089619999999998</v>
          </cell>
          <cell r="O2182">
            <v>52</v>
          </cell>
        </row>
        <row r="2183">
          <cell r="A2183" t="str">
            <v>C&amp;I</v>
          </cell>
          <cell r="B2183">
            <v>22</v>
          </cell>
          <cell r="C2183" t="str">
            <v>All</v>
          </cell>
          <cell r="D2183" t="str">
            <v>Switch</v>
          </cell>
          <cell r="E2183" t="str">
            <v>LCA: Other</v>
          </cell>
          <cell r="F2183">
            <v>83.177499999999995</v>
          </cell>
          <cell r="G2183">
            <v>1.350085</v>
          </cell>
          <cell r="H2183">
            <v>1.393543</v>
          </cell>
          <cell r="I2183">
            <v>-0.57554179999999999</v>
          </cell>
          <cell r="J2183">
            <v>-0.23550699999999999</v>
          </cell>
          <cell r="K2183">
            <v>0</v>
          </cell>
          <cell r="L2183">
            <v>0.23550699999999999</v>
          </cell>
          <cell r="M2183">
            <v>0.57554179999999999</v>
          </cell>
          <cell r="N2183">
            <v>0.57554179999999999</v>
          </cell>
          <cell r="O2183">
            <v>52</v>
          </cell>
        </row>
        <row r="2184">
          <cell r="A2184" t="str">
            <v>C&amp;I</v>
          </cell>
          <cell r="B2184">
            <v>23</v>
          </cell>
          <cell r="C2184" t="str">
            <v>All</v>
          </cell>
          <cell r="D2184" t="str">
            <v>Switch</v>
          </cell>
          <cell r="E2184" t="str">
            <v>LCA: Other</v>
          </cell>
          <cell r="F2184">
            <v>80.635499999999993</v>
          </cell>
          <cell r="G2184">
            <v>1.009409</v>
          </cell>
          <cell r="H2184">
            <v>0.86433950000000004</v>
          </cell>
          <cell r="I2184">
            <v>-0.56637539999999997</v>
          </cell>
          <cell r="J2184">
            <v>-0.2317562</v>
          </cell>
          <cell r="K2184">
            <v>0</v>
          </cell>
          <cell r="L2184">
            <v>0.2317562</v>
          </cell>
          <cell r="M2184">
            <v>0.56637539999999997</v>
          </cell>
          <cell r="N2184">
            <v>0.56637539999999997</v>
          </cell>
          <cell r="O2184">
            <v>52</v>
          </cell>
        </row>
        <row r="2185">
          <cell r="A2185" t="str">
            <v>C&amp;I</v>
          </cell>
          <cell r="B2185">
            <v>24</v>
          </cell>
          <cell r="C2185" t="str">
            <v>All</v>
          </cell>
          <cell r="D2185" t="str">
            <v>Switch</v>
          </cell>
          <cell r="E2185" t="str">
            <v>LCA: Other</v>
          </cell>
          <cell r="F2185">
            <v>78.635499999999993</v>
          </cell>
          <cell r="G2185">
            <v>0.84334569999999998</v>
          </cell>
          <cell r="H2185">
            <v>0.69442630000000005</v>
          </cell>
          <cell r="I2185">
            <v>-0.5618493</v>
          </cell>
          <cell r="J2185">
            <v>-0.2299042</v>
          </cell>
          <cell r="K2185">
            <v>0</v>
          </cell>
          <cell r="L2185">
            <v>0.2299042</v>
          </cell>
          <cell r="M2185">
            <v>0.5618493</v>
          </cell>
          <cell r="N2185">
            <v>0.5618493</v>
          </cell>
          <cell r="O2185">
            <v>52</v>
          </cell>
        </row>
        <row r="2186">
          <cell r="A2186" t="str">
            <v>C&amp;I</v>
          </cell>
          <cell r="B2186">
            <v>1</v>
          </cell>
          <cell r="C2186" t="str">
            <v>All</v>
          </cell>
          <cell r="D2186" t="str">
            <v>Switch</v>
          </cell>
          <cell r="E2186" t="str">
            <v>LCA: Sierra</v>
          </cell>
          <cell r="F2186">
            <v>64.478300000000004</v>
          </cell>
          <cell r="G2186">
            <v>1.652631</v>
          </cell>
          <cell r="H2186">
            <v>1.7150780000000001</v>
          </cell>
          <cell r="I2186">
            <v>-0.52358579999999999</v>
          </cell>
          <cell r="J2186">
            <v>-0.2142471</v>
          </cell>
          <cell r="K2186">
            <v>0</v>
          </cell>
          <cell r="L2186">
            <v>0.2142471</v>
          </cell>
          <cell r="M2186">
            <v>0.52358579999999999</v>
          </cell>
          <cell r="N2186">
            <v>0.52358579999999999</v>
          </cell>
          <cell r="O2186">
            <v>24</v>
          </cell>
        </row>
        <row r="2187">
          <cell r="A2187" t="str">
            <v>C&amp;I</v>
          </cell>
          <cell r="B2187">
            <v>2</v>
          </cell>
          <cell r="C2187" t="str">
            <v>All</v>
          </cell>
          <cell r="D2187" t="str">
            <v>Switch</v>
          </cell>
          <cell r="E2187" t="str">
            <v>LCA: Sierra</v>
          </cell>
          <cell r="F2187">
            <v>63.381500000000003</v>
          </cell>
          <cell r="G2187">
            <v>1.65204</v>
          </cell>
          <cell r="H2187">
            <v>1.5605690000000001</v>
          </cell>
          <cell r="I2187">
            <v>-0.50804539999999998</v>
          </cell>
          <cell r="J2187">
            <v>-0.20788809999999999</v>
          </cell>
          <cell r="K2187">
            <v>0</v>
          </cell>
          <cell r="L2187">
            <v>0.20788809999999999</v>
          </cell>
          <cell r="M2187">
            <v>0.50804539999999998</v>
          </cell>
          <cell r="N2187">
            <v>0.50804539999999998</v>
          </cell>
          <cell r="O2187">
            <v>24</v>
          </cell>
        </row>
        <row r="2188">
          <cell r="A2188" t="str">
            <v>C&amp;I</v>
          </cell>
          <cell r="B2188">
            <v>3</v>
          </cell>
          <cell r="C2188" t="str">
            <v>All</v>
          </cell>
          <cell r="D2188" t="str">
            <v>Switch</v>
          </cell>
          <cell r="E2188" t="str">
            <v>LCA: Sierra</v>
          </cell>
          <cell r="F2188">
            <v>61.387</v>
          </cell>
          <cell r="G2188">
            <v>1.6684559999999999</v>
          </cell>
          <cell r="H2188">
            <v>1.6062019999999999</v>
          </cell>
          <cell r="I2188">
            <v>-0.49495939999999999</v>
          </cell>
          <cell r="J2188">
            <v>-0.2025334</v>
          </cell>
          <cell r="K2188">
            <v>0</v>
          </cell>
          <cell r="L2188">
            <v>0.2025334</v>
          </cell>
          <cell r="M2188">
            <v>0.49495939999999999</v>
          </cell>
          <cell r="N2188">
            <v>0.49495939999999999</v>
          </cell>
          <cell r="O2188">
            <v>24</v>
          </cell>
        </row>
        <row r="2189">
          <cell r="A2189" t="str">
            <v>C&amp;I</v>
          </cell>
          <cell r="B2189">
            <v>4</v>
          </cell>
          <cell r="C2189" t="str">
            <v>All</v>
          </cell>
          <cell r="D2189" t="str">
            <v>Switch</v>
          </cell>
          <cell r="E2189" t="str">
            <v>LCA: Sierra</v>
          </cell>
          <cell r="F2189">
            <v>61.489100000000001</v>
          </cell>
          <cell r="G2189">
            <v>1.4952840000000001</v>
          </cell>
          <cell r="H2189">
            <v>1.325626</v>
          </cell>
          <cell r="I2189">
            <v>-0.48918840000000002</v>
          </cell>
          <cell r="J2189">
            <v>-0.20017190000000001</v>
          </cell>
          <cell r="K2189">
            <v>0</v>
          </cell>
          <cell r="L2189">
            <v>0.20017190000000001</v>
          </cell>
          <cell r="M2189">
            <v>0.48918840000000002</v>
          </cell>
          <cell r="N2189">
            <v>0.48918840000000002</v>
          </cell>
          <cell r="O2189">
            <v>24</v>
          </cell>
        </row>
        <row r="2190">
          <cell r="A2190" t="str">
            <v>C&amp;I</v>
          </cell>
          <cell r="B2190">
            <v>5</v>
          </cell>
          <cell r="C2190" t="str">
            <v>All</v>
          </cell>
          <cell r="D2190" t="str">
            <v>Switch</v>
          </cell>
          <cell r="E2190" t="str">
            <v>LCA: Sierra</v>
          </cell>
          <cell r="F2190">
            <v>61.591299999999997</v>
          </cell>
          <cell r="G2190">
            <v>1.87246</v>
          </cell>
          <cell r="H2190">
            <v>1.936809</v>
          </cell>
          <cell r="I2190">
            <v>-0.48694710000000002</v>
          </cell>
          <cell r="J2190">
            <v>-0.19925480000000001</v>
          </cell>
          <cell r="K2190">
            <v>0</v>
          </cell>
          <cell r="L2190">
            <v>0.19925480000000001</v>
          </cell>
          <cell r="M2190">
            <v>0.48694710000000002</v>
          </cell>
          <cell r="N2190">
            <v>0.48694710000000002</v>
          </cell>
          <cell r="O2190">
            <v>24</v>
          </cell>
        </row>
        <row r="2191">
          <cell r="A2191" t="str">
            <v>C&amp;I</v>
          </cell>
          <cell r="B2191">
            <v>6</v>
          </cell>
          <cell r="C2191" t="str">
            <v>All</v>
          </cell>
          <cell r="D2191" t="str">
            <v>Switch</v>
          </cell>
          <cell r="E2191" t="str">
            <v>LCA: Sierra</v>
          </cell>
          <cell r="F2191">
            <v>61.091299999999997</v>
          </cell>
          <cell r="G2191">
            <v>1.8994759999999999</v>
          </cell>
          <cell r="H2191">
            <v>2.0176750000000001</v>
          </cell>
          <cell r="I2191">
            <v>-0.48729240000000001</v>
          </cell>
          <cell r="J2191">
            <v>-0.19939609999999999</v>
          </cell>
          <cell r="K2191">
            <v>0</v>
          </cell>
          <cell r="L2191">
            <v>0.19939609999999999</v>
          </cell>
          <cell r="M2191">
            <v>0.48729240000000001</v>
          </cell>
          <cell r="N2191">
            <v>0.48729240000000001</v>
          </cell>
          <cell r="O2191">
            <v>24</v>
          </cell>
        </row>
        <row r="2192">
          <cell r="A2192" t="str">
            <v>C&amp;I</v>
          </cell>
          <cell r="B2192">
            <v>7</v>
          </cell>
          <cell r="C2192" t="str">
            <v>All</v>
          </cell>
          <cell r="D2192" t="str">
            <v>Switch</v>
          </cell>
          <cell r="E2192" t="str">
            <v>LCA: Sierra</v>
          </cell>
          <cell r="F2192">
            <v>60.989100000000001</v>
          </cell>
          <cell r="G2192">
            <v>1.9347540000000001</v>
          </cell>
          <cell r="H2192">
            <v>2.0756510000000001</v>
          </cell>
          <cell r="I2192">
            <v>-0.48823519999999998</v>
          </cell>
          <cell r="J2192">
            <v>-0.19978190000000001</v>
          </cell>
          <cell r="K2192">
            <v>0</v>
          </cell>
          <cell r="L2192">
            <v>0.19978190000000001</v>
          </cell>
          <cell r="M2192">
            <v>0.48823519999999998</v>
          </cell>
          <cell r="N2192">
            <v>0.48823519999999998</v>
          </cell>
          <cell r="O2192">
            <v>24</v>
          </cell>
        </row>
        <row r="2193">
          <cell r="A2193" t="str">
            <v>C&amp;I</v>
          </cell>
          <cell r="B2193">
            <v>8</v>
          </cell>
          <cell r="C2193" t="str">
            <v>All</v>
          </cell>
          <cell r="D2193" t="str">
            <v>Switch</v>
          </cell>
          <cell r="E2193" t="str">
            <v>LCA: Sierra</v>
          </cell>
          <cell r="F2193">
            <v>63.290199999999999</v>
          </cell>
          <cell r="G2193">
            <v>2.4654319999999998</v>
          </cell>
          <cell r="H2193">
            <v>2.8132259999999998</v>
          </cell>
          <cell r="I2193">
            <v>-0.49205320000000002</v>
          </cell>
          <cell r="J2193">
            <v>-0.2013442</v>
          </cell>
          <cell r="K2193">
            <v>0</v>
          </cell>
          <cell r="L2193">
            <v>0.2013442</v>
          </cell>
          <cell r="M2193">
            <v>0.49205320000000002</v>
          </cell>
          <cell r="N2193">
            <v>0.49205320000000002</v>
          </cell>
          <cell r="O2193">
            <v>24</v>
          </cell>
        </row>
        <row r="2194">
          <cell r="A2194" t="str">
            <v>C&amp;I</v>
          </cell>
          <cell r="B2194">
            <v>9</v>
          </cell>
          <cell r="C2194" t="str">
            <v>All</v>
          </cell>
          <cell r="D2194" t="str">
            <v>Switch</v>
          </cell>
          <cell r="E2194" t="str">
            <v>LCA: Sierra</v>
          </cell>
          <cell r="F2194">
            <v>70.403300000000002</v>
          </cell>
          <cell r="G2194">
            <v>3.7539030000000002</v>
          </cell>
          <cell r="H2194">
            <v>4.1507399999999999</v>
          </cell>
          <cell r="I2194">
            <v>-0.55567180000000005</v>
          </cell>
          <cell r="J2194">
            <v>-0.22737640000000001</v>
          </cell>
          <cell r="K2194">
            <v>0</v>
          </cell>
          <cell r="L2194">
            <v>0.22737640000000001</v>
          </cell>
          <cell r="M2194">
            <v>0.55567180000000005</v>
          </cell>
          <cell r="N2194">
            <v>0.55567180000000005</v>
          </cell>
          <cell r="O2194">
            <v>24</v>
          </cell>
        </row>
        <row r="2195">
          <cell r="A2195" t="str">
            <v>C&amp;I</v>
          </cell>
          <cell r="B2195">
            <v>10</v>
          </cell>
          <cell r="C2195" t="str">
            <v>All</v>
          </cell>
          <cell r="D2195" t="str">
            <v>Switch</v>
          </cell>
          <cell r="E2195" t="str">
            <v>LCA: Sierra</v>
          </cell>
          <cell r="F2195">
            <v>78.613</v>
          </cell>
          <cell r="G2195">
            <v>5.184844</v>
          </cell>
          <cell r="H2195">
            <v>4.845523</v>
          </cell>
          <cell r="I2195">
            <v>-0.61360749999999997</v>
          </cell>
          <cell r="J2195">
            <v>-0.25108320000000001</v>
          </cell>
          <cell r="K2195">
            <v>0</v>
          </cell>
          <cell r="L2195">
            <v>0.25108320000000001</v>
          </cell>
          <cell r="M2195">
            <v>0.61360749999999997</v>
          </cell>
          <cell r="N2195">
            <v>0.61360749999999997</v>
          </cell>
          <cell r="O2195">
            <v>24</v>
          </cell>
        </row>
        <row r="2196">
          <cell r="A2196" t="str">
            <v>C&amp;I</v>
          </cell>
          <cell r="B2196">
            <v>11</v>
          </cell>
          <cell r="C2196" t="str">
            <v>All</v>
          </cell>
          <cell r="D2196" t="str">
            <v>Switch</v>
          </cell>
          <cell r="E2196" t="str">
            <v>LCA: Sierra</v>
          </cell>
          <cell r="F2196">
            <v>84.311999999999998</v>
          </cell>
          <cell r="G2196">
            <v>6.8732709999999999</v>
          </cell>
          <cell r="H2196">
            <v>6.953754</v>
          </cell>
          <cell r="I2196">
            <v>-0.64497260000000001</v>
          </cell>
          <cell r="J2196">
            <v>-0.26391750000000003</v>
          </cell>
          <cell r="K2196">
            <v>0</v>
          </cell>
          <cell r="L2196">
            <v>0.26391750000000003</v>
          </cell>
          <cell r="M2196">
            <v>0.64497260000000001</v>
          </cell>
          <cell r="N2196">
            <v>0.64497260000000001</v>
          </cell>
          <cell r="O2196">
            <v>24</v>
          </cell>
        </row>
        <row r="2197">
          <cell r="A2197" t="str">
            <v>C&amp;I</v>
          </cell>
          <cell r="B2197">
            <v>12</v>
          </cell>
          <cell r="C2197" t="str">
            <v>All</v>
          </cell>
          <cell r="D2197" t="str">
            <v>Switch</v>
          </cell>
          <cell r="E2197" t="str">
            <v>LCA: Sierra</v>
          </cell>
          <cell r="F2197">
            <v>87.107600000000005</v>
          </cell>
          <cell r="G2197">
            <v>8.3619260000000004</v>
          </cell>
          <cell r="H2197">
            <v>8.4915669999999999</v>
          </cell>
          <cell r="I2197">
            <v>-0.68125170000000002</v>
          </cell>
          <cell r="J2197">
            <v>-0.27876269999999997</v>
          </cell>
          <cell r="K2197">
            <v>0</v>
          </cell>
          <cell r="L2197">
            <v>0.27876269999999997</v>
          </cell>
          <cell r="M2197">
            <v>0.68125170000000002</v>
          </cell>
          <cell r="N2197">
            <v>0.68125170000000002</v>
          </cell>
          <cell r="O2197">
            <v>24</v>
          </cell>
        </row>
        <row r="2198">
          <cell r="A2198" t="str">
            <v>C&amp;I</v>
          </cell>
          <cell r="B2198">
            <v>13</v>
          </cell>
          <cell r="C2198" t="str">
            <v>All</v>
          </cell>
          <cell r="D2198" t="str">
            <v>Switch</v>
          </cell>
          <cell r="E2198" t="str">
            <v>LCA: Sierra</v>
          </cell>
          <cell r="F2198">
            <v>89.704300000000003</v>
          </cell>
          <cell r="G2198">
            <v>8.4597850000000001</v>
          </cell>
          <cell r="H2198">
            <v>8.6210989999999992</v>
          </cell>
          <cell r="I2198">
            <v>-0.60024710000000003</v>
          </cell>
          <cell r="J2198">
            <v>-0.24561620000000001</v>
          </cell>
          <cell r="K2198">
            <v>0</v>
          </cell>
          <cell r="L2198">
            <v>0.24561620000000001</v>
          </cell>
          <cell r="M2198">
            <v>0.60024710000000003</v>
          </cell>
          <cell r="N2198">
            <v>0.60024710000000003</v>
          </cell>
          <cell r="O2198">
            <v>24</v>
          </cell>
        </row>
        <row r="2199">
          <cell r="A2199" t="str">
            <v>C&amp;I</v>
          </cell>
          <cell r="B2199">
            <v>14</v>
          </cell>
          <cell r="C2199" t="str">
            <v>All</v>
          </cell>
          <cell r="D2199" t="str">
            <v>Switch</v>
          </cell>
          <cell r="E2199" t="str">
            <v>LCA: Sierra</v>
          </cell>
          <cell r="F2199">
            <v>91.301100000000005</v>
          </cell>
          <cell r="G2199">
            <v>8.7288060000000005</v>
          </cell>
          <cell r="H2199">
            <v>8.6768599999999996</v>
          </cell>
          <cell r="I2199">
            <v>-0.58707030000000004</v>
          </cell>
          <cell r="J2199">
            <v>-0.2402244</v>
          </cell>
          <cell r="K2199">
            <v>0</v>
          </cell>
          <cell r="L2199">
            <v>0.2402244</v>
          </cell>
          <cell r="M2199">
            <v>0.58707030000000004</v>
          </cell>
          <cell r="N2199">
            <v>0.58707030000000004</v>
          </cell>
          <cell r="O2199">
            <v>24</v>
          </cell>
        </row>
        <row r="2200">
          <cell r="A2200" t="str">
            <v>C&amp;I</v>
          </cell>
          <cell r="B2200">
            <v>15</v>
          </cell>
          <cell r="C2200" t="str">
            <v>All</v>
          </cell>
          <cell r="D2200" t="str">
            <v>Switch</v>
          </cell>
          <cell r="E2200" t="str">
            <v>LCA: Sierra</v>
          </cell>
          <cell r="F2200">
            <v>92.897800000000004</v>
          </cell>
          <cell r="G2200">
            <v>8.7797389999999993</v>
          </cell>
          <cell r="H2200">
            <v>8.4602470000000007</v>
          </cell>
          <cell r="I2200">
            <v>-0.60360709999999995</v>
          </cell>
          <cell r="J2200">
            <v>-0.24699109999999999</v>
          </cell>
          <cell r="K2200">
            <v>0</v>
          </cell>
          <cell r="L2200">
            <v>0.24699109999999999</v>
          </cell>
          <cell r="M2200">
            <v>0.60360709999999995</v>
          </cell>
          <cell r="N2200">
            <v>0.60360709999999995</v>
          </cell>
          <cell r="O2200">
            <v>24</v>
          </cell>
        </row>
        <row r="2201">
          <cell r="A2201" t="str">
            <v>C&amp;I</v>
          </cell>
          <cell r="B2201">
            <v>16</v>
          </cell>
          <cell r="C2201" t="str">
            <v>All</v>
          </cell>
          <cell r="D2201" t="str">
            <v>Switch</v>
          </cell>
          <cell r="E2201" t="str">
            <v>LCA: Sierra</v>
          </cell>
          <cell r="F2201">
            <v>94.397800000000004</v>
          </cell>
          <cell r="G2201">
            <v>8.4416119999999992</v>
          </cell>
          <cell r="H2201">
            <v>8.6210970000000007</v>
          </cell>
          <cell r="I2201">
            <v>-0.59103839999999996</v>
          </cell>
          <cell r="J2201">
            <v>-0.24184810000000001</v>
          </cell>
          <cell r="K2201">
            <v>0</v>
          </cell>
          <cell r="L2201">
            <v>0.24184810000000001</v>
          </cell>
          <cell r="M2201">
            <v>0.59103839999999996</v>
          </cell>
          <cell r="N2201">
            <v>0.59103839999999996</v>
          </cell>
          <cell r="O2201">
            <v>24</v>
          </cell>
        </row>
        <row r="2202">
          <cell r="A2202" t="str">
            <v>C&amp;I</v>
          </cell>
          <cell r="B2202">
            <v>17</v>
          </cell>
          <cell r="C2202" t="str">
            <v>All</v>
          </cell>
          <cell r="D2202" t="str">
            <v>Switch</v>
          </cell>
          <cell r="E2202" t="str">
            <v>LCA: Sierra</v>
          </cell>
          <cell r="F2202">
            <v>94.494600000000005</v>
          </cell>
          <cell r="G2202">
            <v>8.4188279999999995</v>
          </cell>
          <cell r="H2202">
            <v>8.9311050000000005</v>
          </cell>
          <cell r="I2202">
            <v>-0.63045989999999996</v>
          </cell>
          <cell r="J2202">
            <v>-0.25797910000000002</v>
          </cell>
          <cell r="K2202">
            <v>0</v>
          </cell>
          <cell r="L2202">
            <v>0.25797910000000002</v>
          </cell>
          <cell r="M2202">
            <v>0.63045989999999996</v>
          </cell>
          <cell r="N2202">
            <v>0.63045989999999996</v>
          </cell>
          <cell r="O2202">
            <v>24</v>
          </cell>
        </row>
        <row r="2203">
          <cell r="A2203" t="str">
            <v>C&amp;I</v>
          </cell>
          <cell r="B2203">
            <v>18</v>
          </cell>
          <cell r="C2203" t="str">
            <v>All</v>
          </cell>
          <cell r="D2203" t="str">
            <v>Switch</v>
          </cell>
          <cell r="E2203" t="str">
            <v>LCA: Sierra</v>
          </cell>
          <cell r="F2203">
            <v>93.790199999999999</v>
          </cell>
          <cell r="G2203">
            <v>8.2010950000000005</v>
          </cell>
          <cell r="H2203">
            <v>7.8076280000000002</v>
          </cell>
          <cell r="I2203">
            <v>-0.6149133</v>
          </cell>
          <cell r="J2203">
            <v>-0.2516176</v>
          </cell>
          <cell r="K2203">
            <v>0</v>
          </cell>
          <cell r="L2203">
            <v>0.2516176</v>
          </cell>
          <cell r="M2203">
            <v>0.6149133</v>
          </cell>
          <cell r="N2203">
            <v>0.6149133</v>
          </cell>
          <cell r="O2203">
            <v>24</v>
          </cell>
        </row>
        <row r="2204">
          <cell r="A2204" t="str">
            <v>C&amp;I</v>
          </cell>
          <cell r="B2204">
            <v>19</v>
          </cell>
          <cell r="C2204" t="str">
            <v>All</v>
          </cell>
          <cell r="D2204" t="str">
            <v>Switch</v>
          </cell>
          <cell r="E2204" t="str">
            <v>LCA: Sierra</v>
          </cell>
          <cell r="F2204">
            <v>90.682599999999994</v>
          </cell>
          <cell r="G2204">
            <v>7.3730000000000002</v>
          </cell>
          <cell r="H2204">
            <v>6.9440660000000003</v>
          </cell>
          <cell r="I2204">
            <v>-0.59497429999999996</v>
          </cell>
          <cell r="J2204">
            <v>-0.2434587</v>
          </cell>
          <cell r="K2204">
            <v>0</v>
          </cell>
          <cell r="L2204">
            <v>0.2434587</v>
          </cell>
          <cell r="M2204">
            <v>0.59497429999999996</v>
          </cell>
          <cell r="N2204">
            <v>0.59497429999999996</v>
          </cell>
          <cell r="O2204">
            <v>24</v>
          </cell>
        </row>
        <row r="2205">
          <cell r="A2205" t="str">
            <v>C&amp;I</v>
          </cell>
          <cell r="B2205">
            <v>20</v>
          </cell>
          <cell r="C2205" t="str">
            <v>All</v>
          </cell>
          <cell r="D2205" t="str">
            <v>Switch</v>
          </cell>
          <cell r="E2205" t="str">
            <v>LCA: Sierra</v>
          </cell>
          <cell r="F2205">
            <v>83.069599999999994</v>
          </cell>
          <cell r="G2205">
            <v>6.8408639999999998</v>
          </cell>
          <cell r="H2205">
            <v>6.9836669999999996</v>
          </cell>
          <cell r="I2205">
            <v>-0.56500430000000001</v>
          </cell>
          <cell r="J2205">
            <v>-0.23119519999999999</v>
          </cell>
          <cell r="K2205">
            <v>0</v>
          </cell>
          <cell r="L2205">
            <v>0.23119519999999999</v>
          </cell>
          <cell r="M2205">
            <v>0.56500430000000001</v>
          </cell>
          <cell r="N2205">
            <v>0.56500430000000001</v>
          </cell>
          <cell r="O2205">
            <v>24</v>
          </cell>
        </row>
        <row r="2206">
          <cell r="A2206" t="str">
            <v>C&amp;I</v>
          </cell>
          <cell r="B2206">
            <v>21</v>
          </cell>
          <cell r="C2206" t="str">
            <v>All</v>
          </cell>
          <cell r="D2206" t="str">
            <v>Switch</v>
          </cell>
          <cell r="E2206" t="str">
            <v>LCA: Sierra</v>
          </cell>
          <cell r="F2206">
            <v>77.768500000000003</v>
          </cell>
          <cell r="G2206">
            <v>6.2722990000000003</v>
          </cell>
          <cell r="H2206">
            <v>5.6190899999999999</v>
          </cell>
          <cell r="I2206">
            <v>-0.56651030000000002</v>
          </cell>
          <cell r="J2206">
            <v>-0.2318114</v>
          </cell>
          <cell r="K2206">
            <v>0</v>
          </cell>
          <cell r="L2206">
            <v>0.2318114</v>
          </cell>
          <cell r="M2206">
            <v>0.56651030000000002</v>
          </cell>
          <cell r="N2206">
            <v>0.56651030000000002</v>
          </cell>
          <cell r="O2206">
            <v>24</v>
          </cell>
        </row>
        <row r="2207">
          <cell r="A2207" t="str">
            <v>C&amp;I</v>
          </cell>
          <cell r="B2207">
            <v>22</v>
          </cell>
          <cell r="C2207" t="str">
            <v>All</v>
          </cell>
          <cell r="D2207" t="str">
            <v>Switch</v>
          </cell>
          <cell r="E2207" t="str">
            <v>LCA: Sierra</v>
          </cell>
          <cell r="F2207">
            <v>74.069599999999994</v>
          </cell>
          <cell r="G2207">
            <v>5.6959119999999999</v>
          </cell>
          <cell r="H2207">
            <v>5.0635079999999997</v>
          </cell>
          <cell r="I2207">
            <v>-0.61017169999999998</v>
          </cell>
          <cell r="J2207">
            <v>-0.24967729999999999</v>
          </cell>
          <cell r="K2207">
            <v>0</v>
          </cell>
          <cell r="L2207">
            <v>0.24967729999999999</v>
          </cell>
          <cell r="M2207">
            <v>0.61017169999999998</v>
          </cell>
          <cell r="N2207">
            <v>0.61017169999999998</v>
          </cell>
          <cell r="O2207">
            <v>24</v>
          </cell>
        </row>
        <row r="2208">
          <cell r="A2208" t="str">
            <v>C&amp;I</v>
          </cell>
          <cell r="B2208">
            <v>23</v>
          </cell>
          <cell r="C2208" t="str">
            <v>All</v>
          </cell>
          <cell r="D2208" t="str">
            <v>Switch</v>
          </cell>
          <cell r="E2208" t="str">
            <v>LCA: Sierra</v>
          </cell>
          <cell r="F2208">
            <v>72.671800000000005</v>
          </cell>
          <cell r="G2208">
            <v>4.2467220000000001</v>
          </cell>
          <cell r="H2208">
            <v>4.5049489999999999</v>
          </cell>
          <cell r="I2208">
            <v>-0.59533820000000004</v>
          </cell>
          <cell r="J2208">
            <v>-0.24360760000000001</v>
          </cell>
          <cell r="K2208">
            <v>0</v>
          </cell>
          <cell r="L2208">
            <v>0.24360760000000001</v>
          </cell>
          <cell r="M2208">
            <v>0.59533820000000004</v>
          </cell>
          <cell r="N2208">
            <v>0.59533820000000004</v>
          </cell>
          <cell r="O2208">
            <v>24</v>
          </cell>
        </row>
        <row r="2209">
          <cell r="A2209" t="str">
            <v>C&amp;I</v>
          </cell>
          <cell r="B2209">
            <v>24</v>
          </cell>
          <cell r="C2209" t="str">
            <v>All</v>
          </cell>
          <cell r="D2209" t="str">
            <v>Switch</v>
          </cell>
          <cell r="E2209" t="str">
            <v>LCA: Sierra</v>
          </cell>
          <cell r="F2209">
            <v>70.972800000000007</v>
          </cell>
          <cell r="G2209">
            <v>2.9638599999999999</v>
          </cell>
          <cell r="H2209">
            <v>3.0986030000000002</v>
          </cell>
          <cell r="I2209">
            <v>-0.70615419999999995</v>
          </cell>
          <cell r="J2209">
            <v>-0.2889526</v>
          </cell>
          <cell r="K2209">
            <v>0</v>
          </cell>
          <cell r="L2209">
            <v>0.2889526</v>
          </cell>
          <cell r="M2209">
            <v>0.70615419999999995</v>
          </cell>
          <cell r="N2209">
            <v>0.70615419999999995</v>
          </cell>
          <cell r="O2209">
            <v>24</v>
          </cell>
        </row>
        <row r="2210">
          <cell r="A2210" t="str">
            <v>C&amp;I</v>
          </cell>
          <cell r="B2210">
            <v>1</v>
          </cell>
          <cell r="C2210" t="str">
            <v>All</v>
          </cell>
          <cell r="D2210" t="str">
            <v>Switch</v>
          </cell>
          <cell r="E2210" t="str">
            <v>LCA: Stockton</v>
          </cell>
          <cell r="F2210">
            <v>70.807100000000005</v>
          </cell>
          <cell r="G2210">
            <v>1.134231</v>
          </cell>
          <cell r="H2210">
            <v>1.3075490000000001</v>
          </cell>
          <cell r="I2210">
            <v>-0.34654439999999997</v>
          </cell>
          <cell r="J2210">
            <v>-0.14180309999999999</v>
          </cell>
          <cell r="K2210">
            <v>0</v>
          </cell>
          <cell r="L2210">
            <v>0.14180309999999999</v>
          </cell>
          <cell r="M2210">
            <v>0.34654439999999997</v>
          </cell>
          <cell r="N2210">
            <v>0.34654439999999997</v>
          </cell>
          <cell r="O2210">
            <v>50</v>
          </cell>
        </row>
        <row r="2211">
          <cell r="A2211" t="str">
            <v>C&amp;I</v>
          </cell>
          <cell r="B2211">
            <v>2</v>
          </cell>
          <cell r="C2211" t="str">
            <v>All</v>
          </cell>
          <cell r="D2211" t="str">
            <v>Switch</v>
          </cell>
          <cell r="E2211" t="str">
            <v>LCA: Stockton</v>
          </cell>
          <cell r="F2211">
            <v>69.307100000000005</v>
          </cell>
          <cell r="G2211">
            <v>1.0951569999999999</v>
          </cell>
          <cell r="H2211">
            <v>1.2548680000000001</v>
          </cell>
          <cell r="I2211">
            <v>-0.34382560000000001</v>
          </cell>
          <cell r="J2211">
            <v>-0.1406907</v>
          </cell>
          <cell r="K2211">
            <v>0</v>
          </cell>
          <cell r="L2211">
            <v>0.1406907</v>
          </cell>
          <cell r="M2211">
            <v>0.34382560000000001</v>
          </cell>
          <cell r="N2211">
            <v>0.34382560000000001</v>
          </cell>
          <cell r="O2211">
            <v>50</v>
          </cell>
        </row>
        <row r="2212">
          <cell r="A2212" t="str">
            <v>C&amp;I</v>
          </cell>
          <cell r="B2212">
            <v>3</v>
          </cell>
          <cell r="C2212" t="str">
            <v>All</v>
          </cell>
          <cell r="D2212" t="str">
            <v>Switch</v>
          </cell>
          <cell r="E2212" t="str">
            <v>LCA: Stockton</v>
          </cell>
          <cell r="F2212">
            <v>69.5685</v>
          </cell>
          <cell r="G2212">
            <v>1.0954710000000001</v>
          </cell>
          <cell r="H2212">
            <v>1.2162170000000001</v>
          </cell>
          <cell r="I2212">
            <v>-0.34043259999999997</v>
          </cell>
          <cell r="J2212">
            <v>-0.13930229999999999</v>
          </cell>
          <cell r="K2212">
            <v>0</v>
          </cell>
          <cell r="L2212">
            <v>0.13930229999999999</v>
          </cell>
          <cell r="M2212">
            <v>0.34043259999999997</v>
          </cell>
          <cell r="N2212">
            <v>0.34043259999999997</v>
          </cell>
          <cell r="O2212">
            <v>50</v>
          </cell>
        </row>
        <row r="2213">
          <cell r="A2213" t="str">
            <v>C&amp;I</v>
          </cell>
          <cell r="B2213">
            <v>4</v>
          </cell>
          <cell r="C2213" t="str">
            <v>All</v>
          </cell>
          <cell r="D2213" t="str">
            <v>Switch</v>
          </cell>
          <cell r="E2213" t="str">
            <v>LCA: Stockton</v>
          </cell>
          <cell r="F2213">
            <v>69.187799999999996</v>
          </cell>
          <cell r="G2213">
            <v>1.0719780000000001</v>
          </cell>
          <cell r="H2213">
            <v>1.277604</v>
          </cell>
          <cell r="I2213">
            <v>-0.3385186</v>
          </cell>
          <cell r="J2213">
            <v>-0.13851910000000001</v>
          </cell>
          <cell r="K2213">
            <v>0</v>
          </cell>
          <cell r="L2213">
            <v>0.13851910000000001</v>
          </cell>
          <cell r="M2213">
            <v>0.3385186</v>
          </cell>
          <cell r="N2213">
            <v>0.3385186</v>
          </cell>
          <cell r="O2213">
            <v>50</v>
          </cell>
        </row>
        <row r="2214">
          <cell r="A2214" t="str">
            <v>C&amp;I</v>
          </cell>
          <cell r="B2214">
            <v>5</v>
          </cell>
          <cell r="C2214" t="str">
            <v>All</v>
          </cell>
          <cell r="D2214" t="str">
            <v>Switch</v>
          </cell>
          <cell r="E2214" t="str">
            <v>LCA: Stockton</v>
          </cell>
          <cell r="F2214">
            <v>67.664900000000003</v>
          </cell>
          <cell r="G2214">
            <v>1.0492459999999999</v>
          </cell>
          <cell r="H2214">
            <v>1.1610320000000001</v>
          </cell>
          <cell r="I2214">
            <v>-0.33942509999999998</v>
          </cell>
          <cell r="J2214">
            <v>-0.13889000000000001</v>
          </cell>
          <cell r="K2214">
            <v>0</v>
          </cell>
          <cell r="L2214">
            <v>0.13889000000000001</v>
          </cell>
          <cell r="M2214">
            <v>0.33942509999999998</v>
          </cell>
          <cell r="N2214">
            <v>0.33942509999999998</v>
          </cell>
          <cell r="O2214">
            <v>50</v>
          </cell>
        </row>
        <row r="2215">
          <cell r="A2215" t="str">
            <v>C&amp;I</v>
          </cell>
          <cell r="B2215">
            <v>6</v>
          </cell>
          <cell r="C2215" t="str">
            <v>All</v>
          </cell>
          <cell r="D2215" t="str">
            <v>Switch</v>
          </cell>
          <cell r="E2215" t="str">
            <v>LCA: Stockton</v>
          </cell>
          <cell r="F2215">
            <v>66.664900000000003</v>
          </cell>
          <cell r="G2215">
            <v>1.087734</v>
          </cell>
          <cell r="H2215">
            <v>1.2401930000000001</v>
          </cell>
          <cell r="I2215">
            <v>-0.33776709999999999</v>
          </cell>
          <cell r="J2215">
            <v>-0.13821149999999999</v>
          </cell>
          <cell r="K2215">
            <v>0</v>
          </cell>
          <cell r="L2215">
            <v>0.13821149999999999</v>
          </cell>
          <cell r="M2215">
            <v>0.33776709999999999</v>
          </cell>
          <cell r="N2215">
            <v>0.33776709999999999</v>
          </cell>
          <cell r="O2215">
            <v>50</v>
          </cell>
        </row>
        <row r="2216">
          <cell r="A2216" t="str">
            <v>C&amp;I</v>
          </cell>
          <cell r="B2216">
            <v>7</v>
          </cell>
          <cell r="C2216" t="str">
            <v>All</v>
          </cell>
          <cell r="D2216" t="str">
            <v>Switch</v>
          </cell>
          <cell r="E2216" t="str">
            <v>LCA: Stockton</v>
          </cell>
          <cell r="F2216">
            <v>65.022800000000004</v>
          </cell>
          <cell r="G2216">
            <v>1.15787</v>
          </cell>
          <cell r="H2216">
            <v>1.2222500000000001</v>
          </cell>
          <cell r="I2216">
            <v>-0.3384876</v>
          </cell>
          <cell r="J2216">
            <v>-0.1385064</v>
          </cell>
          <cell r="K2216">
            <v>0</v>
          </cell>
          <cell r="L2216">
            <v>0.1385064</v>
          </cell>
          <cell r="M2216">
            <v>0.3384876</v>
          </cell>
          <cell r="N2216">
            <v>0.3384876</v>
          </cell>
          <cell r="O2216">
            <v>50</v>
          </cell>
        </row>
        <row r="2217">
          <cell r="A2217" t="str">
            <v>C&amp;I</v>
          </cell>
          <cell r="B2217">
            <v>8</v>
          </cell>
          <cell r="C2217" t="str">
            <v>All</v>
          </cell>
          <cell r="D2217" t="str">
            <v>Switch</v>
          </cell>
          <cell r="E2217" t="str">
            <v>LCA: Stockton</v>
          </cell>
          <cell r="F2217">
            <v>65.738600000000005</v>
          </cell>
          <cell r="G2217">
            <v>1.526932</v>
          </cell>
          <cell r="H2217">
            <v>1.764221</v>
          </cell>
          <cell r="I2217">
            <v>-0.34404459999999998</v>
          </cell>
          <cell r="J2217">
            <v>-0.1407803</v>
          </cell>
          <cell r="K2217">
            <v>0</v>
          </cell>
          <cell r="L2217">
            <v>0.1407803</v>
          </cell>
          <cell r="M2217">
            <v>0.34404459999999998</v>
          </cell>
          <cell r="N2217">
            <v>0.34404459999999998</v>
          </cell>
          <cell r="O2217">
            <v>50</v>
          </cell>
        </row>
        <row r="2218">
          <cell r="A2218" t="str">
            <v>C&amp;I</v>
          </cell>
          <cell r="B2218">
            <v>9</v>
          </cell>
          <cell r="C2218" t="str">
            <v>All</v>
          </cell>
          <cell r="D2218" t="str">
            <v>Switch</v>
          </cell>
          <cell r="E2218" t="str">
            <v>LCA: Stockton</v>
          </cell>
          <cell r="F2218">
            <v>70.573700000000002</v>
          </cell>
          <cell r="G2218">
            <v>2.3070300000000001</v>
          </cell>
          <cell r="H2218">
            <v>2.4653870000000002</v>
          </cell>
          <cell r="I2218">
            <v>-0.37719530000000001</v>
          </cell>
          <cell r="J2218">
            <v>-0.15434529999999999</v>
          </cell>
          <cell r="K2218">
            <v>0</v>
          </cell>
          <cell r="L2218">
            <v>0.15434529999999999</v>
          </cell>
          <cell r="M2218">
            <v>0.37719530000000001</v>
          </cell>
          <cell r="N2218">
            <v>0.37719530000000001</v>
          </cell>
          <cell r="O2218">
            <v>50</v>
          </cell>
        </row>
        <row r="2219">
          <cell r="A2219" t="str">
            <v>C&amp;I</v>
          </cell>
          <cell r="B2219">
            <v>10</v>
          </cell>
          <cell r="C2219" t="str">
            <v>All</v>
          </cell>
          <cell r="D2219" t="str">
            <v>Switch</v>
          </cell>
          <cell r="E2219" t="str">
            <v>LCA: Stockton</v>
          </cell>
          <cell r="F2219">
            <v>76.550799999999995</v>
          </cell>
          <cell r="G2219">
            <v>3.6545100000000001</v>
          </cell>
          <cell r="H2219">
            <v>3.8124060000000002</v>
          </cell>
          <cell r="I2219">
            <v>-0.37503890000000001</v>
          </cell>
          <cell r="J2219">
            <v>-0.15346290000000001</v>
          </cell>
          <cell r="K2219">
            <v>0</v>
          </cell>
          <cell r="L2219">
            <v>0.15346290000000001</v>
          </cell>
          <cell r="M2219">
            <v>0.37503890000000001</v>
          </cell>
          <cell r="N2219">
            <v>0.37503890000000001</v>
          </cell>
          <cell r="O2219">
            <v>50</v>
          </cell>
        </row>
        <row r="2220">
          <cell r="A2220" t="str">
            <v>C&amp;I</v>
          </cell>
          <cell r="B2220">
            <v>11</v>
          </cell>
          <cell r="C2220" t="str">
            <v>All</v>
          </cell>
          <cell r="D2220" t="str">
            <v>Switch</v>
          </cell>
          <cell r="E2220" t="str">
            <v>LCA: Stockton</v>
          </cell>
          <cell r="F2220">
            <v>79.647300000000001</v>
          </cell>
          <cell r="G2220">
            <v>4.0106440000000001</v>
          </cell>
          <cell r="H2220">
            <v>4.2331599999999998</v>
          </cell>
          <cell r="I2220">
            <v>-0.38500220000000002</v>
          </cell>
          <cell r="J2220">
            <v>-0.15753980000000001</v>
          </cell>
          <cell r="K2220">
            <v>0</v>
          </cell>
          <cell r="L2220">
            <v>0.15753980000000001</v>
          </cell>
          <cell r="M2220">
            <v>0.38500220000000002</v>
          </cell>
          <cell r="N2220">
            <v>0.38500220000000002</v>
          </cell>
          <cell r="O2220">
            <v>50</v>
          </cell>
        </row>
        <row r="2221">
          <cell r="A2221" t="str">
            <v>C&amp;I</v>
          </cell>
          <cell r="B2221">
            <v>12</v>
          </cell>
          <cell r="C2221" t="str">
            <v>All</v>
          </cell>
          <cell r="D2221" t="str">
            <v>Switch</v>
          </cell>
          <cell r="E2221" t="str">
            <v>LCA: Stockton</v>
          </cell>
          <cell r="F2221">
            <v>83.528000000000006</v>
          </cell>
          <cell r="G2221">
            <v>4.3576009999999998</v>
          </cell>
          <cell r="H2221">
            <v>3.8941870000000001</v>
          </cell>
          <cell r="I2221">
            <v>-0.40501890000000002</v>
          </cell>
          <cell r="J2221">
            <v>-0.1657305</v>
          </cell>
          <cell r="K2221">
            <v>0</v>
          </cell>
          <cell r="L2221">
            <v>0.1657305</v>
          </cell>
          <cell r="M2221">
            <v>0.40501890000000002</v>
          </cell>
          <cell r="N2221">
            <v>0.40501890000000002</v>
          </cell>
          <cell r="O2221">
            <v>50</v>
          </cell>
        </row>
        <row r="2222">
          <cell r="A2222" t="str">
            <v>C&amp;I</v>
          </cell>
          <cell r="B2222">
            <v>13</v>
          </cell>
          <cell r="C2222" t="str">
            <v>All</v>
          </cell>
          <cell r="D2222" t="str">
            <v>Switch</v>
          </cell>
          <cell r="E2222" t="str">
            <v>LCA: Stockton</v>
          </cell>
          <cell r="F2222">
            <v>86.550799999999995</v>
          </cell>
          <cell r="G2222">
            <v>4.6068730000000002</v>
          </cell>
          <cell r="H2222">
            <v>5.1171480000000003</v>
          </cell>
          <cell r="I2222">
            <v>-0.41689019999999999</v>
          </cell>
          <cell r="J2222">
            <v>-0.17058809999999999</v>
          </cell>
          <cell r="K2222">
            <v>0</v>
          </cell>
          <cell r="L2222">
            <v>0.17058809999999999</v>
          </cell>
          <cell r="M2222">
            <v>0.41689019999999999</v>
          </cell>
          <cell r="N2222">
            <v>0.41689019999999999</v>
          </cell>
          <cell r="O2222">
            <v>50</v>
          </cell>
        </row>
        <row r="2223">
          <cell r="A2223" t="str">
            <v>C&amp;I</v>
          </cell>
          <cell r="B2223">
            <v>14</v>
          </cell>
          <cell r="C2223" t="str">
            <v>All</v>
          </cell>
          <cell r="D2223" t="str">
            <v>Switch</v>
          </cell>
          <cell r="E2223" t="str">
            <v>LCA: Stockton</v>
          </cell>
          <cell r="F2223">
            <v>90.835099999999997</v>
          </cell>
          <cell r="G2223">
            <v>5.1910670000000003</v>
          </cell>
          <cell r="H2223">
            <v>5.1277229999999996</v>
          </cell>
          <cell r="I2223">
            <v>-0.41783429999999999</v>
          </cell>
          <cell r="J2223">
            <v>-0.1709744</v>
          </cell>
          <cell r="K2223">
            <v>0</v>
          </cell>
          <cell r="L2223">
            <v>0.1709744</v>
          </cell>
          <cell r="M2223">
            <v>0.41783429999999999</v>
          </cell>
          <cell r="N2223">
            <v>0.41783429999999999</v>
          </cell>
          <cell r="O2223">
            <v>50</v>
          </cell>
        </row>
        <row r="2224">
          <cell r="A2224" t="str">
            <v>C&amp;I</v>
          </cell>
          <cell r="B2224">
            <v>15</v>
          </cell>
          <cell r="C2224" t="str">
            <v>All</v>
          </cell>
          <cell r="D2224" t="str">
            <v>Switch</v>
          </cell>
          <cell r="E2224" t="str">
            <v>LCA: Stockton</v>
          </cell>
          <cell r="F2224">
            <v>94.357900000000001</v>
          </cell>
          <cell r="G2224">
            <v>5.2144279999999998</v>
          </cell>
          <cell r="H2224">
            <v>5.0083950000000002</v>
          </cell>
          <cell r="I2224">
            <v>-0.41826150000000001</v>
          </cell>
          <cell r="J2224">
            <v>-0.1711492</v>
          </cell>
          <cell r="K2224">
            <v>0</v>
          </cell>
          <cell r="L2224">
            <v>0.1711492</v>
          </cell>
          <cell r="M2224">
            <v>0.41826150000000001</v>
          </cell>
          <cell r="N2224">
            <v>0.41826150000000001</v>
          </cell>
          <cell r="O2224">
            <v>50</v>
          </cell>
        </row>
        <row r="2225">
          <cell r="A2225" t="str">
            <v>C&amp;I</v>
          </cell>
          <cell r="B2225">
            <v>16</v>
          </cell>
          <cell r="C2225" t="str">
            <v>All</v>
          </cell>
          <cell r="D2225" t="str">
            <v>Switch</v>
          </cell>
          <cell r="E2225" t="str">
            <v>LCA: Stockton</v>
          </cell>
          <cell r="F2225">
            <v>95.619299999999996</v>
          </cell>
          <cell r="G2225">
            <v>5.6924720000000004</v>
          </cell>
          <cell r="H2225">
            <v>5.2012919999999996</v>
          </cell>
          <cell r="I2225">
            <v>-0.43996819999999998</v>
          </cell>
          <cell r="J2225">
            <v>-0.18003140000000001</v>
          </cell>
          <cell r="K2225">
            <v>0</v>
          </cell>
          <cell r="L2225">
            <v>0.18003140000000001</v>
          </cell>
          <cell r="M2225">
            <v>0.43996819999999998</v>
          </cell>
          <cell r="N2225">
            <v>0.43996819999999998</v>
          </cell>
          <cell r="O2225">
            <v>50</v>
          </cell>
        </row>
        <row r="2226">
          <cell r="A2226" t="str">
            <v>C&amp;I</v>
          </cell>
          <cell r="B2226">
            <v>17</v>
          </cell>
          <cell r="C2226" t="str">
            <v>All</v>
          </cell>
          <cell r="D2226" t="str">
            <v>Switch</v>
          </cell>
          <cell r="E2226" t="str">
            <v>LCA: Stockton</v>
          </cell>
          <cell r="F2226">
            <v>95.880700000000004</v>
          </cell>
          <cell r="G2226">
            <v>5.5390819999999996</v>
          </cell>
          <cell r="H2226">
            <v>4.5856599999999998</v>
          </cell>
          <cell r="I2226">
            <v>-0.43138379999999998</v>
          </cell>
          <cell r="J2226">
            <v>-0.1765188</v>
          </cell>
          <cell r="K2226">
            <v>0</v>
          </cell>
          <cell r="L2226">
            <v>0.1765188</v>
          </cell>
          <cell r="M2226">
            <v>0.43138379999999998</v>
          </cell>
          <cell r="N2226">
            <v>0.43138379999999998</v>
          </cell>
          <cell r="O2226">
            <v>50</v>
          </cell>
        </row>
        <row r="2227">
          <cell r="A2227" t="str">
            <v>C&amp;I</v>
          </cell>
          <cell r="B2227">
            <v>18</v>
          </cell>
          <cell r="C2227" t="str">
            <v>All</v>
          </cell>
          <cell r="D2227" t="str">
            <v>Switch</v>
          </cell>
          <cell r="E2227" t="str">
            <v>LCA: Stockton</v>
          </cell>
          <cell r="F2227">
            <v>95.022800000000004</v>
          </cell>
          <cell r="G2227">
            <v>4.7564390000000003</v>
          </cell>
          <cell r="H2227">
            <v>3.7521330000000002</v>
          </cell>
          <cell r="I2227">
            <v>-0.43246980000000002</v>
          </cell>
          <cell r="J2227">
            <v>-0.17696319999999999</v>
          </cell>
          <cell r="K2227">
            <v>0</v>
          </cell>
          <cell r="L2227">
            <v>0.17696319999999999</v>
          </cell>
          <cell r="M2227">
            <v>0.43246980000000002</v>
          </cell>
          <cell r="N2227">
            <v>0.43246980000000002</v>
          </cell>
          <cell r="O2227">
            <v>50</v>
          </cell>
        </row>
        <row r="2228">
          <cell r="A2228" t="str">
            <v>C&amp;I</v>
          </cell>
          <cell r="B2228">
            <v>19</v>
          </cell>
          <cell r="C2228" t="str">
            <v>All</v>
          </cell>
          <cell r="D2228" t="str">
            <v>Switch</v>
          </cell>
          <cell r="E2228" t="str">
            <v>LCA: Stockton</v>
          </cell>
          <cell r="F2228">
            <v>93.664900000000003</v>
          </cell>
          <cell r="G2228">
            <v>4.2420730000000004</v>
          </cell>
          <cell r="H2228">
            <v>3.682318</v>
          </cell>
          <cell r="I2228">
            <v>-0.41647139999999999</v>
          </cell>
          <cell r="J2228">
            <v>-0.1704167</v>
          </cell>
          <cell r="K2228">
            <v>0</v>
          </cell>
          <cell r="L2228">
            <v>0.1704167</v>
          </cell>
          <cell r="M2228">
            <v>0.41647139999999999</v>
          </cell>
          <cell r="N2228">
            <v>0.41647139999999999</v>
          </cell>
          <cell r="O2228">
            <v>50</v>
          </cell>
        </row>
        <row r="2229">
          <cell r="A2229" t="str">
            <v>C&amp;I</v>
          </cell>
          <cell r="B2229">
            <v>20</v>
          </cell>
          <cell r="C2229" t="str">
            <v>All</v>
          </cell>
          <cell r="D2229" t="str">
            <v>Switch</v>
          </cell>
          <cell r="E2229" t="str">
            <v>LCA: Stockton</v>
          </cell>
          <cell r="F2229">
            <v>90.949200000000005</v>
          </cell>
          <cell r="G2229">
            <v>3.336195</v>
          </cell>
          <cell r="H2229">
            <v>2.9765799999999998</v>
          </cell>
          <cell r="I2229">
            <v>-0.41419040000000001</v>
          </cell>
          <cell r="J2229">
            <v>-0.16948340000000001</v>
          </cell>
          <cell r="K2229">
            <v>0</v>
          </cell>
          <cell r="L2229">
            <v>0.16948340000000001</v>
          </cell>
          <cell r="M2229">
            <v>0.41419040000000001</v>
          </cell>
          <cell r="N2229">
            <v>0.41419040000000001</v>
          </cell>
          <cell r="O2229">
            <v>50</v>
          </cell>
        </row>
        <row r="2230">
          <cell r="A2230" t="str">
            <v>C&amp;I</v>
          </cell>
          <cell r="B2230">
            <v>21</v>
          </cell>
          <cell r="C2230" t="str">
            <v>All</v>
          </cell>
          <cell r="D2230" t="str">
            <v>Switch</v>
          </cell>
          <cell r="E2230" t="str">
            <v>LCA: Stockton</v>
          </cell>
          <cell r="F2230">
            <v>86.807100000000005</v>
          </cell>
          <cell r="G2230">
            <v>2.7917380000000001</v>
          </cell>
          <cell r="H2230">
            <v>2.3440509999999999</v>
          </cell>
          <cell r="I2230">
            <v>-0.39558789999999999</v>
          </cell>
          <cell r="J2230">
            <v>-0.1618713</v>
          </cell>
          <cell r="K2230">
            <v>0</v>
          </cell>
          <cell r="L2230">
            <v>0.1618713</v>
          </cell>
          <cell r="M2230">
            <v>0.39558789999999999</v>
          </cell>
          <cell r="N2230">
            <v>0.39558789999999999</v>
          </cell>
          <cell r="O2230">
            <v>50</v>
          </cell>
        </row>
        <row r="2231">
          <cell r="A2231" t="str">
            <v>C&amp;I</v>
          </cell>
          <cell r="B2231">
            <v>22</v>
          </cell>
          <cell r="C2231" t="str">
            <v>All</v>
          </cell>
          <cell r="D2231" t="str">
            <v>Switch</v>
          </cell>
          <cell r="E2231" t="str">
            <v>LCA: Stockton</v>
          </cell>
          <cell r="F2231">
            <v>82.852699999999999</v>
          </cell>
          <cell r="G2231">
            <v>1.9187069999999999</v>
          </cell>
          <cell r="H2231">
            <v>1.7592540000000001</v>
          </cell>
          <cell r="I2231">
            <v>-0.46960059999999998</v>
          </cell>
          <cell r="J2231">
            <v>-0.19215670000000001</v>
          </cell>
          <cell r="K2231">
            <v>0</v>
          </cell>
          <cell r="L2231">
            <v>0.19215670000000001</v>
          </cell>
          <cell r="M2231">
            <v>0.46960059999999998</v>
          </cell>
          <cell r="N2231">
            <v>0.46960059999999998</v>
          </cell>
          <cell r="O2231">
            <v>50</v>
          </cell>
        </row>
        <row r="2232">
          <cell r="A2232" t="str">
            <v>C&amp;I</v>
          </cell>
          <cell r="B2232">
            <v>23</v>
          </cell>
          <cell r="C2232" t="str">
            <v>All</v>
          </cell>
          <cell r="D2232" t="str">
            <v>Switch</v>
          </cell>
          <cell r="E2232" t="str">
            <v>LCA: Stockton</v>
          </cell>
          <cell r="F2232">
            <v>79.329899999999995</v>
          </cell>
          <cell r="G2232">
            <v>1.324168</v>
          </cell>
          <cell r="H2232">
            <v>1.4030629999999999</v>
          </cell>
          <cell r="I2232">
            <v>-0.38499250000000002</v>
          </cell>
          <cell r="J2232">
            <v>-0.1575358</v>
          </cell>
          <cell r="K2232">
            <v>0</v>
          </cell>
          <cell r="L2232">
            <v>0.1575358</v>
          </cell>
          <cell r="M2232">
            <v>0.38499250000000002</v>
          </cell>
          <cell r="N2232">
            <v>0.38499250000000002</v>
          </cell>
          <cell r="O2232">
            <v>50</v>
          </cell>
        </row>
        <row r="2233">
          <cell r="A2233" t="str">
            <v>C&amp;I</v>
          </cell>
          <cell r="B2233">
            <v>24</v>
          </cell>
          <cell r="C2233" t="str">
            <v>All</v>
          </cell>
          <cell r="D2233" t="str">
            <v>Switch</v>
          </cell>
          <cell r="E2233" t="str">
            <v>LCA: Stockton</v>
          </cell>
          <cell r="F2233">
            <v>77.449200000000005</v>
          </cell>
          <cell r="G2233">
            <v>1.2392259999999999</v>
          </cell>
          <cell r="H2233">
            <v>1.304446</v>
          </cell>
          <cell r="I2233">
            <v>-0.3547921</v>
          </cell>
          <cell r="J2233">
            <v>-0.145178</v>
          </cell>
          <cell r="K2233">
            <v>0</v>
          </cell>
          <cell r="L2233">
            <v>0.145178</v>
          </cell>
          <cell r="M2233">
            <v>0.3547921</v>
          </cell>
          <cell r="N2233">
            <v>0.3547921</v>
          </cell>
          <cell r="O2233">
            <v>50</v>
          </cell>
        </row>
        <row r="2234">
          <cell r="A2234" t="str">
            <v>C&amp;I</v>
          </cell>
          <cell r="B2234">
            <v>1</v>
          </cell>
          <cell r="C2234" t="str">
            <v>All</v>
          </cell>
          <cell r="D2234" t="str">
            <v>Switch</v>
          </cell>
          <cell r="E2234" t="str">
            <v>Tonnage: 2&lt;=tons&lt;3</v>
          </cell>
          <cell r="F2234">
            <v>65.567300000000003</v>
          </cell>
          <cell r="G2234">
            <v>1.0228440000000001</v>
          </cell>
          <cell r="H2234">
            <v>1.0081439999999999</v>
          </cell>
          <cell r="I2234">
            <v>-0.43242910000000001</v>
          </cell>
          <cell r="J2234">
            <v>-0.17694650000000001</v>
          </cell>
          <cell r="K2234">
            <v>0</v>
          </cell>
          <cell r="L2234">
            <v>0.17694650000000001</v>
          </cell>
          <cell r="M2234">
            <v>0.43242910000000001</v>
          </cell>
          <cell r="N2234">
            <v>0.43242910000000001</v>
          </cell>
          <cell r="O2234">
            <v>22</v>
          </cell>
        </row>
        <row r="2235">
          <cell r="A2235" t="str">
            <v>C&amp;I</v>
          </cell>
          <cell r="B2235">
            <v>2</v>
          </cell>
          <cell r="C2235" t="str">
            <v>All</v>
          </cell>
          <cell r="D2235" t="str">
            <v>Switch</v>
          </cell>
          <cell r="E2235" t="str">
            <v>Tonnage: 2&lt;=tons&lt;3</v>
          </cell>
          <cell r="F2235">
            <v>62.773000000000003</v>
          </cell>
          <cell r="G2235">
            <v>0.99753709999999995</v>
          </cell>
          <cell r="H2235">
            <v>0.99107100000000004</v>
          </cell>
          <cell r="I2235">
            <v>-0.428813</v>
          </cell>
          <cell r="J2235">
            <v>-0.17546680000000001</v>
          </cell>
          <cell r="K2235">
            <v>0</v>
          </cell>
          <cell r="L2235">
            <v>0.17546680000000001</v>
          </cell>
          <cell r="M2235">
            <v>0.428813</v>
          </cell>
          <cell r="N2235">
            <v>0.428813</v>
          </cell>
          <cell r="O2235">
            <v>22</v>
          </cell>
        </row>
        <row r="2236">
          <cell r="A2236" t="str">
            <v>C&amp;I</v>
          </cell>
          <cell r="B2236">
            <v>3</v>
          </cell>
          <cell r="C2236" t="str">
            <v>All</v>
          </cell>
          <cell r="D2236" t="str">
            <v>Switch</v>
          </cell>
          <cell r="E2236" t="str">
            <v>Tonnage: 2&lt;=tons&lt;3</v>
          </cell>
          <cell r="F2236">
            <v>61.240699999999997</v>
          </cell>
          <cell r="G2236">
            <v>1.0512109999999999</v>
          </cell>
          <cell r="H2236">
            <v>1.064921</v>
          </cell>
          <cell r="I2236">
            <v>-0.43091669999999999</v>
          </cell>
          <cell r="J2236">
            <v>-0.1763276</v>
          </cell>
          <cell r="K2236">
            <v>0</v>
          </cell>
          <cell r="L2236">
            <v>0.1763276</v>
          </cell>
          <cell r="M2236">
            <v>0.43091669999999999</v>
          </cell>
          <cell r="N2236">
            <v>0.43091669999999999</v>
          </cell>
          <cell r="O2236">
            <v>22</v>
          </cell>
        </row>
        <row r="2237">
          <cell r="A2237" t="str">
            <v>C&amp;I</v>
          </cell>
          <cell r="B2237">
            <v>4</v>
          </cell>
          <cell r="C2237" t="str">
            <v>All</v>
          </cell>
          <cell r="D2237" t="str">
            <v>Switch</v>
          </cell>
          <cell r="E2237" t="str">
            <v>Tonnage: 2&lt;=tons&lt;3</v>
          </cell>
          <cell r="F2237">
            <v>60.861499999999999</v>
          </cell>
          <cell r="G2237">
            <v>1.0382819999999999</v>
          </cell>
          <cell r="H2237">
            <v>0.99308439999999998</v>
          </cell>
          <cell r="I2237">
            <v>-0.42677389999999998</v>
          </cell>
          <cell r="J2237">
            <v>-0.17463239999999999</v>
          </cell>
          <cell r="K2237">
            <v>0</v>
          </cell>
          <cell r="L2237">
            <v>0.17463239999999999</v>
          </cell>
          <cell r="M2237">
            <v>0.42677389999999998</v>
          </cell>
          <cell r="N2237">
            <v>0.42677389999999998</v>
          </cell>
          <cell r="O2237">
            <v>22</v>
          </cell>
        </row>
        <row r="2238">
          <cell r="A2238" t="str">
            <v>C&amp;I</v>
          </cell>
          <cell r="B2238">
            <v>5</v>
          </cell>
          <cell r="C2238" t="str">
            <v>All</v>
          </cell>
          <cell r="D2238" t="str">
            <v>Switch</v>
          </cell>
          <cell r="E2238" t="str">
            <v>Tonnage: 2&lt;=tons&lt;3</v>
          </cell>
          <cell r="F2238">
            <v>60.482399999999998</v>
          </cell>
          <cell r="G2238">
            <v>0.94910439999999996</v>
          </cell>
          <cell r="H2238">
            <v>0.97551969999999999</v>
          </cell>
          <cell r="I2238">
            <v>-0.42716920000000003</v>
          </cell>
          <cell r="J2238">
            <v>-0.17479420000000001</v>
          </cell>
          <cell r="K2238">
            <v>0</v>
          </cell>
          <cell r="L2238">
            <v>0.17479420000000001</v>
          </cell>
          <cell r="M2238">
            <v>0.42716920000000003</v>
          </cell>
          <cell r="N2238">
            <v>0.42716920000000003</v>
          </cell>
          <cell r="O2238">
            <v>22</v>
          </cell>
        </row>
        <row r="2239">
          <cell r="A2239" t="str">
            <v>C&amp;I</v>
          </cell>
          <cell r="B2239">
            <v>6</v>
          </cell>
          <cell r="C2239" t="str">
            <v>All</v>
          </cell>
          <cell r="D2239" t="str">
            <v>Switch</v>
          </cell>
          <cell r="E2239" t="str">
            <v>Tonnage: 2&lt;=tons&lt;3</v>
          </cell>
          <cell r="F2239">
            <v>59.9649</v>
          </cell>
          <cell r="G2239">
            <v>0.88776330000000003</v>
          </cell>
          <cell r="H2239">
            <v>0.81831670000000001</v>
          </cell>
          <cell r="I2239">
            <v>-0.43221369999999998</v>
          </cell>
          <cell r="J2239">
            <v>-0.1768583</v>
          </cell>
          <cell r="K2239">
            <v>0</v>
          </cell>
          <cell r="L2239">
            <v>0.1768583</v>
          </cell>
          <cell r="M2239">
            <v>0.43221369999999998</v>
          </cell>
          <cell r="N2239">
            <v>0.43221369999999998</v>
          </cell>
          <cell r="O2239">
            <v>22</v>
          </cell>
        </row>
        <row r="2240">
          <cell r="A2240" t="str">
            <v>C&amp;I</v>
          </cell>
          <cell r="B2240">
            <v>7</v>
          </cell>
          <cell r="C2240" t="str">
            <v>All</v>
          </cell>
          <cell r="D2240" t="str">
            <v>Switch</v>
          </cell>
          <cell r="E2240" t="str">
            <v>Tonnage: 2&lt;=tons&lt;3</v>
          </cell>
          <cell r="F2240">
            <v>59.296300000000002</v>
          </cell>
          <cell r="G2240">
            <v>0.76898409999999995</v>
          </cell>
          <cell r="H2240">
            <v>0.59026339999999999</v>
          </cell>
          <cell r="I2240">
            <v>-0.428456</v>
          </cell>
          <cell r="J2240">
            <v>-0.1753207</v>
          </cell>
          <cell r="K2240">
            <v>0</v>
          </cell>
          <cell r="L2240">
            <v>0.1753207</v>
          </cell>
          <cell r="M2240">
            <v>0.428456</v>
          </cell>
          <cell r="N2240">
            <v>0.428456</v>
          </cell>
          <cell r="O2240">
            <v>22</v>
          </cell>
        </row>
        <row r="2241">
          <cell r="A2241" t="str">
            <v>C&amp;I</v>
          </cell>
          <cell r="B2241">
            <v>8</v>
          </cell>
          <cell r="C2241" t="str">
            <v>All</v>
          </cell>
          <cell r="D2241" t="str">
            <v>Switch</v>
          </cell>
          <cell r="E2241" t="str">
            <v>Tonnage: 2&lt;=tons&lt;3</v>
          </cell>
          <cell r="F2241">
            <v>61.441800000000001</v>
          </cell>
          <cell r="G2241">
            <v>1.4895590000000001</v>
          </cell>
          <cell r="H2241">
            <v>1.021712</v>
          </cell>
          <cell r="I2241">
            <v>-0.47649140000000001</v>
          </cell>
          <cell r="J2241">
            <v>-0.19497639999999999</v>
          </cell>
          <cell r="K2241">
            <v>0</v>
          </cell>
          <cell r="L2241">
            <v>0.19497639999999999</v>
          </cell>
          <cell r="M2241">
            <v>0.47649140000000001</v>
          </cell>
          <cell r="N2241">
            <v>0.47649140000000001</v>
          </cell>
          <cell r="O2241">
            <v>22</v>
          </cell>
        </row>
        <row r="2242">
          <cell r="A2242" t="str">
            <v>C&amp;I</v>
          </cell>
          <cell r="B2242">
            <v>9</v>
          </cell>
          <cell r="C2242" t="str">
            <v>All</v>
          </cell>
          <cell r="D2242" t="str">
            <v>Switch</v>
          </cell>
          <cell r="E2242" t="str">
            <v>Tonnage: 2&lt;=tons&lt;3</v>
          </cell>
          <cell r="F2242">
            <v>68.242900000000006</v>
          </cell>
          <cell r="G2242">
            <v>3.9054669999999998</v>
          </cell>
          <cell r="H2242">
            <v>4.0870860000000002</v>
          </cell>
          <cell r="I2242">
            <v>-0.52655580000000002</v>
          </cell>
          <cell r="J2242">
            <v>-0.2154623</v>
          </cell>
          <cell r="K2242">
            <v>0</v>
          </cell>
          <cell r="L2242">
            <v>0.2154623</v>
          </cell>
          <cell r="M2242">
            <v>0.52655580000000002</v>
          </cell>
          <cell r="N2242">
            <v>0.52655580000000002</v>
          </cell>
          <cell r="O2242">
            <v>22</v>
          </cell>
        </row>
        <row r="2243">
          <cell r="A2243" t="str">
            <v>C&amp;I</v>
          </cell>
          <cell r="B2243">
            <v>10</v>
          </cell>
          <cell r="C2243" t="str">
            <v>All</v>
          </cell>
          <cell r="D2243" t="str">
            <v>Switch</v>
          </cell>
          <cell r="E2243" t="str">
            <v>Tonnage: 2&lt;=tons&lt;3</v>
          </cell>
          <cell r="F2243">
            <v>75.249399999999994</v>
          </cell>
          <cell r="G2243">
            <v>4.0099130000000001</v>
          </cell>
          <cell r="H2243">
            <v>4.3386639999999996</v>
          </cell>
          <cell r="I2243">
            <v>-0.51402210000000004</v>
          </cell>
          <cell r="J2243">
            <v>-0.21033370000000001</v>
          </cell>
          <cell r="K2243">
            <v>0</v>
          </cell>
          <cell r="L2243">
            <v>0.21033370000000001</v>
          </cell>
          <cell r="M2243">
            <v>0.51402210000000004</v>
          </cell>
          <cell r="N2243">
            <v>0.51402210000000004</v>
          </cell>
          <cell r="O2243">
            <v>22</v>
          </cell>
        </row>
        <row r="2244">
          <cell r="A2244" t="str">
            <v>C&amp;I</v>
          </cell>
          <cell r="B2244">
            <v>11</v>
          </cell>
          <cell r="C2244" t="str">
            <v>All</v>
          </cell>
          <cell r="D2244" t="str">
            <v>Switch</v>
          </cell>
          <cell r="E2244" t="str">
            <v>Tonnage: 2&lt;=tons&lt;3</v>
          </cell>
          <cell r="F2244">
            <v>81.754300000000001</v>
          </cell>
          <cell r="G2244">
            <v>4.3637759999999997</v>
          </cell>
          <cell r="H2244">
            <v>4.6244940000000003</v>
          </cell>
          <cell r="I2244">
            <v>-0.48113270000000002</v>
          </cell>
          <cell r="J2244">
            <v>-0.19687560000000001</v>
          </cell>
          <cell r="K2244">
            <v>0</v>
          </cell>
          <cell r="L2244">
            <v>0.19687560000000001</v>
          </cell>
          <cell r="M2244">
            <v>0.48113270000000002</v>
          </cell>
          <cell r="N2244">
            <v>0.48113270000000002</v>
          </cell>
          <cell r="O2244">
            <v>22</v>
          </cell>
        </row>
        <row r="2245">
          <cell r="A2245" t="str">
            <v>C&amp;I</v>
          </cell>
          <cell r="B2245">
            <v>12</v>
          </cell>
          <cell r="C2245" t="str">
            <v>All</v>
          </cell>
          <cell r="D2245" t="str">
            <v>Switch</v>
          </cell>
          <cell r="E2245" t="str">
            <v>Tonnage: 2&lt;=tons&lt;3</v>
          </cell>
          <cell r="F2245">
            <v>86.180499999999995</v>
          </cell>
          <cell r="G2245">
            <v>4.8088509999999998</v>
          </cell>
          <cell r="H2245">
            <v>5.0409050000000004</v>
          </cell>
          <cell r="I2245">
            <v>-0.48644929999999997</v>
          </cell>
          <cell r="J2245">
            <v>-0.19905110000000001</v>
          </cell>
          <cell r="K2245">
            <v>0</v>
          </cell>
          <cell r="L2245">
            <v>0.19905110000000001</v>
          </cell>
          <cell r="M2245">
            <v>0.48644929999999997</v>
          </cell>
          <cell r="N2245">
            <v>0.48644929999999997</v>
          </cell>
          <cell r="O2245">
            <v>22</v>
          </cell>
        </row>
        <row r="2246">
          <cell r="A2246" t="str">
            <v>C&amp;I</v>
          </cell>
          <cell r="B2246">
            <v>13</v>
          </cell>
          <cell r="C2246" t="str">
            <v>All</v>
          </cell>
          <cell r="D2246" t="str">
            <v>Switch</v>
          </cell>
          <cell r="E2246" t="str">
            <v>Tonnage: 2&lt;=tons&lt;3</v>
          </cell>
          <cell r="F2246">
            <v>89.086699999999993</v>
          </cell>
          <cell r="G2246">
            <v>4.9270740000000002</v>
          </cell>
          <cell r="H2246">
            <v>5.3445640000000001</v>
          </cell>
          <cell r="I2246">
            <v>-0.49269429999999997</v>
          </cell>
          <cell r="J2246">
            <v>-0.20160649999999999</v>
          </cell>
          <cell r="K2246">
            <v>0</v>
          </cell>
          <cell r="L2246">
            <v>0.20160649999999999</v>
          </cell>
          <cell r="M2246">
            <v>0.49269429999999997</v>
          </cell>
          <cell r="N2246">
            <v>0.49269429999999997</v>
          </cell>
          <cell r="O2246">
            <v>22</v>
          </cell>
        </row>
        <row r="2247">
          <cell r="A2247" t="str">
            <v>C&amp;I</v>
          </cell>
          <cell r="B2247">
            <v>14</v>
          </cell>
          <cell r="C2247" t="str">
            <v>All</v>
          </cell>
          <cell r="D2247" t="str">
            <v>Switch</v>
          </cell>
          <cell r="E2247" t="str">
            <v>Tonnage: 2&lt;=tons&lt;3</v>
          </cell>
          <cell r="F2247">
            <v>91.490499999999997</v>
          </cell>
          <cell r="G2247">
            <v>4.9517790000000002</v>
          </cell>
          <cell r="H2247">
            <v>4.7235149999999999</v>
          </cell>
          <cell r="I2247">
            <v>-0.52927939999999996</v>
          </cell>
          <cell r="J2247">
            <v>-0.21657680000000001</v>
          </cell>
          <cell r="K2247">
            <v>0</v>
          </cell>
          <cell r="L2247">
            <v>0.21657680000000001</v>
          </cell>
          <cell r="M2247">
            <v>0.52927939999999996</v>
          </cell>
          <cell r="N2247">
            <v>0.52927939999999996</v>
          </cell>
          <cell r="O2247">
            <v>22</v>
          </cell>
        </row>
        <row r="2248">
          <cell r="A2248" t="str">
            <v>C&amp;I</v>
          </cell>
          <cell r="B2248">
            <v>15</v>
          </cell>
          <cell r="C2248" t="str">
            <v>All</v>
          </cell>
          <cell r="D2248" t="str">
            <v>Switch</v>
          </cell>
          <cell r="E2248" t="str">
            <v>Tonnage: 2&lt;=tons&lt;3</v>
          </cell>
          <cell r="F2248">
            <v>93.636700000000005</v>
          </cell>
          <cell r="G2248">
            <v>5.6096409999999999</v>
          </cell>
          <cell r="H2248">
            <v>4.9276439999999999</v>
          </cell>
          <cell r="I2248">
            <v>-0.49610409999999999</v>
          </cell>
          <cell r="J2248">
            <v>-0.20300180000000001</v>
          </cell>
          <cell r="K2248">
            <v>0</v>
          </cell>
          <cell r="L2248">
            <v>0.20300180000000001</v>
          </cell>
          <cell r="M2248">
            <v>0.49610409999999999</v>
          </cell>
          <cell r="N2248">
            <v>0.49610409999999999</v>
          </cell>
          <cell r="O2248">
            <v>22</v>
          </cell>
        </row>
        <row r="2249">
          <cell r="A2249" t="str">
            <v>C&amp;I</v>
          </cell>
          <cell r="B2249">
            <v>16</v>
          </cell>
          <cell r="C2249" t="str">
            <v>All</v>
          </cell>
          <cell r="D2249" t="str">
            <v>Switch</v>
          </cell>
          <cell r="E2249" t="str">
            <v>Tonnage: 2&lt;=tons&lt;3</v>
          </cell>
          <cell r="F2249">
            <v>95.651899999999998</v>
          </cell>
          <cell r="G2249">
            <v>6.0122330000000002</v>
          </cell>
          <cell r="H2249">
            <v>5.15646</v>
          </cell>
          <cell r="I2249">
            <v>-0.51269670000000001</v>
          </cell>
          <cell r="J2249">
            <v>-0.20979130000000001</v>
          </cell>
          <cell r="K2249">
            <v>0</v>
          </cell>
          <cell r="L2249">
            <v>0.20979130000000001</v>
          </cell>
          <cell r="M2249">
            <v>0.51269670000000001</v>
          </cell>
          <cell r="N2249">
            <v>0.51269670000000001</v>
          </cell>
          <cell r="O2249">
            <v>22</v>
          </cell>
        </row>
        <row r="2250">
          <cell r="A2250" t="str">
            <v>C&amp;I</v>
          </cell>
          <cell r="B2250">
            <v>17</v>
          </cell>
          <cell r="C2250" t="str">
            <v>All</v>
          </cell>
          <cell r="D2250" t="str">
            <v>Switch</v>
          </cell>
          <cell r="E2250" t="str">
            <v>Tonnage: 2&lt;=tons&lt;3</v>
          </cell>
          <cell r="F2250">
            <v>96.315600000000003</v>
          </cell>
          <cell r="G2250">
            <v>6.168552</v>
          </cell>
          <cell r="H2250">
            <v>5.1853170000000004</v>
          </cell>
          <cell r="I2250">
            <v>-0.48037410000000003</v>
          </cell>
          <cell r="J2250">
            <v>-0.1965652</v>
          </cell>
          <cell r="K2250">
            <v>0</v>
          </cell>
          <cell r="L2250">
            <v>0.1965652</v>
          </cell>
          <cell r="M2250">
            <v>0.48037410000000003</v>
          </cell>
          <cell r="N2250">
            <v>0.48037410000000003</v>
          </cell>
          <cell r="O2250">
            <v>22</v>
          </cell>
        </row>
        <row r="2251">
          <cell r="A2251" t="str">
            <v>C&amp;I</v>
          </cell>
          <cell r="B2251">
            <v>18</v>
          </cell>
          <cell r="C2251" t="str">
            <v>All</v>
          </cell>
          <cell r="D2251" t="str">
            <v>Switch</v>
          </cell>
          <cell r="E2251" t="str">
            <v>Tonnage: 2&lt;=tons&lt;3</v>
          </cell>
          <cell r="F2251">
            <v>95.525999999999996</v>
          </cell>
          <cell r="G2251">
            <v>5.9636490000000002</v>
          </cell>
          <cell r="H2251">
            <v>5.0250329999999996</v>
          </cell>
          <cell r="I2251">
            <v>-0.49194149999999998</v>
          </cell>
          <cell r="J2251">
            <v>-0.20129849999999999</v>
          </cell>
          <cell r="K2251">
            <v>0</v>
          </cell>
          <cell r="L2251">
            <v>0.20129849999999999</v>
          </cell>
          <cell r="M2251">
            <v>0.49194149999999998</v>
          </cell>
          <cell r="N2251">
            <v>0.49194149999999998</v>
          </cell>
          <cell r="O2251">
            <v>22</v>
          </cell>
        </row>
        <row r="2252">
          <cell r="A2252" t="str">
            <v>C&amp;I</v>
          </cell>
          <cell r="B2252">
            <v>19</v>
          </cell>
          <cell r="C2252" t="str">
            <v>All</v>
          </cell>
          <cell r="D2252" t="str">
            <v>Switch</v>
          </cell>
          <cell r="E2252" t="str">
            <v>Tonnage: 2&lt;=tons&lt;3</v>
          </cell>
          <cell r="F2252">
            <v>92.607699999999994</v>
          </cell>
          <cell r="G2252">
            <v>4.1624759999999998</v>
          </cell>
          <cell r="H2252">
            <v>3.498024</v>
          </cell>
          <cell r="I2252">
            <v>-0.51803520000000003</v>
          </cell>
          <cell r="J2252">
            <v>-0.21197579999999999</v>
          </cell>
          <cell r="K2252">
            <v>0</v>
          </cell>
          <cell r="L2252">
            <v>0.21197579999999999</v>
          </cell>
          <cell r="M2252">
            <v>0.51803520000000003</v>
          </cell>
          <cell r="N2252">
            <v>0.51803520000000003</v>
          </cell>
          <cell r="O2252">
            <v>22</v>
          </cell>
        </row>
        <row r="2253">
          <cell r="A2253" t="str">
            <v>C&amp;I</v>
          </cell>
          <cell r="B2253">
            <v>20</v>
          </cell>
          <cell r="C2253" t="str">
            <v>All</v>
          </cell>
          <cell r="D2253" t="str">
            <v>Switch</v>
          </cell>
          <cell r="E2253" t="str">
            <v>Tonnage: 2&lt;=tons&lt;3</v>
          </cell>
          <cell r="F2253">
            <v>85.581699999999998</v>
          </cell>
          <cell r="G2253">
            <v>1.105137</v>
          </cell>
          <cell r="H2253">
            <v>0.99479379999999995</v>
          </cell>
          <cell r="I2253">
            <v>-0.49985819999999997</v>
          </cell>
          <cell r="J2253">
            <v>-0.20453789999999999</v>
          </cell>
          <cell r="K2253">
            <v>0</v>
          </cell>
          <cell r="L2253">
            <v>0.20453789999999999</v>
          </cell>
          <cell r="M2253">
            <v>0.49985819999999997</v>
          </cell>
          <cell r="N2253">
            <v>0.49985819999999997</v>
          </cell>
          <cell r="O2253">
            <v>22</v>
          </cell>
        </row>
        <row r="2254">
          <cell r="A2254" t="str">
            <v>C&amp;I</v>
          </cell>
          <cell r="B2254">
            <v>21</v>
          </cell>
          <cell r="C2254" t="str">
            <v>All</v>
          </cell>
          <cell r="D2254" t="str">
            <v>Switch</v>
          </cell>
          <cell r="E2254" t="str">
            <v>Tonnage: 2&lt;=tons&lt;3</v>
          </cell>
          <cell r="F2254">
            <v>80.178600000000003</v>
          </cell>
          <cell r="G2254">
            <v>1.131848</v>
          </cell>
          <cell r="H2254">
            <v>0.94848350000000003</v>
          </cell>
          <cell r="I2254">
            <v>-0.45533240000000003</v>
          </cell>
          <cell r="J2254">
            <v>-0.18631829999999999</v>
          </cell>
          <cell r="K2254">
            <v>0</v>
          </cell>
          <cell r="L2254">
            <v>0.18631829999999999</v>
          </cell>
          <cell r="M2254">
            <v>0.45533240000000003</v>
          </cell>
          <cell r="N2254">
            <v>0.45533240000000003</v>
          </cell>
          <cell r="O2254">
            <v>22</v>
          </cell>
        </row>
        <row r="2255">
          <cell r="A2255" t="str">
            <v>C&amp;I</v>
          </cell>
          <cell r="B2255">
            <v>22</v>
          </cell>
          <cell r="C2255" t="str">
            <v>All</v>
          </cell>
          <cell r="D2255" t="str">
            <v>Switch</v>
          </cell>
          <cell r="E2255" t="str">
            <v>Tonnage: 2&lt;=tons&lt;3</v>
          </cell>
          <cell r="F2255">
            <v>76.8917</v>
          </cell>
          <cell r="G2255">
            <v>1.391235</v>
          </cell>
          <cell r="H2255">
            <v>1.194836</v>
          </cell>
          <cell r="I2255">
            <v>-0.4407586</v>
          </cell>
          <cell r="J2255">
            <v>-0.18035480000000001</v>
          </cell>
          <cell r="K2255">
            <v>0</v>
          </cell>
          <cell r="L2255">
            <v>0.18035480000000001</v>
          </cell>
          <cell r="M2255">
            <v>0.4407586</v>
          </cell>
          <cell r="N2255">
            <v>0.4407586</v>
          </cell>
          <cell r="O2255">
            <v>22</v>
          </cell>
        </row>
        <row r="2256">
          <cell r="A2256" t="str">
            <v>C&amp;I</v>
          </cell>
          <cell r="B2256">
            <v>23</v>
          </cell>
          <cell r="C2256" t="str">
            <v>All</v>
          </cell>
          <cell r="D2256" t="str">
            <v>Switch</v>
          </cell>
          <cell r="E2256" t="str">
            <v>Tonnage: 2&lt;=tons&lt;3</v>
          </cell>
          <cell r="F2256">
            <v>74.052199999999999</v>
          </cell>
          <cell r="G2256">
            <v>1.1710160000000001</v>
          </cell>
          <cell r="H2256">
            <v>1.2544150000000001</v>
          </cell>
          <cell r="I2256">
            <v>-0.4305891</v>
          </cell>
          <cell r="J2256">
            <v>-0.17619360000000001</v>
          </cell>
          <cell r="K2256">
            <v>0</v>
          </cell>
          <cell r="L2256">
            <v>0.17619360000000001</v>
          </cell>
          <cell r="M2256">
            <v>0.4305891</v>
          </cell>
          <cell r="N2256">
            <v>0.4305891</v>
          </cell>
          <cell r="O2256">
            <v>22</v>
          </cell>
        </row>
        <row r="2257">
          <cell r="A2257" t="str">
            <v>C&amp;I</v>
          </cell>
          <cell r="B2257">
            <v>24</v>
          </cell>
          <cell r="C2257" t="str">
            <v>All</v>
          </cell>
          <cell r="D2257" t="str">
            <v>Switch</v>
          </cell>
          <cell r="E2257" t="str">
            <v>Tonnage: 2&lt;=tons&lt;3</v>
          </cell>
          <cell r="F2257">
            <v>71.752399999999994</v>
          </cell>
          <cell r="G2257">
            <v>1.1554850000000001</v>
          </cell>
          <cell r="H2257">
            <v>1.188218</v>
          </cell>
          <cell r="I2257">
            <v>-0.428143</v>
          </cell>
          <cell r="J2257">
            <v>-0.1751926</v>
          </cell>
          <cell r="K2257">
            <v>0</v>
          </cell>
          <cell r="L2257">
            <v>0.1751926</v>
          </cell>
          <cell r="M2257">
            <v>0.428143</v>
          </cell>
          <cell r="N2257">
            <v>0.428143</v>
          </cell>
          <cell r="O2257">
            <v>22</v>
          </cell>
        </row>
        <row r="2258">
          <cell r="A2258" t="str">
            <v>C&amp;I</v>
          </cell>
          <cell r="B2258">
            <v>1</v>
          </cell>
          <cell r="C2258" t="str">
            <v>All</v>
          </cell>
          <cell r="D2258" t="str">
            <v>Switch</v>
          </cell>
          <cell r="E2258" t="str">
            <v>Tonnage: 3&lt;=tons&lt;4</v>
          </cell>
          <cell r="F2258">
            <v>68.332899999999995</v>
          </cell>
          <cell r="G2258">
            <v>0.61592820000000004</v>
          </cell>
          <cell r="H2258">
            <v>0.73609409999999997</v>
          </cell>
          <cell r="I2258">
            <v>-0.25569140000000001</v>
          </cell>
          <cell r="J2258">
            <v>-0.10462689999999999</v>
          </cell>
          <cell r="K2258">
            <v>0</v>
          </cell>
          <cell r="L2258">
            <v>0.10462689999999999</v>
          </cell>
          <cell r="M2258">
            <v>0.25569140000000001</v>
          </cell>
          <cell r="N2258">
            <v>0.25569140000000001</v>
          </cell>
          <cell r="O2258">
            <v>52</v>
          </cell>
        </row>
        <row r="2259">
          <cell r="A2259" t="str">
            <v>C&amp;I</v>
          </cell>
          <cell r="B2259">
            <v>2</v>
          </cell>
          <cell r="C2259" t="str">
            <v>All</v>
          </cell>
          <cell r="D2259" t="str">
            <v>Switch</v>
          </cell>
          <cell r="E2259" t="str">
            <v>Tonnage: 3&lt;=tons&lt;4</v>
          </cell>
          <cell r="F2259">
            <v>67.190700000000007</v>
          </cell>
          <cell r="G2259">
            <v>0.59635729999999998</v>
          </cell>
          <cell r="H2259">
            <v>0.70095969999999996</v>
          </cell>
          <cell r="I2259">
            <v>-0.25472850000000002</v>
          </cell>
          <cell r="J2259">
            <v>-0.1042328</v>
          </cell>
          <cell r="K2259">
            <v>0</v>
          </cell>
          <cell r="L2259">
            <v>0.1042328</v>
          </cell>
          <cell r="M2259">
            <v>0.25472850000000002</v>
          </cell>
          <cell r="N2259">
            <v>0.25472850000000002</v>
          </cell>
          <cell r="O2259">
            <v>52</v>
          </cell>
        </row>
        <row r="2260">
          <cell r="A2260" t="str">
            <v>C&amp;I</v>
          </cell>
          <cell r="B2260">
            <v>3</v>
          </cell>
          <cell r="C2260" t="str">
            <v>All</v>
          </cell>
          <cell r="D2260" t="str">
            <v>Switch</v>
          </cell>
          <cell r="E2260" t="str">
            <v>Tonnage: 3&lt;=tons&lt;4</v>
          </cell>
          <cell r="F2260">
            <v>66.066900000000004</v>
          </cell>
          <cell r="G2260">
            <v>0.62492479999999995</v>
          </cell>
          <cell r="H2260">
            <v>0.70583960000000001</v>
          </cell>
          <cell r="I2260">
            <v>-0.25265110000000002</v>
          </cell>
          <cell r="J2260">
            <v>-0.1033828</v>
          </cell>
          <cell r="K2260">
            <v>0</v>
          </cell>
          <cell r="L2260">
            <v>0.1033828</v>
          </cell>
          <cell r="M2260">
            <v>0.25265110000000002</v>
          </cell>
          <cell r="N2260">
            <v>0.25265110000000002</v>
          </cell>
          <cell r="O2260">
            <v>52</v>
          </cell>
        </row>
        <row r="2261">
          <cell r="A2261" t="str">
            <v>C&amp;I</v>
          </cell>
          <cell r="B2261">
            <v>4</v>
          </cell>
          <cell r="C2261" t="str">
            <v>All</v>
          </cell>
          <cell r="D2261" t="str">
            <v>Switch</v>
          </cell>
          <cell r="E2261" t="str">
            <v>Tonnage: 3&lt;=tons&lt;4</v>
          </cell>
          <cell r="F2261">
            <v>65.111000000000004</v>
          </cell>
          <cell r="G2261">
            <v>0.61741679999999999</v>
          </cell>
          <cell r="H2261">
            <v>0.70376890000000003</v>
          </cell>
          <cell r="I2261">
            <v>-0.2520733</v>
          </cell>
          <cell r="J2261">
            <v>-0.1031464</v>
          </cell>
          <cell r="K2261">
            <v>0</v>
          </cell>
          <cell r="L2261">
            <v>0.1031464</v>
          </cell>
          <cell r="M2261">
            <v>0.2520733</v>
          </cell>
          <cell r="N2261">
            <v>0.2520733</v>
          </cell>
          <cell r="O2261">
            <v>52</v>
          </cell>
        </row>
        <row r="2262">
          <cell r="A2262" t="str">
            <v>C&amp;I</v>
          </cell>
          <cell r="B2262">
            <v>5</v>
          </cell>
          <cell r="C2262" t="str">
            <v>All</v>
          </cell>
          <cell r="D2262" t="str">
            <v>Switch</v>
          </cell>
          <cell r="E2262" t="str">
            <v>Tonnage: 3&lt;=tons&lt;4</v>
          </cell>
          <cell r="F2262">
            <v>64.388000000000005</v>
          </cell>
          <cell r="G2262">
            <v>0.60883039999999999</v>
          </cell>
          <cell r="H2262">
            <v>0.70201499999999994</v>
          </cell>
          <cell r="I2262">
            <v>-0.2521313</v>
          </cell>
          <cell r="J2262">
            <v>-0.1031701</v>
          </cell>
          <cell r="K2262">
            <v>0</v>
          </cell>
          <cell r="L2262">
            <v>0.1031701</v>
          </cell>
          <cell r="M2262">
            <v>0.2521313</v>
          </cell>
          <cell r="N2262">
            <v>0.2521313</v>
          </cell>
          <cell r="O2262">
            <v>52</v>
          </cell>
        </row>
        <row r="2263">
          <cell r="A2263" t="str">
            <v>C&amp;I</v>
          </cell>
          <cell r="B2263">
            <v>6</v>
          </cell>
          <cell r="C2263" t="str">
            <v>All</v>
          </cell>
          <cell r="D2263" t="str">
            <v>Switch</v>
          </cell>
          <cell r="E2263" t="str">
            <v>Tonnage: 3&lt;=tons&lt;4</v>
          </cell>
          <cell r="F2263">
            <v>63.860999999999997</v>
          </cell>
          <cell r="G2263">
            <v>0.63075289999999995</v>
          </cell>
          <cell r="H2263">
            <v>0.7190086</v>
          </cell>
          <cell r="I2263">
            <v>-0.2520635</v>
          </cell>
          <cell r="J2263">
            <v>-0.1031424</v>
          </cell>
          <cell r="K2263">
            <v>0</v>
          </cell>
          <cell r="L2263">
            <v>0.1031424</v>
          </cell>
          <cell r="M2263">
            <v>0.2520635</v>
          </cell>
          <cell r="N2263">
            <v>0.2520635</v>
          </cell>
          <cell r="O2263">
            <v>52</v>
          </cell>
        </row>
        <row r="2264">
          <cell r="A2264" t="str">
            <v>C&amp;I</v>
          </cell>
          <cell r="B2264">
            <v>7</v>
          </cell>
          <cell r="C2264" t="str">
            <v>All</v>
          </cell>
          <cell r="D2264" t="str">
            <v>Switch</v>
          </cell>
          <cell r="E2264" t="str">
            <v>Tonnage: 3&lt;=tons&lt;4</v>
          </cell>
          <cell r="F2264">
            <v>62.936300000000003</v>
          </cell>
          <cell r="G2264">
            <v>0.64624239999999999</v>
          </cell>
          <cell r="H2264">
            <v>0.73746299999999998</v>
          </cell>
          <cell r="I2264">
            <v>-0.25258320000000001</v>
          </cell>
          <cell r="J2264">
            <v>-0.103355</v>
          </cell>
          <cell r="K2264">
            <v>0</v>
          </cell>
          <cell r="L2264">
            <v>0.103355</v>
          </cell>
          <cell r="M2264">
            <v>0.25258320000000001</v>
          </cell>
          <cell r="N2264">
            <v>0.25258320000000001</v>
          </cell>
          <cell r="O2264">
            <v>52</v>
          </cell>
        </row>
        <row r="2265">
          <cell r="A2265" t="str">
            <v>C&amp;I</v>
          </cell>
          <cell r="B2265">
            <v>8</v>
          </cell>
          <cell r="C2265" t="str">
            <v>All</v>
          </cell>
          <cell r="D2265" t="str">
            <v>Switch</v>
          </cell>
          <cell r="E2265" t="str">
            <v>Tonnage: 3&lt;=tons&lt;4</v>
          </cell>
          <cell r="F2265">
            <v>63.861899999999999</v>
          </cell>
          <cell r="G2265">
            <v>0.98377919999999996</v>
          </cell>
          <cell r="H2265">
            <v>1.140552</v>
          </cell>
          <cell r="I2265">
            <v>-0.25618869999999999</v>
          </cell>
          <cell r="J2265">
            <v>-0.1048303</v>
          </cell>
          <cell r="K2265">
            <v>0</v>
          </cell>
          <cell r="L2265">
            <v>0.1048303</v>
          </cell>
          <cell r="M2265">
            <v>0.25618869999999999</v>
          </cell>
          <cell r="N2265">
            <v>0.25618869999999999</v>
          </cell>
          <cell r="O2265">
            <v>52</v>
          </cell>
        </row>
        <row r="2266">
          <cell r="A2266" t="str">
            <v>C&amp;I</v>
          </cell>
          <cell r="B2266">
            <v>9</v>
          </cell>
          <cell r="C2266" t="str">
            <v>All</v>
          </cell>
          <cell r="D2266" t="str">
            <v>Switch</v>
          </cell>
          <cell r="E2266" t="str">
            <v>Tonnage: 3&lt;=tons&lt;4</v>
          </cell>
          <cell r="F2266">
            <v>68.114699999999999</v>
          </cell>
          <cell r="G2266">
            <v>1.9368479999999999</v>
          </cell>
          <cell r="H2266">
            <v>1.8280050000000001</v>
          </cell>
          <cell r="I2266">
            <v>-0.29423729999999998</v>
          </cell>
          <cell r="J2266">
            <v>-0.12039950000000001</v>
          </cell>
          <cell r="K2266">
            <v>0</v>
          </cell>
          <cell r="L2266">
            <v>0.12039950000000001</v>
          </cell>
          <cell r="M2266">
            <v>0.29423729999999998</v>
          </cell>
          <cell r="N2266">
            <v>0.29423729999999998</v>
          </cell>
          <cell r="O2266">
            <v>52</v>
          </cell>
        </row>
        <row r="2267">
          <cell r="A2267" t="str">
            <v>C&amp;I</v>
          </cell>
          <cell r="B2267">
            <v>10</v>
          </cell>
          <cell r="C2267" t="str">
            <v>All</v>
          </cell>
          <cell r="D2267" t="str">
            <v>Switch</v>
          </cell>
          <cell r="E2267" t="str">
            <v>Tonnage: 3&lt;=tons&lt;4</v>
          </cell>
          <cell r="F2267">
            <v>72.722999999999999</v>
          </cell>
          <cell r="G2267">
            <v>2.9247809999999999</v>
          </cell>
          <cell r="H2267">
            <v>2.5753430000000002</v>
          </cell>
          <cell r="I2267">
            <v>-0.28526859999999998</v>
          </cell>
          <cell r="J2267">
            <v>-0.1167296</v>
          </cell>
          <cell r="K2267">
            <v>0</v>
          </cell>
          <cell r="L2267">
            <v>0.1167296</v>
          </cell>
          <cell r="M2267">
            <v>0.28526859999999998</v>
          </cell>
          <cell r="N2267">
            <v>0.28526859999999998</v>
          </cell>
          <cell r="O2267">
            <v>52</v>
          </cell>
        </row>
        <row r="2268">
          <cell r="A2268" t="str">
            <v>C&amp;I</v>
          </cell>
          <cell r="B2268">
            <v>11</v>
          </cell>
          <cell r="C2268" t="str">
            <v>All</v>
          </cell>
          <cell r="D2268" t="str">
            <v>Switch</v>
          </cell>
          <cell r="E2268" t="str">
            <v>Tonnage: 3&lt;=tons&lt;4</v>
          </cell>
          <cell r="F2268">
            <v>77.159499999999994</v>
          </cell>
          <cell r="G2268">
            <v>3.2127180000000002</v>
          </cell>
          <cell r="H2268">
            <v>3.174077</v>
          </cell>
          <cell r="I2268">
            <v>-0.3109961</v>
          </cell>
          <cell r="J2268">
            <v>-0.12725710000000001</v>
          </cell>
          <cell r="K2268">
            <v>0</v>
          </cell>
          <cell r="L2268">
            <v>0.12725710000000001</v>
          </cell>
          <cell r="M2268">
            <v>0.3109961</v>
          </cell>
          <cell r="N2268">
            <v>0.3109961</v>
          </cell>
          <cell r="O2268">
            <v>52</v>
          </cell>
        </row>
        <row r="2269">
          <cell r="A2269" t="str">
            <v>C&amp;I</v>
          </cell>
          <cell r="B2269">
            <v>12</v>
          </cell>
          <cell r="C2269" t="str">
            <v>All</v>
          </cell>
          <cell r="D2269" t="str">
            <v>Switch</v>
          </cell>
          <cell r="E2269" t="str">
            <v>Tonnage: 3&lt;=tons&lt;4</v>
          </cell>
          <cell r="F2269">
            <v>81.226500000000001</v>
          </cell>
          <cell r="G2269">
            <v>3.7586469999999998</v>
          </cell>
          <cell r="H2269">
            <v>3.3645860000000001</v>
          </cell>
          <cell r="I2269">
            <v>-0.34815239999999997</v>
          </cell>
          <cell r="J2269">
            <v>-0.14246110000000001</v>
          </cell>
          <cell r="K2269">
            <v>0</v>
          </cell>
          <cell r="L2269">
            <v>0.14246110000000001</v>
          </cell>
          <cell r="M2269">
            <v>0.34815239999999997</v>
          </cell>
          <cell r="N2269">
            <v>0.34815239999999997</v>
          </cell>
          <cell r="O2269">
            <v>52</v>
          </cell>
        </row>
        <row r="2270">
          <cell r="A2270" t="str">
            <v>C&amp;I</v>
          </cell>
          <cell r="B2270">
            <v>13</v>
          </cell>
          <cell r="C2270" t="str">
            <v>All</v>
          </cell>
          <cell r="D2270" t="str">
            <v>Switch</v>
          </cell>
          <cell r="E2270" t="str">
            <v>Tonnage: 3&lt;=tons&lt;4</v>
          </cell>
          <cell r="F2270">
            <v>84.717799999999997</v>
          </cell>
          <cell r="G2270">
            <v>3.8073359999999998</v>
          </cell>
          <cell r="H2270">
            <v>4.3649389999999997</v>
          </cell>
          <cell r="I2270">
            <v>-0.32279580000000002</v>
          </cell>
          <cell r="J2270">
            <v>-0.13208539999999999</v>
          </cell>
          <cell r="K2270">
            <v>0</v>
          </cell>
          <cell r="L2270">
            <v>0.13208539999999999</v>
          </cell>
          <cell r="M2270">
            <v>0.32279580000000002</v>
          </cell>
          <cell r="N2270">
            <v>0.32279580000000002</v>
          </cell>
          <cell r="O2270">
            <v>52</v>
          </cell>
        </row>
        <row r="2271">
          <cell r="A2271" t="str">
            <v>C&amp;I</v>
          </cell>
          <cell r="B2271">
            <v>14</v>
          </cell>
          <cell r="C2271" t="str">
            <v>All</v>
          </cell>
          <cell r="D2271" t="str">
            <v>Switch</v>
          </cell>
          <cell r="E2271" t="str">
            <v>Tonnage: 3&lt;=tons&lt;4</v>
          </cell>
          <cell r="F2271">
            <v>87.712199999999996</v>
          </cell>
          <cell r="G2271">
            <v>4.1405469999999998</v>
          </cell>
          <cell r="H2271">
            <v>4.0662700000000003</v>
          </cell>
          <cell r="I2271">
            <v>-0.32349529999999999</v>
          </cell>
          <cell r="J2271">
            <v>-0.13237160000000001</v>
          </cell>
          <cell r="K2271">
            <v>0</v>
          </cell>
          <cell r="L2271">
            <v>0.13237160000000001</v>
          </cell>
          <cell r="M2271">
            <v>0.32349529999999999</v>
          </cell>
          <cell r="N2271">
            <v>0.32349529999999999</v>
          </cell>
          <cell r="O2271">
            <v>52</v>
          </cell>
        </row>
        <row r="2272">
          <cell r="A2272" t="str">
            <v>C&amp;I</v>
          </cell>
          <cell r="B2272">
            <v>15</v>
          </cell>
          <cell r="C2272" t="str">
            <v>All</v>
          </cell>
          <cell r="D2272" t="str">
            <v>Switch</v>
          </cell>
          <cell r="E2272" t="str">
            <v>Tonnage: 3&lt;=tons&lt;4</v>
          </cell>
          <cell r="F2272">
            <v>90.632900000000006</v>
          </cell>
          <cell r="G2272">
            <v>4.4315329999999999</v>
          </cell>
          <cell r="H2272">
            <v>4.3809110000000002</v>
          </cell>
          <cell r="I2272">
            <v>-0.3207026</v>
          </cell>
          <cell r="J2272">
            <v>-0.13122890000000001</v>
          </cell>
          <cell r="K2272">
            <v>0</v>
          </cell>
          <cell r="L2272">
            <v>0.13122890000000001</v>
          </cell>
          <cell r="M2272">
            <v>0.3207026</v>
          </cell>
          <cell r="N2272">
            <v>0.3207026</v>
          </cell>
          <cell r="O2272">
            <v>52</v>
          </cell>
        </row>
        <row r="2273">
          <cell r="A2273" t="str">
            <v>C&amp;I</v>
          </cell>
          <cell r="B2273">
            <v>16</v>
          </cell>
          <cell r="C2273" t="str">
            <v>All</v>
          </cell>
          <cell r="D2273" t="str">
            <v>Switch</v>
          </cell>
          <cell r="E2273" t="str">
            <v>Tonnage: 3&lt;=tons&lt;4</v>
          </cell>
          <cell r="F2273">
            <v>92.477000000000004</v>
          </cell>
          <cell r="G2273">
            <v>4.6331470000000001</v>
          </cell>
          <cell r="H2273">
            <v>4.4727050000000004</v>
          </cell>
          <cell r="I2273">
            <v>-0.32040390000000002</v>
          </cell>
          <cell r="J2273">
            <v>-0.13110669999999999</v>
          </cell>
          <cell r="K2273">
            <v>0</v>
          </cell>
          <cell r="L2273">
            <v>0.13110669999999999</v>
          </cell>
          <cell r="M2273">
            <v>0.32040390000000002</v>
          </cell>
          <cell r="N2273">
            <v>0.32040390000000002</v>
          </cell>
          <cell r="O2273">
            <v>52</v>
          </cell>
        </row>
        <row r="2274">
          <cell r="A2274" t="str">
            <v>C&amp;I</v>
          </cell>
          <cell r="B2274">
            <v>17</v>
          </cell>
          <cell r="C2274" t="str">
            <v>All</v>
          </cell>
          <cell r="D2274" t="str">
            <v>Switch</v>
          </cell>
          <cell r="E2274" t="str">
            <v>Tonnage: 3&lt;=tons&lt;4</v>
          </cell>
          <cell r="F2274">
            <v>93.249099999999999</v>
          </cell>
          <cell r="G2274">
            <v>4.4516260000000001</v>
          </cell>
          <cell r="H2274">
            <v>3.9779369999999998</v>
          </cell>
          <cell r="I2274">
            <v>-0.32131300000000002</v>
          </cell>
          <cell r="J2274">
            <v>-0.1314787</v>
          </cell>
          <cell r="K2274">
            <v>0</v>
          </cell>
          <cell r="L2274">
            <v>0.1314787</v>
          </cell>
          <cell r="M2274">
            <v>0.32131300000000002</v>
          </cell>
          <cell r="N2274">
            <v>0.32131300000000002</v>
          </cell>
          <cell r="O2274">
            <v>52</v>
          </cell>
        </row>
        <row r="2275">
          <cell r="A2275" t="str">
            <v>C&amp;I</v>
          </cell>
          <cell r="B2275">
            <v>18</v>
          </cell>
          <cell r="C2275" t="str">
            <v>All</v>
          </cell>
          <cell r="D2275" t="str">
            <v>Switch</v>
          </cell>
          <cell r="E2275" t="str">
            <v>Tonnage: 3&lt;=tons&lt;4</v>
          </cell>
          <cell r="F2275">
            <v>92.073899999999995</v>
          </cell>
          <cell r="G2275">
            <v>3.3207529999999998</v>
          </cell>
          <cell r="H2275">
            <v>3.0367609999999998</v>
          </cell>
          <cell r="I2275">
            <v>-0.33492139999999998</v>
          </cell>
          <cell r="J2275">
            <v>-0.13704710000000001</v>
          </cell>
          <cell r="K2275">
            <v>0</v>
          </cell>
          <cell r="L2275">
            <v>0.13704710000000001</v>
          </cell>
          <cell r="M2275">
            <v>0.33492139999999998</v>
          </cell>
          <cell r="N2275">
            <v>0.33492139999999998</v>
          </cell>
          <cell r="O2275">
            <v>52</v>
          </cell>
        </row>
        <row r="2276">
          <cell r="A2276" t="str">
            <v>C&amp;I</v>
          </cell>
          <cell r="B2276">
            <v>19</v>
          </cell>
          <cell r="C2276" t="str">
            <v>All</v>
          </cell>
          <cell r="D2276" t="str">
            <v>Switch</v>
          </cell>
          <cell r="E2276" t="str">
            <v>Tonnage: 3&lt;=tons&lt;4</v>
          </cell>
          <cell r="F2276">
            <v>89.538799999999995</v>
          </cell>
          <cell r="G2276">
            <v>2.2962470000000001</v>
          </cell>
          <cell r="H2276">
            <v>1.817421</v>
          </cell>
          <cell r="I2276">
            <v>-0.3211831</v>
          </cell>
          <cell r="J2276">
            <v>-0.1314255</v>
          </cell>
          <cell r="K2276">
            <v>0</v>
          </cell>
          <cell r="L2276">
            <v>0.1314255</v>
          </cell>
          <cell r="M2276">
            <v>0.3211831</v>
          </cell>
          <cell r="N2276">
            <v>0.3211831</v>
          </cell>
          <cell r="O2276">
            <v>52</v>
          </cell>
        </row>
        <row r="2277">
          <cell r="A2277" t="str">
            <v>C&amp;I</v>
          </cell>
          <cell r="B2277">
            <v>20</v>
          </cell>
          <cell r="C2277" t="str">
            <v>All</v>
          </cell>
          <cell r="D2277" t="str">
            <v>Switch</v>
          </cell>
          <cell r="E2277" t="str">
            <v>Tonnage: 3&lt;=tons&lt;4</v>
          </cell>
          <cell r="F2277">
            <v>85.306399999999996</v>
          </cell>
          <cell r="G2277">
            <v>1.254961</v>
          </cell>
          <cell r="H2277">
            <v>1.9964710000000001</v>
          </cell>
          <cell r="I2277">
            <v>-0.32204319999999997</v>
          </cell>
          <cell r="J2277">
            <v>-0.13177749999999999</v>
          </cell>
          <cell r="K2277">
            <v>0</v>
          </cell>
          <cell r="L2277">
            <v>0.13177749999999999</v>
          </cell>
          <cell r="M2277">
            <v>0.32204319999999997</v>
          </cell>
          <cell r="N2277">
            <v>0.32204319999999997</v>
          </cell>
          <cell r="O2277">
            <v>52</v>
          </cell>
        </row>
        <row r="2278">
          <cell r="A2278" t="str">
            <v>C&amp;I</v>
          </cell>
          <cell r="B2278">
            <v>21</v>
          </cell>
          <cell r="C2278" t="str">
            <v>All</v>
          </cell>
          <cell r="D2278" t="str">
            <v>Switch</v>
          </cell>
          <cell r="E2278" t="str">
            <v>Tonnage: 3&lt;=tons&lt;4</v>
          </cell>
          <cell r="F2278">
            <v>81.019000000000005</v>
          </cell>
          <cell r="G2278">
            <v>0.87157110000000004</v>
          </cell>
          <cell r="H2278">
            <v>0.78528209999999998</v>
          </cell>
          <cell r="I2278">
            <v>-0.2956645</v>
          </cell>
          <cell r="J2278">
            <v>-0.12098349999999999</v>
          </cell>
          <cell r="K2278">
            <v>0</v>
          </cell>
          <cell r="L2278">
            <v>0.12098349999999999</v>
          </cell>
          <cell r="M2278">
            <v>0.2956645</v>
          </cell>
          <cell r="N2278">
            <v>0.2956645</v>
          </cell>
          <cell r="O2278">
            <v>52</v>
          </cell>
        </row>
        <row r="2279">
          <cell r="A2279" t="str">
            <v>C&amp;I</v>
          </cell>
          <cell r="B2279">
            <v>22</v>
          </cell>
          <cell r="C2279" t="str">
            <v>All</v>
          </cell>
          <cell r="D2279" t="str">
            <v>Switch</v>
          </cell>
          <cell r="E2279" t="str">
            <v>Tonnage: 3&lt;=tons&lt;4</v>
          </cell>
          <cell r="F2279">
            <v>78.476600000000005</v>
          </cell>
          <cell r="G2279">
            <v>0.83237779999999995</v>
          </cell>
          <cell r="H2279">
            <v>0.79552900000000004</v>
          </cell>
          <cell r="I2279">
            <v>-0.27944160000000001</v>
          </cell>
          <cell r="J2279">
            <v>-0.11434519999999999</v>
          </cell>
          <cell r="K2279">
            <v>0</v>
          </cell>
          <cell r="L2279">
            <v>0.11434519999999999</v>
          </cell>
          <cell r="M2279">
            <v>0.27944160000000001</v>
          </cell>
          <cell r="N2279">
            <v>0.27944160000000001</v>
          </cell>
          <cell r="O2279">
            <v>52</v>
          </cell>
        </row>
        <row r="2280">
          <cell r="A2280" t="str">
            <v>C&amp;I</v>
          </cell>
          <cell r="B2280">
            <v>23</v>
          </cell>
          <cell r="C2280" t="str">
            <v>All</v>
          </cell>
          <cell r="D2280" t="str">
            <v>Switch</v>
          </cell>
          <cell r="E2280" t="str">
            <v>Tonnage: 3&lt;=tons&lt;4</v>
          </cell>
          <cell r="F2280">
            <v>76.212000000000003</v>
          </cell>
          <cell r="G2280">
            <v>0.75256120000000004</v>
          </cell>
          <cell r="H2280">
            <v>0.77113010000000004</v>
          </cell>
          <cell r="I2280">
            <v>-0.2649628</v>
          </cell>
          <cell r="J2280">
            <v>-0.10842060000000001</v>
          </cell>
          <cell r="K2280">
            <v>0</v>
          </cell>
          <cell r="L2280">
            <v>0.10842060000000001</v>
          </cell>
          <cell r="M2280">
            <v>0.2649628</v>
          </cell>
          <cell r="N2280">
            <v>0.2649628</v>
          </cell>
          <cell r="O2280">
            <v>52</v>
          </cell>
        </row>
        <row r="2281">
          <cell r="A2281" t="str">
            <v>C&amp;I</v>
          </cell>
          <cell r="B2281">
            <v>24</v>
          </cell>
          <cell r="C2281" t="str">
            <v>All</v>
          </cell>
          <cell r="D2281" t="str">
            <v>Switch</v>
          </cell>
          <cell r="E2281" t="str">
            <v>Tonnage: 3&lt;=tons&lt;4</v>
          </cell>
          <cell r="F2281">
            <v>74.730699999999999</v>
          </cell>
          <cell r="G2281">
            <v>0.73245720000000003</v>
          </cell>
          <cell r="H2281">
            <v>0.77491290000000002</v>
          </cell>
          <cell r="I2281">
            <v>-0.25924390000000003</v>
          </cell>
          <cell r="J2281">
            <v>-0.10608049999999999</v>
          </cell>
          <cell r="K2281">
            <v>0</v>
          </cell>
          <cell r="L2281">
            <v>0.10608049999999999</v>
          </cell>
          <cell r="M2281">
            <v>0.25924390000000003</v>
          </cell>
          <cell r="N2281">
            <v>0.25924390000000003</v>
          </cell>
          <cell r="O2281">
            <v>52</v>
          </cell>
        </row>
        <row r="2282">
          <cell r="A2282" t="str">
            <v>C&amp;I</v>
          </cell>
          <cell r="B2282">
            <v>1</v>
          </cell>
          <cell r="C2282" t="str">
            <v>All</v>
          </cell>
          <cell r="D2282" t="str">
            <v>Switch</v>
          </cell>
          <cell r="E2282" t="str">
            <v>Tonnage: 4&lt;=tons&lt;5</v>
          </cell>
          <cell r="F2282">
            <v>65.327399999999997</v>
          </cell>
          <cell r="G2282">
            <v>0.78036209999999995</v>
          </cell>
          <cell r="H2282">
            <v>0.79623449999999996</v>
          </cell>
          <cell r="I2282">
            <v>-0.36830380000000001</v>
          </cell>
          <cell r="J2282">
            <v>-0.1507069</v>
          </cell>
          <cell r="K2282">
            <v>0</v>
          </cell>
          <cell r="L2282">
            <v>0.1507069</v>
          </cell>
          <cell r="M2282">
            <v>0.36830380000000001</v>
          </cell>
          <cell r="N2282">
            <v>0.36830380000000001</v>
          </cell>
          <cell r="O2282">
            <v>33</v>
          </cell>
        </row>
        <row r="2283">
          <cell r="A2283" t="str">
            <v>C&amp;I</v>
          </cell>
          <cell r="B2283">
            <v>2</v>
          </cell>
          <cell r="C2283" t="str">
            <v>All</v>
          </cell>
          <cell r="D2283" t="str">
            <v>Switch</v>
          </cell>
          <cell r="E2283" t="str">
            <v>Tonnage: 4&lt;=tons&lt;5</v>
          </cell>
          <cell r="F2283">
            <v>63.674300000000002</v>
          </cell>
          <cell r="G2283">
            <v>0.79217040000000005</v>
          </cell>
          <cell r="H2283">
            <v>0.80994710000000003</v>
          </cell>
          <cell r="I2283">
            <v>-0.3673035</v>
          </cell>
          <cell r="J2283">
            <v>-0.1502976</v>
          </cell>
          <cell r="K2283">
            <v>0</v>
          </cell>
          <cell r="L2283">
            <v>0.1502976</v>
          </cell>
          <cell r="M2283">
            <v>0.3673035</v>
          </cell>
          <cell r="N2283">
            <v>0.3673035</v>
          </cell>
          <cell r="O2283">
            <v>33</v>
          </cell>
        </row>
        <row r="2284">
          <cell r="A2284" t="str">
            <v>C&amp;I</v>
          </cell>
          <cell r="B2284">
            <v>3</v>
          </cell>
          <cell r="C2284" t="str">
            <v>All</v>
          </cell>
          <cell r="D2284" t="str">
            <v>Switch</v>
          </cell>
          <cell r="E2284" t="str">
            <v>Tonnage: 4&lt;=tons&lt;5</v>
          </cell>
          <cell r="F2284">
            <v>62.938400000000001</v>
          </cell>
          <cell r="G2284">
            <v>0.78609560000000001</v>
          </cell>
          <cell r="H2284">
            <v>0.78400239999999999</v>
          </cell>
          <cell r="I2284">
            <v>-0.36692350000000001</v>
          </cell>
          <cell r="J2284">
            <v>-0.1501421</v>
          </cell>
          <cell r="K2284">
            <v>0</v>
          </cell>
          <cell r="L2284">
            <v>0.1501421</v>
          </cell>
          <cell r="M2284">
            <v>0.36692350000000001</v>
          </cell>
          <cell r="N2284">
            <v>0.36692350000000001</v>
          </cell>
          <cell r="O2284">
            <v>33</v>
          </cell>
        </row>
        <row r="2285">
          <cell r="A2285" t="str">
            <v>C&amp;I</v>
          </cell>
          <cell r="B2285">
            <v>4</v>
          </cell>
          <cell r="C2285" t="str">
            <v>All</v>
          </cell>
          <cell r="D2285" t="str">
            <v>Switch</v>
          </cell>
          <cell r="E2285" t="str">
            <v>Tonnage: 4&lt;=tons&lt;5</v>
          </cell>
          <cell r="F2285">
            <v>62.455199999999998</v>
          </cell>
          <cell r="G2285">
            <v>0.76096450000000004</v>
          </cell>
          <cell r="H2285">
            <v>0.80824470000000004</v>
          </cell>
          <cell r="I2285">
            <v>-0.36693910000000002</v>
          </cell>
          <cell r="J2285">
            <v>-0.15014849999999999</v>
          </cell>
          <cell r="K2285">
            <v>0</v>
          </cell>
          <cell r="L2285">
            <v>0.15014849999999999</v>
          </cell>
          <cell r="M2285">
            <v>0.36693910000000002</v>
          </cell>
          <cell r="N2285">
            <v>0.36693910000000002</v>
          </cell>
          <cell r="O2285">
            <v>33</v>
          </cell>
        </row>
        <row r="2286">
          <cell r="A2286" t="str">
            <v>C&amp;I</v>
          </cell>
          <cell r="B2286">
            <v>5</v>
          </cell>
          <cell r="C2286" t="str">
            <v>All</v>
          </cell>
          <cell r="D2286" t="str">
            <v>Switch</v>
          </cell>
          <cell r="E2286" t="str">
            <v>Tonnage: 4&lt;=tons&lt;5</v>
          </cell>
          <cell r="F2286">
            <v>61.787199999999999</v>
          </cell>
          <cell r="G2286">
            <v>0.75455989999999995</v>
          </cell>
          <cell r="H2286">
            <v>0.76133439999999997</v>
          </cell>
          <cell r="I2286">
            <v>-0.36686400000000002</v>
          </cell>
          <cell r="J2286">
            <v>-0.1501178</v>
          </cell>
          <cell r="K2286">
            <v>0</v>
          </cell>
          <cell r="L2286">
            <v>0.1501178</v>
          </cell>
          <cell r="M2286">
            <v>0.36686400000000002</v>
          </cell>
          <cell r="N2286">
            <v>0.36686400000000002</v>
          </cell>
          <cell r="O2286">
            <v>33</v>
          </cell>
        </row>
        <row r="2287">
          <cell r="A2287" t="str">
            <v>C&amp;I</v>
          </cell>
          <cell r="B2287">
            <v>6</v>
          </cell>
          <cell r="C2287" t="str">
            <v>All</v>
          </cell>
          <cell r="D2287" t="str">
            <v>Switch</v>
          </cell>
          <cell r="E2287" t="str">
            <v>Tonnage: 4&lt;=tons&lt;5</v>
          </cell>
          <cell r="F2287">
            <v>60.868899999999996</v>
          </cell>
          <cell r="G2287">
            <v>0.72197469999999997</v>
          </cell>
          <cell r="H2287">
            <v>0.7795512</v>
          </cell>
          <cell r="I2287">
            <v>-0.36958970000000002</v>
          </cell>
          <cell r="J2287">
            <v>-0.15123310000000001</v>
          </cell>
          <cell r="K2287">
            <v>0</v>
          </cell>
          <cell r="L2287">
            <v>0.15123310000000001</v>
          </cell>
          <cell r="M2287">
            <v>0.36958970000000002</v>
          </cell>
          <cell r="N2287">
            <v>0.36958970000000002</v>
          </cell>
          <cell r="O2287">
            <v>33</v>
          </cell>
        </row>
        <row r="2288">
          <cell r="A2288" t="str">
            <v>C&amp;I</v>
          </cell>
          <cell r="B2288">
            <v>7</v>
          </cell>
          <cell r="C2288" t="str">
            <v>All</v>
          </cell>
          <cell r="D2288" t="str">
            <v>Switch</v>
          </cell>
          <cell r="E2288" t="str">
            <v>Tonnage: 4&lt;=tons&lt;5</v>
          </cell>
          <cell r="F2288">
            <v>60.206099999999999</v>
          </cell>
          <cell r="G2288">
            <v>0.85956279999999996</v>
          </cell>
          <cell r="H2288">
            <v>1.504699</v>
          </cell>
          <cell r="I2288">
            <v>-0.38649559999999999</v>
          </cell>
          <cell r="J2288">
            <v>-0.15815090000000001</v>
          </cell>
          <cell r="K2288">
            <v>0</v>
          </cell>
          <cell r="L2288">
            <v>0.15815090000000001</v>
          </cell>
          <cell r="M2288">
            <v>0.38649559999999999</v>
          </cell>
          <cell r="N2288">
            <v>0.38649559999999999</v>
          </cell>
          <cell r="O2288">
            <v>33</v>
          </cell>
        </row>
        <row r="2289">
          <cell r="A2289" t="str">
            <v>C&amp;I</v>
          </cell>
          <cell r="B2289">
            <v>8</v>
          </cell>
          <cell r="C2289" t="str">
            <v>All</v>
          </cell>
          <cell r="D2289" t="str">
            <v>Switch</v>
          </cell>
          <cell r="E2289" t="str">
            <v>Tonnage: 4&lt;=tons&lt;5</v>
          </cell>
          <cell r="F2289">
            <v>62.410400000000003</v>
          </cell>
          <cell r="G2289">
            <v>1.855545</v>
          </cell>
          <cell r="H2289">
            <v>2.1449470000000002</v>
          </cell>
          <cell r="I2289">
            <v>-0.39320699999999997</v>
          </cell>
          <cell r="J2289">
            <v>-0.16089709999999999</v>
          </cell>
          <cell r="K2289">
            <v>0</v>
          </cell>
          <cell r="L2289">
            <v>0.16089709999999999</v>
          </cell>
          <cell r="M2289">
            <v>0.39320699999999997</v>
          </cell>
          <cell r="N2289">
            <v>0.39320699999999997</v>
          </cell>
          <cell r="O2289">
            <v>33</v>
          </cell>
        </row>
        <row r="2290">
          <cell r="A2290" t="str">
            <v>C&amp;I</v>
          </cell>
          <cell r="B2290">
            <v>9</v>
          </cell>
          <cell r="C2290" t="str">
            <v>All</v>
          </cell>
          <cell r="D2290" t="str">
            <v>Switch</v>
          </cell>
          <cell r="E2290" t="str">
            <v>Tonnage: 4&lt;=tons&lt;5</v>
          </cell>
          <cell r="F2290">
            <v>67.539699999999996</v>
          </cell>
          <cell r="G2290">
            <v>3.1049760000000002</v>
          </cell>
          <cell r="H2290">
            <v>2.8029510000000002</v>
          </cell>
          <cell r="I2290">
            <v>-0.42444680000000001</v>
          </cell>
          <cell r="J2290">
            <v>-0.17368020000000001</v>
          </cell>
          <cell r="K2290">
            <v>0</v>
          </cell>
          <cell r="L2290">
            <v>0.17368020000000001</v>
          </cell>
          <cell r="M2290">
            <v>0.42444680000000001</v>
          </cell>
          <cell r="N2290">
            <v>0.42444680000000001</v>
          </cell>
          <cell r="O2290">
            <v>33</v>
          </cell>
        </row>
        <row r="2291">
          <cell r="A2291" t="str">
            <v>C&amp;I</v>
          </cell>
          <cell r="B2291">
            <v>10</v>
          </cell>
          <cell r="C2291" t="str">
            <v>All</v>
          </cell>
          <cell r="D2291" t="str">
            <v>Switch</v>
          </cell>
          <cell r="E2291" t="str">
            <v>Tonnage: 4&lt;=tons&lt;5</v>
          </cell>
          <cell r="F2291">
            <v>71.929699999999997</v>
          </cell>
          <cell r="G2291">
            <v>3.438895</v>
          </cell>
          <cell r="H2291">
            <v>3.2364229999999998</v>
          </cell>
          <cell r="I2291">
            <v>-0.44177309999999997</v>
          </cell>
          <cell r="J2291">
            <v>-0.18076999999999999</v>
          </cell>
          <cell r="K2291">
            <v>0</v>
          </cell>
          <cell r="L2291">
            <v>0.18076999999999999</v>
          </cell>
          <cell r="M2291">
            <v>0.44177309999999997</v>
          </cell>
          <cell r="N2291">
            <v>0.44177309999999997</v>
          </cell>
          <cell r="O2291">
            <v>33</v>
          </cell>
        </row>
        <row r="2292">
          <cell r="A2292" t="str">
            <v>C&amp;I</v>
          </cell>
          <cell r="B2292">
            <v>11</v>
          </cell>
          <cell r="C2292" t="str">
            <v>All</v>
          </cell>
          <cell r="D2292" t="str">
            <v>Switch</v>
          </cell>
          <cell r="E2292" t="str">
            <v>Tonnage: 4&lt;=tons&lt;5</v>
          </cell>
          <cell r="F2292">
            <v>75.878500000000003</v>
          </cell>
          <cell r="G2292">
            <v>3.7738079999999998</v>
          </cell>
          <cell r="H2292">
            <v>2.8401209999999999</v>
          </cell>
          <cell r="I2292">
            <v>-0.43294199999999999</v>
          </cell>
          <cell r="J2292">
            <v>-0.17715639999999999</v>
          </cell>
          <cell r="K2292">
            <v>0</v>
          </cell>
          <cell r="L2292">
            <v>0.17715639999999999</v>
          </cell>
          <cell r="M2292">
            <v>0.43294199999999999</v>
          </cell>
          <cell r="N2292">
            <v>0.43294199999999999</v>
          </cell>
          <cell r="O2292">
            <v>33</v>
          </cell>
        </row>
        <row r="2293">
          <cell r="A2293" t="str">
            <v>C&amp;I</v>
          </cell>
          <cell r="B2293">
            <v>12</v>
          </cell>
          <cell r="C2293" t="str">
            <v>All</v>
          </cell>
          <cell r="D2293" t="str">
            <v>Switch</v>
          </cell>
          <cell r="E2293" t="str">
            <v>Tonnage: 4&lt;=tons&lt;5</v>
          </cell>
          <cell r="F2293">
            <v>78.593299999999999</v>
          </cell>
          <cell r="G2293">
            <v>4.3014929999999998</v>
          </cell>
          <cell r="H2293">
            <v>3.9164669999999999</v>
          </cell>
          <cell r="I2293">
            <v>-0.4475519</v>
          </cell>
          <cell r="J2293">
            <v>-0.18313460000000001</v>
          </cell>
          <cell r="K2293">
            <v>0</v>
          </cell>
          <cell r="L2293">
            <v>0.18313460000000001</v>
          </cell>
          <cell r="M2293">
            <v>0.4475519</v>
          </cell>
          <cell r="N2293">
            <v>0.4475519</v>
          </cell>
          <cell r="O2293">
            <v>33</v>
          </cell>
        </row>
        <row r="2294">
          <cell r="A2294" t="str">
            <v>C&amp;I</v>
          </cell>
          <cell r="B2294">
            <v>13</v>
          </cell>
          <cell r="C2294" t="str">
            <v>All</v>
          </cell>
          <cell r="D2294" t="str">
            <v>Switch</v>
          </cell>
          <cell r="E2294" t="str">
            <v>Tonnage: 4&lt;=tons&lt;5</v>
          </cell>
          <cell r="F2294">
            <v>82.802099999999996</v>
          </cell>
          <cell r="G2294">
            <v>4.6113770000000001</v>
          </cell>
          <cell r="H2294">
            <v>5.3166890000000002</v>
          </cell>
          <cell r="I2294">
            <v>-0.4009471</v>
          </cell>
          <cell r="J2294">
            <v>-0.1640643</v>
          </cell>
          <cell r="K2294">
            <v>0</v>
          </cell>
          <cell r="L2294">
            <v>0.1640643</v>
          </cell>
          <cell r="M2294">
            <v>0.4009471</v>
          </cell>
          <cell r="N2294">
            <v>0.4009471</v>
          </cell>
          <cell r="O2294">
            <v>33</v>
          </cell>
        </row>
        <row r="2295">
          <cell r="A2295" t="str">
            <v>C&amp;I</v>
          </cell>
          <cell r="B2295">
            <v>14</v>
          </cell>
          <cell r="C2295" t="str">
            <v>All</v>
          </cell>
          <cell r="D2295" t="str">
            <v>Switch</v>
          </cell>
          <cell r="E2295" t="str">
            <v>Tonnage: 4&lt;=tons&lt;5</v>
          </cell>
          <cell r="F2295">
            <v>87.081599999999995</v>
          </cell>
          <cell r="G2295">
            <v>4.9867379999999999</v>
          </cell>
          <cell r="H2295">
            <v>5.2286989999999998</v>
          </cell>
          <cell r="I2295">
            <v>-0.39770919999999998</v>
          </cell>
          <cell r="J2295">
            <v>-0.16273940000000001</v>
          </cell>
          <cell r="K2295">
            <v>0</v>
          </cell>
          <cell r="L2295">
            <v>0.16273940000000001</v>
          </cell>
          <cell r="M2295">
            <v>0.39770919999999998</v>
          </cell>
          <cell r="N2295">
            <v>0.39770919999999998</v>
          </cell>
          <cell r="O2295">
            <v>33</v>
          </cell>
        </row>
        <row r="2296">
          <cell r="A2296" t="str">
            <v>C&amp;I</v>
          </cell>
          <cell r="B2296">
            <v>15</v>
          </cell>
          <cell r="C2296" t="str">
            <v>All</v>
          </cell>
          <cell r="D2296" t="str">
            <v>Switch</v>
          </cell>
          <cell r="E2296" t="str">
            <v>Tonnage: 4&lt;=tons&lt;5</v>
          </cell>
          <cell r="F2296">
            <v>89.9756</v>
          </cell>
          <cell r="G2296">
            <v>5.187621</v>
          </cell>
          <cell r="H2296">
            <v>5.5590619999999999</v>
          </cell>
          <cell r="I2296">
            <v>-0.39740730000000002</v>
          </cell>
          <cell r="J2296">
            <v>-0.16261590000000001</v>
          </cell>
          <cell r="K2296">
            <v>0</v>
          </cell>
          <cell r="L2296">
            <v>0.16261590000000001</v>
          </cell>
          <cell r="M2296">
            <v>0.39740730000000002</v>
          </cell>
          <cell r="N2296">
            <v>0.39740730000000002</v>
          </cell>
          <cell r="O2296">
            <v>33</v>
          </cell>
        </row>
        <row r="2297">
          <cell r="A2297" t="str">
            <v>C&amp;I</v>
          </cell>
          <cell r="B2297">
            <v>16</v>
          </cell>
          <cell r="C2297" t="str">
            <v>All</v>
          </cell>
          <cell r="D2297" t="str">
            <v>Switch</v>
          </cell>
          <cell r="E2297" t="str">
            <v>Tonnage: 4&lt;=tons&lt;5</v>
          </cell>
          <cell r="F2297">
            <v>91.013400000000004</v>
          </cell>
          <cell r="G2297">
            <v>5.0794430000000004</v>
          </cell>
          <cell r="H2297">
            <v>5.8112130000000004</v>
          </cell>
          <cell r="I2297">
            <v>-0.38884550000000001</v>
          </cell>
          <cell r="J2297">
            <v>-0.15911239999999999</v>
          </cell>
          <cell r="K2297">
            <v>0</v>
          </cell>
          <cell r="L2297">
            <v>0.15911239999999999</v>
          </cell>
          <cell r="M2297">
            <v>0.38884550000000001</v>
          </cell>
          <cell r="N2297">
            <v>0.38884550000000001</v>
          </cell>
          <cell r="O2297">
            <v>33</v>
          </cell>
        </row>
        <row r="2298">
          <cell r="A2298" t="str">
            <v>C&amp;I</v>
          </cell>
          <cell r="B2298">
            <v>17</v>
          </cell>
          <cell r="C2298" t="str">
            <v>All</v>
          </cell>
          <cell r="D2298" t="str">
            <v>Switch</v>
          </cell>
          <cell r="E2298" t="str">
            <v>Tonnage: 4&lt;=tons&lt;5</v>
          </cell>
          <cell r="F2298">
            <v>91.287499999999994</v>
          </cell>
          <cell r="G2298">
            <v>5.3418400000000004</v>
          </cell>
          <cell r="H2298">
            <v>4.5627420000000001</v>
          </cell>
          <cell r="I2298">
            <v>-0.40504590000000001</v>
          </cell>
          <cell r="J2298">
            <v>-0.16574150000000001</v>
          </cell>
          <cell r="K2298">
            <v>0</v>
          </cell>
          <cell r="L2298">
            <v>0.16574150000000001</v>
          </cell>
          <cell r="M2298">
            <v>0.40504590000000001</v>
          </cell>
          <cell r="N2298">
            <v>0.40504590000000001</v>
          </cell>
          <cell r="O2298">
            <v>33</v>
          </cell>
        </row>
        <row r="2299">
          <cell r="A2299" t="str">
            <v>C&amp;I</v>
          </cell>
          <cell r="B2299">
            <v>18</v>
          </cell>
          <cell r="C2299" t="str">
            <v>All</v>
          </cell>
          <cell r="D2299" t="str">
            <v>Switch</v>
          </cell>
          <cell r="E2299" t="str">
            <v>Tonnage: 4&lt;=tons&lt;5</v>
          </cell>
          <cell r="F2299">
            <v>91.583399999999997</v>
          </cell>
          <cell r="G2299">
            <v>4.8151109999999999</v>
          </cell>
          <cell r="H2299">
            <v>4.4023529999999997</v>
          </cell>
          <cell r="I2299">
            <v>-0.56528319999999999</v>
          </cell>
          <cell r="J2299">
            <v>-0.2313093</v>
          </cell>
          <cell r="K2299">
            <v>0</v>
          </cell>
          <cell r="L2299">
            <v>0.2313093</v>
          </cell>
          <cell r="M2299">
            <v>0.56528319999999999</v>
          </cell>
          <cell r="N2299">
            <v>0.56528319999999999</v>
          </cell>
          <cell r="O2299">
            <v>33</v>
          </cell>
        </row>
        <row r="2300">
          <cell r="A2300" t="str">
            <v>C&amp;I</v>
          </cell>
          <cell r="B2300">
            <v>19</v>
          </cell>
          <cell r="C2300" t="str">
            <v>All</v>
          </cell>
          <cell r="D2300" t="str">
            <v>Switch</v>
          </cell>
          <cell r="E2300" t="str">
            <v>Tonnage: 4&lt;=tons&lt;5</v>
          </cell>
          <cell r="F2300">
            <v>89.0047</v>
          </cell>
          <cell r="G2300">
            <v>2.0207229999999998</v>
          </cell>
          <cell r="H2300">
            <v>3.5554779999999999</v>
          </cell>
          <cell r="I2300">
            <v>-0.56201509999999999</v>
          </cell>
          <cell r="J2300">
            <v>-0.22997200000000001</v>
          </cell>
          <cell r="K2300">
            <v>0</v>
          </cell>
          <cell r="L2300">
            <v>0.22997200000000001</v>
          </cell>
          <cell r="M2300">
            <v>0.56201509999999999</v>
          </cell>
          <cell r="N2300">
            <v>0.56201509999999999</v>
          </cell>
          <cell r="O2300">
            <v>33</v>
          </cell>
        </row>
        <row r="2301">
          <cell r="A2301" t="str">
            <v>C&amp;I</v>
          </cell>
          <cell r="B2301">
            <v>20</v>
          </cell>
          <cell r="C2301" t="str">
            <v>All</v>
          </cell>
          <cell r="D2301" t="str">
            <v>Switch</v>
          </cell>
          <cell r="E2301" t="str">
            <v>Tonnage: 4&lt;=tons&lt;5</v>
          </cell>
          <cell r="F2301">
            <v>83.896900000000002</v>
          </cell>
          <cell r="G2301">
            <v>1.5250729999999999</v>
          </cell>
          <cell r="H2301">
            <v>1.2587680000000001</v>
          </cell>
          <cell r="I2301">
            <v>-0.46904810000000002</v>
          </cell>
          <cell r="J2301">
            <v>-0.19193070000000001</v>
          </cell>
          <cell r="K2301">
            <v>0</v>
          </cell>
          <cell r="L2301">
            <v>0.19193070000000001</v>
          </cell>
          <cell r="M2301">
            <v>0.46904810000000002</v>
          </cell>
          <cell r="N2301">
            <v>0.46904810000000002</v>
          </cell>
          <cell r="O2301">
            <v>33</v>
          </cell>
        </row>
        <row r="2302">
          <cell r="A2302" t="str">
            <v>C&amp;I</v>
          </cell>
          <cell r="B2302">
            <v>21</v>
          </cell>
          <cell r="C2302" t="str">
            <v>All</v>
          </cell>
          <cell r="D2302" t="str">
            <v>Switch</v>
          </cell>
          <cell r="E2302" t="str">
            <v>Tonnage: 4&lt;=tons&lt;5</v>
          </cell>
          <cell r="F2302">
            <v>78.738799999999998</v>
          </cell>
          <cell r="G2302">
            <v>0.81907529999999995</v>
          </cell>
          <cell r="H2302">
            <v>1.0349969999999999</v>
          </cell>
          <cell r="I2302">
            <v>-0.42017900000000002</v>
          </cell>
          <cell r="J2302">
            <v>-0.1719338</v>
          </cell>
          <cell r="K2302">
            <v>0</v>
          </cell>
          <cell r="L2302">
            <v>0.1719338</v>
          </cell>
          <cell r="M2302">
            <v>0.42017900000000002</v>
          </cell>
          <cell r="N2302">
            <v>0.42017900000000002</v>
          </cell>
          <cell r="O2302">
            <v>33</v>
          </cell>
        </row>
        <row r="2303">
          <cell r="A2303" t="str">
            <v>C&amp;I</v>
          </cell>
          <cell r="B2303">
            <v>22</v>
          </cell>
          <cell r="C2303" t="str">
            <v>All</v>
          </cell>
          <cell r="D2303" t="str">
            <v>Switch</v>
          </cell>
          <cell r="E2303" t="str">
            <v>Tonnage: 4&lt;=tons&lt;5</v>
          </cell>
          <cell r="F2303">
            <v>76.711100000000002</v>
          </cell>
          <cell r="G2303">
            <v>1.027188</v>
          </cell>
          <cell r="H2303">
            <v>1.000113</v>
          </cell>
          <cell r="I2303">
            <v>-0.38723600000000002</v>
          </cell>
          <cell r="J2303">
            <v>-0.15845390000000001</v>
          </cell>
          <cell r="K2303">
            <v>0</v>
          </cell>
          <cell r="L2303">
            <v>0.15845390000000001</v>
          </cell>
          <cell r="M2303">
            <v>0.38723600000000002</v>
          </cell>
          <cell r="N2303">
            <v>0.38723600000000002</v>
          </cell>
          <cell r="O2303">
            <v>33</v>
          </cell>
        </row>
        <row r="2304">
          <cell r="A2304" t="str">
            <v>C&amp;I</v>
          </cell>
          <cell r="B2304">
            <v>23</v>
          </cell>
          <cell r="C2304" t="str">
            <v>All</v>
          </cell>
          <cell r="D2304" t="str">
            <v>Switch</v>
          </cell>
          <cell r="E2304" t="str">
            <v>Tonnage: 4&lt;=tons&lt;5</v>
          </cell>
          <cell r="F2304">
            <v>74.284499999999994</v>
          </cell>
          <cell r="G2304">
            <v>0.82188890000000003</v>
          </cell>
          <cell r="H2304">
            <v>0.9018467</v>
          </cell>
          <cell r="I2304">
            <v>-0.3784708</v>
          </cell>
          <cell r="J2304">
            <v>-0.15486720000000001</v>
          </cell>
          <cell r="K2304">
            <v>0</v>
          </cell>
          <cell r="L2304">
            <v>0.15486720000000001</v>
          </cell>
          <cell r="M2304">
            <v>0.3784708</v>
          </cell>
          <cell r="N2304">
            <v>0.3784708</v>
          </cell>
          <cell r="O2304">
            <v>33</v>
          </cell>
        </row>
        <row r="2305">
          <cell r="A2305" t="str">
            <v>C&amp;I</v>
          </cell>
          <cell r="B2305">
            <v>24</v>
          </cell>
          <cell r="C2305" t="str">
            <v>All</v>
          </cell>
          <cell r="D2305" t="str">
            <v>Switch</v>
          </cell>
          <cell r="E2305" t="str">
            <v>Tonnage: 4&lt;=tons&lt;5</v>
          </cell>
          <cell r="F2305">
            <v>72.515600000000006</v>
          </cell>
          <cell r="G2305">
            <v>0.7718199</v>
          </cell>
          <cell r="H2305">
            <v>0.85316760000000003</v>
          </cell>
          <cell r="I2305">
            <v>-0.37240089999999998</v>
          </cell>
          <cell r="J2305">
            <v>-0.1523834</v>
          </cell>
          <cell r="K2305">
            <v>0</v>
          </cell>
          <cell r="L2305">
            <v>0.1523834</v>
          </cell>
          <cell r="M2305">
            <v>0.37240089999999998</v>
          </cell>
          <cell r="N2305">
            <v>0.37240089999999998</v>
          </cell>
          <cell r="O2305">
            <v>33</v>
          </cell>
        </row>
        <row r="2306">
          <cell r="A2306" t="str">
            <v>C&amp;I</v>
          </cell>
          <cell r="B2306">
            <v>1</v>
          </cell>
          <cell r="C2306" t="str">
            <v>All</v>
          </cell>
          <cell r="D2306" t="str">
            <v>Switch</v>
          </cell>
          <cell r="E2306" t="str">
            <v>Tonnage: 5&lt;=tons</v>
          </cell>
          <cell r="F2306">
            <v>68.720399999999998</v>
          </cell>
          <cell r="G2306">
            <v>1.770797</v>
          </cell>
          <cell r="H2306">
            <v>1.7671939999999999</v>
          </cell>
          <cell r="I2306">
            <v>-0.19891980000000001</v>
          </cell>
          <cell r="J2306">
            <v>-8.1396399999999994E-2</v>
          </cell>
          <cell r="K2306">
            <v>0</v>
          </cell>
          <cell r="L2306">
            <v>8.1396399999999994E-2</v>
          </cell>
          <cell r="M2306">
            <v>0.19891980000000001</v>
          </cell>
          <cell r="N2306">
            <v>0.19891980000000001</v>
          </cell>
          <cell r="O2306">
            <v>171</v>
          </cell>
        </row>
        <row r="2307">
          <cell r="A2307" t="str">
            <v>C&amp;I</v>
          </cell>
          <cell r="B2307">
            <v>2</v>
          </cell>
          <cell r="C2307" t="str">
            <v>All</v>
          </cell>
          <cell r="D2307" t="str">
            <v>Switch</v>
          </cell>
          <cell r="E2307" t="str">
            <v>Tonnage: 5&lt;=tons</v>
          </cell>
          <cell r="F2307">
            <v>67.424999999999997</v>
          </cell>
          <cell r="G2307">
            <v>1.743962</v>
          </cell>
          <cell r="H2307">
            <v>1.633006</v>
          </cell>
          <cell r="I2307">
            <v>-0.196072</v>
          </cell>
          <cell r="J2307">
            <v>-8.02311E-2</v>
          </cell>
          <cell r="K2307">
            <v>0</v>
          </cell>
          <cell r="L2307">
            <v>8.02311E-2</v>
          </cell>
          <cell r="M2307">
            <v>0.196072</v>
          </cell>
          <cell r="N2307">
            <v>0.196072</v>
          </cell>
          <cell r="O2307">
            <v>171</v>
          </cell>
        </row>
        <row r="2308">
          <cell r="A2308" t="str">
            <v>C&amp;I</v>
          </cell>
          <cell r="B2308">
            <v>3</v>
          </cell>
          <cell r="C2308" t="str">
            <v>All</v>
          </cell>
          <cell r="D2308" t="str">
            <v>Switch</v>
          </cell>
          <cell r="E2308" t="str">
            <v>Tonnage: 5&lt;=tons</v>
          </cell>
          <cell r="F2308">
            <v>66.117400000000004</v>
          </cell>
          <cell r="G2308">
            <v>1.6066819999999999</v>
          </cell>
          <cell r="H2308">
            <v>1.5244120000000001</v>
          </cell>
          <cell r="I2308">
            <v>-0.19357379999999999</v>
          </cell>
          <cell r="J2308">
            <v>-7.9208799999999996E-2</v>
          </cell>
          <cell r="K2308">
            <v>0</v>
          </cell>
          <cell r="L2308">
            <v>7.9208799999999996E-2</v>
          </cell>
          <cell r="M2308">
            <v>0.19357379999999999</v>
          </cell>
          <cell r="N2308">
            <v>0.19357379999999999</v>
          </cell>
          <cell r="O2308">
            <v>171</v>
          </cell>
        </row>
        <row r="2309">
          <cell r="A2309" t="str">
            <v>C&amp;I</v>
          </cell>
          <cell r="B2309">
            <v>4</v>
          </cell>
          <cell r="C2309" t="str">
            <v>All</v>
          </cell>
          <cell r="D2309" t="str">
            <v>Switch</v>
          </cell>
          <cell r="E2309" t="str">
            <v>Tonnage: 5&lt;=tons</v>
          </cell>
          <cell r="F2309">
            <v>65.135599999999997</v>
          </cell>
          <cell r="G2309">
            <v>1.543191</v>
          </cell>
          <cell r="H2309">
            <v>1.4642409999999999</v>
          </cell>
          <cell r="I2309">
            <v>-0.1924865</v>
          </cell>
          <cell r="J2309">
            <v>-7.8763899999999998E-2</v>
          </cell>
          <cell r="K2309">
            <v>0</v>
          </cell>
          <cell r="L2309">
            <v>7.8763899999999998E-2</v>
          </cell>
          <cell r="M2309">
            <v>0.1924865</v>
          </cell>
          <cell r="N2309">
            <v>0.1924865</v>
          </cell>
          <cell r="O2309">
            <v>171</v>
          </cell>
        </row>
        <row r="2310">
          <cell r="A2310" t="str">
            <v>C&amp;I</v>
          </cell>
          <cell r="B2310">
            <v>5</v>
          </cell>
          <cell r="C2310" t="str">
            <v>All</v>
          </cell>
          <cell r="D2310" t="str">
            <v>Switch</v>
          </cell>
          <cell r="E2310" t="str">
            <v>Tonnage: 5&lt;=tons</v>
          </cell>
          <cell r="F2310">
            <v>64.464100000000002</v>
          </cell>
          <cell r="G2310">
            <v>1.609815</v>
          </cell>
          <cell r="H2310">
            <v>1.5405390000000001</v>
          </cell>
          <cell r="I2310">
            <v>-0.19176609999999999</v>
          </cell>
          <cell r="J2310">
            <v>-7.84691E-2</v>
          </cell>
          <cell r="K2310">
            <v>0</v>
          </cell>
          <cell r="L2310">
            <v>7.84691E-2</v>
          </cell>
          <cell r="M2310">
            <v>0.19176609999999999</v>
          </cell>
          <cell r="N2310">
            <v>0.19176609999999999</v>
          </cell>
          <cell r="O2310">
            <v>171</v>
          </cell>
        </row>
        <row r="2311">
          <cell r="A2311" t="str">
            <v>C&amp;I</v>
          </cell>
          <cell r="B2311">
            <v>6</v>
          </cell>
          <cell r="C2311" t="str">
            <v>All</v>
          </cell>
          <cell r="D2311" t="str">
            <v>Switch</v>
          </cell>
          <cell r="E2311" t="str">
            <v>Tonnage: 5&lt;=tons</v>
          </cell>
          <cell r="F2311">
            <v>63.938299999999998</v>
          </cell>
          <cell r="G2311">
            <v>1.7848520000000001</v>
          </cell>
          <cell r="H2311">
            <v>1.718647</v>
          </cell>
          <cell r="I2311">
            <v>-0.1923811</v>
          </cell>
          <cell r="J2311">
            <v>-7.8720799999999994E-2</v>
          </cell>
          <cell r="K2311">
            <v>0</v>
          </cell>
          <cell r="L2311">
            <v>7.8720799999999994E-2</v>
          </cell>
          <cell r="M2311">
            <v>0.1923811</v>
          </cell>
          <cell r="N2311">
            <v>0.1923811</v>
          </cell>
          <cell r="O2311">
            <v>171</v>
          </cell>
        </row>
        <row r="2312">
          <cell r="A2312" t="str">
            <v>C&amp;I</v>
          </cell>
          <cell r="B2312">
            <v>7</v>
          </cell>
          <cell r="C2312" t="str">
            <v>All</v>
          </cell>
          <cell r="D2312" t="str">
            <v>Switch</v>
          </cell>
          <cell r="E2312" t="str">
            <v>Tonnage: 5&lt;=tons</v>
          </cell>
          <cell r="F2312">
            <v>63.041800000000002</v>
          </cell>
          <cell r="G2312">
            <v>1.8364210000000001</v>
          </cell>
          <cell r="H2312">
            <v>1.7913520000000001</v>
          </cell>
          <cell r="I2312">
            <v>-0.1925482</v>
          </cell>
          <cell r="J2312">
            <v>-7.8789200000000004E-2</v>
          </cell>
          <cell r="K2312">
            <v>0</v>
          </cell>
          <cell r="L2312">
            <v>7.8789200000000004E-2</v>
          </cell>
          <cell r="M2312">
            <v>0.1925482</v>
          </cell>
          <cell r="N2312">
            <v>0.1925482</v>
          </cell>
          <cell r="O2312">
            <v>171</v>
          </cell>
        </row>
        <row r="2313">
          <cell r="A2313" t="str">
            <v>C&amp;I</v>
          </cell>
          <cell r="B2313">
            <v>8</v>
          </cell>
          <cell r="C2313" t="str">
            <v>All</v>
          </cell>
          <cell r="D2313" t="str">
            <v>Switch</v>
          </cell>
          <cell r="E2313" t="str">
            <v>Tonnage: 5&lt;=tons</v>
          </cell>
          <cell r="F2313">
            <v>64.011399999999995</v>
          </cell>
          <cell r="G2313">
            <v>2.037595</v>
          </cell>
          <cell r="H2313">
            <v>1.999743</v>
          </cell>
          <cell r="I2313">
            <v>-0.19470390000000001</v>
          </cell>
          <cell r="J2313">
            <v>-7.96713E-2</v>
          </cell>
          <cell r="K2313">
            <v>0</v>
          </cell>
          <cell r="L2313">
            <v>7.96713E-2</v>
          </cell>
          <cell r="M2313">
            <v>0.19470390000000001</v>
          </cell>
          <cell r="N2313">
            <v>0.19470390000000001</v>
          </cell>
          <cell r="O2313">
            <v>171</v>
          </cell>
        </row>
        <row r="2314">
          <cell r="A2314" t="str">
            <v>C&amp;I</v>
          </cell>
          <cell r="B2314">
            <v>9</v>
          </cell>
          <cell r="C2314" t="str">
            <v>All</v>
          </cell>
          <cell r="D2314" t="str">
            <v>Switch</v>
          </cell>
          <cell r="E2314" t="str">
            <v>Tonnage: 5&lt;=tons</v>
          </cell>
          <cell r="F2314">
            <v>68.119100000000003</v>
          </cell>
          <cell r="G2314">
            <v>2.7284920000000001</v>
          </cell>
          <cell r="H2314">
            <v>2.5763590000000001</v>
          </cell>
          <cell r="I2314">
            <v>-0.20746300000000001</v>
          </cell>
          <cell r="J2314">
            <v>-8.4892200000000001E-2</v>
          </cell>
          <cell r="K2314">
            <v>0</v>
          </cell>
          <cell r="L2314">
            <v>8.4892200000000001E-2</v>
          </cell>
          <cell r="M2314">
            <v>0.20746300000000001</v>
          </cell>
          <cell r="N2314">
            <v>0.20746300000000001</v>
          </cell>
          <cell r="O2314">
            <v>171</v>
          </cell>
        </row>
        <row r="2315">
          <cell r="A2315" t="str">
            <v>C&amp;I</v>
          </cell>
          <cell r="B2315">
            <v>10</v>
          </cell>
          <cell r="C2315" t="str">
            <v>All</v>
          </cell>
          <cell r="D2315" t="str">
            <v>Switch</v>
          </cell>
          <cell r="E2315" t="str">
            <v>Tonnage: 5&lt;=tons</v>
          </cell>
          <cell r="F2315">
            <v>72.748900000000006</v>
          </cell>
          <cell r="G2315">
            <v>3.6648230000000002</v>
          </cell>
          <cell r="H2315">
            <v>3.716205</v>
          </cell>
          <cell r="I2315">
            <v>-0.22040080000000001</v>
          </cell>
          <cell r="J2315">
            <v>-9.0186199999999994E-2</v>
          </cell>
          <cell r="K2315">
            <v>0</v>
          </cell>
          <cell r="L2315">
            <v>9.0186199999999994E-2</v>
          </cell>
          <cell r="M2315">
            <v>0.22040080000000001</v>
          </cell>
          <cell r="N2315">
            <v>0.22040080000000001</v>
          </cell>
          <cell r="O2315">
            <v>171</v>
          </cell>
        </row>
        <row r="2316">
          <cell r="A2316" t="str">
            <v>C&amp;I</v>
          </cell>
          <cell r="B2316">
            <v>11</v>
          </cell>
          <cell r="C2316" t="str">
            <v>All</v>
          </cell>
          <cell r="D2316" t="str">
            <v>Switch</v>
          </cell>
          <cell r="E2316" t="str">
            <v>Tonnage: 5&lt;=tons</v>
          </cell>
          <cell r="F2316">
            <v>77.409000000000006</v>
          </cell>
          <cell r="G2316">
            <v>4.5338339999999997</v>
          </cell>
          <cell r="H2316">
            <v>4.5307589999999998</v>
          </cell>
          <cell r="I2316">
            <v>-0.23671429999999999</v>
          </cell>
          <cell r="J2316">
            <v>-9.6861600000000006E-2</v>
          </cell>
          <cell r="K2316">
            <v>0</v>
          </cell>
          <cell r="L2316">
            <v>9.6861600000000006E-2</v>
          </cell>
          <cell r="M2316">
            <v>0.23671429999999999</v>
          </cell>
          <cell r="N2316">
            <v>0.23671429999999999</v>
          </cell>
          <cell r="O2316">
            <v>171</v>
          </cell>
        </row>
        <row r="2317">
          <cell r="A2317" t="str">
            <v>C&amp;I</v>
          </cell>
          <cell r="B2317">
            <v>12</v>
          </cell>
          <cell r="C2317" t="str">
            <v>All</v>
          </cell>
          <cell r="D2317" t="str">
            <v>Switch</v>
          </cell>
          <cell r="E2317" t="str">
            <v>Tonnage: 5&lt;=tons</v>
          </cell>
          <cell r="F2317">
            <v>81.648300000000006</v>
          </cell>
          <cell r="G2317">
            <v>5.2120800000000003</v>
          </cell>
          <cell r="H2317">
            <v>5.3088990000000003</v>
          </cell>
          <cell r="I2317">
            <v>-0.24544450000000001</v>
          </cell>
          <cell r="J2317">
            <v>-0.10043390000000001</v>
          </cell>
          <cell r="K2317">
            <v>0</v>
          </cell>
          <cell r="L2317">
            <v>0.10043390000000001</v>
          </cell>
          <cell r="M2317">
            <v>0.24544450000000001</v>
          </cell>
          <cell r="N2317">
            <v>0.24544450000000001</v>
          </cell>
          <cell r="O2317">
            <v>171</v>
          </cell>
        </row>
        <row r="2318">
          <cell r="A2318" t="str">
            <v>C&amp;I</v>
          </cell>
          <cell r="B2318">
            <v>13</v>
          </cell>
          <cell r="C2318" t="str">
            <v>All</v>
          </cell>
          <cell r="D2318" t="str">
            <v>Switch</v>
          </cell>
          <cell r="E2318" t="str">
            <v>Tonnage: 5&lt;=tons</v>
          </cell>
          <cell r="F2318">
            <v>85.107200000000006</v>
          </cell>
          <cell r="G2318">
            <v>5.4589460000000001</v>
          </cell>
          <cell r="H2318">
            <v>5.5473749999999997</v>
          </cell>
          <cell r="I2318">
            <v>-0.23033400000000001</v>
          </cell>
          <cell r="J2318">
            <v>-9.4250799999999996E-2</v>
          </cell>
          <cell r="K2318">
            <v>0</v>
          </cell>
          <cell r="L2318">
            <v>9.4250799999999996E-2</v>
          </cell>
          <cell r="M2318">
            <v>0.23033400000000001</v>
          </cell>
          <cell r="N2318">
            <v>0.23033400000000001</v>
          </cell>
          <cell r="O2318">
            <v>171</v>
          </cell>
        </row>
        <row r="2319">
          <cell r="A2319" t="str">
            <v>C&amp;I</v>
          </cell>
          <cell r="B2319">
            <v>14</v>
          </cell>
          <cell r="C2319" t="str">
            <v>All</v>
          </cell>
          <cell r="D2319" t="str">
            <v>Switch</v>
          </cell>
          <cell r="E2319" t="str">
            <v>Tonnage: 5&lt;=tons</v>
          </cell>
          <cell r="F2319">
            <v>88.172399999999996</v>
          </cell>
          <cell r="G2319">
            <v>6.0535819999999996</v>
          </cell>
          <cell r="H2319">
            <v>6.3236850000000002</v>
          </cell>
          <cell r="I2319">
            <v>-0.22795180000000001</v>
          </cell>
          <cell r="J2319">
            <v>-9.3275999999999998E-2</v>
          </cell>
          <cell r="K2319">
            <v>0</v>
          </cell>
          <cell r="L2319">
            <v>9.3275999999999998E-2</v>
          </cell>
          <cell r="M2319">
            <v>0.22795180000000001</v>
          </cell>
          <cell r="N2319">
            <v>0.22795180000000001</v>
          </cell>
          <cell r="O2319">
            <v>171</v>
          </cell>
        </row>
        <row r="2320">
          <cell r="A2320" t="str">
            <v>C&amp;I</v>
          </cell>
          <cell r="B2320">
            <v>15</v>
          </cell>
          <cell r="C2320" t="str">
            <v>All</v>
          </cell>
          <cell r="D2320" t="str">
            <v>Switch</v>
          </cell>
          <cell r="E2320" t="str">
            <v>Tonnage: 5&lt;=tons</v>
          </cell>
          <cell r="F2320">
            <v>91.1434</v>
          </cell>
          <cell r="G2320">
            <v>6.557709</v>
          </cell>
          <cell r="H2320">
            <v>6.1054310000000003</v>
          </cell>
          <cell r="I2320">
            <v>-0.22753319999999999</v>
          </cell>
          <cell r="J2320">
            <v>-9.3104699999999999E-2</v>
          </cell>
          <cell r="K2320">
            <v>0</v>
          </cell>
          <cell r="L2320">
            <v>9.3104699999999999E-2</v>
          </cell>
          <cell r="M2320">
            <v>0.22753319999999999</v>
          </cell>
          <cell r="N2320">
            <v>0.22753319999999999</v>
          </cell>
          <cell r="O2320">
            <v>171</v>
          </cell>
        </row>
        <row r="2321">
          <cell r="A2321" t="str">
            <v>C&amp;I</v>
          </cell>
          <cell r="B2321">
            <v>16</v>
          </cell>
          <cell r="C2321" t="str">
            <v>All</v>
          </cell>
          <cell r="D2321" t="str">
            <v>Switch</v>
          </cell>
          <cell r="E2321" t="str">
            <v>Tonnage: 5&lt;=tons</v>
          </cell>
          <cell r="F2321">
            <v>93.009</v>
          </cell>
          <cell r="G2321">
            <v>6.5638370000000004</v>
          </cell>
          <cell r="H2321">
            <v>6.2169290000000004</v>
          </cell>
          <cell r="I2321">
            <v>-0.24120159999999999</v>
          </cell>
          <cell r="J2321">
            <v>-9.8697800000000002E-2</v>
          </cell>
          <cell r="K2321">
            <v>0</v>
          </cell>
          <cell r="L2321">
            <v>9.8697800000000002E-2</v>
          </cell>
          <cell r="M2321">
            <v>0.24120159999999999</v>
          </cell>
          <cell r="N2321">
            <v>0.24120159999999999</v>
          </cell>
          <cell r="O2321">
            <v>171</v>
          </cell>
        </row>
        <row r="2322">
          <cell r="A2322" t="str">
            <v>C&amp;I</v>
          </cell>
          <cell r="B2322">
            <v>17</v>
          </cell>
          <cell r="C2322" t="str">
            <v>All</v>
          </cell>
          <cell r="D2322" t="str">
            <v>Switch</v>
          </cell>
          <cell r="E2322" t="str">
            <v>Tonnage: 5&lt;=tons</v>
          </cell>
          <cell r="F2322">
            <v>93.871399999999994</v>
          </cell>
          <cell r="G2322">
            <v>6.2621450000000003</v>
          </cell>
          <cell r="H2322">
            <v>6.0383089999999999</v>
          </cell>
          <cell r="I2322">
            <v>-0.24528920000000001</v>
          </cell>
          <cell r="J2322">
            <v>-0.1003703</v>
          </cell>
          <cell r="K2322">
            <v>0</v>
          </cell>
          <cell r="L2322">
            <v>0.1003703</v>
          </cell>
          <cell r="M2322">
            <v>0.24528920000000001</v>
          </cell>
          <cell r="N2322">
            <v>0.24528920000000001</v>
          </cell>
          <cell r="O2322">
            <v>171</v>
          </cell>
        </row>
        <row r="2323">
          <cell r="A2323" t="str">
            <v>C&amp;I</v>
          </cell>
          <cell r="B2323">
            <v>18</v>
          </cell>
          <cell r="C2323" t="str">
            <v>All</v>
          </cell>
          <cell r="D2323" t="str">
            <v>Switch</v>
          </cell>
          <cell r="E2323" t="str">
            <v>Tonnage: 5&lt;=tons</v>
          </cell>
          <cell r="F2323">
            <v>92.732600000000005</v>
          </cell>
          <cell r="G2323">
            <v>6.0105079999999997</v>
          </cell>
          <cell r="H2323">
            <v>5.5476900000000002</v>
          </cell>
          <cell r="I2323">
            <v>-0.23529340000000001</v>
          </cell>
          <cell r="J2323">
            <v>-9.6280199999999996E-2</v>
          </cell>
          <cell r="K2323">
            <v>0</v>
          </cell>
          <cell r="L2323">
            <v>9.6280199999999996E-2</v>
          </cell>
          <cell r="M2323">
            <v>0.23529340000000001</v>
          </cell>
          <cell r="N2323">
            <v>0.23529340000000001</v>
          </cell>
          <cell r="O2323">
            <v>171</v>
          </cell>
        </row>
        <row r="2324">
          <cell r="A2324" t="str">
            <v>C&amp;I</v>
          </cell>
          <cell r="B2324">
            <v>19</v>
          </cell>
          <cell r="C2324" t="str">
            <v>All</v>
          </cell>
          <cell r="D2324" t="str">
            <v>Switch</v>
          </cell>
          <cell r="E2324" t="str">
            <v>Tonnage: 5&lt;=tons</v>
          </cell>
          <cell r="F2324">
            <v>90.357500000000002</v>
          </cell>
          <cell r="G2324">
            <v>5.4134500000000001</v>
          </cell>
          <cell r="H2324">
            <v>5.403365</v>
          </cell>
          <cell r="I2324">
            <v>-0.23331489999999999</v>
          </cell>
          <cell r="J2324">
            <v>-9.54705E-2</v>
          </cell>
          <cell r="K2324">
            <v>0</v>
          </cell>
          <cell r="L2324">
            <v>9.54705E-2</v>
          </cell>
          <cell r="M2324">
            <v>0.23331489999999999</v>
          </cell>
          <cell r="N2324">
            <v>0.23331489999999999</v>
          </cell>
          <cell r="O2324">
            <v>171</v>
          </cell>
        </row>
        <row r="2325">
          <cell r="A2325" t="str">
            <v>C&amp;I</v>
          </cell>
          <cell r="B2325">
            <v>20</v>
          </cell>
          <cell r="C2325" t="str">
            <v>All</v>
          </cell>
          <cell r="D2325" t="str">
            <v>Switch</v>
          </cell>
          <cell r="E2325" t="str">
            <v>Tonnage: 5&lt;=tons</v>
          </cell>
          <cell r="F2325">
            <v>86.343400000000003</v>
          </cell>
          <cell r="G2325">
            <v>4.8982619999999999</v>
          </cell>
          <cell r="H2325">
            <v>4.9170870000000004</v>
          </cell>
          <cell r="I2325">
            <v>-0.23900840000000001</v>
          </cell>
          <cell r="J2325">
            <v>-9.7800300000000007E-2</v>
          </cell>
          <cell r="K2325">
            <v>0</v>
          </cell>
          <cell r="L2325">
            <v>9.7800300000000007E-2</v>
          </cell>
          <cell r="M2325">
            <v>0.23900840000000001</v>
          </cell>
          <cell r="N2325">
            <v>0.23900840000000001</v>
          </cell>
          <cell r="O2325">
            <v>171</v>
          </cell>
        </row>
        <row r="2326">
          <cell r="A2326" t="str">
            <v>C&amp;I</v>
          </cell>
          <cell r="B2326">
            <v>21</v>
          </cell>
          <cell r="C2326" t="str">
            <v>All</v>
          </cell>
          <cell r="D2326" t="str">
            <v>Switch</v>
          </cell>
          <cell r="E2326" t="str">
            <v>Tonnage: 5&lt;=tons</v>
          </cell>
          <cell r="F2326">
            <v>82.031300000000002</v>
          </cell>
          <cell r="G2326">
            <v>4.3506470000000004</v>
          </cell>
          <cell r="H2326">
            <v>4.2564209999999996</v>
          </cell>
          <cell r="I2326">
            <v>-0.23019600000000001</v>
          </cell>
          <cell r="J2326">
            <v>-9.4194399999999998E-2</v>
          </cell>
          <cell r="K2326">
            <v>0</v>
          </cell>
          <cell r="L2326">
            <v>9.4194399999999998E-2</v>
          </cell>
          <cell r="M2326">
            <v>0.23019600000000001</v>
          </cell>
          <cell r="N2326">
            <v>0.23019600000000001</v>
          </cell>
          <cell r="O2326">
            <v>171</v>
          </cell>
        </row>
        <row r="2327">
          <cell r="A2327" t="str">
            <v>C&amp;I</v>
          </cell>
          <cell r="B2327">
            <v>22</v>
          </cell>
          <cell r="C2327" t="str">
            <v>All</v>
          </cell>
          <cell r="D2327" t="str">
            <v>Switch</v>
          </cell>
          <cell r="E2327" t="str">
            <v>Tonnage: 5&lt;=tons</v>
          </cell>
          <cell r="F2327">
            <v>79.165099999999995</v>
          </cell>
          <cell r="G2327">
            <v>3.2901980000000002</v>
          </cell>
          <cell r="H2327">
            <v>2.9129339999999999</v>
          </cell>
          <cell r="I2327">
            <v>-0.24096819999999999</v>
          </cell>
          <cell r="J2327">
            <v>-9.8602200000000001E-2</v>
          </cell>
          <cell r="K2327">
            <v>0</v>
          </cell>
          <cell r="L2327">
            <v>9.8602200000000001E-2</v>
          </cell>
          <cell r="M2327">
            <v>0.24096819999999999</v>
          </cell>
          <cell r="N2327">
            <v>0.24096819999999999</v>
          </cell>
          <cell r="O2327">
            <v>171</v>
          </cell>
        </row>
        <row r="2328">
          <cell r="A2328" t="str">
            <v>C&amp;I</v>
          </cell>
          <cell r="B2328">
            <v>23</v>
          </cell>
          <cell r="C2328" t="str">
            <v>All</v>
          </cell>
          <cell r="D2328" t="str">
            <v>Switch</v>
          </cell>
          <cell r="E2328" t="str">
            <v>Tonnage: 5&lt;=tons</v>
          </cell>
          <cell r="F2328">
            <v>76.790700000000001</v>
          </cell>
          <cell r="G2328">
            <v>2.623624</v>
          </cell>
          <cell r="H2328">
            <v>2.4557329999999999</v>
          </cell>
          <cell r="I2328">
            <v>-0.2215328</v>
          </cell>
          <cell r="J2328">
            <v>-9.0649400000000005E-2</v>
          </cell>
          <cell r="K2328">
            <v>0</v>
          </cell>
          <cell r="L2328">
            <v>9.0649400000000005E-2</v>
          </cell>
          <cell r="M2328">
            <v>0.2215328</v>
          </cell>
          <cell r="N2328">
            <v>0.2215328</v>
          </cell>
          <cell r="O2328">
            <v>171</v>
          </cell>
        </row>
        <row r="2329">
          <cell r="A2329" t="str">
            <v>C&amp;I</v>
          </cell>
          <cell r="B2329">
            <v>24</v>
          </cell>
          <cell r="C2329" t="str">
            <v>All</v>
          </cell>
          <cell r="D2329" t="str">
            <v>Switch</v>
          </cell>
          <cell r="E2329" t="str">
            <v>Tonnage: 5&lt;=tons</v>
          </cell>
          <cell r="F2329">
            <v>75.235299999999995</v>
          </cell>
          <cell r="G2329">
            <v>2.1936629999999999</v>
          </cell>
          <cell r="H2329">
            <v>2.1213000000000002</v>
          </cell>
          <cell r="I2329">
            <v>-0.2298161</v>
          </cell>
          <cell r="J2329">
            <v>-9.4038899999999995E-2</v>
          </cell>
          <cell r="K2329">
            <v>0</v>
          </cell>
          <cell r="L2329">
            <v>9.4038899999999995E-2</v>
          </cell>
          <cell r="M2329">
            <v>0.2298161</v>
          </cell>
          <cell r="N2329">
            <v>0.2298161</v>
          </cell>
          <cell r="O2329">
            <v>171</v>
          </cell>
        </row>
        <row r="2330">
          <cell r="A2330" t="str">
            <v>C&amp;I</v>
          </cell>
          <cell r="B2330">
            <v>1</v>
          </cell>
          <cell r="C2330" t="str">
            <v>R</v>
          </cell>
          <cell r="D2330" t="str">
            <v>All</v>
          </cell>
          <cell r="E2330" t="str">
            <v>ACs per customer: 1</v>
          </cell>
          <cell r="F2330">
            <v>76.358099999999993</v>
          </cell>
          <cell r="G2330">
            <v>1.1831579999999999</v>
          </cell>
          <cell r="H2330">
            <v>1.2900320000000001</v>
          </cell>
          <cell r="I2330">
            <v>-0.2271958</v>
          </cell>
          <cell r="J2330">
            <v>-9.2966699999999999E-2</v>
          </cell>
          <cell r="K2330">
            <v>0</v>
          </cell>
          <cell r="L2330">
            <v>9.2966699999999999E-2</v>
          </cell>
          <cell r="M2330">
            <v>0.2271958</v>
          </cell>
          <cell r="N2330">
            <v>0.2271958</v>
          </cell>
          <cell r="O2330">
            <v>111</v>
          </cell>
        </row>
        <row r="2331">
          <cell r="A2331" t="str">
            <v>C&amp;I</v>
          </cell>
          <cell r="B2331">
            <v>2</v>
          </cell>
          <cell r="C2331" t="str">
            <v>R</v>
          </cell>
          <cell r="D2331" t="str">
            <v>All</v>
          </cell>
          <cell r="E2331" t="str">
            <v>ACs per customer: 1</v>
          </cell>
          <cell r="F2331">
            <v>75.660600000000002</v>
          </cell>
          <cell r="G2331">
            <v>1.0908990000000001</v>
          </cell>
          <cell r="H2331">
            <v>1.251844</v>
          </cell>
          <cell r="I2331">
            <v>-0.22555359999999999</v>
          </cell>
          <cell r="J2331">
            <v>-9.2294699999999993E-2</v>
          </cell>
          <cell r="K2331">
            <v>0</v>
          </cell>
          <cell r="L2331">
            <v>9.2294699999999993E-2</v>
          </cell>
          <cell r="M2331">
            <v>0.22555359999999999</v>
          </cell>
          <cell r="N2331">
            <v>0.22555359999999999</v>
          </cell>
          <cell r="O2331">
            <v>111</v>
          </cell>
        </row>
        <row r="2332">
          <cell r="A2332" t="str">
            <v>C&amp;I</v>
          </cell>
          <cell r="B2332">
            <v>3</v>
          </cell>
          <cell r="C2332" t="str">
            <v>R</v>
          </cell>
          <cell r="D2332" t="str">
            <v>All</v>
          </cell>
          <cell r="E2332" t="str">
            <v>ACs per customer: 1</v>
          </cell>
          <cell r="F2332">
            <v>73.203699999999998</v>
          </cell>
          <cell r="G2332">
            <v>1.0518240000000001</v>
          </cell>
          <cell r="H2332">
            <v>1.213668</v>
          </cell>
          <cell r="I2332">
            <v>-0.22404779999999999</v>
          </cell>
          <cell r="J2332">
            <v>-9.1678599999999999E-2</v>
          </cell>
          <cell r="K2332">
            <v>0</v>
          </cell>
          <cell r="L2332">
            <v>9.1678599999999999E-2</v>
          </cell>
          <cell r="M2332">
            <v>0.22404779999999999</v>
          </cell>
          <cell r="N2332">
            <v>0.22404779999999999</v>
          </cell>
          <cell r="O2332">
            <v>111</v>
          </cell>
        </row>
        <row r="2333">
          <cell r="A2333" t="str">
            <v>C&amp;I</v>
          </cell>
          <cell r="B2333">
            <v>4</v>
          </cell>
          <cell r="C2333" t="str">
            <v>R</v>
          </cell>
          <cell r="D2333" t="str">
            <v>All</v>
          </cell>
          <cell r="E2333" t="str">
            <v>ACs per customer: 1</v>
          </cell>
          <cell r="F2333">
            <v>71.901200000000003</v>
          </cell>
          <cell r="G2333">
            <v>1.0450980000000001</v>
          </cell>
          <cell r="H2333">
            <v>1.150641</v>
          </cell>
          <cell r="I2333">
            <v>-0.22357369999999999</v>
          </cell>
          <cell r="J2333">
            <v>-9.1484599999999999E-2</v>
          </cell>
          <cell r="K2333">
            <v>0</v>
          </cell>
          <cell r="L2333">
            <v>9.1484599999999999E-2</v>
          </cell>
          <cell r="M2333">
            <v>0.22357369999999999</v>
          </cell>
          <cell r="N2333">
            <v>0.22357369999999999</v>
          </cell>
          <cell r="O2333">
            <v>111</v>
          </cell>
        </row>
        <row r="2334">
          <cell r="A2334" t="str">
            <v>C&amp;I</v>
          </cell>
          <cell r="B2334">
            <v>5</v>
          </cell>
          <cell r="C2334" t="str">
            <v>R</v>
          </cell>
          <cell r="D2334" t="str">
            <v>All</v>
          </cell>
          <cell r="E2334" t="str">
            <v>ACs per customer: 1</v>
          </cell>
          <cell r="F2334">
            <v>70.253100000000003</v>
          </cell>
          <cell r="G2334">
            <v>1.061898</v>
          </cell>
          <cell r="H2334">
            <v>1.1355189999999999</v>
          </cell>
          <cell r="I2334">
            <v>-0.22318940000000001</v>
          </cell>
          <cell r="J2334">
            <v>-9.13273E-2</v>
          </cell>
          <cell r="K2334">
            <v>0</v>
          </cell>
          <cell r="L2334">
            <v>9.13273E-2</v>
          </cell>
          <cell r="M2334">
            <v>0.22318940000000001</v>
          </cell>
          <cell r="N2334">
            <v>0.22318940000000001</v>
          </cell>
          <cell r="O2334">
            <v>111</v>
          </cell>
        </row>
        <row r="2335">
          <cell r="A2335" t="str">
            <v>C&amp;I</v>
          </cell>
          <cell r="B2335">
            <v>6</v>
          </cell>
          <cell r="C2335" t="str">
            <v>R</v>
          </cell>
          <cell r="D2335" t="str">
            <v>All</v>
          </cell>
          <cell r="E2335" t="str">
            <v>ACs per customer: 1</v>
          </cell>
          <cell r="F2335">
            <v>69.203699999999998</v>
          </cell>
          <cell r="G2335">
            <v>1.2428600000000001</v>
          </cell>
          <cell r="H2335">
            <v>1.3098339999999999</v>
          </cell>
          <cell r="I2335">
            <v>-0.22701399999999999</v>
          </cell>
          <cell r="J2335">
            <v>-9.2892299999999997E-2</v>
          </cell>
          <cell r="K2335">
            <v>0</v>
          </cell>
          <cell r="L2335">
            <v>9.2892299999999997E-2</v>
          </cell>
          <cell r="M2335">
            <v>0.22701399999999999</v>
          </cell>
          <cell r="N2335">
            <v>0.22701399999999999</v>
          </cell>
          <cell r="O2335">
            <v>111</v>
          </cell>
        </row>
        <row r="2336">
          <cell r="A2336" t="str">
            <v>C&amp;I</v>
          </cell>
          <cell r="B2336">
            <v>7</v>
          </cell>
          <cell r="C2336" t="str">
            <v>R</v>
          </cell>
          <cell r="D2336" t="str">
            <v>All</v>
          </cell>
          <cell r="E2336" t="str">
            <v>ACs per customer: 1</v>
          </cell>
          <cell r="F2336">
            <v>68.154399999999995</v>
          </cell>
          <cell r="G2336">
            <v>1.2275180000000001</v>
          </cell>
          <cell r="H2336">
            <v>1.2180930000000001</v>
          </cell>
          <cell r="I2336">
            <v>-0.22631370000000001</v>
          </cell>
          <cell r="J2336">
            <v>-9.2605699999999999E-2</v>
          </cell>
          <cell r="K2336">
            <v>0</v>
          </cell>
          <cell r="L2336">
            <v>9.2605699999999999E-2</v>
          </cell>
          <cell r="M2336">
            <v>0.22631370000000001</v>
          </cell>
          <cell r="N2336">
            <v>0.22631370000000001</v>
          </cell>
          <cell r="O2336">
            <v>111</v>
          </cell>
        </row>
        <row r="2337">
          <cell r="A2337" t="str">
            <v>C&amp;I</v>
          </cell>
          <cell r="B2337">
            <v>8</v>
          </cell>
          <cell r="C2337" t="str">
            <v>R</v>
          </cell>
          <cell r="D2337" t="str">
            <v>All</v>
          </cell>
          <cell r="E2337" t="str">
            <v>ACs per customer: 1</v>
          </cell>
          <cell r="F2337">
            <v>68.753100000000003</v>
          </cell>
          <cell r="G2337">
            <v>1.2428650000000001</v>
          </cell>
          <cell r="H2337">
            <v>1.363659</v>
          </cell>
          <cell r="I2337">
            <v>-0.2296378</v>
          </cell>
          <cell r="J2337">
            <v>-9.3965900000000005E-2</v>
          </cell>
          <cell r="K2337">
            <v>0</v>
          </cell>
          <cell r="L2337">
            <v>9.3965900000000005E-2</v>
          </cell>
          <cell r="M2337">
            <v>0.2296378</v>
          </cell>
          <cell r="N2337">
            <v>0.2296378</v>
          </cell>
          <cell r="O2337">
            <v>111</v>
          </cell>
        </row>
        <row r="2338">
          <cell r="A2338" t="str">
            <v>C&amp;I</v>
          </cell>
          <cell r="B2338">
            <v>9</v>
          </cell>
          <cell r="C2338" t="str">
            <v>R</v>
          </cell>
          <cell r="D2338" t="str">
            <v>All</v>
          </cell>
          <cell r="E2338" t="str">
            <v>ACs per customer: 1</v>
          </cell>
          <cell r="F2338">
            <v>71.648099999999999</v>
          </cell>
          <cell r="G2338">
            <v>1.6870019999999999</v>
          </cell>
          <cell r="H2338">
            <v>1.9306239999999999</v>
          </cell>
          <cell r="I2338">
            <v>-0.2326222</v>
          </cell>
          <cell r="J2338">
            <v>-9.5187099999999997E-2</v>
          </cell>
          <cell r="K2338">
            <v>0</v>
          </cell>
          <cell r="L2338">
            <v>9.5187099999999997E-2</v>
          </cell>
          <cell r="M2338">
            <v>0.2326222</v>
          </cell>
          <cell r="N2338">
            <v>0.2326222</v>
          </cell>
          <cell r="O2338">
            <v>111</v>
          </cell>
        </row>
        <row r="2339">
          <cell r="A2339" t="str">
            <v>C&amp;I</v>
          </cell>
          <cell r="B2339">
            <v>10</v>
          </cell>
          <cell r="C2339" t="str">
            <v>R</v>
          </cell>
          <cell r="D2339" t="str">
            <v>All</v>
          </cell>
          <cell r="E2339" t="str">
            <v>ACs per customer: 1</v>
          </cell>
          <cell r="F2339">
            <v>76.296300000000002</v>
          </cell>
          <cell r="G2339">
            <v>2.5093380000000001</v>
          </cell>
          <cell r="H2339">
            <v>2.640412</v>
          </cell>
          <cell r="I2339">
            <v>-0.2391141</v>
          </cell>
          <cell r="J2339">
            <v>-9.7843600000000003E-2</v>
          </cell>
          <cell r="K2339">
            <v>0</v>
          </cell>
          <cell r="L2339">
            <v>9.7843600000000003E-2</v>
          </cell>
          <cell r="M2339">
            <v>0.2391141</v>
          </cell>
          <cell r="N2339">
            <v>0.2391141</v>
          </cell>
          <cell r="O2339">
            <v>111</v>
          </cell>
        </row>
        <row r="2340">
          <cell r="A2340" t="str">
            <v>C&amp;I</v>
          </cell>
          <cell r="B2340">
            <v>11</v>
          </cell>
          <cell r="C2340" t="str">
            <v>R</v>
          </cell>
          <cell r="D2340" t="str">
            <v>All</v>
          </cell>
          <cell r="E2340" t="str">
            <v>ACs per customer: 1</v>
          </cell>
          <cell r="F2340">
            <v>81.351900000000001</v>
          </cell>
          <cell r="G2340">
            <v>3.2790240000000002</v>
          </cell>
          <cell r="H2340">
            <v>3.4148679999999998</v>
          </cell>
          <cell r="I2340">
            <v>-0.24748529999999999</v>
          </cell>
          <cell r="J2340">
            <v>-0.101269</v>
          </cell>
          <cell r="K2340">
            <v>0</v>
          </cell>
          <cell r="L2340">
            <v>0.101269</v>
          </cell>
          <cell r="M2340">
            <v>0.24748529999999999</v>
          </cell>
          <cell r="N2340">
            <v>0.24748529999999999</v>
          </cell>
          <cell r="O2340">
            <v>111</v>
          </cell>
        </row>
        <row r="2341">
          <cell r="A2341" t="str">
            <v>C&amp;I</v>
          </cell>
          <cell r="B2341">
            <v>12</v>
          </cell>
          <cell r="C2341" t="str">
            <v>R</v>
          </cell>
          <cell r="D2341" t="str">
            <v>All</v>
          </cell>
          <cell r="E2341" t="str">
            <v>ACs per customer: 1</v>
          </cell>
          <cell r="F2341">
            <v>85.703699999999998</v>
          </cell>
          <cell r="G2341">
            <v>3.637594</v>
          </cell>
          <cell r="H2341">
            <v>4.1592929999999999</v>
          </cell>
          <cell r="I2341">
            <v>-0.24799499999999999</v>
          </cell>
          <cell r="J2341">
            <v>-0.1014775</v>
          </cell>
          <cell r="K2341">
            <v>0</v>
          </cell>
          <cell r="L2341">
            <v>0.1014775</v>
          </cell>
          <cell r="M2341">
            <v>0.24799499999999999</v>
          </cell>
          <cell r="N2341">
            <v>0.24799499999999999</v>
          </cell>
          <cell r="O2341">
            <v>111</v>
          </cell>
        </row>
        <row r="2342">
          <cell r="A2342" t="str">
            <v>C&amp;I</v>
          </cell>
          <cell r="B2342">
            <v>13</v>
          </cell>
          <cell r="C2342" t="str">
            <v>R</v>
          </cell>
          <cell r="D2342" t="str">
            <v>All</v>
          </cell>
          <cell r="E2342" t="str">
            <v>ACs per customer: 1</v>
          </cell>
          <cell r="F2342">
            <v>89.154399999999995</v>
          </cell>
          <cell r="G2342">
            <v>4.1271469999999999</v>
          </cell>
          <cell r="H2342">
            <v>3.8264450000000001</v>
          </cell>
          <cell r="I2342">
            <v>-0.25503979999999998</v>
          </cell>
          <cell r="J2342">
            <v>-0.1043602</v>
          </cell>
          <cell r="K2342">
            <v>0</v>
          </cell>
          <cell r="L2342">
            <v>0.1043602</v>
          </cell>
          <cell r="M2342">
            <v>0.25503979999999998</v>
          </cell>
          <cell r="N2342">
            <v>0.25503979999999998</v>
          </cell>
          <cell r="O2342">
            <v>111</v>
          </cell>
        </row>
        <row r="2343">
          <cell r="A2343" t="str">
            <v>C&amp;I</v>
          </cell>
          <cell r="B2343">
            <v>14</v>
          </cell>
          <cell r="C2343" t="str">
            <v>R</v>
          </cell>
          <cell r="D2343" t="str">
            <v>All</v>
          </cell>
          <cell r="E2343" t="str">
            <v>ACs per customer: 1</v>
          </cell>
          <cell r="F2343">
            <v>92.302499999999995</v>
          </cell>
          <cell r="G2343">
            <v>4.5130970000000001</v>
          </cell>
          <cell r="H2343">
            <v>4.1640769999999998</v>
          </cell>
          <cell r="I2343">
            <v>-0.25163390000000002</v>
          </cell>
          <cell r="J2343">
            <v>-0.1029665</v>
          </cell>
          <cell r="K2343">
            <v>0</v>
          </cell>
          <cell r="L2343">
            <v>0.1029665</v>
          </cell>
          <cell r="M2343">
            <v>0.25163390000000002</v>
          </cell>
          <cell r="N2343">
            <v>0.25163390000000002</v>
          </cell>
          <cell r="O2343">
            <v>111</v>
          </cell>
        </row>
        <row r="2344">
          <cell r="A2344" t="str">
            <v>C&amp;I</v>
          </cell>
          <cell r="B2344">
            <v>15</v>
          </cell>
          <cell r="C2344" t="str">
            <v>R</v>
          </cell>
          <cell r="D2344" t="str">
            <v>All</v>
          </cell>
          <cell r="E2344" t="str">
            <v>ACs per customer: 1</v>
          </cell>
          <cell r="F2344">
            <v>94.901200000000003</v>
          </cell>
          <cell r="G2344">
            <v>4.7498570000000004</v>
          </cell>
          <cell r="H2344">
            <v>4.7420369999999998</v>
          </cell>
          <cell r="I2344">
            <v>-0.24863209999999999</v>
          </cell>
          <cell r="J2344">
            <v>-0.1017383</v>
          </cell>
          <cell r="K2344">
            <v>0</v>
          </cell>
          <cell r="L2344">
            <v>0.1017383</v>
          </cell>
          <cell r="M2344">
            <v>0.24863209999999999</v>
          </cell>
          <cell r="N2344">
            <v>0.24863209999999999</v>
          </cell>
          <cell r="O2344">
            <v>111</v>
          </cell>
        </row>
        <row r="2345">
          <cell r="A2345" t="str">
            <v>C&amp;I</v>
          </cell>
          <cell r="B2345">
            <v>16</v>
          </cell>
          <cell r="C2345" t="str">
            <v>R</v>
          </cell>
          <cell r="D2345" t="str">
            <v>All</v>
          </cell>
          <cell r="E2345" t="str">
            <v>ACs per customer: 1</v>
          </cell>
          <cell r="F2345">
            <v>97.154399999999995</v>
          </cell>
          <cell r="G2345">
            <v>4.8713129999999998</v>
          </cell>
          <cell r="H2345">
            <v>5.0374590000000001</v>
          </cell>
          <cell r="I2345">
            <v>-0.24699789999999999</v>
          </cell>
          <cell r="J2345">
            <v>-0.10106950000000001</v>
          </cell>
          <cell r="K2345">
            <v>0</v>
          </cell>
          <cell r="L2345">
            <v>0.10106950000000001</v>
          </cell>
          <cell r="M2345">
            <v>0.24699789999999999</v>
          </cell>
          <cell r="N2345">
            <v>0.24699789999999999</v>
          </cell>
          <cell r="O2345">
            <v>111</v>
          </cell>
        </row>
        <row r="2346">
          <cell r="A2346" t="str">
            <v>C&amp;I</v>
          </cell>
          <cell r="B2346">
            <v>17</v>
          </cell>
          <cell r="C2346" t="str">
            <v>R</v>
          </cell>
          <cell r="D2346" t="str">
            <v>All</v>
          </cell>
          <cell r="E2346" t="str">
            <v>ACs per customer: 1</v>
          </cell>
          <cell r="F2346">
            <v>98.407499999999999</v>
          </cell>
          <cell r="G2346">
            <v>4.7235740000000002</v>
          </cell>
          <cell r="H2346">
            <v>5.122369</v>
          </cell>
          <cell r="I2346">
            <v>-0.24754000000000001</v>
          </cell>
          <cell r="J2346">
            <v>-0.1012914</v>
          </cell>
          <cell r="K2346">
            <v>0</v>
          </cell>
          <cell r="L2346">
            <v>0.1012914</v>
          </cell>
          <cell r="M2346">
            <v>0.24754000000000001</v>
          </cell>
          <cell r="N2346">
            <v>0.24754000000000001</v>
          </cell>
          <cell r="O2346">
            <v>111</v>
          </cell>
        </row>
        <row r="2347">
          <cell r="A2347" t="str">
            <v>C&amp;I</v>
          </cell>
          <cell r="B2347">
            <v>18</v>
          </cell>
          <cell r="C2347" t="str">
            <v>R</v>
          </cell>
          <cell r="D2347" t="str">
            <v>All</v>
          </cell>
          <cell r="E2347" t="str">
            <v>ACs per customer: 1</v>
          </cell>
          <cell r="F2347">
            <v>98.407499999999999</v>
          </cell>
          <cell r="G2347">
            <v>3.8380540000000001</v>
          </cell>
          <cell r="H2347">
            <v>3.9755259999999999</v>
          </cell>
          <cell r="I2347">
            <v>-0.2478948</v>
          </cell>
          <cell r="J2347">
            <v>-0.1014366</v>
          </cell>
          <cell r="K2347">
            <v>0</v>
          </cell>
          <cell r="L2347">
            <v>0.1014366</v>
          </cell>
          <cell r="M2347">
            <v>0.2478948</v>
          </cell>
          <cell r="N2347">
            <v>0.2478948</v>
          </cell>
          <cell r="O2347">
            <v>111</v>
          </cell>
        </row>
        <row r="2348">
          <cell r="A2348" t="str">
            <v>C&amp;I</v>
          </cell>
          <cell r="B2348">
            <v>19</v>
          </cell>
          <cell r="C2348" t="str">
            <v>R</v>
          </cell>
          <cell r="D2348" t="str">
            <v>All</v>
          </cell>
          <cell r="E2348" t="str">
            <v>ACs per customer: 1</v>
          </cell>
          <cell r="F2348">
            <v>96.105000000000004</v>
          </cell>
          <cell r="G2348">
            <v>3.3128139999999999</v>
          </cell>
          <cell r="H2348">
            <v>3.6648520000000002</v>
          </cell>
          <cell r="I2348">
            <v>-0.24462890000000001</v>
          </cell>
          <cell r="J2348">
            <v>-0.1001002</v>
          </cell>
          <cell r="K2348">
            <v>0</v>
          </cell>
          <cell r="L2348">
            <v>0.1001002</v>
          </cell>
          <cell r="M2348">
            <v>0.24462890000000001</v>
          </cell>
          <cell r="N2348">
            <v>0.24462890000000001</v>
          </cell>
          <cell r="O2348">
            <v>111</v>
          </cell>
        </row>
        <row r="2349">
          <cell r="A2349" t="str">
            <v>C&amp;I</v>
          </cell>
          <cell r="B2349">
            <v>20</v>
          </cell>
          <cell r="C2349" t="str">
            <v>R</v>
          </cell>
          <cell r="D2349" t="str">
            <v>All</v>
          </cell>
          <cell r="E2349" t="str">
            <v>ACs per customer: 1</v>
          </cell>
          <cell r="F2349">
            <v>94.006200000000007</v>
          </cell>
          <cell r="G2349">
            <v>2.7529720000000002</v>
          </cell>
          <cell r="H2349">
            <v>3.1556690000000001</v>
          </cell>
          <cell r="I2349">
            <v>-0.25304539999999998</v>
          </cell>
          <cell r="J2349">
            <v>-0.1035441</v>
          </cell>
          <cell r="K2349">
            <v>0</v>
          </cell>
          <cell r="L2349">
            <v>0.1035441</v>
          </cell>
          <cell r="M2349">
            <v>0.25304539999999998</v>
          </cell>
          <cell r="N2349">
            <v>0.25304539999999998</v>
          </cell>
          <cell r="O2349">
            <v>111</v>
          </cell>
        </row>
        <row r="2350">
          <cell r="A2350" t="str">
            <v>C&amp;I</v>
          </cell>
          <cell r="B2350">
            <v>21</v>
          </cell>
          <cell r="C2350" t="str">
            <v>R</v>
          </cell>
          <cell r="D2350" t="str">
            <v>All</v>
          </cell>
          <cell r="E2350" t="str">
            <v>ACs per customer: 1</v>
          </cell>
          <cell r="F2350">
            <v>90.055599999999998</v>
          </cell>
          <cell r="G2350">
            <v>2.0687519999999999</v>
          </cell>
          <cell r="H2350">
            <v>2.4627699999999999</v>
          </cell>
          <cell r="I2350">
            <v>-0.25052940000000001</v>
          </cell>
          <cell r="J2350">
            <v>-0.1025146</v>
          </cell>
          <cell r="K2350">
            <v>0</v>
          </cell>
          <cell r="L2350">
            <v>0.1025146</v>
          </cell>
          <cell r="M2350">
            <v>0.25052940000000001</v>
          </cell>
          <cell r="N2350">
            <v>0.25052940000000001</v>
          </cell>
          <cell r="O2350">
            <v>111</v>
          </cell>
        </row>
        <row r="2351">
          <cell r="A2351" t="str">
            <v>C&amp;I</v>
          </cell>
          <cell r="B2351">
            <v>22</v>
          </cell>
          <cell r="C2351" t="str">
            <v>R</v>
          </cell>
          <cell r="D2351" t="str">
            <v>All</v>
          </cell>
          <cell r="E2351" t="str">
            <v>ACs per customer: 1</v>
          </cell>
          <cell r="F2351">
            <v>87.055599999999998</v>
          </cell>
          <cell r="G2351">
            <v>1.7226330000000001</v>
          </cell>
          <cell r="H2351">
            <v>1.913967</v>
          </cell>
          <cell r="I2351">
            <v>-0.24323069999999999</v>
          </cell>
          <cell r="J2351">
            <v>-9.9528000000000005E-2</v>
          </cell>
          <cell r="K2351">
            <v>0</v>
          </cell>
          <cell r="L2351">
            <v>9.9528000000000005E-2</v>
          </cell>
          <cell r="M2351">
            <v>0.24323069999999999</v>
          </cell>
          <cell r="N2351">
            <v>0.24323069999999999</v>
          </cell>
          <cell r="O2351">
            <v>111</v>
          </cell>
        </row>
        <row r="2352">
          <cell r="A2352" t="str">
            <v>C&amp;I</v>
          </cell>
          <cell r="B2352">
            <v>23</v>
          </cell>
          <cell r="C2352" t="str">
            <v>R</v>
          </cell>
          <cell r="D2352" t="str">
            <v>All</v>
          </cell>
          <cell r="E2352" t="str">
            <v>ACs per customer: 1</v>
          </cell>
          <cell r="F2352">
            <v>83.956800000000001</v>
          </cell>
          <cell r="G2352">
            <v>1.5557700000000001</v>
          </cell>
          <cell r="H2352">
            <v>1.6326240000000001</v>
          </cell>
          <cell r="I2352">
            <v>-0.23665369999999999</v>
          </cell>
          <cell r="J2352">
            <v>-9.6836800000000001E-2</v>
          </cell>
          <cell r="K2352">
            <v>0</v>
          </cell>
          <cell r="L2352">
            <v>9.6836800000000001E-2</v>
          </cell>
          <cell r="M2352">
            <v>0.23665369999999999</v>
          </cell>
          <cell r="N2352">
            <v>0.23665369999999999</v>
          </cell>
          <cell r="O2352">
            <v>111</v>
          </cell>
        </row>
        <row r="2353">
          <cell r="A2353" t="str">
            <v>C&amp;I</v>
          </cell>
          <cell r="B2353">
            <v>24</v>
          </cell>
          <cell r="C2353" t="str">
            <v>R</v>
          </cell>
          <cell r="D2353" t="str">
            <v>All</v>
          </cell>
          <cell r="E2353" t="str">
            <v>ACs per customer: 1</v>
          </cell>
          <cell r="F2353">
            <v>81.506200000000007</v>
          </cell>
          <cell r="G2353">
            <v>1.4297089999999999</v>
          </cell>
          <cell r="H2353">
            <v>1.4897579999999999</v>
          </cell>
          <cell r="I2353">
            <v>-0.2335131</v>
          </cell>
          <cell r="J2353">
            <v>-9.5551700000000003E-2</v>
          </cell>
          <cell r="K2353">
            <v>0</v>
          </cell>
          <cell r="L2353">
            <v>9.5551700000000003E-2</v>
          </cell>
          <cell r="M2353">
            <v>0.2335131</v>
          </cell>
          <cell r="N2353">
            <v>0.2335131</v>
          </cell>
          <cell r="O2353">
            <v>111</v>
          </cell>
        </row>
        <row r="2354">
          <cell r="A2354" t="str">
            <v>C&amp;I</v>
          </cell>
          <cell r="B2354">
            <v>1</v>
          </cell>
          <cell r="C2354" t="str">
            <v>R</v>
          </cell>
          <cell r="D2354" t="str">
            <v>All</v>
          </cell>
          <cell r="E2354" t="str">
            <v>ACs per customer: 2-3</v>
          </cell>
          <cell r="F2354">
            <v>76.721299999999999</v>
          </cell>
          <cell r="G2354">
            <v>2.135122</v>
          </cell>
          <cell r="H2354">
            <v>2.0329549999999998</v>
          </cell>
          <cell r="I2354">
            <v>-0.33124320000000002</v>
          </cell>
          <cell r="J2354">
            <v>-0.135542</v>
          </cell>
          <cell r="K2354">
            <v>0</v>
          </cell>
          <cell r="L2354">
            <v>0.135542</v>
          </cell>
          <cell r="M2354">
            <v>0.33124320000000002</v>
          </cell>
          <cell r="N2354">
            <v>0.33124320000000002</v>
          </cell>
          <cell r="O2354">
            <v>75</v>
          </cell>
        </row>
        <row r="2355">
          <cell r="A2355" t="str">
            <v>C&amp;I</v>
          </cell>
          <cell r="B2355">
            <v>2</v>
          </cell>
          <cell r="C2355" t="str">
            <v>R</v>
          </cell>
          <cell r="D2355" t="str">
            <v>All</v>
          </cell>
          <cell r="E2355" t="str">
            <v>ACs per customer: 2-3</v>
          </cell>
          <cell r="F2355">
            <v>76.035499999999999</v>
          </cell>
          <cell r="G2355">
            <v>2.0842079999999998</v>
          </cell>
          <cell r="H2355">
            <v>1.9817089999999999</v>
          </cell>
          <cell r="I2355">
            <v>-0.32987850000000002</v>
          </cell>
          <cell r="J2355">
            <v>-0.13498360000000001</v>
          </cell>
          <cell r="K2355">
            <v>0</v>
          </cell>
          <cell r="L2355">
            <v>0.13498360000000001</v>
          </cell>
          <cell r="M2355">
            <v>0.32987850000000002</v>
          </cell>
          <cell r="N2355">
            <v>0.32987850000000002</v>
          </cell>
          <cell r="O2355">
            <v>75</v>
          </cell>
        </row>
        <row r="2356">
          <cell r="A2356" t="str">
            <v>C&amp;I</v>
          </cell>
          <cell r="B2356">
            <v>3</v>
          </cell>
          <cell r="C2356" t="str">
            <v>R</v>
          </cell>
          <cell r="D2356" t="str">
            <v>All</v>
          </cell>
          <cell r="E2356" t="str">
            <v>ACs per customer: 2-3</v>
          </cell>
          <cell r="F2356">
            <v>73.4071</v>
          </cell>
          <cell r="G2356">
            <v>2.0591529999999998</v>
          </cell>
          <cell r="H2356">
            <v>2.0591599999999999</v>
          </cell>
          <cell r="I2356">
            <v>-0.32810719999999999</v>
          </cell>
          <cell r="J2356">
            <v>-0.13425880000000001</v>
          </cell>
          <cell r="K2356">
            <v>0</v>
          </cell>
          <cell r="L2356">
            <v>0.13425880000000001</v>
          </cell>
          <cell r="M2356">
            <v>0.32810719999999999</v>
          </cell>
          <cell r="N2356">
            <v>0.32810719999999999</v>
          </cell>
          <cell r="O2356">
            <v>75</v>
          </cell>
        </row>
        <row r="2357">
          <cell r="A2357" t="str">
            <v>C&amp;I</v>
          </cell>
          <cell r="B2357">
            <v>4</v>
          </cell>
          <cell r="C2357" t="str">
            <v>R</v>
          </cell>
          <cell r="D2357" t="str">
            <v>All</v>
          </cell>
          <cell r="E2357" t="str">
            <v>ACs per customer: 2-3</v>
          </cell>
          <cell r="F2357">
            <v>72.0929</v>
          </cell>
          <cell r="G2357">
            <v>2.0059309999999999</v>
          </cell>
          <cell r="H2357">
            <v>1.8372310000000001</v>
          </cell>
          <cell r="I2357">
            <v>-0.32726240000000001</v>
          </cell>
          <cell r="J2357">
            <v>-0.13391310000000001</v>
          </cell>
          <cell r="K2357">
            <v>0</v>
          </cell>
          <cell r="L2357">
            <v>0.13391310000000001</v>
          </cell>
          <cell r="M2357">
            <v>0.32726240000000001</v>
          </cell>
          <cell r="N2357">
            <v>0.32726240000000001</v>
          </cell>
          <cell r="O2357">
            <v>75</v>
          </cell>
        </row>
        <row r="2358">
          <cell r="A2358" t="str">
            <v>C&amp;I</v>
          </cell>
          <cell r="B2358">
            <v>5</v>
          </cell>
          <cell r="C2358" t="str">
            <v>R</v>
          </cell>
          <cell r="D2358" t="str">
            <v>All</v>
          </cell>
          <cell r="E2358" t="str">
            <v>ACs per customer: 2-3</v>
          </cell>
          <cell r="F2358">
            <v>70.4071</v>
          </cell>
          <cell r="G2358">
            <v>1.953198</v>
          </cell>
          <cell r="H2358">
            <v>1.8772720000000001</v>
          </cell>
          <cell r="I2358">
            <v>-0.32733279999999998</v>
          </cell>
          <cell r="J2358">
            <v>-0.1339419</v>
          </cell>
          <cell r="K2358">
            <v>0</v>
          </cell>
          <cell r="L2358">
            <v>0.1339419</v>
          </cell>
          <cell r="M2358">
            <v>0.32733279999999998</v>
          </cell>
          <cell r="N2358">
            <v>0.32733279999999998</v>
          </cell>
          <cell r="O2358">
            <v>75</v>
          </cell>
        </row>
        <row r="2359">
          <cell r="A2359" t="str">
            <v>C&amp;I</v>
          </cell>
          <cell r="B2359">
            <v>6</v>
          </cell>
          <cell r="C2359" t="str">
            <v>R</v>
          </cell>
          <cell r="D2359" t="str">
            <v>All</v>
          </cell>
          <cell r="E2359" t="str">
            <v>ACs per customer: 2-3</v>
          </cell>
          <cell r="F2359">
            <v>69.3142</v>
          </cell>
          <cell r="G2359">
            <v>2.282689</v>
          </cell>
          <cell r="H2359">
            <v>2.2128260000000002</v>
          </cell>
          <cell r="I2359">
            <v>-0.32897579999999998</v>
          </cell>
          <cell r="J2359">
            <v>-0.13461419999999999</v>
          </cell>
          <cell r="K2359">
            <v>0</v>
          </cell>
          <cell r="L2359">
            <v>0.13461419999999999</v>
          </cell>
          <cell r="M2359">
            <v>0.32897579999999998</v>
          </cell>
          <cell r="N2359">
            <v>0.32897579999999998</v>
          </cell>
          <cell r="O2359">
            <v>75</v>
          </cell>
        </row>
        <row r="2360">
          <cell r="A2360" t="str">
            <v>C&amp;I</v>
          </cell>
          <cell r="B2360">
            <v>7</v>
          </cell>
          <cell r="C2360" t="str">
            <v>R</v>
          </cell>
          <cell r="D2360" t="str">
            <v>All</v>
          </cell>
          <cell r="E2360" t="str">
            <v>ACs per customer: 2-3</v>
          </cell>
          <cell r="F2360">
            <v>68.4071</v>
          </cell>
          <cell r="G2360">
            <v>2.5338620000000001</v>
          </cell>
          <cell r="H2360">
            <v>2.4395899999999999</v>
          </cell>
          <cell r="I2360">
            <v>-0.33021899999999998</v>
          </cell>
          <cell r="J2360">
            <v>-0.13512289999999999</v>
          </cell>
          <cell r="K2360">
            <v>0</v>
          </cell>
          <cell r="L2360">
            <v>0.13512289999999999</v>
          </cell>
          <cell r="M2360">
            <v>0.33021899999999998</v>
          </cell>
          <cell r="N2360">
            <v>0.33021899999999998</v>
          </cell>
          <cell r="O2360">
            <v>75</v>
          </cell>
        </row>
        <row r="2361">
          <cell r="A2361" t="str">
            <v>C&amp;I</v>
          </cell>
          <cell r="B2361">
            <v>8</v>
          </cell>
          <cell r="C2361" t="str">
            <v>R</v>
          </cell>
          <cell r="D2361" t="str">
            <v>All</v>
          </cell>
          <cell r="E2361" t="str">
            <v>ACs per customer: 2-3</v>
          </cell>
          <cell r="F2361">
            <v>69.1858</v>
          </cell>
          <cell r="G2361">
            <v>3.8977020000000002</v>
          </cell>
          <cell r="H2361">
            <v>3.6784439999999998</v>
          </cell>
          <cell r="I2361">
            <v>-0.33844990000000003</v>
          </cell>
          <cell r="J2361">
            <v>-0.1384909</v>
          </cell>
          <cell r="K2361">
            <v>0</v>
          </cell>
          <cell r="L2361">
            <v>0.1384909</v>
          </cell>
          <cell r="M2361">
            <v>0.33844990000000003</v>
          </cell>
          <cell r="N2361">
            <v>0.33844990000000003</v>
          </cell>
          <cell r="O2361">
            <v>75</v>
          </cell>
        </row>
        <row r="2362">
          <cell r="A2362" t="str">
            <v>C&amp;I</v>
          </cell>
          <cell r="B2362">
            <v>9</v>
          </cell>
          <cell r="C2362" t="str">
            <v>R</v>
          </cell>
          <cell r="D2362" t="str">
            <v>All</v>
          </cell>
          <cell r="E2362" t="str">
            <v>ACs per customer: 2-3</v>
          </cell>
          <cell r="F2362">
            <v>72.150400000000005</v>
          </cell>
          <cell r="G2362">
            <v>4.9193030000000002</v>
          </cell>
          <cell r="H2362">
            <v>4.7138939999999998</v>
          </cell>
          <cell r="I2362">
            <v>-0.34661429999999999</v>
          </cell>
          <cell r="J2362">
            <v>-0.14183180000000001</v>
          </cell>
          <cell r="K2362">
            <v>0</v>
          </cell>
          <cell r="L2362">
            <v>0.14183180000000001</v>
          </cell>
          <cell r="M2362">
            <v>0.34661429999999999</v>
          </cell>
          <cell r="N2362">
            <v>0.34661429999999999</v>
          </cell>
          <cell r="O2362">
            <v>75</v>
          </cell>
        </row>
        <row r="2363">
          <cell r="A2363" t="str">
            <v>C&amp;I</v>
          </cell>
          <cell r="B2363">
            <v>10</v>
          </cell>
          <cell r="C2363" t="str">
            <v>R</v>
          </cell>
          <cell r="D2363" t="str">
            <v>All</v>
          </cell>
          <cell r="E2363" t="str">
            <v>ACs per customer: 2-3</v>
          </cell>
          <cell r="F2363">
            <v>76.743300000000005</v>
          </cell>
          <cell r="G2363">
            <v>5.9279289999999998</v>
          </cell>
          <cell r="H2363">
            <v>5.3742239999999999</v>
          </cell>
          <cell r="I2363">
            <v>-0.3491436</v>
          </cell>
          <cell r="J2363">
            <v>-0.14286670000000001</v>
          </cell>
          <cell r="K2363">
            <v>0</v>
          </cell>
          <cell r="L2363">
            <v>0.14286670000000001</v>
          </cell>
          <cell r="M2363">
            <v>0.3491436</v>
          </cell>
          <cell r="N2363">
            <v>0.3491436</v>
          </cell>
          <cell r="O2363">
            <v>75</v>
          </cell>
        </row>
        <row r="2364">
          <cell r="A2364" t="str">
            <v>C&amp;I</v>
          </cell>
          <cell r="B2364">
            <v>11</v>
          </cell>
          <cell r="C2364" t="str">
            <v>R</v>
          </cell>
          <cell r="D2364" t="str">
            <v>All</v>
          </cell>
          <cell r="E2364" t="str">
            <v>ACs per customer: 2-3</v>
          </cell>
          <cell r="F2364">
            <v>81.964500000000001</v>
          </cell>
          <cell r="G2364">
            <v>6.8996060000000003</v>
          </cell>
          <cell r="H2364">
            <v>7.1246600000000004</v>
          </cell>
          <cell r="I2364">
            <v>-0.35033069999999999</v>
          </cell>
          <cell r="J2364">
            <v>-0.14335249999999999</v>
          </cell>
          <cell r="K2364">
            <v>0</v>
          </cell>
          <cell r="L2364">
            <v>0.14335249999999999</v>
          </cell>
          <cell r="M2364">
            <v>0.35033069999999999</v>
          </cell>
          <cell r="N2364">
            <v>0.35033069999999999</v>
          </cell>
          <cell r="O2364">
            <v>75</v>
          </cell>
        </row>
        <row r="2365">
          <cell r="A2365" t="str">
            <v>C&amp;I</v>
          </cell>
          <cell r="B2365">
            <v>12</v>
          </cell>
          <cell r="C2365" t="str">
            <v>R</v>
          </cell>
          <cell r="D2365" t="str">
            <v>All</v>
          </cell>
          <cell r="E2365" t="str">
            <v>ACs per customer: 2-3</v>
          </cell>
          <cell r="F2365">
            <v>86.278700000000001</v>
          </cell>
          <cell r="G2365">
            <v>7.6165440000000002</v>
          </cell>
          <cell r="H2365">
            <v>7.4662490000000004</v>
          </cell>
          <cell r="I2365">
            <v>-0.34843420000000003</v>
          </cell>
          <cell r="J2365">
            <v>-0.14257649999999999</v>
          </cell>
          <cell r="K2365">
            <v>0</v>
          </cell>
          <cell r="L2365">
            <v>0.14257649999999999</v>
          </cell>
          <cell r="M2365">
            <v>0.34843420000000003</v>
          </cell>
          <cell r="N2365">
            <v>0.34843420000000003</v>
          </cell>
          <cell r="O2365">
            <v>75</v>
          </cell>
        </row>
        <row r="2366">
          <cell r="A2366" t="str">
            <v>C&amp;I</v>
          </cell>
          <cell r="B2366">
            <v>13</v>
          </cell>
          <cell r="C2366" t="str">
            <v>R</v>
          </cell>
          <cell r="D2366" t="str">
            <v>All</v>
          </cell>
          <cell r="E2366" t="str">
            <v>ACs per customer: 2-3</v>
          </cell>
          <cell r="F2366">
            <v>89.6858</v>
          </cell>
          <cell r="G2366">
            <v>8.3629239999999996</v>
          </cell>
          <cell r="H2366">
            <v>8.5063820000000003</v>
          </cell>
          <cell r="I2366">
            <v>-0.34768660000000001</v>
          </cell>
          <cell r="J2366">
            <v>-0.1422706</v>
          </cell>
          <cell r="K2366">
            <v>0</v>
          </cell>
          <cell r="L2366">
            <v>0.1422706</v>
          </cell>
          <cell r="M2366">
            <v>0.34768660000000001</v>
          </cell>
          <cell r="N2366">
            <v>0.34768660000000001</v>
          </cell>
          <cell r="O2366">
            <v>75</v>
          </cell>
        </row>
        <row r="2367">
          <cell r="A2367" t="str">
            <v>C&amp;I</v>
          </cell>
          <cell r="B2367">
            <v>14</v>
          </cell>
          <cell r="C2367" t="str">
            <v>R</v>
          </cell>
          <cell r="D2367" t="str">
            <v>All</v>
          </cell>
          <cell r="E2367" t="str">
            <v>ACs per customer: 2-3</v>
          </cell>
          <cell r="F2367">
            <v>92.5929</v>
          </cell>
          <cell r="G2367">
            <v>8.8754279999999994</v>
          </cell>
          <cell r="H2367">
            <v>8.9846749999999993</v>
          </cell>
          <cell r="I2367">
            <v>-0.35083170000000002</v>
          </cell>
          <cell r="J2367">
            <v>-0.1435575</v>
          </cell>
          <cell r="K2367">
            <v>0</v>
          </cell>
          <cell r="L2367">
            <v>0.1435575</v>
          </cell>
          <cell r="M2367">
            <v>0.35083170000000002</v>
          </cell>
          <cell r="N2367">
            <v>0.35083170000000002</v>
          </cell>
          <cell r="O2367">
            <v>75</v>
          </cell>
        </row>
        <row r="2368">
          <cell r="A2368" t="str">
            <v>C&amp;I</v>
          </cell>
          <cell r="B2368">
            <v>15</v>
          </cell>
          <cell r="C2368" t="str">
            <v>R</v>
          </cell>
          <cell r="D2368" t="str">
            <v>All</v>
          </cell>
          <cell r="E2368" t="str">
            <v>ACs per customer: 2-3</v>
          </cell>
          <cell r="F2368">
            <v>95</v>
          </cell>
          <cell r="G2368">
            <v>9.1210249999999995</v>
          </cell>
          <cell r="H2368">
            <v>8.7935610000000004</v>
          </cell>
          <cell r="I2368">
            <v>-0.34838550000000001</v>
          </cell>
          <cell r="J2368">
            <v>-0.1425565</v>
          </cell>
          <cell r="K2368">
            <v>0</v>
          </cell>
          <cell r="L2368">
            <v>0.1425565</v>
          </cell>
          <cell r="M2368">
            <v>0.34838550000000001</v>
          </cell>
          <cell r="N2368">
            <v>0.34838550000000001</v>
          </cell>
          <cell r="O2368">
            <v>75</v>
          </cell>
        </row>
        <row r="2369">
          <cell r="A2369" t="str">
            <v>C&amp;I</v>
          </cell>
          <cell r="B2369">
            <v>16</v>
          </cell>
          <cell r="C2369" t="str">
            <v>R</v>
          </cell>
          <cell r="D2369" t="str">
            <v>All</v>
          </cell>
          <cell r="E2369" t="str">
            <v>ACs per customer: 2-3</v>
          </cell>
          <cell r="F2369">
            <v>97.221299999999999</v>
          </cell>
          <cell r="G2369">
            <v>9.2412159999999997</v>
          </cell>
          <cell r="H2369">
            <v>9.509131</v>
          </cell>
          <cell r="I2369">
            <v>-0.34687770000000001</v>
          </cell>
          <cell r="J2369">
            <v>-0.1419395</v>
          </cell>
          <cell r="K2369">
            <v>0</v>
          </cell>
          <cell r="L2369">
            <v>0.1419395</v>
          </cell>
          <cell r="M2369">
            <v>0.34687770000000001</v>
          </cell>
          <cell r="N2369">
            <v>0.34687770000000001</v>
          </cell>
          <cell r="O2369">
            <v>75</v>
          </cell>
        </row>
        <row r="2370">
          <cell r="A2370" t="str">
            <v>C&amp;I</v>
          </cell>
          <cell r="B2370">
            <v>17</v>
          </cell>
          <cell r="C2370" t="str">
            <v>R</v>
          </cell>
          <cell r="D2370" t="str">
            <v>All</v>
          </cell>
          <cell r="E2370" t="str">
            <v>ACs per customer: 2-3</v>
          </cell>
          <cell r="F2370">
            <v>98.442599999999999</v>
          </cell>
          <cell r="G2370">
            <v>8.9013819999999999</v>
          </cell>
          <cell r="H2370">
            <v>8.9333209999999994</v>
          </cell>
          <cell r="I2370">
            <v>-0.35339219999999999</v>
          </cell>
          <cell r="J2370">
            <v>-0.14460519999999999</v>
          </cell>
          <cell r="K2370">
            <v>0</v>
          </cell>
          <cell r="L2370">
            <v>0.14460519999999999</v>
          </cell>
          <cell r="M2370">
            <v>0.35339219999999999</v>
          </cell>
          <cell r="N2370">
            <v>0.35339219999999999</v>
          </cell>
          <cell r="O2370">
            <v>75</v>
          </cell>
        </row>
        <row r="2371">
          <cell r="A2371" t="str">
            <v>C&amp;I</v>
          </cell>
          <cell r="B2371">
            <v>18</v>
          </cell>
          <cell r="C2371" t="str">
            <v>R</v>
          </cell>
          <cell r="D2371" t="str">
            <v>All</v>
          </cell>
          <cell r="E2371" t="str">
            <v>ACs per customer: 2-3</v>
          </cell>
          <cell r="F2371">
            <v>98.535499999999999</v>
          </cell>
          <cell r="G2371">
            <v>7.1122009999999998</v>
          </cell>
          <cell r="H2371">
            <v>7.0929140000000004</v>
          </cell>
          <cell r="I2371">
            <v>-0.36472969999999999</v>
          </cell>
          <cell r="J2371">
            <v>-0.1492444</v>
          </cell>
          <cell r="K2371">
            <v>0</v>
          </cell>
          <cell r="L2371">
            <v>0.1492444</v>
          </cell>
          <cell r="M2371">
            <v>0.36472969999999999</v>
          </cell>
          <cell r="N2371">
            <v>0.36472969999999999</v>
          </cell>
          <cell r="O2371">
            <v>75</v>
          </cell>
        </row>
        <row r="2372">
          <cell r="A2372" t="str">
            <v>C&amp;I</v>
          </cell>
          <cell r="B2372">
            <v>19</v>
          </cell>
          <cell r="C2372" t="str">
            <v>R</v>
          </cell>
          <cell r="D2372" t="str">
            <v>All</v>
          </cell>
          <cell r="E2372" t="str">
            <v>ACs per customer: 2-3</v>
          </cell>
          <cell r="F2372">
            <v>96.128399999999999</v>
          </cell>
          <cell r="G2372">
            <v>5.359769</v>
          </cell>
          <cell r="H2372">
            <v>5.2863740000000004</v>
          </cell>
          <cell r="I2372">
            <v>-0.3573036</v>
          </cell>
          <cell r="J2372">
            <v>-0.1462058</v>
          </cell>
          <cell r="K2372">
            <v>0</v>
          </cell>
          <cell r="L2372">
            <v>0.1462058</v>
          </cell>
          <cell r="M2372">
            <v>0.3573036</v>
          </cell>
          <cell r="N2372">
            <v>0.3573036</v>
          </cell>
          <cell r="O2372">
            <v>75</v>
          </cell>
        </row>
        <row r="2373">
          <cell r="A2373" t="str">
            <v>C&amp;I</v>
          </cell>
          <cell r="B2373">
            <v>20</v>
          </cell>
          <cell r="C2373" t="str">
            <v>R</v>
          </cell>
          <cell r="D2373" t="str">
            <v>All</v>
          </cell>
          <cell r="E2373" t="str">
            <v>ACs per customer: 2-3</v>
          </cell>
          <cell r="F2373">
            <v>93.942599999999999</v>
          </cell>
          <cell r="G2373">
            <v>5.0071659999999998</v>
          </cell>
          <cell r="H2373">
            <v>4.7360749999999996</v>
          </cell>
          <cell r="I2373">
            <v>-0.35774590000000001</v>
          </cell>
          <cell r="J2373">
            <v>-0.14638670000000001</v>
          </cell>
          <cell r="K2373">
            <v>0</v>
          </cell>
          <cell r="L2373">
            <v>0.14638670000000001</v>
          </cell>
          <cell r="M2373">
            <v>0.35774590000000001</v>
          </cell>
          <cell r="N2373">
            <v>0.35774590000000001</v>
          </cell>
          <cell r="O2373">
            <v>75</v>
          </cell>
        </row>
        <row r="2374">
          <cell r="A2374" t="str">
            <v>C&amp;I</v>
          </cell>
          <cell r="B2374">
            <v>21</v>
          </cell>
          <cell r="C2374" t="str">
            <v>R</v>
          </cell>
          <cell r="D2374" t="str">
            <v>All</v>
          </cell>
          <cell r="E2374" t="str">
            <v>ACs per customer: 2-3</v>
          </cell>
          <cell r="F2374">
            <v>90.128399999999999</v>
          </cell>
          <cell r="G2374">
            <v>4.3110549999999996</v>
          </cell>
          <cell r="H2374">
            <v>4.146992</v>
          </cell>
          <cell r="I2374">
            <v>-0.34360639999999998</v>
          </cell>
          <cell r="J2374">
            <v>-0.1406009</v>
          </cell>
          <cell r="K2374">
            <v>0</v>
          </cell>
          <cell r="L2374">
            <v>0.1406009</v>
          </cell>
          <cell r="M2374">
            <v>0.34360639999999998</v>
          </cell>
          <cell r="N2374">
            <v>0.34360639999999998</v>
          </cell>
          <cell r="O2374">
            <v>75</v>
          </cell>
        </row>
        <row r="2375">
          <cell r="A2375" t="str">
            <v>C&amp;I</v>
          </cell>
          <cell r="B2375">
            <v>22</v>
          </cell>
          <cell r="C2375" t="str">
            <v>R</v>
          </cell>
          <cell r="D2375" t="str">
            <v>All</v>
          </cell>
          <cell r="E2375" t="str">
            <v>ACs per customer: 2-3</v>
          </cell>
          <cell r="F2375">
            <v>87.128399999999999</v>
          </cell>
          <cell r="G2375">
            <v>3.893729</v>
          </cell>
          <cell r="H2375">
            <v>3.7639930000000001</v>
          </cell>
          <cell r="I2375">
            <v>-0.33852650000000001</v>
          </cell>
          <cell r="J2375">
            <v>-0.13852229999999999</v>
          </cell>
          <cell r="K2375">
            <v>0</v>
          </cell>
          <cell r="L2375">
            <v>0.13852229999999999</v>
          </cell>
          <cell r="M2375">
            <v>0.33852650000000001</v>
          </cell>
          <cell r="N2375">
            <v>0.33852650000000001</v>
          </cell>
          <cell r="O2375">
            <v>75</v>
          </cell>
        </row>
        <row r="2376">
          <cell r="A2376" t="str">
            <v>C&amp;I</v>
          </cell>
          <cell r="B2376">
            <v>23</v>
          </cell>
          <cell r="C2376" t="str">
            <v>R</v>
          </cell>
          <cell r="D2376" t="str">
            <v>All</v>
          </cell>
          <cell r="E2376" t="str">
            <v>ACs per customer: 2-3</v>
          </cell>
          <cell r="F2376">
            <v>84.128399999999999</v>
          </cell>
          <cell r="G2376">
            <v>3.4718420000000001</v>
          </cell>
          <cell r="H2376">
            <v>3.4087890000000001</v>
          </cell>
          <cell r="I2376">
            <v>-0.33452979999999999</v>
          </cell>
          <cell r="J2376">
            <v>-0.13688690000000001</v>
          </cell>
          <cell r="K2376">
            <v>0</v>
          </cell>
          <cell r="L2376">
            <v>0.13688690000000001</v>
          </cell>
          <cell r="M2376">
            <v>0.33452979999999999</v>
          </cell>
          <cell r="N2376">
            <v>0.33452979999999999</v>
          </cell>
          <cell r="O2376">
            <v>75</v>
          </cell>
        </row>
        <row r="2377">
          <cell r="A2377" t="str">
            <v>C&amp;I</v>
          </cell>
          <cell r="B2377">
            <v>24</v>
          </cell>
          <cell r="C2377" t="str">
            <v>R</v>
          </cell>
          <cell r="D2377" t="str">
            <v>All</v>
          </cell>
          <cell r="E2377" t="str">
            <v>ACs per customer: 2-3</v>
          </cell>
          <cell r="F2377">
            <v>81.628399999999999</v>
          </cell>
          <cell r="G2377">
            <v>3.0922830000000001</v>
          </cell>
          <cell r="H2377">
            <v>2.8962140000000001</v>
          </cell>
          <cell r="I2377">
            <v>-0.33220650000000002</v>
          </cell>
          <cell r="J2377">
            <v>-0.13593620000000001</v>
          </cell>
          <cell r="K2377">
            <v>0</v>
          </cell>
          <cell r="L2377">
            <v>0.13593620000000001</v>
          </cell>
          <cell r="M2377">
            <v>0.33220650000000002</v>
          </cell>
          <cell r="N2377">
            <v>0.33220650000000002</v>
          </cell>
          <cell r="O2377">
            <v>75</v>
          </cell>
        </row>
        <row r="2378">
          <cell r="A2378" t="str">
            <v>C&amp;I</v>
          </cell>
          <cell r="B2378">
            <v>1</v>
          </cell>
          <cell r="C2378" t="str">
            <v>R</v>
          </cell>
          <cell r="D2378" t="str">
            <v>All</v>
          </cell>
          <cell r="E2378" t="str">
            <v>ACs per customer: 4+</v>
          </cell>
          <cell r="F2378">
            <v>77</v>
          </cell>
          <cell r="G2378">
            <v>1.6514139999999999</v>
          </cell>
          <cell r="H2378">
            <v>1.8103549999999999</v>
          </cell>
          <cell r="I2378">
            <v>-0.89608569999999999</v>
          </cell>
          <cell r="J2378">
            <v>-0.36667100000000002</v>
          </cell>
          <cell r="K2378">
            <v>0</v>
          </cell>
          <cell r="L2378">
            <v>0.36667100000000002</v>
          </cell>
          <cell r="M2378">
            <v>0.89608569999999999</v>
          </cell>
          <cell r="N2378">
            <v>0.89608569999999999</v>
          </cell>
          <cell r="O2378">
            <v>62</v>
          </cell>
        </row>
        <row r="2379">
          <cell r="A2379" t="str">
            <v>C&amp;I</v>
          </cell>
          <cell r="B2379">
            <v>2</v>
          </cell>
          <cell r="C2379" t="str">
            <v>R</v>
          </cell>
          <cell r="D2379" t="str">
            <v>All</v>
          </cell>
          <cell r="E2379" t="str">
            <v>ACs per customer: 4+</v>
          </cell>
          <cell r="F2379">
            <v>76.5</v>
          </cell>
          <cell r="G2379">
            <v>1.1000380000000001</v>
          </cell>
          <cell r="H2379">
            <v>1.219368</v>
          </cell>
          <cell r="I2379">
            <v>-0.88538740000000005</v>
          </cell>
          <cell r="J2379">
            <v>-0.36229329999999998</v>
          </cell>
          <cell r="K2379">
            <v>0</v>
          </cell>
          <cell r="L2379">
            <v>0.36229329999999998</v>
          </cell>
          <cell r="M2379">
            <v>0.88538740000000005</v>
          </cell>
          <cell r="N2379">
            <v>0.88538740000000005</v>
          </cell>
          <cell r="O2379">
            <v>62</v>
          </cell>
        </row>
        <row r="2380">
          <cell r="A2380" t="str">
            <v>C&amp;I</v>
          </cell>
          <cell r="B2380">
            <v>3</v>
          </cell>
          <cell r="C2380" t="str">
            <v>R</v>
          </cell>
          <cell r="D2380" t="str">
            <v>All</v>
          </cell>
          <cell r="E2380" t="str">
            <v>ACs per customer: 4+</v>
          </cell>
          <cell r="F2380">
            <v>73.5</v>
          </cell>
          <cell r="G2380">
            <v>1.0690679999999999</v>
          </cell>
          <cell r="H2380">
            <v>1.122628</v>
          </cell>
          <cell r="I2380">
            <v>-0.87612199999999996</v>
          </cell>
          <cell r="J2380">
            <v>-0.35850199999999999</v>
          </cell>
          <cell r="K2380">
            <v>0</v>
          </cell>
          <cell r="L2380">
            <v>0.35850199999999999</v>
          </cell>
          <cell r="M2380">
            <v>0.87612199999999996</v>
          </cell>
          <cell r="N2380">
            <v>0.87612199999999996</v>
          </cell>
          <cell r="O2380">
            <v>62</v>
          </cell>
        </row>
        <row r="2381">
          <cell r="A2381" t="str">
            <v>C&amp;I</v>
          </cell>
          <cell r="B2381">
            <v>4</v>
          </cell>
          <cell r="C2381" t="str">
            <v>R</v>
          </cell>
          <cell r="D2381" t="str">
            <v>All</v>
          </cell>
          <cell r="E2381" t="str">
            <v>ACs per customer: 4+</v>
          </cell>
          <cell r="F2381">
            <v>72</v>
          </cell>
          <cell r="G2381">
            <v>1.274583</v>
          </cell>
          <cell r="H2381">
            <v>1.4105220000000001</v>
          </cell>
          <cell r="I2381">
            <v>-0.87014990000000003</v>
          </cell>
          <cell r="J2381">
            <v>-0.35605829999999999</v>
          </cell>
          <cell r="K2381">
            <v>0</v>
          </cell>
          <cell r="L2381">
            <v>0.35605829999999999</v>
          </cell>
          <cell r="M2381">
            <v>0.87014990000000003</v>
          </cell>
          <cell r="N2381">
            <v>0.87014990000000003</v>
          </cell>
          <cell r="O2381">
            <v>62</v>
          </cell>
        </row>
        <row r="2382">
          <cell r="A2382" t="str">
            <v>C&amp;I</v>
          </cell>
          <cell r="B2382">
            <v>5</v>
          </cell>
          <cell r="C2382" t="str">
            <v>R</v>
          </cell>
          <cell r="D2382" t="str">
            <v>All</v>
          </cell>
          <cell r="E2382" t="str">
            <v>ACs per customer: 4+</v>
          </cell>
          <cell r="F2382">
            <v>70.5</v>
          </cell>
          <cell r="G2382">
            <v>1.3969560000000001</v>
          </cell>
          <cell r="H2382">
            <v>1.5989899999999999</v>
          </cell>
          <cell r="I2382">
            <v>-0.86630980000000002</v>
          </cell>
          <cell r="J2382">
            <v>-0.35448689999999999</v>
          </cell>
          <cell r="K2382">
            <v>0</v>
          </cell>
          <cell r="L2382">
            <v>0.35448689999999999</v>
          </cell>
          <cell r="M2382">
            <v>0.86630980000000002</v>
          </cell>
          <cell r="N2382">
            <v>0.86630980000000002</v>
          </cell>
          <cell r="O2382">
            <v>62</v>
          </cell>
        </row>
        <row r="2383">
          <cell r="A2383" t="str">
            <v>C&amp;I</v>
          </cell>
          <cell r="B2383">
            <v>6</v>
          </cell>
          <cell r="C2383" t="str">
            <v>R</v>
          </cell>
          <cell r="D2383" t="str">
            <v>All</v>
          </cell>
          <cell r="E2383" t="str">
            <v>ACs per customer: 4+</v>
          </cell>
          <cell r="F2383">
            <v>69.5</v>
          </cell>
          <cell r="G2383">
            <v>1.0447109999999999</v>
          </cell>
          <cell r="H2383">
            <v>1.169181</v>
          </cell>
          <cell r="I2383">
            <v>-0.8638498</v>
          </cell>
          <cell r="J2383">
            <v>-0.35348030000000003</v>
          </cell>
          <cell r="K2383">
            <v>0</v>
          </cell>
          <cell r="L2383">
            <v>0.35348030000000003</v>
          </cell>
          <cell r="M2383">
            <v>0.8638498</v>
          </cell>
          <cell r="N2383">
            <v>0.8638498</v>
          </cell>
          <cell r="O2383">
            <v>62</v>
          </cell>
        </row>
        <row r="2384">
          <cell r="A2384" t="str">
            <v>C&amp;I</v>
          </cell>
          <cell r="B2384">
            <v>7</v>
          </cell>
          <cell r="C2384" t="str">
            <v>R</v>
          </cell>
          <cell r="D2384" t="str">
            <v>All</v>
          </cell>
          <cell r="E2384" t="str">
            <v>ACs per customer: 4+</v>
          </cell>
          <cell r="F2384">
            <v>68.5</v>
          </cell>
          <cell r="G2384">
            <v>1.031493</v>
          </cell>
          <cell r="H2384">
            <v>1.02806</v>
          </cell>
          <cell r="I2384">
            <v>-0.86240939999999999</v>
          </cell>
          <cell r="J2384">
            <v>-0.35289090000000001</v>
          </cell>
          <cell r="K2384">
            <v>0</v>
          </cell>
          <cell r="L2384">
            <v>0.35289090000000001</v>
          </cell>
          <cell r="M2384">
            <v>0.86240939999999999</v>
          </cell>
          <cell r="N2384">
            <v>0.86240939999999999</v>
          </cell>
          <cell r="O2384">
            <v>62</v>
          </cell>
        </row>
        <row r="2385">
          <cell r="A2385" t="str">
            <v>C&amp;I</v>
          </cell>
          <cell r="B2385">
            <v>8</v>
          </cell>
          <cell r="C2385" t="str">
            <v>R</v>
          </cell>
          <cell r="D2385" t="str">
            <v>All</v>
          </cell>
          <cell r="E2385" t="str">
            <v>ACs per customer: 4+</v>
          </cell>
          <cell r="F2385">
            <v>69</v>
          </cell>
          <cell r="G2385">
            <v>1.2870950000000001</v>
          </cell>
          <cell r="H2385">
            <v>1.2311719999999999</v>
          </cell>
          <cell r="I2385">
            <v>-0.86747569999999996</v>
          </cell>
          <cell r="J2385">
            <v>-0.354964</v>
          </cell>
          <cell r="K2385">
            <v>0</v>
          </cell>
          <cell r="L2385">
            <v>0.354964</v>
          </cell>
          <cell r="M2385">
            <v>0.86747569999999996</v>
          </cell>
          <cell r="N2385">
            <v>0.86747569999999996</v>
          </cell>
          <cell r="O2385">
            <v>62</v>
          </cell>
        </row>
        <row r="2386">
          <cell r="A2386" t="str">
            <v>C&amp;I</v>
          </cell>
          <cell r="B2386">
            <v>9</v>
          </cell>
          <cell r="C2386" t="str">
            <v>R</v>
          </cell>
          <cell r="D2386" t="str">
            <v>All</v>
          </cell>
          <cell r="E2386" t="str">
            <v>ACs per customer: 4+</v>
          </cell>
          <cell r="F2386">
            <v>71.5</v>
          </cell>
          <cell r="G2386">
            <v>1.7442530000000001</v>
          </cell>
          <cell r="H2386">
            <v>1.750837</v>
          </cell>
          <cell r="I2386">
            <v>-0.87718580000000002</v>
          </cell>
          <cell r="J2386">
            <v>-0.35893730000000001</v>
          </cell>
          <cell r="K2386">
            <v>0</v>
          </cell>
          <cell r="L2386">
            <v>0.35893730000000001</v>
          </cell>
          <cell r="M2386">
            <v>0.87718580000000002</v>
          </cell>
          <cell r="N2386">
            <v>0.87718580000000002</v>
          </cell>
          <cell r="O2386">
            <v>62</v>
          </cell>
        </row>
        <row r="2387">
          <cell r="A2387" t="str">
            <v>C&amp;I</v>
          </cell>
          <cell r="B2387">
            <v>10</v>
          </cell>
          <cell r="C2387" t="str">
            <v>R</v>
          </cell>
          <cell r="D2387" t="str">
            <v>All</v>
          </cell>
          <cell r="E2387" t="str">
            <v>ACs per customer: 4+</v>
          </cell>
          <cell r="F2387">
            <v>76</v>
          </cell>
          <cell r="G2387">
            <v>1.937635</v>
          </cell>
          <cell r="H2387">
            <v>1.8869629999999999</v>
          </cell>
          <cell r="I2387">
            <v>-0.90396520000000002</v>
          </cell>
          <cell r="J2387">
            <v>-0.36989519999999998</v>
          </cell>
          <cell r="K2387">
            <v>0</v>
          </cell>
          <cell r="L2387">
            <v>0.36989519999999998</v>
          </cell>
          <cell r="M2387">
            <v>0.90396520000000002</v>
          </cell>
          <cell r="N2387">
            <v>0.90396520000000002</v>
          </cell>
          <cell r="O2387">
            <v>62</v>
          </cell>
        </row>
        <row r="2388">
          <cell r="A2388" t="str">
            <v>C&amp;I</v>
          </cell>
          <cell r="B2388">
            <v>11</v>
          </cell>
          <cell r="C2388" t="str">
            <v>R</v>
          </cell>
          <cell r="D2388" t="str">
            <v>All</v>
          </cell>
          <cell r="E2388" t="str">
            <v>ACs per customer: 4+</v>
          </cell>
          <cell r="F2388">
            <v>81.5</v>
          </cell>
          <cell r="G2388">
            <v>2.3373569999999999</v>
          </cell>
          <cell r="H2388">
            <v>2.1193399999999998</v>
          </cell>
          <cell r="I2388">
            <v>-0.90682189999999996</v>
          </cell>
          <cell r="J2388">
            <v>-0.37106420000000001</v>
          </cell>
          <cell r="K2388">
            <v>0</v>
          </cell>
          <cell r="L2388">
            <v>0.37106420000000001</v>
          </cell>
          <cell r="M2388">
            <v>0.90682189999999996</v>
          </cell>
          <cell r="N2388">
            <v>0.90682189999999996</v>
          </cell>
          <cell r="O2388">
            <v>62</v>
          </cell>
        </row>
        <row r="2389">
          <cell r="A2389" t="str">
            <v>C&amp;I</v>
          </cell>
          <cell r="B2389">
            <v>12</v>
          </cell>
          <cell r="C2389" t="str">
            <v>R</v>
          </cell>
          <cell r="D2389" t="str">
            <v>All</v>
          </cell>
          <cell r="E2389" t="str">
            <v>ACs per customer: 4+</v>
          </cell>
          <cell r="F2389">
            <v>86</v>
          </cell>
          <cell r="G2389">
            <v>2.6801529999999998</v>
          </cell>
          <cell r="H2389">
            <v>2.269415</v>
          </cell>
          <cell r="I2389">
            <v>-0.90640379999999998</v>
          </cell>
          <cell r="J2389">
            <v>-0.37089309999999998</v>
          </cell>
          <cell r="K2389">
            <v>0</v>
          </cell>
          <cell r="L2389">
            <v>0.37089309999999998</v>
          </cell>
          <cell r="M2389">
            <v>0.90640379999999998</v>
          </cell>
          <cell r="N2389">
            <v>0.90640379999999998</v>
          </cell>
          <cell r="O2389">
            <v>62</v>
          </cell>
        </row>
        <row r="2390">
          <cell r="A2390" t="str">
            <v>C&amp;I</v>
          </cell>
          <cell r="B2390">
            <v>13</v>
          </cell>
          <cell r="C2390" t="str">
            <v>R</v>
          </cell>
          <cell r="D2390" t="str">
            <v>All</v>
          </cell>
          <cell r="E2390" t="str">
            <v>ACs per customer: 4+</v>
          </cell>
          <cell r="F2390">
            <v>89.5</v>
          </cell>
          <cell r="G2390">
            <v>2.8270369999999998</v>
          </cell>
          <cell r="H2390">
            <v>2.3260190000000001</v>
          </cell>
          <cell r="I2390">
            <v>-0.92331370000000001</v>
          </cell>
          <cell r="J2390">
            <v>-0.3778125</v>
          </cell>
          <cell r="K2390">
            <v>0</v>
          </cell>
          <cell r="L2390">
            <v>0.3778125</v>
          </cell>
          <cell r="M2390">
            <v>0.92331370000000001</v>
          </cell>
          <cell r="N2390">
            <v>0.92331370000000001</v>
          </cell>
          <cell r="O2390">
            <v>62</v>
          </cell>
        </row>
        <row r="2391">
          <cell r="A2391" t="str">
            <v>C&amp;I</v>
          </cell>
          <cell r="B2391">
            <v>14</v>
          </cell>
          <cell r="C2391" t="str">
            <v>R</v>
          </cell>
          <cell r="D2391" t="str">
            <v>All</v>
          </cell>
          <cell r="E2391" t="str">
            <v>ACs per customer: 4+</v>
          </cell>
          <cell r="F2391">
            <v>92.5</v>
          </cell>
          <cell r="G2391">
            <v>3.010405</v>
          </cell>
          <cell r="H2391">
            <v>2.6675110000000002</v>
          </cell>
          <cell r="I2391">
            <v>-0.94484599999999996</v>
          </cell>
          <cell r="J2391">
            <v>-0.3866233</v>
          </cell>
          <cell r="K2391">
            <v>0</v>
          </cell>
          <cell r="L2391">
            <v>0.3866233</v>
          </cell>
          <cell r="M2391">
            <v>0.94484599999999996</v>
          </cell>
          <cell r="N2391">
            <v>0.94484599999999996</v>
          </cell>
          <cell r="O2391">
            <v>62</v>
          </cell>
        </row>
        <row r="2392">
          <cell r="A2392" t="str">
            <v>C&amp;I</v>
          </cell>
          <cell r="B2392">
            <v>15</v>
          </cell>
          <cell r="C2392" t="str">
            <v>R</v>
          </cell>
          <cell r="D2392" t="str">
            <v>All</v>
          </cell>
          <cell r="E2392" t="str">
            <v>ACs per customer: 4+</v>
          </cell>
          <cell r="F2392">
            <v>95</v>
          </cell>
          <cell r="G2392">
            <v>3.1321560000000002</v>
          </cell>
          <cell r="H2392">
            <v>4.6048229999999997</v>
          </cell>
          <cell r="I2392">
            <v>-0.94741690000000001</v>
          </cell>
          <cell r="J2392">
            <v>-0.3876753</v>
          </cell>
          <cell r="K2392">
            <v>0</v>
          </cell>
          <cell r="L2392">
            <v>0.3876753</v>
          </cell>
          <cell r="M2392">
            <v>0.94741690000000001</v>
          </cell>
          <cell r="N2392">
            <v>0.94741690000000001</v>
          </cell>
          <cell r="O2392">
            <v>62</v>
          </cell>
        </row>
        <row r="2393">
          <cell r="A2393" t="str">
            <v>C&amp;I</v>
          </cell>
          <cell r="B2393">
            <v>16</v>
          </cell>
          <cell r="C2393" t="str">
            <v>R</v>
          </cell>
          <cell r="D2393" t="str">
            <v>All</v>
          </cell>
          <cell r="E2393" t="str">
            <v>ACs per customer: 4+</v>
          </cell>
          <cell r="F2393">
            <v>97.5</v>
          </cell>
          <cell r="G2393">
            <v>3.6671909999999999</v>
          </cell>
          <cell r="H2393">
            <v>4.7309060000000001</v>
          </cell>
          <cell r="I2393">
            <v>-0.95651410000000003</v>
          </cell>
          <cell r="J2393">
            <v>-0.39139780000000002</v>
          </cell>
          <cell r="K2393">
            <v>0</v>
          </cell>
          <cell r="L2393">
            <v>0.39139780000000002</v>
          </cell>
          <cell r="M2393">
            <v>0.95651410000000003</v>
          </cell>
          <cell r="N2393">
            <v>0.95651410000000003</v>
          </cell>
          <cell r="O2393">
            <v>62</v>
          </cell>
        </row>
        <row r="2394">
          <cell r="A2394" t="str">
            <v>C&amp;I</v>
          </cell>
          <cell r="B2394">
            <v>17</v>
          </cell>
          <cell r="C2394" t="str">
            <v>R</v>
          </cell>
          <cell r="D2394" t="str">
            <v>All</v>
          </cell>
          <cell r="E2394" t="str">
            <v>ACs per customer: 4+</v>
          </cell>
          <cell r="F2394">
            <v>99</v>
          </cell>
          <cell r="G2394">
            <v>3.8523070000000001</v>
          </cell>
          <cell r="H2394">
            <v>4.3442460000000001</v>
          </cell>
          <cell r="I2394">
            <v>-0.96624270000000001</v>
          </cell>
          <cell r="J2394">
            <v>-0.39537870000000003</v>
          </cell>
          <cell r="K2394">
            <v>0</v>
          </cell>
          <cell r="L2394">
            <v>0.39537870000000003</v>
          </cell>
          <cell r="M2394">
            <v>0.96624270000000001</v>
          </cell>
          <cell r="N2394">
            <v>0.96624270000000001</v>
          </cell>
          <cell r="O2394">
            <v>62</v>
          </cell>
        </row>
        <row r="2395">
          <cell r="A2395" t="str">
            <v>C&amp;I</v>
          </cell>
          <cell r="B2395">
            <v>18</v>
          </cell>
          <cell r="C2395" t="str">
            <v>R</v>
          </cell>
          <cell r="D2395" t="str">
            <v>All</v>
          </cell>
          <cell r="E2395" t="str">
            <v>ACs per customer: 4+</v>
          </cell>
          <cell r="F2395">
            <v>99</v>
          </cell>
          <cell r="G2395">
            <v>4.0501079999999998</v>
          </cell>
          <cell r="H2395">
            <v>4.8243130000000001</v>
          </cell>
          <cell r="I2395">
            <v>-1.0713649999999999</v>
          </cell>
          <cell r="J2395">
            <v>-0.4383939</v>
          </cell>
          <cell r="K2395">
            <v>0</v>
          </cell>
          <cell r="L2395">
            <v>0.4383939</v>
          </cell>
          <cell r="M2395">
            <v>1.0713649999999999</v>
          </cell>
          <cell r="N2395">
            <v>1.0713649999999999</v>
          </cell>
          <cell r="O2395">
            <v>62</v>
          </cell>
        </row>
        <row r="2396">
          <cell r="A2396" t="str">
            <v>C&amp;I</v>
          </cell>
          <cell r="B2396">
            <v>19</v>
          </cell>
          <cell r="C2396" t="str">
            <v>R</v>
          </cell>
          <cell r="D2396" t="str">
            <v>All</v>
          </cell>
          <cell r="E2396" t="str">
            <v>ACs per customer: 4+</v>
          </cell>
          <cell r="F2396">
            <v>96.5</v>
          </cell>
          <cell r="G2396">
            <v>4.1314089999999997</v>
          </cell>
          <cell r="H2396">
            <v>5.2629960000000002</v>
          </cell>
          <cell r="I2396">
            <v>-1.026832</v>
          </cell>
          <cell r="J2396">
            <v>-0.42017139999999997</v>
          </cell>
          <cell r="K2396">
            <v>0</v>
          </cell>
          <cell r="L2396">
            <v>0.42017139999999997</v>
          </cell>
          <cell r="M2396">
            <v>1.026832</v>
          </cell>
          <cell r="N2396">
            <v>1.026832</v>
          </cell>
          <cell r="O2396">
            <v>62</v>
          </cell>
        </row>
        <row r="2397">
          <cell r="A2397" t="str">
            <v>C&amp;I</v>
          </cell>
          <cell r="B2397">
            <v>20</v>
          </cell>
          <cell r="C2397" t="str">
            <v>R</v>
          </cell>
          <cell r="D2397" t="str">
            <v>All</v>
          </cell>
          <cell r="E2397" t="str">
            <v>ACs per customer: 4+</v>
          </cell>
          <cell r="F2397">
            <v>94.5</v>
          </cell>
          <cell r="G2397">
            <v>4.2806009999999999</v>
          </cell>
          <cell r="H2397">
            <v>6.047504</v>
          </cell>
          <cell r="I2397">
            <v>-1.041849</v>
          </cell>
          <cell r="J2397">
            <v>-0.42631619999999998</v>
          </cell>
          <cell r="K2397">
            <v>0</v>
          </cell>
          <cell r="L2397">
            <v>0.42631619999999998</v>
          </cell>
          <cell r="M2397">
            <v>1.041849</v>
          </cell>
          <cell r="N2397">
            <v>1.041849</v>
          </cell>
          <cell r="O2397">
            <v>62</v>
          </cell>
        </row>
        <row r="2398">
          <cell r="A2398" t="str">
            <v>C&amp;I</v>
          </cell>
          <cell r="B2398">
            <v>21</v>
          </cell>
          <cell r="C2398" t="str">
            <v>R</v>
          </cell>
          <cell r="D2398" t="str">
            <v>All</v>
          </cell>
          <cell r="E2398" t="str">
            <v>ACs per customer: 4+</v>
          </cell>
          <cell r="F2398">
            <v>90.5</v>
          </cell>
          <cell r="G2398">
            <v>2.8690359999999999</v>
          </cell>
          <cell r="H2398">
            <v>5.8300689999999999</v>
          </cell>
          <cell r="I2398">
            <v>-0.99799309999999997</v>
          </cell>
          <cell r="J2398">
            <v>-0.40837069999999998</v>
          </cell>
          <cell r="K2398">
            <v>0</v>
          </cell>
          <cell r="L2398">
            <v>0.40837069999999998</v>
          </cell>
          <cell r="M2398">
            <v>0.99799309999999997</v>
          </cell>
          <cell r="N2398">
            <v>0.99799309999999997</v>
          </cell>
          <cell r="O2398">
            <v>62</v>
          </cell>
        </row>
        <row r="2399">
          <cell r="A2399" t="str">
            <v>C&amp;I</v>
          </cell>
          <cell r="B2399">
            <v>22</v>
          </cell>
          <cell r="C2399" t="str">
            <v>R</v>
          </cell>
          <cell r="D2399" t="str">
            <v>All</v>
          </cell>
          <cell r="E2399" t="str">
            <v>ACs per customer: 4+</v>
          </cell>
          <cell r="F2399">
            <v>87.5</v>
          </cell>
          <cell r="G2399">
            <v>1.4342330000000001</v>
          </cell>
          <cell r="H2399">
            <v>1.6251880000000001</v>
          </cell>
          <cell r="I2399">
            <v>-1.0188060000000001</v>
          </cell>
          <cell r="J2399">
            <v>-0.41688700000000001</v>
          </cell>
          <cell r="K2399">
            <v>0</v>
          </cell>
          <cell r="L2399">
            <v>0.41688700000000001</v>
          </cell>
          <cell r="M2399">
            <v>1.0188060000000001</v>
          </cell>
          <cell r="N2399">
            <v>1.0188060000000001</v>
          </cell>
          <cell r="O2399">
            <v>62</v>
          </cell>
        </row>
        <row r="2400">
          <cell r="A2400" t="str">
            <v>C&amp;I</v>
          </cell>
          <cell r="B2400">
            <v>23</v>
          </cell>
          <cell r="C2400" t="str">
            <v>R</v>
          </cell>
          <cell r="D2400" t="str">
            <v>All</v>
          </cell>
          <cell r="E2400" t="str">
            <v>ACs per customer: 4+</v>
          </cell>
          <cell r="F2400">
            <v>84.5</v>
          </cell>
          <cell r="G2400">
            <v>1.410374</v>
          </cell>
          <cell r="H2400">
            <v>1.4455469999999999</v>
          </cell>
          <cell r="I2400">
            <v>-0.97860329999999995</v>
          </cell>
          <cell r="J2400">
            <v>-0.40043659999999998</v>
          </cell>
          <cell r="K2400">
            <v>0</v>
          </cell>
          <cell r="L2400">
            <v>0.40043659999999998</v>
          </cell>
          <cell r="M2400">
            <v>0.97860329999999995</v>
          </cell>
          <cell r="N2400">
            <v>0.97860329999999995</v>
          </cell>
          <cell r="O2400">
            <v>62</v>
          </cell>
        </row>
        <row r="2401">
          <cell r="A2401" t="str">
            <v>C&amp;I</v>
          </cell>
          <cell r="B2401">
            <v>24</v>
          </cell>
          <cell r="C2401" t="str">
            <v>R</v>
          </cell>
          <cell r="D2401" t="str">
            <v>All</v>
          </cell>
          <cell r="E2401" t="str">
            <v>ACs per customer: 4+</v>
          </cell>
          <cell r="F2401">
            <v>82</v>
          </cell>
          <cell r="G2401">
            <v>1.9625539999999999</v>
          </cell>
          <cell r="H2401">
            <v>2.0128279999999998</v>
          </cell>
          <cell r="I2401">
            <v>-0.93574860000000004</v>
          </cell>
          <cell r="J2401">
            <v>-0.38290079999999999</v>
          </cell>
          <cell r="K2401">
            <v>0</v>
          </cell>
          <cell r="L2401">
            <v>0.38290079999999999</v>
          </cell>
          <cell r="M2401">
            <v>0.93574860000000004</v>
          </cell>
          <cell r="N2401">
            <v>0.93574860000000004</v>
          </cell>
          <cell r="O2401">
            <v>62</v>
          </cell>
        </row>
        <row r="2402">
          <cell r="A2402" t="str">
            <v>C&amp;I</v>
          </cell>
          <cell r="B2402">
            <v>1</v>
          </cell>
          <cell r="C2402" t="str">
            <v>R</v>
          </cell>
          <cell r="D2402" t="str">
            <v>All</v>
          </cell>
          <cell r="E2402" t="str">
            <v>All</v>
          </cell>
          <cell r="F2402">
            <v>76.569299999999998</v>
          </cell>
          <cell r="G2402">
            <v>1.6298250000000001</v>
          </cell>
          <cell r="H2402">
            <v>1.645481</v>
          </cell>
          <cell r="I2402">
            <v>-0.1962836</v>
          </cell>
          <cell r="J2402">
            <v>-8.0317700000000006E-2</v>
          </cell>
          <cell r="K2402">
            <v>0</v>
          </cell>
          <cell r="L2402">
            <v>8.0317700000000006E-2</v>
          </cell>
          <cell r="M2402">
            <v>0.1962836</v>
          </cell>
          <cell r="N2402">
            <v>0.1962836</v>
          </cell>
          <cell r="O2402">
            <v>254</v>
          </cell>
        </row>
        <row r="2403">
          <cell r="A2403" t="str">
            <v>C&amp;I</v>
          </cell>
          <cell r="B2403">
            <v>2</v>
          </cell>
          <cell r="C2403" t="str">
            <v>R</v>
          </cell>
          <cell r="D2403" t="str">
            <v>All</v>
          </cell>
          <cell r="E2403" t="str">
            <v>All</v>
          </cell>
          <cell r="F2403">
            <v>75.895600000000002</v>
          </cell>
          <cell r="G2403">
            <v>1.5043150000000001</v>
          </cell>
          <cell r="H2403">
            <v>1.548578</v>
          </cell>
          <cell r="I2403">
            <v>-0.1949795</v>
          </cell>
          <cell r="J2403">
            <v>-7.9783999999999994E-2</v>
          </cell>
          <cell r="K2403">
            <v>0</v>
          </cell>
          <cell r="L2403">
            <v>7.9783999999999994E-2</v>
          </cell>
          <cell r="M2403">
            <v>0.1949795</v>
          </cell>
          <cell r="N2403">
            <v>0.1949795</v>
          </cell>
          <cell r="O2403">
            <v>254</v>
          </cell>
        </row>
        <row r="2404">
          <cell r="A2404" t="str">
            <v>C&amp;I</v>
          </cell>
          <cell r="B2404">
            <v>3</v>
          </cell>
          <cell r="C2404" t="str">
            <v>R</v>
          </cell>
          <cell r="D2404" t="str">
            <v>All</v>
          </cell>
          <cell r="E2404" t="str">
            <v>All</v>
          </cell>
          <cell r="F2404">
            <v>73.315899999999999</v>
          </cell>
          <cell r="G2404">
            <v>1.4710780000000001</v>
          </cell>
          <cell r="H2404">
            <v>1.5522560000000001</v>
          </cell>
          <cell r="I2404">
            <v>-0.19365940000000001</v>
          </cell>
          <cell r="J2404">
            <v>-7.9243900000000006E-2</v>
          </cell>
          <cell r="K2404">
            <v>0</v>
          </cell>
          <cell r="L2404">
            <v>7.9243900000000006E-2</v>
          </cell>
          <cell r="M2404">
            <v>0.19365940000000001</v>
          </cell>
          <cell r="N2404">
            <v>0.19365940000000001</v>
          </cell>
          <cell r="O2404">
            <v>254</v>
          </cell>
        </row>
        <row r="2405">
          <cell r="A2405" t="str">
            <v>C&amp;I</v>
          </cell>
          <cell r="B2405">
            <v>4</v>
          </cell>
          <cell r="C2405" t="str">
            <v>R</v>
          </cell>
          <cell r="D2405" t="str">
            <v>All</v>
          </cell>
          <cell r="E2405" t="str">
            <v>All</v>
          </cell>
          <cell r="F2405">
            <v>71.989500000000007</v>
          </cell>
          <cell r="G2405">
            <v>1.468056</v>
          </cell>
          <cell r="H2405">
            <v>1.457811</v>
          </cell>
          <cell r="I2405">
            <v>-0.19303329999999999</v>
          </cell>
          <cell r="J2405">
            <v>-7.8987699999999994E-2</v>
          </cell>
          <cell r="K2405">
            <v>0</v>
          </cell>
          <cell r="L2405">
            <v>7.8987699999999994E-2</v>
          </cell>
          <cell r="M2405">
            <v>0.19303329999999999</v>
          </cell>
          <cell r="N2405">
            <v>0.19303329999999999</v>
          </cell>
          <cell r="O2405">
            <v>254</v>
          </cell>
        </row>
        <row r="2406">
          <cell r="A2406" t="str">
            <v>C&amp;I</v>
          </cell>
          <cell r="B2406">
            <v>5</v>
          </cell>
          <cell r="C2406" t="str">
            <v>R</v>
          </cell>
          <cell r="D2406" t="str">
            <v>All</v>
          </cell>
          <cell r="E2406" t="str">
            <v>All</v>
          </cell>
          <cell r="F2406">
            <v>70.340199999999996</v>
          </cell>
          <cell r="G2406">
            <v>1.468523</v>
          </cell>
          <cell r="H2406">
            <v>1.4850000000000001</v>
          </cell>
          <cell r="I2406">
            <v>-0.1927845</v>
          </cell>
          <cell r="J2406">
            <v>-7.8885800000000006E-2</v>
          </cell>
          <cell r="K2406">
            <v>0</v>
          </cell>
          <cell r="L2406">
            <v>7.8885800000000006E-2</v>
          </cell>
          <cell r="M2406">
            <v>0.1927845</v>
          </cell>
          <cell r="N2406">
            <v>0.1927845</v>
          </cell>
          <cell r="O2406">
            <v>254</v>
          </cell>
        </row>
        <row r="2407">
          <cell r="A2407" t="str">
            <v>C&amp;I</v>
          </cell>
          <cell r="B2407">
            <v>6</v>
          </cell>
          <cell r="C2407" t="str">
            <v>R</v>
          </cell>
          <cell r="D2407" t="str">
            <v>All</v>
          </cell>
          <cell r="E2407" t="str">
            <v>All</v>
          </cell>
          <cell r="F2407">
            <v>69.277699999999996</v>
          </cell>
          <cell r="G2407">
            <v>1.6553340000000001</v>
          </cell>
          <cell r="H2407">
            <v>1.6672579999999999</v>
          </cell>
          <cell r="I2407">
            <v>-0.19423209999999999</v>
          </cell>
          <cell r="J2407">
            <v>-7.9478199999999999E-2</v>
          </cell>
          <cell r="K2407">
            <v>0</v>
          </cell>
          <cell r="L2407">
            <v>7.9478199999999999E-2</v>
          </cell>
          <cell r="M2407">
            <v>0.19423209999999999</v>
          </cell>
          <cell r="N2407">
            <v>0.19423209999999999</v>
          </cell>
          <cell r="O2407">
            <v>254</v>
          </cell>
        </row>
        <row r="2408">
          <cell r="A2408" t="str">
            <v>C&amp;I</v>
          </cell>
          <cell r="B2408">
            <v>7</v>
          </cell>
          <cell r="C2408" t="str">
            <v>R</v>
          </cell>
          <cell r="D2408" t="str">
            <v>All</v>
          </cell>
          <cell r="E2408" t="str">
            <v>All</v>
          </cell>
          <cell r="F2408">
            <v>68.291499999999999</v>
          </cell>
          <cell r="G2408">
            <v>1.746149</v>
          </cell>
          <cell r="H2408">
            <v>1.701611</v>
          </cell>
          <cell r="I2408">
            <v>-0.19433030000000001</v>
          </cell>
          <cell r="J2408">
            <v>-7.9518400000000003E-2</v>
          </cell>
          <cell r="K2408">
            <v>0</v>
          </cell>
          <cell r="L2408">
            <v>7.9518400000000003E-2</v>
          </cell>
          <cell r="M2408">
            <v>0.19433030000000001</v>
          </cell>
          <cell r="N2408">
            <v>0.19433030000000001</v>
          </cell>
          <cell r="O2408">
            <v>254</v>
          </cell>
        </row>
        <row r="2409">
          <cell r="A2409" t="str">
            <v>C&amp;I</v>
          </cell>
          <cell r="B2409">
            <v>8</v>
          </cell>
          <cell r="C2409" t="str">
            <v>R</v>
          </cell>
          <cell r="D2409" t="str">
            <v>All</v>
          </cell>
          <cell r="E2409" t="str">
            <v>All</v>
          </cell>
          <cell r="F2409">
            <v>68.954700000000003</v>
          </cell>
          <cell r="G2409">
            <v>2.324201</v>
          </cell>
          <cell r="H2409">
            <v>2.3019129999999999</v>
          </cell>
          <cell r="I2409">
            <v>-0.1978453</v>
          </cell>
          <cell r="J2409">
            <v>-8.0956700000000006E-2</v>
          </cell>
          <cell r="K2409">
            <v>0</v>
          </cell>
          <cell r="L2409">
            <v>8.0956700000000006E-2</v>
          </cell>
          <cell r="M2409">
            <v>0.1978453</v>
          </cell>
          <cell r="N2409">
            <v>0.1978453</v>
          </cell>
          <cell r="O2409">
            <v>254</v>
          </cell>
        </row>
        <row r="2410">
          <cell r="A2410" t="str">
            <v>C&amp;I</v>
          </cell>
          <cell r="B2410">
            <v>9</v>
          </cell>
          <cell r="C2410" t="str">
            <v>R</v>
          </cell>
          <cell r="D2410" t="str">
            <v>All</v>
          </cell>
          <cell r="E2410" t="str">
            <v>All</v>
          </cell>
          <cell r="F2410">
            <v>71.840199999999996</v>
          </cell>
          <cell r="G2410">
            <v>3.0065719999999998</v>
          </cell>
          <cell r="H2410">
            <v>3.0567929999999999</v>
          </cell>
          <cell r="I2410">
            <v>-0.2014435</v>
          </cell>
          <cell r="J2410">
            <v>-8.2429000000000002E-2</v>
          </cell>
          <cell r="K2410">
            <v>0</v>
          </cell>
          <cell r="L2410">
            <v>8.2429000000000002E-2</v>
          </cell>
          <cell r="M2410">
            <v>0.2014435</v>
          </cell>
          <cell r="N2410">
            <v>0.2014435</v>
          </cell>
          <cell r="O2410">
            <v>254</v>
          </cell>
        </row>
        <row r="2411">
          <cell r="A2411" t="str">
            <v>C&amp;I</v>
          </cell>
          <cell r="B2411">
            <v>10</v>
          </cell>
          <cell r="C2411" t="str">
            <v>R</v>
          </cell>
          <cell r="D2411" t="str">
            <v>All</v>
          </cell>
          <cell r="E2411" t="str">
            <v>All</v>
          </cell>
          <cell r="F2411">
            <v>76.451300000000003</v>
          </cell>
          <cell r="G2411">
            <v>3.8495759999999999</v>
          </cell>
          <cell r="H2411">
            <v>3.6908970000000001</v>
          </cell>
          <cell r="I2411">
            <v>-0.2050951</v>
          </cell>
          <cell r="J2411">
            <v>-8.3923300000000006E-2</v>
          </cell>
          <cell r="K2411">
            <v>0</v>
          </cell>
          <cell r="L2411">
            <v>8.3923300000000006E-2</v>
          </cell>
          <cell r="M2411">
            <v>0.2050951</v>
          </cell>
          <cell r="N2411">
            <v>0.2050951</v>
          </cell>
          <cell r="O2411">
            <v>254</v>
          </cell>
        </row>
        <row r="2412">
          <cell r="A2412" t="str">
            <v>C&amp;I</v>
          </cell>
          <cell r="B2412">
            <v>11</v>
          </cell>
          <cell r="C2412" t="str">
            <v>R</v>
          </cell>
          <cell r="D2412" t="str">
            <v>All</v>
          </cell>
          <cell r="E2412" t="str">
            <v>All</v>
          </cell>
          <cell r="F2412">
            <v>81.617900000000006</v>
          </cell>
          <cell r="G2412">
            <v>4.6726260000000002</v>
          </cell>
          <cell r="H2412">
            <v>4.8140239999999999</v>
          </cell>
          <cell r="I2412">
            <v>-0.20794460000000001</v>
          </cell>
          <cell r="J2412">
            <v>-8.5089200000000004E-2</v>
          </cell>
          <cell r="K2412">
            <v>0</v>
          </cell>
          <cell r="L2412">
            <v>8.5089200000000004E-2</v>
          </cell>
          <cell r="M2412">
            <v>0.20794460000000001</v>
          </cell>
          <cell r="N2412">
            <v>0.20794460000000001</v>
          </cell>
          <cell r="O2412">
            <v>254</v>
          </cell>
        </row>
        <row r="2413">
          <cell r="A2413" t="str">
            <v>C&amp;I</v>
          </cell>
          <cell r="B2413">
            <v>12</v>
          </cell>
          <cell r="C2413" t="str">
            <v>R</v>
          </cell>
          <cell r="D2413" t="str">
            <v>All</v>
          </cell>
          <cell r="E2413" t="str">
            <v>All</v>
          </cell>
          <cell r="F2413">
            <v>85.968599999999995</v>
          </cell>
          <cell r="G2413">
            <v>5.1778050000000002</v>
          </cell>
          <cell r="H2413">
            <v>5.3355819999999996</v>
          </cell>
          <cell r="I2413">
            <v>-0.20753669999999999</v>
          </cell>
          <cell r="J2413">
            <v>-8.4922300000000006E-2</v>
          </cell>
          <cell r="K2413">
            <v>0</v>
          </cell>
          <cell r="L2413">
            <v>8.4922300000000006E-2</v>
          </cell>
          <cell r="M2413">
            <v>0.20753669999999999</v>
          </cell>
          <cell r="N2413">
            <v>0.20753669999999999</v>
          </cell>
          <cell r="O2413">
            <v>254</v>
          </cell>
        </row>
        <row r="2414">
          <cell r="A2414" t="str">
            <v>C&amp;I</v>
          </cell>
          <cell r="B2414">
            <v>13</v>
          </cell>
          <cell r="C2414" t="str">
            <v>R</v>
          </cell>
          <cell r="D2414" t="str">
            <v>All</v>
          </cell>
          <cell r="E2414" t="str">
            <v>All</v>
          </cell>
          <cell r="F2414">
            <v>89.406099999999995</v>
          </cell>
          <cell r="G2414">
            <v>5.741136</v>
          </cell>
          <cell r="H2414">
            <v>5.6044150000000004</v>
          </cell>
          <cell r="I2414">
            <v>-0.21007580000000001</v>
          </cell>
          <cell r="J2414">
            <v>-8.5961300000000004E-2</v>
          </cell>
          <cell r="K2414">
            <v>0</v>
          </cell>
          <cell r="L2414">
            <v>8.5961300000000004E-2</v>
          </cell>
          <cell r="M2414">
            <v>0.21007580000000001</v>
          </cell>
          <cell r="N2414">
            <v>0.21007580000000001</v>
          </cell>
          <cell r="O2414">
            <v>254</v>
          </cell>
        </row>
        <row r="2415">
          <cell r="A2415" t="str">
            <v>C&amp;I</v>
          </cell>
          <cell r="B2415">
            <v>14</v>
          </cell>
          <cell r="C2415" t="str">
            <v>R</v>
          </cell>
          <cell r="D2415" t="str">
            <v>All</v>
          </cell>
          <cell r="E2415" t="str">
            <v>All</v>
          </cell>
          <cell r="F2415">
            <v>92.440899999999999</v>
          </cell>
          <cell r="G2415">
            <v>6.162115</v>
          </cell>
          <cell r="H2415">
            <v>6.0002110000000002</v>
          </cell>
          <cell r="I2415">
            <v>-0.21085190000000001</v>
          </cell>
          <cell r="J2415">
            <v>-8.6278900000000006E-2</v>
          </cell>
          <cell r="K2415">
            <v>0</v>
          </cell>
          <cell r="L2415">
            <v>8.6278900000000006E-2</v>
          </cell>
          <cell r="M2415">
            <v>0.21085190000000001</v>
          </cell>
          <cell r="N2415">
            <v>0.21085190000000001</v>
          </cell>
          <cell r="O2415">
            <v>254</v>
          </cell>
        </row>
        <row r="2416">
          <cell r="A2416" t="str">
            <v>C&amp;I</v>
          </cell>
          <cell r="B2416">
            <v>15</v>
          </cell>
          <cell r="C2416" t="str">
            <v>R</v>
          </cell>
          <cell r="D2416" t="str">
            <v>All</v>
          </cell>
          <cell r="E2416" t="str">
            <v>All</v>
          </cell>
          <cell r="F2416">
            <v>94.951300000000003</v>
          </cell>
          <cell r="G2416">
            <v>6.3939310000000003</v>
          </cell>
          <cell r="H2416">
            <v>6.393383</v>
          </cell>
          <cell r="I2416">
            <v>-0.2094056</v>
          </cell>
          <cell r="J2416">
            <v>-8.5687100000000002E-2</v>
          </cell>
          <cell r="K2416">
            <v>0</v>
          </cell>
          <cell r="L2416">
            <v>8.5687100000000002E-2</v>
          </cell>
          <cell r="M2416">
            <v>0.2094056</v>
          </cell>
          <cell r="N2416">
            <v>0.2094056</v>
          </cell>
          <cell r="O2416">
            <v>254</v>
          </cell>
        </row>
        <row r="2417">
          <cell r="A2417" t="str">
            <v>C&amp;I</v>
          </cell>
          <cell r="B2417">
            <v>16</v>
          </cell>
          <cell r="C2417" t="str">
            <v>R</v>
          </cell>
          <cell r="D2417" t="str">
            <v>All</v>
          </cell>
          <cell r="E2417" t="str">
            <v>All</v>
          </cell>
          <cell r="F2417">
            <v>97.215199999999996</v>
          </cell>
          <cell r="G2417">
            <v>6.5602609999999997</v>
          </cell>
          <cell r="H2417">
            <v>6.8450819999999997</v>
          </cell>
          <cell r="I2417">
            <v>-0.20889820000000001</v>
          </cell>
          <cell r="J2417">
            <v>-8.54795E-2</v>
          </cell>
          <cell r="K2417">
            <v>0</v>
          </cell>
          <cell r="L2417">
            <v>8.54795E-2</v>
          </cell>
          <cell r="M2417">
            <v>0.20889820000000001</v>
          </cell>
          <cell r="N2417">
            <v>0.20889820000000001</v>
          </cell>
          <cell r="O2417">
            <v>254</v>
          </cell>
        </row>
        <row r="2418">
          <cell r="A2418" t="str">
            <v>C&amp;I</v>
          </cell>
          <cell r="B2418">
            <v>17</v>
          </cell>
          <cell r="C2418" t="str">
            <v>R</v>
          </cell>
          <cell r="D2418" t="str">
            <v>All</v>
          </cell>
          <cell r="E2418" t="str">
            <v>All</v>
          </cell>
          <cell r="F2418">
            <v>98.479100000000003</v>
          </cell>
          <cell r="G2418">
            <v>6.3687500000000004</v>
          </cell>
          <cell r="H2418">
            <v>6.6130209999999998</v>
          </cell>
          <cell r="I2418">
            <v>-0.2113003</v>
          </cell>
          <cell r="J2418">
            <v>-8.6462399999999995E-2</v>
          </cell>
          <cell r="K2418">
            <v>0</v>
          </cell>
          <cell r="L2418">
            <v>8.6462399999999995E-2</v>
          </cell>
          <cell r="M2418">
            <v>0.2113003</v>
          </cell>
          <cell r="N2418">
            <v>0.2113003</v>
          </cell>
          <cell r="O2418">
            <v>254</v>
          </cell>
        </row>
        <row r="2419">
          <cell r="A2419" t="str">
            <v>C&amp;I</v>
          </cell>
          <cell r="B2419">
            <v>18</v>
          </cell>
          <cell r="C2419" t="str">
            <v>R</v>
          </cell>
          <cell r="D2419" t="str">
            <v>All</v>
          </cell>
          <cell r="E2419" t="str">
            <v>All</v>
          </cell>
          <cell r="F2419">
            <v>98.517200000000003</v>
          </cell>
          <cell r="G2419">
            <v>5.2236190000000002</v>
          </cell>
          <cell r="H2419">
            <v>5.3382350000000001</v>
          </cell>
          <cell r="I2419">
            <v>-0.21922559999999999</v>
          </cell>
          <cell r="J2419">
            <v>-8.9705300000000002E-2</v>
          </cell>
          <cell r="K2419">
            <v>0</v>
          </cell>
          <cell r="L2419">
            <v>8.9705300000000002E-2</v>
          </cell>
          <cell r="M2419">
            <v>0.21922559999999999</v>
          </cell>
          <cell r="N2419">
            <v>0.21922559999999999</v>
          </cell>
          <cell r="O2419">
            <v>254</v>
          </cell>
        </row>
        <row r="2420">
          <cell r="A2420" t="str">
            <v>C&amp;I</v>
          </cell>
          <cell r="B2420">
            <v>19</v>
          </cell>
          <cell r="C2420" t="str">
            <v>R</v>
          </cell>
          <cell r="D2420" t="str">
            <v>All</v>
          </cell>
          <cell r="E2420" t="str">
            <v>All</v>
          </cell>
          <cell r="F2420">
            <v>96.152699999999996</v>
          </cell>
          <cell r="G2420">
            <v>4.2652559999999999</v>
          </cell>
          <cell r="H2420">
            <v>4.4852970000000001</v>
          </cell>
          <cell r="I2420">
            <v>-0.21422910000000001</v>
          </cell>
          <cell r="J2420">
            <v>-8.7660799999999997E-2</v>
          </cell>
          <cell r="K2420">
            <v>0</v>
          </cell>
          <cell r="L2420">
            <v>8.7660799999999997E-2</v>
          </cell>
          <cell r="M2420">
            <v>0.21422910000000001</v>
          </cell>
          <cell r="N2420">
            <v>0.21422910000000001</v>
          </cell>
          <cell r="O2420">
            <v>254</v>
          </cell>
        </row>
        <row r="2421">
          <cell r="A2421" t="str">
            <v>C&amp;I</v>
          </cell>
          <cell r="B2421">
            <v>20</v>
          </cell>
          <cell r="C2421" t="str">
            <v>R</v>
          </cell>
          <cell r="D2421" t="str">
            <v>All</v>
          </cell>
          <cell r="E2421" t="str">
            <v>All</v>
          </cell>
          <cell r="F2421">
            <v>94.027699999999996</v>
          </cell>
          <cell r="G2421">
            <v>3.853971</v>
          </cell>
          <cell r="H2421">
            <v>4.0840740000000002</v>
          </cell>
          <cell r="I2421">
            <v>-0.2173784</v>
          </cell>
          <cell r="J2421">
            <v>-8.8949500000000001E-2</v>
          </cell>
          <cell r="K2421">
            <v>0</v>
          </cell>
          <cell r="L2421">
            <v>8.8949500000000001E-2</v>
          </cell>
          <cell r="M2421">
            <v>0.2173784</v>
          </cell>
          <cell r="N2421">
            <v>0.2173784</v>
          </cell>
          <cell r="O2421">
            <v>254</v>
          </cell>
        </row>
        <row r="2422">
          <cell r="A2422" t="str">
            <v>C&amp;I</v>
          </cell>
          <cell r="B2422">
            <v>21</v>
          </cell>
          <cell r="C2422" t="str">
            <v>R</v>
          </cell>
          <cell r="D2422" t="str">
            <v>All</v>
          </cell>
          <cell r="E2422" t="str">
            <v>All</v>
          </cell>
          <cell r="F2422">
            <v>90.128399999999999</v>
          </cell>
          <cell r="G2422">
            <v>3.0779800000000002</v>
          </cell>
          <cell r="H2422">
            <v>3.479714</v>
          </cell>
          <cell r="I2422">
            <v>-0.21080479999999999</v>
          </cell>
          <cell r="J2422">
            <v>-8.6259600000000006E-2</v>
          </cell>
          <cell r="K2422">
            <v>0</v>
          </cell>
          <cell r="L2422">
            <v>8.6259600000000006E-2</v>
          </cell>
          <cell r="M2422">
            <v>0.21080479999999999</v>
          </cell>
          <cell r="N2422">
            <v>0.21080479999999999</v>
          </cell>
          <cell r="O2422">
            <v>254</v>
          </cell>
        </row>
        <row r="2423">
          <cell r="A2423" t="str">
            <v>C&amp;I</v>
          </cell>
          <cell r="B2423">
            <v>22</v>
          </cell>
          <cell r="C2423" t="str">
            <v>R</v>
          </cell>
          <cell r="D2423" t="str">
            <v>All</v>
          </cell>
          <cell r="E2423" t="str">
            <v>All</v>
          </cell>
          <cell r="F2423">
            <v>87.128399999999999</v>
          </cell>
          <cell r="G2423">
            <v>2.583637</v>
          </cell>
          <cell r="H2423">
            <v>2.6461890000000001</v>
          </cell>
          <cell r="I2423">
            <v>-0.20825489999999999</v>
          </cell>
          <cell r="J2423">
            <v>-8.5216200000000006E-2</v>
          </cell>
          <cell r="K2423">
            <v>0</v>
          </cell>
          <cell r="L2423">
            <v>8.5216200000000006E-2</v>
          </cell>
          <cell r="M2423">
            <v>0.20825489999999999</v>
          </cell>
          <cell r="N2423">
            <v>0.20825489999999999</v>
          </cell>
          <cell r="O2423">
            <v>254</v>
          </cell>
        </row>
        <row r="2424">
          <cell r="A2424" t="str">
            <v>C&amp;I</v>
          </cell>
          <cell r="B2424">
            <v>23</v>
          </cell>
          <cell r="C2424" t="str">
            <v>R</v>
          </cell>
          <cell r="D2424" t="str">
            <v>All</v>
          </cell>
          <cell r="E2424" t="str">
            <v>All</v>
          </cell>
          <cell r="F2424">
            <v>84.079700000000003</v>
          </cell>
          <cell r="G2424">
            <v>2.327664</v>
          </cell>
          <cell r="H2424">
            <v>2.3443160000000001</v>
          </cell>
          <cell r="I2424">
            <v>-0.20347509999999999</v>
          </cell>
          <cell r="J2424">
            <v>-8.3260399999999998E-2</v>
          </cell>
          <cell r="K2424">
            <v>0</v>
          </cell>
          <cell r="L2424">
            <v>8.3260399999999998E-2</v>
          </cell>
          <cell r="M2424">
            <v>0.20347509999999999</v>
          </cell>
          <cell r="N2424">
            <v>0.20347509999999999</v>
          </cell>
          <cell r="O2424">
            <v>254</v>
          </cell>
        </row>
        <row r="2425">
          <cell r="A2425" t="str">
            <v>C&amp;I</v>
          </cell>
          <cell r="B2425">
            <v>24</v>
          </cell>
          <cell r="C2425" t="str">
            <v>R</v>
          </cell>
          <cell r="D2425" t="str">
            <v>All</v>
          </cell>
          <cell r="E2425" t="str">
            <v>All</v>
          </cell>
          <cell r="F2425">
            <v>81.604100000000003</v>
          </cell>
          <cell r="G2425">
            <v>2.1700400000000002</v>
          </cell>
          <cell r="H2425">
            <v>2.1180880000000002</v>
          </cell>
          <cell r="I2425">
            <v>-0.20004549999999999</v>
          </cell>
          <cell r="J2425">
            <v>-8.1856999999999999E-2</v>
          </cell>
          <cell r="K2425">
            <v>0</v>
          </cell>
          <cell r="L2425">
            <v>8.1856999999999999E-2</v>
          </cell>
          <cell r="M2425">
            <v>0.20004549999999999</v>
          </cell>
          <cell r="N2425">
            <v>0.20004549999999999</v>
          </cell>
          <cell r="O2425">
            <v>254</v>
          </cell>
        </row>
        <row r="2426">
          <cell r="A2426" t="str">
            <v>C&amp;I</v>
          </cell>
          <cell r="B2426">
            <v>1</v>
          </cell>
          <cell r="C2426" t="str">
            <v>R</v>
          </cell>
          <cell r="D2426" t="str">
            <v>All</v>
          </cell>
          <cell r="E2426" t="str">
            <v>Building Age: &lt; 3 YEARS</v>
          </cell>
          <cell r="F2426">
            <v>77</v>
          </cell>
          <cell r="G2426">
            <v>0.69531480000000001</v>
          </cell>
          <cell r="H2426">
            <v>0.82499990000000001</v>
          </cell>
          <cell r="I2426">
            <v>-8.1802879999999991</v>
          </cell>
          <cell r="J2426">
            <v>-3.347308</v>
          </cell>
          <cell r="K2426">
            <v>0</v>
          </cell>
          <cell r="L2426">
            <v>3.347308</v>
          </cell>
          <cell r="M2426">
            <v>8.1802879999999991</v>
          </cell>
          <cell r="N2426">
            <v>8.1802879999999991</v>
          </cell>
          <cell r="O2426">
            <v>1</v>
          </cell>
        </row>
        <row r="2427">
          <cell r="A2427" t="str">
            <v>C&amp;I</v>
          </cell>
          <cell r="B2427">
            <v>2</v>
          </cell>
          <cell r="C2427" t="str">
            <v>R</v>
          </cell>
          <cell r="D2427" t="str">
            <v>All</v>
          </cell>
          <cell r="E2427" t="str">
            <v>Building Age: &lt; 3 YEARS</v>
          </cell>
          <cell r="F2427">
            <v>76.5</v>
          </cell>
          <cell r="G2427">
            <v>0.72576149999999995</v>
          </cell>
          <cell r="H2427">
            <v>0.57299979999999995</v>
          </cell>
          <cell r="I2427">
            <v>-8.159224</v>
          </cell>
          <cell r="J2427">
            <v>-3.3386879999999999</v>
          </cell>
          <cell r="K2427">
            <v>0</v>
          </cell>
          <cell r="L2427">
            <v>3.3386879999999999</v>
          </cell>
          <cell r="M2427">
            <v>8.159224</v>
          </cell>
          <cell r="N2427">
            <v>8.159224</v>
          </cell>
          <cell r="O2427">
            <v>1</v>
          </cell>
        </row>
        <row r="2428">
          <cell r="A2428" t="str">
            <v>C&amp;I</v>
          </cell>
          <cell r="B2428">
            <v>3</v>
          </cell>
          <cell r="C2428" t="str">
            <v>R</v>
          </cell>
          <cell r="D2428" t="str">
            <v>All</v>
          </cell>
          <cell r="E2428" t="str">
            <v>Building Age: &lt; 3 YEARS</v>
          </cell>
          <cell r="F2428">
            <v>73.5</v>
          </cell>
          <cell r="G2428">
            <v>0.46113179999999998</v>
          </cell>
          <cell r="H2428">
            <v>0.60599990000000004</v>
          </cell>
          <cell r="I2428">
            <v>-8.1923200000000005</v>
          </cell>
          <cell r="J2428">
            <v>-3.3522310000000002</v>
          </cell>
          <cell r="K2428">
            <v>0</v>
          </cell>
          <cell r="L2428">
            <v>3.3522310000000002</v>
          </cell>
          <cell r="M2428">
            <v>8.1923200000000005</v>
          </cell>
          <cell r="N2428">
            <v>8.1923200000000005</v>
          </cell>
          <cell r="O2428">
            <v>1</v>
          </cell>
        </row>
        <row r="2429">
          <cell r="A2429" t="str">
            <v>C&amp;I</v>
          </cell>
          <cell r="B2429">
            <v>4</v>
          </cell>
          <cell r="C2429" t="str">
            <v>R</v>
          </cell>
          <cell r="D2429" t="str">
            <v>All</v>
          </cell>
          <cell r="E2429" t="str">
            <v>Building Age: &lt; 3 YEARS</v>
          </cell>
          <cell r="F2429">
            <v>72</v>
          </cell>
          <cell r="G2429">
            <v>0.60225589999999996</v>
          </cell>
          <cell r="H2429">
            <v>0.58899990000000002</v>
          </cell>
          <cell r="I2429">
            <v>-8.1472390000000008</v>
          </cell>
          <cell r="J2429">
            <v>-3.3337840000000001</v>
          </cell>
          <cell r="K2429">
            <v>0</v>
          </cell>
          <cell r="L2429">
            <v>3.3337840000000001</v>
          </cell>
          <cell r="M2429">
            <v>8.1472390000000008</v>
          </cell>
          <cell r="N2429">
            <v>8.1472390000000008</v>
          </cell>
          <cell r="O2429">
            <v>1</v>
          </cell>
        </row>
        <row r="2430">
          <cell r="A2430" t="str">
            <v>C&amp;I</v>
          </cell>
          <cell r="B2430">
            <v>5</v>
          </cell>
          <cell r="C2430" t="str">
            <v>R</v>
          </cell>
          <cell r="D2430" t="str">
            <v>All</v>
          </cell>
          <cell r="E2430" t="str">
            <v>Building Age: &lt; 3 YEARS</v>
          </cell>
          <cell r="F2430">
            <v>70.5</v>
          </cell>
          <cell r="G2430">
            <v>0.64262719999999995</v>
          </cell>
          <cell r="H2430">
            <v>0.58999990000000002</v>
          </cell>
          <cell r="I2430">
            <v>-8.1381320000000006</v>
          </cell>
          <cell r="J2430">
            <v>-3.3300580000000002</v>
          </cell>
          <cell r="K2430">
            <v>0</v>
          </cell>
          <cell r="L2430">
            <v>3.3300580000000002</v>
          </cell>
          <cell r="M2430">
            <v>8.1381320000000006</v>
          </cell>
          <cell r="N2430">
            <v>8.1381320000000006</v>
          </cell>
          <cell r="O2430">
            <v>1</v>
          </cell>
        </row>
        <row r="2431">
          <cell r="A2431" t="str">
            <v>C&amp;I</v>
          </cell>
          <cell r="B2431">
            <v>6</v>
          </cell>
          <cell r="C2431" t="str">
            <v>R</v>
          </cell>
          <cell r="D2431" t="str">
            <v>All</v>
          </cell>
          <cell r="E2431" t="str">
            <v>Building Age: &lt; 3 YEARS</v>
          </cell>
          <cell r="F2431">
            <v>69.5</v>
          </cell>
          <cell r="G2431">
            <v>0.65947500000000003</v>
          </cell>
          <cell r="H2431">
            <v>0.90799969999999997</v>
          </cell>
          <cell r="I2431">
            <v>-8.1259119999999996</v>
          </cell>
          <cell r="J2431">
            <v>-3.3250570000000002</v>
          </cell>
          <cell r="K2431">
            <v>0</v>
          </cell>
          <cell r="L2431">
            <v>3.3250570000000002</v>
          </cell>
          <cell r="M2431">
            <v>8.1259119999999996</v>
          </cell>
          <cell r="N2431">
            <v>8.1259119999999996</v>
          </cell>
          <cell r="O2431">
            <v>1</v>
          </cell>
        </row>
        <row r="2432">
          <cell r="A2432" t="str">
            <v>C&amp;I</v>
          </cell>
          <cell r="B2432">
            <v>7</v>
          </cell>
          <cell r="C2432" t="str">
            <v>R</v>
          </cell>
          <cell r="D2432" t="str">
            <v>All</v>
          </cell>
          <cell r="E2432" t="str">
            <v>Building Age: &lt; 3 YEARS</v>
          </cell>
          <cell r="F2432">
            <v>68.5</v>
          </cell>
          <cell r="G2432">
            <v>0.54787920000000001</v>
          </cell>
          <cell r="H2432">
            <v>0.59399990000000003</v>
          </cell>
          <cell r="I2432">
            <v>-8.1139320000000001</v>
          </cell>
          <cell r="J2432">
            <v>-3.3201550000000002</v>
          </cell>
          <cell r="K2432">
            <v>0</v>
          </cell>
          <cell r="L2432">
            <v>3.3201550000000002</v>
          </cell>
          <cell r="M2432">
            <v>8.1139320000000001</v>
          </cell>
          <cell r="N2432">
            <v>8.1139320000000001</v>
          </cell>
          <cell r="O2432">
            <v>1</v>
          </cell>
        </row>
        <row r="2433">
          <cell r="A2433" t="str">
            <v>C&amp;I</v>
          </cell>
          <cell r="B2433">
            <v>8</v>
          </cell>
          <cell r="C2433" t="str">
            <v>R</v>
          </cell>
          <cell r="D2433" t="str">
            <v>All</v>
          </cell>
          <cell r="E2433" t="str">
            <v>Building Age: &lt; 3 YEARS</v>
          </cell>
          <cell r="F2433">
            <v>69</v>
          </cell>
          <cell r="G2433">
            <v>0.68432409999999999</v>
          </cell>
          <cell r="H2433">
            <v>0.60699990000000004</v>
          </cell>
          <cell r="I2433">
            <v>-8.1271210000000007</v>
          </cell>
          <cell r="J2433">
            <v>-3.3255520000000001</v>
          </cell>
          <cell r="K2433">
            <v>0</v>
          </cell>
          <cell r="L2433">
            <v>3.3255520000000001</v>
          </cell>
          <cell r="M2433">
            <v>8.1271210000000007</v>
          </cell>
          <cell r="N2433">
            <v>8.1271210000000007</v>
          </cell>
          <cell r="O2433">
            <v>1</v>
          </cell>
        </row>
        <row r="2434">
          <cell r="A2434" t="str">
            <v>C&amp;I</v>
          </cell>
          <cell r="B2434">
            <v>9</v>
          </cell>
          <cell r="C2434" t="str">
            <v>R</v>
          </cell>
          <cell r="D2434" t="str">
            <v>All</v>
          </cell>
          <cell r="E2434" t="str">
            <v>Building Age: &lt; 3 YEARS</v>
          </cell>
          <cell r="F2434">
            <v>71.5</v>
          </cell>
          <cell r="G2434">
            <v>1.7135389999999999</v>
          </cell>
          <cell r="H2434">
            <v>3.5889989999999998</v>
          </cell>
          <cell r="I2434">
            <v>-8.3533030000000004</v>
          </cell>
          <cell r="J2434">
            <v>-3.418104</v>
          </cell>
          <cell r="K2434">
            <v>0</v>
          </cell>
          <cell r="L2434">
            <v>3.418104</v>
          </cell>
          <cell r="M2434">
            <v>8.3533030000000004</v>
          </cell>
          <cell r="N2434">
            <v>8.3533030000000004</v>
          </cell>
          <cell r="O2434">
            <v>1</v>
          </cell>
        </row>
        <row r="2435">
          <cell r="A2435" t="str">
            <v>C&amp;I</v>
          </cell>
          <cell r="B2435">
            <v>10</v>
          </cell>
          <cell r="C2435" t="str">
            <v>R</v>
          </cell>
          <cell r="D2435" t="str">
            <v>All</v>
          </cell>
          <cell r="E2435" t="str">
            <v>Building Age: &lt; 3 YEARS</v>
          </cell>
          <cell r="F2435">
            <v>76</v>
          </cell>
          <cell r="G2435">
            <v>3.6259920000000001</v>
          </cell>
          <cell r="H2435">
            <v>5.3179980000000002</v>
          </cell>
          <cell r="I2435">
            <v>-9.2443290000000005</v>
          </cell>
          <cell r="J2435">
            <v>-3.782705</v>
          </cell>
          <cell r="K2435">
            <v>0</v>
          </cell>
          <cell r="L2435">
            <v>3.782705</v>
          </cell>
          <cell r="M2435">
            <v>9.2443290000000005</v>
          </cell>
          <cell r="N2435">
            <v>9.2443290000000005</v>
          </cell>
          <cell r="O2435">
            <v>1</v>
          </cell>
        </row>
        <row r="2436">
          <cell r="A2436" t="str">
            <v>C&amp;I</v>
          </cell>
          <cell r="B2436">
            <v>11</v>
          </cell>
          <cell r="C2436" t="str">
            <v>R</v>
          </cell>
          <cell r="D2436" t="str">
            <v>All</v>
          </cell>
          <cell r="E2436" t="str">
            <v>Building Age: &lt; 3 YEARS</v>
          </cell>
          <cell r="F2436">
            <v>81.5</v>
          </cell>
          <cell r="G2436">
            <v>4.8261440000000002</v>
          </cell>
          <cell r="H2436">
            <v>6.0249990000000002</v>
          </cell>
          <cell r="I2436">
            <v>-8.9608070000000009</v>
          </cell>
          <cell r="J2436">
            <v>-3.6666889999999999</v>
          </cell>
          <cell r="K2436">
            <v>0</v>
          </cell>
          <cell r="L2436">
            <v>3.6666889999999999</v>
          </cell>
          <cell r="M2436">
            <v>8.9608070000000009</v>
          </cell>
          <cell r="N2436">
            <v>8.9608070000000009</v>
          </cell>
          <cell r="O2436">
            <v>1</v>
          </cell>
        </row>
        <row r="2437">
          <cell r="A2437" t="str">
            <v>C&amp;I</v>
          </cell>
          <cell r="B2437">
            <v>12</v>
          </cell>
          <cell r="C2437" t="str">
            <v>R</v>
          </cell>
          <cell r="D2437" t="str">
            <v>All</v>
          </cell>
          <cell r="E2437" t="str">
            <v>Building Age: &lt; 3 YEARS</v>
          </cell>
          <cell r="F2437">
            <v>86</v>
          </cell>
          <cell r="G2437">
            <v>7.0287499999999996</v>
          </cell>
          <cell r="H2437">
            <v>6.8449970000000002</v>
          </cell>
          <cell r="I2437">
            <v>-9.2037739999999992</v>
          </cell>
          <cell r="J2437">
            <v>-3.7661099999999998</v>
          </cell>
          <cell r="K2437">
            <v>0</v>
          </cell>
          <cell r="L2437">
            <v>3.7661099999999998</v>
          </cell>
          <cell r="M2437">
            <v>9.2037739999999992</v>
          </cell>
          <cell r="N2437">
            <v>9.2037739999999992</v>
          </cell>
          <cell r="O2437">
            <v>1</v>
          </cell>
        </row>
        <row r="2438">
          <cell r="A2438" t="str">
            <v>C&amp;I</v>
          </cell>
          <cell r="B2438">
            <v>13</v>
          </cell>
          <cell r="C2438" t="str">
            <v>R</v>
          </cell>
          <cell r="D2438" t="str">
            <v>All</v>
          </cell>
          <cell r="E2438" t="str">
            <v>Building Age: &lt; 3 YEARS</v>
          </cell>
          <cell r="F2438">
            <v>89.5</v>
          </cell>
          <cell r="G2438">
            <v>8.0818790000000007</v>
          </cell>
          <cell r="H2438">
            <v>9.1559980000000003</v>
          </cell>
          <cell r="I2438">
            <v>-9.2221430000000009</v>
          </cell>
          <cell r="J2438">
            <v>-3.7736260000000001</v>
          </cell>
          <cell r="K2438">
            <v>0</v>
          </cell>
          <cell r="L2438">
            <v>3.7736260000000001</v>
          </cell>
          <cell r="M2438">
            <v>9.2221430000000009</v>
          </cell>
          <cell r="N2438">
            <v>9.2221430000000009</v>
          </cell>
          <cell r="O2438">
            <v>1</v>
          </cell>
        </row>
        <row r="2439">
          <cell r="A2439" t="str">
            <v>C&amp;I</v>
          </cell>
          <cell r="B2439">
            <v>14</v>
          </cell>
          <cell r="C2439" t="str">
            <v>R</v>
          </cell>
          <cell r="D2439" t="str">
            <v>All</v>
          </cell>
          <cell r="E2439" t="str">
            <v>Building Age: &lt; 3 YEARS</v>
          </cell>
          <cell r="F2439">
            <v>92.5</v>
          </cell>
          <cell r="G2439">
            <v>8.9753299999999996</v>
          </cell>
          <cell r="H2439">
            <v>8.6889970000000005</v>
          </cell>
          <cell r="I2439">
            <v>-10.282299999999999</v>
          </cell>
          <cell r="J2439">
            <v>-4.207433</v>
          </cell>
          <cell r="K2439">
            <v>0</v>
          </cell>
          <cell r="L2439">
            <v>4.207433</v>
          </cell>
          <cell r="M2439">
            <v>10.282299999999999</v>
          </cell>
          <cell r="N2439">
            <v>10.282299999999999</v>
          </cell>
          <cell r="O2439">
            <v>1</v>
          </cell>
        </row>
        <row r="2440">
          <cell r="A2440" t="str">
            <v>C&amp;I</v>
          </cell>
          <cell r="B2440">
            <v>15</v>
          </cell>
          <cell r="C2440" t="str">
            <v>R</v>
          </cell>
          <cell r="D2440" t="str">
            <v>All</v>
          </cell>
          <cell r="E2440" t="str">
            <v>Building Age: &lt; 3 YEARS</v>
          </cell>
          <cell r="F2440">
            <v>95</v>
          </cell>
          <cell r="G2440">
            <v>11.11889</v>
          </cell>
          <cell r="H2440">
            <v>9.3159980000000004</v>
          </cell>
          <cell r="I2440">
            <v>-9.3231129999999993</v>
          </cell>
          <cell r="J2440">
            <v>-3.814943</v>
          </cell>
          <cell r="K2440">
            <v>0</v>
          </cell>
          <cell r="L2440">
            <v>3.814943</v>
          </cell>
          <cell r="M2440">
            <v>9.3231129999999993</v>
          </cell>
          <cell r="N2440">
            <v>9.3231129999999993</v>
          </cell>
          <cell r="O2440">
            <v>1</v>
          </cell>
        </row>
        <row r="2441">
          <cell r="A2441" t="str">
            <v>C&amp;I</v>
          </cell>
          <cell r="B2441">
            <v>16</v>
          </cell>
          <cell r="C2441" t="str">
            <v>R</v>
          </cell>
          <cell r="D2441" t="str">
            <v>All</v>
          </cell>
          <cell r="E2441" t="str">
            <v>Building Age: &lt; 3 YEARS</v>
          </cell>
          <cell r="F2441">
            <v>97.5</v>
          </cell>
          <cell r="G2441">
            <v>10.400499999999999</v>
          </cell>
          <cell r="H2441">
            <v>8.742998</v>
          </cell>
          <cell r="I2441">
            <v>-9.107704</v>
          </cell>
          <cell r="J2441">
            <v>-3.7267990000000002</v>
          </cell>
          <cell r="K2441">
            <v>0</v>
          </cell>
          <cell r="L2441">
            <v>3.7267990000000002</v>
          </cell>
          <cell r="M2441">
            <v>9.107704</v>
          </cell>
          <cell r="N2441">
            <v>9.107704</v>
          </cell>
          <cell r="O2441">
            <v>1</v>
          </cell>
        </row>
        <row r="2442">
          <cell r="A2442" t="str">
            <v>C&amp;I</v>
          </cell>
          <cell r="B2442">
            <v>17</v>
          </cell>
          <cell r="C2442" t="str">
            <v>R</v>
          </cell>
          <cell r="D2442" t="str">
            <v>All</v>
          </cell>
          <cell r="E2442" t="str">
            <v>Building Age: &lt; 3 YEARS</v>
          </cell>
          <cell r="F2442">
            <v>99</v>
          </cell>
          <cell r="G2442">
            <v>10.19633</v>
          </cell>
          <cell r="H2442">
            <v>10.936999999999999</v>
          </cell>
          <cell r="I2442">
            <v>-9.0959009999999996</v>
          </cell>
          <cell r="J2442">
            <v>-3.7219690000000001</v>
          </cell>
          <cell r="K2442">
            <v>0</v>
          </cell>
          <cell r="L2442">
            <v>3.7219690000000001</v>
          </cell>
          <cell r="M2442">
            <v>9.0959009999999996</v>
          </cell>
          <cell r="N2442">
            <v>9.0959009999999996</v>
          </cell>
          <cell r="O2442">
            <v>1</v>
          </cell>
        </row>
        <row r="2443">
          <cell r="A2443" t="str">
            <v>C&amp;I</v>
          </cell>
          <cell r="B2443">
            <v>18</v>
          </cell>
          <cell r="C2443" t="str">
            <v>R</v>
          </cell>
          <cell r="D2443" t="str">
            <v>All</v>
          </cell>
          <cell r="E2443" t="str">
            <v>Building Age: &lt; 3 YEARS</v>
          </cell>
          <cell r="F2443">
            <v>99</v>
          </cell>
          <cell r="G2443">
            <v>9.1605299999999996</v>
          </cell>
          <cell r="H2443">
            <v>10.016</v>
          </cell>
          <cell r="I2443">
            <v>-9.5879670000000008</v>
          </cell>
          <cell r="J2443">
            <v>-3.9233180000000001</v>
          </cell>
          <cell r="K2443">
            <v>0</v>
          </cell>
          <cell r="L2443">
            <v>3.9233180000000001</v>
          </cell>
          <cell r="M2443">
            <v>9.5879670000000008</v>
          </cell>
          <cell r="N2443">
            <v>9.5879670000000008</v>
          </cell>
          <cell r="O2443">
            <v>1</v>
          </cell>
        </row>
        <row r="2444">
          <cell r="A2444" t="str">
            <v>C&amp;I</v>
          </cell>
          <cell r="B2444">
            <v>19</v>
          </cell>
          <cell r="C2444" t="str">
            <v>R</v>
          </cell>
          <cell r="D2444" t="str">
            <v>All</v>
          </cell>
          <cell r="E2444" t="str">
            <v>Building Age: &lt; 3 YEARS</v>
          </cell>
          <cell r="F2444">
            <v>96.5</v>
          </cell>
          <cell r="G2444">
            <v>7.8191179999999996</v>
          </cell>
          <cell r="H2444">
            <v>7.9679989999999998</v>
          </cell>
          <cell r="I2444">
            <v>-9.9119969999999995</v>
          </cell>
          <cell r="J2444">
            <v>-4.0559089999999998</v>
          </cell>
          <cell r="K2444">
            <v>0</v>
          </cell>
          <cell r="L2444">
            <v>4.0559089999999998</v>
          </cell>
          <cell r="M2444">
            <v>9.9119969999999995</v>
          </cell>
          <cell r="N2444">
            <v>9.9119969999999995</v>
          </cell>
          <cell r="O2444">
            <v>1</v>
          </cell>
        </row>
        <row r="2445">
          <cell r="A2445" t="str">
            <v>C&amp;I</v>
          </cell>
          <cell r="B2445">
            <v>20</v>
          </cell>
          <cell r="C2445" t="str">
            <v>R</v>
          </cell>
          <cell r="D2445" t="str">
            <v>All</v>
          </cell>
          <cell r="E2445" t="str">
            <v>Building Age: &lt; 3 YEARS</v>
          </cell>
          <cell r="F2445">
            <v>94.5</v>
          </cell>
          <cell r="G2445">
            <v>4.8533210000000002</v>
          </cell>
          <cell r="H2445">
            <v>6.6889979999999998</v>
          </cell>
          <cell r="I2445">
            <v>-10.09544</v>
          </cell>
          <cell r="J2445">
            <v>-4.130973</v>
          </cell>
          <cell r="K2445">
            <v>0</v>
          </cell>
          <cell r="L2445">
            <v>4.130973</v>
          </cell>
          <cell r="M2445">
            <v>10.09544</v>
          </cell>
          <cell r="N2445">
            <v>10.09544</v>
          </cell>
          <cell r="O2445">
            <v>1</v>
          </cell>
        </row>
        <row r="2446">
          <cell r="A2446" t="str">
            <v>C&amp;I</v>
          </cell>
          <cell r="B2446">
            <v>21</v>
          </cell>
          <cell r="C2446" t="str">
            <v>R</v>
          </cell>
          <cell r="D2446" t="str">
            <v>All</v>
          </cell>
          <cell r="E2446" t="str">
            <v>Building Age: &lt; 3 YEARS</v>
          </cell>
          <cell r="F2446">
            <v>90.5</v>
          </cell>
          <cell r="G2446">
            <v>3.5444589999999998</v>
          </cell>
          <cell r="H2446">
            <v>1.5069999999999999</v>
          </cell>
          <cell r="I2446">
            <v>-9.1829079999999994</v>
          </cell>
          <cell r="J2446">
            <v>-3.7575720000000001</v>
          </cell>
          <cell r="K2446">
            <v>0</v>
          </cell>
          <cell r="L2446">
            <v>3.7575720000000001</v>
          </cell>
          <cell r="M2446">
            <v>9.1829079999999994</v>
          </cell>
          <cell r="N2446">
            <v>9.1829079999999994</v>
          </cell>
          <cell r="O2446">
            <v>1</v>
          </cell>
        </row>
        <row r="2447">
          <cell r="A2447" t="str">
            <v>C&amp;I</v>
          </cell>
          <cell r="B2447">
            <v>22</v>
          </cell>
          <cell r="C2447" t="str">
            <v>R</v>
          </cell>
          <cell r="D2447" t="str">
            <v>All</v>
          </cell>
          <cell r="E2447" t="str">
            <v>Building Age: &lt; 3 YEARS</v>
          </cell>
          <cell r="F2447">
            <v>87.5</v>
          </cell>
          <cell r="G2447">
            <v>0.89638119999999999</v>
          </cell>
          <cell r="H2447">
            <v>0.65399989999999997</v>
          </cell>
          <cell r="I2447">
            <v>-9.1066160000000007</v>
          </cell>
          <cell r="J2447">
            <v>-3.7263540000000002</v>
          </cell>
          <cell r="K2447">
            <v>0</v>
          </cell>
          <cell r="L2447">
            <v>3.7263540000000002</v>
          </cell>
          <cell r="M2447">
            <v>9.1066160000000007</v>
          </cell>
          <cell r="N2447">
            <v>9.1066160000000007</v>
          </cell>
          <cell r="O2447">
            <v>1</v>
          </cell>
        </row>
        <row r="2448">
          <cell r="A2448" t="str">
            <v>C&amp;I</v>
          </cell>
          <cell r="B2448">
            <v>23</v>
          </cell>
          <cell r="C2448" t="str">
            <v>R</v>
          </cell>
          <cell r="D2448" t="str">
            <v>All</v>
          </cell>
          <cell r="E2448" t="str">
            <v>Building Age: &lt; 3 YEARS</v>
          </cell>
          <cell r="F2448">
            <v>84.5</v>
          </cell>
          <cell r="G2448">
            <v>0.66735359999999999</v>
          </cell>
          <cell r="H2448">
            <v>0.63599989999999995</v>
          </cell>
          <cell r="I2448">
            <v>-8.5712030000000006</v>
          </cell>
          <cell r="J2448">
            <v>-3.5072670000000001</v>
          </cell>
          <cell r="K2448">
            <v>0</v>
          </cell>
          <cell r="L2448">
            <v>3.5072670000000001</v>
          </cell>
          <cell r="M2448">
            <v>8.5712030000000006</v>
          </cell>
          <cell r="N2448">
            <v>8.5712030000000006</v>
          </cell>
          <cell r="O2448">
            <v>1</v>
          </cell>
        </row>
        <row r="2449">
          <cell r="A2449" t="str">
            <v>C&amp;I</v>
          </cell>
          <cell r="B2449">
            <v>24</v>
          </cell>
          <cell r="C2449" t="str">
            <v>R</v>
          </cell>
          <cell r="D2449" t="str">
            <v>All</v>
          </cell>
          <cell r="E2449" t="str">
            <v>Building Age: &lt; 3 YEARS</v>
          </cell>
          <cell r="F2449">
            <v>82</v>
          </cell>
          <cell r="G2449">
            <v>0.60895169999999998</v>
          </cell>
          <cell r="H2449">
            <v>0.79799989999999998</v>
          </cell>
          <cell r="I2449">
            <v>-8.3005689999999994</v>
          </cell>
          <cell r="J2449">
            <v>-3.396525</v>
          </cell>
          <cell r="K2449">
            <v>0</v>
          </cell>
          <cell r="L2449">
            <v>3.396525</v>
          </cell>
          <cell r="M2449">
            <v>8.3005689999999994</v>
          </cell>
          <cell r="N2449">
            <v>8.3005689999999994</v>
          </cell>
          <cell r="O2449">
            <v>1</v>
          </cell>
        </row>
        <row r="2450">
          <cell r="A2450" t="str">
            <v>C&amp;I</v>
          </cell>
          <cell r="B2450">
            <v>1</v>
          </cell>
          <cell r="C2450" t="str">
            <v>R</v>
          </cell>
          <cell r="D2450" t="str">
            <v>All</v>
          </cell>
          <cell r="E2450" t="str">
            <v>Building Age: &gt; 20 YEARS</v>
          </cell>
          <cell r="F2450">
            <v>76.690399999999997</v>
          </cell>
          <cell r="G2450">
            <v>1.399913</v>
          </cell>
          <cell r="H2450">
            <v>1.2899449999999999</v>
          </cell>
          <cell r="I2450">
            <v>-0.24936420000000001</v>
          </cell>
          <cell r="J2450">
            <v>-0.1020378</v>
          </cell>
          <cell r="K2450">
            <v>0</v>
          </cell>
          <cell r="L2450">
            <v>0.1020378</v>
          </cell>
          <cell r="M2450">
            <v>0.24936420000000001</v>
          </cell>
          <cell r="N2450">
            <v>0.24936420000000001</v>
          </cell>
          <cell r="O2450">
            <v>143</v>
          </cell>
        </row>
        <row r="2451">
          <cell r="A2451" t="str">
            <v>C&amp;I</v>
          </cell>
          <cell r="B2451">
            <v>2</v>
          </cell>
          <cell r="C2451" t="str">
            <v>R</v>
          </cell>
          <cell r="D2451" t="str">
            <v>All</v>
          </cell>
          <cell r="E2451" t="str">
            <v>Building Age: &gt; 20 YEARS</v>
          </cell>
          <cell r="F2451">
            <v>76.076400000000007</v>
          </cell>
          <cell r="G2451">
            <v>1.278132</v>
          </cell>
          <cell r="H2451">
            <v>1.244677</v>
          </cell>
          <cell r="I2451">
            <v>-0.24839729999999999</v>
          </cell>
          <cell r="J2451">
            <v>-0.1016422</v>
          </cell>
          <cell r="K2451">
            <v>0</v>
          </cell>
          <cell r="L2451">
            <v>0.1016422</v>
          </cell>
          <cell r="M2451">
            <v>0.24839729999999999</v>
          </cell>
          <cell r="N2451">
            <v>0.24839729999999999</v>
          </cell>
          <cell r="O2451">
            <v>143</v>
          </cell>
        </row>
        <row r="2452">
          <cell r="A2452" t="str">
            <v>C&amp;I</v>
          </cell>
          <cell r="B2452">
            <v>3</v>
          </cell>
          <cell r="C2452" t="str">
            <v>R</v>
          </cell>
          <cell r="D2452" t="str">
            <v>All</v>
          </cell>
          <cell r="E2452" t="str">
            <v>Building Age: &gt; 20 YEARS</v>
          </cell>
          <cell r="F2452">
            <v>73.363799999999998</v>
          </cell>
          <cell r="G2452">
            <v>1.239258</v>
          </cell>
          <cell r="H2452">
            <v>1.2669250000000001</v>
          </cell>
          <cell r="I2452">
            <v>-0.2467654</v>
          </cell>
          <cell r="J2452">
            <v>-0.10097440000000001</v>
          </cell>
          <cell r="K2452">
            <v>0</v>
          </cell>
          <cell r="L2452">
            <v>0.10097440000000001</v>
          </cell>
          <cell r="M2452">
            <v>0.2467654</v>
          </cell>
          <cell r="N2452">
            <v>0.2467654</v>
          </cell>
          <cell r="O2452">
            <v>143</v>
          </cell>
        </row>
        <row r="2453">
          <cell r="A2453" t="str">
            <v>C&amp;I</v>
          </cell>
          <cell r="B2453">
            <v>4</v>
          </cell>
          <cell r="C2453" t="str">
            <v>R</v>
          </cell>
          <cell r="D2453" t="str">
            <v>All</v>
          </cell>
          <cell r="E2453" t="str">
            <v>Building Age: &gt; 20 YEARS</v>
          </cell>
          <cell r="F2453">
            <v>71.977800000000002</v>
          </cell>
          <cell r="G2453">
            <v>1.2704</v>
          </cell>
          <cell r="H2453">
            <v>1.2262649999999999</v>
          </cell>
          <cell r="I2453">
            <v>-0.2461343</v>
          </cell>
          <cell r="J2453">
            <v>-0.10071620000000001</v>
          </cell>
          <cell r="K2453">
            <v>0</v>
          </cell>
          <cell r="L2453">
            <v>0.10071620000000001</v>
          </cell>
          <cell r="M2453">
            <v>0.2461343</v>
          </cell>
          <cell r="N2453">
            <v>0.2461343</v>
          </cell>
          <cell r="O2453">
            <v>143</v>
          </cell>
        </row>
        <row r="2454">
          <cell r="A2454" t="str">
            <v>C&amp;I</v>
          </cell>
          <cell r="B2454">
            <v>5</v>
          </cell>
          <cell r="C2454" t="str">
            <v>R</v>
          </cell>
          <cell r="D2454" t="str">
            <v>All</v>
          </cell>
          <cell r="E2454" t="str">
            <v>Building Age: &gt; 20 YEARS</v>
          </cell>
          <cell r="F2454">
            <v>70.383600000000001</v>
          </cell>
          <cell r="G2454">
            <v>1.287466</v>
          </cell>
          <cell r="H2454">
            <v>1.251423</v>
          </cell>
          <cell r="I2454">
            <v>-0.24581610000000001</v>
          </cell>
          <cell r="J2454">
            <v>-0.10058590000000001</v>
          </cell>
          <cell r="K2454">
            <v>0</v>
          </cell>
          <cell r="L2454">
            <v>0.10058590000000001</v>
          </cell>
          <cell r="M2454">
            <v>0.24581610000000001</v>
          </cell>
          <cell r="N2454">
            <v>0.24581610000000001</v>
          </cell>
          <cell r="O2454">
            <v>143</v>
          </cell>
        </row>
        <row r="2455">
          <cell r="A2455" t="str">
            <v>C&amp;I</v>
          </cell>
          <cell r="B2455">
            <v>6</v>
          </cell>
          <cell r="C2455" t="str">
            <v>R</v>
          </cell>
          <cell r="D2455" t="str">
            <v>All</v>
          </cell>
          <cell r="E2455" t="str">
            <v>Building Age: &gt; 20 YEARS</v>
          </cell>
          <cell r="F2455">
            <v>69.346400000000003</v>
          </cell>
          <cell r="G2455">
            <v>1.3944220000000001</v>
          </cell>
          <cell r="H2455">
            <v>1.301104</v>
          </cell>
          <cell r="I2455">
            <v>-0.2476998</v>
          </cell>
          <cell r="J2455">
            <v>-0.10135669999999999</v>
          </cell>
          <cell r="K2455">
            <v>0</v>
          </cell>
          <cell r="L2455">
            <v>0.10135669999999999</v>
          </cell>
          <cell r="M2455">
            <v>0.2476998</v>
          </cell>
          <cell r="N2455">
            <v>0.2476998</v>
          </cell>
          <cell r="O2455">
            <v>143</v>
          </cell>
        </row>
        <row r="2456">
          <cell r="A2456" t="str">
            <v>C&amp;I</v>
          </cell>
          <cell r="B2456">
            <v>7</v>
          </cell>
          <cell r="C2456" t="str">
            <v>R</v>
          </cell>
          <cell r="D2456" t="str">
            <v>All</v>
          </cell>
          <cell r="E2456" t="str">
            <v>Building Age: &gt; 20 YEARS</v>
          </cell>
          <cell r="F2456">
            <v>68.343999999999994</v>
          </cell>
          <cell r="G2456">
            <v>1.54786</v>
          </cell>
          <cell r="H2456">
            <v>1.3555159999999999</v>
          </cell>
          <cell r="I2456">
            <v>-0.2480137</v>
          </cell>
          <cell r="J2456">
            <v>-0.1014852</v>
          </cell>
          <cell r="K2456">
            <v>0</v>
          </cell>
          <cell r="L2456">
            <v>0.1014852</v>
          </cell>
          <cell r="M2456">
            <v>0.2480137</v>
          </cell>
          <cell r="N2456">
            <v>0.2480137</v>
          </cell>
          <cell r="O2456">
            <v>143</v>
          </cell>
        </row>
        <row r="2457">
          <cell r="A2457" t="str">
            <v>C&amp;I</v>
          </cell>
          <cell r="B2457">
            <v>8</v>
          </cell>
          <cell r="C2457" t="str">
            <v>R</v>
          </cell>
          <cell r="D2457" t="str">
            <v>All</v>
          </cell>
          <cell r="E2457" t="str">
            <v>Building Age: &gt; 20 YEARS</v>
          </cell>
          <cell r="F2457">
            <v>68.935900000000004</v>
          </cell>
          <cell r="G2457">
            <v>2.5539019999999999</v>
          </cell>
          <cell r="H2457">
            <v>2.3906429999999999</v>
          </cell>
          <cell r="I2457">
            <v>-0.25352200000000003</v>
          </cell>
          <cell r="J2457">
            <v>-0.1037391</v>
          </cell>
          <cell r="K2457">
            <v>0</v>
          </cell>
          <cell r="L2457">
            <v>0.1037391</v>
          </cell>
          <cell r="M2457">
            <v>0.25352200000000003</v>
          </cell>
          <cell r="N2457">
            <v>0.25352200000000003</v>
          </cell>
          <cell r="O2457">
            <v>143</v>
          </cell>
        </row>
        <row r="2458">
          <cell r="A2458" t="str">
            <v>C&amp;I</v>
          </cell>
          <cell r="B2458">
            <v>9</v>
          </cell>
          <cell r="C2458" t="str">
            <v>R</v>
          </cell>
          <cell r="D2458" t="str">
            <v>All</v>
          </cell>
          <cell r="E2458" t="str">
            <v>Building Age: &gt; 20 YEARS</v>
          </cell>
          <cell r="F2458">
            <v>71.681399999999996</v>
          </cell>
          <cell r="G2458">
            <v>3.401281</v>
          </cell>
          <cell r="H2458">
            <v>3.3639510000000001</v>
          </cell>
          <cell r="I2458">
            <v>-0.2577526</v>
          </cell>
          <cell r="J2458">
            <v>-0.1054703</v>
          </cell>
          <cell r="K2458">
            <v>0</v>
          </cell>
          <cell r="L2458">
            <v>0.1054703</v>
          </cell>
          <cell r="M2458">
            <v>0.2577526</v>
          </cell>
          <cell r="N2458">
            <v>0.2577526</v>
          </cell>
          <cell r="O2458">
            <v>143</v>
          </cell>
        </row>
        <row r="2459">
          <cell r="A2459" t="str">
            <v>C&amp;I</v>
          </cell>
          <cell r="B2459">
            <v>10</v>
          </cell>
          <cell r="C2459" t="str">
            <v>R</v>
          </cell>
          <cell r="D2459" t="str">
            <v>All</v>
          </cell>
          <cell r="E2459" t="str">
            <v>Building Age: &gt; 20 YEARS</v>
          </cell>
          <cell r="F2459">
            <v>76.258200000000002</v>
          </cell>
          <cell r="G2459">
            <v>4.1165469999999997</v>
          </cell>
          <cell r="H2459">
            <v>3.8009900000000001</v>
          </cell>
          <cell r="I2459">
            <v>-0.26160830000000002</v>
          </cell>
          <cell r="J2459">
            <v>-0.107048</v>
          </cell>
          <cell r="K2459">
            <v>0</v>
          </cell>
          <cell r="L2459">
            <v>0.107048</v>
          </cell>
          <cell r="M2459">
            <v>0.26160830000000002</v>
          </cell>
          <cell r="N2459">
            <v>0.26160830000000002</v>
          </cell>
          <cell r="O2459">
            <v>143</v>
          </cell>
        </row>
        <row r="2460">
          <cell r="A2460" t="str">
            <v>C&amp;I</v>
          </cell>
          <cell r="B2460">
            <v>11</v>
          </cell>
          <cell r="C2460" t="str">
            <v>R</v>
          </cell>
          <cell r="D2460" t="str">
            <v>All</v>
          </cell>
          <cell r="E2460" t="str">
            <v>Building Age: &gt; 20 YEARS</v>
          </cell>
          <cell r="F2460">
            <v>81.527799999999999</v>
          </cell>
          <cell r="G2460">
            <v>4.9238920000000004</v>
          </cell>
          <cell r="H2460">
            <v>5.0397400000000001</v>
          </cell>
          <cell r="I2460">
            <v>-0.26387579999999999</v>
          </cell>
          <cell r="J2460">
            <v>-0.1079758</v>
          </cell>
          <cell r="K2460">
            <v>0</v>
          </cell>
          <cell r="L2460">
            <v>0.1079758</v>
          </cell>
          <cell r="M2460">
            <v>0.26387579999999999</v>
          </cell>
          <cell r="N2460">
            <v>0.26387579999999999</v>
          </cell>
          <cell r="O2460">
            <v>143</v>
          </cell>
        </row>
        <row r="2461">
          <cell r="A2461" t="str">
            <v>C&amp;I</v>
          </cell>
          <cell r="B2461">
            <v>12</v>
          </cell>
          <cell r="C2461" t="str">
            <v>R</v>
          </cell>
          <cell r="D2461" t="str">
            <v>All</v>
          </cell>
          <cell r="E2461" t="str">
            <v>Building Age: &gt; 20 YEARS</v>
          </cell>
          <cell r="F2461">
            <v>85.933499999999995</v>
          </cell>
          <cell r="G2461">
            <v>5.3220789999999996</v>
          </cell>
          <cell r="H2461">
            <v>5.4671180000000001</v>
          </cell>
          <cell r="I2461">
            <v>-0.26216319999999999</v>
          </cell>
          <cell r="J2461">
            <v>-0.1072751</v>
          </cell>
          <cell r="K2461">
            <v>0</v>
          </cell>
          <cell r="L2461">
            <v>0.1072751</v>
          </cell>
          <cell r="M2461">
            <v>0.26216319999999999</v>
          </cell>
          <cell r="N2461">
            <v>0.26216319999999999</v>
          </cell>
          <cell r="O2461">
            <v>143</v>
          </cell>
        </row>
        <row r="2462">
          <cell r="A2462" t="str">
            <v>C&amp;I</v>
          </cell>
          <cell r="B2462">
            <v>13</v>
          </cell>
          <cell r="C2462" t="str">
            <v>R</v>
          </cell>
          <cell r="D2462" t="str">
            <v>All</v>
          </cell>
          <cell r="E2462" t="str">
            <v>Building Age: &gt; 20 YEARS</v>
          </cell>
          <cell r="F2462">
            <v>89.396299999999997</v>
          </cell>
          <cell r="G2462">
            <v>5.812697</v>
          </cell>
          <cell r="H2462">
            <v>5.6990470000000002</v>
          </cell>
          <cell r="I2462">
            <v>-0.26333030000000002</v>
          </cell>
          <cell r="J2462">
            <v>-0.1077526</v>
          </cell>
          <cell r="K2462">
            <v>0</v>
          </cell>
          <cell r="L2462">
            <v>0.1077526</v>
          </cell>
          <cell r="M2462">
            <v>0.26333030000000002</v>
          </cell>
          <cell r="N2462">
            <v>0.26333030000000002</v>
          </cell>
          <cell r="O2462">
            <v>143</v>
          </cell>
        </row>
        <row r="2463">
          <cell r="A2463" t="str">
            <v>C&amp;I</v>
          </cell>
          <cell r="B2463">
            <v>14</v>
          </cell>
          <cell r="C2463" t="str">
            <v>R</v>
          </cell>
          <cell r="D2463" t="str">
            <v>All</v>
          </cell>
          <cell r="E2463" t="str">
            <v>Building Age: &gt; 20 YEARS</v>
          </cell>
          <cell r="F2463">
            <v>92.438299999999998</v>
          </cell>
          <cell r="G2463">
            <v>6.1428000000000003</v>
          </cell>
          <cell r="H2463">
            <v>5.9934640000000003</v>
          </cell>
          <cell r="I2463">
            <v>-0.26603739999999998</v>
          </cell>
          <cell r="J2463">
            <v>-0.10886029999999999</v>
          </cell>
          <cell r="K2463">
            <v>0</v>
          </cell>
          <cell r="L2463">
            <v>0.10886029999999999</v>
          </cell>
          <cell r="M2463">
            <v>0.26603739999999998</v>
          </cell>
          <cell r="N2463">
            <v>0.26603739999999998</v>
          </cell>
          <cell r="O2463">
            <v>143</v>
          </cell>
        </row>
        <row r="2464">
          <cell r="A2464" t="str">
            <v>C&amp;I</v>
          </cell>
          <cell r="B2464">
            <v>15</v>
          </cell>
          <cell r="C2464" t="str">
            <v>R</v>
          </cell>
          <cell r="D2464" t="str">
            <v>All</v>
          </cell>
          <cell r="E2464" t="str">
            <v>Building Age: &gt; 20 YEARS</v>
          </cell>
          <cell r="F2464">
            <v>94.960400000000007</v>
          </cell>
          <cell r="G2464">
            <v>6.4182350000000001</v>
          </cell>
          <cell r="H2464">
            <v>6.4203330000000003</v>
          </cell>
          <cell r="I2464">
            <v>-0.26531549999999998</v>
          </cell>
          <cell r="J2464">
            <v>-0.10856499999999999</v>
          </cell>
          <cell r="K2464">
            <v>0</v>
          </cell>
          <cell r="L2464">
            <v>0.10856499999999999</v>
          </cell>
          <cell r="M2464">
            <v>0.26531549999999998</v>
          </cell>
          <cell r="N2464">
            <v>0.26531549999999998</v>
          </cell>
          <cell r="O2464">
            <v>143</v>
          </cell>
        </row>
        <row r="2465">
          <cell r="A2465" t="str">
            <v>C&amp;I</v>
          </cell>
          <cell r="B2465">
            <v>16</v>
          </cell>
          <cell r="C2465" t="str">
            <v>R</v>
          </cell>
          <cell r="D2465" t="str">
            <v>All</v>
          </cell>
          <cell r="E2465" t="str">
            <v>Building Age: &gt; 20 YEARS</v>
          </cell>
          <cell r="F2465">
            <v>97.309200000000004</v>
          </cell>
          <cell r="G2465">
            <v>6.5259359999999997</v>
          </cell>
          <cell r="H2465">
            <v>6.9261100000000004</v>
          </cell>
          <cell r="I2465">
            <v>-0.266129</v>
          </cell>
          <cell r="J2465">
            <v>-0.1088978</v>
          </cell>
          <cell r="K2465">
            <v>0</v>
          </cell>
          <cell r="L2465">
            <v>0.1088978</v>
          </cell>
          <cell r="M2465">
            <v>0.266129</v>
          </cell>
          <cell r="N2465">
            <v>0.266129</v>
          </cell>
          <cell r="O2465">
            <v>143</v>
          </cell>
        </row>
        <row r="2466">
          <cell r="A2466" t="str">
            <v>C&amp;I</v>
          </cell>
          <cell r="B2466">
            <v>17</v>
          </cell>
          <cell r="C2466" t="str">
            <v>R</v>
          </cell>
          <cell r="D2466" t="str">
            <v>All</v>
          </cell>
          <cell r="E2466" t="str">
            <v>Building Age: &gt; 20 YEARS</v>
          </cell>
          <cell r="F2466">
            <v>98.657899999999998</v>
          </cell>
          <cell r="G2466">
            <v>6.3640720000000002</v>
          </cell>
          <cell r="H2466">
            <v>6.4793669999999999</v>
          </cell>
          <cell r="I2466">
            <v>-0.27134320000000001</v>
          </cell>
          <cell r="J2466">
            <v>-0.11103150000000001</v>
          </cell>
          <cell r="K2466">
            <v>0</v>
          </cell>
          <cell r="L2466">
            <v>0.11103150000000001</v>
          </cell>
          <cell r="M2466">
            <v>0.27134320000000001</v>
          </cell>
          <cell r="N2466">
            <v>0.27134320000000001</v>
          </cell>
          <cell r="O2466">
            <v>143</v>
          </cell>
        </row>
        <row r="2467">
          <cell r="A2467" t="str">
            <v>C&amp;I</v>
          </cell>
          <cell r="B2467">
            <v>18</v>
          </cell>
          <cell r="C2467" t="str">
            <v>R</v>
          </cell>
          <cell r="D2467" t="str">
            <v>All</v>
          </cell>
          <cell r="E2467" t="str">
            <v>Building Age: &gt; 20 YEARS</v>
          </cell>
          <cell r="F2467">
            <v>98.675399999999996</v>
          </cell>
          <cell r="G2467">
            <v>4.886717</v>
          </cell>
          <cell r="H2467">
            <v>4.8061210000000001</v>
          </cell>
          <cell r="I2467">
            <v>-0.28536080000000003</v>
          </cell>
          <cell r="J2467">
            <v>-0.1167673</v>
          </cell>
          <cell r="K2467">
            <v>0</v>
          </cell>
          <cell r="L2467">
            <v>0.1167673</v>
          </cell>
          <cell r="M2467">
            <v>0.28536080000000003</v>
          </cell>
          <cell r="N2467">
            <v>0.28536080000000003</v>
          </cell>
          <cell r="O2467">
            <v>143</v>
          </cell>
        </row>
        <row r="2468">
          <cell r="A2468" t="str">
            <v>C&amp;I</v>
          </cell>
          <cell r="B2468">
            <v>19</v>
          </cell>
          <cell r="C2468" t="str">
            <v>R</v>
          </cell>
          <cell r="D2468" t="str">
            <v>All</v>
          </cell>
          <cell r="E2468" t="str">
            <v>Building Age: &gt; 20 YEARS</v>
          </cell>
          <cell r="F2468">
            <v>96.271900000000002</v>
          </cell>
          <cell r="G2468">
            <v>3.8325999999999998</v>
          </cell>
          <cell r="H2468">
            <v>3.81324</v>
          </cell>
          <cell r="I2468">
            <v>-0.27831790000000001</v>
          </cell>
          <cell r="J2468">
            <v>-0.1138854</v>
          </cell>
          <cell r="K2468">
            <v>0</v>
          </cell>
          <cell r="L2468">
            <v>0.1138854</v>
          </cell>
          <cell r="M2468">
            <v>0.27831790000000001</v>
          </cell>
          <cell r="N2468">
            <v>0.27831790000000001</v>
          </cell>
          <cell r="O2468">
            <v>143</v>
          </cell>
        </row>
        <row r="2469">
          <cell r="A2469" t="str">
            <v>C&amp;I</v>
          </cell>
          <cell r="B2469">
            <v>20</v>
          </cell>
          <cell r="C2469" t="str">
            <v>R</v>
          </cell>
          <cell r="D2469" t="str">
            <v>All</v>
          </cell>
          <cell r="E2469" t="str">
            <v>Building Age: &gt; 20 YEARS</v>
          </cell>
          <cell r="F2469">
            <v>94.197500000000005</v>
          </cell>
          <cell r="G2469">
            <v>3.1748789999999998</v>
          </cell>
          <cell r="H2469">
            <v>3.4477549999999999</v>
          </cell>
          <cell r="I2469">
            <v>-0.28005259999999998</v>
          </cell>
          <cell r="J2469">
            <v>-0.1145953</v>
          </cell>
          <cell r="K2469">
            <v>0</v>
          </cell>
          <cell r="L2469">
            <v>0.1145953</v>
          </cell>
          <cell r="M2469">
            <v>0.28005259999999998</v>
          </cell>
          <cell r="N2469">
            <v>0.28005259999999998</v>
          </cell>
          <cell r="O2469">
            <v>143</v>
          </cell>
        </row>
        <row r="2470">
          <cell r="A2470" t="str">
            <v>C&amp;I</v>
          </cell>
          <cell r="B2470">
            <v>21</v>
          </cell>
          <cell r="C2470" t="str">
            <v>R</v>
          </cell>
          <cell r="D2470" t="str">
            <v>All</v>
          </cell>
          <cell r="E2470" t="str">
            <v>Building Age: &gt; 20 YEARS</v>
          </cell>
          <cell r="F2470">
            <v>90.252200000000002</v>
          </cell>
          <cell r="G2470">
            <v>2.3612280000000001</v>
          </cell>
          <cell r="H2470">
            <v>2.7608039999999998</v>
          </cell>
          <cell r="I2470">
            <v>-0.26891340000000002</v>
          </cell>
          <cell r="J2470">
            <v>-0.1100372</v>
          </cell>
          <cell r="K2470">
            <v>0</v>
          </cell>
          <cell r="L2470">
            <v>0.1100372</v>
          </cell>
          <cell r="M2470">
            <v>0.26891340000000002</v>
          </cell>
          <cell r="N2470">
            <v>0.26891340000000002</v>
          </cell>
          <cell r="O2470">
            <v>143</v>
          </cell>
        </row>
        <row r="2471">
          <cell r="A2471" t="str">
            <v>C&amp;I</v>
          </cell>
          <cell r="B2471">
            <v>22</v>
          </cell>
          <cell r="C2471" t="str">
            <v>R</v>
          </cell>
          <cell r="D2471" t="str">
            <v>All</v>
          </cell>
          <cell r="E2471" t="str">
            <v>Building Age: &gt; 20 YEARS</v>
          </cell>
          <cell r="F2471">
            <v>87.252200000000002</v>
          </cell>
          <cell r="G2471">
            <v>1.832605</v>
          </cell>
          <cell r="H2471">
            <v>1.776465</v>
          </cell>
          <cell r="I2471">
            <v>-0.26535049999999999</v>
          </cell>
          <cell r="J2471">
            <v>-0.1085793</v>
          </cell>
          <cell r="K2471">
            <v>0</v>
          </cell>
          <cell r="L2471">
            <v>0.1085793</v>
          </cell>
          <cell r="M2471">
            <v>0.26535049999999999</v>
          </cell>
          <cell r="N2471">
            <v>0.26535049999999999</v>
          </cell>
          <cell r="O2471">
            <v>143</v>
          </cell>
        </row>
        <row r="2472">
          <cell r="A2472" t="str">
            <v>C&amp;I</v>
          </cell>
          <cell r="B2472">
            <v>23</v>
          </cell>
          <cell r="C2472" t="str">
            <v>R</v>
          </cell>
          <cell r="D2472" t="str">
            <v>All</v>
          </cell>
          <cell r="E2472" t="str">
            <v>Building Age: &gt; 20 YEARS</v>
          </cell>
          <cell r="F2472">
            <v>84.212599999999995</v>
          </cell>
          <cell r="G2472">
            <v>1.596446</v>
          </cell>
          <cell r="H2472">
            <v>1.2976749999999999</v>
          </cell>
          <cell r="I2472">
            <v>-0.25889309999999999</v>
          </cell>
          <cell r="J2472">
            <v>-0.105937</v>
          </cell>
          <cell r="K2472">
            <v>0</v>
          </cell>
          <cell r="L2472">
            <v>0.105937</v>
          </cell>
          <cell r="M2472">
            <v>0.25889309999999999</v>
          </cell>
          <cell r="N2472">
            <v>0.25889309999999999</v>
          </cell>
          <cell r="O2472">
            <v>143</v>
          </cell>
        </row>
        <row r="2473">
          <cell r="A2473" t="str">
            <v>C&amp;I</v>
          </cell>
          <cell r="B2473">
            <v>24</v>
          </cell>
          <cell r="C2473" t="str">
            <v>R</v>
          </cell>
          <cell r="D2473" t="str">
            <v>All</v>
          </cell>
          <cell r="E2473" t="str">
            <v>Building Age: &gt; 20 YEARS</v>
          </cell>
          <cell r="F2473">
            <v>81.732399999999998</v>
          </cell>
          <cell r="G2473">
            <v>1.570152</v>
          </cell>
          <cell r="H2473">
            <v>1.3641540000000001</v>
          </cell>
          <cell r="I2473">
            <v>-0.25329449999999998</v>
          </cell>
          <cell r="J2473">
            <v>-0.1036461</v>
          </cell>
          <cell r="K2473">
            <v>0</v>
          </cell>
          <cell r="L2473">
            <v>0.1036461</v>
          </cell>
          <cell r="M2473">
            <v>0.25329449999999998</v>
          </cell>
          <cell r="N2473">
            <v>0.25329449999999998</v>
          </cell>
          <cell r="O2473">
            <v>143</v>
          </cell>
        </row>
        <row r="2474">
          <cell r="A2474" t="str">
            <v>C&amp;I</v>
          </cell>
          <cell r="B2474">
            <v>1</v>
          </cell>
          <cell r="C2474" t="str">
            <v>R</v>
          </cell>
          <cell r="D2474" t="str">
            <v>All</v>
          </cell>
          <cell r="E2474" t="str">
            <v>Building Age: 10 - 20 YEARS</v>
          </cell>
          <cell r="F2474">
            <v>75.314800000000005</v>
          </cell>
          <cell r="G2474">
            <v>1.682871</v>
          </cell>
          <cell r="H2474">
            <v>2.071056</v>
          </cell>
          <cell r="I2474">
            <v>-2.4797899999999999</v>
          </cell>
          <cell r="J2474">
            <v>-1.01471</v>
          </cell>
          <cell r="K2474">
            <v>0</v>
          </cell>
          <cell r="L2474">
            <v>1.01471</v>
          </cell>
          <cell r="M2474">
            <v>2.4797899999999999</v>
          </cell>
          <cell r="N2474">
            <v>2.4797899999999999</v>
          </cell>
          <cell r="O2474">
            <v>22</v>
          </cell>
        </row>
        <row r="2475">
          <cell r="A2475" t="str">
            <v>C&amp;I</v>
          </cell>
          <cell r="B2475">
            <v>2</v>
          </cell>
          <cell r="C2475" t="str">
            <v>R</v>
          </cell>
          <cell r="D2475" t="str">
            <v>All</v>
          </cell>
          <cell r="E2475" t="str">
            <v>Building Age: 10 - 20 YEARS</v>
          </cell>
          <cell r="F2475">
            <v>74.296300000000002</v>
          </cell>
          <cell r="G2475">
            <v>1.6473040000000001</v>
          </cell>
          <cell r="H2475">
            <v>1.6867369999999999</v>
          </cell>
          <cell r="I2475">
            <v>-2.4775079999999998</v>
          </cell>
          <cell r="J2475">
            <v>-1.013776</v>
          </cell>
          <cell r="K2475">
            <v>0</v>
          </cell>
          <cell r="L2475">
            <v>1.013776</v>
          </cell>
          <cell r="M2475">
            <v>2.4775079999999998</v>
          </cell>
          <cell r="N2475">
            <v>2.4775079999999998</v>
          </cell>
          <cell r="O2475">
            <v>22</v>
          </cell>
        </row>
        <row r="2476">
          <cell r="A2476" t="str">
            <v>C&amp;I</v>
          </cell>
          <cell r="B2476">
            <v>3</v>
          </cell>
          <cell r="C2476" t="str">
            <v>R</v>
          </cell>
          <cell r="D2476" t="str">
            <v>All</v>
          </cell>
          <cell r="E2476" t="str">
            <v>Building Age: 10 - 20 YEARS</v>
          </cell>
          <cell r="F2476">
            <v>72.722200000000001</v>
          </cell>
          <cell r="G2476">
            <v>1.6274770000000001</v>
          </cell>
          <cell r="H2476">
            <v>1.552643</v>
          </cell>
          <cell r="I2476">
            <v>-2.4728569999999999</v>
          </cell>
          <cell r="J2476">
            <v>-1.011873</v>
          </cell>
          <cell r="K2476">
            <v>0</v>
          </cell>
          <cell r="L2476">
            <v>1.011873</v>
          </cell>
          <cell r="M2476">
            <v>2.4728569999999999</v>
          </cell>
          <cell r="N2476">
            <v>2.4728569999999999</v>
          </cell>
          <cell r="O2476">
            <v>22</v>
          </cell>
        </row>
        <row r="2477">
          <cell r="A2477" t="str">
            <v>C&amp;I</v>
          </cell>
          <cell r="B2477">
            <v>4</v>
          </cell>
          <cell r="C2477" t="str">
            <v>R</v>
          </cell>
          <cell r="D2477" t="str">
            <v>All</v>
          </cell>
          <cell r="E2477" t="str">
            <v>Building Age: 10 - 20 YEARS</v>
          </cell>
          <cell r="F2477">
            <v>71.740700000000004</v>
          </cell>
          <cell r="G2477">
            <v>1.6618200000000001</v>
          </cell>
          <cell r="H2477">
            <v>1.540179</v>
          </cell>
          <cell r="I2477">
            <v>-2.4713769999999999</v>
          </cell>
          <cell r="J2477">
            <v>-1.0112680000000001</v>
          </cell>
          <cell r="K2477">
            <v>0</v>
          </cell>
          <cell r="L2477">
            <v>1.0112680000000001</v>
          </cell>
          <cell r="M2477">
            <v>2.4713769999999999</v>
          </cell>
          <cell r="N2477">
            <v>2.4713769999999999</v>
          </cell>
          <cell r="O2477">
            <v>22</v>
          </cell>
        </row>
        <row r="2478">
          <cell r="A2478" t="str">
            <v>C&amp;I</v>
          </cell>
          <cell r="B2478">
            <v>5</v>
          </cell>
          <cell r="C2478" t="str">
            <v>R</v>
          </cell>
          <cell r="D2478" t="str">
            <v>All</v>
          </cell>
          <cell r="E2478" t="str">
            <v>Building Age: 10 - 20 YEARS</v>
          </cell>
          <cell r="F2478">
            <v>69.851900000000001</v>
          </cell>
          <cell r="G2478">
            <v>1.5971820000000001</v>
          </cell>
          <cell r="H2478">
            <v>1.5313639999999999</v>
          </cell>
          <cell r="I2478">
            <v>-2.47105</v>
          </cell>
          <cell r="J2478">
            <v>-1.011134</v>
          </cell>
          <cell r="K2478">
            <v>0</v>
          </cell>
          <cell r="L2478">
            <v>1.011134</v>
          </cell>
          <cell r="M2478">
            <v>2.47105</v>
          </cell>
          <cell r="N2478">
            <v>2.47105</v>
          </cell>
          <cell r="O2478">
            <v>22</v>
          </cell>
        </row>
        <row r="2479">
          <cell r="A2479" t="str">
            <v>C&amp;I</v>
          </cell>
          <cell r="B2479">
            <v>6</v>
          </cell>
          <cell r="C2479" t="str">
            <v>R</v>
          </cell>
          <cell r="D2479" t="str">
            <v>All</v>
          </cell>
          <cell r="E2479" t="str">
            <v>Building Age: 10 - 20 YEARS</v>
          </cell>
          <cell r="F2479">
            <v>68.722200000000001</v>
          </cell>
          <cell r="G2479">
            <v>1.588552</v>
          </cell>
          <cell r="H2479">
            <v>1.728701</v>
          </cell>
          <cell r="I2479">
            <v>-2.4686059999999999</v>
          </cell>
          <cell r="J2479">
            <v>-1.0101329999999999</v>
          </cell>
          <cell r="K2479">
            <v>0</v>
          </cell>
          <cell r="L2479">
            <v>1.0101329999999999</v>
          </cell>
          <cell r="M2479">
            <v>2.4686059999999999</v>
          </cell>
          <cell r="N2479">
            <v>2.4686059999999999</v>
          </cell>
          <cell r="O2479">
            <v>22</v>
          </cell>
        </row>
        <row r="2480">
          <cell r="A2480" t="str">
            <v>C&amp;I</v>
          </cell>
          <cell r="B2480">
            <v>7</v>
          </cell>
          <cell r="C2480" t="str">
            <v>R</v>
          </cell>
          <cell r="D2480" t="str">
            <v>All</v>
          </cell>
          <cell r="E2480" t="str">
            <v>Building Age: 10 - 20 YEARS</v>
          </cell>
          <cell r="F2480">
            <v>67.592600000000004</v>
          </cell>
          <cell r="G2480">
            <v>1.671192</v>
          </cell>
          <cell r="H2480">
            <v>1.5550029999999999</v>
          </cell>
          <cell r="I2480">
            <v>-2.4698090000000001</v>
          </cell>
          <cell r="J2480">
            <v>-1.010626</v>
          </cell>
          <cell r="K2480">
            <v>0</v>
          </cell>
          <cell r="L2480">
            <v>1.010626</v>
          </cell>
          <cell r="M2480">
            <v>2.4698090000000001</v>
          </cell>
          <cell r="N2480">
            <v>2.4698090000000001</v>
          </cell>
          <cell r="O2480">
            <v>22</v>
          </cell>
        </row>
        <row r="2481">
          <cell r="A2481" t="str">
            <v>C&amp;I</v>
          </cell>
          <cell r="B2481">
            <v>8</v>
          </cell>
          <cell r="C2481" t="str">
            <v>R</v>
          </cell>
          <cell r="D2481" t="str">
            <v>All</v>
          </cell>
          <cell r="E2481" t="str">
            <v>Building Age: 10 - 20 YEARS</v>
          </cell>
          <cell r="F2481">
            <v>68.351900000000001</v>
          </cell>
          <cell r="G2481">
            <v>2.8665250000000002</v>
          </cell>
          <cell r="H2481">
            <v>2.5987149999999999</v>
          </cell>
          <cell r="I2481">
            <v>-2.7811810000000001</v>
          </cell>
          <cell r="J2481">
            <v>-1.138037</v>
          </cell>
          <cell r="K2481">
            <v>0</v>
          </cell>
          <cell r="L2481">
            <v>1.138037</v>
          </cell>
          <cell r="M2481">
            <v>2.7811810000000001</v>
          </cell>
          <cell r="N2481">
            <v>2.7811810000000001</v>
          </cell>
          <cell r="O2481">
            <v>22</v>
          </cell>
        </row>
        <row r="2482">
          <cell r="A2482" t="str">
            <v>C&amp;I</v>
          </cell>
          <cell r="B2482">
            <v>9</v>
          </cell>
          <cell r="C2482" t="str">
            <v>R</v>
          </cell>
          <cell r="D2482" t="str">
            <v>All</v>
          </cell>
          <cell r="E2482" t="str">
            <v>Building Age: 10 - 20 YEARS</v>
          </cell>
          <cell r="F2482">
            <v>71.888900000000007</v>
          </cell>
          <cell r="G2482">
            <v>4.6625569999999996</v>
          </cell>
          <cell r="H2482">
            <v>4.3810919999999998</v>
          </cell>
          <cell r="I2482">
            <v>-2.9076810000000002</v>
          </cell>
          <cell r="J2482">
            <v>-1.1897990000000001</v>
          </cell>
          <cell r="K2482">
            <v>0</v>
          </cell>
          <cell r="L2482">
            <v>1.1897990000000001</v>
          </cell>
          <cell r="M2482">
            <v>2.9076810000000002</v>
          </cell>
          <cell r="N2482">
            <v>2.9076810000000002</v>
          </cell>
          <cell r="O2482">
            <v>22</v>
          </cell>
        </row>
        <row r="2483">
          <cell r="A2483" t="str">
            <v>C&amp;I</v>
          </cell>
          <cell r="B2483">
            <v>10</v>
          </cell>
          <cell r="C2483" t="str">
            <v>R</v>
          </cell>
          <cell r="D2483" t="str">
            <v>All</v>
          </cell>
          <cell r="E2483" t="str">
            <v>Building Age: 10 - 20 YEARS</v>
          </cell>
          <cell r="F2483">
            <v>76.777799999999999</v>
          </cell>
          <cell r="G2483">
            <v>4.9033730000000002</v>
          </cell>
          <cell r="H2483">
            <v>4.0809309999999996</v>
          </cell>
          <cell r="I2483">
            <v>-2.7492899999999998</v>
          </cell>
          <cell r="J2483">
            <v>-1.124987</v>
          </cell>
          <cell r="K2483">
            <v>0</v>
          </cell>
          <cell r="L2483">
            <v>1.124987</v>
          </cell>
          <cell r="M2483">
            <v>2.7492899999999998</v>
          </cell>
          <cell r="N2483">
            <v>2.7492899999999998</v>
          </cell>
          <cell r="O2483">
            <v>22</v>
          </cell>
        </row>
        <row r="2484">
          <cell r="A2484" t="str">
            <v>C&amp;I</v>
          </cell>
          <cell r="B2484">
            <v>11</v>
          </cell>
          <cell r="C2484" t="str">
            <v>R</v>
          </cell>
          <cell r="D2484" t="str">
            <v>All</v>
          </cell>
          <cell r="E2484" t="str">
            <v>Building Age: 10 - 20 YEARS</v>
          </cell>
          <cell r="F2484">
            <v>81.111099999999993</v>
          </cell>
          <cell r="G2484">
            <v>4.8739540000000003</v>
          </cell>
          <cell r="H2484">
            <v>4.9525639999999997</v>
          </cell>
          <cell r="I2484">
            <v>-2.8151670000000002</v>
          </cell>
          <cell r="J2484">
            <v>-1.1519440000000001</v>
          </cell>
          <cell r="K2484">
            <v>0</v>
          </cell>
          <cell r="L2484">
            <v>1.1519440000000001</v>
          </cell>
          <cell r="M2484">
            <v>2.8151670000000002</v>
          </cell>
          <cell r="N2484">
            <v>2.8151670000000002</v>
          </cell>
          <cell r="O2484">
            <v>22</v>
          </cell>
        </row>
        <row r="2485">
          <cell r="A2485" t="str">
            <v>C&amp;I</v>
          </cell>
          <cell r="B2485">
            <v>12</v>
          </cell>
          <cell r="C2485" t="str">
            <v>R</v>
          </cell>
          <cell r="D2485" t="str">
            <v>All</v>
          </cell>
          <cell r="E2485" t="str">
            <v>Building Age: 10 - 20 YEARS</v>
          </cell>
          <cell r="F2485">
            <v>85.222200000000001</v>
          </cell>
          <cell r="G2485">
            <v>6.0534970000000001</v>
          </cell>
          <cell r="H2485">
            <v>6.2179469999999997</v>
          </cell>
          <cell r="I2485">
            <v>-2.8878780000000002</v>
          </cell>
          <cell r="J2485">
            <v>-1.1816960000000001</v>
          </cell>
          <cell r="K2485">
            <v>0</v>
          </cell>
          <cell r="L2485">
            <v>1.1816960000000001</v>
          </cell>
          <cell r="M2485">
            <v>2.8878780000000002</v>
          </cell>
          <cell r="N2485">
            <v>2.8878780000000002</v>
          </cell>
          <cell r="O2485">
            <v>22</v>
          </cell>
        </row>
        <row r="2486">
          <cell r="A2486" t="str">
            <v>C&amp;I</v>
          </cell>
          <cell r="B2486">
            <v>13</v>
          </cell>
          <cell r="C2486" t="str">
            <v>R</v>
          </cell>
          <cell r="D2486" t="str">
            <v>All</v>
          </cell>
          <cell r="E2486" t="str">
            <v>Building Age: 10 - 20 YEARS</v>
          </cell>
          <cell r="F2486">
            <v>88.592600000000004</v>
          </cell>
          <cell r="G2486">
            <v>6.8288010000000003</v>
          </cell>
          <cell r="H2486">
            <v>6.9916700000000001</v>
          </cell>
          <cell r="I2486">
            <v>-3.0076360000000002</v>
          </cell>
          <cell r="J2486">
            <v>-1.2306999999999999</v>
          </cell>
          <cell r="K2486">
            <v>0</v>
          </cell>
          <cell r="L2486">
            <v>1.2306999999999999</v>
          </cell>
          <cell r="M2486">
            <v>3.0076360000000002</v>
          </cell>
          <cell r="N2486">
            <v>3.0076360000000002</v>
          </cell>
          <cell r="O2486">
            <v>22</v>
          </cell>
        </row>
        <row r="2487">
          <cell r="A2487" t="str">
            <v>C&amp;I</v>
          </cell>
          <cell r="B2487">
            <v>14</v>
          </cell>
          <cell r="C2487" t="str">
            <v>R</v>
          </cell>
          <cell r="D2487" t="str">
            <v>All</v>
          </cell>
          <cell r="E2487" t="str">
            <v>Building Age: 10 - 20 YEARS</v>
          </cell>
          <cell r="F2487">
            <v>91.981499999999997</v>
          </cell>
          <cell r="G2487">
            <v>7.0381590000000003</v>
          </cell>
          <cell r="H2487">
            <v>6.7613110000000001</v>
          </cell>
          <cell r="I2487">
            <v>-2.8689719999999999</v>
          </cell>
          <cell r="J2487">
            <v>-1.1739599999999999</v>
          </cell>
          <cell r="K2487">
            <v>0</v>
          </cell>
          <cell r="L2487">
            <v>1.1739599999999999</v>
          </cell>
          <cell r="M2487">
            <v>2.8689719999999999</v>
          </cell>
          <cell r="N2487">
            <v>2.8689719999999999</v>
          </cell>
          <cell r="O2487">
            <v>22</v>
          </cell>
        </row>
        <row r="2488">
          <cell r="A2488" t="str">
            <v>C&amp;I</v>
          </cell>
          <cell r="B2488">
            <v>15</v>
          </cell>
          <cell r="C2488" t="str">
            <v>R</v>
          </cell>
          <cell r="D2488" t="str">
            <v>All</v>
          </cell>
          <cell r="E2488" t="str">
            <v>Building Age: 10 - 20 YEARS</v>
          </cell>
          <cell r="F2488">
            <v>94.740700000000004</v>
          </cell>
          <cell r="G2488">
            <v>7.0656140000000001</v>
          </cell>
          <cell r="H2488">
            <v>6.936534</v>
          </cell>
          <cell r="I2488">
            <v>-2.8054920000000001</v>
          </cell>
          <cell r="J2488">
            <v>-1.147985</v>
          </cell>
          <cell r="K2488">
            <v>0</v>
          </cell>
          <cell r="L2488">
            <v>1.147985</v>
          </cell>
          <cell r="M2488">
            <v>2.8054920000000001</v>
          </cell>
          <cell r="N2488">
            <v>2.8054920000000001</v>
          </cell>
          <cell r="O2488">
            <v>22</v>
          </cell>
        </row>
        <row r="2489">
          <cell r="A2489" t="str">
            <v>C&amp;I</v>
          </cell>
          <cell r="B2489">
            <v>16</v>
          </cell>
          <cell r="C2489" t="str">
            <v>R</v>
          </cell>
          <cell r="D2489" t="str">
            <v>All</v>
          </cell>
          <cell r="E2489" t="str">
            <v>Building Age: 10 - 20 YEARS</v>
          </cell>
          <cell r="F2489">
            <v>96.592600000000004</v>
          </cell>
          <cell r="G2489">
            <v>7.5094050000000001</v>
          </cell>
          <cell r="H2489">
            <v>6.7345309999999996</v>
          </cell>
          <cell r="I2489">
            <v>-2.6476489999999999</v>
          </cell>
          <cell r="J2489">
            <v>-1.083396</v>
          </cell>
          <cell r="K2489">
            <v>0</v>
          </cell>
          <cell r="L2489">
            <v>1.083396</v>
          </cell>
          <cell r="M2489">
            <v>2.6476489999999999</v>
          </cell>
          <cell r="N2489">
            <v>2.6476489999999999</v>
          </cell>
          <cell r="O2489">
            <v>22</v>
          </cell>
        </row>
        <row r="2490">
          <cell r="A2490" t="str">
            <v>C&amp;I</v>
          </cell>
          <cell r="B2490">
            <v>17</v>
          </cell>
          <cell r="C2490" t="str">
            <v>R</v>
          </cell>
          <cell r="D2490" t="str">
            <v>All</v>
          </cell>
          <cell r="E2490" t="str">
            <v>Building Age: 10 - 20 YEARS</v>
          </cell>
          <cell r="F2490">
            <v>97.444400000000002</v>
          </cell>
          <cell r="G2490">
            <v>7.3422070000000001</v>
          </cell>
          <cell r="H2490">
            <v>5.8589570000000002</v>
          </cell>
          <cell r="I2490">
            <v>-2.720685</v>
          </cell>
          <cell r="J2490">
            <v>-1.1132820000000001</v>
          </cell>
          <cell r="K2490">
            <v>0</v>
          </cell>
          <cell r="L2490">
            <v>1.1132820000000001</v>
          </cell>
          <cell r="M2490">
            <v>2.720685</v>
          </cell>
          <cell r="N2490">
            <v>2.720685</v>
          </cell>
          <cell r="O2490">
            <v>22</v>
          </cell>
        </row>
        <row r="2491">
          <cell r="A2491" t="str">
            <v>C&amp;I</v>
          </cell>
          <cell r="B2491">
            <v>18</v>
          </cell>
          <cell r="C2491" t="str">
            <v>R</v>
          </cell>
          <cell r="D2491" t="str">
            <v>All</v>
          </cell>
          <cell r="E2491" t="str">
            <v>Building Age: 10 - 20 YEARS</v>
          </cell>
          <cell r="F2491">
            <v>97.444400000000002</v>
          </cell>
          <cell r="G2491">
            <v>6.0206939999999998</v>
          </cell>
          <cell r="H2491">
            <v>5.2056889999999996</v>
          </cell>
          <cell r="I2491">
            <v>-2.9850110000000001</v>
          </cell>
          <cell r="J2491">
            <v>-1.2214419999999999</v>
          </cell>
          <cell r="K2491">
            <v>0</v>
          </cell>
          <cell r="L2491">
            <v>1.2214419999999999</v>
          </cell>
          <cell r="M2491">
            <v>2.9850110000000001</v>
          </cell>
          <cell r="N2491">
            <v>2.9850110000000001</v>
          </cell>
          <cell r="O2491">
            <v>22</v>
          </cell>
        </row>
        <row r="2492">
          <cell r="A2492" t="str">
            <v>C&amp;I</v>
          </cell>
          <cell r="B2492">
            <v>19</v>
          </cell>
          <cell r="C2492" t="str">
            <v>R</v>
          </cell>
          <cell r="D2492" t="str">
            <v>All</v>
          </cell>
          <cell r="E2492" t="str">
            <v>Building Age: 10 - 20 YEARS</v>
          </cell>
          <cell r="F2492">
            <v>95.462999999999994</v>
          </cell>
          <cell r="G2492">
            <v>2.6996530000000001</v>
          </cell>
          <cell r="H2492">
            <v>2.3318750000000001</v>
          </cell>
          <cell r="I2492">
            <v>-3.0039069999999999</v>
          </cell>
          <cell r="J2492">
            <v>-1.229174</v>
          </cell>
          <cell r="K2492">
            <v>0</v>
          </cell>
          <cell r="L2492">
            <v>1.229174</v>
          </cell>
          <cell r="M2492">
            <v>3.0039069999999999</v>
          </cell>
          <cell r="N2492">
            <v>3.0039069999999999</v>
          </cell>
          <cell r="O2492">
            <v>22</v>
          </cell>
        </row>
        <row r="2493">
          <cell r="A2493" t="str">
            <v>C&amp;I</v>
          </cell>
          <cell r="B2493">
            <v>20</v>
          </cell>
          <cell r="C2493" t="str">
            <v>R</v>
          </cell>
          <cell r="D2493" t="str">
            <v>All</v>
          </cell>
          <cell r="E2493" t="str">
            <v>Building Age: 10 - 20 YEARS</v>
          </cell>
          <cell r="F2493">
            <v>93.203699999999998</v>
          </cell>
          <cell r="G2493">
            <v>2.823645</v>
          </cell>
          <cell r="H2493">
            <v>3.0044040000000001</v>
          </cell>
          <cell r="I2493">
            <v>-2.8907530000000001</v>
          </cell>
          <cell r="J2493">
            <v>-1.1828730000000001</v>
          </cell>
          <cell r="K2493">
            <v>0</v>
          </cell>
          <cell r="L2493">
            <v>1.1828730000000001</v>
          </cell>
          <cell r="M2493">
            <v>2.8907530000000001</v>
          </cell>
          <cell r="N2493">
            <v>2.8907530000000001</v>
          </cell>
          <cell r="O2493">
            <v>22</v>
          </cell>
        </row>
        <row r="2494">
          <cell r="A2494" t="str">
            <v>C&amp;I</v>
          </cell>
          <cell r="B2494">
            <v>21</v>
          </cell>
          <cell r="C2494" t="str">
            <v>R</v>
          </cell>
          <cell r="D2494" t="str">
            <v>All</v>
          </cell>
          <cell r="E2494" t="str">
            <v>Building Age: 10 - 20 YEARS</v>
          </cell>
          <cell r="F2494">
            <v>89.333299999999994</v>
          </cell>
          <cell r="G2494">
            <v>2.327426</v>
          </cell>
          <cell r="H2494">
            <v>2.409891</v>
          </cell>
          <cell r="I2494">
            <v>-2.7240639999999998</v>
          </cell>
          <cell r="J2494">
            <v>-1.114665</v>
          </cell>
          <cell r="K2494">
            <v>0</v>
          </cell>
          <cell r="L2494">
            <v>1.114665</v>
          </cell>
          <cell r="M2494">
            <v>2.7240639999999998</v>
          </cell>
          <cell r="N2494">
            <v>2.7240639999999998</v>
          </cell>
          <cell r="O2494">
            <v>22</v>
          </cell>
        </row>
        <row r="2495">
          <cell r="A2495" t="str">
            <v>C&amp;I</v>
          </cell>
          <cell r="B2495">
            <v>22</v>
          </cell>
          <cell r="C2495" t="str">
            <v>R</v>
          </cell>
          <cell r="D2495" t="str">
            <v>All</v>
          </cell>
          <cell r="E2495" t="str">
            <v>Building Age: 10 - 20 YEARS</v>
          </cell>
          <cell r="F2495">
            <v>86.333299999999994</v>
          </cell>
          <cell r="G2495">
            <v>2.1630449999999999</v>
          </cell>
          <cell r="H2495">
            <v>2.2001870000000001</v>
          </cell>
          <cell r="I2495">
            <v>-2.6457660000000001</v>
          </cell>
          <cell r="J2495">
            <v>-1.0826260000000001</v>
          </cell>
          <cell r="K2495">
            <v>0</v>
          </cell>
          <cell r="L2495">
            <v>1.0826260000000001</v>
          </cell>
          <cell r="M2495">
            <v>2.6457660000000001</v>
          </cell>
          <cell r="N2495">
            <v>2.6457660000000001</v>
          </cell>
          <cell r="O2495">
            <v>22</v>
          </cell>
        </row>
        <row r="2496">
          <cell r="A2496" t="str">
            <v>C&amp;I</v>
          </cell>
          <cell r="B2496">
            <v>23</v>
          </cell>
          <cell r="C2496" t="str">
            <v>R</v>
          </cell>
          <cell r="D2496" t="str">
            <v>All</v>
          </cell>
          <cell r="E2496" t="str">
            <v>Building Age: 10 - 20 YEARS</v>
          </cell>
          <cell r="F2496">
            <v>83.074100000000001</v>
          </cell>
          <cell r="G2496">
            <v>1.98864</v>
          </cell>
          <cell r="H2496">
            <v>2.3211659999999998</v>
          </cell>
          <cell r="I2496">
            <v>-2.5603530000000001</v>
          </cell>
          <cell r="J2496">
            <v>-1.0476760000000001</v>
          </cell>
          <cell r="K2496">
            <v>0</v>
          </cell>
          <cell r="L2496">
            <v>1.0476760000000001</v>
          </cell>
          <cell r="M2496">
            <v>2.5603530000000001</v>
          </cell>
          <cell r="N2496">
            <v>2.5603530000000001</v>
          </cell>
          <cell r="O2496">
            <v>22</v>
          </cell>
        </row>
        <row r="2497">
          <cell r="A2497" t="str">
            <v>C&amp;I</v>
          </cell>
          <cell r="B2497">
            <v>24</v>
          </cell>
          <cell r="C2497" t="str">
            <v>R</v>
          </cell>
          <cell r="D2497" t="str">
            <v>All</v>
          </cell>
          <cell r="E2497" t="str">
            <v>Building Age: 10 - 20 YEARS</v>
          </cell>
          <cell r="F2497">
            <v>80.703699999999998</v>
          </cell>
          <cell r="G2497">
            <v>1.893446</v>
          </cell>
          <cell r="H2497">
            <v>1.982558</v>
          </cell>
          <cell r="I2497">
            <v>-2.5162550000000001</v>
          </cell>
          <cell r="J2497">
            <v>-1.029631</v>
          </cell>
          <cell r="K2497">
            <v>0</v>
          </cell>
          <cell r="L2497">
            <v>1.029631</v>
          </cell>
          <cell r="M2497">
            <v>2.5162550000000001</v>
          </cell>
          <cell r="N2497">
            <v>2.5162550000000001</v>
          </cell>
          <cell r="O2497">
            <v>22</v>
          </cell>
        </row>
        <row r="2498">
          <cell r="A2498" t="str">
            <v>C&amp;I</v>
          </cell>
          <cell r="B2498">
            <v>1</v>
          </cell>
          <cell r="C2498" t="str">
            <v>R</v>
          </cell>
          <cell r="D2498" t="str">
            <v>All</v>
          </cell>
          <cell r="E2498" t="str">
            <v>Building Age: 3 - 10 YEARS</v>
          </cell>
          <cell r="F2498">
            <v>77</v>
          </cell>
          <cell r="G2498">
            <v>0.83258739999999998</v>
          </cell>
          <cell r="H2498">
            <v>1.0429310000000001</v>
          </cell>
          <cell r="I2498">
            <v>-0.34420099999999998</v>
          </cell>
          <cell r="J2498">
            <v>-0.14084430000000001</v>
          </cell>
          <cell r="K2498">
            <v>0</v>
          </cell>
          <cell r="L2498">
            <v>0.14084430000000001</v>
          </cell>
          <cell r="M2498">
            <v>0.34420099999999998</v>
          </cell>
          <cell r="N2498">
            <v>0.34420099999999998</v>
          </cell>
          <cell r="O2498">
            <v>15</v>
          </cell>
        </row>
        <row r="2499">
          <cell r="A2499" t="str">
            <v>C&amp;I</v>
          </cell>
          <cell r="B2499">
            <v>2</v>
          </cell>
          <cell r="C2499" t="str">
            <v>R</v>
          </cell>
          <cell r="D2499" t="str">
            <v>All</v>
          </cell>
          <cell r="E2499" t="str">
            <v>Building Age: 3 - 10 YEARS</v>
          </cell>
          <cell r="F2499">
            <v>76.5</v>
          </cell>
          <cell r="G2499">
            <v>0.62899950000000004</v>
          </cell>
          <cell r="H2499">
            <v>0.71932099999999999</v>
          </cell>
          <cell r="I2499">
            <v>-0.34366279999999999</v>
          </cell>
          <cell r="J2499">
            <v>-0.140624</v>
          </cell>
          <cell r="K2499">
            <v>0</v>
          </cell>
          <cell r="L2499">
            <v>0.140624</v>
          </cell>
          <cell r="M2499">
            <v>0.34366279999999999</v>
          </cell>
          <cell r="N2499">
            <v>0.34366279999999999</v>
          </cell>
          <cell r="O2499">
            <v>15</v>
          </cell>
        </row>
        <row r="2500">
          <cell r="A2500" t="str">
            <v>C&amp;I</v>
          </cell>
          <cell r="B2500">
            <v>3</v>
          </cell>
          <cell r="C2500" t="str">
            <v>R</v>
          </cell>
          <cell r="D2500" t="str">
            <v>All</v>
          </cell>
          <cell r="E2500" t="str">
            <v>Building Age: 3 - 10 YEARS</v>
          </cell>
          <cell r="F2500">
            <v>73.5</v>
          </cell>
          <cell r="G2500">
            <v>0.63752039999999999</v>
          </cell>
          <cell r="H2500">
            <v>0.80219759999999996</v>
          </cell>
          <cell r="I2500">
            <v>-0.3421285</v>
          </cell>
          <cell r="J2500">
            <v>-0.13999619999999999</v>
          </cell>
          <cell r="K2500">
            <v>0</v>
          </cell>
          <cell r="L2500">
            <v>0.13999619999999999</v>
          </cell>
          <cell r="M2500">
            <v>0.3421285</v>
          </cell>
          <cell r="N2500">
            <v>0.3421285</v>
          </cell>
          <cell r="O2500">
            <v>15</v>
          </cell>
        </row>
        <row r="2501">
          <cell r="A2501" t="str">
            <v>C&amp;I</v>
          </cell>
          <cell r="B2501">
            <v>4</v>
          </cell>
          <cell r="C2501" t="str">
            <v>R</v>
          </cell>
          <cell r="D2501" t="str">
            <v>All</v>
          </cell>
          <cell r="E2501" t="str">
            <v>Building Age: 3 - 10 YEARS</v>
          </cell>
          <cell r="F2501">
            <v>72</v>
          </cell>
          <cell r="G2501">
            <v>0.63490999999999997</v>
          </cell>
          <cell r="H2501">
            <v>0.82051130000000005</v>
          </cell>
          <cell r="I2501">
            <v>-0.34127619999999997</v>
          </cell>
          <cell r="J2501">
            <v>-0.13964750000000001</v>
          </cell>
          <cell r="K2501">
            <v>0</v>
          </cell>
          <cell r="L2501">
            <v>0.13964750000000001</v>
          </cell>
          <cell r="M2501">
            <v>0.34127619999999997</v>
          </cell>
          <cell r="N2501">
            <v>0.34127619999999997</v>
          </cell>
          <cell r="O2501">
            <v>15</v>
          </cell>
        </row>
        <row r="2502">
          <cell r="A2502" t="str">
            <v>C&amp;I</v>
          </cell>
          <cell r="B2502">
            <v>5</v>
          </cell>
          <cell r="C2502" t="str">
            <v>R</v>
          </cell>
          <cell r="D2502" t="str">
            <v>All</v>
          </cell>
          <cell r="E2502" t="str">
            <v>Building Age: 3 - 10 YEARS</v>
          </cell>
          <cell r="F2502">
            <v>70.5</v>
          </cell>
          <cell r="G2502">
            <v>0.63563040000000004</v>
          </cell>
          <cell r="H2502">
            <v>0.70603590000000005</v>
          </cell>
          <cell r="I2502">
            <v>-0.34109980000000001</v>
          </cell>
          <cell r="J2502">
            <v>-0.13957530000000001</v>
          </cell>
          <cell r="K2502">
            <v>0</v>
          </cell>
          <cell r="L2502">
            <v>0.13957530000000001</v>
          </cell>
          <cell r="M2502">
            <v>0.34109980000000001</v>
          </cell>
          <cell r="N2502">
            <v>0.34109980000000001</v>
          </cell>
          <cell r="O2502">
            <v>15</v>
          </cell>
        </row>
        <row r="2503">
          <cell r="A2503" t="str">
            <v>C&amp;I</v>
          </cell>
          <cell r="B2503">
            <v>6</v>
          </cell>
          <cell r="C2503" t="str">
            <v>R</v>
          </cell>
          <cell r="D2503" t="str">
            <v>All</v>
          </cell>
          <cell r="E2503" t="str">
            <v>Building Age: 3 - 10 YEARS</v>
          </cell>
          <cell r="F2503">
            <v>69.5</v>
          </cell>
          <cell r="G2503">
            <v>0.62416300000000002</v>
          </cell>
          <cell r="H2503">
            <v>0.77172450000000004</v>
          </cell>
          <cell r="I2503">
            <v>-0.34085749999999998</v>
          </cell>
          <cell r="J2503">
            <v>-0.13947609999999999</v>
          </cell>
          <cell r="K2503">
            <v>0</v>
          </cell>
          <cell r="L2503">
            <v>0.13947609999999999</v>
          </cell>
          <cell r="M2503">
            <v>0.34085749999999998</v>
          </cell>
          <cell r="N2503">
            <v>0.34085749999999998</v>
          </cell>
          <cell r="O2503">
            <v>15</v>
          </cell>
        </row>
        <row r="2504">
          <cell r="A2504" t="str">
            <v>C&amp;I</v>
          </cell>
          <cell r="B2504">
            <v>7</v>
          </cell>
          <cell r="C2504" t="str">
            <v>R</v>
          </cell>
          <cell r="D2504" t="str">
            <v>All</v>
          </cell>
          <cell r="E2504" t="str">
            <v>Building Age: 3 - 10 YEARS</v>
          </cell>
          <cell r="F2504">
            <v>68.5</v>
          </cell>
          <cell r="G2504">
            <v>0.6296197</v>
          </cell>
          <cell r="H2504">
            <v>0.75680760000000002</v>
          </cell>
          <cell r="I2504">
            <v>-0.34156500000000001</v>
          </cell>
          <cell r="J2504">
            <v>-0.13976559999999999</v>
          </cell>
          <cell r="K2504">
            <v>0</v>
          </cell>
          <cell r="L2504">
            <v>0.13976559999999999</v>
          </cell>
          <cell r="M2504">
            <v>0.34156500000000001</v>
          </cell>
          <cell r="N2504">
            <v>0.34156500000000001</v>
          </cell>
          <cell r="O2504">
            <v>15</v>
          </cell>
        </row>
        <row r="2505">
          <cell r="A2505" t="str">
            <v>C&amp;I</v>
          </cell>
          <cell r="B2505">
            <v>8</v>
          </cell>
          <cell r="C2505" t="str">
            <v>R</v>
          </cell>
          <cell r="D2505" t="str">
            <v>All</v>
          </cell>
          <cell r="E2505" t="str">
            <v>Building Age: 3 - 10 YEARS</v>
          </cell>
          <cell r="F2505">
            <v>69</v>
          </cell>
          <cell r="G2505">
            <v>0.64112729999999996</v>
          </cell>
          <cell r="H2505">
            <v>0.75152339999999995</v>
          </cell>
          <cell r="I2505">
            <v>-0.34438879999999999</v>
          </cell>
          <cell r="J2505">
            <v>-0.14092109999999999</v>
          </cell>
          <cell r="K2505">
            <v>0</v>
          </cell>
          <cell r="L2505">
            <v>0.14092109999999999</v>
          </cell>
          <cell r="M2505">
            <v>0.34438879999999999</v>
          </cell>
          <cell r="N2505">
            <v>0.34438879999999999</v>
          </cell>
          <cell r="O2505">
            <v>15</v>
          </cell>
        </row>
        <row r="2506">
          <cell r="A2506" t="str">
            <v>C&amp;I</v>
          </cell>
          <cell r="B2506">
            <v>9</v>
          </cell>
          <cell r="C2506" t="str">
            <v>R</v>
          </cell>
          <cell r="D2506" t="str">
            <v>All</v>
          </cell>
          <cell r="E2506" t="str">
            <v>Building Age: 3 - 10 YEARS</v>
          </cell>
          <cell r="F2506">
            <v>71.5</v>
          </cell>
          <cell r="G2506">
            <v>0.78881880000000004</v>
          </cell>
          <cell r="H2506">
            <v>0.94079190000000001</v>
          </cell>
          <cell r="I2506">
            <v>-0.361792</v>
          </cell>
          <cell r="J2506">
            <v>-0.14804239999999999</v>
          </cell>
          <cell r="K2506">
            <v>0</v>
          </cell>
          <cell r="L2506">
            <v>0.14804239999999999</v>
          </cell>
          <cell r="M2506">
            <v>0.361792</v>
          </cell>
          <cell r="N2506">
            <v>0.361792</v>
          </cell>
          <cell r="O2506">
            <v>15</v>
          </cell>
        </row>
        <row r="2507">
          <cell r="A2507" t="str">
            <v>C&amp;I</v>
          </cell>
          <cell r="B2507">
            <v>10</v>
          </cell>
          <cell r="C2507" t="str">
            <v>R</v>
          </cell>
          <cell r="D2507" t="str">
            <v>All</v>
          </cell>
          <cell r="E2507" t="str">
            <v>Building Age: 3 - 10 YEARS</v>
          </cell>
          <cell r="F2507">
            <v>76</v>
          </cell>
          <cell r="G2507">
            <v>1.0079530000000001</v>
          </cell>
          <cell r="H2507">
            <v>1.0593379999999999</v>
          </cell>
          <cell r="I2507">
            <v>-0.38191229999999998</v>
          </cell>
          <cell r="J2507">
            <v>-0.15627540000000001</v>
          </cell>
          <cell r="K2507">
            <v>0</v>
          </cell>
          <cell r="L2507">
            <v>0.15627540000000001</v>
          </cell>
          <cell r="M2507">
            <v>0.38191229999999998</v>
          </cell>
          <cell r="N2507">
            <v>0.38191229999999998</v>
          </cell>
          <cell r="O2507">
            <v>15</v>
          </cell>
        </row>
        <row r="2508">
          <cell r="A2508" t="str">
            <v>C&amp;I</v>
          </cell>
          <cell r="B2508">
            <v>11</v>
          </cell>
          <cell r="C2508" t="str">
            <v>R</v>
          </cell>
          <cell r="D2508" t="str">
            <v>All</v>
          </cell>
          <cell r="E2508" t="str">
            <v>Building Age: 3 - 10 YEARS</v>
          </cell>
          <cell r="F2508">
            <v>81.5</v>
          </cell>
          <cell r="G2508">
            <v>1.2184189999999999</v>
          </cell>
          <cell r="H2508">
            <v>1.209854</v>
          </cell>
          <cell r="I2508">
            <v>-0.3808435</v>
          </cell>
          <cell r="J2508">
            <v>-0.15583810000000001</v>
          </cell>
          <cell r="K2508">
            <v>0</v>
          </cell>
          <cell r="L2508">
            <v>0.15583810000000001</v>
          </cell>
          <cell r="M2508">
            <v>0.3808435</v>
          </cell>
          <cell r="N2508">
            <v>0.3808435</v>
          </cell>
          <cell r="O2508">
            <v>15</v>
          </cell>
        </row>
        <row r="2509">
          <cell r="A2509" t="str">
            <v>C&amp;I</v>
          </cell>
          <cell r="B2509">
            <v>12</v>
          </cell>
          <cell r="C2509" t="str">
            <v>R</v>
          </cell>
          <cell r="D2509" t="str">
            <v>All</v>
          </cell>
          <cell r="E2509" t="str">
            <v>Building Age: 3 - 10 YEARS</v>
          </cell>
          <cell r="F2509">
            <v>86</v>
          </cell>
          <cell r="G2509">
            <v>1.3194090000000001</v>
          </cell>
          <cell r="H2509">
            <v>1.316184</v>
          </cell>
          <cell r="I2509">
            <v>-0.38318039999999998</v>
          </cell>
          <cell r="J2509">
            <v>-0.1567943</v>
          </cell>
          <cell r="K2509">
            <v>0</v>
          </cell>
          <cell r="L2509">
            <v>0.1567943</v>
          </cell>
          <cell r="M2509">
            <v>0.38318039999999998</v>
          </cell>
          <cell r="N2509">
            <v>0.38318039999999998</v>
          </cell>
          <cell r="O2509">
            <v>15</v>
          </cell>
        </row>
        <row r="2510">
          <cell r="A2510" t="str">
            <v>C&amp;I</v>
          </cell>
          <cell r="B2510">
            <v>13</v>
          </cell>
          <cell r="C2510" t="str">
            <v>R</v>
          </cell>
          <cell r="D2510" t="str">
            <v>All</v>
          </cell>
          <cell r="E2510" t="str">
            <v>Building Age: 3 - 10 YEARS</v>
          </cell>
          <cell r="F2510">
            <v>89.5</v>
          </cell>
          <cell r="G2510">
            <v>1.323488</v>
          </cell>
          <cell r="H2510">
            <v>1.3352329999999999</v>
          </cell>
          <cell r="I2510">
            <v>-0.38801570000000002</v>
          </cell>
          <cell r="J2510">
            <v>-0.15877289999999999</v>
          </cell>
          <cell r="K2510">
            <v>0</v>
          </cell>
          <cell r="L2510">
            <v>0.15877289999999999</v>
          </cell>
          <cell r="M2510">
            <v>0.38801570000000002</v>
          </cell>
          <cell r="N2510">
            <v>0.38801570000000002</v>
          </cell>
          <cell r="O2510">
            <v>15</v>
          </cell>
        </row>
        <row r="2511">
          <cell r="A2511" t="str">
            <v>C&amp;I</v>
          </cell>
          <cell r="B2511">
            <v>14</v>
          </cell>
          <cell r="C2511" t="str">
            <v>R</v>
          </cell>
          <cell r="D2511" t="str">
            <v>All</v>
          </cell>
          <cell r="E2511" t="str">
            <v>Building Age: 3 - 10 YEARS</v>
          </cell>
          <cell r="F2511">
            <v>92.5</v>
          </cell>
          <cell r="G2511">
            <v>1.3673139999999999</v>
          </cell>
          <cell r="H2511">
            <v>1.375588</v>
          </cell>
          <cell r="I2511">
            <v>-0.41582019999999997</v>
          </cell>
          <cell r="J2511">
            <v>-0.1701502</v>
          </cell>
          <cell r="K2511">
            <v>0</v>
          </cell>
          <cell r="L2511">
            <v>0.1701502</v>
          </cell>
          <cell r="M2511">
            <v>0.41582019999999997</v>
          </cell>
          <cell r="N2511">
            <v>0.41582019999999997</v>
          </cell>
          <cell r="O2511">
            <v>15</v>
          </cell>
        </row>
        <row r="2512">
          <cell r="A2512" t="str">
            <v>C&amp;I</v>
          </cell>
          <cell r="B2512">
            <v>15</v>
          </cell>
          <cell r="C2512" t="str">
            <v>R</v>
          </cell>
          <cell r="D2512" t="str">
            <v>All</v>
          </cell>
          <cell r="E2512" t="str">
            <v>Building Age: 3 - 10 YEARS</v>
          </cell>
          <cell r="F2512">
            <v>95</v>
          </cell>
          <cell r="G2512">
            <v>1.493682</v>
          </cell>
          <cell r="H2512">
            <v>1.4854529999999999</v>
          </cell>
          <cell r="I2512">
            <v>-0.39732840000000003</v>
          </cell>
          <cell r="J2512">
            <v>-0.16258359999999999</v>
          </cell>
          <cell r="K2512">
            <v>0</v>
          </cell>
          <cell r="L2512">
            <v>0.16258359999999999</v>
          </cell>
          <cell r="M2512">
            <v>0.39732840000000003</v>
          </cell>
          <cell r="N2512">
            <v>0.39732840000000003</v>
          </cell>
          <cell r="O2512">
            <v>15</v>
          </cell>
        </row>
        <row r="2513">
          <cell r="A2513" t="str">
            <v>C&amp;I</v>
          </cell>
          <cell r="B2513">
            <v>16</v>
          </cell>
          <cell r="C2513" t="str">
            <v>R</v>
          </cell>
          <cell r="D2513" t="str">
            <v>All</v>
          </cell>
          <cell r="E2513" t="str">
            <v>Building Age: 3 - 10 YEARS</v>
          </cell>
          <cell r="F2513">
            <v>97.5</v>
          </cell>
          <cell r="G2513">
            <v>1.5350699999999999</v>
          </cell>
          <cell r="H2513">
            <v>1.598498</v>
          </cell>
          <cell r="I2513">
            <v>-0.3822218</v>
          </cell>
          <cell r="J2513">
            <v>-0.15640209999999999</v>
          </cell>
          <cell r="K2513">
            <v>0</v>
          </cell>
          <cell r="L2513">
            <v>0.15640209999999999</v>
          </cell>
          <cell r="M2513">
            <v>0.3822218</v>
          </cell>
          <cell r="N2513">
            <v>0.3822218</v>
          </cell>
          <cell r="O2513">
            <v>15</v>
          </cell>
        </row>
        <row r="2514">
          <cell r="A2514" t="str">
            <v>C&amp;I</v>
          </cell>
          <cell r="B2514">
            <v>17</v>
          </cell>
          <cell r="C2514" t="str">
            <v>R</v>
          </cell>
          <cell r="D2514" t="str">
            <v>All</v>
          </cell>
          <cell r="E2514" t="str">
            <v>Building Age: 3 - 10 YEARS</v>
          </cell>
          <cell r="F2514">
            <v>99</v>
          </cell>
          <cell r="G2514">
            <v>1.433595</v>
          </cell>
          <cell r="H2514">
            <v>1.488958</v>
          </cell>
          <cell r="I2514">
            <v>-0.37901980000000002</v>
          </cell>
          <cell r="J2514">
            <v>-0.1550918</v>
          </cell>
          <cell r="K2514">
            <v>0</v>
          </cell>
          <cell r="L2514">
            <v>0.1550918</v>
          </cell>
          <cell r="M2514">
            <v>0.37901980000000002</v>
          </cell>
          <cell r="N2514">
            <v>0.37901980000000002</v>
          </cell>
          <cell r="O2514">
            <v>15</v>
          </cell>
        </row>
        <row r="2515">
          <cell r="A2515" t="str">
            <v>C&amp;I</v>
          </cell>
          <cell r="B2515">
            <v>18</v>
          </cell>
          <cell r="C2515" t="str">
            <v>R</v>
          </cell>
          <cell r="D2515" t="str">
            <v>All</v>
          </cell>
          <cell r="E2515" t="str">
            <v>Building Age: 3 - 10 YEARS</v>
          </cell>
          <cell r="F2515">
            <v>99</v>
          </cell>
          <cell r="G2515">
            <v>1.041069</v>
          </cell>
          <cell r="H2515">
            <v>1.1665460000000001</v>
          </cell>
          <cell r="I2515">
            <v>-0.37603829999999999</v>
          </cell>
          <cell r="J2515">
            <v>-0.1538718</v>
          </cell>
          <cell r="K2515">
            <v>0</v>
          </cell>
          <cell r="L2515">
            <v>0.1538718</v>
          </cell>
          <cell r="M2515">
            <v>0.37603829999999999</v>
          </cell>
          <cell r="N2515">
            <v>0.37603829999999999</v>
          </cell>
          <cell r="O2515">
            <v>15</v>
          </cell>
        </row>
        <row r="2516">
          <cell r="A2516" t="str">
            <v>C&amp;I</v>
          </cell>
          <cell r="B2516">
            <v>19</v>
          </cell>
          <cell r="C2516" t="str">
            <v>R</v>
          </cell>
          <cell r="D2516" t="str">
            <v>All</v>
          </cell>
          <cell r="E2516" t="str">
            <v>Building Age: 3 - 10 YEARS</v>
          </cell>
          <cell r="F2516">
            <v>96.5</v>
          </cell>
          <cell r="G2516">
            <v>0.73515830000000004</v>
          </cell>
          <cell r="H2516">
            <v>0.83252619999999999</v>
          </cell>
          <cell r="I2516">
            <v>-0.36252269999999998</v>
          </cell>
          <cell r="J2516">
            <v>-0.14834140000000001</v>
          </cell>
          <cell r="K2516">
            <v>0</v>
          </cell>
          <cell r="L2516">
            <v>0.14834140000000001</v>
          </cell>
          <cell r="M2516">
            <v>0.36252269999999998</v>
          </cell>
          <cell r="N2516">
            <v>0.36252269999999998</v>
          </cell>
          <cell r="O2516">
            <v>15</v>
          </cell>
        </row>
        <row r="2517">
          <cell r="A2517" t="str">
            <v>C&amp;I</v>
          </cell>
          <cell r="B2517">
            <v>20</v>
          </cell>
          <cell r="C2517" t="str">
            <v>R</v>
          </cell>
          <cell r="D2517" t="str">
            <v>All</v>
          </cell>
          <cell r="E2517" t="str">
            <v>Building Age: 3 - 10 YEARS</v>
          </cell>
          <cell r="F2517">
            <v>94.5</v>
          </cell>
          <cell r="G2517">
            <v>0.72116820000000004</v>
          </cell>
          <cell r="H2517">
            <v>1.210127</v>
          </cell>
          <cell r="I2517">
            <v>-0.35967860000000001</v>
          </cell>
          <cell r="J2517">
            <v>-0.14717749999999999</v>
          </cell>
          <cell r="K2517">
            <v>0</v>
          </cell>
          <cell r="L2517">
            <v>0.14717749999999999</v>
          </cell>
          <cell r="M2517">
            <v>0.35967860000000001</v>
          </cell>
          <cell r="N2517">
            <v>0.35967860000000001</v>
          </cell>
          <cell r="O2517">
            <v>15</v>
          </cell>
        </row>
        <row r="2518">
          <cell r="A2518" t="str">
            <v>C&amp;I</v>
          </cell>
          <cell r="B2518">
            <v>21</v>
          </cell>
          <cell r="C2518" t="str">
            <v>R</v>
          </cell>
          <cell r="D2518" t="str">
            <v>All</v>
          </cell>
          <cell r="E2518" t="str">
            <v>Building Age: 3 - 10 YEARS</v>
          </cell>
          <cell r="F2518">
            <v>90.5</v>
          </cell>
          <cell r="G2518">
            <v>0.78805610000000004</v>
          </cell>
          <cell r="H2518">
            <v>1.0428710000000001</v>
          </cell>
          <cell r="I2518">
            <v>-0.35674739999999999</v>
          </cell>
          <cell r="J2518">
            <v>-0.1459782</v>
          </cell>
          <cell r="K2518">
            <v>0</v>
          </cell>
          <cell r="L2518">
            <v>0.1459782</v>
          </cell>
          <cell r="M2518">
            <v>0.35674739999999999</v>
          </cell>
          <cell r="N2518">
            <v>0.35674739999999999</v>
          </cell>
          <cell r="O2518">
            <v>15</v>
          </cell>
        </row>
        <row r="2519">
          <cell r="A2519" t="str">
            <v>C&amp;I</v>
          </cell>
          <cell r="B2519">
            <v>22</v>
          </cell>
          <cell r="C2519" t="str">
            <v>R</v>
          </cell>
          <cell r="D2519" t="str">
            <v>All</v>
          </cell>
          <cell r="E2519" t="str">
            <v>Building Age: 3 - 10 YEARS</v>
          </cell>
          <cell r="F2519">
            <v>87.5</v>
          </cell>
          <cell r="G2519">
            <v>0.67612669999999997</v>
          </cell>
          <cell r="H2519">
            <v>0.68702200000000002</v>
          </cell>
          <cell r="I2519">
            <v>-0.35431489999999999</v>
          </cell>
          <cell r="J2519">
            <v>-0.1449828</v>
          </cell>
          <cell r="K2519">
            <v>0</v>
          </cell>
          <cell r="L2519">
            <v>0.1449828</v>
          </cell>
          <cell r="M2519">
            <v>0.35431489999999999</v>
          </cell>
          <cell r="N2519">
            <v>0.35431489999999999</v>
          </cell>
          <cell r="O2519">
            <v>15</v>
          </cell>
        </row>
        <row r="2520">
          <cell r="A2520" t="str">
            <v>C&amp;I</v>
          </cell>
          <cell r="B2520">
            <v>23</v>
          </cell>
          <cell r="C2520" t="str">
            <v>R</v>
          </cell>
          <cell r="D2520" t="str">
            <v>All</v>
          </cell>
          <cell r="E2520" t="str">
            <v>Building Age: 3 - 10 YEARS</v>
          </cell>
          <cell r="F2520">
            <v>84.5</v>
          </cell>
          <cell r="G2520">
            <v>0.76113030000000004</v>
          </cell>
          <cell r="H2520">
            <v>0.84427640000000004</v>
          </cell>
          <cell r="I2520">
            <v>-0.35156730000000003</v>
          </cell>
          <cell r="J2520">
            <v>-0.1438585</v>
          </cell>
          <cell r="K2520">
            <v>0</v>
          </cell>
          <cell r="L2520">
            <v>0.1438585</v>
          </cell>
          <cell r="M2520">
            <v>0.35156730000000003</v>
          </cell>
          <cell r="N2520">
            <v>0.35156730000000003</v>
          </cell>
          <cell r="O2520">
            <v>15</v>
          </cell>
        </row>
        <row r="2521">
          <cell r="A2521" t="str">
            <v>C&amp;I</v>
          </cell>
          <cell r="B2521">
            <v>24</v>
          </cell>
          <cell r="C2521" t="str">
            <v>R</v>
          </cell>
          <cell r="D2521" t="str">
            <v>All</v>
          </cell>
          <cell r="E2521" t="str">
            <v>Building Age: 3 - 10 YEARS</v>
          </cell>
          <cell r="F2521">
            <v>82</v>
          </cell>
          <cell r="G2521">
            <v>0.96257470000000001</v>
          </cell>
          <cell r="H2521">
            <v>1.121008</v>
          </cell>
          <cell r="I2521">
            <v>-0.3472539</v>
          </cell>
          <cell r="J2521">
            <v>-0.14209350000000001</v>
          </cell>
          <cell r="K2521">
            <v>0</v>
          </cell>
          <cell r="L2521">
            <v>0.14209350000000001</v>
          </cell>
          <cell r="M2521">
            <v>0.3472539</v>
          </cell>
          <cell r="N2521">
            <v>0.3472539</v>
          </cell>
          <cell r="O2521">
            <v>15</v>
          </cell>
        </row>
        <row r="2522">
          <cell r="A2522" t="str">
            <v>C&amp;I</v>
          </cell>
          <cell r="B2522">
            <v>1</v>
          </cell>
          <cell r="C2522" t="str">
            <v>R</v>
          </cell>
          <cell r="D2522" t="str">
            <v>All</v>
          </cell>
          <cell r="E2522" t="str">
            <v>Enrollment Date Quintile: 2nd Earliest</v>
          </cell>
          <cell r="F2522">
            <v>77</v>
          </cell>
          <cell r="G2522">
            <v>1.0621210000000001</v>
          </cell>
          <cell r="H2522">
            <v>1.242696</v>
          </cell>
          <cell r="I2522">
            <v>-0.72639140000000002</v>
          </cell>
          <cell r="J2522">
            <v>-0.29723349999999998</v>
          </cell>
          <cell r="K2522">
            <v>0</v>
          </cell>
          <cell r="L2522">
            <v>0.29723349999999998</v>
          </cell>
          <cell r="M2522">
            <v>0.72639140000000002</v>
          </cell>
          <cell r="N2522">
            <v>0.72639140000000002</v>
          </cell>
          <cell r="O2522">
            <v>19</v>
          </cell>
        </row>
        <row r="2523">
          <cell r="A2523" t="str">
            <v>C&amp;I</v>
          </cell>
          <cell r="B2523">
            <v>2</v>
          </cell>
          <cell r="C2523" t="str">
            <v>R</v>
          </cell>
          <cell r="D2523" t="str">
            <v>All</v>
          </cell>
          <cell r="E2523" t="str">
            <v>Enrollment Date Quintile: 2nd Earliest</v>
          </cell>
          <cell r="F2523">
            <v>76.5</v>
          </cell>
          <cell r="G2523">
            <v>0.55454179999999997</v>
          </cell>
          <cell r="H2523">
            <v>0.54041410000000001</v>
          </cell>
          <cell r="I2523">
            <v>-0.72316829999999999</v>
          </cell>
          <cell r="J2523">
            <v>-0.29591460000000003</v>
          </cell>
          <cell r="K2523">
            <v>0</v>
          </cell>
          <cell r="L2523">
            <v>0.29591460000000003</v>
          </cell>
          <cell r="M2523">
            <v>0.72316829999999999</v>
          </cell>
          <cell r="N2523">
            <v>0.72316829999999999</v>
          </cell>
          <cell r="O2523">
            <v>19</v>
          </cell>
        </row>
        <row r="2524">
          <cell r="A2524" t="str">
            <v>C&amp;I</v>
          </cell>
          <cell r="B2524">
            <v>3</v>
          </cell>
          <cell r="C2524" t="str">
            <v>R</v>
          </cell>
          <cell r="D2524" t="str">
            <v>All</v>
          </cell>
          <cell r="E2524" t="str">
            <v>Enrollment Date Quintile: 2nd Earliest</v>
          </cell>
          <cell r="F2524">
            <v>73.5</v>
          </cell>
          <cell r="G2524">
            <v>0.55657489999999998</v>
          </cell>
          <cell r="H2524">
            <v>0.55222439999999995</v>
          </cell>
          <cell r="I2524">
            <v>-0.71931310000000004</v>
          </cell>
          <cell r="J2524">
            <v>-0.29433710000000002</v>
          </cell>
          <cell r="K2524">
            <v>0</v>
          </cell>
          <cell r="L2524">
            <v>0.29433710000000002</v>
          </cell>
          <cell r="M2524">
            <v>0.71931310000000004</v>
          </cell>
          <cell r="N2524">
            <v>0.71931310000000004</v>
          </cell>
          <cell r="O2524">
            <v>19</v>
          </cell>
        </row>
        <row r="2525">
          <cell r="A2525" t="str">
            <v>C&amp;I</v>
          </cell>
          <cell r="B2525">
            <v>4</v>
          </cell>
          <cell r="C2525" t="str">
            <v>R</v>
          </cell>
          <cell r="D2525" t="str">
            <v>All</v>
          </cell>
          <cell r="E2525" t="str">
            <v>Enrollment Date Quintile: 2nd Earliest</v>
          </cell>
          <cell r="F2525">
            <v>72</v>
          </cell>
          <cell r="G2525">
            <v>0.56471150000000003</v>
          </cell>
          <cell r="H2525">
            <v>0.67844130000000002</v>
          </cell>
          <cell r="I2525">
            <v>-0.71730210000000005</v>
          </cell>
          <cell r="J2525">
            <v>-0.2935142</v>
          </cell>
          <cell r="K2525">
            <v>0</v>
          </cell>
          <cell r="L2525">
            <v>0.2935142</v>
          </cell>
          <cell r="M2525">
            <v>0.71730210000000005</v>
          </cell>
          <cell r="N2525">
            <v>0.71730210000000005</v>
          </cell>
          <cell r="O2525">
            <v>19</v>
          </cell>
        </row>
        <row r="2526">
          <cell r="A2526" t="str">
            <v>C&amp;I</v>
          </cell>
          <cell r="B2526">
            <v>5</v>
          </cell>
          <cell r="C2526" t="str">
            <v>R</v>
          </cell>
          <cell r="D2526" t="str">
            <v>All</v>
          </cell>
          <cell r="E2526" t="str">
            <v>Enrollment Date Quintile: 2nd Earliest</v>
          </cell>
          <cell r="F2526">
            <v>70.5</v>
          </cell>
          <cell r="G2526">
            <v>0.54951079999999997</v>
          </cell>
          <cell r="H2526">
            <v>0.53482779999999996</v>
          </cell>
          <cell r="I2526">
            <v>-0.71677009999999997</v>
          </cell>
          <cell r="J2526">
            <v>-0.29329650000000002</v>
          </cell>
          <cell r="K2526">
            <v>0</v>
          </cell>
          <cell r="L2526">
            <v>0.29329650000000002</v>
          </cell>
          <cell r="M2526">
            <v>0.71677009999999997</v>
          </cell>
          <cell r="N2526">
            <v>0.71677009999999997</v>
          </cell>
          <cell r="O2526">
            <v>19</v>
          </cell>
        </row>
        <row r="2527">
          <cell r="A2527" t="str">
            <v>C&amp;I</v>
          </cell>
          <cell r="B2527">
            <v>6</v>
          </cell>
          <cell r="C2527" t="str">
            <v>R</v>
          </cell>
          <cell r="D2527" t="str">
            <v>All</v>
          </cell>
          <cell r="E2527" t="str">
            <v>Enrollment Date Quintile: 2nd Earliest</v>
          </cell>
          <cell r="F2527">
            <v>69.5</v>
          </cell>
          <cell r="G2527">
            <v>0.54025230000000002</v>
          </cell>
          <cell r="H2527">
            <v>0.53395559999999997</v>
          </cell>
          <cell r="I2527">
            <v>-0.7155262</v>
          </cell>
          <cell r="J2527">
            <v>-0.29278749999999998</v>
          </cell>
          <cell r="K2527">
            <v>0</v>
          </cell>
          <cell r="L2527">
            <v>0.29278749999999998</v>
          </cell>
          <cell r="M2527">
            <v>0.7155262</v>
          </cell>
          <cell r="N2527">
            <v>0.7155262</v>
          </cell>
          <cell r="O2527">
            <v>19</v>
          </cell>
        </row>
        <row r="2528">
          <cell r="A2528" t="str">
            <v>C&amp;I</v>
          </cell>
          <cell r="B2528">
            <v>7</v>
          </cell>
          <cell r="C2528" t="str">
            <v>R</v>
          </cell>
          <cell r="D2528" t="str">
            <v>All</v>
          </cell>
          <cell r="E2528" t="str">
            <v>Enrollment Date Quintile: 2nd Earliest</v>
          </cell>
          <cell r="F2528">
            <v>68.5</v>
          </cell>
          <cell r="G2528">
            <v>0.58220260000000001</v>
          </cell>
          <cell r="H2528">
            <v>0.53058559999999999</v>
          </cell>
          <cell r="I2528">
            <v>-0.71975900000000004</v>
          </cell>
          <cell r="J2528">
            <v>-0.29451949999999999</v>
          </cell>
          <cell r="K2528">
            <v>0</v>
          </cell>
          <cell r="L2528">
            <v>0.29451949999999999</v>
          </cell>
          <cell r="M2528">
            <v>0.71975900000000004</v>
          </cell>
          <cell r="N2528">
            <v>0.71975900000000004</v>
          </cell>
          <cell r="O2528">
            <v>19</v>
          </cell>
        </row>
        <row r="2529">
          <cell r="A2529" t="str">
            <v>C&amp;I</v>
          </cell>
          <cell r="B2529">
            <v>8</v>
          </cell>
          <cell r="C2529" t="str">
            <v>R</v>
          </cell>
          <cell r="D2529" t="str">
            <v>All</v>
          </cell>
          <cell r="E2529" t="str">
            <v>Enrollment Date Quintile: 2nd Earliest</v>
          </cell>
          <cell r="F2529">
            <v>69</v>
          </cell>
          <cell r="G2529">
            <v>0.67663859999999998</v>
          </cell>
          <cell r="H2529">
            <v>0.60423640000000001</v>
          </cell>
          <cell r="I2529">
            <v>-0.73370829999999998</v>
          </cell>
          <cell r="J2529">
            <v>-0.30022749999999998</v>
          </cell>
          <cell r="K2529">
            <v>0</v>
          </cell>
          <cell r="L2529">
            <v>0.30022749999999998</v>
          </cell>
          <cell r="M2529">
            <v>0.73370829999999998</v>
          </cell>
          <cell r="N2529">
            <v>0.73370829999999998</v>
          </cell>
          <cell r="O2529">
            <v>19</v>
          </cell>
        </row>
        <row r="2530">
          <cell r="A2530" t="str">
            <v>C&amp;I</v>
          </cell>
          <cell r="B2530">
            <v>9</v>
          </cell>
          <cell r="C2530" t="str">
            <v>R</v>
          </cell>
          <cell r="D2530" t="str">
            <v>All</v>
          </cell>
          <cell r="E2530" t="str">
            <v>Enrollment Date Quintile: 2nd Earliest</v>
          </cell>
          <cell r="F2530">
            <v>71.5</v>
          </cell>
          <cell r="G2530">
            <v>0.82809809999999995</v>
          </cell>
          <cell r="H2530">
            <v>0.80366800000000005</v>
          </cell>
          <cell r="I2530">
            <v>-0.74293739999999997</v>
          </cell>
          <cell r="J2530">
            <v>-0.304004</v>
          </cell>
          <cell r="K2530">
            <v>0</v>
          </cell>
          <cell r="L2530">
            <v>0.304004</v>
          </cell>
          <cell r="M2530">
            <v>0.74293739999999997</v>
          </cell>
          <cell r="N2530">
            <v>0.74293739999999997</v>
          </cell>
          <cell r="O2530">
            <v>19</v>
          </cell>
        </row>
        <row r="2531">
          <cell r="A2531" t="str">
            <v>C&amp;I</v>
          </cell>
          <cell r="B2531">
            <v>10</v>
          </cell>
          <cell r="C2531" t="str">
            <v>R</v>
          </cell>
          <cell r="D2531" t="str">
            <v>All</v>
          </cell>
          <cell r="E2531" t="str">
            <v>Enrollment Date Quintile: 2nd Earliest</v>
          </cell>
          <cell r="F2531">
            <v>76</v>
          </cell>
          <cell r="G2531">
            <v>0.94650190000000001</v>
          </cell>
          <cell r="H2531">
            <v>1.0058100000000001</v>
          </cell>
          <cell r="I2531">
            <v>-0.74608560000000002</v>
          </cell>
          <cell r="J2531">
            <v>-0.30529220000000001</v>
          </cell>
          <cell r="K2531">
            <v>0</v>
          </cell>
          <cell r="L2531">
            <v>0.30529220000000001</v>
          </cell>
          <cell r="M2531">
            <v>0.74608560000000002</v>
          </cell>
          <cell r="N2531">
            <v>0.74608560000000002</v>
          </cell>
          <cell r="O2531">
            <v>19</v>
          </cell>
        </row>
        <row r="2532">
          <cell r="A2532" t="str">
            <v>C&amp;I</v>
          </cell>
          <cell r="B2532">
            <v>11</v>
          </cell>
          <cell r="C2532" t="str">
            <v>R</v>
          </cell>
          <cell r="D2532" t="str">
            <v>All</v>
          </cell>
          <cell r="E2532" t="str">
            <v>Enrollment Date Quintile: 2nd Earliest</v>
          </cell>
          <cell r="F2532">
            <v>81.5</v>
          </cell>
          <cell r="G2532">
            <v>1.004402</v>
          </cell>
          <cell r="H2532">
            <v>0.94059769999999998</v>
          </cell>
          <cell r="I2532">
            <v>-0.74235130000000005</v>
          </cell>
          <cell r="J2532">
            <v>-0.30376409999999998</v>
          </cell>
          <cell r="K2532">
            <v>0</v>
          </cell>
          <cell r="L2532">
            <v>0.30376409999999998</v>
          </cell>
          <cell r="M2532">
            <v>0.74235130000000005</v>
          </cell>
          <cell r="N2532">
            <v>0.74235130000000005</v>
          </cell>
          <cell r="O2532">
            <v>19</v>
          </cell>
        </row>
        <row r="2533">
          <cell r="A2533" t="str">
            <v>C&amp;I</v>
          </cell>
          <cell r="B2533">
            <v>12</v>
          </cell>
          <cell r="C2533" t="str">
            <v>R</v>
          </cell>
          <cell r="D2533" t="str">
            <v>All</v>
          </cell>
          <cell r="E2533" t="str">
            <v>Enrollment Date Quintile: 2nd Earliest</v>
          </cell>
          <cell r="F2533">
            <v>86</v>
          </cell>
          <cell r="G2533">
            <v>1.077914</v>
          </cell>
          <cell r="H2533">
            <v>1.035609</v>
          </cell>
          <cell r="I2533">
            <v>-0.76332679999999997</v>
          </cell>
          <cell r="J2533">
            <v>-0.31234719999999999</v>
          </cell>
          <cell r="K2533">
            <v>0</v>
          </cell>
          <cell r="L2533">
            <v>0.31234719999999999</v>
          </cell>
          <cell r="M2533">
            <v>0.76332679999999997</v>
          </cell>
          <cell r="N2533">
            <v>0.76332679999999997</v>
          </cell>
          <cell r="O2533">
            <v>19</v>
          </cell>
        </row>
        <row r="2534">
          <cell r="A2534" t="str">
            <v>C&amp;I</v>
          </cell>
          <cell r="B2534">
            <v>13</v>
          </cell>
          <cell r="C2534" t="str">
            <v>R</v>
          </cell>
          <cell r="D2534" t="str">
            <v>All</v>
          </cell>
          <cell r="E2534" t="str">
            <v>Enrollment Date Quintile: 2nd Earliest</v>
          </cell>
          <cell r="F2534">
            <v>89.5</v>
          </cell>
          <cell r="G2534">
            <v>1.1000270000000001</v>
          </cell>
          <cell r="H2534">
            <v>1.0603</v>
          </cell>
          <cell r="I2534">
            <v>-0.77023050000000004</v>
          </cell>
          <cell r="J2534">
            <v>-0.31517210000000001</v>
          </cell>
          <cell r="K2534">
            <v>0</v>
          </cell>
          <cell r="L2534">
            <v>0.31517210000000001</v>
          </cell>
          <cell r="M2534">
            <v>0.77023050000000004</v>
          </cell>
          <cell r="N2534">
            <v>0.77023050000000004</v>
          </cell>
          <cell r="O2534">
            <v>19</v>
          </cell>
        </row>
        <row r="2535">
          <cell r="A2535" t="str">
            <v>C&amp;I</v>
          </cell>
          <cell r="B2535">
            <v>14</v>
          </cell>
          <cell r="C2535" t="str">
            <v>R</v>
          </cell>
          <cell r="D2535" t="str">
            <v>All</v>
          </cell>
          <cell r="E2535" t="str">
            <v>Enrollment Date Quintile: 2nd Earliest</v>
          </cell>
          <cell r="F2535">
            <v>92.5</v>
          </cell>
          <cell r="G2535">
            <v>1.039871</v>
          </cell>
          <cell r="H2535">
            <v>1.175397</v>
          </cell>
          <cell r="I2535">
            <v>-0.78832049999999998</v>
          </cell>
          <cell r="J2535">
            <v>-0.32257429999999998</v>
          </cell>
          <cell r="K2535">
            <v>0</v>
          </cell>
          <cell r="L2535">
            <v>0.32257429999999998</v>
          </cell>
          <cell r="M2535">
            <v>0.78832049999999998</v>
          </cell>
          <cell r="N2535">
            <v>0.78832049999999998</v>
          </cell>
          <cell r="O2535">
            <v>19</v>
          </cell>
        </row>
        <row r="2536">
          <cell r="A2536" t="str">
            <v>C&amp;I</v>
          </cell>
          <cell r="B2536">
            <v>15</v>
          </cell>
          <cell r="C2536" t="str">
            <v>R</v>
          </cell>
          <cell r="D2536" t="str">
            <v>All</v>
          </cell>
          <cell r="E2536" t="str">
            <v>Enrollment Date Quintile: 2nd Earliest</v>
          </cell>
          <cell r="F2536">
            <v>95</v>
          </cell>
          <cell r="G2536">
            <v>1.2372270000000001</v>
          </cell>
          <cell r="H2536">
            <v>1.247536</v>
          </cell>
          <cell r="I2536">
            <v>-0.792323</v>
          </cell>
          <cell r="J2536">
            <v>-0.3242121</v>
          </cell>
          <cell r="K2536">
            <v>0</v>
          </cell>
          <cell r="L2536">
            <v>0.3242121</v>
          </cell>
          <cell r="M2536">
            <v>0.792323</v>
          </cell>
          <cell r="N2536">
            <v>0.792323</v>
          </cell>
          <cell r="O2536">
            <v>19</v>
          </cell>
        </row>
        <row r="2537">
          <cell r="A2537" t="str">
            <v>C&amp;I</v>
          </cell>
          <cell r="B2537">
            <v>16</v>
          </cell>
          <cell r="C2537" t="str">
            <v>R</v>
          </cell>
          <cell r="D2537" t="str">
            <v>All</v>
          </cell>
          <cell r="E2537" t="str">
            <v>Enrollment Date Quintile: 2nd Earliest</v>
          </cell>
          <cell r="F2537">
            <v>97.5</v>
          </cell>
          <cell r="G2537">
            <v>1.2084980000000001</v>
          </cell>
          <cell r="H2537">
            <v>1.2266900000000001</v>
          </cell>
          <cell r="I2537">
            <v>-0.77174830000000005</v>
          </cell>
          <cell r="J2537">
            <v>-0.31579309999999999</v>
          </cell>
          <cell r="K2537">
            <v>0</v>
          </cell>
          <cell r="L2537">
            <v>0.31579309999999999</v>
          </cell>
          <cell r="M2537">
            <v>0.77174830000000005</v>
          </cell>
          <cell r="N2537">
            <v>0.77174830000000005</v>
          </cell>
          <cell r="O2537">
            <v>19</v>
          </cell>
        </row>
        <row r="2538">
          <cell r="A2538" t="str">
            <v>C&amp;I</v>
          </cell>
          <cell r="B2538">
            <v>17</v>
          </cell>
          <cell r="C2538" t="str">
            <v>R</v>
          </cell>
          <cell r="D2538" t="str">
            <v>All</v>
          </cell>
          <cell r="E2538" t="str">
            <v>Enrollment Date Quintile: 2nd Earliest</v>
          </cell>
          <cell r="F2538">
            <v>99</v>
          </cell>
          <cell r="G2538">
            <v>1.1014980000000001</v>
          </cell>
          <cell r="H2538">
            <v>1.1533089999999999</v>
          </cell>
          <cell r="I2538">
            <v>-0.79505619999999999</v>
          </cell>
          <cell r="J2538">
            <v>-0.32533060000000003</v>
          </cell>
          <cell r="K2538">
            <v>0</v>
          </cell>
          <cell r="L2538">
            <v>0.32533060000000003</v>
          </cell>
          <cell r="M2538">
            <v>0.79505619999999999</v>
          </cell>
          <cell r="N2538">
            <v>0.79505619999999999</v>
          </cell>
          <cell r="O2538">
            <v>19</v>
          </cell>
        </row>
        <row r="2539">
          <cell r="A2539" t="str">
            <v>C&amp;I</v>
          </cell>
          <cell r="B2539">
            <v>18</v>
          </cell>
          <cell r="C2539" t="str">
            <v>R</v>
          </cell>
          <cell r="D2539" t="str">
            <v>All</v>
          </cell>
          <cell r="E2539" t="str">
            <v>Enrollment Date Quintile: 2nd Earliest</v>
          </cell>
          <cell r="F2539">
            <v>99</v>
          </cell>
          <cell r="G2539">
            <v>0.84347019999999995</v>
          </cell>
          <cell r="H2539">
            <v>1.0108159999999999</v>
          </cell>
          <cell r="I2539">
            <v>-0.79936390000000002</v>
          </cell>
          <cell r="J2539">
            <v>-0.32709319999999997</v>
          </cell>
          <cell r="K2539">
            <v>0</v>
          </cell>
          <cell r="L2539">
            <v>0.32709319999999997</v>
          </cell>
          <cell r="M2539">
            <v>0.79936390000000002</v>
          </cell>
          <cell r="N2539">
            <v>0.79936390000000002</v>
          </cell>
          <cell r="O2539">
            <v>19</v>
          </cell>
        </row>
        <row r="2540">
          <cell r="A2540" t="str">
            <v>C&amp;I</v>
          </cell>
          <cell r="B2540">
            <v>19</v>
          </cell>
          <cell r="C2540" t="str">
            <v>R</v>
          </cell>
          <cell r="D2540" t="str">
            <v>All</v>
          </cell>
          <cell r="E2540" t="str">
            <v>Enrollment Date Quintile: 2nd Earliest</v>
          </cell>
          <cell r="F2540">
            <v>96.5</v>
          </cell>
          <cell r="G2540">
            <v>0.68950120000000004</v>
          </cell>
          <cell r="H2540">
            <v>0.70053569999999998</v>
          </cell>
          <cell r="I2540">
            <v>-0.7771441</v>
          </cell>
          <cell r="J2540">
            <v>-0.31800109999999998</v>
          </cell>
          <cell r="K2540">
            <v>0</v>
          </cell>
          <cell r="L2540">
            <v>0.31800109999999998</v>
          </cell>
          <cell r="M2540">
            <v>0.7771441</v>
          </cell>
          <cell r="N2540">
            <v>0.7771441</v>
          </cell>
          <cell r="O2540">
            <v>19</v>
          </cell>
        </row>
        <row r="2541">
          <cell r="A2541" t="str">
            <v>C&amp;I</v>
          </cell>
          <cell r="B2541">
            <v>20</v>
          </cell>
          <cell r="C2541" t="str">
            <v>R</v>
          </cell>
          <cell r="D2541" t="str">
            <v>All</v>
          </cell>
          <cell r="E2541" t="str">
            <v>Enrollment Date Quintile: 2nd Earliest</v>
          </cell>
          <cell r="F2541">
            <v>94.5</v>
          </cell>
          <cell r="G2541">
            <v>0.69267869999999998</v>
          </cell>
          <cell r="H2541">
            <v>0.96288940000000001</v>
          </cell>
          <cell r="I2541">
            <v>-0.77233249999999998</v>
          </cell>
          <cell r="J2541">
            <v>-0.31603219999999999</v>
          </cell>
          <cell r="K2541">
            <v>0</v>
          </cell>
          <cell r="L2541">
            <v>0.31603219999999999</v>
          </cell>
          <cell r="M2541">
            <v>0.77233249999999998</v>
          </cell>
          <cell r="N2541">
            <v>0.77233249999999998</v>
          </cell>
          <cell r="O2541">
            <v>19</v>
          </cell>
        </row>
        <row r="2542">
          <cell r="A2542" t="str">
            <v>C&amp;I</v>
          </cell>
          <cell r="B2542">
            <v>21</v>
          </cell>
          <cell r="C2542" t="str">
            <v>R</v>
          </cell>
          <cell r="D2542" t="str">
            <v>All</v>
          </cell>
          <cell r="E2542" t="str">
            <v>Enrollment Date Quintile: 2nd Earliest</v>
          </cell>
          <cell r="F2542">
            <v>90.5</v>
          </cell>
          <cell r="G2542">
            <v>0.59060080000000004</v>
          </cell>
          <cell r="H2542">
            <v>0.66026560000000001</v>
          </cell>
          <cell r="I2542">
            <v>-0.7652909</v>
          </cell>
          <cell r="J2542">
            <v>-0.31315090000000001</v>
          </cell>
          <cell r="K2542">
            <v>0</v>
          </cell>
          <cell r="L2542">
            <v>0.31315090000000001</v>
          </cell>
          <cell r="M2542">
            <v>0.7652909</v>
          </cell>
          <cell r="N2542">
            <v>0.7652909</v>
          </cell>
          <cell r="O2542">
            <v>19</v>
          </cell>
        </row>
        <row r="2543">
          <cell r="A2543" t="str">
            <v>C&amp;I</v>
          </cell>
          <cell r="B2543">
            <v>22</v>
          </cell>
          <cell r="C2543" t="str">
            <v>R</v>
          </cell>
          <cell r="D2543" t="str">
            <v>All</v>
          </cell>
          <cell r="E2543" t="str">
            <v>Enrollment Date Quintile: 2nd Earliest</v>
          </cell>
          <cell r="F2543">
            <v>87.5</v>
          </cell>
          <cell r="G2543">
            <v>0.54014269999999998</v>
          </cell>
          <cell r="H2543">
            <v>0.65612110000000001</v>
          </cell>
          <cell r="I2543">
            <v>-0.75065119999999996</v>
          </cell>
          <cell r="J2543">
            <v>-0.3071604</v>
          </cell>
          <cell r="K2543">
            <v>0</v>
          </cell>
          <cell r="L2543">
            <v>0.3071604</v>
          </cell>
          <cell r="M2543">
            <v>0.75065119999999996</v>
          </cell>
          <cell r="N2543">
            <v>0.75065119999999996</v>
          </cell>
          <cell r="O2543">
            <v>19</v>
          </cell>
        </row>
        <row r="2544">
          <cell r="A2544" t="str">
            <v>C&amp;I</v>
          </cell>
          <cell r="B2544">
            <v>23</v>
          </cell>
          <cell r="C2544" t="str">
            <v>R</v>
          </cell>
          <cell r="D2544" t="str">
            <v>All</v>
          </cell>
          <cell r="E2544" t="str">
            <v>Enrollment Date Quintile: 2nd Earliest</v>
          </cell>
          <cell r="F2544">
            <v>84.5</v>
          </cell>
          <cell r="G2544">
            <v>0.93818069999999998</v>
          </cell>
          <cell r="H2544">
            <v>1.115875</v>
          </cell>
          <cell r="I2544">
            <v>-0.74538249999999995</v>
          </cell>
          <cell r="J2544">
            <v>-0.30500450000000001</v>
          </cell>
          <cell r="K2544">
            <v>0</v>
          </cell>
          <cell r="L2544">
            <v>0.30500450000000001</v>
          </cell>
          <cell r="M2544">
            <v>0.74538249999999995</v>
          </cell>
          <cell r="N2544">
            <v>0.74538249999999995</v>
          </cell>
          <cell r="O2544">
            <v>19</v>
          </cell>
        </row>
        <row r="2545">
          <cell r="A2545" t="str">
            <v>C&amp;I</v>
          </cell>
          <cell r="B2545">
            <v>24</v>
          </cell>
          <cell r="C2545" t="str">
            <v>R</v>
          </cell>
          <cell r="D2545" t="str">
            <v>All</v>
          </cell>
          <cell r="E2545" t="str">
            <v>Enrollment Date Quintile: 2nd Earliest</v>
          </cell>
          <cell r="F2545">
            <v>82</v>
          </cell>
          <cell r="G2545">
            <v>1.4588760000000001</v>
          </cell>
          <cell r="H2545">
            <v>1.7692429999999999</v>
          </cell>
          <cell r="I2545">
            <v>-0.73432249999999999</v>
          </cell>
          <cell r="J2545">
            <v>-0.30047879999999999</v>
          </cell>
          <cell r="K2545">
            <v>0</v>
          </cell>
          <cell r="L2545">
            <v>0.30047879999999999</v>
          </cell>
          <cell r="M2545">
            <v>0.73432249999999999</v>
          </cell>
          <cell r="N2545">
            <v>0.73432249999999999</v>
          </cell>
          <cell r="O2545">
            <v>19</v>
          </cell>
        </row>
        <row r="2546">
          <cell r="A2546" t="str">
            <v>C&amp;I</v>
          </cell>
          <cell r="B2546">
            <v>1</v>
          </cell>
          <cell r="C2546" t="str">
            <v>R</v>
          </cell>
          <cell r="D2546" t="str">
            <v>All</v>
          </cell>
          <cell r="E2546" t="str">
            <v>Enrollment Date Quintile: 2nd Latest</v>
          </cell>
          <cell r="F2546">
            <v>77</v>
          </cell>
          <cell r="G2546">
            <v>1.7806960000000001</v>
          </cell>
          <cell r="H2546">
            <v>1.7914589999999999</v>
          </cell>
          <cell r="I2546">
            <v>-1.442655</v>
          </cell>
          <cell r="J2546">
            <v>-0.59032260000000003</v>
          </cell>
          <cell r="K2546">
            <v>0</v>
          </cell>
          <cell r="L2546">
            <v>0.59032260000000003</v>
          </cell>
          <cell r="M2546">
            <v>1.442655</v>
          </cell>
          <cell r="N2546">
            <v>1.442655</v>
          </cell>
          <cell r="O2546">
            <v>21</v>
          </cell>
        </row>
        <row r="2547">
          <cell r="A2547" t="str">
            <v>C&amp;I</v>
          </cell>
          <cell r="B2547">
            <v>2</v>
          </cell>
          <cell r="C2547" t="str">
            <v>R</v>
          </cell>
          <cell r="D2547" t="str">
            <v>All</v>
          </cell>
          <cell r="E2547" t="str">
            <v>Enrollment Date Quintile: 2nd Latest</v>
          </cell>
          <cell r="F2547">
            <v>76.5</v>
          </cell>
          <cell r="G2547">
            <v>1.7783089999999999</v>
          </cell>
          <cell r="H2547">
            <v>1.761992</v>
          </cell>
          <cell r="I2547">
            <v>-1.423505</v>
          </cell>
          <cell r="J2547">
            <v>-0.58248670000000002</v>
          </cell>
          <cell r="K2547">
            <v>0</v>
          </cell>
          <cell r="L2547">
            <v>0.58248670000000002</v>
          </cell>
          <cell r="M2547">
            <v>1.423505</v>
          </cell>
          <cell r="N2547">
            <v>1.423505</v>
          </cell>
          <cell r="O2547">
            <v>21</v>
          </cell>
        </row>
        <row r="2548">
          <cell r="A2548" t="str">
            <v>C&amp;I</v>
          </cell>
          <cell r="B2548">
            <v>3</v>
          </cell>
          <cell r="C2548" t="str">
            <v>R</v>
          </cell>
          <cell r="D2548" t="str">
            <v>All</v>
          </cell>
          <cell r="E2548" t="str">
            <v>Enrollment Date Quintile: 2nd Latest</v>
          </cell>
          <cell r="F2548">
            <v>73.5</v>
          </cell>
          <cell r="G2548">
            <v>1.794662</v>
          </cell>
          <cell r="H2548">
            <v>1.796006</v>
          </cell>
          <cell r="I2548">
            <v>-1.408571</v>
          </cell>
          <cell r="J2548">
            <v>-0.57637559999999999</v>
          </cell>
          <cell r="K2548">
            <v>0</v>
          </cell>
          <cell r="L2548">
            <v>0.57637559999999999</v>
          </cell>
          <cell r="M2548">
            <v>1.408571</v>
          </cell>
          <cell r="N2548">
            <v>1.408571</v>
          </cell>
          <cell r="O2548">
            <v>21</v>
          </cell>
        </row>
        <row r="2549">
          <cell r="A2549" t="str">
            <v>C&amp;I</v>
          </cell>
          <cell r="B2549">
            <v>4</v>
          </cell>
          <cell r="C2549" t="str">
            <v>R</v>
          </cell>
          <cell r="D2549" t="str">
            <v>All</v>
          </cell>
          <cell r="E2549" t="str">
            <v>Enrollment Date Quintile: 2nd Latest</v>
          </cell>
          <cell r="F2549">
            <v>72</v>
          </cell>
          <cell r="G2549">
            <v>1.6968099999999999</v>
          </cell>
          <cell r="H2549">
            <v>1.801698</v>
          </cell>
          <cell r="I2549">
            <v>-1.398393</v>
          </cell>
          <cell r="J2549">
            <v>-0.57221120000000003</v>
          </cell>
          <cell r="K2549">
            <v>0</v>
          </cell>
          <cell r="L2549">
            <v>0.57221120000000003</v>
          </cell>
          <cell r="M2549">
            <v>1.398393</v>
          </cell>
          <cell r="N2549">
            <v>1.398393</v>
          </cell>
          <cell r="O2549">
            <v>21</v>
          </cell>
        </row>
        <row r="2550">
          <cell r="A2550" t="str">
            <v>C&amp;I</v>
          </cell>
          <cell r="B2550">
            <v>5</v>
          </cell>
          <cell r="C2550" t="str">
            <v>R</v>
          </cell>
          <cell r="D2550" t="str">
            <v>All</v>
          </cell>
          <cell r="E2550" t="str">
            <v>Enrollment Date Quintile: 2nd Latest</v>
          </cell>
          <cell r="F2550">
            <v>70.5</v>
          </cell>
          <cell r="G2550">
            <v>1.676682</v>
          </cell>
          <cell r="H2550">
            <v>1.7436449999999999</v>
          </cell>
          <cell r="I2550">
            <v>-1.392018</v>
          </cell>
          <cell r="J2550">
            <v>-0.56960250000000001</v>
          </cell>
          <cell r="K2550">
            <v>0</v>
          </cell>
          <cell r="L2550">
            <v>0.56960250000000001</v>
          </cell>
          <cell r="M2550">
            <v>1.392018</v>
          </cell>
          <cell r="N2550">
            <v>1.392018</v>
          </cell>
          <cell r="O2550">
            <v>21</v>
          </cell>
        </row>
        <row r="2551">
          <cell r="A2551" t="str">
            <v>C&amp;I</v>
          </cell>
          <cell r="B2551">
            <v>6</v>
          </cell>
          <cell r="C2551" t="str">
            <v>R</v>
          </cell>
          <cell r="D2551" t="str">
            <v>All</v>
          </cell>
          <cell r="E2551" t="str">
            <v>Enrollment Date Quintile: 2nd Latest</v>
          </cell>
          <cell r="F2551">
            <v>69.5</v>
          </cell>
          <cell r="G2551">
            <v>1.6446130000000001</v>
          </cell>
          <cell r="H2551">
            <v>1.679872</v>
          </cell>
          <cell r="I2551">
            <v>-1.3865810000000001</v>
          </cell>
          <cell r="J2551">
            <v>-0.56737780000000004</v>
          </cell>
          <cell r="K2551">
            <v>0</v>
          </cell>
          <cell r="L2551">
            <v>0.56737780000000004</v>
          </cell>
          <cell r="M2551">
            <v>1.3865810000000001</v>
          </cell>
          <cell r="N2551">
            <v>1.3865810000000001</v>
          </cell>
          <cell r="O2551">
            <v>21</v>
          </cell>
        </row>
        <row r="2552">
          <cell r="A2552" t="str">
            <v>C&amp;I</v>
          </cell>
          <cell r="B2552">
            <v>7</v>
          </cell>
          <cell r="C2552" t="str">
            <v>R</v>
          </cell>
          <cell r="D2552" t="str">
            <v>All</v>
          </cell>
          <cell r="E2552" t="str">
            <v>Enrollment Date Quintile: 2nd Latest</v>
          </cell>
          <cell r="F2552">
            <v>68.5</v>
          </cell>
          <cell r="G2552">
            <v>1.5533140000000001</v>
          </cell>
          <cell r="H2552">
            <v>1.5168870000000001</v>
          </cell>
          <cell r="I2552">
            <v>-1.385292</v>
          </cell>
          <cell r="J2552">
            <v>-0.56685030000000003</v>
          </cell>
          <cell r="K2552">
            <v>0</v>
          </cell>
          <cell r="L2552">
            <v>0.56685030000000003</v>
          </cell>
          <cell r="M2552">
            <v>1.385292</v>
          </cell>
          <cell r="N2552">
            <v>1.385292</v>
          </cell>
          <cell r="O2552">
            <v>21</v>
          </cell>
        </row>
        <row r="2553">
          <cell r="A2553" t="str">
            <v>C&amp;I</v>
          </cell>
          <cell r="B2553">
            <v>8</v>
          </cell>
          <cell r="C2553" t="str">
            <v>R</v>
          </cell>
          <cell r="D2553" t="str">
            <v>All</v>
          </cell>
          <cell r="E2553" t="str">
            <v>Enrollment Date Quintile: 2nd Latest</v>
          </cell>
          <cell r="F2553">
            <v>69</v>
          </cell>
          <cell r="G2553">
            <v>1.2368300000000001</v>
          </cell>
          <cell r="H2553">
            <v>1.286567</v>
          </cell>
          <cell r="I2553">
            <v>-1.383542</v>
          </cell>
          <cell r="J2553">
            <v>-0.56613429999999998</v>
          </cell>
          <cell r="K2553">
            <v>0</v>
          </cell>
          <cell r="L2553">
            <v>0.56613429999999998</v>
          </cell>
          <cell r="M2553">
            <v>1.383542</v>
          </cell>
          <cell r="N2553">
            <v>1.383542</v>
          </cell>
          <cell r="O2553">
            <v>21</v>
          </cell>
        </row>
        <row r="2554">
          <cell r="A2554" t="str">
            <v>C&amp;I</v>
          </cell>
          <cell r="B2554">
            <v>9</v>
          </cell>
          <cell r="C2554" t="str">
            <v>R</v>
          </cell>
          <cell r="D2554" t="str">
            <v>All</v>
          </cell>
          <cell r="E2554" t="str">
            <v>Enrollment Date Quintile: 2nd Latest</v>
          </cell>
          <cell r="F2554">
            <v>71.5</v>
          </cell>
          <cell r="G2554">
            <v>1.4856050000000001</v>
          </cell>
          <cell r="H2554">
            <v>1.3331010000000001</v>
          </cell>
          <cell r="I2554">
            <v>-1.388957</v>
          </cell>
          <cell r="J2554">
            <v>-0.56834980000000002</v>
          </cell>
          <cell r="K2554">
            <v>0</v>
          </cell>
          <cell r="L2554">
            <v>0.56834980000000002</v>
          </cell>
          <cell r="M2554">
            <v>1.388957</v>
          </cell>
          <cell r="N2554">
            <v>1.388957</v>
          </cell>
          <cell r="O2554">
            <v>21</v>
          </cell>
        </row>
        <row r="2555">
          <cell r="A2555" t="str">
            <v>C&amp;I</v>
          </cell>
          <cell r="B2555">
            <v>10</v>
          </cell>
          <cell r="C2555" t="str">
            <v>R</v>
          </cell>
          <cell r="D2555" t="str">
            <v>All</v>
          </cell>
          <cell r="E2555" t="str">
            <v>Enrollment Date Quintile: 2nd Latest</v>
          </cell>
          <cell r="F2555">
            <v>76</v>
          </cell>
          <cell r="G2555">
            <v>1.9296759999999999</v>
          </cell>
          <cell r="H2555">
            <v>1.308886</v>
          </cell>
          <cell r="I2555">
            <v>-1.4188890000000001</v>
          </cell>
          <cell r="J2555">
            <v>-0.5805979</v>
          </cell>
          <cell r="K2555">
            <v>0</v>
          </cell>
          <cell r="L2555">
            <v>0.5805979</v>
          </cell>
          <cell r="M2555">
            <v>1.4188890000000001</v>
          </cell>
          <cell r="N2555">
            <v>1.4188890000000001</v>
          </cell>
          <cell r="O2555">
            <v>21</v>
          </cell>
        </row>
        <row r="2556">
          <cell r="A2556" t="str">
            <v>C&amp;I</v>
          </cell>
          <cell r="B2556">
            <v>11</v>
          </cell>
          <cell r="C2556" t="str">
            <v>R</v>
          </cell>
          <cell r="D2556" t="str">
            <v>All</v>
          </cell>
          <cell r="E2556" t="str">
            <v>Enrollment Date Quintile: 2nd Latest</v>
          </cell>
          <cell r="F2556">
            <v>81.5</v>
          </cell>
          <cell r="G2556">
            <v>1.827593</v>
          </cell>
          <cell r="H2556">
            <v>1.3057479999999999</v>
          </cell>
          <cell r="I2556">
            <v>-1.4346909999999999</v>
          </cell>
          <cell r="J2556">
            <v>-0.58706389999999997</v>
          </cell>
          <cell r="K2556">
            <v>0</v>
          </cell>
          <cell r="L2556">
            <v>0.58706389999999997</v>
          </cell>
          <cell r="M2556">
            <v>1.4346909999999999</v>
          </cell>
          <cell r="N2556">
            <v>1.4346909999999999</v>
          </cell>
          <cell r="O2556">
            <v>21</v>
          </cell>
        </row>
        <row r="2557">
          <cell r="A2557" t="str">
            <v>C&amp;I</v>
          </cell>
          <cell r="B2557">
            <v>12</v>
          </cell>
          <cell r="C2557" t="str">
            <v>R</v>
          </cell>
          <cell r="D2557" t="str">
            <v>All</v>
          </cell>
          <cell r="E2557" t="str">
            <v>Enrollment Date Quintile: 2nd Latest</v>
          </cell>
          <cell r="F2557">
            <v>86</v>
          </cell>
          <cell r="G2557">
            <v>1.9014340000000001</v>
          </cell>
          <cell r="H2557">
            <v>1.4049160000000001</v>
          </cell>
          <cell r="I2557">
            <v>-1.4341950000000001</v>
          </cell>
          <cell r="J2557">
            <v>-0.58686099999999997</v>
          </cell>
          <cell r="K2557">
            <v>0</v>
          </cell>
          <cell r="L2557">
            <v>0.58686099999999997</v>
          </cell>
          <cell r="M2557">
            <v>1.4341950000000001</v>
          </cell>
          <cell r="N2557">
            <v>1.4341950000000001</v>
          </cell>
          <cell r="O2557">
            <v>21</v>
          </cell>
        </row>
        <row r="2558">
          <cell r="A2558" t="str">
            <v>C&amp;I</v>
          </cell>
          <cell r="B2558">
            <v>13</v>
          </cell>
          <cell r="C2558" t="str">
            <v>R</v>
          </cell>
          <cell r="D2558" t="str">
            <v>All</v>
          </cell>
          <cell r="E2558" t="str">
            <v>Enrollment Date Quintile: 2nd Latest</v>
          </cell>
          <cell r="F2558">
            <v>89.5</v>
          </cell>
          <cell r="G2558">
            <v>2.2911790000000001</v>
          </cell>
          <cell r="H2558">
            <v>1.478423</v>
          </cell>
          <cell r="I2558">
            <v>-1.449676</v>
          </cell>
          <cell r="J2558">
            <v>-0.59319560000000005</v>
          </cell>
          <cell r="K2558">
            <v>0</v>
          </cell>
          <cell r="L2558">
            <v>0.59319560000000005</v>
          </cell>
          <cell r="M2558">
            <v>1.449676</v>
          </cell>
          <cell r="N2558">
            <v>1.449676</v>
          </cell>
          <cell r="O2558">
            <v>21</v>
          </cell>
        </row>
        <row r="2559">
          <cell r="A2559" t="str">
            <v>C&amp;I</v>
          </cell>
          <cell r="B2559">
            <v>14</v>
          </cell>
          <cell r="C2559" t="str">
            <v>R</v>
          </cell>
          <cell r="D2559" t="str">
            <v>All</v>
          </cell>
          <cell r="E2559" t="str">
            <v>Enrollment Date Quintile: 2nd Latest</v>
          </cell>
          <cell r="F2559">
            <v>92.5</v>
          </cell>
          <cell r="G2559">
            <v>2.800316</v>
          </cell>
          <cell r="H2559">
            <v>2.2319070000000001</v>
          </cell>
          <cell r="I2559">
            <v>-1.490834</v>
          </cell>
          <cell r="J2559">
            <v>-0.6100371</v>
          </cell>
          <cell r="K2559">
            <v>0</v>
          </cell>
          <cell r="L2559">
            <v>0.6100371</v>
          </cell>
          <cell r="M2559">
            <v>1.490834</v>
          </cell>
          <cell r="N2559">
            <v>1.490834</v>
          </cell>
          <cell r="O2559">
            <v>21</v>
          </cell>
        </row>
        <row r="2560">
          <cell r="A2560" t="str">
            <v>C&amp;I</v>
          </cell>
          <cell r="B2560">
            <v>15</v>
          </cell>
          <cell r="C2560" t="str">
            <v>R</v>
          </cell>
          <cell r="D2560" t="str">
            <v>All</v>
          </cell>
          <cell r="E2560" t="str">
            <v>Enrollment Date Quintile: 2nd Latest</v>
          </cell>
          <cell r="F2560">
            <v>95</v>
          </cell>
          <cell r="G2560">
            <v>3.0138699999999998</v>
          </cell>
          <cell r="H2560">
            <v>5.4133979999999999</v>
          </cell>
          <cell r="I2560">
            <v>-1.5123530000000001</v>
          </cell>
          <cell r="J2560">
            <v>-0.61884269999999997</v>
          </cell>
          <cell r="K2560">
            <v>0</v>
          </cell>
          <cell r="L2560">
            <v>0.61884269999999997</v>
          </cell>
          <cell r="M2560">
            <v>1.5123530000000001</v>
          </cell>
          <cell r="N2560">
            <v>1.5123530000000001</v>
          </cell>
          <cell r="O2560">
            <v>21</v>
          </cell>
        </row>
        <row r="2561">
          <cell r="A2561" t="str">
            <v>C&amp;I</v>
          </cell>
          <cell r="B2561">
            <v>16</v>
          </cell>
          <cell r="C2561" t="str">
            <v>R</v>
          </cell>
          <cell r="D2561" t="str">
            <v>All</v>
          </cell>
          <cell r="E2561" t="str">
            <v>Enrollment Date Quintile: 2nd Latest</v>
          </cell>
          <cell r="F2561">
            <v>97.5</v>
          </cell>
          <cell r="G2561">
            <v>3.9787560000000002</v>
          </cell>
          <cell r="H2561">
            <v>5.5236499999999999</v>
          </cell>
          <cell r="I2561">
            <v>-1.5463519999999999</v>
          </cell>
          <cell r="J2561">
            <v>-0.63275459999999994</v>
          </cell>
          <cell r="K2561">
            <v>0</v>
          </cell>
          <cell r="L2561">
            <v>0.63275459999999994</v>
          </cell>
          <cell r="M2561">
            <v>1.5463519999999999</v>
          </cell>
          <cell r="N2561">
            <v>1.5463519999999999</v>
          </cell>
          <cell r="O2561">
            <v>21</v>
          </cell>
        </row>
        <row r="2562">
          <cell r="A2562" t="str">
            <v>C&amp;I</v>
          </cell>
          <cell r="B2562">
            <v>17</v>
          </cell>
          <cell r="C2562" t="str">
            <v>R</v>
          </cell>
          <cell r="D2562" t="str">
            <v>All</v>
          </cell>
          <cell r="E2562" t="str">
            <v>Enrollment Date Quintile: 2nd Latest</v>
          </cell>
          <cell r="F2562">
            <v>99</v>
          </cell>
          <cell r="G2562">
            <v>4.6088110000000002</v>
          </cell>
          <cell r="H2562">
            <v>5.673254</v>
          </cell>
          <cell r="I2562">
            <v>-1.5589029999999999</v>
          </cell>
          <cell r="J2562">
            <v>-0.63789030000000002</v>
          </cell>
          <cell r="K2562">
            <v>0</v>
          </cell>
          <cell r="L2562">
            <v>0.63789030000000002</v>
          </cell>
          <cell r="M2562">
            <v>1.5589029999999999</v>
          </cell>
          <cell r="N2562">
            <v>1.5589029999999999</v>
          </cell>
          <cell r="O2562">
            <v>21</v>
          </cell>
        </row>
        <row r="2563">
          <cell r="A2563" t="str">
            <v>C&amp;I</v>
          </cell>
          <cell r="B2563">
            <v>18</v>
          </cell>
          <cell r="C2563" t="str">
            <v>R</v>
          </cell>
          <cell r="D2563" t="str">
            <v>All</v>
          </cell>
          <cell r="E2563" t="str">
            <v>Enrollment Date Quintile: 2nd Latest</v>
          </cell>
          <cell r="F2563">
            <v>99</v>
          </cell>
          <cell r="G2563">
            <v>5.3781150000000002</v>
          </cell>
          <cell r="H2563">
            <v>7.6324800000000002</v>
          </cell>
          <cell r="I2563">
            <v>-1.7315830000000001</v>
          </cell>
          <cell r="J2563">
            <v>-0.70854989999999995</v>
          </cell>
          <cell r="K2563">
            <v>0</v>
          </cell>
          <cell r="L2563">
            <v>0.70854989999999995</v>
          </cell>
          <cell r="M2563">
            <v>1.7315830000000001</v>
          </cell>
          <cell r="N2563">
            <v>1.7315830000000001</v>
          </cell>
          <cell r="O2563">
            <v>21</v>
          </cell>
        </row>
        <row r="2564">
          <cell r="A2564" t="str">
            <v>C&amp;I</v>
          </cell>
          <cell r="B2564">
            <v>19</v>
          </cell>
          <cell r="C2564" t="str">
            <v>R</v>
          </cell>
          <cell r="D2564" t="str">
            <v>All</v>
          </cell>
          <cell r="E2564" t="str">
            <v>Enrollment Date Quintile: 2nd Latest</v>
          </cell>
          <cell r="F2564">
            <v>96.5</v>
          </cell>
          <cell r="G2564">
            <v>6.1781819999999996</v>
          </cell>
          <cell r="H2564">
            <v>8.4298140000000004</v>
          </cell>
          <cell r="I2564">
            <v>-1.6617770000000001</v>
          </cell>
          <cell r="J2564">
            <v>-0.67998559999999997</v>
          </cell>
          <cell r="K2564">
            <v>0</v>
          </cell>
          <cell r="L2564">
            <v>0.67998559999999997</v>
          </cell>
          <cell r="M2564">
            <v>1.6617770000000001</v>
          </cell>
          <cell r="N2564">
            <v>1.6617770000000001</v>
          </cell>
          <cell r="O2564">
            <v>21</v>
          </cell>
        </row>
        <row r="2565">
          <cell r="A2565" t="str">
            <v>C&amp;I</v>
          </cell>
          <cell r="B2565">
            <v>20</v>
          </cell>
          <cell r="C2565" t="str">
            <v>R</v>
          </cell>
          <cell r="D2565" t="str">
            <v>All</v>
          </cell>
          <cell r="E2565" t="str">
            <v>Enrollment Date Quintile: 2nd Latest</v>
          </cell>
          <cell r="F2565">
            <v>94.5</v>
          </cell>
          <cell r="G2565">
            <v>6.8259369999999997</v>
          </cell>
          <cell r="H2565">
            <v>10.358370000000001</v>
          </cell>
          <cell r="I2565">
            <v>-1.682075</v>
          </cell>
          <cell r="J2565">
            <v>-0.6882914</v>
          </cell>
          <cell r="K2565">
            <v>0</v>
          </cell>
          <cell r="L2565">
            <v>0.6882914</v>
          </cell>
          <cell r="M2565">
            <v>1.682075</v>
          </cell>
          <cell r="N2565">
            <v>1.682075</v>
          </cell>
          <cell r="O2565">
            <v>21</v>
          </cell>
        </row>
        <row r="2566">
          <cell r="A2566" t="str">
            <v>C&amp;I</v>
          </cell>
          <cell r="B2566">
            <v>21</v>
          </cell>
          <cell r="C2566" t="str">
            <v>R</v>
          </cell>
          <cell r="D2566" t="str">
            <v>All</v>
          </cell>
          <cell r="E2566" t="str">
            <v>Enrollment Date Quintile: 2nd Latest</v>
          </cell>
          <cell r="F2566">
            <v>90.5</v>
          </cell>
          <cell r="G2566">
            <v>5.1072680000000004</v>
          </cell>
          <cell r="H2566">
            <v>9.7544780000000006</v>
          </cell>
          <cell r="I2566">
            <v>-1.6078049999999999</v>
          </cell>
          <cell r="J2566">
            <v>-0.65790059999999995</v>
          </cell>
          <cell r="K2566">
            <v>0</v>
          </cell>
          <cell r="L2566">
            <v>0.65790059999999995</v>
          </cell>
          <cell r="M2566">
            <v>1.6078049999999999</v>
          </cell>
          <cell r="N2566">
            <v>1.6078049999999999</v>
          </cell>
          <cell r="O2566">
            <v>21</v>
          </cell>
        </row>
        <row r="2567">
          <cell r="A2567" t="str">
            <v>C&amp;I</v>
          </cell>
          <cell r="B2567">
            <v>22</v>
          </cell>
          <cell r="C2567" t="str">
            <v>R</v>
          </cell>
          <cell r="D2567" t="str">
            <v>All</v>
          </cell>
          <cell r="E2567" t="str">
            <v>Enrollment Date Quintile: 2nd Latest</v>
          </cell>
          <cell r="F2567">
            <v>87.5</v>
          </cell>
          <cell r="G2567">
            <v>2.570856</v>
          </cell>
          <cell r="H2567">
            <v>2.2852160000000001</v>
          </cell>
          <cell r="I2567">
            <v>-1.654415</v>
          </cell>
          <cell r="J2567">
            <v>-0.67697320000000005</v>
          </cell>
          <cell r="K2567">
            <v>0</v>
          </cell>
          <cell r="L2567">
            <v>0.67697320000000005</v>
          </cell>
          <cell r="M2567">
            <v>1.654415</v>
          </cell>
          <cell r="N2567">
            <v>1.654415</v>
          </cell>
          <cell r="O2567">
            <v>21</v>
          </cell>
        </row>
        <row r="2568">
          <cell r="A2568" t="str">
            <v>C&amp;I</v>
          </cell>
          <cell r="B2568">
            <v>23</v>
          </cell>
          <cell r="C2568" t="str">
            <v>R</v>
          </cell>
          <cell r="D2568" t="str">
            <v>All</v>
          </cell>
          <cell r="E2568" t="str">
            <v>Enrollment Date Quintile: 2nd Latest</v>
          </cell>
          <cell r="F2568">
            <v>84.5</v>
          </cell>
          <cell r="G2568">
            <v>1.949927</v>
          </cell>
          <cell r="H2568">
            <v>1.779471</v>
          </cell>
          <cell r="I2568">
            <v>-1.5856539999999999</v>
          </cell>
          <cell r="J2568">
            <v>-0.64883690000000005</v>
          </cell>
          <cell r="K2568">
            <v>0</v>
          </cell>
          <cell r="L2568">
            <v>0.64883690000000005</v>
          </cell>
          <cell r="M2568">
            <v>1.5856539999999999</v>
          </cell>
          <cell r="N2568">
            <v>1.5856539999999999</v>
          </cell>
          <cell r="O2568">
            <v>21</v>
          </cell>
        </row>
        <row r="2569">
          <cell r="A2569" t="str">
            <v>C&amp;I</v>
          </cell>
          <cell r="B2569">
            <v>24</v>
          </cell>
          <cell r="C2569" t="str">
            <v>R</v>
          </cell>
          <cell r="D2569" t="str">
            <v>All</v>
          </cell>
          <cell r="E2569" t="str">
            <v>Enrollment Date Quintile: 2nd Latest</v>
          </cell>
          <cell r="F2569">
            <v>82</v>
          </cell>
          <cell r="G2569">
            <v>1.861402</v>
          </cell>
          <cell r="H2569">
            <v>1.774114</v>
          </cell>
          <cell r="I2569">
            <v>-1.5107900000000001</v>
          </cell>
          <cell r="J2569">
            <v>-0.6182029</v>
          </cell>
          <cell r="K2569">
            <v>0</v>
          </cell>
          <cell r="L2569">
            <v>0.6182029</v>
          </cell>
          <cell r="M2569">
            <v>1.5107900000000001</v>
          </cell>
          <cell r="N2569">
            <v>1.5107900000000001</v>
          </cell>
          <cell r="O2569">
            <v>21</v>
          </cell>
        </row>
        <row r="2570">
          <cell r="A2570" t="str">
            <v>C&amp;I</v>
          </cell>
          <cell r="B2570">
            <v>1</v>
          </cell>
          <cell r="C2570" t="str">
            <v>R</v>
          </cell>
          <cell r="D2570" t="str">
            <v>All</v>
          </cell>
          <cell r="E2570" t="str">
            <v>Enrollment Date Quintile: Earliest</v>
          </cell>
          <cell r="F2570">
            <v>76.4786</v>
          </cell>
          <cell r="G2570">
            <v>1.814157</v>
          </cell>
          <cell r="H2570">
            <v>1.915953</v>
          </cell>
          <cell r="I2570">
            <v>-0.23645569999999999</v>
          </cell>
          <cell r="J2570">
            <v>-9.6755800000000003E-2</v>
          </cell>
          <cell r="K2570">
            <v>0</v>
          </cell>
          <cell r="L2570">
            <v>9.6755800000000003E-2</v>
          </cell>
          <cell r="M2570">
            <v>0.23645569999999999</v>
          </cell>
          <cell r="N2570">
            <v>0.23645569999999999</v>
          </cell>
          <cell r="O2570">
            <v>163</v>
          </cell>
        </row>
        <row r="2571">
          <cell r="A2571" t="str">
            <v>C&amp;I</v>
          </cell>
          <cell r="B2571">
            <v>2</v>
          </cell>
          <cell r="C2571" t="str">
            <v>R</v>
          </cell>
          <cell r="D2571" t="str">
            <v>All</v>
          </cell>
          <cell r="E2571" t="str">
            <v>Enrollment Date Quintile: Earliest</v>
          </cell>
          <cell r="F2571">
            <v>75.724100000000007</v>
          </cell>
          <cell r="G2571">
            <v>1.7211719999999999</v>
          </cell>
          <cell r="H2571">
            <v>1.8156730000000001</v>
          </cell>
          <cell r="I2571">
            <v>-0.23436699999999999</v>
          </cell>
          <cell r="J2571">
            <v>-9.5901100000000003E-2</v>
          </cell>
          <cell r="K2571">
            <v>0</v>
          </cell>
          <cell r="L2571">
            <v>9.5901100000000003E-2</v>
          </cell>
          <cell r="M2571">
            <v>0.23436699999999999</v>
          </cell>
          <cell r="N2571">
            <v>0.23436699999999999</v>
          </cell>
          <cell r="O2571">
            <v>163</v>
          </cell>
        </row>
        <row r="2572">
          <cell r="A2572" t="str">
            <v>C&amp;I</v>
          </cell>
          <cell r="B2572">
            <v>3</v>
          </cell>
          <cell r="C2572" t="str">
            <v>R</v>
          </cell>
          <cell r="D2572" t="str">
            <v>All</v>
          </cell>
          <cell r="E2572" t="str">
            <v>Enrollment Date Quintile: Earliest</v>
          </cell>
          <cell r="F2572">
            <v>73.293000000000006</v>
          </cell>
          <cell r="G2572">
            <v>1.684342</v>
          </cell>
          <cell r="H2572">
            <v>1.7931760000000001</v>
          </cell>
          <cell r="I2572">
            <v>-0.23294709999999999</v>
          </cell>
          <cell r="J2572">
            <v>-9.5320000000000002E-2</v>
          </cell>
          <cell r="K2572">
            <v>0</v>
          </cell>
          <cell r="L2572">
            <v>9.5320000000000002E-2</v>
          </cell>
          <cell r="M2572">
            <v>0.23294709999999999</v>
          </cell>
          <cell r="N2572">
            <v>0.23294709999999999</v>
          </cell>
          <cell r="O2572">
            <v>163</v>
          </cell>
        </row>
        <row r="2573">
          <cell r="A2573" t="str">
            <v>C&amp;I</v>
          </cell>
          <cell r="B2573">
            <v>4</v>
          </cell>
          <cell r="C2573" t="str">
            <v>R</v>
          </cell>
          <cell r="D2573" t="str">
            <v>All</v>
          </cell>
          <cell r="E2573" t="str">
            <v>Enrollment Date Quintile: Earliest</v>
          </cell>
          <cell r="F2573">
            <v>72.047600000000003</v>
          </cell>
          <cell r="G2573">
            <v>1.6370169999999999</v>
          </cell>
          <cell r="H2573">
            <v>1.659503</v>
          </cell>
          <cell r="I2573">
            <v>-0.2322621</v>
          </cell>
          <cell r="J2573">
            <v>-9.5039799999999994E-2</v>
          </cell>
          <cell r="K2573">
            <v>0</v>
          </cell>
          <cell r="L2573">
            <v>9.5039799999999994E-2</v>
          </cell>
          <cell r="M2573">
            <v>0.2322621</v>
          </cell>
          <cell r="N2573">
            <v>0.2322621</v>
          </cell>
          <cell r="O2573">
            <v>163</v>
          </cell>
        </row>
        <row r="2574">
          <cell r="A2574" t="str">
            <v>C&amp;I</v>
          </cell>
          <cell r="B2574">
            <v>5</v>
          </cell>
          <cell r="C2574" t="str">
            <v>R</v>
          </cell>
          <cell r="D2574" t="str">
            <v>All</v>
          </cell>
          <cell r="E2574" t="str">
            <v>Enrollment Date Quintile: Earliest</v>
          </cell>
          <cell r="F2574">
            <v>70.312899999999999</v>
          </cell>
          <cell r="G2574">
            <v>1.642147</v>
          </cell>
          <cell r="H2574">
            <v>1.677945</v>
          </cell>
          <cell r="I2574">
            <v>-0.23191249999999999</v>
          </cell>
          <cell r="J2574">
            <v>-9.48967E-2</v>
          </cell>
          <cell r="K2574">
            <v>0</v>
          </cell>
          <cell r="L2574">
            <v>9.48967E-2</v>
          </cell>
          <cell r="M2574">
            <v>0.23191249999999999</v>
          </cell>
          <cell r="N2574">
            <v>0.23191249999999999</v>
          </cell>
          <cell r="O2574">
            <v>163</v>
          </cell>
        </row>
        <row r="2575">
          <cell r="A2575" t="str">
            <v>C&amp;I</v>
          </cell>
          <cell r="B2575">
            <v>6</v>
          </cell>
          <cell r="C2575" t="str">
            <v>R</v>
          </cell>
          <cell r="D2575" t="str">
            <v>All</v>
          </cell>
          <cell r="E2575" t="str">
            <v>Enrollment Date Quintile: Earliest</v>
          </cell>
          <cell r="F2575">
            <v>69.205600000000004</v>
          </cell>
          <cell r="G2575">
            <v>1.9874769999999999</v>
          </cell>
          <cell r="H2575">
            <v>2.0549270000000002</v>
          </cell>
          <cell r="I2575">
            <v>-0.234455</v>
          </cell>
          <cell r="J2575">
            <v>-9.5937099999999997E-2</v>
          </cell>
          <cell r="K2575">
            <v>0</v>
          </cell>
          <cell r="L2575">
            <v>9.5937099999999997E-2</v>
          </cell>
          <cell r="M2575">
            <v>0.234455</v>
          </cell>
          <cell r="N2575">
            <v>0.234455</v>
          </cell>
          <cell r="O2575">
            <v>163</v>
          </cell>
        </row>
        <row r="2576">
          <cell r="A2576" t="str">
            <v>C&amp;I</v>
          </cell>
          <cell r="B2576">
            <v>7</v>
          </cell>
          <cell r="C2576" t="str">
            <v>R</v>
          </cell>
          <cell r="D2576" t="str">
            <v>All</v>
          </cell>
          <cell r="E2576" t="str">
            <v>Enrollment Date Quintile: Earliest</v>
          </cell>
          <cell r="F2576">
            <v>68.273099999999999</v>
          </cell>
          <cell r="G2576">
            <v>1.9278219999999999</v>
          </cell>
          <cell r="H2576">
            <v>1.964925</v>
          </cell>
          <cell r="I2576">
            <v>-0.23410500000000001</v>
          </cell>
          <cell r="J2576">
            <v>-9.5793900000000001E-2</v>
          </cell>
          <cell r="K2576">
            <v>0</v>
          </cell>
          <cell r="L2576">
            <v>9.5793900000000001E-2</v>
          </cell>
          <cell r="M2576">
            <v>0.23410500000000001</v>
          </cell>
          <cell r="N2576">
            <v>0.23410500000000001</v>
          </cell>
          <cell r="O2576">
            <v>163</v>
          </cell>
        </row>
        <row r="2577">
          <cell r="A2577" t="str">
            <v>C&amp;I</v>
          </cell>
          <cell r="B2577">
            <v>8</v>
          </cell>
          <cell r="C2577" t="str">
            <v>R</v>
          </cell>
          <cell r="D2577" t="str">
            <v>All</v>
          </cell>
          <cell r="E2577" t="str">
            <v>Enrollment Date Quintile: Earliest</v>
          </cell>
          <cell r="F2577">
            <v>69.075199999999995</v>
          </cell>
          <cell r="G2577">
            <v>2.0011610000000002</v>
          </cell>
          <cell r="H2577">
            <v>2.1532089999999999</v>
          </cell>
          <cell r="I2577">
            <v>-0.23634189999999999</v>
          </cell>
          <cell r="J2577">
            <v>-9.6709199999999995E-2</v>
          </cell>
          <cell r="K2577">
            <v>0</v>
          </cell>
          <cell r="L2577">
            <v>9.6709199999999995E-2</v>
          </cell>
          <cell r="M2577">
            <v>0.23634189999999999</v>
          </cell>
          <cell r="N2577">
            <v>0.23634189999999999</v>
          </cell>
          <cell r="O2577">
            <v>163</v>
          </cell>
        </row>
        <row r="2578">
          <cell r="A2578" t="str">
            <v>C&amp;I</v>
          </cell>
          <cell r="B2578">
            <v>9</v>
          </cell>
          <cell r="C2578" t="str">
            <v>R</v>
          </cell>
          <cell r="D2578" t="str">
            <v>All</v>
          </cell>
          <cell r="E2578" t="str">
            <v>Enrollment Date Quintile: Earliest</v>
          </cell>
          <cell r="F2578">
            <v>72.171800000000005</v>
          </cell>
          <cell r="G2578">
            <v>2.8915890000000002</v>
          </cell>
          <cell r="H2578">
            <v>2.7908140000000001</v>
          </cell>
          <cell r="I2578">
            <v>-0.24539040000000001</v>
          </cell>
          <cell r="J2578">
            <v>-0.1004118</v>
          </cell>
          <cell r="K2578">
            <v>0</v>
          </cell>
          <cell r="L2578">
            <v>0.1004118</v>
          </cell>
          <cell r="M2578">
            <v>0.24539040000000001</v>
          </cell>
          <cell r="N2578">
            <v>0.24539040000000001</v>
          </cell>
          <cell r="O2578">
            <v>163</v>
          </cell>
        </row>
        <row r="2579">
          <cell r="A2579" t="str">
            <v>C&amp;I</v>
          </cell>
          <cell r="B2579">
            <v>10</v>
          </cell>
          <cell r="C2579" t="str">
            <v>R</v>
          </cell>
          <cell r="D2579" t="str">
            <v>All</v>
          </cell>
          <cell r="E2579" t="str">
            <v>Enrollment Date Quintile: Earliest</v>
          </cell>
          <cell r="F2579">
            <v>76.819000000000003</v>
          </cell>
          <cell r="G2579">
            <v>3.8990830000000001</v>
          </cell>
          <cell r="H2579">
            <v>3.761368</v>
          </cell>
          <cell r="I2579">
            <v>-0.24936240000000001</v>
          </cell>
          <cell r="J2579">
            <v>-0.10203710000000001</v>
          </cell>
          <cell r="K2579">
            <v>0</v>
          </cell>
          <cell r="L2579">
            <v>0.10203710000000001</v>
          </cell>
          <cell r="M2579">
            <v>0.24936240000000001</v>
          </cell>
          <cell r="N2579">
            <v>0.24936240000000001</v>
          </cell>
          <cell r="O2579">
            <v>163</v>
          </cell>
        </row>
        <row r="2580">
          <cell r="A2580" t="str">
            <v>C&amp;I</v>
          </cell>
          <cell r="B2580">
            <v>11</v>
          </cell>
          <cell r="C2580" t="str">
            <v>R</v>
          </cell>
          <cell r="D2580" t="str">
            <v>All</v>
          </cell>
          <cell r="E2580" t="str">
            <v>Enrollment Date Quintile: Earliest</v>
          </cell>
          <cell r="F2580">
            <v>81.877300000000005</v>
          </cell>
          <cell r="G2580">
            <v>4.9705089999999998</v>
          </cell>
          <cell r="H2580">
            <v>5.0229419999999996</v>
          </cell>
          <cell r="I2580">
            <v>-0.2551601</v>
          </cell>
          <cell r="J2580">
            <v>-0.1044094</v>
          </cell>
          <cell r="K2580">
            <v>0</v>
          </cell>
          <cell r="L2580">
            <v>0.1044094</v>
          </cell>
          <cell r="M2580">
            <v>0.2551601</v>
          </cell>
          <cell r="N2580">
            <v>0.2551601</v>
          </cell>
          <cell r="O2580">
            <v>163</v>
          </cell>
        </row>
        <row r="2581">
          <cell r="A2581" t="str">
            <v>C&amp;I</v>
          </cell>
          <cell r="B2581">
            <v>12</v>
          </cell>
          <cell r="C2581" t="str">
            <v>R</v>
          </cell>
          <cell r="D2581" t="str">
            <v>All</v>
          </cell>
          <cell r="E2581" t="str">
            <v>Enrollment Date Quintile: Earliest</v>
          </cell>
          <cell r="F2581">
            <v>86.142700000000005</v>
          </cell>
          <cell r="G2581">
            <v>5.6377600000000001</v>
          </cell>
          <cell r="H2581">
            <v>5.7940440000000004</v>
          </cell>
          <cell r="I2581">
            <v>-0.25550309999999998</v>
          </cell>
          <cell r="J2581">
            <v>-0.1045498</v>
          </cell>
          <cell r="K2581">
            <v>0</v>
          </cell>
          <cell r="L2581">
            <v>0.1045498</v>
          </cell>
          <cell r="M2581">
            <v>0.25550309999999998</v>
          </cell>
          <cell r="N2581">
            <v>0.25550309999999998</v>
          </cell>
          <cell r="O2581">
            <v>163</v>
          </cell>
        </row>
        <row r="2582">
          <cell r="A2582" t="str">
            <v>C&amp;I</v>
          </cell>
          <cell r="B2582">
            <v>13</v>
          </cell>
          <cell r="C2582" t="str">
            <v>R</v>
          </cell>
          <cell r="D2582" t="str">
            <v>All</v>
          </cell>
          <cell r="E2582" t="str">
            <v>Enrollment Date Quintile: Earliest</v>
          </cell>
          <cell r="F2582">
            <v>89.535300000000007</v>
          </cell>
          <cell r="G2582">
            <v>6.2074699999999998</v>
          </cell>
          <cell r="H2582">
            <v>6.002631</v>
          </cell>
          <cell r="I2582">
            <v>-0.25767000000000001</v>
          </cell>
          <cell r="J2582">
            <v>-0.1054365</v>
          </cell>
          <cell r="K2582">
            <v>0</v>
          </cell>
          <cell r="L2582">
            <v>0.1054365</v>
          </cell>
          <cell r="M2582">
            <v>0.25767000000000001</v>
          </cell>
          <cell r="N2582">
            <v>0.25767000000000001</v>
          </cell>
          <cell r="O2582">
            <v>163</v>
          </cell>
        </row>
        <row r="2583">
          <cell r="A2583" t="str">
            <v>C&amp;I</v>
          </cell>
          <cell r="B2583">
            <v>14</v>
          </cell>
          <cell r="C2583" t="str">
            <v>R</v>
          </cell>
          <cell r="D2583" t="str">
            <v>All</v>
          </cell>
          <cell r="E2583" t="str">
            <v>Enrollment Date Quintile: Earliest</v>
          </cell>
          <cell r="F2583">
            <v>92.5077</v>
          </cell>
          <cell r="G2583">
            <v>6.5533919999999997</v>
          </cell>
          <cell r="H2583">
            <v>6.4096929999999999</v>
          </cell>
          <cell r="I2583">
            <v>-0.25661640000000002</v>
          </cell>
          <cell r="J2583">
            <v>-0.1050054</v>
          </cell>
          <cell r="K2583">
            <v>0</v>
          </cell>
          <cell r="L2583">
            <v>0.1050054</v>
          </cell>
          <cell r="M2583">
            <v>0.25661640000000002</v>
          </cell>
          <cell r="N2583">
            <v>0.25661640000000002</v>
          </cell>
          <cell r="O2583">
            <v>163</v>
          </cell>
        </row>
        <row r="2584">
          <cell r="A2584" t="str">
            <v>C&amp;I</v>
          </cell>
          <cell r="B2584">
            <v>15</v>
          </cell>
          <cell r="C2584" t="str">
            <v>R</v>
          </cell>
          <cell r="D2584" t="str">
            <v>All</v>
          </cell>
          <cell r="E2584" t="str">
            <v>Enrollment Date Quintile: Earliest</v>
          </cell>
          <cell r="F2584">
            <v>94.960099999999997</v>
          </cell>
          <cell r="G2584">
            <v>6.7202039999999998</v>
          </cell>
          <cell r="H2584">
            <v>6.8600300000000001</v>
          </cell>
          <cell r="I2584">
            <v>-0.25332909999999997</v>
          </cell>
          <cell r="J2584">
            <v>-0.10366019999999999</v>
          </cell>
          <cell r="K2584">
            <v>0</v>
          </cell>
          <cell r="L2584">
            <v>0.10366019999999999</v>
          </cell>
          <cell r="M2584">
            <v>0.25332909999999997</v>
          </cell>
          <cell r="N2584">
            <v>0.25332909999999997</v>
          </cell>
          <cell r="O2584">
            <v>163</v>
          </cell>
        </row>
        <row r="2585">
          <cell r="A2585" t="str">
            <v>C&amp;I</v>
          </cell>
          <cell r="B2585">
            <v>16</v>
          </cell>
          <cell r="C2585" t="str">
            <v>R</v>
          </cell>
          <cell r="D2585" t="str">
            <v>All</v>
          </cell>
          <cell r="E2585" t="str">
            <v>Enrollment Date Quintile: Earliest</v>
          </cell>
          <cell r="F2585">
            <v>97.098200000000006</v>
          </cell>
          <cell r="G2585">
            <v>6.8474370000000002</v>
          </cell>
          <cell r="H2585">
            <v>7.1453040000000003</v>
          </cell>
          <cell r="I2585">
            <v>-0.25037549999999997</v>
          </cell>
          <cell r="J2585">
            <v>-0.1024516</v>
          </cell>
          <cell r="K2585">
            <v>0</v>
          </cell>
          <cell r="L2585">
            <v>0.1024516</v>
          </cell>
          <cell r="M2585">
            <v>0.25037549999999997</v>
          </cell>
          <cell r="N2585">
            <v>0.25037549999999997</v>
          </cell>
          <cell r="O2585">
            <v>163</v>
          </cell>
        </row>
        <row r="2586">
          <cell r="A2586" t="str">
            <v>C&amp;I</v>
          </cell>
          <cell r="B2586">
            <v>17</v>
          </cell>
          <cell r="C2586" t="str">
            <v>R</v>
          </cell>
          <cell r="D2586" t="str">
            <v>All</v>
          </cell>
          <cell r="E2586" t="str">
            <v>Enrollment Date Quintile: Earliest</v>
          </cell>
          <cell r="F2586">
            <v>98.2363</v>
          </cell>
          <cell r="G2586">
            <v>6.6490980000000004</v>
          </cell>
          <cell r="H2586">
            <v>6.7935189999999999</v>
          </cell>
          <cell r="I2586">
            <v>-0.25223580000000001</v>
          </cell>
          <cell r="J2586">
            <v>-0.1032129</v>
          </cell>
          <cell r="K2586">
            <v>0</v>
          </cell>
          <cell r="L2586">
            <v>0.1032129</v>
          </cell>
          <cell r="M2586">
            <v>0.25223580000000001</v>
          </cell>
          <cell r="N2586">
            <v>0.25223580000000001</v>
          </cell>
          <cell r="O2586">
            <v>163</v>
          </cell>
        </row>
        <row r="2587">
          <cell r="A2587" t="str">
            <v>C&amp;I</v>
          </cell>
          <cell r="B2587">
            <v>18</v>
          </cell>
          <cell r="C2587" t="str">
            <v>R</v>
          </cell>
          <cell r="D2587" t="str">
            <v>All</v>
          </cell>
          <cell r="E2587" t="str">
            <v>Enrollment Date Quintile: Earliest</v>
          </cell>
          <cell r="F2587">
            <v>98.323700000000002</v>
          </cell>
          <cell r="G2587">
            <v>5.5061439999999999</v>
          </cell>
          <cell r="H2587">
            <v>5.2165689999999998</v>
          </cell>
          <cell r="I2587">
            <v>-0.26040219999999997</v>
          </cell>
          <cell r="J2587">
            <v>-0.1065545</v>
          </cell>
          <cell r="K2587">
            <v>0</v>
          </cell>
          <cell r="L2587">
            <v>0.1065545</v>
          </cell>
          <cell r="M2587">
            <v>0.26040219999999997</v>
          </cell>
          <cell r="N2587">
            <v>0.26040219999999997</v>
          </cell>
          <cell r="O2587">
            <v>163</v>
          </cell>
        </row>
        <row r="2588">
          <cell r="A2588" t="str">
            <v>C&amp;I</v>
          </cell>
          <cell r="B2588">
            <v>19</v>
          </cell>
          <cell r="C2588" t="str">
            <v>R</v>
          </cell>
          <cell r="D2588" t="str">
            <v>All</v>
          </cell>
          <cell r="E2588" t="str">
            <v>Enrollment Date Quintile: Earliest</v>
          </cell>
          <cell r="F2588">
            <v>95.990899999999996</v>
          </cell>
          <cell r="G2588">
            <v>4.5801769999999999</v>
          </cell>
          <cell r="H2588">
            <v>4.7070540000000003</v>
          </cell>
          <cell r="I2588">
            <v>-0.25550230000000002</v>
          </cell>
          <cell r="J2588">
            <v>-0.1045495</v>
          </cell>
          <cell r="K2588">
            <v>0</v>
          </cell>
          <cell r="L2588">
            <v>0.1045495</v>
          </cell>
          <cell r="M2588">
            <v>0.25550230000000002</v>
          </cell>
          <cell r="N2588">
            <v>0.25550230000000002</v>
          </cell>
          <cell r="O2588">
            <v>163</v>
          </cell>
        </row>
        <row r="2589">
          <cell r="A2589" t="str">
            <v>C&amp;I</v>
          </cell>
          <cell r="B2589">
            <v>20</v>
          </cell>
          <cell r="C2589" t="str">
            <v>R</v>
          </cell>
          <cell r="D2589" t="str">
            <v>All</v>
          </cell>
          <cell r="E2589" t="str">
            <v>Enrollment Date Quintile: Earliest</v>
          </cell>
          <cell r="F2589">
            <v>93.776200000000003</v>
          </cell>
          <cell r="G2589">
            <v>4.4975189999999996</v>
          </cell>
          <cell r="H2589">
            <v>4.5593360000000001</v>
          </cell>
          <cell r="I2589">
            <v>-0.26130560000000003</v>
          </cell>
          <cell r="J2589">
            <v>-0.10692409999999999</v>
          </cell>
          <cell r="K2589">
            <v>0</v>
          </cell>
          <cell r="L2589">
            <v>0.10692409999999999</v>
          </cell>
          <cell r="M2589">
            <v>0.26130560000000003</v>
          </cell>
          <cell r="N2589">
            <v>0.26130560000000003</v>
          </cell>
          <cell r="O2589">
            <v>163</v>
          </cell>
        </row>
        <row r="2590">
          <cell r="A2590" t="str">
            <v>C&amp;I</v>
          </cell>
          <cell r="B2590">
            <v>21</v>
          </cell>
          <cell r="C2590" t="str">
            <v>R</v>
          </cell>
          <cell r="D2590" t="str">
            <v>All</v>
          </cell>
          <cell r="E2590" t="str">
            <v>Enrollment Date Quintile: Earliest</v>
          </cell>
          <cell r="F2590">
            <v>89.9709</v>
          </cell>
          <cell r="G2590">
            <v>3.7550340000000002</v>
          </cell>
          <cell r="H2590">
            <v>4.0630660000000001</v>
          </cell>
          <cell r="I2590">
            <v>-0.25383109999999998</v>
          </cell>
          <cell r="J2590">
            <v>-0.1038656</v>
          </cell>
          <cell r="K2590">
            <v>0</v>
          </cell>
          <cell r="L2590">
            <v>0.1038656</v>
          </cell>
          <cell r="M2590">
            <v>0.25383109999999998</v>
          </cell>
          <cell r="N2590">
            <v>0.25383109999999998</v>
          </cell>
          <cell r="O2590">
            <v>163</v>
          </cell>
        </row>
        <row r="2591">
          <cell r="A2591" t="str">
            <v>C&amp;I</v>
          </cell>
          <cell r="B2591">
            <v>22</v>
          </cell>
          <cell r="C2591" t="str">
            <v>R</v>
          </cell>
          <cell r="D2591" t="str">
            <v>All</v>
          </cell>
          <cell r="E2591" t="str">
            <v>Enrollment Date Quintile: Earliest</v>
          </cell>
          <cell r="F2591">
            <v>86.9709</v>
          </cell>
          <cell r="G2591">
            <v>3.2552409999999998</v>
          </cell>
          <cell r="H2591">
            <v>3.4233440000000002</v>
          </cell>
          <cell r="I2591">
            <v>-0.2487549</v>
          </cell>
          <cell r="J2591">
            <v>-0.1017885</v>
          </cell>
          <cell r="K2591">
            <v>0</v>
          </cell>
          <cell r="L2591">
            <v>0.1017885</v>
          </cell>
          <cell r="M2591">
            <v>0.2487549</v>
          </cell>
          <cell r="N2591">
            <v>0.2487549</v>
          </cell>
          <cell r="O2591">
            <v>163</v>
          </cell>
        </row>
        <row r="2592">
          <cell r="A2592" t="str">
            <v>C&amp;I</v>
          </cell>
          <cell r="B2592">
            <v>23</v>
          </cell>
          <cell r="C2592" t="str">
            <v>R</v>
          </cell>
          <cell r="D2592" t="str">
            <v>All</v>
          </cell>
          <cell r="E2592" t="str">
            <v>Enrollment Date Quintile: Earliest</v>
          </cell>
          <cell r="F2592">
            <v>83.931100000000001</v>
          </cell>
          <cell r="G2592">
            <v>2.9156810000000002</v>
          </cell>
          <cell r="H2592">
            <v>3.227976</v>
          </cell>
          <cell r="I2592">
            <v>-0.243258</v>
          </cell>
          <cell r="J2592">
            <v>-9.9539199999999994E-2</v>
          </cell>
          <cell r="K2592">
            <v>0</v>
          </cell>
          <cell r="L2592">
            <v>9.9539199999999994E-2</v>
          </cell>
          <cell r="M2592">
            <v>0.243258</v>
          </cell>
          <cell r="N2592">
            <v>0.243258</v>
          </cell>
          <cell r="O2592">
            <v>163</v>
          </cell>
        </row>
        <row r="2593">
          <cell r="A2593" t="str">
            <v>C&amp;I</v>
          </cell>
          <cell r="B2593">
            <v>24</v>
          </cell>
          <cell r="C2593" t="str">
            <v>R</v>
          </cell>
          <cell r="D2593" t="str">
            <v>All</v>
          </cell>
          <cell r="E2593" t="str">
            <v>Enrollment Date Quintile: Earliest</v>
          </cell>
          <cell r="F2593">
            <v>81.450999999999993</v>
          </cell>
          <cell r="G2593">
            <v>2.5806279999999999</v>
          </cell>
          <cell r="H2593">
            <v>2.6744180000000002</v>
          </cell>
          <cell r="I2593">
            <v>-0.24123130000000001</v>
          </cell>
          <cell r="J2593">
            <v>-9.8709900000000003E-2</v>
          </cell>
          <cell r="K2593">
            <v>0</v>
          </cell>
          <cell r="L2593">
            <v>9.8709900000000003E-2</v>
          </cell>
          <cell r="M2593">
            <v>0.24123130000000001</v>
          </cell>
          <cell r="N2593">
            <v>0.24123130000000001</v>
          </cell>
          <cell r="O2593">
            <v>163</v>
          </cell>
        </row>
        <row r="2594">
          <cell r="A2594" t="str">
            <v>C&amp;I</v>
          </cell>
          <cell r="B2594">
            <v>1</v>
          </cell>
          <cell r="C2594" t="str">
            <v>R</v>
          </cell>
          <cell r="D2594" t="str">
            <v>All</v>
          </cell>
          <cell r="E2594" t="str">
            <v>Enrollment Date Quintile: Latest</v>
          </cell>
          <cell r="F2594">
            <v>77</v>
          </cell>
          <cell r="G2594">
            <v>1.439389</v>
          </cell>
          <cell r="H2594">
            <v>1.4007989999999999</v>
          </cell>
          <cell r="I2594">
            <v>-0.3997908</v>
          </cell>
          <cell r="J2594">
            <v>-0.16359109999999999</v>
          </cell>
          <cell r="K2594">
            <v>0</v>
          </cell>
          <cell r="L2594">
            <v>0.16359109999999999</v>
          </cell>
          <cell r="M2594">
            <v>0.3997908</v>
          </cell>
          <cell r="N2594">
            <v>0.3997908</v>
          </cell>
          <cell r="O2594">
            <v>22</v>
          </cell>
        </row>
        <row r="2595">
          <cell r="A2595" t="str">
            <v>C&amp;I</v>
          </cell>
          <cell r="B2595">
            <v>2</v>
          </cell>
          <cell r="C2595" t="str">
            <v>R</v>
          </cell>
          <cell r="D2595" t="str">
            <v>All</v>
          </cell>
          <cell r="E2595" t="str">
            <v>Enrollment Date Quintile: Latest</v>
          </cell>
          <cell r="F2595">
            <v>76.5</v>
          </cell>
          <cell r="G2595">
            <v>1.175324</v>
          </cell>
          <cell r="H2595">
            <v>1.189127</v>
          </cell>
          <cell r="I2595">
            <v>-0.40061970000000002</v>
          </cell>
          <cell r="J2595">
            <v>-0.1639303</v>
          </cell>
          <cell r="K2595">
            <v>0</v>
          </cell>
          <cell r="L2595">
            <v>0.1639303</v>
          </cell>
          <cell r="M2595">
            <v>0.40061970000000002</v>
          </cell>
          <cell r="N2595">
            <v>0.40061970000000002</v>
          </cell>
          <cell r="O2595">
            <v>22</v>
          </cell>
        </row>
        <row r="2596">
          <cell r="A2596" t="str">
            <v>C&amp;I</v>
          </cell>
          <cell r="B2596">
            <v>3</v>
          </cell>
          <cell r="C2596" t="str">
            <v>R</v>
          </cell>
          <cell r="D2596" t="str">
            <v>All</v>
          </cell>
          <cell r="E2596" t="str">
            <v>Enrollment Date Quintile: Latest</v>
          </cell>
          <cell r="F2596">
            <v>73.5</v>
          </cell>
          <cell r="G2596">
            <v>1.1339459999999999</v>
          </cell>
          <cell r="H2596">
            <v>1.302908</v>
          </cell>
          <cell r="I2596">
            <v>-0.39637139999999998</v>
          </cell>
          <cell r="J2596">
            <v>-0.162192</v>
          </cell>
          <cell r="K2596">
            <v>0</v>
          </cell>
          <cell r="L2596">
            <v>0.162192</v>
          </cell>
          <cell r="M2596">
            <v>0.39637139999999998</v>
          </cell>
          <cell r="N2596">
            <v>0.39637139999999998</v>
          </cell>
          <cell r="O2596">
            <v>22</v>
          </cell>
        </row>
        <row r="2597">
          <cell r="A2597" t="str">
            <v>C&amp;I</v>
          </cell>
          <cell r="B2597">
            <v>4</v>
          </cell>
          <cell r="C2597" t="str">
            <v>R</v>
          </cell>
          <cell r="D2597" t="str">
            <v>All</v>
          </cell>
          <cell r="E2597" t="str">
            <v>Enrollment Date Quintile: Latest</v>
          </cell>
          <cell r="F2597">
            <v>72</v>
          </cell>
          <cell r="G2597">
            <v>1.3042130000000001</v>
          </cell>
          <cell r="H2597">
            <v>1.2464710000000001</v>
          </cell>
          <cell r="I2597">
            <v>-0.39502890000000002</v>
          </cell>
          <cell r="J2597">
            <v>-0.1616426</v>
          </cell>
          <cell r="K2597">
            <v>0</v>
          </cell>
          <cell r="L2597">
            <v>0.1616426</v>
          </cell>
          <cell r="M2597">
            <v>0.39502890000000002</v>
          </cell>
          <cell r="N2597">
            <v>0.39502890000000002</v>
          </cell>
          <cell r="O2597">
            <v>22</v>
          </cell>
        </row>
        <row r="2598">
          <cell r="A2598" t="str">
            <v>C&amp;I</v>
          </cell>
          <cell r="B2598">
            <v>5</v>
          </cell>
          <cell r="C2598" t="str">
            <v>R</v>
          </cell>
          <cell r="D2598" t="str">
            <v>All</v>
          </cell>
          <cell r="E2598" t="str">
            <v>Enrollment Date Quintile: Latest</v>
          </cell>
          <cell r="F2598">
            <v>70.5</v>
          </cell>
          <cell r="G2598">
            <v>1.3309740000000001</v>
          </cell>
          <cell r="H2598">
            <v>1.380838</v>
          </cell>
          <cell r="I2598">
            <v>-0.39582400000000001</v>
          </cell>
          <cell r="J2598">
            <v>-0.161968</v>
          </cell>
          <cell r="K2598">
            <v>0</v>
          </cell>
          <cell r="L2598">
            <v>0.161968</v>
          </cell>
          <cell r="M2598">
            <v>0.39582400000000001</v>
          </cell>
          <cell r="N2598">
            <v>0.39582400000000001</v>
          </cell>
          <cell r="O2598">
            <v>22</v>
          </cell>
        </row>
        <row r="2599">
          <cell r="A2599" t="str">
            <v>C&amp;I</v>
          </cell>
          <cell r="B2599">
            <v>6</v>
          </cell>
          <cell r="C2599" t="str">
            <v>R</v>
          </cell>
          <cell r="D2599" t="str">
            <v>All</v>
          </cell>
          <cell r="E2599" t="str">
            <v>Enrollment Date Quintile: Latest</v>
          </cell>
          <cell r="F2599">
            <v>69.5</v>
          </cell>
          <cell r="G2599">
            <v>1.1681859999999999</v>
          </cell>
          <cell r="H2599">
            <v>1.159189</v>
          </cell>
          <cell r="I2599">
            <v>-0.39501710000000001</v>
          </cell>
          <cell r="J2599">
            <v>-0.1616378</v>
          </cell>
          <cell r="K2599">
            <v>0</v>
          </cell>
          <cell r="L2599">
            <v>0.1616378</v>
          </cell>
          <cell r="M2599">
            <v>0.39501710000000001</v>
          </cell>
          <cell r="N2599">
            <v>0.39501710000000001</v>
          </cell>
          <cell r="O2599">
            <v>22</v>
          </cell>
        </row>
        <row r="2600">
          <cell r="A2600" t="str">
            <v>C&amp;I</v>
          </cell>
          <cell r="B2600">
            <v>7</v>
          </cell>
          <cell r="C2600" t="str">
            <v>R</v>
          </cell>
          <cell r="D2600" t="str">
            <v>All</v>
          </cell>
          <cell r="E2600" t="str">
            <v>Enrollment Date Quintile: Latest</v>
          </cell>
          <cell r="F2600">
            <v>68.5</v>
          </cell>
          <cell r="G2600">
            <v>1.7242120000000001</v>
          </cell>
          <cell r="H2600">
            <v>1.677163</v>
          </cell>
          <cell r="I2600">
            <v>-0.40044550000000001</v>
          </cell>
          <cell r="J2600">
            <v>-0.16385910000000001</v>
          </cell>
          <cell r="K2600">
            <v>0</v>
          </cell>
          <cell r="L2600">
            <v>0.16385910000000001</v>
          </cell>
          <cell r="M2600">
            <v>0.40044550000000001</v>
          </cell>
          <cell r="N2600">
            <v>0.40044550000000001</v>
          </cell>
          <cell r="O2600">
            <v>22</v>
          </cell>
        </row>
        <row r="2601">
          <cell r="A2601" t="str">
            <v>C&amp;I</v>
          </cell>
          <cell r="B2601">
            <v>8</v>
          </cell>
          <cell r="C2601" t="str">
            <v>R</v>
          </cell>
          <cell r="D2601" t="str">
            <v>All</v>
          </cell>
          <cell r="E2601" t="str">
            <v>Enrollment Date Quintile: Latest</v>
          </cell>
          <cell r="F2601">
            <v>69</v>
          </cell>
          <cell r="G2601">
            <v>4.4144800000000002</v>
          </cell>
          <cell r="H2601">
            <v>4.1788309999999997</v>
          </cell>
          <cell r="I2601">
            <v>-0.42413960000000001</v>
          </cell>
          <cell r="J2601">
            <v>-0.1735545</v>
          </cell>
          <cell r="K2601">
            <v>0</v>
          </cell>
          <cell r="L2601">
            <v>0.1735545</v>
          </cell>
          <cell r="M2601">
            <v>0.42413960000000001</v>
          </cell>
          <cell r="N2601">
            <v>0.42413960000000001</v>
          </cell>
          <cell r="O2601">
            <v>22</v>
          </cell>
        </row>
        <row r="2602">
          <cell r="A2602" t="str">
            <v>C&amp;I</v>
          </cell>
          <cell r="B2602">
            <v>9</v>
          </cell>
          <cell r="C2602" t="str">
            <v>R</v>
          </cell>
          <cell r="D2602" t="str">
            <v>All</v>
          </cell>
          <cell r="E2602" t="str">
            <v>Enrollment Date Quintile: Latest</v>
          </cell>
          <cell r="F2602">
            <v>71.5</v>
          </cell>
          <cell r="G2602">
            <v>4.4115029999999997</v>
          </cell>
          <cell r="H2602">
            <v>5.0854730000000004</v>
          </cell>
          <cell r="I2602">
            <v>-0.4168869</v>
          </cell>
          <cell r="J2602">
            <v>-0.17058670000000001</v>
          </cell>
          <cell r="K2602">
            <v>0</v>
          </cell>
          <cell r="L2602">
            <v>0.17058670000000001</v>
          </cell>
          <cell r="M2602">
            <v>0.4168869</v>
          </cell>
          <cell r="N2602">
            <v>0.4168869</v>
          </cell>
          <cell r="O2602">
            <v>22</v>
          </cell>
        </row>
        <row r="2603">
          <cell r="A2603" t="str">
            <v>C&amp;I</v>
          </cell>
          <cell r="B2603">
            <v>10</v>
          </cell>
          <cell r="C2603" t="str">
            <v>R</v>
          </cell>
          <cell r="D2603" t="str">
            <v>All</v>
          </cell>
          <cell r="E2603" t="str">
            <v>Enrollment Date Quintile: Latest</v>
          </cell>
          <cell r="F2603">
            <v>76</v>
          </cell>
          <cell r="G2603">
            <v>4.8353739999999998</v>
          </cell>
          <cell r="H2603">
            <v>4.7479089999999999</v>
          </cell>
          <cell r="I2603">
            <v>-0.4340483</v>
          </cell>
          <cell r="J2603">
            <v>-0.17760899999999999</v>
          </cell>
          <cell r="K2603">
            <v>0</v>
          </cell>
          <cell r="L2603">
            <v>0.17760899999999999</v>
          </cell>
          <cell r="M2603">
            <v>0.4340483</v>
          </cell>
          <cell r="N2603">
            <v>0.4340483</v>
          </cell>
          <cell r="O2603">
            <v>22</v>
          </cell>
        </row>
        <row r="2604">
          <cell r="A2604" t="str">
            <v>C&amp;I</v>
          </cell>
          <cell r="B2604">
            <v>11</v>
          </cell>
          <cell r="C2604" t="str">
            <v>R</v>
          </cell>
          <cell r="D2604" t="str">
            <v>All</v>
          </cell>
          <cell r="E2604" t="str">
            <v>Enrollment Date Quintile: Latest</v>
          </cell>
          <cell r="F2604">
            <v>81.5</v>
          </cell>
          <cell r="G2604">
            <v>5.3275629999999996</v>
          </cell>
          <cell r="H2604">
            <v>5.9348289999999997</v>
          </cell>
          <cell r="I2604">
            <v>-0.42449530000000002</v>
          </cell>
          <cell r="J2604">
            <v>-0.17369999999999999</v>
          </cell>
          <cell r="K2604">
            <v>0</v>
          </cell>
          <cell r="L2604">
            <v>0.17369999999999999</v>
          </cell>
          <cell r="M2604">
            <v>0.42449530000000002</v>
          </cell>
          <cell r="N2604">
            <v>0.42449530000000002</v>
          </cell>
          <cell r="O2604">
            <v>22</v>
          </cell>
        </row>
        <row r="2605">
          <cell r="A2605" t="str">
            <v>C&amp;I</v>
          </cell>
          <cell r="B2605">
            <v>12</v>
          </cell>
          <cell r="C2605" t="str">
            <v>R</v>
          </cell>
          <cell r="D2605" t="str">
            <v>All</v>
          </cell>
          <cell r="E2605" t="str">
            <v>Enrollment Date Quintile: Latest</v>
          </cell>
          <cell r="F2605">
            <v>86</v>
          </cell>
          <cell r="G2605">
            <v>5.5275819999999998</v>
          </cell>
          <cell r="H2605">
            <v>5.6240319999999997</v>
          </cell>
          <cell r="I2605">
            <v>-0.42282639999999999</v>
          </cell>
          <cell r="J2605">
            <v>-0.17301710000000001</v>
          </cell>
          <cell r="K2605">
            <v>0</v>
          </cell>
          <cell r="L2605">
            <v>0.17301710000000001</v>
          </cell>
          <cell r="M2605">
            <v>0.42282639999999999</v>
          </cell>
          <cell r="N2605">
            <v>0.42282639999999999</v>
          </cell>
          <cell r="O2605">
            <v>22</v>
          </cell>
        </row>
        <row r="2606">
          <cell r="A2606" t="str">
            <v>C&amp;I</v>
          </cell>
          <cell r="B2606">
            <v>13</v>
          </cell>
          <cell r="C2606" t="str">
            <v>R</v>
          </cell>
          <cell r="D2606" t="str">
            <v>All</v>
          </cell>
          <cell r="E2606" t="str">
            <v>Enrollment Date Quintile: Latest</v>
          </cell>
          <cell r="F2606">
            <v>89.5</v>
          </cell>
          <cell r="G2606">
            <v>5.8962529999999997</v>
          </cell>
          <cell r="H2606">
            <v>6.2024109999999997</v>
          </cell>
          <cell r="I2606">
            <v>-0.43285990000000002</v>
          </cell>
          <cell r="J2606">
            <v>-0.1771228</v>
          </cell>
          <cell r="K2606">
            <v>0</v>
          </cell>
          <cell r="L2606">
            <v>0.1771228</v>
          </cell>
          <cell r="M2606">
            <v>0.43285990000000002</v>
          </cell>
          <cell r="N2606">
            <v>0.43285990000000002</v>
          </cell>
          <cell r="O2606">
            <v>22</v>
          </cell>
        </row>
        <row r="2607">
          <cell r="A2607" t="str">
            <v>C&amp;I</v>
          </cell>
          <cell r="B2607">
            <v>14</v>
          </cell>
          <cell r="C2607" t="str">
            <v>R</v>
          </cell>
          <cell r="D2607" t="str">
            <v>All</v>
          </cell>
          <cell r="E2607" t="str">
            <v>Enrollment Date Quintile: Latest</v>
          </cell>
          <cell r="F2607">
            <v>92.5</v>
          </cell>
          <cell r="G2607">
            <v>6.488181</v>
          </cell>
          <cell r="H2607">
            <v>6.4367179999999999</v>
          </cell>
          <cell r="I2607">
            <v>-0.4376313</v>
          </cell>
          <cell r="J2607">
            <v>-0.17907519999999999</v>
          </cell>
          <cell r="K2607">
            <v>0</v>
          </cell>
          <cell r="L2607">
            <v>0.17907519999999999</v>
          </cell>
          <cell r="M2607">
            <v>0.4376313</v>
          </cell>
          <cell r="N2607">
            <v>0.4376313</v>
          </cell>
          <cell r="O2607">
            <v>22</v>
          </cell>
        </row>
        <row r="2608">
          <cell r="A2608" t="str">
            <v>C&amp;I</v>
          </cell>
          <cell r="B2608">
            <v>15</v>
          </cell>
          <cell r="C2608" t="str">
            <v>R</v>
          </cell>
          <cell r="D2608" t="str">
            <v>All</v>
          </cell>
          <cell r="E2608" t="str">
            <v>Enrollment Date Quintile: Latest</v>
          </cell>
          <cell r="F2608">
            <v>95</v>
          </cell>
          <cell r="G2608">
            <v>6.9701370000000002</v>
          </cell>
          <cell r="H2608">
            <v>6.0117250000000002</v>
          </cell>
          <cell r="I2608">
            <v>-0.43178119999999998</v>
          </cell>
          <cell r="J2608">
            <v>-0.17668139999999999</v>
          </cell>
          <cell r="K2608">
            <v>0</v>
          </cell>
          <cell r="L2608">
            <v>0.17668139999999999</v>
          </cell>
          <cell r="M2608">
            <v>0.43178119999999998</v>
          </cell>
          <cell r="N2608">
            <v>0.43178119999999998</v>
          </cell>
          <cell r="O2608">
            <v>22</v>
          </cell>
        </row>
        <row r="2609">
          <cell r="A2609" t="str">
            <v>C&amp;I</v>
          </cell>
          <cell r="B2609">
            <v>16</v>
          </cell>
          <cell r="C2609" t="str">
            <v>R</v>
          </cell>
          <cell r="D2609" t="str">
            <v>All</v>
          </cell>
          <cell r="E2609" t="str">
            <v>Enrollment Date Quintile: Latest</v>
          </cell>
          <cell r="F2609">
            <v>97.5</v>
          </cell>
          <cell r="G2609">
            <v>7.089315</v>
          </cell>
          <cell r="H2609">
            <v>7.2209570000000003</v>
          </cell>
          <cell r="I2609">
            <v>-0.42879790000000001</v>
          </cell>
          <cell r="J2609">
            <v>-0.17546059999999999</v>
          </cell>
          <cell r="K2609">
            <v>0</v>
          </cell>
          <cell r="L2609">
            <v>0.17546059999999999</v>
          </cell>
          <cell r="M2609">
            <v>0.42879790000000001</v>
          </cell>
          <cell r="N2609">
            <v>0.42879790000000001</v>
          </cell>
          <cell r="O2609">
            <v>22</v>
          </cell>
        </row>
        <row r="2610">
          <cell r="A2610" t="str">
            <v>C&amp;I</v>
          </cell>
          <cell r="B2610">
            <v>17</v>
          </cell>
          <cell r="C2610" t="str">
            <v>R</v>
          </cell>
          <cell r="D2610" t="str">
            <v>All</v>
          </cell>
          <cell r="E2610" t="str">
            <v>Enrollment Date Quintile: Latest</v>
          </cell>
          <cell r="F2610">
            <v>99</v>
          </cell>
          <cell r="G2610">
            <v>7.0883560000000001</v>
          </cell>
          <cell r="H2610">
            <v>7.2720269999999996</v>
          </cell>
          <cell r="I2610">
            <v>-0.4329035</v>
          </cell>
          <cell r="J2610">
            <v>-0.17714060000000001</v>
          </cell>
          <cell r="K2610">
            <v>0</v>
          </cell>
          <cell r="L2610">
            <v>0.17714060000000001</v>
          </cell>
          <cell r="M2610">
            <v>0.4329035</v>
          </cell>
          <cell r="N2610">
            <v>0.4329035</v>
          </cell>
          <cell r="O2610">
            <v>22</v>
          </cell>
        </row>
        <row r="2611">
          <cell r="A2611" t="str">
            <v>C&amp;I</v>
          </cell>
          <cell r="B2611">
            <v>18</v>
          </cell>
          <cell r="C2611" t="str">
            <v>R</v>
          </cell>
          <cell r="D2611" t="str">
            <v>All</v>
          </cell>
          <cell r="E2611" t="str">
            <v>Enrollment Date Quintile: Latest</v>
          </cell>
          <cell r="F2611">
            <v>99</v>
          </cell>
          <cell r="G2611">
            <v>5.3253459999999997</v>
          </cell>
          <cell r="H2611">
            <v>6.1226039999999999</v>
          </cell>
          <cell r="I2611">
            <v>-0.44699680000000003</v>
          </cell>
          <cell r="J2611">
            <v>-0.1829074</v>
          </cell>
          <cell r="K2611">
            <v>0</v>
          </cell>
          <cell r="L2611">
            <v>0.1829074</v>
          </cell>
          <cell r="M2611">
            <v>0.44699680000000003</v>
          </cell>
          <cell r="N2611">
            <v>0.44699680000000003</v>
          </cell>
          <cell r="O2611">
            <v>22</v>
          </cell>
        </row>
        <row r="2612">
          <cell r="A2612" t="str">
            <v>C&amp;I</v>
          </cell>
          <cell r="B2612">
            <v>19</v>
          </cell>
          <cell r="C2612" t="str">
            <v>R</v>
          </cell>
          <cell r="D2612" t="str">
            <v>All</v>
          </cell>
          <cell r="E2612" t="str">
            <v>Enrollment Date Quintile: Latest</v>
          </cell>
          <cell r="F2612">
            <v>96.5</v>
          </cell>
          <cell r="G2612">
            <v>3.114198</v>
          </cell>
          <cell r="H2612">
            <v>3.1946530000000002</v>
          </cell>
          <cell r="I2612">
            <v>-0.44007410000000002</v>
          </cell>
          <cell r="J2612">
            <v>-0.1800747</v>
          </cell>
          <cell r="K2612">
            <v>0</v>
          </cell>
          <cell r="L2612">
            <v>0.1800747</v>
          </cell>
          <cell r="M2612">
            <v>0.44007410000000002</v>
          </cell>
          <cell r="N2612">
            <v>0.44007410000000002</v>
          </cell>
          <cell r="O2612">
            <v>22</v>
          </cell>
        </row>
        <row r="2613">
          <cell r="A2613" t="str">
            <v>C&amp;I</v>
          </cell>
          <cell r="B2613">
            <v>20</v>
          </cell>
          <cell r="C2613" t="str">
            <v>R</v>
          </cell>
          <cell r="D2613" t="str">
            <v>All</v>
          </cell>
          <cell r="E2613" t="str">
            <v>Enrollment Date Quintile: Latest</v>
          </cell>
          <cell r="F2613">
            <v>94.5</v>
          </cell>
          <cell r="G2613">
            <v>2.296967</v>
          </cell>
          <cell r="H2613">
            <v>2.0750510000000002</v>
          </cell>
          <cell r="I2613">
            <v>-0.43222640000000001</v>
          </cell>
          <cell r="J2613">
            <v>-0.17686350000000001</v>
          </cell>
          <cell r="K2613">
            <v>0</v>
          </cell>
          <cell r="L2613">
            <v>0.17686350000000001</v>
          </cell>
          <cell r="M2613">
            <v>0.43222640000000001</v>
          </cell>
          <cell r="N2613">
            <v>0.43222640000000001</v>
          </cell>
          <cell r="O2613">
            <v>22</v>
          </cell>
        </row>
        <row r="2614">
          <cell r="A2614" t="str">
            <v>C&amp;I</v>
          </cell>
          <cell r="B2614">
            <v>21</v>
          </cell>
          <cell r="C2614" t="str">
            <v>R</v>
          </cell>
          <cell r="D2614" t="str">
            <v>All</v>
          </cell>
          <cell r="E2614" t="str">
            <v>Enrollment Date Quintile: Latest</v>
          </cell>
          <cell r="F2614">
            <v>90.5</v>
          </cell>
          <cell r="G2614">
            <v>1.740402</v>
          </cell>
          <cell r="H2614">
            <v>1.614171</v>
          </cell>
          <cell r="I2614">
            <v>-0.41489700000000002</v>
          </cell>
          <cell r="J2614">
            <v>-0.16977249999999999</v>
          </cell>
          <cell r="K2614">
            <v>0</v>
          </cell>
          <cell r="L2614">
            <v>0.16977249999999999</v>
          </cell>
          <cell r="M2614">
            <v>0.41489700000000002</v>
          </cell>
          <cell r="N2614">
            <v>0.41489700000000002</v>
          </cell>
          <cell r="O2614">
            <v>22</v>
          </cell>
        </row>
        <row r="2615">
          <cell r="A2615" t="str">
            <v>C&amp;I</v>
          </cell>
          <cell r="B2615">
            <v>22</v>
          </cell>
          <cell r="C2615" t="str">
            <v>R</v>
          </cell>
          <cell r="D2615" t="str">
            <v>All</v>
          </cell>
          <cell r="E2615" t="str">
            <v>Enrollment Date Quintile: Latest</v>
          </cell>
          <cell r="F2615">
            <v>87.5</v>
          </cell>
          <cell r="G2615">
            <v>1.653357</v>
          </cell>
          <cell r="H2615">
            <v>1.6773849999999999</v>
          </cell>
          <cell r="I2615">
            <v>-0.40727049999999998</v>
          </cell>
          <cell r="J2615">
            <v>-0.16665179999999999</v>
          </cell>
          <cell r="K2615">
            <v>0</v>
          </cell>
          <cell r="L2615">
            <v>0.16665179999999999</v>
          </cell>
          <cell r="M2615">
            <v>0.40727049999999998</v>
          </cell>
          <cell r="N2615">
            <v>0.40727049999999998</v>
          </cell>
          <cell r="O2615">
            <v>22</v>
          </cell>
        </row>
        <row r="2616">
          <cell r="A2616" t="str">
            <v>C&amp;I</v>
          </cell>
          <cell r="B2616">
            <v>23</v>
          </cell>
          <cell r="C2616" t="str">
            <v>R</v>
          </cell>
          <cell r="D2616" t="str">
            <v>All</v>
          </cell>
          <cell r="E2616" t="str">
            <v>Enrollment Date Quintile: Latest</v>
          </cell>
          <cell r="F2616">
            <v>84.5</v>
          </cell>
          <cell r="G2616">
            <v>1.613631</v>
          </cell>
          <cell r="H2616">
            <v>1.0142610000000001</v>
          </cell>
          <cell r="I2616">
            <v>-0.4040397</v>
          </cell>
          <cell r="J2616">
            <v>-0.1653298</v>
          </cell>
          <cell r="K2616">
            <v>0</v>
          </cell>
          <cell r="L2616">
            <v>0.1653298</v>
          </cell>
          <cell r="M2616">
            <v>0.4040397</v>
          </cell>
          <cell r="N2616">
            <v>0.4040397</v>
          </cell>
          <cell r="O2616">
            <v>22</v>
          </cell>
        </row>
        <row r="2617">
          <cell r="A2617" t="str">
            <v>C&amp;I</v>
          </cell>
          <cell r="B2617">
            <v>24</v>
          </cell>
          <cell r="C2617" t="str">
            <v>R</v>
          </cell>
          <cell r="D2617" t="str">
            <v>All</v>
          </cell>
          <cell r="E2617" t="str">
            <v>Enrollment Date Quintile: Latest</v>
          </cell>
          <cell r="F2617">
            <v>82</v>
          </cell>
          <cell r="G2617">
            <v>1.821896</v>
          </cell>
          <cell r="H2617">
            <v>1.371313</v>
          </cell>
          <cell r="I2617">
            <v>-0.39992030000000001</v>
          </cell>
          <cell r="J2617">
            <v>-0.16364419999999999</v>
          </cell>
          <cell r="K2617">
            <v>0</v>
          </cell>
          <cell r="L2617">
            <v>0.16364419999999999</v>
          </cell>
          <cell r="M2617">
            <v>0.39992030000000001</v>
          </cell>
          <cell r="N2617">
            <v>0.39992030000000001</v>
          </cell>
          <cell r="O2617">
            <v>22</v>
          </cell>
        </row>
        <row r="2618">
          <cell r="A2618" t="str">
            <v>C&amp;I</v>
          </cell>
          <cell r="B2618">
            <v>1</v>
          </cell>
          <cell r="C2618" t="str">
            <v>R</v>
          </cell>
          <cell r="D2618" t="str">
            <v>All</v>
          </cell>
          <cell r="E2618" t="str">
            <v>Enrollment Date Quintile: Middle</v>
          </cell>
          <cell r="F2618">
            <v>76.132099999999994</v>
          </cell>
          <cell r="G2618">
            <v>1.0993520000000001</v>
          </cell>
          <cell r="H2618">
            <v>0.90301849999999995</v>
          </cell>
          <cell r="I2618">
            <v>-0.56474939999999996</v>
          </cell>
          <cell r="J2618">
            <v>-0.23109089999999999</v>
          </cell>
          <cell r="K2618">
            <v>0</v>
          </cell>
          <cell r="L2618">
            <v>0.23109089999999999</v>
          </cell>
          <cell r="M2618">
            <v>0.56474939999999996</v>
          </cell>
          <cell r="N2618">
            <v>0.56474939999999996</v>
          </cell>
          <cell r="O2618">
            <v>29</v>
          </cell>
        </row>
        <row r="2619">
          <cell r="A2619" t="str">
            <v>C&amp;I</v>
          </cell>
          <cell r="B2619">
            <v>2</v>
          </cell>
          <cell r="C2619" t="str">
            <v>R</v>
          </cell>
          <cell r="D2619" t="str">
            <v>All</v>
          </cell>
          <cell r="E2619" t="str">
            <v>Enrollment Date Quintile: Middle</v>
          </cell>
          <cell r="F2619">
            <v>75.458500000000001</v>
          </cell>
          <cell r="G2619">
            <v>1.072454</v>
          </cell>
          <cell r="H2619">
            <v>1.0576490000000001</v>
          </cell>
          <cell r="I2619">
            <v>-0.5640752</v>
          </cell>
          <cell r="J2619">
            <v>-0.23081499999999999</v>
          </cell>
          <cell r="K2619">
            <v>0</v>
          </cell>
          <cell r="L2619">
            <v>0.23081499999999999</v>
          </cell>
          <cell r="M2619">
            <v>0.5640752</v>
          </cell>
          <cell r="N2619">
            <v>0.5640752</v>
          </cell>
          <cell r="O2619">
            <v>29</v>
          </cell>
        </row>
        <row r="2620">
          <cell r="A2620" t="str">
            <v>C&amp;I</v>
          </cell>
          <cell r="B2620">
            <v>3</v>
          </cell>
          <cell r="C2620" t="str">
            <v>R</v>
          </cell>
          <cell r="D2620" t="str">
            <v>All</v>
          </cell>
          <cell r="E2620" t="str">
            <v>Enrollment Date Quintile: Middle</v>
          </cell>
          <cell r="F2620">
            <v>73.066100000000006</v>
          </cell>
          <cell r="G2620">
            <v>1.0357540000000001</v>
          </cell>
          <cell r="H2620">
            <v>1.0128060000000001</v>
          </cell>
          <cell r="I2620">
            <v>-0.56286939999999996</v>
          </cell>
          <cell r="J2620">
            <v>-0.23032159999999999</v>
          </cell>
          <cell r="K2620">
            <v>0</v>
          </cell>
          <cell r="L2620">
            <v>0.23032159999999999</v>
          </cell>
          <cell r="M2620">
            <v>0.56286939999999996</v>
          </cell>
          <cell r="N2620">
            <v>0.56286939999999996</v>
          </cell>
          <cell r="O2620">
            <v>29</v>
          </cell>
        </row>
        <row r="2621">
          <cell r="A2621" t="str">
            <v>C&amp;I</v>
          </cell>
          <cell r="B2621">
            <v>4</v>
          </cell>
          <cell r="C2621" t="str">
            <v>R</v>
          </cell>
          <cell r="D2621" t="str">
            <v>All</v>
          </cell>
          <cell r="E2621" t="str">
            <v>Enrollment Date Quintile: Middle</v>
          </cell>
          <cell r="F2621">
            <v>71.739599999999996</v>
          </cell>
          <cell r="G2621">
            <v>1.028405</v>
          </cell>
          <cell r="H2621">
            <v>0.9435154</v>
          </cell>
          <cell r="I2621">
            <v>-0.56279129999999999</v>
          </cell>
          <cell r="J2621">
            <v>-0.23028970000000001</v>
          </cell>
          <cell r="K2621">
            <v>0</v>
          </cell>
          <cell r="L2621">
            <v>0.23028970000000001</v>
          </cell>
          <cell r="M2621">
            <v>0.56279129999999999</v>
          </cell>
          <cell r="N2621">
            <v>0.56279129999999999</v>
          </cell>
          <cell r="O2621">
            <v>29</v>
          </cell>
        </row>
        <row r="2622">
          <cell r="A2622" t="str">
            <v>C&amp;I</v>
          </cell>
          <cell r="B2622">
            <v>5</v>
          </cell>
          <cell r="C2622" t="str">
            <v>R</v>
          </cell>
          <cell r="D2622" t="str">
            <v>All</v>
          </cell>
          <cell r="E2622" t="str">
            <v>Enrollment Date Quintile: Middle</v>
          </cell>
          <cell r="F2622">
            <v>70.152799999999999</v>
          </cell>
          <cell r="G2622">
            <v>0.98943650000000005</v>
          </cell>
          <cell r="H2622">
            <v>0.93708130000000001</v>
          </cell>
          <cell r="I2622">
            <v>-0.56263600000000002</v>
          </cell>
          <cell r="J2622">
            <v>-0.23022609999999999</v>
          </cell>
          <cell r="K2622">
            <v>0</v>
          </cell>
          <cell r="L2622">
            <v>0.23022609999999999</v>
          </cell>
          <cell r="M2622">
            <v>0.56263600000000002</v>
          </cell>
          <cell r="N2622">
            <v>0.56263600000000002</v>
          </cell>
          <cell r="O2622">
            <v>29</v>
          </cell>
        </row>
        <row r="2623">
          <cell r="A2623" t="str">
            <v>C&amp;I</v>
          </cell>
          <cell r="B2623">
            <v>6</v>
          </cell>
          <cell r="C2623" t="str">
            <v>R</v>
          </cell>
          <cell r="D2623" t="str">
            <v>All</v>
          </cell>
          <cell r="E2623" t="str">
            <v>Enrollment Date Quintile: Middle</v>
          </cell>
          <cell r="F2623">
            <v>69.152799999999999</v>
          </cell>
          <cell r="G2623">
            <v>1.1170949999999999</v>
          </cell>
          <cell r="H2623">
            <v>0.98821680000000001</v>
          </cell>
          <cell r="I2623">
            <v>-0.57211299999999998</v>
          </cell>
          <cell r="J2623">
            <v>-0.23410400000000001</v>
          </cell>
          <cell r="K2623">
            <v>0</v>
          </cell>
          <cell r="L2623">
            <v>0.23410400000000001</v>
          </cell>
          <cell r="M2623">
            <v>0.57211299999999998</v>
          </cell>
          <cell r="N2623">
            <v>0.57211299999999998</v>
          </cell>
          <cell r="O2623">
            <v>29</v>
          </cell>
        </row>
        <row r="2624">
          <cell r="A2624" t="str">
            <v>C&amp;I</v>
          </cell>
          <cell r="B2624">
            <v>7</v>
          </cell>
          <cell r="C2624" t="str">
            <v>R</v>
          </cell>
          <cell r="D2624" t="str">
            <v>All</v>
          </cell>
          <cell r="E2624" t="str">
            <v>Enrollment Date Quintile: Middle</v>
          </cell>
          <cell r="F2624">
            <v>67.979299999999995</v>
          </cell>
          <cell r="G2624">
            <v>1.305145</v>
          </cell>
          <cell r="H2624">
            <v>0.99012820000000001</v>
          </cell>
          <cell r="I2624">
            <v>-0.57017180000000001</v>
          </cell>
          <cell r="J2624">
            <v>-0.23330970000000001</v>
          </cell>
          <cell r="K2624">
            <v>0</v>
          </cell>
          <cell r="L2624">
            <v>0.23330970000000001</v>
          </cell>
          <cell r="M2624">
            <v>0.57017180000000001</v>
          </cell>
          <cell r="N2624">
            <v>0.57017180000000001</v>
          </cell>
          <cell r="O2624">
            <v>29</v>
          </cell>
        </row>
        <row r="2625">
          <cell r="A2625" t="str">
            <v>C&amp;I</v>
          </cell>
          <cell r="B2625">
            <v>8</v>
          </cell>
          <cell r="C2625" t="str">
            <v>R</v>
          </cell>
          <cell r="D2625" t="str">
            <v>All</v>
          </cell>
          <cell r="E2625" t="str">
            <v>Enrollment Date Quintile: Middle</v>
          </cell>
          <cell r="F2625">
            <v>68.392499999999998</v>
          </cell>
          <cell r="G2625">
            <v>1.691066</v>
          </cell>
          <cell r="H2625">
            <v>1.253646</v>
          </cell>
          <cell r="I2625">
            <v>-0.58432410000000001</v>
          </cell>
          <cell r="J2625">
            <v>-0.2391007</v>
          </cell>
          <cell r="K2625">
            <v>0</v>
          </cell>
          <cell r="L2625">
            <v>0.2391007</v>
          </cell>
          <cell r="M2625">
            <v>0.58432410000000001</v>
          </cell>
          <cell r="N2625">
            <v>0.58432410000000001</v>
          </cell>
          <cell r="O2625">
            <v>29</v>
          </cell>
        </row>
        <row r="2626">
          <cell r="A2626" t="str">
            <v>C&amp;I</v>
          </cell>
          <cell r="B2626">
            <v>9</v>
          </cell>
          <cell r="C2626" t="str">
            <v>R</v>
          </cell>
          <cell r="D2626" t="str">
            <v>All</v>
          </cell>
          <cell r="E2626" t="str">
            <v>Enrollment Date Quintile: Middle</v>
          </cell>
          <cell r="F2626">
            <v>71.152799999999999</v>
          </cell>
          <cell r="G2626">
            <v>2.6889050000000001</v>
          </cell>
          <cell r="H2626">
            <v>2.6684779999999999</v>
          </cell>
          <cell r="I2626">
            <v>-0.58860769999999996</v>
          </cell>
          <cell r="J2626">
            <v>-0.2408535</v>
          </cell>
          <cell r="K2626">
            <v>0</v>
          </cell>
          <cell r="L2626">
            <v>0.2408535</v>
          </cell>
          <cell r="M2626">
            <v>0.58860769999999996</v>
          </cell>
          <cell r="N2626">
            <v>0.58860769999999996</v>
          </cell>
          <cell r="O2626">
            <v>29</v>
          </cell>
        </row>
        <row r="2627">
          <cell r="A2627" t="str">
            <v>C&amp;I</v>
          </cell>
          <cell r="B2627">
            <v>10</v>
          </cell>
          <cell r="C2627" t="str">
            <v>R</v>
          </cell>
          <cell r="D2627" t="str">
            <v>All</v>
          </cell>
          <cell r="E2627" t="str">
            <v>Enrollment Date Quintile: Middle</v>
          </cell>
          <cell r="F2627">
            <v>75.826400000000007</v>
          </cell>
          <cell r="G2627">
            <v>3.7062719999999998</v>
          </cell>
          <cell r="H2627">
            <v>3.5354890000000001</v>
          </cell>
          <cell r="I2627">
            <v>-0.59016380000000002</v>
          </cell>
          <cell r="J2627">
            <v>-0.24149029999999999</v>
          </cell>
          <cell r="K2627">
            <v>0</v>
          </cell>
          <cell r="L2627">
            <v>0.24149029999999999</v>
          </cell>
          <cell r="M2627">
            <v>0.59016380000000002</v>
          </cell>
          <cell r="N2627">
            <v>0.59016380000000002</v>
          </cell>
          <cell r="O2627">
            <v>29</v>
          </cell>
        </row>
        <row r="2628">
          <cell r="A2628" t="str">
            <v>C&amp;I</v>
          </cell>
          <cell r="B2628">
            <v>11</v>
          </cell>
          <cell r="C2628" t="str">
            <v>R</v>
          </cell>
          <cell r="D2628" t="str">
            <v>All</v>
          </cell>
          <cell r="E2628" t="str">
            <v>Enrollment Date Quintile: Middle</v>
          </cell>
          <cell r="F2628">
            <v>80.805700000000002</v>
          </cell>
          <cell r="G2628">
            <v>4.4938029999999998</v>
          </cell>
          <cell r="H2628">
            <v>4.7021490000000004</v>
          </cell>
          <cell r="I2628">
            <v>-0.60279510000000003</v>
          </cell>
          <cell r="J2628">
            <v>-0.24665880000000001</v>
          </cell>
          <cell r="K2628">
            <v>0</v>
          </cell>
          <cell r="L2628">
            <v>0.24665880000000001</v>
          </cell>
          <cell r="M2628">
            <v>0.60279510000000003</v>
          </cell>
          <cell r="N2628">
            <v>0.60279510000000003</v>
          </cell>
          <cell r="O2628">
            <v>29</v>
          </cell>
        </row>
        <row r="2629">
          <cell r="A2629" t="str">
            <v>C&amp;I</v>
          </cell>
          <cell r="B2629">
            <v>12</v>
          </cell>
          <cell r="C2629" t="str">
            <v>R</v>
          </cell>
          <cell r="D2629" t="str">
            <v>All</v>
          </cell>
          <cell r="E2629" t="str">
            <v>Enrollment Date Quintile: Middle</v>
          </cell>
          <cell r="F2629">
            <v>85.218900000000005</v>
          </cell>
          <cell r="G2629">
            <v>4.9997309999999997</v>
          </cell>
          <cell r="H2629">
            <v>5.5327130000000002</v>
          </cell>
          <cell r="I2629">
            <v>-0.59494170000000002</v>
          </cell>
          <cell r="J2629">
            <v>-0.2434453</v>
          </cell>
          <cell r="K2629">
            <v>0</v>
          </cell>
          <cell r="L2629">
            <v>0.2434453</v>
          </cell>
          <cell r="M2629">
            <v>0.59494170000000002</v>
          </cell>
          <cell r="N2629">
            <v>0.59494170000000002</v>
          </cell>
          <cell r="O2629">
            <v>29</v>
          </cell>
        </row>
        <row r="2630">
          <cell r="A2630" t="str">
            <v>C&amp;I</v>
          </cell>
          <cell r="B2630">
            <v>13</v>
          </cell>
          <cell r="C2630" t="str">
            <v>R</v>
          </cell>
          <cell r="D2630" t="str">
            <v>All</v>
          </cell>
          <cell r="E2630" t="str">
            <v>Enrollment Date Quintile: Middle</v>
          </cell>
          <cell r="F2630">
            <v>88.718900000000005</v>
          </cell>
          <cell r="G2630">
            <v>5.9614950000000002</v>
          </cell>
          <cell r="H2630">
            <v>5.7743019999999996</v>
          </cell>
          <cell r="I2630">
            <v>-0.60404069999999999</v>
          </cell>
          <cell r="J2630">
            <v>-0.24716859999999999</v>
          </cell>
          <cell r="K2630">
            <v>0</v>
          </cell>
          <cell r="L2630">
            <v>0.24716859999999999</v>
          </cell>
          <cell r="M2630">
            <v>0.60404069999999999</v>
          </cell>
          <cell r="N2630">
            <v>0.60404069999999999</v>
          </cell>
          <cell r="O2630">
            <v>29</v>
          </cell>
        </row>
        <row r="2631">
          <cell r="A2631" t="str">
            <v>C&amp;I</v>
          </cell>
          <cell r="B2631">
            <v>14</v>
          </cell>
          <cell r="C2631" t="str">
            <v>R</v>
          </cell>
          <cell r="D2631" t="str">
            <v>All</v>
          </cell>
          <cell r="E2631" t="str">
            <v>Enrollment Date Quintile: Middle</v>
          </cell>
          <cell r="F2631">
            <v>92.066100000000006</v>
          </cell>
          <cell r="G2631">
            <v>6.5223050000000002</v>
          </cell>
          <cell r="H2631">
            <v>6.2451790000000003</v>
          </cell>
          <cell r="I2631">
            <v>-0.60206219999999999</v>
          </cell>
          <cell r="J2631">
            <v>-0.24635899999999999</v>
          </cell>
          <cell r="K2631">
            <v>0</v>
          </cell>
          <cell r="L2631">
            <v>0.24635899999999999</v>
          </cell>
          <cell r="M2631">
            <v>0.60206219999999999</v>
          </cell>
          <cell r="N2631">
            <v>0.60206219999999999</v>
          </cell>
          <cell r="O2631">
            <v>29</v>
          </cell>
        </row>
        <row r="2632">
          <cell r="A2632" t="str">
            <v>C&amp;I</v>
          </cell>
          <cell r="B2632">
            <v>15</v>
          </cell>
          <cell r="C2632" t="str">
            <v>R</v>
          </cell>
          <cell r="D2632" t="str">
            <v>All</v>
          </cell>
          <cell r="E2632" t="str">
            <v>Enrollment Date Quintile: Middle</v>
          </cell>
          <cell r="F2632">
            <v>94.826400000000007</v>
          </cell>
          <cell r="G2632">
            <v>6.6973529999999997</v>
          </cell>
          <cell r="H2632">
            <v>6.4203450000000002</v>
          </cell>
          <cell r="I2632">
            <v>-0.59888540000000001</v>
          </cell>
          <cell r="J2632">
            <v>-0.245059</v>
          </cell>
          <cell r="K2632">
            <v>0</v>
          </cell>
          <cell r="L2632">
            <v>0.245059</v>
          </cell>
          <cell r="M2632">
            <v>0.59888540000000001</v>
          </cell>
          <cell r="N2632">
            <v>0.59888540000000001</v>
          </cell>
          <cell r="O2632">
            <v>29</v>
          </cell>
        </row>
        <row r="2633">
          <cell r="A2633" t="str">
            <v>C&amp;I</v>
          </cell>
          <cell r="B2633">
            <v>16</v>
          </cell>
          <cell r="C2633" t="str">
            <v>R</v>
          </cell>
          <cell r="D2633" t="str">
            <v>All</v>
          </cell>
          <cell r="E2633" t="str">
            <v>Enrollment Date Quintile: Middle</v>
          </cell>
          <cell r="F2633">
            <v>97.152799999999999</v>
          </cell>
          <cell r="G2633">
            <v>6.7724520000000004</v>
          </cell>
          <cell r="H2633">
            <v>6.8028449999999996</v>
          </cell>
          <cell r="I2633">
            <v>-0.60148020000000002</v>
          </cell>
          <cell r="J2633">
            <v>-0.2461208</v>
          </cell>
          <cell r="K2633">
            <v>0</v>
          </cell>
          <cell r="L2633">
            <v>0.2461208</v>
          </cell>
          <cell r="M2633">
            <v>0.60148020000000002</v>
          </cell>
          <cell r="N2633">
            <v>0.60148020000000002</v>
          </cell>
          <cell r="O2633">
            <v>29</v>
          </cell>
        </row>
        <row r="2634">
          <cell r="A2634" t="str">
            <v>C&amp;I</v>
          </cell>
          <cell r="B2634">
            <v>17</v>
          </cell>
          <cell r="C2634" t="str">
            <v>R</v>
          </cell>
          <cell r="D2634" t="str">
            <v>All</v>
          </cell>
          <cell r="E2634" t="str">
            <v>Enrollment Date Quintile: Middle</v>
          </cell>
          <cell r="F2634">
            <v>98.479299999999995</v>
          </cell>
          <cell r="G2634">
            <v>5.9990519999999998</v>
          </cell>
          <cell r="H2634">
            <v>6.5085220000000001</v>
          </cell>
          <cell r="I2634">
            <v>-0.61725439999999998</v>
          </cell>
          <cell r="J2634">
            <v>-0.25257550000000001</v>
          </cell>
          <cell r="K2634">
            <v>0</v>
          </cell>
          <cell r="L2634">
            <v>0.25257550000000001</v>
          </cell>
          <cell r="M2634">
            <v>0.61725439999999998</v>
          </cell>
          <cell r="N2634">
            <v>0.61725439999999998</v>
          </cell>
          <cell r="O2634">
            <v>29</v>
          </cell>
        </row>
        <row r="2635">
          <cell r="A2635" t="str">
            <v>C&amp;I</v>
          </cell>
          <cell r="B2635">
            <v>18</v>
          </cell>
          <cell r="C2635" t="str">
            <v>R</v>
          </cell>
          <cell r="D2635" t="str">
            <v>All</v>
          </cell>
          <cell r="E2635" t="str">
            <v>Enrollment Date Quintile: Middle</v>
          </cell>
          <cell r="F2635">
            <v>98.392499999999998</v>
          </cell>
          <cell r="G2635">
            <v>4.6526990000000001</v>
          </cell>
          <cell r="H2635">
            <v>4.790502</v>
          </cell>
          <cell r="I2635">
            <v>-0.60603340000000006</v>
          </cell>
          <cell r="J2635">
            <v>-0.24798400000000001</v>
          </cell>
          <cell r="K2635">
            <v>0</v>
          </cell>
          <cell r="L2635">
            <v>0.24798400000000001</v>
          </cell>
          <cell r="M2635">
            <v>0.60603340000000006</v>
          </cell>
          <cell r="N2635">
            <v>0.60603340000000006</v>
          </cell>
          <cell r="O2635">
            <v>29</v>
          </cell>
        </row>
        <row r="2636">
          <cell r="A2636" t="str">
            <v>C&amp;I</v>
          </cell>
          <cell r="B2636">
            <v>19</v>
          </cell>
          <cell r="C2636" t="str">
            <v>R</v>
          </cell>
          <cell r="D2636" t="str">
            <v>All</v>
          </cell>
          <cell r="E2636" t="str">
            <v>Enrollment Date Quintile: Middle</v>
          </cell>
          <cell r="F2636">
            <v>96.152799999999999</v>
          </cell>
          <cell r="G2636">
            <v>4.2586659999999998</v>
          </cell>
          <cell r="H2636">
            <v>4.4431589999999996</v>
          </cell>
          <cell r="I2636">
            <v>-0.59460820000000003</v>
          </cell>
          <cell r="J2636">
            <v>-0.24330879999999999</v>
          </cell>
          <cell r="K2636">
            <v>0</v>
          </cell>
          <cell r="L2636">
            <v>0.24330879999999999</v>
          </cell>
          <cell r="M2636">
            <v>0.59460820000000003</v>
          </cell>
          <cell r="N2636">
            <v>0.59460820000000003</v>
          </cell>
          <cell r="O2636">
            <v>29</v>
          </cell>
        </row>
        <row r="2637">
          <cell r="A2637" t="str">
            <v>C&amp;I</v>
          </cell>
          <cell r="B2637">
            <v>20</v>
          </cell>
          <cell r="C2637" t="str">
            <v>R</v>
          </cell>
          <cell r="D2637" t="str">
            <v>All</v>
          </cell>
          <cell r="E2637" t="str">
            <v>Enrollment Date Quintile: Middle</v>
          </cell>
          <cell r="F2637">
            <v>94.152799999999999</v>
          </cell>
          <cell r="G2637">
            <v>2.5039400000000001</v>
          </cell>
          <cell r="H2637">
            <v>2.9027759999999998</v>
          </cell>
          <cell r="I2637">
            <v>-0.60859600000000003</v>
          </cell>
          <cell r="J2637">
            <v>-0.24903259999999999</v>
          </cell>
          <cell r="K2637">
            <v>0</v>
          </cell>
          <cell r="L2637">
            <v>0.24903259999999999</v>
          </cell>
          <cell r="M2637">
            <v>0.60859600000000003</v>
          </cell>
          <cell r="N2637">
            <v>0.60859600000000003</v>
          </cell>
          <cell r="O2637">
            <v>29</v>
          </cell>
        </row>
        <row r="2638">
          <cell r="A2638" t="str">
            <v>C&amp;I</v>
          </cell>
          <cell r="B2638">
            <v>21</v>
          </cell>
          <cell r="C2638" t="str">
            <v>R</v>
          </cell>
          <cell r="D2638" t="str">
            <v>All</v>
          </cell>
          <cell r="E2638" t="str">
            <v>Enrollment Date Quintile: Middle</v>
          </cell>
          <cell r="F2638">
            <v>90.066100000000006</v>
          </cell>
          <cell r="G2638">
            <v>1.603477</v>
          </cell>
          <cell r="H2638">
            <v>1.628301</v>
          </cell>
          <cell r="I2638">
            <v>-0.6009485</v>
          </cell>
          <cell r="J2638">
            <v>-0.24590319999999999</v>
          </cell>
          <cell r="K2638">
            <v>0</v>
          </cell>
          <cell r="L2638">
            <v>0.24590319999999999</v>
          </cell>
          <cell r="M2638">
            <v>0.6009485</v>
          </cell>
          <cell r="N2638">
            <v>0.6009485</v>
          </cell>
          <cell r="O2638">
            <v>29</v>
          </cell>
        </row>
        <row r="2639">
          <cell r="A2639" t="str">
            <v>C&amp;I</v>
          </cell>
          <cell r="B2639">
            <v>22</v>
          </cell>
          <cell r="C2639" t="str">
            <v>R</v>
          </cell>
          <cell r="D2639" t="str">
            <v>All</v>
          </cell>
          <cell r="E2639" t="str">
            <v>Enrollment Date Quintile: Middle</v>
          </cell>
          <cell r="F2639">
            <v>87.066100000000006</v>
          </cell>
          <cell r="G2639">
            <v>1.419476</v>
          </cell>
          <cell r="H2639">
            <v>1.317153</v>
          </cell>
          <cell r="I2639">
            <v>-0.58256750000000002</v>
          </cell>
          <cell r="J2639">
            <v>-0.23838190000000001</v>
          </cell>
          <cell r="K2639">
            <v>0</v>
          </cell>
          <cell r="L2639">
            <v>0.23838190000000001</v>
          </cell>
          <cell r="M2639">
            <v>0.58256750000000002</v>
          </cell>
          <cell r="N2639">
            <v>0.58256750000000002</v>
          </cell>
          <cell r="O2639">
            <v>29</v>
          </cell>
        </row>
        <row r="2640">
          <cell r="A2640" t="str">
            <v>C&amp;I</v>
          </cell>
          <cell r="B2640">
            <v>23</v>
          </cell>
          <cell r="C2640" t="str">
            <v>R</v>
          </cell>
          <cell r="D2640" t="str">
            <v>All</v>
          </cell>
          <cell r="E2640" t="str">
            <v>Enrollment Date Quintile: Middle</v>
          </cell>
          <cell r="F2640">
            <v>83.892499999999998</v>
          </cell>
          <cell r="G2640">
            <v>1.2329460000000001</v>
          </cell>
          <cell r="H2640">
            <v>0.97764680000000004</v>
          </cell>
          <cell r="I2640">
            <v>-0.57344709999999999</v>
          </cell>
          <cell r="J2640">
            <v>-0.23464989999999999</v>
          </cell>
          <cell r="K2640">
            <v>0</v>
          </cell>
          <cell r="L2640">
            <v>0.23464989999999999</v>
          </cell>
          <cell r="M2640">
            <v>0.57344709999999999</v>
          </cell>
          <cell r="N2640">
            <v>0.57344709999999999</v>
          </cell>
          <cell r="O2640">
            <v>29</v>
          </cell>
        </row>
        <row r="2641">
          <cell r="A2641" t="str">
            <v>C&amp;I</v>
          </cell>
          <cell r="B2641">
            <v>24</v>
          </cell>
          <cell r="C2641" t="str">
            <v>R</v>
          </cell>
          <cell r="D2641" t="str">
            <v>All</v>
          </cell>
          <cell r="E2641" t="str">
            <v>Enrollment Date Quintile: Middle</v>
          </cell>
          <cell r="F2641">
            <v>81.479299999999995</v>
          </cell>
          <cell r="G2641">
            <v>1.1297569999999999</v>
          </cell>
          <cell r="H2641">
            <v>1.054934</v>
          </cell>
          <cell r="I2641">
            <v>-0.56666850000000002</v>
          </cell>
          <cell r="J2641">
            <v>-0.2318762</v>
          </cell>
          <cell r="K2641">
            <v>0</v>
          </cell>
          <cell r="L2641">
            <v>0.2318762</v>
          </cell>
          <cell r="M2641">
            <v>0.56666850000000002</v>
          </cell>
          <cell r="N2641">
            <v>0.56666850000000002</v>
          </cell>
          <cell r="O2641">
            <v>29</v>
          </cell>
        </row>
        <row r="2642">
          <cell r="A2642" t="str">
            <v>C&amp;I</v>
          </cell>
          <cell r="B2642">
            <v>1</v>
          </cell>
          <cell r="C2642" t="str">
            <v>R</v>
          </cell>
          <cell r="D2642" t="str">
            <v>All</v>
          </cell>
          <cell r="E2642" t="str">
            <v>Industry: Agriculture, Mining &amp; Construction</v>
          </cell>
          <cell r="F2642">
            <v>77</v>
          </cell>
          <cell r="G2642">
            <v>0.9831531</v>
          </cell>
          <cell r="H2642">
            <v>1.1738200000000001</v>
          </cell>
          <cell r="I2642">
            <v>-1.70695</v>
          </cell>
          <cell r="J2642">
            <v>-0.69847029999999999</v>
          </cell>
          <cell r="K2642">
            <v>0</v>
          </cell>
          <cell r="L2642">
            <v>0.69847029999999999</v>
          </cell>
          <cell r="M2642">
            <v>1.70695</v>
          </cell>
          <cell r="N2642">
            <v>1.70695</v>
          </cell>
          <cell r="O2642">
            <v>15</v>
          </cell>
        </row>
        <row r="2643">
          <cell r="A2643" t="str">
            <v>C&amp;I</v>
          </cell>
          <cell r="B2643">
            <v>2</v>
          </cell>
          <cell r="C2643" t="str">
            <v>R</v>
          </cell>
          <cell r="D2643" t="str">
            <v>All</v>
          </cell>
          <cell r="E2643" t="str">
            <v>Industry: Agriculture, Mining &amp; Construction</v>
          </cell>
          <cell r="F2643">
            <v>76.5</v>
          </cell>
          <cell r="G2643">
            <v>0.99453959999999997</v>
          </cell>
          <cell r="H2643">
            <v>1.0389600000000001</v>
          </cell>
          <cell r="I2643">
            <v>-1.700364</v>
          </cell>
          <cell r="J2643">
            <v>-0.69577500000000003</v>
          </cell>
          <cell r="K2643">
            <v>0</v>
          </cell>
          <cell r="L2643">
            <v>0.69577500000000003</v>
          </cell>
          <cell r="M2643">
            <v>1.700364</v>
          </cell>
          <cell r="N2643">
            <v>1.700364</v>
          </cell>
          <cell r="O2643">
            <v>15</v>
          </cell>
        </row>
        <row r="2644">
          <cell r="A2644" t="str">
            <v>C&amp;I</v>
          </cell>
          <cell r="B2644">
            <v>3</v>
          </cell>
          <cell r="C2644" t="str">
            <v>R</v>
          </cell>
          <cell r="D2644" t="str">
            <v>All</v>
          </cell>
          <cell r="E2644" t="str">
            <v>Industry: Agriculture, Mining &amp; Construction</v>
          </cell>
          <cell r="F2644">
            <v>73.5</v>
          </cell>
          <cell r="G2644">
            <v>0.96713720000000003</v>
          </cell>
          <cell r="H2644">
            <v>0.96587970000000001</v>
          </cell>
          <cell r="I2644">
            <v>-1.696107</v>
          </cell>
          <cell r="J2644">
            <v>-0.69403329999999996</v>
          </cell>
          <cell r="K2644">
            <v>0</v>
          </cell>
          <cell r="L2644">
            <v>0.69403329999999996</v>
          </cell>
          <cell r="M2644">
            <v>1.696107</v>
          </cell>
          <cell r="N2644">
            <v>1.696107</v>
          </cell>
          <cell r="O2644">
            <v>15</v>
          </cell>
        </row>
        <row r="2645">
          <cell r="A2645" t="str">
            <v>C&amp;I</v>
          </cell>
          <cell r="B2645">
            <v>4</v>
          </cell>
          <cell r="C2645" t="str">
            <v>R</v>
          </cell>
          <cell r="D2645" t="str">
            <v>All</v>
          </cell>
          <cell r="E2645" t="str">
            <v>Industry: Agriculture, Mining &amp; Construction</v>
          </cell>
          <cell r="F2645">
            <v>72</v>
          </cell>
          <cell r="G2645">
            <v>0.98208359999999995</v>
          </cell>
          <cell r="H2645">
            <v>0.96737969999999995</v>
          </cell>
          <cell r="I2645">
            <v>-1.692151</v>
          </cell>
          <cell r="J2645">
            <v>-0.69241459999999999</v>
          </cell>
          <cell r="K2645">
            <v>0</v>
          </cell>
          <cell r="L2645">
            <v>0.69241459999999999</v>
          </cell>
          <cell r="M2645">
            <v>1.692151</v>
          </cell>
          <cell r="N2645">
            <v>1.692151</v>
          </cell>
          <cell r="O2645">
            <v>15</v>
          </cell>
        </row>
        <row r="2646">
          <cell r="A2646" t="str">
            <v>C&amp;I</v>
          </cell>
          <cell r="B2646">
            <v>5</v>
          </cell>
          <cell r="C2646" t="str">
            <v>R</v>
          </cell>
          <cell r="D2646" t="str">
            <v>All</v>
          </cell>
          <cell r="E2646" t="str">
            <v>Industry: Agriculture, Mining &amp; Construction</v>
          </cell>
          <cell r="F2646">
            <v>70.5</v>
          </cell>
          <cell r="G2646">
            <v>0.95858410000000005</v>
          </cell>
          <cell r="H2646">
            <v>0.99555979999999999</v>
          </cell>
          <cell r="I2646">
            <v>-1.689819</v>
          </cell>
          <cell r="J2646">
            <v>-0.69146010000000002</v>
          </cell>
          <cell r="K2646">
            <v>0</v>
          </cell>
          <cell r="L2646">
            <v>0.69146010000000002</v>
          </cell>
          <cell r="M2646">
            <v>1.689819</v>
          </cell>
          <cell r="N2646">
            <v>1.689819</v>
          </cell>
          <cell r="O2646">
            <v>15</v>
          </cell>
        </row>
        <row r="2647">
          <cell r="A2647" t="str">
            <v>C&amp;I</v>
          </cell>
          <cell r="B2647">
            <v>6</v>
          </cell>
          <cell r="C2647" t="str">
            <v>R</v>
          </cell>
          <cell r="D2647" t="str">
            <v>All</v>
          </cell>
          <cell r="E2647" t="str">
            <v>Industry: Agriculture, Mining &amp; Construction</v>
          </cell>
          <cell r="F2647">
            <v>69.5</v>
          </cell>
          <cell r="G2647">
            <v>0.95229799999999998</v>
          </cell>
          <cell r="H2647">
            <v>1.0427599999999999</v>
          </cell>
          <cell r="I2647">
            <v>-1.688097</v>
          </cell>
          <cell r="J2647">
            <v>-0.69075580000000003</v>
          </cell>
          <cell r="K2647">
            <v>0</v>
          </cell>
          <cell r="L2647">
            <v>0.69075580000000003</v>
          </cell>
          <cell r="M2647">
            <v>1.688097</v>
          </cell>
          <cell r="N2647">
            <v>1.688097</v>
          </cell>
          <cell r="O2647">
            <v>15</v>
          </cell>
        </row>
        <row r="2648">
          <cell r="A2648" t="str">
            <v>C&amp;I</v>
          </cell>
          <cell r="B2648">
            <v>7</v>
          </cell>
          <cell r="C2648" t="str">
            <v>R</v>
          </cell>
          <cell r="D2648" t="str">
            <v>All</v>
          </cell>
          <cell r="E2648" t="str">
            <v>Industry: Agriculture, Mining &amp; Construction</v>
          </cell>
          <cell r="F2648">
            <v>68.5</v>
          </cell>
          <cell r="G2648">
            <v>0.95463629999999999</v>
          </cell>
          <cell r="H2648">
            <v>0.97847969999999995</v>
          </cell>
          <cell r="I2648">
            <v>-1.705003</v>
          </cell>
          <cell r="J2648">
            <v>-0.6976736</v>
          </cell>
          <cell r="K2648">
            <v>0</v>
          </cell>
          <cell r="L2648">
            <v>0.6976736</v>
          </cell>
          <cell r="M2648">
            <v>1.705003</v>
          </cell>
          <cell r="N2648">
            <v>1.705003</v>
          </cell>
          <cell r="O2648">
            <v>15</v>
          </cell>
        </row>
        <row r="2649">
          <cell r="A2649" t="str">
            <v>C&amp;I</v>
          </cell>
          <cell r="B2649">
            <v>8</v>
          </cell>
          <cell r="C2649" t="str">
            <v>R</v>
          </cell>
          <cell r="D2649" t="str">
            <v>All</v>
          </cell>
          <cell r="E2649" t="str">
            <v>Industry: Agriculture, Mining &amp; Construction</v>
          </cell>
          <cell r="F2649">
            <v>69</v>
          </cell>
          <cell r="G2649">
            <v>1.155899</v>
          </cell>
          <cell r="H2649">
            <v>1.2181200000000001</v>
          </cell>
          <cell r="I2649">
            <v>-1.7510600000000001</v>
          </cell>
          <cell r="J2649">
            <v>-0.71651969999999998</v>
          </cell>
          <cell r="K2649">
            <v>0</v>
          </cell>
          <cell r="L2649">
            <v>0.71651969999999998</v>
          </cell>
          <cell r="M2649">
            <v>1.7510600000000001</v>
          </cell>
          <cell r="N2649">
            <v>1.7510600000000001</v>
          </cell>
          <cell r="O2649">
            <v>15</v>
          </cell>
        </row>
        <row r="2650">
          <cell r="A2650" t="str">
            <v>C&amp;I</v>
          </cell>
          <cell r="B2650">
            <v>9</v>
          </cell>
          <cell r="C2650" t="str">
            <v>R</v>
          </cell>
          <cell r="D2650" t="str">
            <v>All</v>
          </cell>
          <cell r="E2650" t="str">
            <v>Industry: Agriculture, Mining &amp; Construction</v>
          </cell>
          <cell r="F2650">
            <v>71.5</v>
          </cell>
          <cell r="G2650">
            <v>1.153475</v>
          </cell>
          <cell r="H2650">
            <v>1.24522</v>
          </cell>
          <cell r="I2650">
            <v>-1.7445390000000001</v>
          </cell>
          <cell r="J2650">
            <v>-0.71385120000000002</v>
          </cell>
          <cell r="K2650">
            <v>0</v>
          </cell>
          <cell r="L2650">
            <v>0.71385120000000002</v>
          </cell>
          <cell r="M2650">
            <v>1.7445390000000001</v>
          </cell>
          <cell r="N2650">
            <v>1.7445390000000001</v>
          </cell>
          <cell r="O2650">
            <v>15</v>
          </cell>
        </row>
        <row r="2651">
          <cell r="A2651" t="str">
            <v>C&amp;I</v>
          </cell>
          <cell r="B2651">
            <v>10</v>
          </cell>
          <cell r="C2651" t="str">
            <v>R</v>
          </cell>
          <cell r="D2651" t="str">
            <v>All</v>
          </cell>
          <cell r="E2651" t="str">
            <v>Industry: Agriculture, Mining &amp; Construction</v>
          </cell>
          <cell r="F2651">
            <v>76</v>
          </cell>
          <cell r="G2651">
            <v>1.132339</v>
          </cell>
          <cell r="H2651">
            <v>1.0208600000000001</v>
          </cell>
          <cell r="I2651">
            <v>-1.7415970000000001</v>
          </cell>
          <cell r="J2651">
            <v>-0.71264749999999999</v>
          </cell>
          <cell r="K2651">
            <v>0</v>
          </cell>
          <cell r="L2651">
            <v>0.71264749999999999</v>
          </cell>
          <cell r="M2651">
            <v>1.7415970000000001</v>
          </cell>
          <cell r="N2651">
            <v>1.7415970000000001</v>
          </cell>
          <cell r="O2651">
            <v>15</v>
          </cell>
        </row>
        <row r="2652">
          <cell r="A2652" t="str">
            <v>C&amp;I</v>
          </cell>
          <cell r="B2652">
            <v>11</v>
          </cell>
          <cell r="C2652" t="str">
            <v>R</v>
          </cell>
          <cell r="D2652" t="str">
            <v>All</v>
          </cell>
          <cell r="E2652" t="str">
            <v>Industry: Agriculture, Mining &amp; Construction</v>
          </cell>
          <cell r="F2652">
            <v>81.5</v>
          </cell>
          <cell r="G2652">
            <v>1.1149480000000001</v>
          </cell>
          <cell r="H2652">
            <v>1.1731</v>
          </cell>
          <cell r="I2652">
            <v>-1.744032</v>
          </cell>
          <cell r="J2652">
            <v>-0.71364380000000005</v>
          </cell>
          <cell r="K2652">
            <v>0</v>
          </cell>
          <cell r="L2652">
            <v>0.71364380000000005</v>
          </cell>
          <cell r="M2652">
            <v>1.744032</v>
          </cell>
          <cell r="N2652">
            <v>1.744032</v>
          </cell>
          <cell r="O2652">
            <v>15</v>
          </cell>
        </row>
        <row r="2653">
          <cell r="A2653" t="str">
            <v>C&amp;I</v>
          </cell>
          <cell r="B2653">
            <v>12</v>
          </cell>
          <cell r="C2653" t="str">
            <v>R</v>
          </cell>
          <cell r="D2653" t="str">
            <v>All</v>
          </cell>
          <cell r="E2653" t="str">
            <v>Industry: Agriculture, Mining &amp; Construction</v>
          </cell>
          <cell r="F2653">
            <v>86</v>
          </cell>
          <cell r="G2653">
            <v>1.190483</v>
          </cell>
          <cell r="H2653">
            <v>1.5051000000000001</v>
          </cell>
          <cell r="I2653">
            <v>-1.7760469999999999</v>
          </cell>
          <cell r="J2653">
            <v>-0.7267439</v>
          </cell>
          <cell r="K2653">
            <v>0</v>
          </cell>
          <cell r="L2653">
            <v>0.7267439</v>
          </cell>
          <cell r="M2653">
            <v>1.7760469999999999</v>
          </cell>
          <cell r="N2653">
            <v>1.7760469999999999</v>
          </cell>
          <cell r="O2653">
            <v>15</v>
          </cell>
        </row>
        <row r="2654">
          <cell r="A2654" t="str">
            <v>C&amp;I</v>
          </cell>
          <cell r="B2654">
            <v>13</v>
          </cell>
          <cell r="C2654" t="str">
            <v>R</v>
          </cell>
          <cell r="D2654" t="str">
            <v>All</v>
          </cell>
          <cell r="E2654" t="str">
            <v>Industry: Agriculture, Mining &amp; Construction</v>
          </cell>
          <cell r="F2654">
            <v>89.5</v>
          </cell>
          <cell r="G2654">
            <v>1.3122549999999999</v>
          </cell>
          <cell r="H2654">
            <v>1.5076000000000001</v>
          </cell>
          <cell r="I2654">
            <v>-1.8071440000000001</v>
          </cell>
          <cell r="J2654">
            <v>-0.73946860000000003</v>
          </cell>
          <cell r="K2654">
            <v>0</v>
          </cell>
          <cell r="L2654">
            <v>0.73946860000000003</v>
          </cell>
          <cell r="M2654">
            <v>1.8071440000000001</v>
          </cell>
          <cell r="N2654">
            <v>1.8071440000000001</v>
          </cell>
          <cell r="O2654">
            <v>15</v>
          </cell>
        </row>
        <row r="2655">
          <cell r="A2655" t="str">
            <v>C&amp;I</v>
          </cell>
          <cell r="B2655">
            <v>14</v>
          </cell>
          <cell r="C2655" t="str">
            <v>R</v>
          </cell>
          <cell r="D2655" t="str">
            <v>All</v>
          </cell>
          <cell r="E2655" t="str">
            <v>Industry: Agriculture, Mining &amp; Construction</v>
          </cell>
          <cell r="F2655">
            <v>92.5</v>
          </cell>
          <cell r="G2655">
            <v>1.425098</v>
          </cell>
          <cell r="H2655">
            <v>1.33182</v>
          </cell>
          <cell r="I2655">
            <v>-1.950672</v>
          </cell>
          <cell r="J2655">
            <v>-0.7981992</v>
          </cell>
          <cell r="K2655">
            <v>0</v>
          </cell>
          <cell r="L2655">
            <v>0.7981992</v>
          </cell>
          <cell r="M2655">
            <v>1.950672</v>
          </cell>
          <cell r="N2655">
            <v>1.950672</v>
          </cell>
          <cell r="O2655">
            <v>15</v>
          </cell>
        </row>
        <row r="2656">
          <cell r="A2656" t="str">
            <v>C&amp;I</v>
          </cell>
          <cell r="B2656">
            <v>15</v>
          </cell>
          <cell r="C2656" t="str">
            <v>R</v>
          </cell>
          <cell r="D2656" t="str">
            <v>All</v>
          </cell>
          <cell r="E2656" t="str">
            <v>Industry: Agriculture, Mining &amp; Construction</v>
          </cell>
          <cell r="F2656">
            <v>95</v>
          </cell>
          <cell r="G2656">
            <v>1.853515</v>
          </cell>
          <cell r="H2656">
            <v>1.3786799999999999</v>
          </cell>
          <cell r="I2656">
            <v>-1.988936</v>
          </cell>
          <cell r="J2656">
            <v>-0.81385669999999999</v>
          </cell>
          <cell r="K2656">
            <v>0</v>
          </cell>
          <cell r="L2656">
            <v>0.81385669999999999</v>
          </cell>
          <cell r="M2656">
            <v>1.988936</v>
          </cell>
          <cell r="N2656">
            <v>1.988936</v>
          </cell>
          <cell r="O2656">
            <v>15</v>
          </cell>
        </row>
        <row r="2657">
          <cell r="A2657" t="str">
            <v>C&amp;I</v>
          </cell>
          <cell r="B2657">
            <v>16</v>
          </cell>
          <cell r="C2657" t="str">
            <v>R</v>
          </cell>
          <cell r="D2657" t="str">
            <v>All</v>
          </cell>
          <cell r="E2657" t="str">
            <v>Industry: Agriculture, Mining &amp; Construction</v>
          </cell>
          <cell r="F2657">
            <v>97.5</v>
          </cell>
          <cell r="G2657">
            <v>2.33832</v>
          </cell>
          <cell r="H2657">
            <v>2.01884</v>
          </cell>
          <cell r="I2657">
            <v>-1.94573</v>
          </cell>
          <cell r="J2657">
            <v>-0.79617700000000002</v>
          </cell>
          <cell r="K2657">
            <v>0</v>
          </cell>
          <cell r="L2657">
            <v>0.79617700000000002</v>
          </cell>
          <cell r="M2657">
            <v>1.94573</v>
          </cell>
          <cell r="N2657">
            <v>1.94573</v>
          </cell>
          <cell r="O2657">
            <v>15</v>
          </cell>
        </row>
        <row r="2658">
          <cell r="A2658" t="str">
            <v>C&amp;I</v>
          </cell>
          <cell r="B2658">
            <v>17</v>
          </cell>
          <cell r="C2658" t="str">
            <v>R</v>
          </cell>
          <cell r="D2658" t="str">
            <v>All</v>
          </cell>
          <cell r="E2658" t="str">
            <v>Industry: Agriculture, Mining &amp; Construction</v>
          </cell>
          <cell r="F2658">
            <v>99</v>
          </cell>
          <cell r="G2658">
            <v>2.8889320000000001</v>
          </cell>
          <cell r="H2658">
            <v>1.8678399999999999</v>
          </cell>
          <cell r="I2658">
            <v>-1.8804829999999999</v>
          </cell>
          <cell r="J2658">
            <v>-0.76947860000000001</v>
          </cell>
          <cell r="K2658">
            <v>0</v>
          </cell>
          <cell r="L2658">
            <v>0.76947860000000001</v>
          </cell>
          <cell r="M2658">
            <v>1.8804829999999999</v>
          </cell>
          <cell r="N2658">
            <v>1.8804829999999999</v>
          </cell>
          <cell r="O2658">
            <v>15</v>
          </cell>
        </row>
        <row r="2659">
          <cell r="A2659" t="str">
            <v>C&amp;I</v>
          </cell>
          <cell r="B2659">
            <v>18</v>
          </cell>
          <cell r="C2659" t="str">
            <v>R</v>
          </cell>
          <cell r="D2659" t="str">
            <v>All</v>
          </cell>
          <cell r="E2659" t="str">
            <v>Industry: Agriculture, Mining &amp; Construction</v>
          </cell>
          <cell r="F2659">
            <v>99</v>
          </cell>
          <cell r="G2659">
            <v>2.6420810000000001</v>
          </cell>
          <cell r="H2659">
            <v>2.0365799999999998</v>
          </cell>
          <cell r="I2659">
            <v>-1.9266939999999999</v>
          </cell>
          <cell r="J2659">
            <v>-0.78838759999999997</v>
          </cell>
          <cell r="K2659">
            <v>0</v>
          </cell>
          <cell r="L2659">
            <v>0.78838759999999997</v>
          </cell>
          <cell r="M2659">
            <v>1.9266939999999999</v>
          </cell>
          <cell r="N2659">
            <v>1.9266939999999999</v>
          </cell>
          <cell r="O2659">
            <v>15</v>
          </cell>
        </row>
        <row r="2660">
          <cell r="A2660" t="str">
            <v>C&amp;I</v>
          </cell>
          <cell r="B2660">
            <v>19</v>
          </cell>
          <cell r="C2660" t="str">
            <v>R</v>
          </cell>
          <cell r="D2660" t="str">
            <v>All</v>
          </cell>
          <cell r="E2660" t="str">
            <v>Industry: Agriculture, Mining &amp; Construction</v>
          </cell>
          <cell r="F2660">
            <v>96.5</v>
          </cell>
          <cell r="G2660">
            <v>2.3403200000000002</v>
          </cell>
          <cell r="H2660">
            <v>2.1183390000000002</v>
          </cell>
          <cell r="I2660">
            <v>-1.937665</v>
          </cell>
          <cell r="J2660">
            <v>-0.79287700000000005</v>
          </cell>
          <cell r="K2660">
            <v>0</v>
          </cell>
          <cell r="L2660">
            <v>0.79287700000000005</v>
          </cell>
          <cell r="M2660">
            <v>1.937665</v>
          </cell>
          <cell r="N2660">
            <v>1.937665</v>
          </cell>
          <cell r="O2660">
            <v>15</v>
          </cell>
        </row>
        <row r="2661">
          <cell r="A2661" t="str">
            <v>C&amp;I</v>
          </cell>
          <cell r="B2661">
            <v>20</v>
          </cell>
          <cell r="C2661" t="str">
            <v>R</v>
          </cell>
          <cell r="D2661" t="str">
            <v>All</v>
          </cell>
          <cell r="E2661" t="str">
            <v>Industry: Agriculture, Mining &amp; Construction</v>
          </cell>
          <cell r="F2661">
            <v>94.5</v>
          </cell>
          <cell r="G2661">
            <v>1.6366320000000001</v>
          </cell>
          <cell r="H2661">
            <v>2.8191389999999998</v>
          </cell>
          <cell r="I2661">
            <v>-1.9257310000000001</v>
          </cell>
          <cell r="J2661">
            <v>-0.78799359999999996</v>
          </cell>
          <cell r="K2661">
            <v>0</v>
          </cell>
          <cell r="L2661">
            <v>0.78799359999999996</v>
          </cell>
          <cell r="M2661">
            <v>1.9257310000000001</v>
          </cell>
          <cell r="N2661">
            <v>1.9257310000000001</v>
          </cell>
          <cell r="O2661">
            <v>15</v>
          </cell>
        </row>
        <row r="2662">
          <cell r="A2662" t="str">
            <v>C&amp;I</v>
          </cell>
          <cell r="B2662">
            <v>21</v>
          </cell>
          <cell r="C2662" t="str">
            <v>R</v>
          </cell>
          <cell r="D2662" t="str">
            <v>All</v>
          </cell>
          <cell r="E2662" t="str">
            <v>Industry: Agriculture, Mining &amp; Construction</v>
          </cell>
          <cell r="F2662">
            <v>90.5</v>
          </cell>
          <cell r="G2662">
            <v>1.0967629999999999</v>
          </cell>
          <cell r="H2662">
            <v>2.3818600000000001</v>
          </cell>
          <cell r="I2662">
            <v>-1.8093509999999999</v>
          </cell>
          <cell r="J2662">
            <v>-0.74037180000000002</v>
          </cell>
          <cell r="K2662">
            <v>0</v>
          </cell>
          <cell r="L2662">
            <v>0.74037180000000002</v>
          </cell>
          <cell r="M2662">
            <v>1.8093509999999999</v>
          </cell>
          <cell r="N2662">
            <v>1.8093509999999999</v>
          </cell>
          <cell r="O2662">
            <v>15</v>
          </cell>
        </row>
        <row r="2663">
          <cell r="A2663" t="str">
            <v>C&amp;I</v>
          </cell>
          <cell r="B2663">
            <v>22</v>
          </cell>
          <cell r="C2663" t="str">
            <v>R</v>
          </cell>
          <cell r="D2663" t="str">
            <v>All</v>
          </cell>
          <cell r="E2663" t="str">
            <v>Industry: Agriculture, Mining &amp; Construction</v>
          </cell>
          <cell r="F2663">
            <v>87.5</v>
          </cell>
          <cell r="G2663">
            <v>1.146404</v>
          </cell>
          <cell r="H2663">
            <v>1.1924999999999999</v>
          </cell>
          <cell r="I2663">
            <v>-1.7579260000000001</v>
          </cell>
          <cell r="J2663">
            <v>-0.71932929999999995</v>
          </cell>
          <cell r="K2663">
            <v>0</v>
          </cell>
          <cell r="L2663">
            <v>0.71932929999999995</v>
          </cell>
          <cell r="M2663">
            <v>1.7579260000000001</v>
          </cell>
          <cell r="N2663">
            <v>1.7579260000000001</v>
          </cell>
          <cell r="O2663">
            <v>15</v>
          </cell>
        </row>
        <row r="2664">
          <cell r="A2664" t="str">
            <v>C&amp;I</v>
          </cell>
          <cell r="B2664">
            <v>23</v>
          </cell>
          <cell r="C2664" t="str">
            <v>R</v>
          </cell>
          <cell r="D2664" t="str">
            <v>All</v>
          </cell>
          <cell r="E2664" t="str">
            <v>Industry: Agriculture, Mining &amp; Construction</v>
          </cell>
          <cell r="F2664">
            <v>84.5</v>
          </cell>
          <cell r="G2664">
            <v>1.1275919999999999</v>
          </cell>
          <cell r="H2664">
            <v>1.26552</v>
          </cell>
          <cell r="I2664">
            <v>-1.7356929999999999</v>
          </cell>
          <cell r="J2664">
            <v>-0.71023139999999996</v>
          </cell>
          <cell r="K2664">
            <v>0</v>
          </cell>
          <cell r="L2664">
            <v>0.71023139999999996</v>
          </cell>
          <cell r="M2664">
            <v>1.7356929999999999</v>
          </cell>
          <cell r="N2664">
            <v>1.7356929999999999</v>
          </cell>
          <cell r="O2664">
            <v>15</v>
          </cell>
        </row>
        <row r="2665">
          <cell r="A2665" t="str">
            <v>C&amp;I</v>
          </cell>
          <cell r="B2665">
            <v>24</v>
          </cell>
          <cell r="C2665" t="str">
            <v>R</v>
          </cell>
          <cell r="D2665" t="str">
            <v>All</v>
          </cell>
          <cell r="E2665" t="str">
            <v>Industry: Agriculture, Mining &amp; Construction</v>
          </cell>
          <cell r="F2665">
            <v>82</v>
          </cell>
          <cell r="G2665">
            <v>1.175092</v>
          </cell>
          <cell r="H2665">
            <v>1.3711789999999999</v>
          </cell>
          <cell r="I2665">
            <v>-1.7207699999999999</v>
          </cell>
          <cell r="J2665">
            <v>-0.70412529999999995</v>
          </cell>
          <cell r="K2665">
            <v>0</v>
          </cell>
          <cell r="L2665">
            <v>0.70412529999999995</v>
          </cell>
          <cell r="M2665">
            <v>1.7207699999999999</v>
          </cell>
          <cell r="N2665">
            <v>1.7207699999999999</v>
          </cell>
          <cell r="O2665">
            <v>15</v>
          </cell>
        </row>
        <row r="2666">
          <cell r="A2666" t="str">
            <v>C&amp;I</v>
          </cell>
          <cell r="B2666">
            <v>1</v>
          </cell>
          <cell r="C2666" t="str">
            <v>R</v>
          </cell>
          <cell r="D2666" t="str">
            <v>All</v>
          </cell>
          <cell r="E2666" t="str">
            <v>Industry: Institutional/Government</v>
          </cell>
          <cell r="F2666">
            <v>76.277799999999999</v>
          </cell>
          <cell r="G2666">
            <v>1.0414270000000001</v>
          </cell>
          <cell r="H2666">
            <v>0.90691200000000005</v>
          </cell>
          <cell r="I2666">
            <v>-0.58449910000000005</v>
          </cell>
          <cell r="J2666">
            <v>-0.2391723</v>
          </cell>
          <cell r="K2666">
            <v>0</v>
          </cell>
          <cell r="L2666">
            <v>0.2391723</v>
          </cell>
          <cell r="M2666">
            <v>0.58449910000000005</v>
          </cell>
          <cell r="N2666">
            <v>0.58449910000000005</v>
          </cell>
          <cell r="O2666">
            <v>37</v>
          </cell>
        </row>
        <row r="2667">
          <cell r="A2667" t="str">
            <v>C&amp;I</v>
          </cell>
          <cell r="B2667">
            <v>2</v>
          </cell>
          <cell r="C2667" t="str">
            <v>R</v>
          </cell>
          <cell r="D2667" t="str">
            <v>All</v>
          </cell>
          <cell r="E2667" t="str">
            <v>Industry: Institutional/Government</v>
          </cell>
          <cell r="F2667">
            <v>75.555599999999998</v>
          </cell>
          <cell r="G2667">
            <v>0.94729399999999997</v>
          </cell>
          <cell r="H2667">
            <v>0.79147869999999998</v>
          </cell>
          <cell r="I2667">
            <v>-0.57974610000000004</v>
          </cell>
          <cell r="J2667">
            <v>-0.2372274</v>
          </cell>
          <cell r="K2667">
            <v>0</v>
          </cell>
          <cell r="L2667">
            <v>0.2372274</v>
          </cell>
          <cell r="M2667">
            <v>0.57974610000000004</v>
          </cell>
          <cell r="N2667">
            <v>0.57974610000000004</v>
          </cell>
          <cell r="O2667">
            <v>37</v>
          </cell>
        </row>
        <row r="2668">
          <cell r="A2668" t="str">
            <v>C&amp;I</v>
          </cell>
          <cell r="B2668">
            <v>3</v>
          </cell>
          <cell r="C2668" t="str">
            <v>R</v>
          </cell>
          <cell r="D2668" t="str">
            <v>All</v>
          </cell>
          <cell r="E2668" t="str">
            <v>Industry: Institutional/Government</v>
          </cell>
          <cell r="F2668">
            <v>73.166700000000006</v>
          </cell>
          <cell r="G2668">
            <v>0.93419180000000002</v>
          </cell>
          <cell r="H2668">
            <v>0.83510870000000004</v>
          </cell>
          <cell r="I2668">
            <v>-0.57616619999999996</v>
          </cell>
          <cell r="J2668">
            <v>-0.23576250000000001</v>
          </cell>
          <cell r="K2668">
            <v>0</v>
          </cell>
          <cell r="L2668">
            <v>0.23576250000000001</v>
          </cell>
          <cell r="M2668">
            <v>0.57616619999999996</v>
          </cell>
          <cell r="N2668">
            <v>0.57616619999999996</v>
          </cell>
          <cell r="O2668">
            <v>37</v>
          </cell>
        </row>
        <row r="2669">
          <cell r="A2669" t="str">
            <v>C&amp;I</v>
          </cell>
          <cell r="B2669">
            <v>4</v>
          </cell>
          <cell r="C2669" t="str">
            <v>R</v>
          </cell>
          <cell r="D2669" t="str">
            <v>All</v>
          </cell>
          <cell r="E2669" t="str">
            <v>Industry: Institutional/Government</v>
          </cell>
          <cell r="F2669">
            <v>71.888900000000007</v>
          </cell>
          <cell r="G2669">
            <v>0.91048660000000003</v>
          </cell>
          <cell r="H2669">
            <v>0.81764870000000001</v>
          </cell>
          <cell r="I2669">
            <v>-0.57405170000000005</v>
          </cell>
          <cell r="J2669">
            <v>-0.2348973</v>
          </cell>
          <cell r="K2669">
            <v>0</v>
          </cell>
          <cell r="L2669">
            <v>0.2348973</v>
          </cell>
          <cell r="M2669">
            <v>0.57405170000000005</v>
          </cell>
          <cell r="N2669">
            <v>0.57405170000000005</v>
          </cell>
          <cell r="O2669">
            <v>37</v>
          </cell>
        </row>
        <row r="2670">
          <cell r="A2670" t="str">
            <v>C&amp;I</v>
          </cell>
          <cell r="B2670">
            <v>5</v>
          </cell>
          <cell r="C2670" t="str">
            <v>R</v>
          </cell>
          <cell r="D2670" t="str">
            <v>All</v>
          </cell>
          <cell r="E2670" t="str">
            <v>Industry: Institutional/Government</v>
          </cell>
          <cell r="F2670">
            <v>70.222200000000001</v>
          </cell>
          <cell r="G2670">
            <v>0.90512780000000004</v>
          </cell>
          <cell r="H2670">
            <v>0.78820990000000002</v>
          </cell>
          <cell r="I2670">
            <v>-0.57282909999999998</v>
          </cell>
          <cell r="J2670">
            <v>-0.23439699999999999</v>
          </cell>
          <cell r="K2670">
            <v>0</v>
          </cell>
          <cell r="L2670">
            <v>0.23439699999999999</v>
          </cell>
          <cell r="M2670">
            <v>0.57282909999999998</v>
          </cell>
          <cell r="N2670">
            <v>0.57282909999999998</v>
          </cell>
          <cell r="O2670">
            <v>37</v>
          </cell>
        </row>
        <row r="2671">
          <cell r="A2671" t="str">
            <v>C&amp;I</v>
          </cell>
          <cell r="B2671">
            <v>6</v>
          </cell>
          <cell r="C2671" t="str">
            <v>R</v>
          </cell>
          <cell r="D2671" t="str">
            <v>All</v>
          </cell>
          <cell r="E2671" t="str">
            <v>Industry: Institutional/Government</v>
          </cell>
          <cell r="F2671">
            <v>69.166700000000006</v>
          </cell>
          <cell r="G2671">
            <v>0.98103870000000004</v>
          </cell>
          <cell r="H2671">
            <v>0.81240650000000003</v>
          </cell>
          <cell r="I2671">
            <v>-0.576739</v>
          </cell>
          <cell r="J2671">
            <v>-0.23599690000000001</v>
          </cell>
          <cell r="K2671">
            <v>0</v>
          </cell>
          <cell r="L2671">
            <v>0.23599690000000001</v>
          </cell>
          <cell r="M2671">
            <v>0.576739</v>
          </cell>
          <cell r="N2671">
            <v>0.576739</v>
          </cell>
          <cell r="O2671">
            <v>37</v>
          </cell>
        </row>
        <row r="2672">
          <cell r="A2672" t="str">
            <v>C&amp;I</v>
          </cell>
          <cell r="B2672">
            <v>7</v>
          </cell>
          <cell r="C2672" t="str">
            <v>R</v>
          </cell>
          <cell r="D2672" t="str">
            <v>All</v>
          </cell>
          <cell r="E2672" t="str">
            <v>Industry: Institutional/Government</v>
          </cell>
          <cell r="F2672">
            <v>68.111099999999993</v>
          </cell>
          <cell r="G2672">
            <v>1.0585599999999999</v>
          </cell>
          <cell r="H2672">
            <v>0.72551200000000005</v>
          </cell>
          <cell r="I2672">
            <v>-0.57536589999999999</v>
          </cell>
          <cell r="J2672">
            <v>-0.23543510000000001</v>
          </cell>
          <cell r="K2672">
            <v>0</v>
          </cell>
          <cell r="L2672">
            <v>0.23543510000000001</v>
          </cell>
          <cell r="M2672">
            <v>0.57536589999999999</v>
          </cell>
          <cell r="N2672">
            <v>0.57536589999999999</v>
          </cell>
          <cell r="O2672">
            <v>37</v>
          </cell>
        </row>
        <row r="2673">
          <cell r="A2673" t="str">
            <v>C&amp;I</v>
          </cell>
          <cell r="B2673">
            <v>8</v>
          </cell>
          <cell r="C2673" t="str">
            <v>R</v>
          </cell>
          <cell r="D2673" t="str">
            <v>All</v>
          </cell>
          <cell r="E2673" t="str">
            <v>Industry: Institutional/Government</v>
          </cell>
          <cell r="F2673">
            <v>68.722200000000001</v>
          </cell>
          <cell r="G2673">
            <v>1.0395110000000001</v>
          </cell>
          <cell r="H2673">
            <v>0.89777079999999998</v>
          </cell>
          <cell r="I2673">
            <v>-0.57975069999999995</v>
          </cell>
          <cell r="J2673">
            <v>-0.2372293</v>
          </cell>
          <cell r="K2673">
            <v>0</v>
          </cell>
          <cell r="L2673">
            <v>0.2372293</v>
          </cell>
          <cell r="M2673">
            <v>0.57975069999999995</v>
          </cell>
          <cell r="N2673">
            <v>0.57975069999999995</v>
          </cell>
          <cell r="O2673">
            <v>37</v>
          </cell>
        </row>
        <row r="2674">
          <cell r="A2674" t="str">
            <v>C&amp;I</v>
          </cell>
          <cell r="B2674">
            <v>9</v>
          </cell>
          <cell r="C2674" t="str">
            <v>R</v>
          </cell>
          <cell r="D2674" t="str">
            <v>All</v>
          </cell>
          <cell r="E2674" t="str">
            <v>Industry: Institutional/Government</v>
          </cell>
          <cell r="F2674">
            <v>71.666700000000006</v>
          </cell>
          <cell r="G2674">
            <v>1.775142</v>
          </cell>
          <cell r="H2674">
            <v>1.9175880000000001</v>
          </cell>
          <cell r="I2674">
            <v>-0.58366019999999996</v>
          </cell>
          <cell r="J2674">
            <v>-0.23882900000000001</v>
          </cell>
          <cell r="K2674">
            <v>0</v>
          </cell>
          <cell r="L2674">
            <v>0.23882900000000001</v>
          </cell>
          <cell r="M2674">
            <v>0.58366019999999996</v>
          </cell>
          <cell r="N2674">
            <v>0.58366019999999996</v>
          </cell>
          <cell r="O2674">
            <v>37</v>
          </cell>
        </row>
        <row r="2675">
          <cell r="A2675" t="str">
            <v>C&amp;I</v>
          </cell>
          <cell r="B2675">
            <v>10</v>
          </cell>
          <cell r="C2675" t="str">
            <v>R</v>
          </cell>
          <cell r="D2675" t="str">
            <v>All</v>
          </cell>
          <cell r="E2675" t="str">
            <v>Industry: Institutional/Government</v>
          </cell>
          <cell r="F2675">
            <v>76.333299999999994</v>
          </cell>
          <cell r="G2675">
            <v>2.9256489999999999</v>
          </cell>
          <cell r="H2675">
            <v>2.6132409999999999</v>
          </cell>
          <cell r="I2675">
            <v>-0.60166249999999999</v>
          </cell>
          <cell r="J2675">
            <v>-0.24619540000000001</v>
          </cell>
          <cell r="K2675">
            <v>0</v>
          </cell>
          <cell r="L2675">
            <v>0.24619540000000001</v>
          </cell>
          <cell r="M2675">
            <v>0.60166249999999999</v>
          </cell>
          <cell r="N2675">
            <v>0.60166249999999999</v>
          </cell>
          <cell r="O2675">
            <v>37</v>
          </cell>
        </row>
        <row r="2676">
          <cell r="A2676" t="str">
            <v>C&amp;I</v>
          </cell>
          <cell r="B2676">
            <v>11</v>
          </cell>
          <cell r="C2676" t="str">
            <v>R</v>
          </cell>
          <cell r="D2676" t="str">
            <v>All</v>
          </cell>
          <cell r="E2676" t="str">
            <v>Industry: Institutional/Government</v>
          </cell>
          <cell r="F2676">
            <v>81.333299999999994</v>
          </cell>
          <cell r="G2676">
            <v>4.0047040000000003</v>
          </cell>
          <cell r="H2676">
            <v>4.3523860000000001</v>
          </cell>
          <cell r="I2676">
            <v>-0.61771350000000003</v>
          </cell>
          <cell r="J2676">
            <v>-0.25276340000000003</v>
          </cell>
          <cell r="K2676">
            <v>0</v>
          </cell>
          <cell r="L2676">
            <v>0.25276340000000003</v>
          </cell>
          <cell r="M2676">
            <v>0.61771350000000003</v>
          </cell>
          <cell r="N2676">
            <v>0.61771350000000003</v>
          </cell>
          <cell r="O2676">
            <v>37</v>
          </cell>
        </row>
        <row r="2677">
          <cell r="A2677" t="str">
            <v>C&amp;I</v>
          </cell>
          <cell r="B2677">
            <v>12</v>
          </cell>
          <cell r="C2677" t="str">
            <v>R</v>
          </cell>
          <cell r="D2677" t="str">
            <v>All</v>
          </cell>
          <cell r="E2677" t="str">
            <v>Industry: Institutional/Government</v>
          </cell>
          <cell r="F2677">
            <v>85.666700000000006</v>
          </cell>
          <cell r="G2677">
            <v>4.6902119999999998</v>
          </cell>
          <cell r="H2677">
            <v>5.3807700000000001</v>
          </cell>
          <cell r="I2677">
            <v>-0.61744089999999996</v>
          </cell>
          <cell r="J2677">
            <v>-0.25265179999999998</v>
          </cell>
          <cell r="K2677">
            <v>0</v>
          </cell>
          <cell r="L2677">
            <v>0.25265179999999998</v>
          </cell>
          <cell r="M2677">
            <v>0.61744089999999996</v>
          </cell>
          <cell r="N2677">
            <v>0.61744089999999996</v>
          </cell>
          <cell r="O2677">
            <v>37</v>
          </cell>
        </row>
        <row r="2678">
          <cell r="A2678" t="str">
            <v>C&amp;I</v>
          </cell>
          <cell r="B2678">
            <v>13</v>
          </cell>
          <cell r="C2678" t="str">
            <v>R</v>
          </cell>
          <cell r="D2678" t="str">
            <v>All</v>
          </cell>
          <cell r="E2678" t="str">
            <v>Industry: Institutional/Government</v>
          </cell>
          <cell r="F2678">
            <v>89.111099999999993</v>
          </cell>
          <cell r="G2678">
            <v>5.4901720000000003</v>
          </cell>
          <cell r="H2678">
            <v>4.8844839999999996</v>
          </cell>
          <cell r="I2678">
            <v>-0.63371880000000003</v>
          </cell>
          <cell r="J2678">
            <v>-0.2593126</v>
          </cell>
          <cell r="K2678">
            <v>0</v>
          </cell>
          <cell r="L2678">
            <v>0.2593126</v>
          </cell>
          <cell r="M2678">
            <v>0.63371880000000003</v>
          </cell>
          <cell r="N2678">
            <v>0.63371880000000003</v>
          </cell>
          <cell r="O2678">
            <v>37</v>
          </cell>
        </row>
        <row r="2679">
          <cell r="A2679" t="str">
            <v>C&amp;I</v>
          </cell>
          <cell r="B2679">
            <v>14</v>
          </cell>
          <cell r="C2679" t="str">
            <v>R</v>
          </cell>
          <cell r="D2679" t="str">
            <v>All</v>
          </cell>
          <cell r="E2679" t="str">
            <v>Industry: Institutional/Government</v>
          </cell>
          <cell r="F2679">
            <v>92.277799999999999</v>
          </cell>
          <cell r="G2679">
            <v>6.188142</v>
          </cell>
          <cell r="H2679">
            <v>5.6331220000000002</v>
          </cell>
          <cell r="I2679">
            <v>-0.63337129999999997</v>
          </cell>
          <cell r="J2679">
            <v>-0.25917040000000002</v>
          </cell>
          <cell r="K2679">
            <v>0</v>
          </cell>
          <cell r="L2679">
            <v>0.25917040000000002</v>
          </cell>
          <cell r="M2679">
            <v>0.63337129999999997</v>
          </cell>
          <cell r="N2679">
            <v>0.63337129999999997</v>
          </cell>
          <cell r="O2679">
            <v>37</v>
          </cell>
        </row>
        <row r="2680">
          <cell r="A2680" t="str">
            <v>C&amp;I</v>
          </cell>
          <cell r="B2680">
            <v>15</v>
          </cell>
          <cell r="C2680" t="str">
            <v>R</v>
          </cell>
          <cell r="D2680" t="str">
            <v>All</v>
          </cell>
          <cell r="E2680" t="str">
            <v>Industry: Institutional/Government</v>
          </cell>
          <cell r="F2680">
            <v>94.888900000000007</v>
          </cell>
          <cell r="G2680">
            <v>6.3513669999999998</v>
          </cell>
          <cell r="H2680">
            <v>6.4738340000000001</v>
          </cell>
          <cell r="I2680">
            <v>-0.62996799999999997</v>
          </cell>
          <cell r="J2680">
            <v>-0.2577778</v>
          </cell>
          <cell r="K2680">
            <v>0</v>
          </cell>
          <cell r="L2680">
            <v>0.2577778</v>
          </cell>
          <cell r="M2680">
            <v>0.62996799999999997</v>
          </cell>
          <cell r="N2680">
            <v>0.62996799999999997</v>
          </cell>
          <cell r="O2680">
            <v>37</v>
          </cell>
        </row>
        <row r="2681">
          <cell r="A2681" t="str">
            <v>C&amp;I</v>
          </cell>
          <cell r="B2681">
            <v>16</v>
          </cell>
          <cell r="C2681" t="str">
            <v>R</v>
          </cell>
          <cell r="D2681" t="str">
            <v>All</v>
          </cell>
          <cell r="E2681" t="str">
            <v>Industry: Institutional/Government</v>
          </cell>
          <cell r="F2681">
            <v>97.111099999999993</v>
          </cell>
          <cell r="G2681">
            <v>6.8413370000000002</v>
          </cell>
          <cell r="H2681">
            <v>7.4453899999999997</v>
          </cell>
          <cell r="I2681">
            <v>-0.63021930000000004</v>
          </cell>
          <cell r="J2681">
            <v>-0.25788060000000002</v>
          </cell>
          <cell r="K2681">
            <v>0</v>
          </cell>
          <cell r="L2681">
            <v>0.25788060000000002</v>
          </cell>
          <cell r="M2681">
            <v>0.63021930000000004</v>
          </cell>
          <cell r="N2681">
            <v>0.63021930000000004</v>
          </cell>
          <cell r="O2681">
            <v>37</v>
          </cell>
        </row>
        <row r="2682">
          <cell r="A2682" t="str">
            <v>C&amp;I</v>
          </cell>
          <cell r="B2682">
            <v>17</v>
          </cell>
          <cell r="C2682" t="str">
            <v>R</v>
          </cell>
          <cell r="D2682" t="str">
            <v>All</v>
          </cell>
          <cell r="E2682" t="str">
            <v>Industry: Institutional/Government</v>
          </cell>
          <cell r="F2682">
            <v>98.333299999999994</v>
          </cell>
          <cell r="G2682">
            <v>7.0770410000000004</v>
          </cell>
          <cell r="H2682">
            <v>7.2506259999999996</v>
          </cell>
          <cell r="I2682">
            <v>-0.62946519999999995</v>
          </cell>
          <cell r="J2682">
            <v>-0.25757210000000003</v>
          </cell>
          <cell r="K2682">
            <v>0</v>
          </cell>
          <cell r="L2682">
            <v>0.25757210000000003</v>
          </cell>
          <cell r="M2682">
            <v>0.62946519999999995</v>
          </cell>
          <cell r="N2682">
            <v>0.62946519999999995</v>
          </cell>
          <cell r="O2682">
            <v>37</v>
          </cell>
        </row>
        <row r="2683">
          <cell r="A2683" t="str">
            <v>C&amp;I</v>
          </cell>
          <cell r="B2683">
            <v>18</v>
          </cell>
          <cell r="C2683" t="str">
            <v>R</v>
          </cell>
          <cell r="D2683" t="str">
            <v>All</v>
          </cell>
          <cell r="E2683" t="str">
            <v>Industry: Institutional/Government</v>
          </cell>
          <cell r="F2683">
            <v>98.333299999999994</v>
          </cell>
          <cell r="G2683">
            <v>6.5052839999999996</v>
          </cell>
          <cell r="H2683">
            <v>6.3940169999999998</v>
          </cell>
          <cell r="I2683">
            <v>-0.66320679999999999</v>
          </cell>
          <cell r="J2683">
            <v>-0.27137879999999998</v>
          </cell>
          <cell r="K2683">
            <v>0</v>
          </cell>
          <cell r="L2683">
            <v>0.27137879999999998</v>
          </cell>
          <cell r="M2683">
            <v>0.66320679999999999</v>
          </cell>
          <cell r="N2683">
            <v>0.66320679999999999</v>
          </cell>
          <cell r="O2683">
            <v>37</v>
          </cell>
        </row>
        <row r="2684">
          <cell r="A2684" t="str">
            <v>C&amp;I</v>
          </cell>
          <cell r="B2684">
            <v>19</v>
          </cell>
          <cell r="C2684" t="str">
            <v>R</v>
          </cell>
          <cell r="D2684" t="str">
            <v>All</v>
          </cell>
          <cell r="E2684" t="str">
            <v>Industry: Institutional/Government</v>
          </cell>
          <cell r="F2684">
            <v>96.055599999999998</v>
          </cell>
          <cell r="G2684">
            <v>5.8137980000000002</v>
          </cell>
          <cell r="H2684">
            <v>6.0112019999999999</v>
          </cell>
          <cell r="I2684">
            <v>-0.64815109999999998</v>
          </cell>
          <cell r="J2684">
            <v>-0.26521820000000002</v>
          </cell>
          <cell r="K2684">
            <v>0</v>
          </cell>
          <cell r="L2684">
            <v>0.26521820000000002</v>
          </cell>
          <cell r="M2684">
            <v>0.64815109999999998</v>
          </cell>
          <cell r="N2684">
            <v>0.64815109999999998</v>
          </cell>
          <cell r="O2684">
            <v>37</v>
          </cell>
        </row>
        <row r="2685">
          <cell r="A2685" t="str">
            <v>C&amp;I</v>
          </cell>
          <cell r="B2685">
            <v>20</v>
          </cell>
          <cell r="C2685" t="str">
            <v>R</v>
          </cell>
          <cell r="D2685" t="str">
            <v>All</v>
          </cell>
          <cell r="E2685" t="str">
            <v>Industry: Institutional/Government</v>
          </cell>
          <cell r="F2685">
            <v>93.944400000000002</v>
          </cell>
          <cell r="G2685">
            <v>4.9639100000000003</v>
          </cell>
          <cell r="H2685">
            <v>5.6093029999999997</v>
          </cell>
          <cell r="I2685">
            <v>-0.67092560000000001</v>
          </cell>
          <cell r="J2685">
            <v>-0.27453729999999998</v>
          </cell>
          <cell r="K2685">
            <v>0</v>
          </cell>
          <cell r="L2685">
            <v>0.27453729999999998</v>
          </cell>
          <cell r="M2685">
            <v>0.67092560000000001</v>
          </cell>
          <cell r="N2685">
            <v>0.67092560000000001</v>
          </cell>
          <cell r="O2685">
            <v>37</v>
          </cell>
        </row>
        <row r="2686">
          <cell r="A2686" t="str">
            <v>C&amp;I</v>
          </cell>
          <cell r="B2686">
            <v>21</v>
          </cell>
          <cell r="C2686" t="str">
            <v>R</v>
          </cell>
          <cell r="D2686" t="str">
            <v>All</v>
          </cell>
          <cell r="E2686" t="str">
            <v>Industry: Institutional/Government</v>
          </cell>
          <cell r="F2686">
            <v>90</v>
          </cell>
          <cell r="G2686">
            <v>2.7856800000000002</v>
          </cell>
          <cell r="H2686">
            <v>4.1399220000000003</v>
          </cell>
          <cell r="I2686">
            <v>-0.65898290000000004</v>
          </cell>
          <cell r="J2686">
            <v>-0.26965050000000002</v>
          </cell>
          <cell r="K2686">
            <v>0</v>
          </cell>
          <cell r="L2686">
            <v>0.26965050000000002</v>
          </cell>
          <cell r="M2686">
            <v>0.65898290000000004</v>
          </cell>
          <cell r="N2686">
            <v>0.65898290000000004</v>
          </cell>
          <cell r="O2686">
            <v>37</v>
          </cell>
        </row>
        <row r="2687">
          <cell r="A2687" t="str">
            <v>C&amp;I</v>
          </cell>
          <cell r="B2687">
            <v>22</v>
          </cell>
          <cell r="C2687" t="str">
            <v>R</v>
          </cell>
          <cell r="D2687" t="str">
            <v>All</v>
          </cell>
          <cell r="E2687" t="str">
            <v>Industry: Institutional/Government</v>
          </cell>
          <cell r="F2687">
            <v>87</v>
          </cell>
          <cell r="G2687">
            <v>1.5702659999999999</v>
          </cell>
          <cell r="H2687">
            <v>1.1038289999999999</v>
          </cell>
          <cell r="I2687">
            <v>-0.65664900000000004</v>
          </cell>
          <cell r="J2687">
            <v>-0.26869539999999997</v>
          </cell>
          <cell r="K2687">
            <v>0</v>
          </cell>
          <cell r="L2687">
            <v>0.26869539999999997</v>
          </cell>
          <cell r="M2687">
            <v>0.65664900000000004</v>
          </cell>
          <cell r="N2687">
            <v>0.65664900000000004</v>
          </cell>
          <cell r="O2687">
            <v>37</v>
          </cell>
        </row>
        <row r="2688">
          <cell r="A2688" t="str">
            <v>C&amp;I</v>
          </cell>
          <cell r="B2688">
            <v>23</v>
          </cell>
          <cell r="C2688" t="str">
            <v>R</v>
          </cell>
          <cell r="D2688" t="str">
            <v>All</v>
          </cell>
          <cell r="E2688" t="str">
            <v>Industry: Institutional/Government</v>
          </cell>
          <cell r="F2688">
            <v>83.888900000000007</v>
          </cell>
          <cell r="G2688">
            <v>1.2804720000000001</v>
          </cell>
          <cell r="H2688">
            <v>0.93002649999999998</v>
          </cell>
          <cell r="I2688">
            <v>-0.62910969999999999</v>
          </cell>
          <cell r="J2688">
            <v>-0.25742660000000001</v>
          </cell>
          <cell r="K2688">
            <v>0</v>
          </cell>
          <cell r="L2688">
            <v>0.25742660000000001</v>
          </cell>
          <cell r="M2688">
            <v>0.62910969999999999</v>
          </cell>
          <cell r="N2688">
            <v>0.62910969999999999</v>
          </cell>
          <cell r="O2688">
            <v>37</v>
          </cell>
        </row>
        <row r="2689">
          <cell r="A2689" t="str">
            <v>C&amp;I</v>
          </cell>
          <cell r="B2689">
            <v>24</v>
          </cell>
          <cell r="C2689" t="str">
            <v>R</v>
          </cell>
          <cell r="D2689" t="str">
            <v>All</v>
          </cell>
          <cell r="E2689" t="str">
            <v>Industry: Institutional/Government</v>
          </cell>
          <cell r="F2689">
            <v>81.444400000000002</v>
          </cell>
          <cell r="G2689">
            <v>1.2586090000000001</v>
          </cell>
          <cell r="H2689">
            <v>0.96751089999999995</v>
          </cell>
          <cell r="I2689">
            <v>-0.60367009999999999</v>
          </cell>
          <cell r="J2689">
            <v>-0.24701690000000001</v>
          </cell>
          <cell r="K2689">
            <v>0</v>
          </cell>
          <cell r="L2689">
            <v>0.24701690000000001</v>
          </cell>
          <cell r="M2689">
            <v>0.60367009999999999</v>
          </cell>
          <cell r="N2689">
            <v>0.60367009999999999</v>
          </cell>
          <cell r="O2689">
            <v>37</v>
          </cell>
        </row>
        <row r="2690">
          <cell r="A2690" t="str">
            <v>C&amp;I</v>
          </cell>
          <cell r="B2690">
            <v>1</v>
          </cell>
          <cell r="C2690" t="str">
            <v>R</v>
          </cell>
          <cell r="D2690" t="str">
            <v>All</v>
          </cell>
          <cell r="E2690" t="str">
            <v>Industry: Manufacturing</v>
          </cell>
          <cell r="F2690">
            <v>77</v>
          </cell>
          <cell r="G2690">
            <v>0.84230919999999998</v>
          </cell>
          <cell r="H2690">
            <v>0.90899980000000002</v>
          </cell>
          <cell r="I2690">
            <v>-17.851749999999999</v>
          </cell>
          <cell r="J2690">
            <v>-7.3047899999999997</v>
          </cell>
          <cell r="K2690">
            <v>0</v>
          </cell>
          <cell r="L2690">
            <v>7.3047899999999997</v>
          </cell>
          <cell r="M2690">
            <v>17.851749999999999</v>
          </cell>
          <cell r="N2690">
            <v>17.851749999999999</v>
          </cell>
          <cell r="O2690">
            <v>4</v>
          </cell>
        </row>
        <row r="2691">
          <cell r="A2691" t="str">
            <v>C&amp;I</v>
          </cell>
          <cell r="B2691">
            <v>2</v>
          </cell>
          <cell r="C2691" t="str">
            <v>R</v>
          </cell>
          <cell r="D2691" t="str">
            <v>All</v>
          </cell>
          <cell r="E2691" t="str">
            <v>Industry: Manufacturing</v>
          </cell>
          <cell r="F2691">
            <v>76.5</v>
          </cell>
          <cell r="G2691">
            <v>0.80533860000000002</v>
          </cell>
          <cell r="H2691">
            <v>0.90599989999999997</v>
          </cell>
          <cell r="I2691">
            <v>-17.861160000000002</v>
          </cell>
          <cell r="J2691">
            <v>-7.308643</v>
          </cell>
          <cell r="K2691">
            <v>0</v>
          </cell>
          <cell r="L2691">
            <v>7.308643</v>
          </cell>
          <cell r="M2691">
            <v>17.861160000000002</v>
          </cell>
          <cell r="N2691">
            <v>17.861160000000002</v>
          </cell>
          <cell r="O2691">
            <v>4</v>
          </cell>
        </row>
        <row r="2692">
          <cell r="A2692" t="str">
            <v>C&amp;I</v>
          </cell>
          <cell r="B2692">
            <v>3</v>
          </cell>
          <cell r="C2692" t="str">
            <v>R</v>
          </cell>
          <cell r="D2692" t="str">
            <v>All</v>
          </cell>
          <cell r="E2692" t="str">
            <v>Industry: Manufacturing</v>
          </cell>
          <cell r="F2692">
            <v>73.5</v>
          </cell>
          <cell r="G2692">
            <v>0.78418710000000003</v>
          </cell>
          <cell r="H2692">
            <v>0.95899990000000002</v>
          </cell>
          <cell r="I2692">
            <v>-17.840710000000001</v>
          </cell>
          <cell r="J2692">
            <v>-7.3002750000000001</v>
          </cell>
          <cell r="K2692">
            <v>0</v>
          </cell>
          <cell r="L2692">
            <v>7.3002750000000001</v>
          </cell>
          <cell r="M2692">
            <v>17.840710000000001</v>
          </cell>
          <cell r="N2692">
            <v>17.840710000000001</v>
          </cell>
          <cell r="O2692">
            <v>4</v>
          </cell>
        </row>
        <row r="2693">
          <cell r="A2693" t="str">
            <v>C&amp;I</v>
          </cell>
          <cell r="B2693">
            <v>4</v>
          </cell>
          <cell r="C2693" t="str">
            <v>R</v>
          </cell>
          <cell r="D2693" t="str">
            <v>All</v>
          </cell>
          <cell r="E2693" t="str">
            <v>Industry: Manufacturing</v>
          </cell>
          <cell r="F2693">
            <v>72</v>
          </cell>
          <cell r="G2693">
            <v>0.74908430000000004</v>
          </cell>
          <cell r="H2693">
            <v>2.7979989999999999</v>
          </cell>
          <cell r="I2693">
            <v>-17.827439999999999</v>
          </cell>
          <cell r="J2693">
            <v>-7.2948440000000003</v>
          </cell>
          <cell r="K2693">
            <v>0</v>
          </cell>
          <cell r="L2693">
            <v>7.2948440000000003</v>
          </cell>
          <cell r="M2693">
            <v>17.827439999999999</v>
          </cell>
          <cell r="N2693">
            <v>17.827439999999999</v>
          </cell>
          <cell r="O2693">
            <v>4</v>
          </cell>
        </row>
        <row r="2694">
          <cell r="A2694" t="str">
            <v>C&amp;I</v>
          </cell>
          <cell r="B2694">
            <v>5</v>
          </cell>
          <cell r="C2694" t="str">
            <v>R</v>
          </cell>
          <cell r="D2694" t="str">
            <v>All</v>
          </cell>
          <cell r="E2694" t="str">
            <v>Industry: Manufacturing</v>
          </cell>
          <cell r="F2694">
            <v>70.5</v>
          </cell>
          <cell r="G2694">
            <v>0.79198219999999997</v>
          </cell>
          <cell r="H2694">
            <v>0.93499969999999999</v>
          </cell>
          <cell r="I2694">
            <v>-17.829840000000001</v>
          </cell>
          <cell r="J2694">
            <v>-7.2958249999999998</v>
          </cell>
          <cell r="K2694">
            <v>0</v>
          </cell>
          <cell r="L2694">
            <v>7.2958249999999998</v>
          </cell>
          <cell r="M2694">
            <v>17.829840000000001</v>
          </cell>
          <cell r="N2694">
            <v>17.829840000000001</v>
          </cell>
          <cell r="O2694">
            <v>4</v>
          </cell>
        </row>
        <row r="2695">
          <cell r="A2695" t="str">
            <v>C&amp;I</v>
          </cell>
          <cell r="B2695">
            <v>6</v>
          </cell>
          <cell r="C2695" t="str">
            <v>R</v>
          </cell>
          <cell r="D2695" t="str">
            <v>All</v>
          </cell>
          <cell r="E2695" t="str">
            <v>Industry: Manufacturing</v>
          </cell>
          <cell r="F2695">
            <v>69.5</v>
          </cell>
          <cell r="G2695">
            <v>0.89631110000000003</v>
          </cell>
          <cell r="H2695">
            <v>0.84399990000000003</v>
          </cell>
          <cell r="I2695">
            <v>-17.833680000000001</v>
          </cell>
          <cell r="J2695">
            <v>-7.2973990000000004</v>
          </cell>
          <cell r="K2695">
            <v>0</v>
          </cell>
          <cell r="L2695">
            <v>7.2973990000000004</v>
          </cell>
          <cell r="M2695">
            <v>17.833680000000001</v>
          </cell>
          <cell r="N2695">
            <v>17.833680000000001</v>
          </cell>
          <cell r="O2695">
            <v>4</v>
          </cell>
        </row>
        <row r="2696">
          <cell r="A2696" t="str">
            <v>C&amp;I</v>
          </cell>
          <cell r="B2696">
            <v>7</v>
          </cell>
          <cell r="C2696" t="str">
            <v>R</v>
          </cell>
          <cell r="D2696" t="str">
            <v>All</v>
          </cell>
          <cell r="E2696" t="str">
            <v>Industry: Manufacturing</v>
          </cell>
          <cell r="F2696">
            <v>68.5</v>
          </cell>
          <cell r="G2696">
            <v>0.79058919999999999</v>
          </cell>
          <cell r="H2696">
            <v>1.1779999999999999</v>
          </cell>
          <cell r="I2696">
            <v>-17.82939</v>
          </cell>
          <cell r="J2696">
            <v>-7.2956399999999997</v>
          </cell>
          <cell r="K2696">
            <v>0</v>
          </cell>
          <cell r="L2696">
            <v>7.2956399999999997</v>
          </cell>
          <cell r="M2696">
            <v>17.82939</v>
          </cell>
          <cell r="N2696">
            <v>17.82939</v>
          </cell>
          <cell r="O2696">
            <v>4</v>
          </cell>
        </row>
        <row r="2697">
          <cell r="A2697" t="str">
            <v>C&amp;I</v>
          </cell>
          <cell r="B2697">
            <v>8</v>
          </cell>
          <cell r="C2697" t="str">
            <v>R</v>
          </cell>
          <cell r="D2697" t="str">
            <v>All</v>
          </cell>
          <cell r="E2697" t="str">
            <v>Industry: Manufacturing</v>
          </cell>
          <cell r="F2697">
            <v>69</v>
          </cell>
          <cell r="G2697">
            <v>1.3662319999999999</v>
          </cell>
          <cell r="H2697">
            <v>1.0029999999999999</v>
          </cell>
          <cell r="I2697">
            <v>-17.985130000000002</v>
          </cell>
          <cell r="J2697">
            <v>-7.3593710000000003</v>
          </cell>
          <cell r="K2697">
            <v>0</v>
          </cell>
          <cell r="L2697">
            <v>7.3593710000000003</v>
          </cell>
          <cell r="M2697">
            <v>17.985130000000002</v>
          </cell>
          <cell r="N2697">
            <v>17.985130000000002</v>
          </cell>
          <cell r="O2697">
            <v>4</v>
          </cell>
        </row>
        <row r="2698">
          <cell r="A2698" t="str">
            <v>C&amp;I</v>
          </cell>
          <cell r="B2698">
            <v>9</v>
          </cell>
          <cell r="C2698" t="str">
            <v>R</v>
          </cell>
          <cell r="D2698" t="str">
            <v>All</v>
          </cell>
          <cell r="E2698" t="str">
            <v>Industry: Manufacturing</v>
          </cell>
          <cell r="F2698">
            <v>71.5</v>
          </cell>
          <cell r="G2698">
            <v>7.7729160000000004</v>
          </cell>
          <cell r="H2698">
            <v>10.798999999999999</v>
          </cell>
          <cell r="I2698">
            <v>-19.683759999999999</v>
          </cell>
          <cell r="J2698">
            <v>-8.0544340000000005</v>
          </cell>
          <cell r="K2698">
            <v>0</v>
          </cell>
          <cell r="L2698">
            <v>8.0544340000000005</v>
          </cell>
          <cell r="M2698">
            <v>19.683759999999999</v>
          </cell>
          <cell r="N2698">
            <v>19.683759999999999</v>
          </cell>
          <cell r="O2698">
            <v>4</v>
          </cell>
        </row>
        <row r="2699">
          <cell r="A2699" t="str">
            <v>C&amp;I</v>
          </cell>
          <cell r="B2699">
            <v>10</v>
          </cell>
          <cell r="C2699" t="str">
            <v>R</v>
          </cell>
          <cell r="D2699" t="str">
            <v>All</v>
          </cell>
          <cell r="E2699" t="str">
            <v>Industry: Manufacturing</v>
          </cell>
          <cell r="F2699">
            <v>76</v>
          </cell>
          <cell r="G2699">
            <v>8.0804569999999991</v>
          </cell>
          <cell r="H2699">
            <v>12.747999999999999</v>
          </cell>
          <cell r="I2699">
            <v>-21.79552</v>
          </cell>
          <cell r="J2699">
            <v>-8.9185499999999998</v>
          </cell>
          <cell r="K2699">
            <v>0</v>
          </cell>
          <cell r="L2699">
            <v>8.9185499999999998</v>
          </cell>
          <cell r="M2699">
            <v>21.79552</v>
          </cell>
          <cell r="N2699">
            <v>21.79552</v>
          </cell>
          <cell r="O2699">
            <v>4</v>
          </cell>
        </row>
        <row r="2700">
          <cell r="A2700" t="str">
            <v>C&amp;I</v>
          </cell>
          <cell r="B2700">
            <v>11</v>
          </cell>
          <cell r="C2700" t="str">
            <v>R</v>
          </cell>
          <cell r="D2700" t="str">
            <v>All</v>
          </cell>
          <cell r="E2700" t="str">
            <v>Industry: Manufacturing</v>
          </cell>
          <cell r="F2700">
            <v>81.5</v>
          </cell>
          <cell r="G2700">
            <v>8.5521320000000003</v>
          </cell>
          <cell r="H2700">
            <v>10.311</v>
          </cell>
          <cell r="I2700">
            <v>-21.563739999999999</v>
          </cell>
          <cell r="J2700">
            <v>-8.8237089999999991</v>
          </cell>
          <cell r="K2700">
            <v>0</v>
          </cell>
          <cell r="L2700">
            <v>8.8237089999999991</v>
          </cell>
          <cell r="M2700">
            <v>21.563739999999999</v>
          </cell>
          <cell r="N2700">
            <v>21.563739999999999</v>
          </cell>
          <cell r="O2700">
            <v>4</v>
          </cell>
        </row>
        <row r="2701">
          <cell r="A2701" t="str">
            <v>C&amp;I</v>
          </cell>
          <cell r="B2701">
            <v>12</v>
          </cell>
          <cell r="C2701" t="str">
            <v>R</v>
          </cell>
          <cell r="D2701" t="str">
            <v>All</v>
          </cell>
          <cell r="E2701" t="str">
            <v>Industry: Manufacturing</v>
          </cell>
          <cell r="F2701">
            <v>86</v>
          </cell>
          <cell r="G2701">
            <v>9.2066649999999992</v>
          </cell>
          <cell r="H2701">
            <v>9.3189989999999998</v>
          </cell>
          <cell r="I2701">
            <v>-21.446490000000001</v>
          </cell>
          <cell r="J2701">
            <v>-8.7757280000000009</v>
          </cell>
          <cell r="K2701">
            <v>0</v>
          </cell>
          <cell r="L2701">
            <v>8.7757280000000009</v>
          </cell>
          <cell r="M2701">
            <v>21.446490000000001</v>
          </cell>
          <cell r="N2701">
            <v>21.446490000000001</v>
          </cell>
          <cell r="O2701">
            <v>4</v>
          </cell>
        </row>
        <row r="2702">
          <cell r="A2702" t="str">
            <v>C&amp;I</v>
          </cell>
          <cell r="B2702">
            <v>13</v>
          </cell>
          <cell r="C2702" t="str">
            <v>R</v>
          </cell>
          <cell r="D2702" t="str">
            <v>All</v>
          </cell>
          <cell r="E2702" t="str">
            <v>Industry: Manufacturing</v>
          </cell>
          <cell r="F2702">
            <v>89.5</v>
          </cell>
          <cell r="G2702">
            <v>7.3605349999999996</v>
          </cell>
          <cell r="H2702">
            <v>8.9269979999999993</v>
          </cell>
          <cell r="I2702">
            <v>-21.776710000000001</v>
          </cell>
          <cell r="J2702">
            <v>-8.9108529999999995</v>
          </cell>
          <cell r="K2702">
            <v>0</v>
          </cell>
          <cell r="L2702">
            <v>8.9108529999999995</v>
          </cell>
          <cell r="M2702">
            <v>21.776710000000001</v>
          </cell>
          <cell r="N2702">
            <v>21.776710000000001</v>
          </cell>
          <cell r="O2702">
            <v>4</v>
          </cell>
        </row>
        <row r="2703">
          <cell r="A2703" t="str">
            <v>C&amp;I</v>
          </cell>
          <cell r="B2703">
            <v>14</v>
          </cell>
          <cell r="C2703" t="str">
            <v>R</v>
          </cell>
          <cell r="D2703" t="str">
            <v>All</v>
          </cell>
          <cell r="E2703" t="str">
            <v>Industry: Manufacturing</v>
          </cell>
          <cell r="F2703">
            <v>92.5</v>
          </cell>
          <cell r="G2703">
            <v>8.8972829999999998</v>
          </cell>
          <cell r="H2703">
            <v>7.8919969999999999</v>
          </cell>
          <cell r="I2703">
            <v>-24.028749999999999</v>
          </cell>
          <cell r="J2703">
            <v>-9.8323699999999992</v>
          </cell>
          <cell r="K2703">
            <v>0</v>
          </cell>
          <cell r="L2703">
            <v>9.8323699999999992</v>
          </cell>
          <cell r="M2703">
            <v>24.028749999999999</v>
          </cell>
          <cell r="N2703">
            <v>24.028749999999999</v>
          </cell>
          <cell r="O2703">
            <v>4</v>
          </cell>
        </row>
        <row r="2704">
          <cell r="A2704" t="str">
            <v>C&amp;I</v>
          </cell>
          <cell r="B2704">
            <v>15</v>
          </cell>
          <cell r="C2704" t="str">
            <v>R</v>
          </cell>
          <cell r="D2704" t="str">
            <v>All</v>
          </cell>
          <cell r="E2704" t="str">
            <v>Industry: Manufacturing</v>
          </cell>
          <cell r="F2704">
            <v>95</v>
          </cell>
          <cell r="G2704">
            <v>8.7773789999999998</v>
          </cell>
          <cell r="H2704">
            <v>6.3449980000000004</v>
          </cell>
          <cell r="I2704">
            <v>-21.996549999999999</v>
          </cell>
          <cell r="J2704">
            <v>-9.0008119999999998</v>
          </cell>
          <cell r="K2704">
            <v>0</v>
          </cell>
          <cell r="L2704">
            <v>9.0008119999999998</v>
          </cell>
          <cell r="M2704">
            <v>21.996549999999999</v>
          </cell>
          <cell r="N2704">
            <v>21.996549999999999</v>
          </cell>
          <cell r="O2704">
            <v>4</v>
          </cell>
        </row>
        <row r="2705">
          <cell r="A2705" t="str">
            <v>C&amp;I</v>
          </cell>
          <cell r="B2705">
            <v>16</v>
          </cell>
          <cell r="C2705" t="str">
            <v>R</v>
          </cell>
          <cell r="D2705" t="str">
            <v>All</v>
          </cell>
          <cell r="E2705" t="str">
            <v>Industry: Manufacturing</v>
          </cell>
          <cell r="F2705">
            <v>97.5</v>
          </cell>
          <cell r="G2705">
            <v>6.5999730000000003</v>
          </cell>
          <cell r="H2705">
            <v>8.0459990000000001</v>
          </cell>
          <cell r="I2705">
            <v>-20.510059999999999</v>
          </cell>
          <cell r="J2705">
            <v>-8.3925490000000007</v>
          </cell>
          <cell r="K2705">
            <v>0</v>
          </cell>
          <cell r="L2705">
            <v>8.3925490000000007</v>
          </cell>
          <cell r="M2705">
            <v>20.510059999999999</v>
          </cell>
          <cell r="N2705">
            <v>20.510059999999999</v>
          </cell>
          <cell r="O2705">
            <v>4</v>
          </cell>
        </row>
        <row r="2706">
          <cell r="A2706" t="str">
            <v>C&amp;I</v>
          </cell>
          <cell r="B2706">
            <v>17</v>
          </cell>
          <cell r="C2706" t="str">
            <v>R</v>
          </cell>
          <cell r="D2706" t="str">
            <v>All</v>
          </cell>
          <cell r="E2706" t="str">
            <v>Industry: Manufacturing</v>
          </cell>
          <cell r="F2706">
            <v>99</v>
          </cell>
          <cell r="G2706">
            <v>5.8882680000000001</v>
          </cell>
          <cell r="H2706">
            <v>6.726998</v>
          </cell>
          <cell r="I2706">
            <v>-19.684629999999999</v>
          </cell>
          <cell r="J2706">
            <v>-8.0547900000000006</v>
          </cell>
          <cell r="K2706">
            <v>0</v>
          </cell>
          <cell r="L2706">
            <v>8.0547900000000006</v>
          </cell>
          <cell r="M2706">
            <v>19.684629999999999</v>
          </cell>
          <cell r="N2706">
            <v>19.684629999999999</v>
          </cell>
          <cell r="O2706">
            <v>4</v>
          </cell>
        </row>
        <row r="2707">
          <cell r="A2707" t="str">
            <v>C&amp;I</v>
          </cell>
          <cell r="B2707">
            <v>18</v>
          </cell>
          <cell r="C2707" t="str">
            <v>R</v>
          </cell>
          <cell r="D2707" t="str">
            <v>All</v>
          </cell>
          <cell r="E2707" t="str">
            <v>Industry: Manufacturing</v>
          </cell>
          <cell r="F2707">
            <v>99</v>
          </cell>
          <cell r="G2707">
            <v>2.342835</v>
          </cell>
          <cell r="H2707">
            <v>1.1419999999999999</v>
          </cell>
          <cell r="I2707">
            <v>-18.858080000000001</v>
          </cell>
          <cell r="J2707">
            <v>-7.7165720000000002</v>
          </cell>
          <cell r="K2707">
            <v>0</v>
          </cell>
          <cell r="L2707">
            <v>7.7165720000000002</v>
          </cell>
          <cell r="M2707">
            <v>18.858080000000001</v>
          </cell>
          <cell r="N2707">
            <v>18.858080000000001</v>
          </cell>
          <cell r="O2707">
            <v>4</v>
          </cell>
        </row>
        <row r="2708">
          <cell r="A2708" t="str">
            <v>C&amp;I</v>
          </cell>
          <cell r="B2708">
            <v>19</v>
          </cell>
          <cell r="C2708" t="str">
            <v>R</v>
          </cell>
          <cell r="D2708" t="str">
            <v>All</v>
          </cell>
          <cell r="E2708" t="str">
            <v>Industry: Manufacturing</v>
          </cell>
          <cell r="F2708">
            <v>96.5</v>
          </cell>
          <cell r="G2708">
            <v>1.379238</v>
          </cell>
          <cell r="H2708">
            <v>1.204</v>
          </cell>
          <cell r="I2708">
            <v>-18.341229999999999</v>
          </cell>
          <cell r="J2708">
            <v>-7.5050829999999999</v>
          </cell>
          <cell r="K2708">
            <v>0</v>
          </cell>
          <cell r="L2708">
            <v>7.5050829999999999</v>
          </cell>
          <cell r="M2708">
            <v>18.341229999999999</v>
          </cell>
          <cell r="N2708">
            <v>18.341229999999999</v>
          </cell>
          <cell r="O2708">
            <v>4</v>
          </cell>
        </row>
        <row r="2709">
          <cell r="A2709" t="str">
            <v>C&amp;I</v>
          </cell>
          <cell r="B2709">
            <v>20</v>
          </cell>
          <cell r="C2709" t="str">
            <v>R</v>
          </cell>
          <cell r="D2709" t="str">
            <v>All</v>
          </cell>
          <cell r="E2709" t="str">
            <v>Industry: Manufacturing</v>
          </cell>
          <cell r="F2709">
            <v>94.5</v>
          </cell>
          <cell r="G2709">
            <v>1.5402149999999999</v>
          </cell>
          <cell r="H2709">
            <v>0.88299970000000005</v>
          </cell>
          <cell r="I2709">
            <v>-18.211929999999999</v>
          </cell>
          <cell r="J2709">
            <v>-7.4521730000000002</v>
          </cell>
          <cell r="K2709">
            <v>0</v>
          </cell>
          <cell r="L2709">
            <v>7.4521730000000002</v>
          </cell>
          <cell r="M2709">
            <v>18.211929999999999</v>
          </cell>
          <cell r="N2709">
            <v>18.211929999999999</v>
          </cell>
          <cell r="O2709">
            <v>4</v>
          </cell>
        </row>
        <row r="2710">
          <cell r="A2710" t="str">
            <v>C&amp;I</v>
          </cell>
          <cell r="B2710">
            <v>21</v>
          </cell>
          <cell r="C2710" t="str">
            <v>R</v>
          </cell>
          <cell r="D2710" t="str">
            <v>All</v>
          </cell>
          <cell r="E2710" t="str">
            <v>Industry: Manufacturing</v>
          </cell>
          <cell r="F2710">
            <v>90.5</v>
          </cell>
          <cell r="G2710">
            <v>1.3823270000000001</v>
          </cell>
          <cell r="H2710">
            <v>0.96399979999999996</v>
          </cell>
          <cell r="I2710">
            <v>-18.023959999999999</v>
          </cell>
          <cell r="J2710">
            <v>-7.3752599999999999</v>
          </cell>
          <cell r="K2710">
            <v>0</v>
          </cell>
          <cell r="L2710">
            <v>7.3752599999999999</v>
          </cell>
          <cell r="M2710">
            <v>18.023959999999999</v>
          </cell>
          <cell r="N2710">
            <v>18.023959999999999</v>
          </cell>
          <cell r="O2710">
            <v>4</v>
          </cell>
        </row>
        <row r="2711">
          <cell r="A2711" t="str">
            <v>C&amp;I</v>
          </cell>
          <cell r="B2711">
            <v>22</v>
          </cell>
          <cell r="C2711" t="str">
            <v>R</v>
          </cell>
          <cell r="D2711" t="str">
            <v>All</v>
          </cell>
          <cell r="E2711" t="str">
            <v>Industry: Manufacturing</v>
          </cell>
          <cell r="F2711">
            <v>87.5</v>
          </cell>
          <cell r="G2711">
            <v>1.3969959999999999</v>
          </cell>
          <cell r="H2711">
            <v>0.91399980000000003</v>
          </cell>
          <cell r="I2711">
            <v>-17.956990000000001</v>
          </cell>
          <cell r="J2711">
            <v>-7.3478539999999999</v>
          </cell>
          <cell r="K2711">
            <v>0</v>
          </cell>
          <cell r="L2711">
            <v>7.3478539999999999</v>
          </cell>
          <cell r="M2711">
            <v>17.956990000000001</v>
          </cell>
          <cell r="N2711">
            <v>17.956990000000001</v>
          </cell>
          <cell r="O2711">
            <v>4</v>
          </cell>
        </row>
        <row r="2712">
          <cell r="A2712" t="str">
            <v>C&amp;I</v>
          </cell>
          <cell r="B2712">
            <v>23</v>
          </cell>
          <cell r="C2712" t="str">
            <v>R</v>
          </cell>
          <cell r="D2712" t="str">
            <v>All</v>
          </cell>
          <cell r="E2712" t="str">
            <v>Industry: Manufacturing</v>
          </cell>
          <cell r="F2712">
            <v>84.5</v>
          </cell>
          <cell r="G2712">
            <v>1.166744</v>
          </cell>
          <cell r="H2712">
            <v>0.94499979999999995</v>
          </cell>
          <cell r="I2712">
            <v>-17.910229999999999</v>
          </cell>
          <cell r="J2712">
            <v>-7.3287199999999997</v>
          </cell>
          <cell r="K2712">
            <v>0</v>
          </cell>
          <cell r="L2712">
            <v>7.3287199999999997</v>
          </cell>
          <cell r="M2712">
            <v>17.910229999999999</v>
          </cell>
          <cell r="N2712">
            <v>17.910229999999999</v>
          </cell>
          <cell r="O2712">
            <v>4</v>
          </cell>
        </row>
        <row r="2713">
          <cell r="A2713" t="str">
            <v>C&amp;I</v>
          </cell>
          <cell r="B2713">
            <v>24</v>
          </cell>
          <cell r="C2713" t="str">
            <v>R</v>
          </cell>
          <cell r="D2713" t="str">
            <v>All</v>
          </cell>
          <cell r="E2713" t="str">
            <v>Industry: Manufacturing</v>
          </cell>
          <cell r="F2713">
            <v>82</v>
          </cell>
          <cell r="G2713">
            <v>0.98902190000000001</v>
          </cell>
          <cell r="H2713">
            <v>1.1889989999999999</v>
          </cell>
          <cell r="I2713">
            <v>-17.864239999999999</v>
          </cell>
          <cell r="J2713">
            <v>-7.3099030000000003</v>
          </cell>
          <cell r="K2713">
            <v>0</v>
          </cell>
          <cell r="L2713">
            <v>7.3099030000000003</v>
          </cell>
          <cell r="M2713">
            <v>17.864239999999999</v>
          </cell>
          <cell r="N2713">
            <v>17.864239999999999</v>
          </cell>
          <cell r="O2713">
            <v>4</v>
          </cell>
        </row>
        <row r="2714">
          <cell r="A2714" t="str">
            <v>C&amp;I</v>
          </cell>
          <cell r="B2714">
            <v>1</v>
          </cell>
          <cell r="C2714" t="str">
            <v>R</v>
          </cell>
          <cell r="D2714" t="str">
            <v>All</v>
          </cell>
          <cell r="E2714" t="str">
            <v>Industry: Offices, Hotels, Finance, Services</v>
          </cell>
          <cell r="F2714">
            <v>76.576899999999995</v>
          </cell>
          <cell r="G2714">
            <v>1.730397</v>
          </cell>
          <cell r="H2714">
            <v>1.8819920000000001</v>
          </cell>
          <cell r="I2714">
            <v>-0.21721679999999999</v>
          </cell>
          <cell r="J2714">
            <v>-8.8883299999999998E-2</v>
          </cell>
          <cell r="K2714">
            <v>0</v>
          </cell>
          <cell r="L2714">
            <v>8.8883299999999998E-2</v>
          </cell>
          <cell r="M2714">
            <v>0.21721679999999999</v>
          </cell>
          <cell r="N2714">
            <v>0.21721679999999999</v>
          </cell>
          <cell r="O2714">
            <v>124</v>
          </cell>
        </row>
        <row r="2715">
          <cell r="A2715" t="str">
            <v>C&amp;I</v>
          </cell>
          <cell r="B2715">
            <v>2</v>
          </cell>
          <cell r="C2715" t="str">
            <v>R</v>
          </cell>
          <cell r="D2715" t="str">
            <v>All</v>
          </cell>
          <cell r="E2715" t="str">
            <v>Industry: Offices, Hotels, Finance, Services</v>
          </cell>
          <cell r="F2715">
            <v>75.884600000000006</v>
          </cell>
          <cell r="G2715">
            <v>1.6073660000000001</v>
          </cell>
          <cell r="H2715">
            <v>1.770554</v>
          </cell>
          <cell r="I2715">
            <v>-0.21541399999999999</v>
          </cell>
          <cell r="J2715">
            <v>-8.8145699999999994E-2</v>
          </cell>
          <cell r="K2715">
            <v>0</v>
          </cell>
          <cell r="L2715">
            <v>8.8145699999999994E-2</v>
          </cell>
          <cell r="M2715">
            <v>0.21541399999999999</v>
          </cell>
          <cell r="N2715">
            <v>0.21541399999999999</v>
          </cell>
          <cell r="O2715">
            <v>124</v>
          </cell>
        </row>
        <row r="2716">
          <cell r="A2716" t="str">
            <v>C&amp;I</v>
          </cell>
          <cell r="B2716">
            <v>3</v>
          </cell>
          <cell r="C2716" t="str">
            <v>R</v>
          </cell>
          <cell r="D2716" t="str">
            <v>All</v>
          </cell>
          <cell r="E2716" t="str">
            <v>Industry: Offices, Hotels, Finance, Services</v>
          </cell>
          <cell r="F2716">
            <v>73.326899999999995</v>
          </cell>
          <cell r="G2716">
            <v>1.568635</v>
          </cell>
          <cell r="H2716">
            <v>1.7135849999999999</v>
          </cell>
          <cell r="I2716">
            <v>-0.2141459</v>
          </cell>
          <cell r="J2716">
            <v>-8.7626800000000005E-2</v>
          </cell>
          <cell r="K2716">
            <v>0</v>
          </cell>
          <cell r="L2716">
            <v>8.7626800000000005E-2</v>
          </cell>
          <cell r="M2716">
            <v>0.2141459</v>
          </cell>
          <cell r="N2716">
            <v>0.2141459</v>
          </cell>
          <cell r="O2716">
            <v>124</v>
          </cell>
        </row>
        <row r="2717">
          <cell r="A2717" t="str">
            <v>C&amp;I</v>
          </cell>
          <cell r="B2717">
            <v>4</v>
          </cell>
          <cell r="C2717" t="str">
            <v>R</v>
          </cell>
          <cell r="D2717" t="str">
            <v>All</v>
          </cell>
          <cell r="E2717" t="str">
            <v>Industry: Offices, Hotels, Finance, Services</v>
          </cell>
          <cell r="F2717">
            <v>72.019199999999998</v>
          </cell>
          <cell r="G2717">
            <v>1.575072</v>
          </cell>
          <cell r="H2717">
            <v>1.6302430000000001</v>
          </cell>
          <cell r="I2717">
            <v>-0.2135793</v>
          </cell>
          <cell r="J2717">
            <v>-8.7394899999999998E-2</v>
          </cell>
          <cell r="K2717">
            <v>0</v>
          </cell>
          <cell r="L2717">
            <v>8.7394899999999998E-2</v>
          </cell>
          <cell r="M2717">
            <v>0.2135793</v>
          </cell>
          <cell r="N2717">
            <v>0.2135793</v>
          </cell>
          <cell r="O2717">
            <v>124</v>
          </cell>
        </row>
        <row r="2718">
          <cell r="A2718" t="str">
            <v>C&amp;I</v>
          </cell>
          <cell r="B2718">
            <v>5</v>
          </cell>
          <cell r="C2718" t="str">
            <v>R</v>
          </cell>
          <cell r="D2718" t="str">
            <v>All</v>
          </cell>
          <cell r="E2718" t="str">
            <v>Industry: Offices, Hotels, Finance, Services</v>
          </cell>
          <cell r="F2718">
            <v>70.346199999999996</v>
          </cell>
          <cell r="G2718">
            <v>1.583418</v>
          </cell>
          <cell r="H2718">
            <v>1.683873</v>
          </cell>
          <cell r="I2718">
            <v>-0.21329709999999999</v>
          </cell>
          <cell r="J2718">
            <v>-8.7279399999999993E-2</v>
          </cell>
          <cell r="K2718">
            <v>0</v>
          </cell>
          <cell r="L2718">
            <v>8.7279399999999993E-2</v>
          </cell>
          <cell r="M2718">
            <v>0.21329709999999999</v>
          </cell>
          <cell r="N2718">
            <v>0.21329709999999999</v>
          </cell>
          <cell r="O2718">
            <v>124</v>
          </cell>
        </row>
        <row r="2719">
          <cell r="A2719" t="str">
            <v>C&amp;I</v>
          </cell>
          <cell r="B2719">
            <v>6</v>
          </cell>
          <cell r="C2719" t="str">
            <v>R</v>
          </cell>
          <cell r="D2719" t="str">
            <v>All</v>
          </cell>
          <cell r="E2719" t="str">
            <v>Industry: Offices, Hotels, Finance, Services</v>
          </cell>
          <cell r="F2719">
            <v>69.269199999999998</v>
          </cell>
          <cell r="G2719">
            <v>1.847302</v>
          </cell>
          <cell r="H2719">
            <v>1.9516469999999999</v>
          </cell>
          <cell r="I2719">
            <v>-0.2155493</v>
          </cell>
          <cell r="J2719">
            <v>-8.8201000000000002E-2</v>
          </cell>
          <cell r="K2719">
            <v>0</v>
          </cell>
          <cell r="L2719">
            <v>8.8201000000000002E-2</v>
          </cell>
          <cell r="M2719">
            <v>0.2155493</v>
          </cell>
          <cell r="N2719">
            <v>0.2155493</v>
          </cell>
          <cell r="O2719">
            <v>124</v>
          </cell>
        </row>
        <row r="2720">
          <cell r="A2720" t="str">
            <v>C&amp;I</v>
          </cell>
          <cell r="B2720">
            <v>7</v>
          </cell>
          <cell r="C2720" t="str">
            <v>R</v>
          </cell>
          <cell r="D2720" t="str">
            <v>All</v>
          </cell>
          <cell r="E2720" t="str">
            <v>Industry: Offices, Hotels, Finance, Services</v>
          </cell>
          <cell r="F2720">
            <v>68.307699999999997</v>
          </cell>
          <cell r="G2720">
            <v>1.882169</v>
          </cell>
          <cell r="H2720">
            <v>1.9766079999999999</v>
          </cell>
          <cell r="I2720">
            <v>-0.2155928</v>
          </cell>
          <cell r="J2720">
            <v>-8.82188E-2</v>
          </cell>
          <cell r="K2720">
            <v>0</v>
          </cell>
          <cell r="L2720">
            <v>8.82188E-2</v>
          </cell>
          <cell r="M2720">
            <v>0.2155928</v>
          </cell>
          <cell r="N2720">
            <v>0.2155928</v>
          </cell>
          <cell r="O2720">
            <v>124</v>
          </cell>
        </row>
        <row r="2721">
          <cell r="A2721" t="str">
            <v>C&amp;I</v>
          </cell>
          <cell r="B2721">
            <v>8</v>
          </cell>
          <cell r="C2721" t="str">
            <v>R</v>
          </cell>
          <cell r="D2721" t="str">
            <v>All</v>
          </cell>
          <cell r="E2721" t="str">
            <v>Industry: Offices, Hotels, Finance, Services</v>
          </cell>
          <cell r="F2721">
            <v>69.019199999999998</v>
          </cell>
          <cell r="G2721">
            <v>2.0814020000000002</v>
          </cell>
          <cell r="H2721">
            <v>2.1646930000000002</v>
          </cell>
          <cell r="I2721">
            <v>-0.21838060000000001</v>
          </cell>
          <cell r="J2721">
            <v>-8.9359599999999997E-2</v>
          </cell>
          <cell r="K2721">
            <v>0</v>
          </cell>
          <cell r="L2721">
            <v>8.9359599999999997E-2</v>
          </cell>
          <cell r="M2721">
            <v>0.21838060000000001</v>
          </cell>
          <cell r="N2721">
            <v>0.21838060000000001</v>
          </cell>
          <cell r="O2721">
            <v>124</v>
          </cell>
        </row>
        <row r="2722">
          <cell r="A2722" t="str">
            <v>C&amp;I</v>
          </cell>
          <cell r="B2722">
            <v>9</v>
          </cell>
          <cell r="C2722" t="str">
            <v>R</v>
          </cell>
          <cell r="D2722" t="str">
            <v>All</v>
          </cell>
          <cell r="E2722" t="str">
            <v>Industry: Offices, Hotels, Finance, Services</v>
          </cell>
          <cell r="F2722">
            <v>71.961500000000001</v>
          </cell>
          <cell r="G2722">
            <v>2.9119350000000002</v>
          </cell>
          <cell r="H2722">
            <v>2.799722</v>
          </cell>
          <cell r="I2722">
            <v>-0.2260721</v>
          </cell>
          <cell r="J2722">
            <v>-9.2506900000000003E-2</v>
          </cell>
          <cell r="K2722">
            <v>0</v>
          </cell>
          <cell r="L2722">
            <v>9.2506900000000003E-2</v>
          </cell>
          <cell r="M2722">
            <v>0.2260721</v>
          </cell>
          <cell r="N2722">
            <v>0.2260721</v>
          </cell>
          <cell r="O2722">
            <v>124</v>
          </cell>
        </row>
        <row r="2723">
          <cell r="A2723" t="str">
            <v>C&amp;I</v>
          </cell>
          <cell r="B2723">
            <v>10</v>
          </cell>
          <cell r="C2723" t="str">
            <v>R</v>
          </cell>
          <cell r="D2723" t="str">
            <v>All</v>
          </cell>
          <cell r="E2723" t="str">
            <v>Industry: Offices, Hotels, Finance, Services</v>
          </cell>
          <cell r="F2723">
            <v>76.576899999999995</v>
          </cell>
          <cell r="G2723">
            <v>3.7903899999999999</v>
          </cell>
          <cell r="H2723">
            <v>3.6858430000000002</v>
          </cell>
          <cell r="I2723">
            <v>-0.22782079999999999</v>
          </cell>
          <cell r="J2723">
            <v>-9.3222399999999997E-2</v>
          </cell>
          <cell r="K2723">
            <v>0</v>
          </cell>
          <cell r="L2723">
            <v>9.3222399999999997E-2</v>
          </cell>
          <cell r="M2723">
            <v>0.22782079999999999</v>
          </cell>
          <cell r="N2723">
            <v>0.22782079999999999</v>
          </cell>
          <cell r="O2723">
            <v>124</v>
          </cell>
        </row>
        <row r="2724">
          <cell r="A2724" t="str">
            <v>C&amp;I</v>
          </cell>
          <cell r="B2724">
            <v>11</v>
          </cell>
          <cell r="C2724" t="str">
            <v>R</v>
          </cell>
          <cell r="D2724" t="str">
            <v>All</v>
          </cell>
          <cell r="E2724" t="str">
            <v>Industry: Offices, Hotels, Finance, Services</v>
          </cell>
          <cell r="F2724">
            <v>81.730800000000002</v>
          </cell>
          <cell r="G2724">
            <v>4.3401690000000004</v>
          </cell>
          <cell r="H2724">
            <v>4.4227040000000004</v>
          </cell>
          <cell r="I2724">
            <v>-0.2293888</v>
          </cell>
          <cell r="J2724">
            <v>-9.3864000000000003E-2</v>
          </cell>
          <cell r="K2724">
            <v>0</v>
          </cell>
          <cell r="L2724">
            <v>9.3864000000000003E-2</v>
          </cell>
          <cell r="M2724">
            <v>0.2293888</v>
          </cell>
          <cell r="N2724">
            <v>0.2293888</v>
          </cell>
          <cell r="O2724">
            <v>124</v>
          </cell>
        </row>
        <row r="2725">
          <cell r="A2725" t="str">
            <v>C&amp;I</v>
          </cell>
          <cell r="B2725">
            <v>12</v>
          </cell>
          <cell r="C2725" t="str">
            <v>R</v>
          </cell>
          <cell r="D2725" t="str">
            <v>All</v>
          </cell>
          <cell r="E2725" t="str">
            <v>Industry: Offices, Hotels, Finance, Services</v>
          </cell>
          <cell r="F2725">
            <v>86.057699999999997</v>
          </cell>
          <cell r="G2725">
            <v>4.844595</v>
          </cell>
          <cell r="H2725">
            <v>4.8863329999999996</v>
          </cell>
          <cell r="I2725">
            <v>-0.22924949999999999</v>
          </cell>
          <cell r="J2725">
            <v>-9.3807000000000001E-2</v>
          </cell>
          <cell r="K2725">
            <v>0</v>
          </cell>
          <cell r="L2725">
            <v>9.3807000000000001E-2</v>
          </cell>
          <cell r="M2725">
            <v>0.22924949999999999</v>
          </cell>
          <cell r="N2725">
            <v>0.22924949999999999</v>
          </cell>
          <cell r="O2725">
            <v>124</v>
          </cell>
        </row>
        <row r="2726">
          <cell r="A2726" t="str">
            <v>C&amp;I</v>
          </cell>
          <cell r="B2726">
            <v>13</v>
          </cell>
          <cell r="C2726" t="str">
            <v>R</v>
          </cell>
          <cell r="D2726" t="str">
            <v>All</v>
          </cell>
          <cell r="E2726" t="str">
            <v>Industry: Offices, Hotels, Finance, Services</v>
          </cell>
          <cell r="F2726">
            <v>89.480800000000002</v>
          </cell>
          <cell r="G2726">
            <v>5.3649909999999998</v>
          </cell>
          <cell r="H2726">
            <v>5.2474129999999999</v>
          </cell>
          <cell r="I2726">
            <v>-0.2301212</v>
          </cell>
          <cell r="J2726">
            <v>-9.4163700000000003E-2</v>
          </cell>
          <cell r="K2726">
            <v>0</v>
          </cell>
          <cell r="L2726">
            <v>9.4163700000000003E-2</v>
          </cell>
          <cell r="M2726">
            <v>0.2301212</v>
          </cell>
          <cell r="N2726">
            <v>0.2301212</v>
          </cell>
          <cell r="O2726">
            <v>124</v>
          </cell>
        </row>
        <row r="2727">
          <cell r="A2727" t="str">
            <v>C&amp;I</v>
          </cell>
          <cell r="B2727">
            <v>14</v>
          </cell>
          <cell r="C2727" t="str">
            <v>R</v>
          </cell>
          <cell r="D2727" t="str">
            <v>All</v>
          </cell>
          <cell r="E2727" t="str">
            <v>Industry: Offices, Hotels, Finance, Services</v>
          </cell>
          <cell r="F2727">
            <v>92.480800000000002</v>
          </cell>
          <cell r="G2727">
            <v>5.6941179999999996</v>
          </cell>
          <cell r="H2727">
            <v>5.5835229999999996</v>
          </cell>
          <cell r="I2727">
            <v>-0.23150209999999999</v>
          </cell>
          <cell r="J2727">
            <v>-9.4728800000000002E-2</v>
          </cell>
          <cell r="K2727">
            <v>0</v>
          </cell>
          <cell r="L2727">
            <v>9.4728800000000002E-2</v>
          </cell>
          <cell r="M2727">
            <v>0.23150209999999999</v>
          </cell>
          <cell r="N2727">
            <v>0.23150209999999999</v>
          </cell>
          <cell r="O2727">
            <v>124</v>
          </cell>
        </row>
        <row r="2728">
          <cell r="A2728" t="str">
            <v>C&amp;I</v>
          </cell>
          <cell r="B2728">
            <v>15</v>
          </cell>
          <cell r="C2728" t="str">
            <v>R</v>
          </cell>
          <cell r="D2728" t="str">
            <v>All</v>
          </cell>
          <cell r="E2728" t="str">
            <v>Industry: Offices, Hotels, Finance, Services</v>
          </cell>
          <cell r="F2728">
            <v>94.961500000000001</v>
          </cell>
          <cell r="G2728">
            <v>5.9295299999999997</v>
          </cell>
          <cell r="H2728">
            <v>6.0334300000000001</v>
          </cell>
          <cell r="I2728">
            <v>-0.2297719</v>
          </cell>
          <cell r="J2728">
            <v>-9.4020800000000002E-2</v>
          </cell>
          <cell r="K2728">
            <v>0</v>
          </cell>
          <cell r="L2728">
            <v>9.4020800000000002E-2</v>
          </cell>
          <cell r="M2728">
            <v>0.2297719</v>
          </cell>
          <cell r="N2728">
            <v>0.2297719</v>
          </cell>
          <cell r="O2728">
            <v>124</v>
          </cell>
        </row>
        <row r="2729">
          <cell r="A2729" t="str">
            <v>C&amp;I</v>
          </cell>
          <cell r="B2729">
            <v>16</v>
          </cell>
          <cell r="C2729" t="str">
            <v>R</v>
          </cell>
          <cell r="D2729" t="str">
            <v>All</v>
          </cell>
          <cell r="E2729" t="str">
            <v>Industry: Offices, Hotels, Finance, Services</v>
          </cell>
          <cell r="F2729">
            <v>97.192300000000003</v>
          </cell>
          <cell r="G2729">
            <v>6.0765289999999998</v>
          </cell>
          <cell r="H2729">
            <v>6.2182829999999996</v>
          </cell>
          <cell r="I2729">
            <v>-0.2302585</v>
          </cell>
          <cell r="J2729">
            <v>-9.4219899999999995E-2</v>
          </cell>
          <cell r="K2729">
            <v>0</v>
          </cell>
          <cell r="L2729">
            <v>9.4219899999999995E-2</v>
          </cell>
          <cell r="M2729">
            <v>0.2302585</v>
          </cell>
          <cell r="N2729">
            <v>0.2302585</v>
          </cell>
          <cell r="O2729">
            <v>124</v>
          </cell>
        </row>
        <row r="2730">
          <cell r="A2730" t="str">
            <v>C&amp;I</v>
          </cell>
          <cell r="B2730">
            <v>17</v>
          </cell>
          <cell r="C2730" t="str">
            <v>R</v>
          </cell>
          <cell r="D2730" t="str">
            <v>All</v>
          </cell>
          <cell r="E2730" t="str">
            <v>Industry: Offices, Hotels, Finance, Services</v>
          </cell>
          <cell r="F2730">
            <v>98.423100000000005</v>
          </cell>
          <cell r="G2730">
            <v>5.7477669999999996</v>
          </cell>
          <cell r="H2730">
            <v>5.9295600000000004</v>
          </cell>
          <cell r="I2730">
            <v>-0.23465169999999999</v>
          </cell>
          <cell r="J2730">
            <v>-9.6017599999999995E-2</v>
          </cell>
          <cell r="K2730">
            <v>0</v>
          </cell>
          <cell r="L2730">
            <v>9.6017599999999995E-2</v>
          </cell>
          <cell r="M2730">
            <v>0.23465169999999999</v>
          </cell>
          <cell r="N2730">
            <v>0.23465169999999999</v>
          </cell>
          <cell r="O2730">
            <v>124</v>
          </cell>
        </row>
        <row r="2731">
          <cell r="A2731" t="str">
            <v>C&amp;I</v>
          </cell>
          <cell r="B2731">
            <v>18</v>
          </cell>
          <cell r="C2731" t="str">
            <v>R</v>
          </cell>
          <cell r="D2731" t="str">
            <v>All</v>
          </cell>
          <cell r="E2731" t="str">
            <v>Industry: Offices, Hotels, Finance, Services</v>
          </cell>
          <cell r="F2731">
            <v>98.480800000000002</v>
          </cell>
          <cell r="G2731">
            <v>4.414898</v>
          </cell>
          <cell r="H2731">
            <v>4.3502980000000004</v>
          </cell>
          <cell r="I2731">
            <v>-0.2416141</v>
          </cell>
          <cell r="J2731">
            <v>-9.8866499999999996E-2</v>
          </cell>
          <cell r="K2731">
            <v>0</v>
          </cell>
          <cell r="L2731">
            <v>9.8866499999999996E-2</v>
          </cell>
          <cell r="M2731">
            <v>0.2416141</v>
          </cell>
          <cell r="N2731">
            <v>0.2416141</v>
          </cell>
          <cell r="O2731">
            <v>124</v>
          </cell>
        </row>
        <row r="2732">
          <cell r="A2732" t="str">
            <v>C&amp;I</v>
          </cell>
          <cell r="B2732">
            <v>19</v>
          </cell>
          <cell r="C2732" t="str">
            <v>R</v>
          </cell>
          <cell r="D2732" t="str">
            <v>All</v>
          </cell>
          <cell r="E2732" t="str">
            <v>Industry: Offices, Hotels, Finance, Services</v>
          </cell>
          <cell r="F2732">
            <v>96.115399999999994</v>
          </cell>
          <cell r="G2732">
            <v>3.6821630000000001</v>
          </cell>
          <cell r="H2732">
            <v>4.138395</v>
          </cell>
          <cell r="I2732">
            <v>-0.23452819999999999</v>
          </cell>
          <cell r="J2732">
            <v>-9.5966999999999997E-2</v>
          </cell>
          <cell r="K2732">
            <v>0</v>
          </cell>
          <cell r="L2732">
            <v>9.5966999999999997E-2</v>
          </cell>
          <cell r="M2732">
            <v>0.23452819999999999</v>
          </cell>
          <cell r="N2732">
            <v>0.23452819999999999</v>
          </cell>
          <cell r="O2732">
            <v>124</v>
          </cell>
        </row>
        <row r="2733">
          <cell r="A2733" t="str">
            <v>C&amp;I</v>
          </cell>
          <cell r="B2733">
            <v>20</v>
          </cell>
          <cell r="C2733" t="str">
            <v>R</v>
          </cell>
          <cell r="D2733" t="str">
            <v>All</v>
          </cell>
          <cell r="E2733" t="str">
            <v>Industry: Offices, Hotels, Finance, Services</v>
          </cell>
          <cell r="F2733">
            <v>93.961500000000001</v>
          </cell>
          <cell r="G2733">
            <v>3.4269780000000001</v>
          </cell>
          <cell r="H2733">
            <v>3.7259669999999998</v>
          </cell>
          <cell r="I2733">
            <v>-0.23524049999999999</v>
          </cell>
          <cell r="J2733">
            <v>-9.6258499999999997E-2</v>
          </cell>
          <cell r="K2733">
            <v>0</v>
          </cell>
          <cell r="L2733">
            <v>9.6258499999999997E-2</v>
          </cell>
          <cell r="M2733">
            <v>0.23524049999999999</v>
          </cell>
          <cell r="N2733">
            <v>0.23524049999999999</v>
          </cell>
          <cell r="O2733">
            <v>124</v>
          </cell>
        </row>
        <row r="2734">
          <cell r="A2734" t="str">
            <v>C&amp;I</v>
          </cell>
          <cell r="B2734">
            <v>21</v>
          </cell>
          <cell r="C2734" t="str">
            <v>R</v>
          </cell>
          <cell r="D2734" t="str">
            <v>All</v>
          </cell>
          <cell r="E2734" t="str">
            <v>Industry: Offices, Hotels, Finance, Services</v>
          </cell>
          <cell r="F2734">
            <v>90.096199999999996</v>
          </cell>
          <cell r="G2734">
            <v>3.1628400000000001</v>
          </cell>
          <cell r="H2734">
            <v>3.5588579999999999</v>
          </cell>
          <cell r="I2734">
            <v>-0.2262122</v>
          </cell>
          <cell r="J2734">
            <v>-9.2564199999999999E-2</v>
          </cell>
          <cell r="K2734">
            <v>0</v>
          </cell>
          <cell r="L2734">
            <v>9.2564199999999999E-2</v>
          </cell>
          <cell r="M2734">
            <v>0.2262122</v>
          </cell>
          <cell r="N2734">
            <v>0.2262122</v>
          </cell>
          <cell r="O2734">
            <v>124</v>
          </cell>
        </row>
        <row r="2735">
          <cell r="A2735" t="str">
            <v>C&amp;I</v>
          </cell>
          <cell r="B2735">
            <v>22</v>
          </cell>
          <cell r="C2735" t="str">
            <v>R</v>
          </cell>
          <cell r="D2735" t="str">
            <v>All</v>
          </cell>
          <cell r="E2735" t="str">
            <v>Industry: Offices, Hotels, Finance, Services</v>
          </cell>
          <cell r="F2735">
            <v>87.096199999999996</v>
          </cell>
          <cell r="G2735">
            <v>2.9266830000000001</v>
          </cell>
          <cell r="H2735">
            <v>3.3923739999999998</v>
          </cell>
          <cell r="I2735">
            <v>-0.22260440000000001</v>
          </cell>
          <cell r="J2735">
            <v>-9.1087899999999999E-2</v>
          </cell>
          <cell r="K2735">
            <v>0</v>
          </cell>
          <cell r="L2735">
            <v>9.1087899999999999E-2</v>
          </cell>
          <cell r="M2735">
            <v>0.22260440000000001</v>
          </cell>
          <cell r="N2735">
            <v>0.22260440000000001</v>
          </cell>
          <cell r="O2735">
            <v>124</v>
          </cell>
        </row>
        <row r="2736">
          <cell r="A2736" t="str">
            <v>C&amp;I</v>
          </cell>
          <cell r="B2736">
            <v>23</v>
          </cell>
          <cell r="C2736" t="str">
            <v>R</v>
          </cell>
          <cell r="D2736" t="str">
            <v>All</v>
          </cell>
          <cell r="E2736" t="str">
            <v>Industry: Offices, Hotels, Finance, Services</v>
          </cell>
          <cell r="F2736">
            <v>84.057699999999997</v>
          </cell>
          <cell r="G2736">
            <v>2.6377730000000001</v>
          </cell>
          <cell r="H2736">
            <v>2.9913669999999999</v>
          </cell>
          <cell r="I2736">
            <v>-0.2203186</v>
          </cell>
          <cell r="J2736">
            <v>-9.0152599999999999E-2</v>
          </cell>
          <cell r="K2736">
            <v>0</v>
          </cell>
          <cell r="L2736">
            <v>9.0152599999999999E-2</v>
          </cell>
          <cell r="M2736">
            <v>0.2203186</v>
          </cell>
          <cell r="N2736">
            <v>0.2203186</v>
          </cell>
          <cell r="O2736">
            <v>124</v>
          </cell>
        </row>
        <row r="2737">
          <cell r="A2737" t="str">
            <v>C&amp;I</v>
          </cell>
          <cell r="B2737">
            <v>24</v>
          </cell>
          <cell r="C2737" t="str">
            <v>R</v>
          </cell>
          <cell r="D2737" t="str">
            <v>All</v>
          </cell>
          <cell r="E2737" t="str">
            <v>Industry: Offices, Hotels, Finance, Services</v>
          </cell>
          <cell r="F2737">
            <v>81.576899999999995</v>
          </cell>
          <cell r="G2737">
            <v>2.4059590000000002</v>
          </cell>
          <cell r="H2737">
            <v>2.6433520000000001</v>
          </cell>
          <cell r="I2737">
            <v>-0.22001129999999999</v>
          </cell>
          <cell r="J2737">
            <v>-9.0026800000000004E-2</v>
          </cell>
          <cell r="K2737">
            <v>0</v>
          </cell>
          <cell r="L2737">
            <v>9.0026800000000004E-2</v>
          </cell>
          <cell r="M2737">
            <v>0.22001129999999999</v>
          </cell>
          <cell r="N2737">
            <v>0.22001129999999999</v>
          </cell>
          <cell r="O2737">
            <v>124</v>
          </cell>
        </row>
        <row r="2738">
          <cell r="A2738" t="str">
            <v>C&amp;I</v>
          </cell>
          <cell r="B2738">
            <v>1</v>
          </cell>
          <cell r="C2738" t="str">
            <v>R</v>
          </cell>
          <cell r="D2738" t="str">
            <v>All</v>
          </cell>
          <cell r="E2738" t="str">
            <v>Industry: Other or unknown</v>
          </cell>
          <cell r="F2738">
            <v>76.723699999999994</v>
          </cell>
          <cell r="G2738">
            <v>1.3825460000000001</v>
          </cell>
          <cell r="H2738">
            <v>1.2798259999999999</v>
          </cell>
          <cell r="I2738">
            <v>-1.142225</v>
          </cell>
          <cell r="J2738">
            <v>-0.4673891</v>
          </cell>
          <cell r="K2738">
            <v>0</v>
          </cell>
          <cell r="L2738">
            <v>0.4673891</v>
          </cell>
          <cell r="M2738">
            <v>1.142225</v>
          </cell>
          <cell r="N2738">
            <v>1.142225</v>
          </cell>
          <cell r="O2738">
            <v>36</v>
          </cell>
        </row>
        <row r="2739">
          <cell r="A2739" t="str">
            <v>C&amp;I</v>
          </cell>
          <cell r="B2739">
            <v>2</v>
          </cell>
          <cell r="C2739" t="str">
            <v>R</v>
          </cell>
          <cell r="D2739" t="str">
            <v>All</v>
          </cell>
          <cell r="E2739" t="str">
            <v>Industry: Other or unknown</v>
          </cell>
          <cell r="F2739">
            <v>76.1387</v>
          </cell>
          <cell r="G2739">
            <v>1.3438220000000001</v>
          </cell>
          <cell r="H2739">
            <v>1.298062</v>
          </cell>
          <cell r="I2739">
            <v>-1.1403099999999999</v>
          </cell>
          <cell r="J2739">
            <v>-0.46660560000000001</v>
          </cell>
          <cell r="K2739">
            <v>0</v>
          </cell>
          <cell r="L2739">
            <v>0.46660560000000001</v>
          </cell>
          <cell r="M2739">
            <v>1.1403099999999999</v>
          </cell>
          <cell r="N2739">
            <v>1.1403099999999999</v>
          </cell>
          <cell r="O2739">
            <v>36</v>
          </cell>
        </row>
        <row r="2740">
          <cell r="A2740" t="str">
            <v>C&amp;I</v>
          </cell>
          <cell r="B2740">
            <v>3</v>
          </cell>
          <cell r="C2740" t="str">
            <v>R</v>
          </cell>
          <cell r="D2740" t="str">
            <v>All</v>
          </cell>
          <cell r="E2740" t="str">
            <v>Industry: Other or unknown</v>
          </cell>
          <cell r="F2740">
            <v>73.372500000000002</v>
          </cell>
          <cell r="G2740">
            <v>1.3083830000000001</v>
          </cell>
          <cell r="H2740">
            <v>1.219325</v>
          </cell>
          <cell r="I2740">
            <v>-1.137111</v>
          </cell>
          <cell r="J2740">
            <v>-0.4652964</v>
          </cell>
          <cell r="K2740">
            <v>0</v>
          </cell>
          <cell r="L2740">
            <v>0.4652964</v>
          </cell>
          <cell r="M2740">
            <v>1.137111</v>
          </cell>
          <cell r="N2740">
            <v>1.137111</v>
          </cell>
          <cell r="O2740">
            <v>36</v>
          </cell>
        </row>
        <row r="2741">
          <cell r="A2741" t="str">
            <v>C&amp;I</v>
          </cell>
          <cell r="B2741">
            <v>4</v>
          </cell>
          <cell r="C2741" t="str">
            <v>R</v>
          </cell>
          <cell r="D2741" t="str">
            <v>All</v>
          </cell>
          <cell r="E2741" t="str">
            <v>Industry: Other or unknown</v>
          </cell>
          <cell r="F2741">
            <v>71.957499999999996</v>
          </cell>
          <cell r="G2741">
            <v>1.323305</v>
          </cell>
          <cell r="H2741">
            <v>1.251492</v>
          </cell>
          <cell r="I2741">
            <v>-1.1354040000000001</v>
          </cell>
          <cell r="J2741">
            <v>-0.46459820000000002</v>
          </cell>
          <cell r="K2741">
            <v>0</v>
          </cell>
          <cell r="L2741">
            <v>0.46459820000000002</v>
          </cell>
          <cell r="M2741">
            <v>1.1354040000000001</v>
          </cell>
          <cell r="N2741">
            <v>1.1354040000000001</v>
          </cell>
          <cell r="O2741">
            <v>36</v>
          </cell>
        </row>
        <row r="2742">
          <cell r="A2742" t="str">
            <v>C&amp;I</v>
          </cell>
          <cell r="B2742">
            <v>5</v>
          </cell>
          <cell r="C2742" t="str">
            <v>R</v>
          </cell>
          <cell r="D2742" t="str">
            <v>All</v>
          </cell>
          <cell r="E2742" t="str">
            <v>Industry: Other or unknown</v>
          </cell>
          <cell r="F2742">
            <v>70.393699999999995</v>
          </cell>
          <cell r="G2742">
            <v>1.250688</v>
          </cell>
          <cell r="H2742">
            <v>1.1301950000000001</v>
          </cell>
          <cell r="I2742">
            <v>-1.135318</v>
          </cell>
          <cell r="J2742">
            <v>-0.46456310000000001</v>
          </cell>
          <cell r="K2742">
            <v>0</v>
          </cell>
          <cell r="L2742">
            <v>0.46456310000000001</v>
          </cell>
          <cell r="M2742">
            <v>1.135318</v>
          </cell>
          <cell r="N2742">
            <v>1.135318</v>
          </cell>
          <cell r="O2742">
            <v>36</v>
          </cell>
        </row>
        <row r="2743">
          <cell r="A2743" t="str">
            <v>C&amp;I</v>
          </cell>
          <cell r="B2743">
            <v>6</v>
          </cell>
          <cell r="C2743" t="str">
            <v>R</v>
          </cell>
          <cell r="D2743" t="str">
            <v>All</v>
          </cell>
          <cell r="E2743" t="str">
            <v>Industry: Other or unknown</v>
          </cell>
          <cell r="F2743">
            <v>69.372500000000002</v>
          </cell>
          <cell r="G2743">
            <v>1.233878</v>
          </cell>
          <cell r="H2743">
            <v>1.118638</v>
          </cell>
          <cell r="I2743">
            <v>-1.1341570000000001</v>
          </cell>
          <cell r="J2743">
            <v>-0.464088</v>
          </cell>
          <cell r="K2743">
            <v>0</v>
          </cell>
          <cell r="L2743">
            <v>0.464088</v>
          </cell>
          <cell r="M2743">
            <v>1.1341570000000001</v>
          </cell>
          <cell r="N2743">
            <v>1.1341570000000001</v>
          </cell>
          <cell r="O2743">
            <v>36</v>
          </cell>
        </row>
        <row r="2744">
          <cell r="A2744" t="str">
            <v>C&amp;I</v>
          </cell>
          <cell r="B2744">
            <v>7</v>
          </cell>
          <cell r="C2744" t="str">
            <v>R</v>
          </cell>
          <cell r="D2744" t="str">
            <v>All</v>
          </cell>
          <cell r="E2744" t="str">
            <v>Industry: Other or unknown</v>
          </cell>
          <cell r="F2744">
            <v>68.351200000000006</v>
          </cell>
          <cell r="G2744">
            <v>1.2279770000000001</v>
          </cell>
          <cell r="H2744">
            <v>1.0946940000000001</v>
          </cell>
          <cell r="I2744">
            <v>-1.1382099999999999</v>
          </cell>
          <cell r="J2744">
            <v>-0.4657463</v>
          </cell>
          <cell r="K2744">
            <v>0</v>
          </cell>
          <cell r="L2744">
            <v>0.4657463</v>
          </cell>
          <cell r="M2744">
            <v>1.1382099999999999</v>
          </cell>
          <cell r="N2744">
            <v>1.1382099999999999</v>
          </cell>
          <cell r="O2744">
            <v>36</v>
          </cell>
        </row>
        <row r="2745">
          <cell r="A2745" t="str">
            <v>C&amp;I</v>
          </cell>
          <cell r="B2745">
            <v>8</v>
          </cell>
          <cell r="C2745" t="str">
            <v>R</v>
          </cell>
          <cell r="D2745" t="str">
            <v>All</v>
          </cell>
          <cell r="E2745" t="str">
            <v>Industry: Other or unknown</v>
          </cell>
          <cell r="F2745">
            <v>68.893699999999995</v>
          </cell>
          <cell r="G2745">
            <v>1.4138649999999999</v>
          </cell>
          <cell r="H2745">
            <v>1.1969380000000001</v>
          </cell>
          <cell r="I2745">
            <v>-1.161505</v>
          </cell>
          <cell r="J2745">
            <v>-0.47527829999999999</v>
          </cell>
          <cell r="K2745">
            <v>0</v>
          </cell>
          <cell r="L2745">
            <v>0.47527829999999999</v>
          </cell>
          <cell r="M2745">
            <v>1.161505</v>
          </cell>
          <cell r="N2745">
            <v>1.161505</v>
          </cell>
          <cell r="O2745">
            <v>36</v>
          </cell>
        </row>
        <row r="2746">
          <cell r="A2746" t="str">
            <v>C&amp;I</v>
          </cell>
          <cell r="B2746">
            <v>9</v>
          </cell>
          <cell r="C2746" t="str">
            <v>R</v>
          </cell>
          <cell r="D2746" t="str">
            <v>All</v>
          </cell>
          <cell r="E2746" t="str">
            <v>Industry: Other or unknown</v>
          </cell>
          <cell r="F2746">
            <v>71.563800000000001</v>
          </cell>
          <cell r="G2746">
            <v>2.461481</v>
          </cell>
          <cell r="H2746">
            <v>2.4748489999999999</v>
          </cell>
          <cell r="I2746">
            <v>-1.1898029999999999</v>
          </cell>
          <cell r="J2746">
            <v>-0.48685790000000001</v>
          </cell>
          <cell r="K2746">
            <v>0</v>
          </cell>
          <cell r="L2746">
            <v>0.48685790000000001</v>
          </cell>
          <cell r="M2746">
            <v>1.1898029999999999</v>
          </cell>
          <cell r="N2746">
            <v>1.1898029999999999</v>
          </cell>
          <cell r="O2746">
            <v>36</v>
          </cell>
        </row>
        <row r="2747">
          <cell r="A2747" t="str">
            <v>C&amp;I</v>
          </cell>
          <cell r="B2747">
            <v>10</v>
          </cell>
          <cell r="C2747" t="str">
            <v>R</v>
          </cell>
          <cell r="D2747" t="str">
            <v>All</v>
          </cell>
          <cell r="E2747" t="str">
            <v>Industry: Other or unknown</v>
          </cell>
          <cell r="F2747">
            <v>76.127499999999998</v>
          </cell>
          <cell r="G2747">
            <v>3.0852979999999999</v>
          </cell>
          <cell r="H2747">
            <v>2.9051070000000001</v>
          </cell>
          <cell r="I2747">
            <v>-1.2198739999999999</v>
          </cell>
          <cell r="J2747">
            <v>-0.49916260000000001</v>
          </cell>
          <cell r="K2747">
            <v>0</v>
          </cell>
          <cell r="L2747">
            <v>0.49916260000000001</v>
          </cell>
          <cell r="M2747">
            <v>1.2198739999999999</v>
          </cell>
          <cell r="N2747">
            <v>1.2198739999999999</v>
          </cell>
          <cell r="O2747">
            <v>36</v>
          </cell>
        </row>
        <row r="2748">
          <cell r="A2748" t="str">
            <v>C&amp;I</v>
          </cell>
          <cell r="B2748">
            <v>11</v>
          </cell>
          <cell r="C2748" t="str">
            <v>R</v>
          </cell>
          <cell r="D2748" t="str">
            <v>All</v>
          </cell>
          <cell r="E2748" t="str">
            <v>Industry: Other or unknown</v>
          </cell>
          <cell r="F2748">
            <v>81.436199999999999</v>
          </cell>
          <cell r="G2748">
            <v>3.6274220000000001</v>
          </cell>
          <cell r="H2748">
            <v>3.6437339999999998</v>
          </cell>
          <cell r="I2748">
            <v>-1.226264</v>
          </cell>
          <cell r="J2748">
            <v>-0.50177709999999998</v>
          </cell>
          <cell r="K2748">
            <v>0</v>
          </cell>
          <cell r="L2748">
            <v>0.50177709999999998</v>
          </cell>
          <cell r="M2748">
            <v>1.226264</v>
          </cell>
          <cell r="N2748">
            <v>1.226264</v>
          </cell>
          <cell r="O2748">
            <v>36</v>
          </cell>
        </row>
        <row r="2749">
          <cell r="A2749" t="str">
            <v>C&amp;I</v>
          </cell>
          <cell r="B2749">
            <v>12</v>
          </cell>
          <cell r="C2749" t="str">
            <v>R</v>
          </cell>
          <cell r="D2749" t="str">
            <v>All</v>
          </cell>
          <cell r="E2749" t="str">
            <v>Industry: Other or unknown</v>
          </cell>
          <cell r="F2749">
            <v>85.872500000000002</v>
          </cell>
          <cell r="G2749">
            <v>4.2682159999999998</v>
          </cell>
          <cell r="H2749">
            <v>4.0660020000000001</v>
          </cell>
          <cell r="I2749">
            <v>-1.2433479999999999</v>
          </cell>
          <cell r="J2749">
            <v>-0.50876770000000004</v>
          </cell>
          <cell r="K2749">
            <v>0</v>
          </cell>
          <cell r="L2749">
            <v>0.50876770000000004</v>
          </cell>
          <cell r="M2749">
            <v>1.2433479999999999</v>
          </cell>
          <cell r="N2749">
            <v>1.2433479999999999</v>
          </cell>
          <cell r="O2749">
            <v>36</v>
          </cell>
        </row>
        <row r="2750">
          <cell r="A2750" t="str">
            <v>C&amp;I</v>
          </cell>
          <cell r="B2750">
            <v>13</v>
          </cell>
          <cell r="C2750" t="str">
            <v>R</v>
          </cell>
          <cell r="D2750" t="str">
            <v>All</v>
          </cell>
          <cell r="E2750" t="str">
            <v>Industry: Other or unknown</v>
          </cell>
          <cell r="F2750">
            <v>89.351200000000006</v>
          </cell>
          <cell r="G2750">
            <v>4.7130330000000002</v>
          </cell>
          <cell r="H2750">
            <v>4.6990610000000004</v>
          </cell>
          <cell r="I2750">
            <v>-1.2662180000000001</v>
          </cell>
          <cell r="J2750">
            <v>-0.51812619999999998</v>
          </cell>
          <cell r="K2750">
            <v>0</v>
          </cell>
          <cell r="L2750">
            <v>0.51812619999999998</v>
          </cell>
          <cell r="M2750">
            <v>1.2662180000000001</v>
          </cell>
          <cell r="N2750">
            <v>1.2662180000000001</v>
          </cell>
          <cell r="O2750">
            <v>36</v>
          </cell>
        </row>
        <row r="2751">
          <cell r="A2751" t="str">
            <v>C&amp;I</v>
          </cell>
          <cell r="B2751">
            <v>14</v>
          </cell>
          <cell r="C2751" t="str">
            <v>R</v>
          </cell>
          <cell r="D2751" t="str">
            <v>All</v>
          </cell>
          <cell r="E2751" t="str">
            <v>Industry: Other or unknown</v>
          </cell>
          <cell r="F2751">
            <v>92.415000000000006</v>
          </cell>
          <cell r="G2751">
            <v>5.1067809999999998</v>
          </cell>
          <cell r="H2751">
            <v>5.4126349999999999</v>
          </cell>
          <cell r="I2751">
            <v>-1.288948</v>
          </cell>
          <cell r="J2751">
            <v>-0.52742710000000004</v>
          </cell>
          <cell r="K2751">
            <v>0</v>
          </cell>
          <cell r="L2751">
            <v>0.52742710000000004</v>
          </cell>
          <cell r="M2751">
            <v>1.288948</v>
          </cell>
          <cell r="N2751">
            <v>1.288948</v>
          </cell>
          <cell r="O2751">
            <v>36</v>
          </cell>
        </row>
        <row r="2752">
          <cell r="A2752" t="str">
            <v>C&amp;I</v>
          </cell>
          <cell r="B2752">
            <v>15</v>
          </cell>
          <cell r="C2752" t="str">
            <v>R</v>
          </cell>
          <cell r="D2752" t="str">
            <v>All</v>
          </cell>
          <cell r="E2752" t="str">
            <v>Industry: Other or unknown</v>
          </cell>
          <cell r="F2752">
            <v>94.957499999999996</v>
          </cell>
          <cell r="G2752">
            <v>5.6482039999999998</v>
          </cell>
          <cell r="H2752">
            <v>5.5422250000000002</v>
          </cell>
          <cell r="I2752">
            <v>-1.2717620000000001</v>
          </cell>
          <cell r="J2752">
            <v>-0.52039480000000005</v>
          </cell>
          <cell r="K2752">
            <v>0</v>
          </cell>
          <cell r="L2752">
            <v>0.52039480000000005</v>
          </cell>
          <cell r="M2752">
            <v>1.2717620000000001</v>
          </cell>
          <cell r="N2752">
            <v>1.2717620000000001</v>
          </cell>
          <cell r="O2752">
            <v>36</v>
          </cell>
        </row>
        <row r="2753">
          <cell r="A2753" t="str">
            <v>C&amp;I</v>
          </cell>
          <cell r="B2753">
            <v>16</v>
          </cell>
          <cell r="C2753" t="str">
            <v>R</v>
          </cell>
          <cell r="D2753" t="str">
            <v>All</v>
          </cell>
          <cell r="E2753" t="str">
            <v>Industry: Other or unknown</v>
          </cell>
          <cell r="F2753">
            <v>97.351200000000006</v>
          </cell>
          <cell r="G2753">
            <v>5.7171690000000002</v>
          </cell>
          <cell r="H2753">
            <v>5.9057880000000003</v>
          </cell>
          <cell r="I2753">
            <v>-1.2551289999999999</v>
          </cell>
          <cell r="J2753">
            <v>-0.51358839999999994</v>
          </cell>
          <cell r="K2753">
            <v>0</v>
          </cell>
          <cell r="L2753">
            <v>0.51358839999999994</v>
          </cell>
          <cell r="M2753">
            <v>1.2551289999999999</v>
          </cell>
          <cell r="N2753">
            <v>1.2551289999999999</v>
          </cell>
          <cell r="O2753">
            <v>36</v>
          </cell>
        </row>
        <row r="2754">
          <cell r="A2754" t="str">
            <v>C&amp;I</v>
          </cell>
          <cell r="B2754">
            <v>17</v>
          </cell>
          <cell r="C2754" t="str">
            <v>R</v>
          </cell>
          <cell r="D2754" t="str">
            <v>All</v>
          </cell>
          <cell r="E2754" t="str">
            <v>Industry: Other or unknown</v>
          </cell>
          <cell r="F2754">
            <v>98.744900000000001</v>
          </cell>
          <cell r="G2754">
            <v>5.7322170000000003</v>
          </cell>
          <cell r="H2754">
            <v>6.1231020000000003</v>
          </cell>
          <cell r="I2754">
            <v>-1.2737639999999999</v>
          </cell>
          <cell r="J2754">
            <v>-0.52121390000000001</v>
          </cell>
          <cell r="K2754">
            <v>0</v>
          </cell>
          <cell r="L2754">
            <v>0.52121390000000001</v>
          </cell>
          <cell r="M2754">
            <v>1.2737639999999999</v>
          </cell>
          <cell r="N2754">
            <v>1.2737639999999999</v>
          </cell>
          <cell r="O2754">
            <v>36</v>
          </cell>
        </row>
        <row r="2755">
          <cell r="A2755" t="str">
            <v>C&amp;I</v>
          </cell>
          <cell r="B2755">
            <v>18</v>
          </cell>
          <cell r="C2755" t="str">
            <v>R</v>
          </cell>
          <cell r="D2755" t="str">
            <v>All</v>
          </cell>
          <cell r="E2755" t="str">
            <v>Industry: Other or unknown</v>
          </cell>
          <cell r="F2755">
            <v>98.744900000000001</v>
          </cell>
          <cell r="G2755">
            <v>4.619129</v>
          </cell>
          <cell r="H2755">
            <v>4.6729039999999999</v>
          </cell>
          <cell r="I2755">
            <v>-1.3112699999999999</v>
          </cell>
          <cell r="J2755">
            <v>-0.53656130000000002</v>
          </cell>
          <cell r="K2755">
            <v>0</v>
          </cell>
          <cell r="L2755">
            <v>0.53656130000000002</v>
          </cell>
          <cell r="M2755">
            <v>1.3112699999999999</v>
          </cell>
          <cell r="N2755">
            <v>1.3112699999999999</v>
          </cell>
          <cell r="O2755">
            <v>36</v>
          </cell>
        </row>
        <row r="2756">
          <cell r="A2756" t="str">
            <v>C&amp;I</v>
          </cell>
          <cell r="B2756">
            <v>19</v>
          </cell>
          <cell r="C2756" t="str">
            <v>R</v>
          </cell>
          <cell r="D2756" t="str">
            <v>All</v>
          </cell>
          <cell r="E2756" t="str">
            <v>Industry: Other or unknown</v>
          </cell>
          <cell r="F2756">
            <v>96.33</v>
          </cell>
          <cell r="G2756">
            <v>3.4435509999999998</v>
          </cell>
          <cell r="H2756">
            <v>3.0334460000000001</v>
          </cell>
          <cell r="I2756">
            <v>-1.2781629999999999</v>
          </cell>
          <cell r="J2756">
            <v>-0.52301410000000004</v>
          </cell>
          <cell r="K2756">
            <v>0</v>
          </cell>
          <cell r="L2756">
            <v>0.52301410000000004</v>
          </cell>
          <cell r="M2756">
            <v>1.2781629999999999</v>
          </cell>
          <cell r="N2756">
            <v>1.2781629999999999</v>
          </cell>
          <cell r="O2756">
            <v>36</v>
          </cell>
        </row>
        <row r="2757">
          <cell r="A2757" t="str">
            <v>C&amp;I</v>
          </cell>
          <cell r="B2757">
            <v>20</v>
          </cell>
          <cell r="C2757" t="str">
            <v>R</v>
          </cell>
          <cell r="D2757" t="str">
            <v>All</v>
          </cell>
          <cell r="E2757" t="str">
            <v>Industry: Other or unknown</v>
          </cell>
          <cell r="F2757">
            <v>94.287499999999994</v>
          </cell>
          <cell r="G2757">
            <v>3.0048400000000002</v>
          </cell>
          <cell r="H2757">
            <v>3.3023880000000001</v>
          </cell>
          <cell r="I2757">
            <v>-1.27542</v>
          </cell>
          <cell r="J2757">
            <v>-0.52189140000000001</v>
          </cell>
          <cell r="K2757">
            <v>0</v>
          </cell>
          <cell r="L2757">
            <v>0.52189140000000001</v>
          </cell>
          <cell r="M2757">
            <v>1.27542</v>
          </cell>
          <cell r="N2757">
            <v>1.27542</v>
          </cell>
          <cell r="O2757">
            <v>36</v>
          </cell>
        </row>
        <row r="2758">
          <cell r="A2758" t="str">
            <v>C&amp;I</v>
          </cell>
          <cell r="B2758">
            <v>21</v>
          </cell>
          <cell r="C2758" t="str">
            <v>R</v>
          </cell>
          <cell r="D2758" t="str">
            <v>All</v>
          </cell>
          <cell r="E2758" t="str">
            <v>Industry: Other or unknown</v>
          </cell>
          <cell r="F2758">
            <v>90.308700000000002</v>
          </cell>
          <cell r="G2758">
            <v>2.37575</v>
          </cell>
          <cell r="H2758">
            <v>2.132644</v>
          </cell>
          <cell r="I2758">
            <v>-1.2243889999999999</v>
          </cell>
          <cell r="J2758">
            <v>-0.50101019999999996</v>
          </cell>
          <cell r="K2758">
            <v>0</v>
          </cell>
          <cell r="L2758">
            <v>0.50101019999999996</v>
          </cell>
          <cell r="M2758">
            <v>1.2243889999999999</v>
          </cell>
          <cell r="N2758">
            <v>1.2243889999999999</v>
          </cell>
          <cell r="O2758">
            <v>36</v>
          </cell>
        </row>
        <row r="2759">
          <cell r="A2759" t="str">
            <v>C&amp;I</v>
          </cell>
          <cell r="B2759">
            <v>22</v>
          </cell>
          <cell r="C2759" t="str">
            <v>R</v>
          </cell>
          <cell r="D2759" t="str">
            <v>All</v>
          </cell>
          <cell r="E2759" t="str">
            <v>Industry: Other or unknown</v>
          </cell>
          <cell r="F2759">
            <v>87.308700000000002</v>
          </cell>
          <cell r="G2759">
            <v>1.7720359999999999</v>
          </cell>
          <cell r="H2759">
            <v>1.6343620000000001</v>
          </cell>
          <cell r="I2759">
            <v>-1.2020770000000001</v>
          </cell>
          <cell r="J2759">
            <v>-0.49188009999999999</v>
          </cell>
          <cell r="K2759">
            <v>0</v>
          </cell>
          <cell r="L2759">
            <v>0.49188009999999999</v>
          </cell>
          <cell r="M2759">
            <v>1.2020770000000001</v>
          </cell>
          <cell r="N2759">
            <v>1.2020770000000001</v>
          </cell>
          <cell r="O2759">
            <v>36</v>
          </cell>
        </row>
        <row r="2760">
          <cell r="A2760" t="str">
            <v>C&amp;I</v>
          </cell>
          <cell r="B2760">
            <v>23</v>
          </cell>
          <cell r="C2760" t="str">
            <v>R</v>
          </cell>
          <cell r="D2760" t="str">
            <v>All</v>
          </cell>
          <cell r="E2760" t="str">
            <v>Industry: Other or unknown</v>
          </cell>
          <cell r="F2760">
            <v>84.266199999999998</v>
          </cell>
          <cell r="G2760">
            <v>1.544033</v>
          </cell>
          <cell r="H2760">
            <v>1.4357800000000001</v>
          </cell>
          <cell r="I2760">
            <v>-1.175791</v>
          </cell>
          <cell r="J2760">
            <v>-0.4811242</v>
          </cell>
          <cell r="K2760">
            <v>0</v>
          </cell>
          <cell r="L2760">
            <v>0.4811242</v>
          </cell>
          <cell r="M2760">
            <v>1.175791</v>
          </cell>
          <cell r="N2760">
            <v>1.175791</v>
          </cell>
          <cell r="O2760">
            <v>36</v>
          </cell>
        </row>
        <row r="2761">
          <cell r="A2761" t="str">
            <v>C&amp;I</v>
          </cell>
          <cell r="B2761">
            <v>24</v>
          </cell>
          <cell r="C2761" t="str">
            <v>R</v>
          </cell>
          <cell r="D2761" t="str">
            <v>All</v>
          </cell>
          <cell r="E2761" t="str">
            <v>Industry: Other or unknown</v>
          </cell>
          <cell r="F2761">
            <v>81.787499999999994</v>
          </cell>
          <cell r="G2761">
            <v>1.326878</v>
          </cell>
          <cell r="H2761">
            <v>1.26006</v>
          </cell>
          <cell r="I2761">
            <v>-1.1527719999999999</v>
          </cell>
          <cell r="J2761">
            <v>-0.47170509999999999</v>
          </cell>
          <cell r="K2761">
            <v>0</v>
          </cell>
          <cell r="L2761">
            <v>0.47170509999999999</v>
          </cell>
          <cell r="M2761">
            <v>1.1527719999999999</v>
          </cell>
          <cell r="N2761">
            <v>1.1527719999999999</v>
          </cell>
          <cell r="O2761">
            <v>36</v>
          </cell>
        </row>
        <row r="2762">
          <cell r="A2762" t="str">
            <v>C&amp;I</v>
          </cell>
          <cell r="B2762">
            <v>1</v>
          </cell>
          <cell r="C2762" t="str">
            <v>R</v>
          </cell>
          <cell r="D2762" t="str">
            <v>All</v>
          </cell>
          <cell r="E2762" t="str">
            <v>Industry: Retail stores</v>
          </cell>
          <cell r="F2762">
            <v>77</v>
          </cell>
          <cell r="G2762">
            <v>2.092905</v>
          </cell>
          <cell r="H2762">
            <v>1.6774990000000001</v>
          </cell>
          <cell r="I2762">
            <v>-0.50400160000000005</v>
          </cell>
          <cell r="J2762">
            <v>-0.20623330000000001</v>
          </cell>
          <cell r="K2762">
            <v>0</v>
          </cell>
          <cell r="L2762">
            <v>0.20623330000000001</v>
          </cell>
          <cell r="M2762">
            <v>0.50400160000000005</v>
          </cell>
          <cell r="N2762">
            <v>0.50400160000000005</v>
          </cell>
          <cell r="O2762">
            <v>25</v>
          </cell>
        </row>
        <row r="2763">
          <cell r="A2763" t="str">
            <v>C&amp;I</v>
          </cell>
          <cell r="B2763">
            <v>2</v>
          </cell>
          <cell r="C2763" t="str">
            <v>R</v>
          </cell>
          <cell r="D2763" t="str">
            <v>All</v>
          </cell>
          <cell r="E2763" t="str">
            <v>Industry: Retail stores</v>
          </cell>
          <cell r="F2763">
            <v>76.5</v>
          </cell>
          <cell r="G2763">
            <v>1.874268</v>
          </cell>
          <cell r="H2763">
            <v>1.684499</v>
          </cell>
          <cell r="I2763">
            <v>-0.50882380000000005</v>
          </cell>
          <cell r="J2763">
            <v>-0.20820659999999999</v>
          </cell>
          <cell r="K2763">
            <v>0</v>
          </cell>
          <cell r="L2763">
            <v>0.20820659999999999</v>
          </cell>
          <cell r="M2763">
            <v>0.50882380000000005</v>
          </cell>
          <cell r="N2763">
            <v>0.50882380000000005</v>
          </cell>
          <cell r="O2763">
            <v>25</v>
          </cell>
        </row>
        <row r="2764">
          <cell r="A2764" t="str">
            <v>C&amp;I</v>
          </cell>
          <cell r="B2764">
            <v>3</v>
          </cell>
          <cell r="C2764" t="str">
            <v>R</v>
          </cell>
          <cell r="D2764" t="str">
            <v>All</v>
          </cell>
          <cell r="E2764" t="str">
            <v>Industry: Retail stores</v>
          </cell>
          <cell r="F2764">
            <v>73.5</v>
          </cell>
          <cell r="G2764">
            <v>1.8409070000000001</v>
          </cell>
          <cell r="H2764">
            <v>1.9994989999999999</v>
          </cell>
          <cell r="I2764">
            <v>-0.50039469999999997</v>
          </cell>
          <cell r="J2764">
            <v>-0.20475750000000001</v>
          </cell>
          <cell r="K2764">
            <v>0</v>
          </cell>
          <cell r="L2764">
            <v>0.20475750000000001</v>
          </cell>
          <cell r="M2764">
            <v>0.50039469999999997</v>
          </cell>
          <cell r="N2764">
            <v>0.50039469999999997</v>
          </cell>
          <cell r="O2764">
            <v>25</v>
          </cell>
        </row>
        <row r="2765">
          <cell r="A2765" t="str">
            <v>C&amp;I</v>
          </cell>
          <cell r="B2765">
            <v>4</v>
          </cell>
          <cell r="C2765" t="str">
            <v>R</v>
          </cell>
          <cell r="D2765" t="str">
            <v>All</v>
          </cell>
          <cell r="E2765" t="str">
            <v>Industry: Retail stores</v>
          </cell>
          <cell r="F2765">
            <v>72</v>
          </cell>
          <cell r="G2765">
            <v>1.81044</v>
          </cell>
          <cell r="H2765">
            <v>1.6509990000000001</v>
          </cell>
          <cell r="I2765">
            <v>-0.4975137</v>
          </cell>
          <cell r="J2765">
            <v>-0.2035786</v>
          </cell>
          <cell r="K2765">
            <v>0</v>
          </cell>
          <cell r="L2765">
            <v>0.2035786</v>
          </cell>
          <cell r="M2765">
            <v>0.4975137</v>
          </cell>
          <cell r="N2765">
            <v>0.4975137</v>
          </cell>
          <cell r="O2765">
            <v>25</v>
          </cell>
        </row>
        <row r="2766">
          <cell r="A2766" t="str">
            <v>C&amp;I</v>
          </cell>
          <cell r="B2766">
            <v>5</v>
          </cell>
          <cell r="C2766" t="str">
            <v>R</v>
          </cell>
          <cell r="D2766" t="str">
            <v>All</v>
          </cell>
          <cell r="E2766" t="str">
            <v>Industry: Retail stores</v>
          </cell>
          <cell r="F2766">
            <v>70.5</v>
          </cell>
          <cell r="G2766">
            <v>1.784268</v>
          </cell>
          <cell r="H2766">
            <v>1.665</v>
          </cell>
          <cell r="I2766">
            <v>-0.49869960000000002</v>
          </cell>
          <cell r="J2766">
            <v>-0.20406379999999999</v>
          </cell>
          <cell r="K2766">
            <v>0</v>
          </cell>
          <cell r="L2766">
            <v>0.20406379999999999</v>
          </cell>
          <cell r="M2766">
            <v>0.49869960000000002</v>
          </cell>
          <cell r="N2766">
            <v>0.49869960000000002</v>
          </cell>
          <cell r="O2766">
            <v>25</v>
          </cell>
        </row>
        <row r="2767">
          <cell r="A2767" t="str">
            <v>C&amp;I</v>
          </cell>
          <cell r="B2767">
            <v>6</v>
          </cell>
          <cell r="C2767" t="str">
            <v>R</v>
          </cell>
          <cell r="D2767" t="str">
            <v>All</v>
          </cell>
          <cell r="E2767" t="str">
            <v>Industry: Retail stores</v>
          </cell>
          <cell r="F2767">
            <v>69.5</v>
          </cell>
          <cell r="G2767">
            <v>1.7230430000000001</v>
          </cell>
          <cell r="H2767">
            <v>1.666499</v>
          </cell>
          <cell r="I2767">
            <v>-0.49499130000000002</v>
          </cell>
          <cell r="J2767">
            <v>-0.20254639999999999</v>
          </cell>
          <cell r="K2767">
            <v>0</v>
          </cell>
          <cell r="L2767">
            <v>0.20254639999999999</v>
          </cell>
          <cell r="M2767">
            <v>0.49499130000000002</v>
          </cell>
          <cell r="N2767">
            <v>0.49499130000000002</v>
          </cell>
          <cell r="O2767">
            <v>25</v>
          </cell>
        </row>
        <row r="2768">
          <cell r="A2768" t="str">
            <v>C&amp;I</v>
          </cell>
          <cell r="B2768">
            <v>7</v>
          </cell>
          <cell r="C2768" t="str">
            <v>R</v>
          </cell>
          <cell r="D2768" t="str">
            <v>All</v>
          </cell>
          <cell r="E2768" t="str">
            <v>Industry: Retail stores</v>
          </cell>
          <cell r="F2768">
            <v>68.5</v>
          </cell>
          <cell r="G2768">
            <v>2.2123050000000002</v>
          </cell>
          <cell r="H2768">
            <v>1.9944999999999999</v>
          </cell>
          <cell r="I2768">
            <v>-0.50234029999999996</v>
          </cell>
          <cell r="J2768">
            <v>-0.2055535</v>
          </cell>
          <cell r="K2768">
            <v>0</v>
          </cell>
          <cell r="L2768">
            <v>0.2055535</v>
          </cell>
          <cell r="M2768">
            <v>0.50234029999999996</v>
          </cell>
          <cell r="N2768">
            <v>0.50234029999999996</v>
          </cell>
          <cell r="O2768">
            <v>25</v>
          </cell>
        </row>
        <row r="2769">
          <cell r="A2769" t="str">
            <v>C&amp;I</v>
          </cell>
          <cell r="B2769">
            <v>8</v>
          </cell>
          <cell r="C2769" t="str">
            <v>R</v>
          </cell>
          <cell r="D2769" t="str">
            <v>All</v>
          </cell>
          <cell r="E2769" t="str">
            <v>Industry: Retail stores</v>
          </cell>
          <cell r="F2769">
            <v>69</v>
          </cell>
          <cell r="G2769">
            <v>6.2908330000000001</v>
          </cell>
          <cell r="H2769">
            <v>5.9864980000000001</v>
          </cell>
          <cell r="I2769">
            <v>-0.55055739999999997</v>
          </cell>
          <cell r="J2769">
            <v>-0.2252836</v>
          </cell>
          <cell r="K2769">
            <v>0</v>
          </cell>
          <cell r="L2769">
            <v>0.2252836</v>
          </cell>
          <cell r="M2769">
            <v>0.55055739999999997</v>
          </cell>
          <cell r="N2769">
            <v>0.55055739999999997</v>
          </cell>
          <cell r="O2769">
            <v>25</v>
          </cell>
        </row>
        <row r="2770">
          <cell r="A2770" t="str">
            <v>C&amp;I</v>
          </cell>
          <cell r="B2770">
            <v>9</v>
          </cell>
          <cell r="C2770" t="str">
            <v>R</v>
          </cell>
          <cell r="D2770" t="str">
            <v>All</v>
          </cell>
          <cell r="E2770" t="str">
            <v>Industry: Retail stores</v>
          </cell>
          <cell r="F2770">
            <v>71.5</v>
          </cell>
          <cell r="G2770">
            <v>5.8560910000000002</v>
          </cell>
          <cell r="H2770">
            <v>6.8559989999999997</v>
          </cell>
          <cell r="I2770">
            <v>-0.52512610000000004</v>
          </cell>
          <cell r="J2770">
            <v>-0.2148774</v>
          </cell>
          <cell r="K2770">
            <v>0</v>
          </cell>
          <cell r="L2770">
            <v>0.2148774</v>
          </cell>
          <cell r="M2770">
            <v>0.52512610000000004</v>
          </cell>
          <cell r="N2770">
            <v>0.52512610000000004</v>
          </cell>
          <cell r="O2770">
            <v>25</v>
          </cell>
        </row>
        <row r="2771">
          <cell r="A2771" t="str">
            <v>C&amp;I</v>
          </cell>
          <cell r="B2771">
            <v>10</v>
          </cell>
          <cell r="C2771" t="str">
            <v>R</v>
          </cell>
          <cell r="D2771" t="str">
            <v>All</v>
          </cell>
          <cell r="E2771" t="str">
            <v>Industry: Retail stores</v>
          </cell>
          <cell r="F2771">
            <v>76</v>
          </cell>
          <cell r="G2771">
            <v>6.0371439999999996</v>
          </cell>
          <cell r="H2771">
            <v>5.9364990000000004</v>
          </cell>
          <cell r="I2771">
            <v>-0.53762189999999999</v>
          </cell>
          <cell r="J2771">
            <v>-0.21999050000000001</v>
          </cell>
          <cell r="K2771">
            <v>0</v>
          </cell>
          <cell r="L2771">
            <v>0.21999050000000001</v>
          </cell>
          <cell r="M2771">
            <v>0.53762189999999999</v>
          </cell>
          <cell r="N2771">
            <v>0.53762189999999999</v>
          </cell>
          <cell r="O2771">
            <v>25</v>
          </cell>
        </row>
        <row r="2772">
          <cell r="A2772" t="str">
            <v>C&amp;I</v>
          </cell>
          <cell r="B2772">
            <v>11</v>
          </cell>
          <cell r="C2772" t="str">
            <v>R</v>
          </cell>
          <cell r="D2772" t="str">
            <v>All</v>
          </cell>
          <cell r="E2772" t="str">
            <v>Industry: Retail stores</v>
          </cell>
          <cell r="F2772">
            <v>81.5</v>
          </cell>
          <cell r="G2772">
            <v>8.2366609999999998</v>
          </cell>
          <cell r="H2772">
            <v>8.4204989999999995</v>
          </cell>
          <cell r="I2772">
            <v>-0.54307099999999997</v>
          </cell>
          <cell r="J2772">
            <v>-0.22222030000000001</v>
          </cell>
          <cell r="K2772">
            <v>0</v>
          </cell>
          <cell r="L2772">
            <v>0.22222030000000001</v>
          </cell>
          <cell r="M2772">
            <v>0.54307099999999997</v>
          </cell>
          <cell r="N2772">
            <v>0.54307099999999997</v>
          </cell>
          <cell r="O2772">
            <v>25</v>
          </cell>
        </row>
        <row r="2773">
          <cell r="A2773" t="str">
            <v>C&amp;I</v>
          </cell>
          <cell r="B2773">
            <v>12</v>
          </cell>
          <cell r="C2773" t="str">
            <v>R</v>
          </cell>
          <cell r="D2773" t="str">
            <v>All</v>
          </cell>
          <cell r="E2773" t="str">
            <v>Industry: Retail stores</v>
          </cell>
          <cell r="F2773">
            <v>86</v>
          </cell>
          <cell r="G2773">
            <v>8.4352789999999995</v>
          </cell>
          <cell r="H2773">
            <v>8.4024979999999996</v>
          </cell>
          <cell r="I2773">
            <v>-0.53193950000000001</v>
          </cell>
          <cell r="J2773">
            <v>-0.21766530000000001</v>
          </cell>
          <cell r="K2773">
            <v>0</v>
          </cell>
          <cell r="L2773">
            <v>0.21766530000000001</v>
          </cell>
          <cell r="M2773">
            <v>0.53193950000000001</v>
          </cell>
          <cell r="N2773">
            <v>0.53193950000000001</v>
          </cell>
          <cell r="O2773">
            <v>25</v>
          </cell>
        </row>
        <row r="2774">
          <cell r="A2774" t="str">
            <v>C&amp;I</v>
          </cell>
          <cell r="B2774">
            <v>13</v>
          </cell>
          <cell r="C2774" t="str">
            <v>R</v>
          </cell>
          <cell r="D2774" t="str">
            <v>All</v>
          </cell>
          <cell r="E2774" t="str">
            <v>Industry: Retail stores</v>
          </cell>
          <cell r="F2774">
            <v>89.5</v>
          </cell>
          <cell r="G2774">
            <v>8.9343319999999995</v>
          </cell>
          <cell r="H2774">
            <v>9.4839979999999997</v>
          </cell>
          <cell r="I2774">
            <v>-0.53324579999999999</v>
          </cell>
          <cell r="J2774">
            <v>-0.2181999</v>
          </cell>
          <cell r="K2774">
            <v>0</v>
          </cell>
          <cell r="L2774">
            <v>0.2181999</v>
          </cell>
          <cell r="M2774">
            <v>0.53324579999999999</v>
          </cell>
          <cell r="N2774">
            <v>0.53324579999999999</v>
          </cell>
          <cell r="O2774">
            <v>25</v>
          </cell>
        </row>
        <row r="2775">
          <cell r="A2775" t="str">
            <v>C&amp;I</v>
          </cell>
          <cell r="B2775">
            <v>14</v>
          </cell>
          <cell r="C2775" t="str">
            <v>R</v>
          </cell>
          <cell r="D2775" t="str">
            <v>All</v>
          </cell>
          <cell r="E2775" t="str">
            <v>Industry: Retail stores</v>
          </cell>
          <cell r="F2775">
            <v>92.5</v>
          </cell>
          <cell r="G2775">
            <v>9.4614750000000001</v>
          </cell>
          <cell r="H2775">
            <v>9.5879969999999997</v>
          </cell>
          <cell r="I2775">
            <v>-0.52665729999999999</v>
          </cell>
          <cell r="J2775">
            <v>-0.2155039</v>
          </cell>
          <cell r="K2775">
            <v>0</v>
          </cell>
          <cell r="L2775">
            <v>0.2155039</v>
          </cell>
          <cell r="M2775">
            <v>0.52665729999999999</v>
          </cell>
          <cell r="N2775">
            <v>0.52665729999999999</v>
          </cell>
          <cell r="O2775">
            <v>25</v>
          </cell>
        </row>
        <row r="2776">
          <cell r="A2776" t="str">
            <v>C&amp;I</v>
          </cell>
          <cell r="B2776">
            <v>15</v>
          </cell>
          <cell r="C2776" t="str">
            <v>R</v>
          </cell>
          <cell r="D2776" t="str">
            <v>All</v>
          </cell>
          <cell r="E2776" t="str">
            <v>Industry: Retail stores</v>
          </cell>
          <cell r="F2776">
            <v>95</v>
          </cell>
          <cell r="G2776">
            <v>9.7282419999999998</v>
          </cell>
          <cell r="H2776">
            <v>8.9009979999999995</v>
          </cell>
          <cell r="I2776">
            <v>-0.52777019999999997</v>
          </cell>
          <cell r="J2776">
            <v>-0.21595929999999999</v>
          </cell>
          <cell r="K2776">
            <v>0</v>
          </cell>
          <cell r="L2776">
            <v>0.21595929999999999</v>
          </cell>
          <cell r="M2776">
            <v>0.52777019999999997</v>
          </cell>
          <cell r="N2776">
            <v>0.52777019999999997</v>
          </cell>
          <cell r="O2776">
            <v>25</v>
          </cell>
        </row>
        <row r="2777">
          <cell r="A2777" t="str">
            <v>C&amp;I</v>
          </cell>
          <cell r="B2777">
            <v>16</v>
          </cell>
          <cell r="C2777" t="str">
            <v>R</v>
          </cell>
          <cell r="D2777" t="str">
            <v>All</v>
          </cell>
          <cell r="E2777" t="str">
            <v>Industry: Retail stores</v>
          </cell>
          <cell r="F2777">
            <v>97.5</v>
          </cell>
          <cell r="G2777">
            <v>9.4792210000000008</v>
          </cell>
          <cell r="H2777">
            <v>9.9979969999999998</v>
          </cell>
          <cell r="I2777">
            <v>-0.5086598</v>
          </cell>
          <cell r="J2777">
            <v>-0.20813950000000001</v>
          </cell>
          <cell r="K2777">
            <v>0</v>
          </cell>
          <cell r="L2777">
            <v>0.20813950000000001</v>
          </cell>
          <cell r="M2777">
            <v>0.5086598</v>
          </cell>
          <cell r="N2777">
            <v>0.5086598</v>
          </cell>
          <cell r="O2777">
            <v>25</v>
          </cell>
        </row>
        <row r="2778">
          <cell r="A2778" t="str">
            <v>C&amp;I</v>
          </cell>
          <cell r="B2778">
            <v>17</v>
          </cell>
          <cell r="C2778" t="str">
            <v>R</v>
          </cell>
          <cell r="D2778" t="str">
            <v>All</v>
          </cell>
          <cell r="E2778" t="str">
            <v>Industry: Retail stores</v>
          </cell>
          <cell r="F2778">
            <v>99</v>
          </cell>
          <cell r="G2778">
            <v>9.3376040000000007</v>
          </cell>
          <cell r="H2778">
            <v>9.9669969999999992</v>
          </cell>
          <cell r="I2778">
            <v>-0.52342250000000001</v>
          </cell>
          <cell r="J2778">
            <v>-0.21418019999999999</v>
          </cell>
          <cell r="K2778">
            <v>0</v>
          </cell>
          <cell r="L2778">
            <v>0.21418019999999999</v>
          </cell>
          <cell r="M2778">
            <v>0.52342250000000001</v>
          </cell>
          <cell r="N2778">
            <v>0.52342250000000001</v>
          </cell>
          <cell r="O2778">
            <v>25</v>
          </cell>
        </row>
        <row r="2779">
          <cell r="A2779" t="str">
            <v>C&amp;I</v>
          </cell>
          <cell r="B2779">
            <v>18</v>
          </cell>
          <cell r="C2779" t="str">
            <v>R</v>
          </cell>
          <cell r="D2779" t="str">
            <v>All</v>
          </cell>
          <cell r="E2779" t="str">
            <v>Industry: Retail stores</v>
          </cell>
          <cell r="F2779">
            <v>99</v>
          </cell>
          <cell r="G2779">
            <v>8.3580850000000009</v>
          </cell>
          <cell r="H2779">
            <v>9.7319980000000008</v>
          </cell>
          <cell r="I2779">
            <v>-0.53704510000000005</v>
          </cell>
          <cell r="J2779">
            <v>-0.21975449999999999</v>
          </cell>
          <cell r="K2779">
            <v>0</v>
          </cell>
          <cell r="L2779">
            <v>0.21975449999999999</v>
          </cell>
          <cell r="M2779">
            <v>0.53704510000000005</v>
          </cell>
          <cell r="N2779">
            <v>0.53704510000000005</v>
          </cell>
          <cell r="O2779">
            <v>25</v>
          </cell>
        </row>
        <row r="2780">
          <cell r="A2780" t="str">
            <v>C&amp;I</v>
          </cell>
          <cell r="B2780">
            <v>19</v>
          </cell>
          <cell r="C2780" t="str">
            <v>R</v>
          </cell>
          <cell r="D2780" t="str">
            <v>All</v>
          </cell>
          <cell r="E2780" t="str">
            <v>Industry: Retail stores</v>
          </cell>
          <cell r="F2780">
            <v>96.5</v>
          </cell>
          <cell r="G2780">
            <v>5.5177300000000002</v>
          </cell>
          <cell r="H2780">
            <v>4.207999</v>
          </cell>
          <cell r="I2780">
            <v>-0.54934660000000002</v>
          </cell>
          <cell r="J2780">
            <v>-0.22478819999999999</v>
          </cell>
          <cell r="K2780">
            <v>0</v>
          </cell>
          <cell r="L2780">
            <v>0.22478819999999999</v>
          </cell>
          <cell r="M2780">
            <v>0.54934660000000002</v>
          </cell>
          <cell r="N2780">
            <v>0.54934660000000002</v>
          </cell>
          <cell r="O2780">
            <v>25</v>
          </cell>
        </row>
        <row r="2781">
          <cell r="A2781" t="str">
            <v>C&amp;I</v>
          </cell>
          <cell r="B2781">
            <v>20</v>
          </cell>
          <cell r="C2781" t="str">
            <v>R</v>
          </cell>
          <cell r="D2781" t="str">
            <v>All</v>
          </cell>
          <cell r="E2781" t="str">
            <v>Industry: Retail stores</v>
          </cell>
          <cell r="F2781">
            <v>94.5</v>
          </cell>
          <cell r="G2781">
            <v>4.9031510000000003</v>
          </cell>
          <cell r="H2781">
            <v>3.686499</v>
          </cell>
          <cell r="I2781">
            <v>-0.54937179999999997</v>
          </cell>
          <cell r="J2781">
            <v>-0.22479850000000001</v>
          </cell>
          <cell r="K2781">
            <v>0</v>
          </cell>
          <cell r="L2781">
            <v>0.22479850000000001</v>
          </cell>
          <cell r="M2781">
            <v>0.54937179999999997</v>
          </cell>
          <cell r="N2781">
            <v>0.54937179999999997</v>
          </cell>
          <cell r="O2781">
            <v>25</v>
          </cell>
        </row>
        <row r="2782">
          <cell r="A2782" t="str">
            <v>C&amp;I</v>
          </cell>
          <cell r="B2782">
            <v>21</v>
          </cell>
          <cell r="C2782" t="str">
            <v>R</v>
          </cell>
          <cell r="D2782" t="str">
            <v>All</v>
          </cell>
          <cell r="E2782" t="str">
            <v>Industry: Retail stores</v>
          </cell>
          <cell r="F2782">
            <v>90.5</v>
          </cell>
          <cell r="G2782">
            <v>3.2899229999999999</v>
          </cell>
          <cell r="H2782">
            <v>2.113499</v>
          </cell>
          <cell r="I2782">
            <v>-0.52852730000000003</v>
          </cell>
          <cell r="J2782">
            <v>-0.21626909999999999</v>
          </cell>
          <cell r="K2782">
            <v>0</v>
          </cell>
          <cell r="L2782">
            <v>0.21626909999999999</v>
          </cell>
          <cell r="M2782">
            <v>0.52852730000000003</v>
          </cell>
          <cell r="N2782">
            <v>0.52852730000000003</v>
          </cell>
          <cell r="O2782">
            <v>25</v>
          </cell>
        </row>
        <row r="2783">
          <cell r="A2783" t="str">
            <v>C&amp;I</v>
          </cell>
          <cell r="B2783">
            <v>22</v>
          </cell>
          <cell r="C2783" t="str">
            <v>R</v>
          </cell>
          <cell r="D2783" t="str">
            <v>All</v>
          </cell>
          <cell r="E2783" t="str">
            <v>Industry: Retail stores</v>
          </cell>
          <cell r="F2783">
            <v>87.5</v>
          </cell>
          <cell r="G2783">
            <v>2.3963640000000002</v>
          </cell>
          <cell r="H2783">
            <v>1.2659990000000001</v>
          </cell>
          <cell r="I2783">
            <v>-0.51224970000000003</v>
          </cell>
          <cell r="J2783">
            <v>-0.2096084</v>
          </cell>
          <cell r="K2783">
            <v>0</v>
          </cell>
          <cell r="L2783">
            <v>0.2096084</v>
          </cell>
          <cell r="M2783">
            <v>0.51224970000000003</v>
          </cell>
          <cell r="N2783">
            <v>0.51224970000000003</v>
          </cell>
          <cell r="O2783">
            <v>25</v>
          </cell>
        </row>
        <row r="2784">
          <cell r="A2784" t="str">
            <v>C&amp;I</v>
          </cell>
          <cell r="B2784">
            <v>23</v>
          </cell>
          <cell r="C2784" t="str">
            <v>R</v>
          </cell>
          <cell r="D2784" t="str">
            <v>All</v>
          </cell>
          <cell r="E2784" t="str">
            <v>Industry: Retail stores</v>
          </cell>
          <cell r="F2784">
            <v>84.5</v>
          </cell>
          <cell r="G2784">
            <v>2.3876750000000002</v>
          </cell>
          <cell r="H2784">
            <v>1.2809999999999999</v>
          </cell>
          <cell r="I2784">
            <v>-0.50761520000000004</v>
          </cell>
          <cell r="J2784">
            <v>-0.20771200000000001</v>
          </cell>
          <cell r="K2784">
            <v>0</v>
          </cell>
          <cell r="L2784">
            <v>0.20771200000000001</v>
          </cell>
          <cell r="M2784">
            <v>0.50761520000000004</v>
          </cell>
          <cell r="N2784">
            <v>0.50761520000000004</v>
          </cell>
          <cell r="O2784">
            <v>25</v>
          </cell>
        </row>
        <row r="2785">
          <cell r="A2785" t="str">
            <v>C&amp;I</v>
          </cell>
          <cell r="B2785">
            <v>24</v>
          </cell>
          <cell r="C2785" t="str">
            <v>R</v>
          </cell>
          <cell r="D2785" t="str">
            <v>All</v>
          </cell>
          <cell r="E2785" t="str">
            <v>Industry: Retail stores</v>
          </cell>
          <cell r="F2785">
            <v>82</v>
          </cell>
          <cell r="G2785">
            <v>2.4597150000000001</v>
          </cell>
          <cell r="H2785">
            <v>1.2695000000000001</v>
          </cell>
          <cell r="I2785">
            <v>-0.50548859999999995</v>
          </cell>
          <cell r="J2785">
            <v>-0.2068419</v>
          </cell>
          <cell r="K2785">
            <v>0</v>
          </cell>
          <cell r="L2785">
            <v>0.2068419</v>
          </cell>
          <cell r="M2785">
            <v>0.50548859999999995</v>
          </cell>
          <cell r="N2785">
            <v>0.50548859999999995</v>
          </cell>
          <cell r="O2785">
            <v>25</v>
          </cell>
        </row>
        <row r="2786">
          <cell r="A2786" t="str">
            <v>C&amp;I</v>
          </cell>
          <cell r="B2786">
            <v>1</v>
          </cell>
          <cell r="C2786" t="str">
            <v>R</v>
          </cell>
          <cell r="D2786" t="str">
            <v>All</v>
          </cell>
          <cell r="E2786" t="str">
            <v>LCA: Greater Fresno</v>
          </cell>
          <cell r="F2786">
            <v>76.721999999999994</v>
          </cell>
          <cell r="G2786">
            <v>1.4993460000000001</v>
          </cell>
          <cell r="H2786">
            <v>1.545793</v>
          </cell>
          <cell r="I2786">
            <v>-0.2101353</v>
          </cell>
          <cell r="J2786">
            <v>-8.5985699999999998E-2</v>
          </cell>
          <cell r="K2786">
            <v>0</v>
          </cell>
          <cell r="L2786">
            <v>8.5985699999999998E-2</v>
          </cell>
          <cell r="M2786">
            <v>0.2101353</v>
          </cell>
          <cell r="N2786">
            <v>0.2101353</v>
          </cell>
          <cell r="O2786">
            <v>214</v>
          </cell>
        </row>
        <row r="2787">
          <cell r="A2787" t="str">
            <v>C&amp;I</v>
          </cell>
          <cell r="B2787">
            <v>2</v>
          </cell>
          <cell r="C2787" t="str">
            <v>R</v>
          </cell>
          <cell r="D2787" t="str">
            <v>All</v>
          </cell>
          <cell r="E2787" t="str">
            <v>LCA: Greater Fresno</v>
          </cell>
          <cell r="F2787">
            <v>76.166399999999996</v>
          </cell>
          <cell r="G2787">
            <v>1.3600950000000001</v>
          </cell>
          <cell r="H2787">
            <v>1.4227810000000001</v>
          </cell>
          <cell r="I2787">
            <v>-0.2088544</v>
          </cell>
          <cell r="J2787">
            <v>-8.5461499999999996E-2</v>
          </cell>
          <cell r="K2787">
            <v>0</v>
          </cell>
          <cell r="L2787">
            <v>8.5461499999999996E-2</v>
          </cell>
          <cell r="M2787">
            <v>0.2088544</v>
          </cell>
          <cell r="N2787">
            <v>0.2088544</v>
          </cell>
          <cell r="O2787">
            <v>214</v>
          </cell>
        </row>
        <row r="2788">
          <cell r="A2788" t="str">
            <v>C&amp;I</v>
          </cell>
          <cell r="B2788">
            <v>3</v>
          </cell>
          <cell r="C2788" t="str">
            <v>R</v>
          </cell>
          <cell r="D2788" t="str">
            <v>All</v>
          </cell>
          <cell r="E2788" t="str">
            <v>LCA: Greater Fresno</v>
          </cell>
          <cell r="F2788">
            <v>73.361000000000004</v>
          </cell>
          <cell r="G2788">
            <v>1.3348690000000001</v>
          </cell>
          <cell r="H2788">
            <v>1.440364</v>
          </cell>
          <cell r="I2788">
            <v>-0.2073681</v>
          </cell>
          <cell r="J2788">
            <v>-8.4853399999999995E-2</v>
          </cell>
          <cell r="K2788">
            <v>0</v>
          </cell>
          <cell r="L2788">
            <v>8.4853399999999995E-2</v>
          </cell>
          <cell r="M2788">
            <v>0.2073681</v>
          </cell>
          <cell r="N2788">
            <v>0.2073681</v>
          </cell>
          <cell r="O2788">
            <v>214</v>
          </cell>
        </row>
        <row r="2789">
          <cell r="A2789" t="str">
            <v>C&amp;I</v>
          </cell>
          <cell r="B2789">
            <v>4</v>
          </cell>
          <cell r="C2789" t="str">
            <v>R</v>
          </cell>
          <cell r="D2789" t="str">
            <v>All</v>
          </cell>
          <cell r="E2789" t="str">
            <v>LCA: Greater Fresno</v>
          </cell>
          <cell r="F2789">
            <v>71.916600000000003</v>
          </cell>
          <cell r="G2789">
            <v>1.3546069999999999</v>
          </cell>
          <cell r="H2789">
            <v>1.3629</v>
          </cell>
          <cell r="I2789">
            <v>-0.2067629</v>
          </cell>
          <cell r="J2789">
            <v>-8.4605700000000006E-2</v>
          </cell>
          <cell r="K2789">
            <v>0</v>
          </cell>
          <cell r="L2789">
            <v>8.4605700000000006E-2</v>
          </cell>
          <cell r="M2789">
            <v>0.2067629</v>
          </cell>
          <cell r="N2789">
            <v>0.2067629</v>
          </cell>
          <cell r="O2789">
            <v>214</v>
          </cell>
        </row>
        <row r="2790">
          <cell r="A2790" t="str">
            <v>C&amp;I</v>
          </cell>
          <cell r="B2790">
            <v>5</v>
          </cell>
          <cell r="C2790" t="str">
            <v>R</v>
          </cell>
          <cell r="D2790" t="str">
            <v>All</v>
          </cell>
          <cell r="E2790" t="str">
            <v>LCA: Greater Fresno</v>
          </cell>
          <cell r="F2790">
            <v>70.388800000000003</v>
          </cell>
          <cell r="G2790">
            <v>1.3631800000000001</v>
          </cell>
          <cell r="H2790">
            <v>1.393974</v>
          </cell>
          <cell r="I2790">
            <v>-0.20654520000000001</v>
          </cell>
          <cell r="J2790">
            <v>-8.4516599999999997E-2</v>
          </cell>
          <cell r="K2790">
            <v>0</v>
          </cell>
          <cell r="L2790">
            <v>8.4516599999999997E-2</v>
          </cell>
          <cell r="M2790">
            <v>0.20654520000000001</v>
          </cell>
          <cell r="N2790">
            <v>0.20654520000000001</v>
          </cell>
          <cell r="O2790">
            <v>214</v>
          </cell>
        </row>
        <row r="2791">
          <cell r="A2791" t="str">
            <v>C&amp;I</v>
          </cell>
          <cell r="B2791">
            <v>6</v>
          </cell>
          <cell r="C2791" t="str">
            <v>R</v>
          </cell>
          <cell r="D2791" t="str">
            <v>All</v>
          </cell>
          <cell r="E2791" t="str">
            <v>LCA: Greater Fresno</v>
          </cell>
          <cell r="F2791">
            <v>69.388800000000003</v>
          </cell>
          <cell r="G2791">
            <v>1.440053</v>
          </cell>
          <cell r="H2791">
            <v>1.4205810000000001</v>
          </cell>
          <cell r="I2791">
            <v>-0.20770820000000001</v>
          </cell>
          <cell r="J2791">
            <v>-8.4992499999999999E-2</v>
          </cell>
          <cell r="K2791">
            <v>0</v>
          </cell>
          <cell r="L2791">
            <v>8.4992499999999999E-2</v>
          </cell>
          <cell r="M2791">
            <v>0.20770820000000001</v>
          </cell>
          <cell r="N2791">
            <v>0.20770820000000001</v>
          </cell>
          <cell r="O2791">
            <v>214</v>
          </cell>
        </row>
        <row r="2792">
          <cell r="A2792" t="str">
            <v>C&amp;I</v>
          </cell>
          <cell r="B2792">
            <v>7</v>
          </cell>
          <cell r="C2792" t="str">
            <v>R</v>
          </cell>
          <cell r="D2792" t="str">
            <v>All</v>
          </cell>
          <cell r="E2792" t="str">
            <v>LCA: Greater Fresno</v>
          </cell>
          <cell r="F2792">
            <v>68.333200000000005</v>
          </cell>
          <cell r="G2792">
            <v>1.5330600000000001</v>
          </cell>
          <cell r="H2792">
            <v>1.4694480000000001</v>
          </cell>
          <cell r="I2792">
            <v>-0.2080062</v>
          </cell>
          <cell r="J2792">
            <v>-8.5114400000000007E-2</v>
          </cell>
          <cell r="K2792">
            <v>0</v>
          </cell>
          <cell r="L2792">
            <v>8.5114400000000007E-2</v>
          </cell>
          <cell r="M2792">
            <v>0.2080062</v>
          </cell>
          <cell r="N2792">
            <v>0.2080062</v>
          </cell>
          <cell r="O2792">
            <v>214</v>
          </cell>
        </row>
        <row r="2793">
          <cell r="A2793" t="str">
            <v>C&amp;I</v>
          </cell>
          <cell r="B2793">
            <v>8</v>
          </cell>
          <cell r="C2793" t="str">
            <v>R</v>
          </cell>
          <cell r="D2793" t="str">
            <v>All</v>
          </cell>
          <cell r="E2793" t="str">
            <v>LCA: Greater Fresno</v>
          </cell>
          <cell r="F2793">
            <v>68.805400000000006</v>
          </cell>
          <cell r="G2793">
            <v>2.2228119999999998</v>
          </cell>
          <cell r="H2793">
            <v>2.2341319999999998</v>
          </cell>
          <cell r="I2793">
            <v>-0.21163080000000001</v>
          </cell>
          <cell r="J2793">
            <v>-8.6597599999999997E-2</v>
          </cell>
          <cell r="K2793">
            <v>0</v>
          </cell>
          <cell r="L2793">
            <v>8.6597599999999997E-2</v>
          </cell>
          <cell r="M2793">
            <v>0.21163080000000001</v>
          </cell>
          <cell r="N2793">
            <v>0.21163080000000001</v>
          </cell>
          <cell r="O2793">
            <v>214</v>
          </cell>
        </row>
        <row r="2794">
          <cell r="A2794" t="str">
            <v>C&amp;I</v>
          </cell>
          <cell r="B2794">
            <v>9</v>
          </cell>
          <cell r="C2794" t="str">
            <v>R</v>
          </cell>
          <cell r="D2794" t="str">
            <v>All</v>
          </cell>
          <cell r="E2794" t="str">
            <v>LCA: Greater Fresno</v>
          </cell>
          <cell r="F2794">
            <v>71.388800000000003</v>
          </cell>
          <cell r="G2794">
            <v>2.8931330000000002</v>
          </cell>
          <cell r="H2794">
            <v>3.0534539999999999</v>
          </cell>
          <cell r="I2794">
            <v>-0.21489510000000001</v>
          </cell>
          <cell r="J2794">
            <v>-8.7933399999999995E-2</v>
          </cell>
          <cell r="K2794">
            <v>0</v>
          </cell>
          <cell r="L2794">
            <v>8.7933399999999995E-2</v>
          </cell>
          <cell r="M2794">
            <v>0.21489510000000001</v>
          </cell>
          <cell r="N2794">
            <v>0.21489510000000001</v>
          </cell>
          <cell r="O2794">
            <v>214</v>
          </cell>
        </row>
        <row r="2795">
          <cell r="A2795" t="str">
            <v>C&amp;I</v>
          </cell>
          <cell r="B2795">
            <v>10</v>
          </cell>
          <cell r="C2795" t="str">
            <v>R</v>
          </cell>
          <cell r="D2795" t="str">
            <v>All</v>
          </cell>
          <cell r="E2795" t="str">
            <v>LCA: Greater Fresno</v>
          </cell>
          <cell r="F2795">
            <v>75.944400000000002</v>
          </cell>
          <cell r="G2795">
            <v>3.6582309999999998</v>
          </cell>
          <cell r="H2795">
            <v>3.483813</v>
          </cell>
          <cell r="I2795">
            <v>-0.21996769999999999</v>
          </cell>
          <cell r="J2795">
            <v>-9.0009000000000006E-2</v>
          </cell>
          <cell r="K2795">
            <v>0</v>
          </cell>
          <cell r="L2795">
            <v>9.0009000000000006E-2</v>
          </cell>
          <cell r="M2795">
            <v>0.21996769999999999</v>
          </cell>
          <cell r="N2795">
            <v>0.21996769999999999</v>
          </cell>
          <cell r="O2795">
            <v>214</v>
          </cell>
        </row>
        <row r="2796">
          <cell r="A2796" t="str">
            <v>C&amp;I</v>
          </cell>
          <cell r="B2796">
            <v>11</v>
          </cell>
          <cell r="C2796" t="str">
            <v>R</v>
          </cell>
          <cell r="D2796" t="str">
            <v>All</v>
          </cell>
          <cell r="E2796" t="str">
            <v>LCA: Greater Fresno</v>
          </cell>
          <cell r="F2796">
            <v>81.277600000000007</v>
          </cell>
          <cell r="G2796">
            <v>4.4525990000000002</v>
          </cell>
          <cell r="H2796">
            <v>4.5985500000000004</v>
          </cell>
          <cell r="I2796">
            <v>-0.22338910000000001</v>
          </cell>
          <cell r="J2796">
            <v>-9.1409000000000004E-2</v>
          </cell>
          <cell r="K2796">
            <v>0</v>
          </cell>
          <cell r="L2796">
            <v>9.1409000000000004E-2</v>
          </cell>
          <cell r="M2796">
            <v>0.22338910000000001</v>
          </cell>
          <cell r="N2796">
            <v>0.22338910000000001</v>
          </cell>
          <cell r="O2796">
            <v>214</v>
          </cell>
        </row>
        <row r="2797">
          <cell r="A2797" t="str">
            <v>C&amp;I</v>
          </cell>
          <cell r="B2797">
            <v>12</v>
          </cell>
          <cell r="C2797" t="str">
            <v>R</v>
          </cell>
          <cell r="D2797" t="str">
            <v>All</v>
          </cell>
          <cell r="E2797" t="str">
            <v>LCA: Greater Fresno</v>
          </cell>
          <cell r="F2797">
            <v>85.749799999999993</v>
          </cell>
          <cell r="G2797">
            <v>4.9421330000000001</v>
          </cell>
          <cell r="H2797">
            <v>5.0785790000000004</v>
          </cell>
          <cell r="I2797">
            <v>-0.22316459999999999</v>
          </cell>
          <cell r="J2797">
            <v>-9.1317200000000001E-2</v>
          </cell>
          <cell r="K2797">
            <v>0</v>
          </cell>
          <cell r="L2797">
            <v>9.1317200000000001E-2</v>
          </cell>
          <cell r="M2797">
            <v>0.22316459999999999</v>
          </cell>
          <cell r="N2797">
            <v>0.22316459999999999</v>
          </cell>
          <cell r="O2797">
            <v>214</v>
          </cell>
        </row>
        <row r="2798">
          <cell r="A2798" t="str">
            <v>C&amp;I</v>
          </cell>
          <cell r="B2798">
            <v>13</v>
          </cell>
          <cell r="C2798" t="str">
            <v>R</v>
          </cell>
          <cell r="D2798" t="str">
            <v>All</v>
          </cell>
          <cell r="E2798" t="str">
            <v>LCA: Greater Fresno</v>
          </cell>
          <cell r="F2798">
            <v>89.249799999999993</v>
          </cell>
          <cell r="G2798">
            <v>5.4815820000000004</v>
          </cell>
          <cell r="H2798">
            <v>5.369402</v>
          </cell>
          <cell r="I2798">
            <v>-0.22649040000000001</v>
          </cell>
          <cell r="J2798">
            <v>-9.2678099999999999E-2</v>
          </cell>
          <cell r="K2798">
            <v>0</v>
          </cell>
          <cell r="L2798">
            <v>9.2678099999999999E-2</v>
          </cell>
          <cell r="M2798">
            <v>0.22649040000000001</v>
          </cell>
          <cell r="N2798">
            <v>0.22649040000000001</v>
          </cell>
          <cell r="O2798">
            <v>214</v>
          </cell>
        </row>
        <row r="2799">
          <cell r="A2799" t="str">
            <v>C&amp;I</v>
          </cell>
          <cell r="B2799">
            <v>14</v>
          </cell>
          <cell r="C2799" t="str">
            <v>R</v>
          </cell>
          <cell r="D2799" t="str">
            <v>All</v>
          </cell>
          <cell r="E2799" t="str">
            <v>LCA: Greater Fresno</v>
          </cell>
          <cell r="F2799">
            <v>92.361000000000004</v>
          </cell>
          <cell r="G2799">
            <v>5.9097710000000001</v>
          </cell>
          <cell r="H2799">
            <v>5.7746680000000001</v>
          </cell>
          <cell r="I2799">
            <v>-0.2274061</v>
          </cell>
          <cell r="J2799">
            <v>-9.3052700000000002E-2</v>
          </cell>
          <cell r="K2799">
            <v>0</v>
          </cell>
          <cell r="L2799">
            <v>9.3052700000000002E-2</v>
          </cell>
          <cell r="M2799">
            <v>0.2274061</v>
          </cell>
          <cell r="N2799">
            <v>0.2274061</v>
          </cell>
          <cell r="O2799">
            <v>214</v>
          </cell>
        </row>
        <row r="2800">
          <cell r="A2800" t="str">
            <v>C&amp;I</v>
          </cell>
          <cell r="B2800">
            <v>15</v>
          </cell>
          <cell r="C2800" t="str">
            <v>R</v>
          </cell>
          <cell r="D2800" t="str">
            <v>All</v>
          </cell>
          <cell r="E2800" t="str">
            <v>LCA: Greater Fresno</v>
          </cell>
          <cell r="F2800">
            <v>94.944400000000002</v>
          </cell>
          <cell r="G2800">
            <v>6.1747800000000002</v>
          </cell>
          <cell r="H2800">
            <v>6.1396649999999999</v>
          </cell>
          <cell r="I2800">
            <v>-0.22578680000000001</v>
          </cell>
          <cell r="J2800">
            <v>-9.2390100000000003E-2</v>
          </cell>
          <cell r="K2800">
            <v>0</v>
          </cell>
          <cell r="L2800">
            <v>9.2390100000000003E-2</v>
          </cell>
          <cell r="M2800">
            <v>0.22578680000000001</v>
          </cell>
          <cell r="N2800">
            <v>0.22578680000000001</v>
          </cell>
          <cell r="O2800">
            <v>214</v>
          </cell>
        </row>
        <row r="2801">
          <cell r="A2801" t="str">
            <v>C&amp;I</v>
          </cell>
          <cell r="B2801">
            <v>16</v>
          </cell>
          <cell r="C2801" t="str">
            <v>R</v>
          </cell>
          <cell r="D2801" t="str">
            <v>All</v>
          </cell>
          <cell r="E2801" t="str">
            <v>LCA: Greater Fresno</v>
          </cell>
          <cell r="F2801">
            <v>97.388800000000003</v>
          </cell>
          <cell r="G2801">
            <v>6.3697939999999997</v>
          </cell>
          <cell r="H2801">
            <v>6.6773959999999999</v>
          </cell>
          <cell r="I2801">
            <v>-0.2254652</v>
          </cell>
          <cell r="J2801">
            <v>-9.2258599999999996E-2</v>
          </cell>
          <cell r="K2801">
            <v>0</v>
          </cell>
          <cell r="L2801">
            <v>9.2258599999999996E-2</v>
          </cell>
          <cell r="M2801">
            <v>0.2254652</v>
          </cell>
          <cell r="N2801">
            <v>0.2254652</v>
          </cell>
          <cell r="O2801">
            <v>214</v>
          </cell>
        </row>
        <row r="2802">
          <cell r="A2802" t="str">
            <v>C&amp;I</v>
          </cell>
          <cell r="B2802">
            <v>17</v>
          </cell>
          <cell r="C2802" t="str">
            <v>R</v>
          </cell>
          <cell r="D2802" t="str">
            <v>All</v>
          </cell>
          <cell r="E2802" t="str">
            <v>LCA: Greater Fresno</v>
          </cell>
          <cell r="F2802">
            <v>98.833200000000005</v>
          </cell>
          <cell r="G2802">
            <v>6.2885470000000003</v>
          </cell>
          <cell r="H2802">
            <v>6.5696640000000004</v>
          </cell>
          <cell r="I2802">
            <v>-0.22832839999999999</v>
          </cell>
          <cell r="J2802">
            <v>-9.3430100000000002E-2</v>
          </cell>
          <cell r="K2802">
            <v>0</v>
          </cell>
          <cell r="L2802">
            <v>9.3430100000000002E-2</v>
          </cell>
          <cell r="M2802">
            <v>0.22832839999999999</v>
          </cell>
          <cell r="N2802">
            <v>0.22832839999999999</v>
          </cell>
          <cell r="O2802">
            <v>214</v>
          </cell>
        </row>
        <row r="2803">
          <cell r="A2803" t="str">
            <v>C&amp;I</v>
          </cell>
          <cell r="B2803">
            <v>18</v>
          </cell>
          <cell r="C2803" t="str">
            <v>R</v>
          </cell>
          <cell r="D2803" t="str">
            <v>All</v>
          </cell>
          <cell r="E2803" t="str">
            <v>LCA: Greater Fresno</v>
          </cell>
          <cell r="F2803">
            <v>98.805400000000006</v>
          </cell>
          <cell r="G2803">
            <v>5.1777319999999998</v>
          </cell>
          <cell r="H2803">
            <v>5.3502650000000003</v>
          </cell>
          <cell r="I2803">
            <v>-0.23753079999999999</v>
          </cell>
          <cell r="J2803">
            <v>-9.7195699999999996E-2</v>
          </cell>
          <cell r="K2803">
            <v>0</v>
          </cell>
          <cell r="L2803">
            <v>9.7195699999999996E-2</v>
          </cell>
          <cell r="M2803">
            <v>0.23753079999999999</v>
          </cell>
          <cell r="N2803">
            <v>0.23753079999999999</v>
          </cell>
          <cell r="O2803">
            <v>214</v>
          </cell>
        </row>
        <row r="2804">
          <cell r="A2804" t="str">
            <v>C&amp;I</v>
          </cell>
          <cell r="B2804">
            <v>19</v>
          </cell>
          <cell r="C2804" t="str">
            <v>R</v>
          </cell>
          <cell r="D2804" t="str">
            <v>All</v>
          </cell>
          <cell r="E2804" t="str">
            <v>LCA: Greater Fresno</v>
          </cell>
          <cell r="F2804">
            <v>96.388800000000003</v>
          </cell>
          <cell r="G2804">
            <v>4.1925879999999998</v>
          </cell>
          <cell r="H2804">
            <v>4.4224110000000003</v>
          </cell>
          <cell r="I2804">
            <v>-0.23175999999999999</v>
          </cell>
          <cell r="J2804">
            <v>-9.4834299999999996E-2</v>
          </cell>
          <cell r="K2804">
            <v>0</v>
          </cell>
          <cell r="L2804">
            <v>9.4834299999999996E-2</v>
          </cell>
          <cell r="M2804">
            <v>0.23175999999999999</v>
          </cell>
          <cell r="N2804">
            <v>0.23175999999999999</v>
          </cell>
          <cell r="O2804">
            <v>214</v>
          </cell>
        </row>
        <row r="2805">
          <cell r="A2805" t="str">
            <v>C&amp;I</v>
          </cell>
          <cell r="B2805">
            <v>20</v>
          </cell>
          <cell r="C2805" t="str">
            <v>R</v>
          </cell>
          <cell r="D2805" t="str">
            <v>All</v>
          </cell>
          <cell r="E2805" t="str">
            <v>LCA: Greater Fresno</v>
          </cell>
          <cell r="F2805">
            <v>94.388800000000003</v>
          </cell>
          <cell r="G2805">
            <v>3.6332810000000002</v>
          </cell>
          <cell r="H2805">
            <v>3.8569100000000001</v>
          </cell>
          <cell r="I2805">
            <v>-0.23526359999999999</v>
          </cell>
          <cell r="J2805">
            <v>-9.6267900000000003E-2</v>
          </cell>
          <cell r="K2805">
            <v>0</v>
          </cell>
          <cell r="L2805">
            <v>9.6267900000000003E-2</v>
          </cell>
          <cell r="M2805">
            <v>0.23526359999999999</v>
          </cell>
          <cell r="N2805">
            <v>0.23526359999999999</v>
          </cell>
          <cell r="O2805">
            <v>214</v>
          </cell>
        </row>
        <row r="2806">
          <cell r="A2806" t="str">
            <v>C&amp;I</v>
          </cell>
          <cell r="B2806">
            <v>21</v>
          </cell>
          <cell r="C2806" t="str">
            <v>R</v>
          </cell>
          <cell r="D2806" t="str">
            <v>All</v>
          </cell>
          <cell r="E2806" t="str">
            <v>LCA: Greater Fresno</v>
          </cell>
          <cell r="F2806">
            <v>90.361000000000004</v>
          </cell>
          <cell r="G2806">
            <v>2.7310479999999999</v>
          </cell>
          <cell r="H2806">
            <v>3.1637019999999998</v>
          </cell>
          <cell r="I2806">
            <v>-0.22780790000000001</v>
          </cell>
          <cell r="J2806">
            <v>-9.3217099999999997E-2</v>
          </cell>
          <cell r="K2806">
            <v>0</v>
          </cell>
          <cell r="L2806">
            <v>9.3217099999999997E-2</v>
          </cell>
          <cell r="M2806">
            <v>0.22780790000000001</v>
          </cell>
          <cell r="N2806">
            <v>0.22780790000000001</v>
          </cell>
          <cell r="O2806">
            <v>214</v>
          </cell>
        </row>
        <row r="2807">
          <cell r="A2807" t="str">
            <v>C&amp;I</v>
          </cell>
          <cell r="B2807">
            <v>22</v>
          </cell>
          <cell r="C2807" t="str">
            <v>R</v>
          </cell>
          <cell r="D2807" t="str">
            <v>All</v>
          </cell>
          <cell r="E2807" t="str">
            <v>LCA: Greater Fresno</v>
          </cell>
          <cell r="F2807">
            <v>87.361000000000004</v>
          </cell>
          <cell r="G2807">
            <v>2.224094</v>
          </cell>
          <cell r="H2807">
            <v>2.241142</v>
          </cell>
          <cell r="I2807">
            <v>-0.22488179999999999</v>
          </cell>
          <cell r="J2807">
            <v>-9.2019799999999999E-2</v>
          </cell>
          <cell r="K2807">
            <v>0</v>
          </cell>
          <cell r="L2807">
            <v>9.2019799999999999E-2</v>
          </cell>
          <cell r="M2807">
            <v>0.22488179999999999</v>
          </cell>
          <cell r="N2807">
            <v>0.22488179999999999</v>
          </cell>
          <cell r="O2807">
            <v>214</v>
          </cell>
        </row>
        <row r="2808">
          <cell r="A2808" t="str">
            <v>C&amp;I</v>
          </cell>
          <cell r="B2808">
            <v>23</v>
          </cell>
          <cell r="C2808" t="str">
            <v>R</v>
          </cell>
          <cell r="D2808" t="str">
            <v>All</v>
          </cell>
          <cell r="E2808" t="str">
            <v>LCA: Greater Fresno</v>
          </cell>
          <cell r="F2808">
            <v>84.305400000000006</v>
          </cell>
          <cell r="G2808">
            <v>1.997126</v>
          </cell>
          <cell r="H2808">
            <v>1.9177280000000001</v>
          </cell>
          <cell r="I2808">
            <v>-0.2187122</v>
          </cell>
          <cell r="J2808">
            <v>-8.94953E-2</v>
          </cell>
          <cell r="K2808">
            <v>0</v>
          </cell>
          <cell r="L2808">
            <v>8.94953E-2</v>
          </cell>
          <cell r="M2808">
            <v>0.2187122</v>
          </cell>
          <cell r="N2808">
            <v>0.2187122</v>
          </cell>
          <cell r="O2808">
            <v>214</v>
          </cell>
        </row>
        <row r="2809">
          <cell r="A2809" t="str">
            <v>C&amp;I</v>
          </cell>
          <cell r="B2809">
            <v>24</v>
          </cell>
          <cell r="C2809" t="str">
            <v>R</v>
          </cell>
          <cell r="D2809" t="str">
            <v>All</v>
          </cell>
          <cell r="E2809" t="str">
            <v>LCA: Greater Fresno</v>
          </cell>
          <cell r="F2809">
            <v>81.833200000000005</v>
          </cell>
          <cell r="G2809">
            <v>1.87002</v>
          </cell>
          <cell r="H2809">
            <v>1.75054</v>
          </cell>
          <cell r="I2809">
            <v>-0.2147558</v>
          </cell>
          <cell r="J2809">
            <v>-8.7876300000000004E-2</v>
          </cell>
          <cell r="K2809">
            <v>0</v>
          </cell>
          <cell r="L2809">
            <v>8.7876300000000004E-2</v>
          </cell>
          <cell r="M2809">
            <v>0.2147558</v>
          </cell>
          <cell r="N2809">
            <v>0.2147558</v>
          </cell>
          <cell r="O2809">
            <v>214</v>
          </cell>
        </row>
        <row r="2810">
          <cell r="A2810" t="str">
            <v>C&amp;I</v>
          </cell>
          <cell r="B2810">
            <v>1</v>
          </cell>
          <cell r="C2810" t="str">
            <v>R</v>
          </cell>
          <cell r="D2810" t="str">
            <v>All</v>
          </cell>
          <cell r="E2810" t="str">
            <v>LCA: Kern</v>
          </cell>
          <cell r="F2810">
            <v>75.5</v>
          </cell>
          <cell r="G2810">
            <v>2.5663909999999999</v>
          </cell>
          <cell r="H2810">
            <v>2.3433310000000001</v>
          </cell>
          <cell r="I2810">
            <v>-0.54959849999999999</v>
          </cell>
          <cell r="J2810">
            <v>-0.22489120000000001</v>
          </cell>
          <cell r="K2810">
            <v>0</v>
          </cell>
          <cell r="L2810">
            <v>0.22489120000000001</v>
          </cell>
          <cell r="M2810">
            <v>0.54959849999999999</v>
          </cell>
          <cell r="N2810">
            <v>0.54959849999999999</v>
          </cell>
          <cell r="O2810">
            <v>19</v>
          </cell>
        </row>
        <row r="2811">
          <cell r="A2811" t="str">
            <v>C&amp;I</v>
          </cell>
          <cell r="B2811">
            <v>2</v>
          </cell>
          <cell r="C2811" t="str">
            <v>R</v>
          </cell>
          <cell r="D2811" t="str">
            <v>All</v>
          </cell>
          <cell r="E2811" t="str">
            <v>LCA: Kern</v>
          </cell>
          <cell r="F2811">
            <v>74</v>
          </cell>
          <cell r="G2811">
            <v>2.5442100000000001</v>
          </cell>
          <cell r="H2811">
            <v>2.429198</v>
          </cell>
          <cell r="I2811">
            <v>-0.54378380000000004</v>
          </cell>
          <cell r="J2811">
            <v>-0.22251190000000001</v>
          </cell>
          <cell r="K2811">
            <v>0</v>
          </cell>
          <cell r="L2811">
            <v>0.22251190000000001</v>
          </cell>
          <cell r="M2811">
            <v>0.54378380000000004</v>
          </cell>
          <cell r="N2811">
            <v>0.54378380000000004</v>
          </cell>
          <cell r="O2811">
            <v>19</v>
          </cell>
        </row>
        <row r="2812">
          <cell r="A2812" t="str">
            <v>C&amp;I</v>
          </cell>
          <cell r="B2812">
            <v>3</v>
          </cell>
          <cell r="C2812" t="str">
            <v>R</v>
          </cell>
          <cell r="D2812" t="str">
            <v>All</v>
          </cell>
          <cell r="E2812" t="str">
            <v>LCA: Kern</v>
          </cell>
          <cell r="F2812">
            <v>73</v>
          </cell>
          <cell r="G2812">
            <v>2.452413</v>
          </cell>
          <cell r="H2812">
            <v>2.335537</v>
          </cell>
          <cell r="I2812">
            <v>-0.54145869999999996</v>
          </cell>
          <cell r="J2812">
            <v>-0.22156049999999999</v>
          </cell>
          <cell r="K2812">
            <v>0</v>
          </cell>
          <cell r="L2812">
            <v>0.22156049999999999</v>
          </cell>
          <cell r="M2812">
            <v>0.54145869999999996</v>
          </cell>
          <cell r="N2812">
            <v>0.54145869999999996</v>
          </cell>
          <cell r="O2812">
            <v>19</v>
          </cell>
        </row>
        <row r="2813">
          <cell r="A2813" t="str">
            <v>C&amp;I</v>
          </cell>
          <cell r="B2813">
            <v>4</v>
          </cell>
          <cell r="C2813" t="str">
            <v>R</v>
          </cell>
          <cell r="D2813" t="str">
            <v>All</v>
          </cell>
          <cell r="E2813" t="str">
            <v>LCA: Kern</v>
          </cell>
          <cell r="F2813">
            <v>72.5</v>
          </cell>
          <cell r="G2813">
            <v>2.2815799999999999</v>
          </cell>
          <cell r="H2813">
            <v>2.1222159999999999</v>
          </cell>
          <cell r="I2813">
            <v>-0.53848339999999995</v>
          </cell>
          <cell r="J2813">
            <v>-0.22034300000000001</v>
          </cell>
          <cell r="K2813">
            <v>0</v>
          </cell>
          <cell r="L2813">
            <v>0.22034300000000001</v>
          </cell>
          <cell r="M2813">
            <v>0.53848339999999995</v>
          </cell>
          <cell r="N2813">
            <v>0.53848339999999995</v>
          </cell>
          <cell r="O2813">
            <v>19</v>
          </cell>
        </row>
        <row r="2814">
          <cell r="A2814" t="str">
            <v>C&amp;I</v>
          </cell>
          <cell r="B2814">
            <v>5</v>
          </cell>
          <cell r="C2814" t="str">
            <v>R</v>
          </cell>
          <cell r="D2814" t="str">
            <v>All</v>
          </cell>
          <cell r="E2814" t="str">
            <v>LCA: Kern</v>
          </cell>
          <cell r="F2814">
            <v>70</v>
          </cell>
          <cell r="G2814">
            <v>2.2222420000000001</v>
          </cell>
          <cell r="H2814">
            <v>2.1222159999999999</v>
          </cell>
          <cell r="I2814">
            <v>-0.53686990000000001</v>
          </cell>
          <cell r="J2814">
            <v>-0.21968280000000001</v>
          </cell>
          <cell r="K2814">
            <v>0</v>
          </cell>
          <cell r="L2814">
            <v>0.21968280000000001</v>
          </cell>
          <cell r="M2814">
            <v>0.53686990000000001</v>
          </cell>
          <cell r="N2814">
            <v>0.53686990000000001</v>
          </cell>
          <cell r="O2814">
            <v>19</v>
          </cell>
        </row>
        <row r="2815">
          <cell r="A2815" t="str">
            <v>C&amp;I</v>
          </cell>
          <cell r="B2815">
            <v>6</v>
          </cell>
          <cell r="C2815" t="str">
            <v>R</v>
          </cell>
          <cell r="D2815" t="str">
            <v>All</v>
          </cell>
          <cell r="E2815" t="str">
            <v>LCA: Kern</v>
          </cell>
          <cell r="F2815">
            <v>68.5</v>
          </cell>
          <cell r="G2815">
            <v>3.2169430000000001</v>
          </cell>
          <cell r="H2815">
            <v>3.3940769999999998</v>
          </cell>
          <cell r="I2815">
            <v>-0.54816089999999995</v>
          </cell>
          <cell r="J2815">
            <v>-0.224303</v>
          </cell>
          <cell r="K2815">
            <v>0</v>
          </cell>
          <cell r="L2815">
            <v>0.224303</v>
          </cell>
          <cell r="M2815">
            <v>0.54816089999999995</v>
          </cell>
          <cell r="N2815">
            <v>0.54816089999999995</v>
          </cell>
          <cell r="O2815">
            <v>19</v>
          </cell>
        </row>
        <row r="2816">
          <cell r="A2816" t="str">
            <v>C&amp;I</v>
          </cell>
          <cell r="B2816">
            <v>7</v>
          </cell>
          <cell r="C2816" t="str">
            <v>R</v>
          </cell>
          <cell r="D2816" t="str">
            <v>All</v>
          </cell>
          <cell r="E2816" t="str">
            <v>LCA: Kern</v>
          </cell>
          <cell r="F2816">
            <v>68</v>
          </cell>
          <cell r="G2816">
            <v>3.2901630000000002</v>
          </cell>
          <cell r="H2816">
            <v>3.3268260000000001</v>
          </cell>
          <cell r="I2816">
            <v>-0.54483870000000001</v>
          </cell>
          <cell r="J2816">
            <v>-0.22294359999999999</v>
          </cell>
          <cell r="K2816">
            <v>0</v>
          </cell>
          <cell r="L2816">
            <v>0.22294359999999999</v>
          </cell>
          <cell r="M2816">
            <v>0.54483870000000001</v>
          </cell>
          <cell r="N2816">
            <v>0.54483870000000001</v>
          </cell>
          <cell r="O2816">
            <v>19</v>
          </cell>
        </row>
        <row r="2817">
          <cell r="A2817" t="str">
            <v>C&amp;I</v>
          </cell>
          <cell r="B2817">
            <v>8</v>
          </cell>
          <cell r="C2817" t="str">
            <v>R</v>
          </cell>
          <cell r="D2817" t="str">
            <v>All</v>
          </cell>
          <cell r="E2817" t="str">
            <v>LCA: Kern</v>
          </cell>
          <cell r="F2817">
            <v>70</v>
          </cell>
          <cell r="G2817">
            <v>3.0352320000000002</v>
          </cell>
          <cell r="H2817">
            <v>2.7764060000000002</v>
          </cell>
          <cell r="I2817">
            <v>-0.55726359999999997</v>
          </cell>
          <cell r="J2817">
            <v>-0.2280277</v>
          </cell>
          <cell r="K2817">
            <v>0</v>
          </cell>
          <cell r="L2817">
            <v>0.2280277</v>
          </cell>
          <cell r="M2817">
            <v>0.55726359999999997</v>
          </cell>
          <cell r="N2817">
            <v>0.55726359999999997</v>
          </cell>
          <cell r="O2817">
            <v>19</v>
          </cell>
        </row>
        <row r="2818">
          <cell r="A2818" t="str">
            <v>C&amp;I</v>
          </cell>
          <cell r="B2818">
            <v>9</v>
          </cell>
          <cell r="C2818" t="str">
            <v>R</v>
          </cell>
          <cell r="D2818" t="str">
            <v>All</v>
          </cell>
          <cell r="E2818" t="str">
            <v>LCA: Kern</v>
          </cell>
          <cell r="F2818">
            <v>75</v>
          </cell>
          <cell r="G2818">
            <v>3.7956819999999998</v>
          </cell>
          <cell r="H2818">
            <v>3.0801660000000002</v>
          </cell>
          <cell r="I2818">
            <v>-0.57816210000000001</v>
          </cell>
          <cell r="J2818">
            <v>-0.23657919999999999</v>
          </cell>
          <cell r="K2818">
            <v>0</v>
          </cell>
          <cell r="L2818">
            <v>0.23657919999999999</v>
          </cell>
          <cell r="M2818">
            <v>0.57816210000000001</v>
          </cell>
          <cell r="N2818">
            <v>0.57816210000000001</v>
          </cell>
          <cell r="O2818">
            <v>19</v>
          </cell>
        </row>
        <row r="2819">
          <cell r="A2819" t="str">
            <v>C&amp;I</v>
          </cell>
          <cell r="B2819">
            <v>10</v>
          </cell>
          <cell r="C2819" t="str">
            <v>R</v>
          </cell>
          <cell r="D2819" t="str">
            <v>All</v>
          </cell>
          <cell r="E2819" t="str">
            <v>LCA: Kern</v>
          </cell>
          <cell r="F2819">
            <v>80</v>
          </cell>
          <cell r="G2819">
            <v>5.1999459999999997</v>
          </cell>
          <cell r="H2819">
            <v>5.1405539999999998</v>
          </cell>
          <cell r="I2819">
            <v>-0.56673799999999996</v>
          </cell>
          <cell r="J2819">
            <v>-0.23190459999999999</v>
          </cell>
          <cell r="K2819">
            <v>0</v>
          </cell>
          <cell r="L2819">
            <v>0.23190459999999999</v>
          </cell>
          <cell r="M2819">
            <v>0.56673799999999996</v>
          </cell>
          <cell r="N2819">
            <v>0.56673799999999996</v>
          </cell>
          <cell r="O2819">
            <v>19</v>
          </cell>
        </row>
        <row r="2820">
          <cell r="A2820" t="str">
            <v>C&amp;I</v>
          </cell>
          <cell r="B2820">
            <v>11</v>
          </cell>
          <cell r="C2820" t="str">
            <v>R</v>
          </cell>
          <cell r="D2820" t="str">
            <v>All</v>
          </cell>
          <cell r="E2820" t="str">
            <v>LCA: Kern</v>
          </cell>
          <cell r="F2820">
            <v>84</v>
          </cell>
          <cell r="G2820">
            <v>6.2215249999999997</v>
          </cell>
          <cell r="H2820">
            <v>6.3224080000000002</v>
          </cell>
          <cell r="I2820">
            <v>-0.56761430000000002</v>
          </cell>
          <cell r="J2820">
            <v>-0.2322631</v>
          </cell>
          <cell r="K2820">
            <v>0</v>
          </cell>
          <cell r="L2820">
            <v>0.2322631</v>
          </cell>
          <cell r="M2820">
            <v>0.56761430000000002</v>
          </cell>
          <cell r="N2820">
            <v>0.56761430000000002</v>
          </cell>
          <cell r="O2820">
            <v>19</v>
          </cell>
        </row>
        <row r="2821">
          <cell r="A2821" t="str">
            <v>C&amp;I</v>
          </cell>
          <cell r="B2821">
            <v>12</v>
          </cell>
          <cell r="C2821" t="str">
            <v>R</v>
          </cell>
          <cell r="D2821" t="str">
            <v>All</v>
          </cell>
          <cell r="E2821" t="str">
            <v>LCA: Kern</v>
          </cell>
          <cell r="F2821">
            <v>87.5</v>
          </cell>
          <cell r="G2821">
            <v>6.834104</v>
          </cell>
          <cell r="H2821">
            <v>7.1346769999999999</v>
          </cell>
          <cell r="I2821">
            <v>-0.56236240000000004</v>
          </cell>
          <cell r="J2821">
            <v>-0.23011409999999999</v>
          </cell>
          <cell r="K2821">
            <v>0</v>
          </cell>
          <cell r="L2821">
            <v>0.23011409999999999</v>
          </cell>
          <cell r="M2821">
            <v>0.56236240000000004</v>
          </cell>
          <cell r="N2821">
            <v>0.56236240000000004</v>
          </cell>
          <cell r="O2821">
            <v>19</v>
          </cell>
        </row>
        <row r="2822">
          <cell r="A2822" t="str">
            <v>C&amp;I</v>
          </cell>
          <cell r="B2822">
            <v>13</v>
          </cell>
          <cell r="C2822" t="str">
            <v>R</v>
          </cell>
          <cell r="D2822" t="str">
            <v>All</v>
          </cell>
          <cell r="E2822" t="str">
            <v>LCA: Kern</v>
          </cell>
          <cell r="F2822">
            <v>90.5</v>
          </cell>
          <cell r="G2822">
            <v>7.5646589999999998</v>
          </cell>
          <cell r="H2822">
            <v>7.2495779999999996</v>
          </cell>
          <cell r="I2822">
            <v>-0.55752670000000004</v>
          </cell>
          <cell r="J2822">
            <v>-0.22813539999999999</v>
          </cell>
          <cell r="K2822">
            <v>0</v>
          </cell>
          <cell r="L2822">
            <v>0.22813539999999999</v>
          </cell>
          <cell r="M2822">
            <v>0.55752670000000004</v>
          </cell>
          <cell r="N2822">
            <v>0.55752670000000004</v>
          </cell>
          <cell r="O2822">
            <v>19</v>
          </cell>
        </row>
        <row r="2823">
          <cell r="A2823" t="str">
            <v>C&amp;I</v>
          </cell>
          <cell r="B2823">
            <v>14</v>
          </cell>
          <cell r="C2823" t="str">
            <v>R</v>
          </cell>
          <cell r="D2823" t="str">
            <v>All</v>
          </cell>
          <cell r="E2823" t="str">
            <v>LCA: Kern</v>
          </cell>
          <cell r="F2823">
            <v>93</v>
          </cell>
          <cell r="G2823">
            <v>7.9258050000000004</v>
          </cell>
          <cell r="H2823">
            <v>7.5790870000000004</v>
          </cell>
          <cell r="I2823">
            <v>-0.55801420000000002</v>
          </cell>
          <cell r="J2823">
            <v>-0.22833490000000001</v>
          </cell>
          <cell r="K2823">
            <v>0</v>
          </cell>
          <cell r="L2823">
            <v>0.22833490000000001</v>
          </cell>
          <cell r="M2823">
            <v>0.55801420000000002</v>
          </cell>
          <cell r="N2823">
            <v>0.55801420000000002</v>
          </cell>
          <cell r="O2823">
            <v>19</v>
          </cell>
        </row>
        <row r="2824">
          <cell r="A2824" t="str">
            <v>C&amp;I</v>
          </cell>
          <cell r="B2824">
            <v>15</v>
          </cell>
          <cell r="C2824" t="str">
            <v>R</v>
          </cell>
          <cell r="D2824" t="str">
            <v>All</v>
          </cell>
          <cell r="E2824" t="str">
            <v>LCA: Kern</v>
          </cell>
          <cell r="F2824">
            <v>95</v>
          </cell>
          <cell r="G2824">
            <v>7.9091440000000004</v>
          </cell>
          <cell r="H2824">
            <v>8.1694890000000004</v>
          </cell>
          <cell r="I2824">
            <v>-0.55536960000000002</v>
          </cell>
          <cell r="J2824">
            <v>-0.2272527</v>
          </cell>
          <cell r="K2824">
            <v>0</v>
          </cell>
          <cell r="L2824">
            <v>0.2272527</v>
          </cell>
          <cell r="M2824">
            <v>0.55536960000000002</v>
          </cell>
          <cell r="N2824">
            <v>0.55536960000000002</v>
          </cell>
          <cell r="O2824">
            <v>19</v>
          </cell>
        </row>
        <row r="2825">
          <cell r="A2825" t="str">
            <v>C&amp;I</v>
          </cell>
          <cell r="B2825">
            <v>16</v>
          </cell>
          <cell r="C2825" t="str">
            <v>R</v>
          </cell>
          <cell r="D2825" t="str">
            <v>All</v>
          </cell>
          <cell r="E2825" t="str">
            <v>LCA: Kern</v>
          </cell>
          <cell r="F2825">
            <v>96</v>
          </cell>
          <cell r="G2825">
            <v>7.8612869999999999</v>
          </cell>
          <cell r="H2825">
            <v>8.0189350000000008</v>
          </cell>
          <cell r="I2825">
            <v>-0.54951209999999995</v>
          </cell>
          <cell r="J2825">
            <v>-0.2248559</v>
          </cell>
          <cell r="K2825">
            <v>0</v>
          </cell>
          <cell r="L2825">
            <v>0.2248559</v>
          </cell>
          <cell r="M2825">
            <v>0.54951209999999995</v>
          </cell>
          <cell r="N2825">
            <v>0.54951209999999995</v>
          </cell>
          <cell r="O2825">
            <v>19</v>
          </cell>
        </row>
        <row r="2826">
          <cell r="A2826" t="str">
            <v>C&amp;I</v>
          </cell>
          <cell r="B2826">
            <v>17</v>
          </cell>
          <cell r="C2826" t="str">
            <v>R</v>
          </cell>
          <cell r="D2826" t="str">
            <v>All</v>
          </cell>
          <cell r="E2826" t="str">
            <v>LCA: Kern</v>
          </cell>
          <cell r="F2826">
            <v>96</v>
          </cell>
          <cell r="G2826">
            <v>6.8595579999999998</v>
          </cell>
          <cell r="H2826">
            <v>6.9165409999999996</v>
          </cell>
          <cell r="I2826">
            <v>-0.55035940000000005</v>
          </cell>
          <cell r="J2826">
            <v>-0.2252026</v>
          </cell>
          <cell r="K2826">
            <v>0</v>
          </cell>
          <cell r="L2826">
            <v>0.2252026</v>
          </cell>
          <cell r="M2826">
            <v>0.55035940000000005</v>
          </cell>
          <cell r="N2826">
            <v>0.55035940000000005</v>
          </cell>
          <cell r="O2826">
            <v>19</v>
          </cell>
        </row>
        <row r="2827">
          <cell r="A2827" t="str">
            <v>C&amp;I</v>
          </cell>
          <cell r="B2827">
            <v>18</v>
          </cell>
          <cell r="C2827" t="str">
            <v>R</v>
          </cell>
          <cell r="D2827" t="str">
            <v>All</v>
          </cell>
          <cell r="E2827" t="str">
            <v>LCA: Kern</v>
          </cell>
          <cell r="F2827">
            <v>96.5</v>
          </cell>
          <cell r="G2827">
            <v>5.4794489999999998</v>
          </cell>
          <cell r="H2827">
            <v>5.254022</v>
          </cell>
          <cell r="I2827">
            <v>-0.55785309999999999</v>
          </cell>
          <cell r="J2827">
            <v>-0.228269</v>
          </cell>
          <cell r="K2827">
            <v>0</v>
          </cell>
          <cell r="L2827">
            <v>0.228269</v>
          </cell>
          <cell r="M2827">
            <v>0.55785309999999999</v>
          </cell>
          <cell r="N2827">
            <v>0.55785309999999999</v>
          </cell>
          <cell r="O2827">
            <v>19</v>
          </cell>
        </row>
        <row r="2828">
          <cell r="A2828" t="str">
            <v>C&amp;I</v>
          </cell>
          <cell r="B2828">
            <v>19</v>
          </cell>
          <cell r="C2828" t="str">
            <v>R</v>
          </cell>
          <cell r="D2828" t="str">
            <v>All</v>
          </cell>
          <cell r="E2828" t="str">
            <v>LCA: Kern</v>
          </cell>
          <cell r="F2828">
            <v>94.5</v>
          </cell>
          <cell r="G2828">
            <v>4.7337660000000001</v>
          </cell>
          <cell r="H2828">
            <v>4.925516</v>
          </cell>
          <cell r="I2828">
            <v>-0.55253370000000002</v>
          </cell>
          <cell r="J2828">
            <v>-0.2260923</v>
          </cell>
          <cell r="K2828">
            <v>0</v>
          </cell>
          <cell r="L2828">
            <v>0.2260923</v>
          </cell>
          <cell r="M2828">
            <v>0.55253370000000002</v>
          </cell>
          <cell r="N2828">
            <v>0.55253370000000002</v>
          </cell>
          <cell r="O2828">
            <v>19</v>
          </cell>
        </row>
        <row r="2829">
          <cell r="A2829" t="str">
            <v>C&amp;I</v>
          </cell>
          <cell r="B2829">
            <v>20</v>
          </cell>
          <cell r="C2829" t="str">
            <v>R</v>
          </cell>
          <cell r="D2829" t="str">
            <v>All</v>
          </cell>
          <cell r="E2829" t="str">
            <v>LCA: Kern</v>
          </cell>
          <cell r="F2829">
            <v>91.5</v>
          </cell>
          <cell r="G2829">
            <v>5.4207039999999997</v>
          </cell>
          <cell r="H2829">
            <v>5.6742910000000002</v>
          </cell>
          <cell r="I2829">
            <v>-0.55866839999999995</v>
          </cell>
          <cell r="J2829">
            <v>-0.22860259999999999</v>
          </cell>
          <cell r="K2829">
            <v>0</v>
          </cell>
          <cell r="L2829">
            <v>0.22860259999999999</v>
          </cell>
          <cell r="M2829">
            <v>0.55866839999999995</v>
          </cell>
          <cell r="N2829">
            <v>0.55866839999999995</v>
          </cell>
          <cell r="O2829">
            <v>19</v>
          </cell>
        </row>
        <row r="2830">
          <cell r="A2830" t="str">
            <v>C&amp;I</v>
          </cell>
          <cell r="B2830">
            <v>21</v>
          </cell>
          <cell r="C2830" t="str">
            <v>R</v>
          </cell>
          <cell r="D2830" t="str">
            <v>All</v>
          </cell>
          <cell r="E2830" t="str">
            <v>LCA: Kern</v>
          </cell>
          <cell r="F2830">
            <v>88.5</v>
          </cell>
          <cell r="G2830">
            <v>5.5880729999999996</v>
          </cell>
          <cell r="H2830">
            <v>5.6918980000000001</v>
          </cell>
          <cell r="I2830">
            <v>-0.54876780000000003</v>
          </cell>
          <cell r="J2830">
            <v>-0.22455130000000001</v>
          </cell>
          <cell r="K2830">
            <v>0</v>
          </cell>
          <cell r="L2830">
            <v>0.22455130000000001</v>
          </cell>
          <cell r="M2830">
            <v>0.54876780000000003</v>
          </cell>
          <cell r="N2830">
            <v>0.54876780000000003</v>
          </cell>
          <cell r="O2830">
            <v>19</v>
          </cell>
        </row>
        <row r="2831">
          <cell r="A2831" t="str">
            <v>C&amp;I</v>
          </cell>
          <cell r="B2831">
            <v>22</v>
          </cell>
          <cell r="C2831" t="str">
            <v>R</v>
          </cell>
          <cell r="D2831" t="str">
            <v>All</v>
          </cell>
          <cell r="E2831" t="str">
            <v>LCA: Kern</v>
          </cell>
          <cell r="F2831">
            <v>85.5</v>
          </cell>
          <cell r="G2831">
            <v>5.1945639999999997</v>
          </cell>
          <cell r="H2831">
            <v>5.481649</v>
          </cell>
          <cell r="I2831">
            <v>-0.54558470000000003</v>
          </cell>
          <cell r="J2831">
            <v>-0.2232488</v>
          </cell>
          <cell r="K2831">
            <v>0</v>
          </cell>
          <cell r="L2831">
            <v>0.2232488</v>
          </cell>
          <cell r="M2831">
            <v>0.54558470000000003</v>
          </cell>
          <cell r="N2831">
            <v>0.54558470000000003</v>
          </cell>
          <cell r="O2831">
            <v>19</v>
          </cell>
        </row>
        <row r="2832">
          <cell r="A2832" t="str">
            <v>C&amp;I</v>
          </cell>
          <cell r="B2832">
            <v>23</v>
          </cell>
          <cell r="C2832" t="str">
            <v>R</v>
          </cell>
          <cell r="D2832" t="str">
            <v>All</v>
          </cell>
          <cell r="E2832" t="str">
            <v>LCA: Kern</v>
          </cell>
          <cell r="F2832">
            <v>82.5</v>
          </cell>
          <cell r="G2832">
            <v>4.7287179999999998</v>
          </cell>
          <cell r="H2832">
            <v>5.3305629999999997</v>
          </cell>
          <cell r="I2832">
            <v>-0.55300769999999999</v>
          </cell>
          <cell r="J2832">
            <v>-0.2262863</v>
          </cell>
          <cell r="K2832">
            <v>0</v>
          </cell>
          <cell r="L2832">
            <v>0.2262863</v>
          </cell>
          <cell r="M2832">
            <v>0.55300769999999999</v>
          </cell>
          <cell r="N2832">
            <v>0.55300769999999999</v>
          </cell>
          <cell r="O2832">
            <v>19</v>
          </cell>
        </row>
        <row r="2833">
          <cell r="A2833" t="str">
            <v>C&amp;I</v>
          </cell>
          <cell r="B2833">
            <v>24</v>
          </cell>
          <cell r="C2833" t="str">
            <v>R</v>
          </cell>
          <cell r="D2833" t="str">
            <v>All</v>
          </cell>
          <cell r="E2833" t="str">
            <v>LCA: Kern</v>
          </cell>
          <cell r="F2833">
            <v>80</v>
          </cell>
          <cell r="G2833">
            <v>4.348503</v>
          </cell>
          <cell r="H2833">
            <v>4.691039</v>
          </cell>
          <cell r="I2833">
            <v>-0.54888930000000002</v>
          </cell>
          <cell r="J2833">
            <v>-0.2246011</v>
          </cell>
          <cell r="K2833">
            <v>0</v>
          </cell>
          <cell r="L2833">
            <v>0.2246011</v>
          </cell>
          <cell r="M2833">
            <v>0.54888930000000002</v>
          </cell>
          <cell r="N2833">
            <v>0.54888930000000002</v>
          </cell>
          <cell r="O2833">
            <v>19</v>
          </cell>
        </row>
        <row r="2834">
          <cell r="A2834" t="str">
            <v>C&amp;I</v>
          </cell>
          <cell r="B2834">
            <v>1</v>
          </cell>
          <cell r="C2834" t="str">
            <v>R</v>
          </cell>
          <cell r="D2834" t="str">
            <v>All</v>
          </cell>
          <cell r="E2834" t="str">
            <v>Tonnage: 2&lt;=tons&lt;3</v>
          </cell>
          <cell r="F2834">
            <v>75.665099999999995</v>
          </cell>
          <cell r="G2834">
            <v>0.31280449999999999</v>
          </cell>
          <cell r="H2834">
            <v>0.36167850000000001</v>
          </cell>
          <cell r="I2834">
            <v>-0.47417900000000002</v>
          </cell>
          <cell r="J2834">
            <v>-0.19403020000000001</v>
          </cell>
          <cell r="K2834">
            <v>0</v>
          </cell>
          <cell r="L2834">
            <v>0.19403020000000001</v>
          </cell>
          <cell r="M2834">
            <v>0.47417900000000002</v>
          </cell>
          <cell r="N2834">
            <v>0.47417900000000002</v>
          </cell>
          <cell r="O2834">
            <v>15</v>
          </cell>
        </row>
        <row r="2835">
          <cell r="A2835" t="str">
            <v>C&amp;I</v>
          </cell>
          <cell r="B2835">
            <v>2</v>
          </cell>
          <cell r="C2835" t="str">
            <v>R</v>
          </cell>
          <cell r="D2835" t="str">
            <v>All</v>
          </cell>
          <cell r="E2835" t="str">
            <v>Tonnage: 2&lt;=tons&lt;3</v>
          </cell>
          <cell r="F2835">
            <v>74.275099999999995</v>
          </cell>
          <cell r="G2835">
            <v>0.30365589999999998</v>
          </cell>
          <cell r="H2835">
            <v>0.31709720000000002</v>
          </cell>
          <cell r="I2835">
            <v>-0.47329510000000002</v>
          </cell>
          <cell r="J2835">
            <v>-0.19366849999999999</v>
          </cell>
          <cell r="K2835">
            <v>0</v>
          </cell>
          <cell r="L2835">
            <v>0.19366849999999999</v>
          </cell>
          <cell r="M2835">
            <v>0.47329510000000002</v>
          </cell>
          <cell r="N2835">
            <v>0.47329510000000002</v>
          </cell>
          <cell r="O2835">
            <v>15</v>
          </cell>
        </row>
        <row r="2836">
          <cell r="A2836" t="str">
            <v>C&amp;I</v>
          </cell>
          <cell r="B2836">
            <v>3</v>
          </cell>
          <cell r="C2836" t="str">
            <v>R</v>
          </cell>
          <cell r="D2836" t="str">
            <v>All</v>
          </cell>
          <cell r="E2836" t="str">
            <v>Tonnage: 2&lt;=tons&lt;3</v>
          </cell>
          <cell r="F2836">
            <v>73.055000000000007</v>
          </cell>
          <cell r="G2836">
            <v>0.30411290000000002</v>
          </cell>
          <cell r="H2836">
            <v>0.32059120000000002</v>
          </cell>
          <cell r="I2836">
            <v>-0.47309869999999998</v>
          </cell>
          <cell r="J2836">
            <v>-0.19358819999999999</v>
          </cell>
          <cell r="K2836">
            <v>0</v>
          </cell>
          <cell r="L2836">
            <v>0.19358819999999999</v>
          </cell>
          <cell r="M2836">
            <v>0.47309869999999998</v>
          </cell>
          <cell r="N2836">
            <v>0.47309869999999998</v>
          </cell>
          <cell r="O2836">
            <v>15</v>
          </cell>
        </row>
        <row r="2837">
          <cell r="A2837" t="str">
            <v>C&amp;I</v>
          </cell>
          <cell r="B2837">
            <v>4</v>
          </cell>
          <cell r="C2837" t="str">
            <v>R</v>
          </cell>
          <cell r="D2837" t="str">
            <v>All</v>
          </cell>
          <cell r="E2837" t="str">
            <v>Tonnage: 2&lt;=tons&lt;3</v>
          </cell>
          <cell r="F2837">
            <v>72.444999999999993</v>
          </cell>
          <cell r="G2837">
            <v>0.30117519999999998</v>
          </cell>
          <cell r="H2837">
            <v>0.29934189999999999</v>
          </cell>
          <cell r="I2837">
            <v>-0.47273409999999999</v>
          </cell>
          <cell r="J2837">
            <v>-0.1934389</v>
          </cell>
          <cell r="K2837">
            <v>0</v>
          </cell>
          <cell r="L2837">
            <v>0.1934389</v>
          </cell>
          <cell r="M2837">
            <v>0.47273409999999999</v>
          </cell>
          <cell r="N2837">
            <v>0.47273409999999999</v>
          </cell>
          <cell r="O2837">
            <v>15</v>
          </cell>
        </row>
        <row r="2838">
          <cell r="A2838" t="str">
            <v>C&amp;I</v>
          </cell>
          <cell r="B2838">
            <v>5</v>
          </cell>
          <cell r="C2838" t="str">
            <v>R</v>
          </cell>
          <cell r="D2838" t="str">
            <v>All</v>
          </cell>
          <cell r="E2838" t="str">
            <v>Tonnage: 2&lt;=tons&lt;3</v>
          </cell>
          <cell r="F2838">
            <v>70.055000000000007</v>
          </cell>
          <cell r="G2838">
            <v>0.30699720000000003</v>
          </cell>
          <cell r="H2838">
            <v>0.30064419999999997</v>
          </cell>
          <cell r="I2838">
            <v>-0.47278399999999998</v>
          </cell>
          <cell r="J2838">
            <v>-0.1934594</v>
          </cell>
          <cell r="K2838">
            <v>0</v>
          </cell>
          <cell r="L2838">
            <v>0.1934594</v>
          </cell>
          <cell r="M2838">
            <v>0.47278399999999998</v>
          </cell>
          <cell r="N2838">
            <v>0.47278399999999998</v>
          </cell>
          <cell r="O2838">
            <v>15</v>
          </cell>
        </row>
        <row r="2839">
          <cell r="A2839" t="str">
            <v>C&amp;I</v>
          </cell>
          <cell r="B2839">
            <v>6</v>
          </cell>
          <cell r="C2839" t="str">
            <v>R</v>
          </cell>
          <cell r="D2839" t="str">
            <v>All</v>
          </cell>
          <cell r="E2839" t="str">
            <v>Tonnage: 2&lt;=tons&lt;3</v>
          </cell>
          <cell r="F2839">
            <v>68.61</v>
          </cell>
          <cell r="G2839">
            <v>0.29927920000000002</v>
          </cell>
          <cell r="H2839">
            <v>0.33858559999999999</v>
          </cell>
          <cell r="I2839">
            <v>-0.47305140000000001</v>
          </cell>
          <cell r="J2839">
            <v>-0.19356880000000001</v>
          </cell>
          <cell r="K2839">
            <v>0</v>
          </cell>
          <cell r="L2839">
            <v>0.19356880000000001</v>
          </cell>
          <cell r="M2839">
            <v>0.47305140000000001</v>
          </cell>
          <cell r="N2839">
            <v>0.47305140000000001</v>
          </cell>
          <cell r="O2839">
            <v>15</v>
          </cell>
        </row>
        <row r="2840">
          <cell r="A2840" t="str">
            <v>C&amp;I</v>
          </cell>
          <cell r="B2840">
            <v>7</v>
          </cell>
          <cell r="C2840" t="str">
            <v>R</v>
          </cell>
          <cell r="D2840" t="str">
            <v>All</v>
          </cell>
          <cell r="E2840" t="str">
            <v>Tonnage: 2&lt;=tons&lt;3</v>
          </cell>
          <cell r="F2840">
            <v>68.055000000000007</v>
          </cell>
          <cell r="G2840">
            <v>0.56436779999999998</v>
          </cell>
          <cell r="H2840">
            <v>0.59320450000000002</v>
          </cell>
          <cell r="I2840">
            <v>-0.47859449999999998</v>
          </cell>
          <cell r="J2840">
            <v>-0.19583700000000001</v>
          </cell>
          <cell r="K2840">
            <v>0</v>
          </cell>
          <cell r="L2840">
            <v>0.19583700000000001</v>
          </cell>
          <cell r="M2840">
            <v>0.47859449999999998</v>
          </cell>
          <cell r="N2840">
            <v>0.47859449999999998</v>
          </cell>
          <cell r="O2840">
            <v>15</v>
          </cell>
        </row>
        <row r="2841">
          <cell r="A2841" t="str">
            <v>C&amp;I</v>
          </cell>
          <cell r="B2841">
            <v>8</v>
          </cell>
          <cell r="C2841" t="str">
            <v>R</v>
          </cell>
          <cell r="D2841" t="str">
            <v>All</v>
          </cell>
          <cell r="E2841" t="str">
            <v>Tonnage: 2&lt;=tons&lt;3</v>
          </cell>
          <cell r="F2841">
            <v>69.89</v>
          </cell>
          <cell r="G2841">
            <v>0.43753429999999999</v>
          </cell>
          <cell r="H2841">
            <v>0.41872979999999999</v>
          </cell>
          <cell r="I2841">
            <v>-0.47851840000000001</v>
          </cell>
          <cell r="J2841">
            <v>-0.1958059</v>
          </cell>
          <cell r="K2841">
            <v>0</v>
          </cell>
          <cell r="L2841">
            <v>0.1958059</v>
          </cell>
          <cell r="M2841">
            <v>0.47851840000000001</v>
          </cell>
          <cell r="N2841">
            <v>0.47851840000000001</v>
          </cell>
          <cell r="O2841">
            <v>15</v>
          </cell>
        </row>
        <row r="2842">
          <cell r="A2842" t="str">
            <v>C&amp;I</v>
          </cell>
          <cell r="B2842">
            <v>9</v>
          </cell>
          <cell r="C2842" t="str">
            <v>R</v>
          </cell>
          <cell r="D2842" t="str">
            <v>All</v>
          </cell>
          <cell r="E2842" t="str">
            <v>Tonnage: 2&lt;=tons&lt;3</v>
          </cell>
          <cell r="F2842">
            <v>74.614800000000002</v>
          </cell>
          <cell r="G2842">
            <v>0.45693529999999999</v>
          </cell>
          <cell r="H2842">
            <v>0.34181099999999998</v>
          </cell>
          <cell r="I2842">
            <v>-0.48495690000000002</v>
          </cell>
          <cell r="J2842">
            <v>-0.19844039999999999</v>
          </cell>
          <cell r="K2842">
            <v>0</v>
          </cell>
          <cell r="L2842">
            <v>0.19844039999999999</v>
          </cell>
          <cell r="M2842">
            <v>0.48495690000000002</v>
          </cell>
          <cell r="N2842">
            <v>0.48495690000000002</v>
          </cell>
          <cell r="O2842">
            <v>15</v>
          </cell>
        </row>
        <row r="2843">
          <cell r="A2843" t="str">
            <v>C&amp;I</v>
          </cell>
          <cell r="B2843">
            <v>10</v>
          </cell>
          <cell r="C2843" t="str">
            <v>R</v>
          </cell>
          <cell r="D2843" t="str">
            <v>All</v>
          </cell>
          <cell r="E2843" t="str">
            <v>Tonnage: 2&lt;=tons&lt;3</v>
          </cell>
          <cell r="F2843">
            <v>79.559799999999996</v>
          </cell>
          <cell r="G2843">
            <v>1.0650649999999999</v>
          </cell>
          <cell r="H2843">
            <v>0.70647579999999999</v>
          </cell>
          <cell r="I2843">
            <v>-0.49752229999999997</v>
          </cell>
          <cell r="J2843">
            <v>-0.20358209999999999</v>
          </cell>
          <cell r="K2843">
            <v>0</v>
          </cell>
          <cell r="L2843">
            <v>0.20358209999999999</v>
          </cell>
          <cell r="M2843">
            <v>0.49752229999999997</v>
          </cell>
          <cell r="N2843">
            <v>0.49752229999999997</v>
          </cell>
          <cell r="O2843">
            <v>15</v>
          </cell>
        </row>
        <row r="2844">
          <cell r="A2844" t="str">
            <v>C&amp;I</v>
          </cell>
          <cell r="B2844">
            <v>11</v>
          </cell>
          <cell r="C2844" t="str">
            <v>R</v>
          </cell>
          <cell r="D2844" t="str">
            <v>All</v>
          </cell>
          <cell r="E2844" t="str">
            <v>Tonnage: 2&lt;=tons&lt;3</v>
          </cell>
          <cell r="F2844">
            <v>83.724900000000005</v>
          </cell>
          <cell r="G2844">
            <v>1.7376199999999999</v>
          </cell>
          <cell r="H2844">
            <v>1.0810759999999999</v>
          </cell>
          <cell r="I2844">
            <v>-0.51835330000000002</v>
          </cell>
          <cell r="J2844">
            <v>-0.21210599999999999</v>
          </cell>
          <cell r="K2844">
            <v>0</v>
          </cell>
          <cell r="L2844">
            <v>0.21210599999999999</v>
          </cell>
          <cell r="M2844">
            <v>0.51835330000000002</v>
          </cell>
          <cell r="N2844">
            <v>0.51835330000000002</v>
          </cell>
          <cell r="O2844">
            <v>15</v>
          </cell>
        </row>
        <row r="2845">
          <cell r="A2845" t="str">
            <v>C&amp;I</v>
          </cell>
          <cell r="B2845">
            <v>12</v>
          </cell>
          <cell r="C2845" t="str">
            <v>R</v>
          </cell>
          <cell r="D2845" t="str">
            <v>All</v>
          </cell>
          <cell r="E2845" t="str">
            <v>Tonnage: 2&lt;=tons&lt;3</v>
          </cell>
          <cell r="F2845">
            <v>87.334900000000005</v>
          </cell>
          <cell r="G2845">
            <v>1.8701449999999999</v>
          </cell>
          <cell r="H2845">
            <v>2.0764680000000002</v>
          </cell>
          <cell r="I2845">
            <v>-0.51885040000000004</v>
          </cell>
          <cell r="J2845">
            <v>-0.21230940000000001</v>
          </cell>
          <cell r="K2845">
            <v>0</v>
          </cell>
          <cell r="L2845">
            <v>0.21230940000000001</v>
          </cell>
          <cell r="M2845">
            <v>0.51885040000000004</v>
          </cell>
          <cell r="N2845">
            <v>0.51885040000000004</v>
          </cell>
          <cell r="O2845">
            <v>15</v>
          </cell>
        </row>
        <row r="2846">
          <cell r="A2846" t="str">
            <v>C&amp;I</v>
          </cell>
          <cell r="B2846">
            <v>13</v>
          </cell>
          <cell r="C2846" t="str">
            <v>R</v>
          </cell>
          <cell r="D2846" t="str">
            <v>All</v>
          </cell>
          <cell r="E2846" t="str">
            <v>Tonnage: 2&lt;=tons&lt;3</v>
          </cell>
          <cell r="F2846">
            <v>90.39</v>
          </cell>
          <cell r="G2846">
            <v>2.3090510000000002</v>
          </cell>
          <cell r="H2846">
            <v>2.6296270000000002</v>
          </cell>
          <cell r="I2846">
            <v>-0.51103920000000003</v>
          </cell>
          <cell r="J2846">
            <v>-0.2091131</v>
          </cell>
          <cell r="K2846">
            <v>0</v>
          </cell>
          <cell r="L2846">
            <v>0.2091131</v>
          </cell>
          <cell r="M2846">
            <v>0.51103920000000003</v>
          </cell>
          <cell r="N2846">
            <v>0.51103920000000003</v>
          </cell>
          <cell r="O2846">
            <v>15</v>
          </cell>
        </row>
        <row r="2847">
          <cell r="A2847" t="str">
            <v>C&amp;I</v>
          </cell>
          <cell r="B2847">
            <v>14</v>
          </cell>
          <cell r="C2847" t="str">
            <v>R</v>
          </cell>
          <cell r="D2847" t="str">
            <v>All</v>
          </cell>
          <cell r="E2847" t="str">
            <v>Tonnage: 2&lt;=tons&lt;3</v>
          </cell>
          <cell r="F2847">
            <v>92.944999999999993</v>
          </cell>
          <cell r="G2847">
            <v>2.5650620000000002</v>
          </cell>
          <cell r="H2847">
            <v>2.6721879999999998</v>
          </cell>
          <cell r="I2847">
            <v>-0.52211059999999998</v>
          </cell>
          <cell r="J2847">
            <v>-0.21364340000000001</v>
          </cell>
          <cell r="K2847">
            <v>0</v>
          </cell>
          <cell r="L2847">
            <v>0.21364340000000001</v>
          </cell>
          <cell r="M2847">
            <v>0.52211059999999998</v>
          </cell>
          <cell r="N2847">
            <v>0.52211059999999998</v>
          </cell>
          <cell r="O2847">
            <v>15</v>
          </cell>
        </row>
        <row r="2848">
          <cell r="A2848" t="str">
            <v>C&amp;I</v>
          </cell>
          <cell r="B2848">
            <v>15</v>
          </cell>
          <cell r="C2848" t="str">
            <v>R</v>
          </cell>
          <cell r="D2848" t="str">
            <v>All</v>
          </cell>
          <cell r="E2848" t="str">
            <v>Tonnage: 2&lt;=tons&lt;3</v>
          </cell>
          <cell r="F2848">
            <v>95</v>
          </cell>
          <cell r="G2848">
            <v>2.686734</v>
          </cell>
          <cell r="H2848">
            <v>2.7092520000000002</v>
          </cell>
          <cell r="I2848">
            <v>-0.51761760000000001</v>
          </cell>
          <cell r="J2848">
            <v>-0.21180489999999999</v>
          </cell>
          <cell r="K2848">
            <v>0</v>
          </cell>
          <cell r="L2848">
            <v>0.21180489999999999</v>
          </cell>
          <cell r="M2848">
            <v>0.51761760000000001</v>
          </cell>
          <cell r="N2848">
            <v>0.51761760000000001</v>
          </cell>
          <cell r="O2848">
            <v>15</v>
          </cell>
        </row>
        <row r="2849">
          <cell r="A2849" t="str">
            <v>C&amp;I</v>
          </cell>
          <cell r="B2849">
            <v>16</v>
          </cell>
          <cell r="C2849" t="str">
            <v>R</v>
          </cell>
          <cell r="D2849" t="str">
            <v>All</v>
          </cell>
          <cell r="E2849" t="str">
            <v>Tonnage: 2&lt;=tons&lt;3</v>
          </cell>
          <cell r="F2849">
            <v>96.165099999999995</v>
          </cell>
          <cell r="G2849">
            <v>2.7754150000000002</v>
          </cell>
          <cell r="H2849">
            <v>2.6259229999999998</v>
          </cell>
          <cell r="I2849">
            <v>-0.50827500000000003</v>
          </cell>
          <cell r="J2849">
            <v>-0.207982</v>
          </cell>
          <cell r="K2849">
            <v>0</v>
          </cell>
          <cell r="L2849">
            <v>0.207982</v>
          </cell>
          <cell r="M2849">
            <v>0.50827500000000003</v>
          </cell>
          <cell r="N2849">
            <v>0.50827500000000003</v>
          </cell>
          <cell r="O2849">
            <v>15</v>
          </cell>
        </row>
        <row r="2850">
          <cell r="A2850" t="str">
            <v>C&amp;I</v>
          </cell>
          <cell r="B2850">
            <v>17</v>
          </cell>
          <cell r="C2850" t="str">
            <v>R</v>
          </cell>
          <cell r="D2850" t="str">
            <v>All</v>
          </cell>
          <cell r="E2850" t="str">
            <v>Tonnage: 2&lt;=tons&lt;3</v>
          </cell>
          <cell r="F2850">
            <v>96.330100000000002</v>
          </cell>
          <cell r="G2850">
            <v>2.6082329999999998</v>
          </cell>
          <cell r="H2850">
            <v>1.993906</v>
          </cell>
          <cell r="I2850">
            <v>-0.51331700000000002</v>
          </cell>
          <cell r="J2850">
            <v>-0.21004519999999999</v>
          </cell>
          <cell r="K2850">
            <v>0</v>
          </cell>
          <cell r="L2850">
            <v>0.21004519999999999</v>
          </cell>
          <cell r="M2850">
            <v>0.51331700000000002</v>
          </cell>
          <cell r="N2850">
            <v>0.51331700000000002</v>
          </cell>
          <cell r="O2850">
            <v>15</v>
          </cell>
        </row>
        <row r="2851">
          <cell r="A2851" t="str">
            <v>C&amp;I</v>
          </cell>
          <cell r="B2851">
            <v>18</v>
          </cell>
          <cell r="C2851" t="str">
            <v>R</v>
          </cell>
          <cell r="D2851" t="str">
            <v>All</v>
          </cell>
          <cell r="E2851" t="str">
            <v>Tonnage: 2&lt;=tons&lt;3</v>
          </cell>
          <cell r="F2851">
            <v>96.775099999999995</v>
          </cell>
          <cell r="G2851">
            <v>1.5021640000000001</v>
          </cell>
          <cell r="H2851">
            <v>0.84993390000000002</v>
          </cell>
          <cell r="I2851">
            <v>-0.52649749999999995</v>
          </cell>
          <cell r="J2851">
            <v>-0.2154385</v>
          </cell>
          <cell r="K2851">
            <v>0</v>
          </cell>
          <cell r="L2851">
            <v>0.2154385</v>
          </cell>
          <cell r="M2851">
            <v>0.52649749999999995</v>
          </cell>
          <cell r="N2851">
            <v>0.52649749999999995</v>
          </cell>
          <cell r="O2851">
            <v>15</v>
          </cell>
        </row>
        <row r="2852">
          <cell r="A2852" t="str">
            <v>C&amp;I</v>
          </cell>
          <cell r="B2852">
            <v>19</v>
          </cell>
          <cell r="C2852" t="str">
            <v>R</v>
          </cell>
          <cell r="D2852" t="str">
            <v>All</v>
          </cell>
          <cell r="E2852" t="str">
            <v>Tonnage: 2&lt;=tons&lt;3</v>
          </cell>
          <cell r="F2852">
            <v>94.720100000000002</v>
          </cell>
          <cell r="G2852">
            <v>1.0688500000000001</v>
          </cell>
          <cell r="H2852">
            <v>1.446661</v>
          </cell>
          <cell r="I2852">
            <v>-0.52981599999999995</v>
          </cell>
          <cell r="J2852">
            <v>-0.2167964</v>
          </cell>
          <cell r="K2852">
            <v>0</v>
          </cell>
          <cell r="L2852">
            <v>0.2167964</v>
          </cell>
          <cell r="M2852">
            <v>0.52981599999999995</v>
          </cell>
          <cell r="N2852">
            <v>0.52981599999999995</v>
          </cell>
          <cell r="O2852">
            <v>15</v>
          </cell>
        </row>
        <row r="2853">
          <cell r="A2853" t="str">
            <v>C&amp;I</v>
          </cell>
          <cell r="B2853">
            <v>20</v>
          </cell>
          <cell r="C2853" t="str">
            <v>R</v>
          </cell>
          <cell r="D2853" t="str">
            <v>All</v>
          </cell>
          <cell r="E2853" t="str">
            <v>Tonnage: 2&lt;=tons&lt;3</v>
          </cell>
          <cell r="F2853">
            <v>91.830100000000002</v>
          </cell>
          <cell r="G2853">
            <v>0.90799879999999999</v>
          </cell>
          <cell r="H2853">
            <v>0.97697080000000003</v>
          </cell>
          <cell r="I2853">
            <v>-0.51560459999999997</v>
          </cell>
          <cell r="J2853">
            <v>-0.21098120000000001</v>
          </cell>
          <cell r="K2853">
            <v>0</v>
          </cell>
          <cell r="L2853">
            <v>0.21098120000000001</v>
          </cell>
          <cell r="M2853">
            <v>0.51560459999999997</v>
          </cell>
          <cell r="N2853">
            <v>0.51560459999999997</v>
          </cell>
          <cell r="O2853">
            <v>15</v>
          </cell>
        </row>
        <row r="2854">
          <cell r="A2854" t="str">
            <v>C&amp;I</v>
          </cell>
          <cell r="B2854">
            <v>21</v>
          </cell>
          <cell r="C2854" t="str">
            <v>R</v>
          </cell>
          <cell r="D2854" t="str">
            <v>All</v>
          </cell>
          <cell r="E2854" t="str">
            <v>Tonnage: 2&lt;=tons&lt;3</v>
          </cell>
          <cell r="F2854">
            <v>88.720100000000002</v>
          </cell>
          <cell r="G2854">
            <v>0.75093220000000005</v>
          </cell>
          <cell r="H2854">
            <v>0.62876180000000004</v>
          </cell>
          <cell r="I2854">
            <v>-0.49689159999999999</v>
          </cell>
          <cell r="J2854">
            <v>-0.203324</v>
          </cell>
          <cell r="K2854">
            <v>0</v>
          </cell>
          <cell r="L2854">
            <v>0.203324</v>
          </cell>
          <cell r="M2854">
            <v>0.49689159999999999</v>
          </cell>
          <cell r="N2854">
            <v>0.49689159999999999</v>
          </cell>
          <cell r="O2854">
            <v>15</v>
          </cell>
        </row>
        <row r="2855">
          <cell r="A2855" t="str">
            <v>C&amp;I</v>
          </cell>
          <cell r="B2855">
            <v>22</v>
          </cell>
          <cell r="C2855" t="str">
            <v>R</v>
          </cell>
          <cell r="D2855" t="str">
            <v>All</v>
          </cell>
          <cell r="E2855" t="str">
            <v>Tonnage: 2&lt;=tons&lt;3</v>
          </cell>
          <cell r="F2855">
            <v>85.720100000000002</v>
          </cell>
          <cell r="G2855">
            <v>0.65494189999999997</v>
          </cell>
          <cell r="H2855">
            <v>0.44546150000000001</v>
          </cell>
          <cell r="I2855">
            <v>-0.48792000000000002</v>
          </cell>
          <cell r="J2855">
            <v>-0.19965289999999999</v>
          </cell>
          <cell r="K2855">
            <v>0</v>
          </cell>
          <cell r="L2855">
            <v>0.19965289999999999</v>
          </cell>
          <cell r="M2855">
            <v>0.48792000000000002</v>
          </cell>
          <cell r="N2855">
            <v>0.48792000000000002</v>
          </cell>
          <cell r="O2855">
            <v>15</v>
          </cell>
        </row>
        <row r="2856">
          <cell r="A2856" t="str">
            <v>C&amp;I</v>
          </cell>
          <cell r="B2856">
            <v>23</v>
          </cell>
          <cell r="C2856" t="str">
            <v>R</v>
          </cell>
          <cell r="D2856" t="str">
            <v>All</v>
          </cell>
          <cell r="E2856" t="str">
            <v>Tonnage: 2&lt;=tons&lt;3</v>
          </cell>
          <cell r="F2856">
            <v>82.720100000000002</v>
          </cell>
          <cell r="G2856">
            <v>0.32995619999999998</v>
          </cell>
          <cell r="H2856">
            <v>0.41197460000000002</v>
          </cell>
          <cell r="I2856">
            <v>-0.48266829999999999</v>
          </cell>
          <cell r="J2856">
            <v>-0.19750390000000001</v>
          </cell>
          <cell r="K2856">
            <v>0</v>
          </cell>
          <cell r="L2856">
            <v>0.19750390000000001</v>
          </cell>
          <cell r="M2856">
            <v>0.48266829999999999</v>
          </cell>
          <cell r="N2856">
            <v>0.48266829999999999</v>
          </cell>
          <cell r="O2856">
            <v>15</v>
          </cell>
        </row>
        <row r="2857">
          <cell r="A2857" t="str">
            <v>C&amp;I</v>
          </cell>
          <cell r="B2857">
            <v>24</v>
          </cell>
          <cell r="C2857" t="str">
            <v>R</v>
          </cell>
          <cell r="D2857" t="str">
            <v>All</v>
          </cell>
          <cell r="E2857" t="str">
            <v>Tonnage: 2&lt;=tons&lt;3</v>
          </cell>
          <cell r="F2857">
            <v>80.220100000000002</v>
          </cell>
          <cell r="G2857">
            <v>0.31490249999999997</v>
          </cell>
          <cell r="H2857">
            <v>0.35176649999999998</v>
          </cell>
          <cell r="I2857">
            <v>-0.47688649999999999</v>
          </cell>
          <cell r="J2857">
            <v>-0.19513810000000001</v>
          </cell>
          <cell r="K2857">
            <v>0</v>
          </cell>
          <cell r="L2857">
            <v>0.19513810000000001</v>
          </cell>
          <cell r="M2857">
            <v>0.47688649999999999</v>
          </cell>
          <cell r="N2857">
            <v>0.47688649999999999</v>
          </cell>
          <cell r="O2857">
            <v>15</v>
          </cell>
        </row>
        <row r="2858">
          <cell r="A2858" t="str">
            <v>C&amp;I</v>
          </cell>
          <cell r="B2858">
            <v>1</v>
          </cell>
          <cell r="C2858" t="str">
            <v>R</v>
          </cell>
          <cell r="D2858" t="str">
            <v>All</v>
          </cell>
          <cell r="E2858" t="str">
            <v>Tonnage: 3&lt;=tons&lt;4</v>
          </cell>
          <cell r="F2858">
            <v>76.742099999999994</v>
          </cell>
          <cell r="G2858">
            <v>1.208407</v>
          </cell>
          <cell r="H2858">
            <v>1.1168940000000001</v>
          </cell>
          <cell r="I2858">
            <v>-0.4125878</v>
          </cell>
          <cell r="J2858">
            <v>-0.16882759999999999</v>
          </cell>
          <cell r="K2858">
            <v>0</v>
          </cell>
          <cell r="L2858">
            <v>0.16882759999999999</v>
          </cell>
          <cell r="M2858">
            <v>0.4125878</v>
          </cell>
          <cell r="N2858">
            <v>0.4125878</v>
          </cell>
          <cell r="O2858">
            <v>39</v>
          </cell>
        </row>
        <row r="2859">
          <cell r="A2859" t="str">
            <v>C&amp;I</v>
          </cell>
          <cell r="B2859">
            <v>2</v>
          </cell>
          <cell r="C2859" t="str">
            <v>R</v>
          </cell>
          <cell r="D2859" t="str">
            <v>All</v>
          </cell>
          <cell r="E2859" t="str">
            <v>Tonnage: 3&lt;=tons&lt;4</v>
          </cell>
          <cell r="F2859">
            <v>76.081599999999995</v>
          </cell>
          <cell r="G2859">
            <v>1.0773140000000001</v>
          </cell>
          <cell r="H2859">
            <v>1.1399729999999999</v>
          </cell>
          <cell r="I2859">
            <v>-0.4113945</v>
          </cell>
          <cell r="J2859">
            <v>-0.1683393</v>
          </cell>
          <cell r="K2859">
            <v>0</v>
          </cell>
          <cell r="L2859">
            <v>0.1683393</v>
          </cell>
          <cell r="M2859">
            <v>0.4113945</v>
          </cell>
          <cell r="N2859">
            <v>0.4113945</v>
          </cell>
          <cell r="O2859">
            <v>39</v>
          </cell>
        </row>
        <row r="2860">
          <cell r="A2860" t="str">
            <v>C&amp;I</v>
          </cell>
          <cell r="B2860">
            <v>3</v>
          </cell>
          <cell r="C2860" t="str">
            <v>R</v>
          </cell>
          <cell r="D2860" t="str">
            <v>All</v>
          </cell>
          <cell r="E2860" t="str">
            <v>Tonnage: 3&lt;=tons&lt;4</v>
          </cell>
          <cell r="F2860">
            <v>73.41</v>
          </cell>
          <cell r="G2860">
            <v>1.0089140000000001</v>
          </cell>
          <cell r="H2860">
            <v>1.120304</v>
          </cell>
          <cell r="I2860">
            <v>-0.40984910000000002</v>
          </cell>
          <cell r="J2860">
            <v>-0.16770689999999999</v>
          </cell>
          <cell r="K2860">
            <v>0</v>
          </cell>
          <cell r="L2860">
            <v>0.16770689999999999</v>
          </cell>
          <cell r="M2860">
            <v>0.40984910000000002</v>
          </cell>
          <cell r="N2860">
            <v>0.40984910000000002</v>
          </cell>
          <cell r="O2860">
            <v>39</v>
          </cell>
        </row>
        <row r="2861">
          <cell r="A2861" t="str">
            <v>C&amp;I</v>
          </cell>
          <cell r="B2861">
            <v>4</v>
          </cell>
          <cell r="C2861" t="str">
            <v>R</v>
          </cell>
          <cell r="D2861" t="str">
            <v>All</v>
          </cell>
          <cell r="E2861" t="str">
            <v>Tonnage: 3&lt;=tons&lt;4</v>
          </cell>
          <cell r="F2861">
            <v>72.070599999999999</v>
          </cell>
          <cell r="G2861">
            <v>0.98390290000000002</v>
          </cell>
          <cell r="H2861">
            <v>1.047112</v>
          </cell>
          <cell r="I2861">
            <v>-0.40905829999999999</v>
          </cell>
          <cell r="J2861">
            <v>-0.16738330000000001</v>
          </cell>
          <cell r="K2861">
            <v>0</v>
          </cell>
          <cell r="L2861">
            <v>0.16738330000000001</v>
          </cell>
          <cell r="M2861">
            <v>0.40905829999999999</v>
          </cell>
          <cell r="N2861">
            <v>0.40905829999999999</v>
          </cell>
          <cell r="O2861">
            <v>39</v>
          </cell>
        </row>
        <row r="2862">
          <cell r="A2862" t="str">
            <v>C&amp;I</v>
          </cell>
          <cell r="B2862">
            <v>5</v>
          </cell>
          <cell r="C2862" t="str">
            <v>R</v>
          </cell>
          <cell r="D2862" t="str">
            <v>All</v>
          </cell>
          <cell r="E2862" t="str">
            <v>Tonnage: 3&lt;=tons&lt;4</v>
          </cell>
          <cell r="F2862">
            <v>70.412400000000005</v>
          </cell>
          <cell r="G2862">
            <v>0.94596499999999994</v>
          </cell>
          <cell r="H2862">
            <v>0.89903409999999995</v>
          </cell>
          <cell r="I2862">
            <v>-0.40828890000000001</v>
          </cell>
          <cell r="J2862">
            <v>-0.16706850000000001</v>
          </cell>
          <cell r="K2862">
            <v>0</v>
          </cell>
          <cell r="L2862">
            <v>0.16706850000000001</v>
          </cell>
          <cell r="M2862">
            <v>0.40828890000000001</v>
          </cell>
          <cell r="N2862">
            <v>0.40828890000000001</v>
          </cell>
          <cell r="O2862">
            <v>39</v>
          </cell>
        </row>
        <row r="2863">
          <cell r="A2863" t="str">
            <v>C&amp;I</v>
          </cell>
          <cell r="B2863">
            <v>6</v>
          </cell>
          <cell r="C2863" t="str">
            <v>R</v>
          </cell>
          <cell r="D2863" t="str">
            <v>All</v>
          </cell>
          <cell r="E2863" t="str">
            <v>Tonnage: 3&lt;=tons&lt;4</v>
          </cell>
          <cell r="F2863">
            <v>69.334599999999995</v>
          </cell>
          <cell r="G2863">
            <v>0.94379009999999997</v>
          </cell>
          <cell r="H2863">
            <v>0.94580509999999995</v>
          </cell>
          <cell r="I2863">
            <v>-0.40759129999999999</v>
          </cell>
          <cell r="J2863">
            <v>-0.16678309999999999</v>
          </cell>
          <cell r="K2863">
            <v>0</v>
          </cell>
          <cell r="L2863">
            <v>0.16678309999999999</v>
          </cell>
          <cell r="M2863">
            <v>0.40759129999999999</v>
          </cell>
          <cell r="N2863">
            <v>0.40759129999999999</v>
          </cell>
          <cell r="O2863">
            <v>39</v>
          </cell>
        </row>
        <row r="2864">
          <cell r="A2864" t="str">
            <v>C&amp;I</v>
          </cell>
          <cell r="B2864">
            <v>7</v>
          </cell>
          <cell r="C2864" t="str">
            <v>R</v>
          </cell>
          <cell r="D2864" t="str">
            <v>All</v>
          </cell>
          <cell r="E2864" t="str">
            <v>Tonnage: 3&lt;=tons&lt;4</v>
          </cell>
          <cell r="F2864">
            <v>68.407600000000002</v>
          </cell>
          <cell r="G2864">
            <v>0.91104929999999995</v>
          </cell>
          <cell r="H2864">
            <v>0.90290959999999998</v>
          </cell>
          <cell r="I2864">
            <v>-0.40842349999999999</v>
          </cell>
          <cell r="J2864">
            <v>-0.16712360000000001</v>
          </cell>
          <cell r="K2864">
            <v>0</v>
          </cell>
          <cell r="L2864">
            <v>0.16712360000000001</v>
          </cell>
          <cell r="M2864">
            <v>0.40842349999999999</v>
          </cell>
          <cell r="N2864">
            <v>0.40842349999999999</v>
          </cell>
          <cell r="O2864">
            <v>39</v>
          </cell>
        </row>
        <row r="2865">
          <cell r="A2865" t="str">
            <v>C&amp;I</v>
          </cell>
          <cell r="B2865">
            <v>8</v>
          </cell>
          <cell r="C2865" t="str">
            <v>R</v>
          </cell>
          <cell r="D2865" t="str">
            <v>All</v>
          </cell>
          <cell r="E2865" t="str">
            <v>Tonnage: 3&lt;=tons&lt;4</v>
          </cell>
          <cell r="F2865">
            <v>69.1387</v>
          </cell>
          <cell r="G2865">
            <v>0.8621837</v>
          </cell>
          <cell r="H2865">
            <v>0.94937459999999996</v>
          </cell>
          <cell r="I2865">
            <v>-0.40918979999999999</v>
          </cell>
          <cell r="J2865">
            <v>-0.16743710000000001</v>
          </cell>
          <cell r="K2865">
            <v>0</v>
          </cell>
          <cell r="L2865">
            <v>0.16743710000000001</v>
          </cell>
          <cell r="M2865">
            <v>0.40918979999999999</v>
          </cell>
          <cell r="N2865">
            <v>0.40918979999999999</v>
          </cell>
          <cell r="O2865">
            <v>39</v>
          </cell>
        </row>
        <row r="2866">
          <cell r="A2866" t="str">
            <v>C&amp;I</v>
          </cell>
          <cell r="B2866">
            <v>9</v>
          </cell>
          <cell r="C2866" t="str">
            <v>R</v>
          </cell>
          <cell r="D2866" t="str">
            <v>All</v>
          </cell>
          <cell r="E2866" t="str">
            <v>Tonnage: 3&lt;=tons&lt;4</v>
          </cell>
          <cell r="F2866">
            <v>72.035200000000003</v>
          </cell>
          <cell r="G2866">
            <v>1.6174580000000001</v>
          </cell>
          <cell r="H2866">
            <v>1.0376320000000001</v>
          </cell>
          <cell r="I2866">
            <v>-0.44385249999999998</v>
          </cell>
          <cell r="J2866">
            <v>-0.1816208</v>
          </cell>
          <cell r="K2866">
            <v>0</v>
          </cell>
          <cell r="L2866">
            <v>0.1816208</v>
          </cell>
          <cell r="M2866">
            <v>0.44385249999999998</v>
          </cell>
          <cell r="N2866">
            <v>0.44385249999999998</v>
          </cell>
          <cell r="O2866">
            <v>39</v>
          </cell>
        </row>
        <row r="2867">
          <cell r="A2867" t="str">
            <v>C&amp;I</v>
          </cell>
          <cell r="B2867">
            <v>10</v>
          </cell>
          <cell r="C2867" t="str">
            <v>R</v>
          </cell>
          <cell r="D2867" t="str">
            <v>All</v>
          </cell>
          <cell r="E2867" t="str">
            <v>Tonnage: 3&lt;=tons&lt;4</v>
          </cell>
          <cell r="F2867">
            <v>76.617999999999995</v>
          </cell>
          <cell r="G2867">
            <v>3.0089009999999998</v>
          </cell>
          <cell r="H2867">
            <v>2.3672659999999999</v>
          </cell>
          <cell r="I2867">
            <v>-0.45113740000000002</v>
          </cell>
          <cell r="J2867">
            <v>-0.18460180000000001</v>
          </cell>
          <cell r="K2867">
            <v>0</v>
          </cell>
          <cell r="L2867">
            <v>0.18460180000000001</v>
          </cell>
          <cell r="M2867">
            <v>0.45113740000000002</v>
          </cell>
          <cell r="N2867">
            <v>0.45113740000000002</v>
          </cell>
          <cell r="O2867">
            <v>39</v>
          </cell>
        </row>
        <row r="2868">
          <cell r="A2868" t="str">
            <v>C&amp;I</v>
          </cell>
          <cell r="B2868">
            <v>11</v>
          </cell>
          <cell r="C2868" t="str">
            <v>R</v>
          </cell>
          <cell r="D2868" t="str">
            <v>All</v>
          </cell>
          <cell r="E2868" t="str">
            <v>Tonnage: 3&lt;=tons&lt;4</v>
          </cell>
          <cell r="F2868">
            <v>81.869799999999998</v>
          </cell>
          <cell r="G2868">
            <v>4.3576620000000004</v>
          </cell>
          <cell r="H2868">
            <v>4.2638119999999997</v>
          </cell>
          <cell r="I2868">
            <v>-0.46135989999999999</v>
          </cell>
          <cell r="J2868">
            <v>-0.1887847</v>
          </cell>
          <cell r="K2868">
            <v>0</v>
          </cell>
          <cell r="L2868">
            <v>0.1887847</v>
          </cell>
          <cell r="M2868">
            <v>0.46135989999999999</v>
          </cell>
          <cell r="N2868">
            <v>0.46135989999999999</v>
          </cell>
          <cell r="O2868">
            <v>39</v>
          </cell>
        </row>
        <row r="2869">
          <cell r="A2869" t="str">
            <v>C&amp;I</v>
          </cell>
          <cell r="B2869">
            <v>12</v>
          </cell>
          <cell r="C2869" t="str">
            <v>R</v>
          </cell>
          <cell r="D2869" t="str">
            <v>All</v>
          </cell>
          <cell r="E2869" t="str">
            <v>Tonnage: 3&lt;=tons&lt;4</v>
          </cell>
          <cell r="F2869">
            <v>86.211699999999993</v>
          </cell>
          <cell r="G2869">
            <v>4.6226859999999999</v>
          </cell>
          <cell r="H2869">
            <v>4.863823</v>
          </cell>
          <cell r="I2869">
            <v>-0.45509719999999998</v>
          </cell>
          <cell r="J2869">
            <v>-0.1862221</v>
          </cell>
          <cell r="K2869">
            <v>0</v>
          </cell>
          <cell r="L2869">
            <v>0.1862221</v>
          </cell>
          <cell r="M2869">
            <v>0.45509719999999998</v>
          </cell>
          <cell r="N2869">
            <v>0.45509719999999998</v>
          </cell>
          <cell r="O2869">
            <v>39</v>
          </cell>
        </row>
        <row r="2870">
          <cell r="A2870" t="str">
            <v>C&amp;I</v>
          </cell>
          <cell r="B2870">
            <v>13</v>
          </cell>
          <cell r="C2870" t="str">
            <v>R</v>
          </cell>
          <cell r="D2870" t="str">
            <v>All</v>
          </cell>
          <cell r="E2870" t="str">
            <v>Tonnage: 3&lt;=tons&lt;4</v>
          </cell>
          <cell r="F2870">
            <v>89.633799999999994</v>
          </cell>
          <cell r="G2870">
            <v>4.9949709999999996</v>
          </cell>
          <cell r="H2870">
            <v>4.871912</v>
          </cell>
          <cell r="I2870">
            <v>-0.44448710000000002</v>
          </cell>
          <cell r="J2870">
            <v>-0.1818805</v>
          </cell>
          <cell r="K2870">
            <v>0</v>
          </cell>
          <cell r="L2870">
            <v>0.1818805</v>
          </cell>
          <cell r="M2870">
            <v>0.44448710000000002</v>
          </cell>
          <cell r="N2870">
            <v>0.44448710000000002</v>
          </cell>
          <cell r="O2870">
            <v>39</v>
          </cell>
        </row>
        <row r="2871">
          <cell r="A2871" t="str">
            <v>C&amp;I</v>
          </cell>
          <cell r="B2871">
            <v>14</v>
          </cell>
          <cell r="C2871" t="str">
            <v>R</v>
          </cell>
          <cell r="D2871" t="str">
            <v>All</v>
          </cell>
          <cell r="E2871" t="str">
            <v>Tonnage: 3&lt;=tons&lt;4</v>
          </cell>
          <cell r="F2871">
            <v>92.565700000000007</v>
          </cell>
          <cell r="G2871">
            <v>5.2040600000000001</v>
          </cell>
          <cell r="H2871">
            <v>5.1167400000000001</v>
          </cell>
          <cell r="I2871">
            <v>-0.44854369999999999</v>
          </cell>
          <cell r="J2871">
            <v>-0.18354039999999999</v>
          </cell>
          <cell r="K2871">
            <v>0</v>
          </cell>
          <cell r="L2871">
            <v>0.18354039999999999</v>
          </cell>
          <cell r="M2871">
            <v>0.44854369999999999</v>
          </cell>
          <cell r="N2871">
            <v>0.44854369999999999</v>
          </cell>
          <cell r="O2871">
            <v>39</v>
          </cell>
        </row>
        <row r="2872">
          <cell r="A2872" t="str">
            <v>C&amp;I</v>
          </cell>
          <cell r="B2872">
            <v>15</v>
          </cell>
          <cell r="C2872" t="str">
            <v>R</v>
          </cell>
          <cell r="D2872" t="str">
            <v>All</v>
          </cell>
          <cell r="E2872" t="str">
            <v>Tonnage: 3&lt;=tons&lt;4</v>
          </cell>
          <cell r="F2872">
            <v>94.995099999999994</v>
          </cell>
          <cell r="G2872">
            <v>5.333704</v>
          </cell>
          <cell r="H2872">
            <v>5.396795</v>
          </cell>
          <cell r="I2872">
            <v>-0.44392939999999997</v>
          </cell>
          <cell r="J2872">
            <v>-0.18165229999999999</v>
          </cell>
          <cell r="K2872">
            <v>0</v>
          </cell>
          <cell r="L2872">
            <v>0.18165229999999999</v>
          </cell>
          <cell r="M2872">
            <v>0.44392939999999997</v>
          </cell>
          <cell r="N2872">
            <v>0.44392939999999997</v>
          </cell>
          <cell r="O2872">
            <v>39</v>
          </cell>
        </row>
        <row r="2873">
          <cell r="A2873" t="str">
            <v>C&amp;I</v>
          </cell>
          <cell r="B2873">
            <v>16</v>
          </cell>
          <cell r="C2873" t="str">
            <v>R</v>
          </cell>
          <cell r="D2873" t="str">
            <v>All</v>
          </cell>
          <cell r="E2873" t="str">
            <v>Tonnage: 3&lt;=tons&lt;4</v>
          </cell>
          <cell r="F2873">
            <v>97.256699999999995</v>
          </cell>
          <cell r="G2873">
            <v>5.5302619999999996</v>
          </cell>
          <cell r="H2873">
            <v>5.2677230000000002</v>
          </cell>
          <cell r="I2873">
            <v>-0.4447837</v>
          </cell>
          <cell r="J2873">
            <v>-0.18200189999999999</v>
          </cell>
          <cell r="K2873">
            <v>0</v>
          </cell>
          <cell r="L2873">
            <v>0.18200189999999999</v>
          </cell>
          <cell r="M2873">
            <v>0.4447837</v>
          </cell>
          <cell r="N2873">
            <v>0.4447837</v>
          </cell>
          <cell r="O2873">
            <v>39</v>
          </cell>
        </row>
        <row r="2874">
          <cell r="A2874" t="str">
            <v>C&amp;I</v>
          </cell>
          <cell r="B2874">
            <v>17</v>
          </cell>
          <cell r="C2874" t="str">
            <v>R</v>
          </cell>
          <cell r="D2874" t="str">
            <v>All</v>
          </cell>
          <cell r="E2874" t="str">
            <v>Tonnage: 3&lt;=tons&lt;4</v>
          </cell>
          <cell r="F2874">
            <v>98.518299999999996</v>
          </cell>
          <cell r="G2874">
            <v>5.5094200000000004</v>
          </cell>
          <cell r="H2874">
            <v>4.422377</v>
          </cell>
          <cell r="I2874">
            <v>-0.4464264</v>
          </cell>
          <cell r="J2874">
            <v>-0.182674</v>
          </cell>
          <cell r="K2874">
            <v>0</v>
          </cell>
          <cell r="L2874">
            <v>0.182674</v>
          </cell>
          <cell r="M2874">
            <v>0.4464264</v>
          </cell>
          <cell r="N2874">
            <v>0.4464264</v>
          </cell>
          <cell r="O2874">
            <v>39</v>
          </cell>
        </row>
        <row r="2875">
          <cell r="A2875" t="str">
            <v>C&amp;I</v>
          </cell>
          <cell r="B2875">
            <v>18</v>
          </cell>
          <cell r="C2875" t="str">
            <v>R</v>
          </cell>
          <cell r="D2875" t="str">
            <v>All</v>
          </cell>
          <cell r="E2875" t="str">
            <v>Tonnage: 3&lt;=tons&lt;4</v>
          </cell>
          <cell r="F2875">
            <v>98.593699999999998</v>
          </cell>
          <cell r="G2875">
            <v>4.6640079999999999</v>
          </cell>
          <cell r="H2875">
            <v>3.9899830000000001</v>
          </cell>
          <cell r="I2875">
            <v>-0.50306249999999997</v>
          </cell>
          <cell r="J2875">
            <v>-0.20584910000000001</v>
          </cell>
          <cell r="K2875">
            <v>0</v>
          </cell>
          <cell r="L2875">
            <v>0.20584910000000001</v>
          </cell>
          <cell r="M2875">
            <v>0.50306249999999997</v>
          </cell>
          <cell r="N2875">
            <v>0.50306249999999997</v>
          </cell>
          <cell r="O2875">
            <v>39</v>
          </cell>
        </row>
        <row r="2876">
          <cell r="A2876" t="str">
            <v>C&amp;I</v>
          </cell>
          <cell r="B2876">
            <v>19</v>
          </cell>
          <cell r="C2876" t="str">
            <v>R</v>
          </cell>
          <cell r="D2876" t="str">
            <v>All</v>
          </cell>
          <cell r="E2876" t="str">
            <v>Tonnage: 3&lt;=tons&lt;4</v>
          </cell>
          <cell r="F2876">
            <v>96.178899999999999</v>
          </cell>
          <cell r="G2876">
            <v>3.6260219999999999</v>
          </cell>
          <cell r="H2876">
            <v>3.7080380000000002</v>
          </cell>
          <cell r="I2876">
            <v>-0.4785991</v>
          </cell>
          <cell r="J2876">
            <v>-0.19583890000000001</v>
          </cell>
          <cell r="K2876">
            <v>0</v>
          </cell>
          <cell r="L2876">
            <v>0.19583890000000001</v>
          </cell>
          <cell r="M2876">
            <v>0.4785991</v>
          </cell>
          <cell r="N2876">
            <v>0.4785991</v>
          </cell>
          <cell r="O2876">
            <v>39</v>
          </cell>
        </row>
        <row r="2877">
          <cell r="A2877" t="str">
            <v>C&amp;I</v>
          </cell>
          <cell r="B2877">
            <v>20</v>
          </cell>
          <cell r="C2877" t="str">
            <v>R</v>
          </cell>
          <cell r="D2877" t="str">
            <v>All</v>
          </cell>
          <cell r="E2877" t="str">
            <v>Tonnage: 3&lt;=tons&lt;4</v>
          </cell>
          <cell r="F2877">
            <v>94.023200000000003</v>
          </cell>
          <cell r="G2877">
            <v>3.047336</v>
          </cell>
          <cell r="H2877">
            <v>3.2329750000000002</v>
          </cell>
          <cell r="I2877">
            <v>-0.48749189999999998</v>
          </cell>
          <cell r="J2877">
            <v>-0.19947770000000001</v>
          </cell>
          <cell r="K2877">
            <v>0</v>
          </cell>
          <cell r="L2877">
            <v>0.19947770000000001</v>
          </cell>
          <cell r="M2877">
            <v>0.48749189999999998</v>
          </cell>
          <cell r="N2877">
            <v>0.48749189999999998</v>
          </cell>
          <cell r="O2877">
            <v>39</v>
          </cell>
        </row>
        <row r="2878">
          <cell r="A2878" t="str">
            <v>C&amp;I</v>
          </cell>
          <cell r="B2878">
            <v>21</v>
          </cell>
          <cell r="C2878" t="str">
            <v>R</v>
          </cell>
          <cell r="D2878" t="str">
            <v>All</v>
          </cell>
          <cell r="E2878" t="str">
            <v>Tonnage: 3&lt;=tons&lt;4</v>
          </cell>
          <cell r="F2878">
            <v>90.176400000000001</v>
          </cell>
          <cell r="G2878">
            <v>2.0341290000000001</v>
          </cell>
          <cell r="H2878">
            <v>1.874371</v>
          </cell>
          <cell r="I2878">
            <v>-0.45568750000000002</v>
          </cell>
          <cell r="J2878">
            <v>-0.18646360000000001</v>
          </cell>
          <cell r="K2878">
            <v>0</v>
          </cell>
          <cell r="L2878">
            <v>0.18646360000000001</v>
          </cell>
          <cell r="M2878">
            <v>0.45568750000000002</v>
          </cell>
          <cell r="N2878">
            <v>0.45568750000000002</v>
          </cell>
          <cell r="O2878">
            <v>39</v>
          </cell>
        </row>
        <row r="2879">
          <cell r="A2879" t="str">
            <v>C&amp;I</v>
          </cell>
          <cell r="B2879">
            <v>22</v>
          </cell>
          <cell r="C2879" t="str">
            <v>R</v>
          </cell>
          <cell r="D2879" t="str">
            <v>All</v>
          </cell>
          <cell r="E2879" t="str">
            <v>Tonnage: 3&lt;=tons&lt;4</v>
          </cell>
          <cell r="F2879">
            <v>87.176400000000001</v>
          </cell>
          <cell r="G2879">
            <v>1.4045890000000001</v>
          </cell>
          <cell r="H2879">
            <v>1.2348030000000001</v>
          </cell>
          <cell r="I2879">
            <v>-0.43441859999999999</v>
          </cell>
          <cell r="J2879">
            <v>-0.17776059999999999</v>
          </cell>
          <cell r="K2879">
            <v>0</v>
          </cell>
          <cell r="L2879">
            <v>0.17776059999999999</v>
          </cell>
          <cell r="M2879">
            <v>0.43441859999999999</v>
          </cell>
          <cell r="N2879">
            <v>0.43441859999999999</v>
          </cell>
          <cell r="O2879">
            <v>39</v>
          </cell>
        </row>
        <row r="2880">
          <cell r="A2880" t="str">
            <v>C&amp;I</v>
          </cell>
          <cell r="B2880">
            <v>23</v>
          </cell>
          <cell r="C2880" t="str">
            <v>R</v>
          </cell>
          <cell r="D2880" t="str">
            <v>All</v>
          </cell>
          <cell r="E2880" t="str">
            <v>Tonnage: 3&lt;=tons&lt;4</v>
          </cell>
          <cell r="F2880">
            <v>84.171599999999998</v>
          </cell>
          <cell r="G2880">
            <v>1.315544</v>
          </cell>
          <cell r="H2880">
            <v>1.1266419999999999</v>
          </cell>
          <cell r="I2880">
            <v>-0.42119990000000002</v>
          </cell>
          <cell r="J2880">
            <v>-0.17235159999999999</v>
          </cell>
          <cell r="K2880">
            <v>0</v>
          </cell>
          <cell r="L2880">
            <v>0.17235159999999999</v>
          </cell>
          <cell r="M2880">
            <v>0.42119990000000002</v>
          </cell>
          <cell r="N2880">
            <v>0.42119990000000002</v>
          </cell>
          <cell r="O2880">
            <v>39</v>
          </cell>
        </row>
        <row r="2881">
          <cell r="A2881" t="str">
            <v>C&amp;I</v>
          </cell>
          <cell r="B2881">
            <v>24</v>
          </cell>
          <cell r="C2881" t="str">
            <v>R</v>
          </cell>
          <cell r="D2881" t="str">
            <v>All</v>
          </cell>
          <cell r="E2881" t="str">
            <v>Tonnage: 3&lt;=tons&lt;4</v>
          </cell>
          <cell r="F2881">
            <v>81.674000000000007</v>
          </cell>
          <cell r="G2881">
            <v>1.270367</v>
          </cell>
          <cell r="H2881">
            <v>1.143804</v>
          </cell>
          <cell r="I2881">
            <v>-0.41699350000000002</v>
          </cell>
          <cell r="J2881">
            <v>-0.17063039999999999</v>
          </cell>
          <cell r="K2881">
            <v>0</v>
          </cell>
          <cell r="L2881">
            <v>0.17063039999999999</v>
          </cell>
          <cell r="M2881">
            <v>0.41699350000000002</v>
          </cell>
          <cell r="N2881">
            <v>0.41699350000000002</v>
          </cell>
          <cell r="O2881">
            <v>39</v>
          </cell>
        </row>
        <row r="2882">
          <cell r="A2882" t="str">
            <v>C&amp;I</v>
          </cell>
          <cell r="B2882">
            <v>1</v>
          </cell>
          <cell r="C2882" t="str">
            <v>R</v>
          </cell>
          <cell r="D2882" t="str">
            <v>All</v>
          </cell>
          <cell r="E2882" t="str">
            <v>Tonnage: 4&lt;=tons&lt;5</v>
          </cell>
          <cell r="F2882">
            <v>75.699399999999997</v>
          </cell>
          <cell r="G2882">
            <v>2.4772240000000001</v>
          </cell>
          <cell r="H2882">
            <v>2.738305</v>
          </cell>
          <cell r="I2882">
            <v>-0.42779440000000002</v>
          </cell>
          <cell r="J2882">
            <v>-0.17505000000000001</v>
          </cell>
          <cell r="K2882">
            <v>0</v>
          </cell>
          <cell r="L2882">
            <v>0.17505000000000001</v>
          </cell>
          <cell r="M2882">
            <v>0.42779440000000002</v>
          </cell>
          <cell r="N2882">
            <v>0.42779440000000002</v>
          </cell>
          <cell r="O2882">
            <v>21</v>
          </cell>
        </row>
        <row r="2883">
          <cell r="A2883" t="str">
            <v>C&amp;I</v>
          </cell>
          <cell r="B2883">
            <v>2</v>
          </cell>
          <cell r="C2883" t="str">
            <v>R</v>
          </cell>
          <cell r="D2883" t="str">
            <v>All</v>
          </cell>
          <cell r="E2883" t="str">
            <v>Tonnage: 4&lt;=tons&lt;5</v>
          </cell>
          <cell r="F2883">
            <v>74.799300000000002</v>
          </cell>
          <cell r="G2883">
            <v>2.3845139999999998</v>
          </cell>
          <cell r="H2883">
            <v>2.4972720000000002</v>
          </cell>
          <cell r="I2883">
            <v>-0.42379640000000002</v>
          </cell>
          <cell r="J2883">
            <v>-0.17341400000000001</v>
          </cell>
          <cell r="K2883">
            <v>0</v>
          </cell>
          <cell r="L2883">
            <v>0.17341400000000001</v>
          </cell>
          <cell r="M2883">
            <v>0.42379640000000002</v>
          </cell>
          <cell r="N2883">
            <v>0.42379640000000002</v>
          </cell>
          <cell r="O2883">
            <v>21</v>
          </cell>
        </row>
        <row r="2884">
          <cell r="A2884" t="str">
            <v>C&amp;I</v>
          </cell>
          <cell r="B2884">
            <v>3</v>
          </cell>
          <cell r="C2884" t="str">
            <v>R</v>
          </cell>
          <cell r="D2884" t="str">
            <v>All</v>
          </cell>
          <cell r="E2884" t="str">
            <v>Tonnage: 4&lt;=tons&lt;5</v>
          </cell>
          <cell r="F2884">
            <v>72.899699999999996</v>
          </cell>
          <cell r="G2884">
            <v>2.4057059999999999</v>
          </cell>
          <cell r="H2884">
            <v>2.5284270000000002</v>
          </cell>
          <cell r="I2884">
            <v>-0.42112369999999999</v>
          </cell>
          <cell r="J2884">
            <v>-0.17232040000000001</v>
          </cell>
          <cell r="K2884">
            <v>0</v>
          </cell>
          <cell r="L2884">
            <v>0.17232040000000001</v>
          </cell>
          <cell r="M2884">
            <v>0.42112369999999999</v>
          </cell>
          <cell r="N2884">
            <v>0.42112369999999999</v>
          </cell>
          <cell r="O2884">
            <v>21</v>
          </cell>
        </row>
        <row r="2885">
          <cell r="A2885" t="str">
            <v>C&amp;I</v>
          </cell>
          <cell r="B2885">
            <v>4</v>
          </cell>
          <cell r="C2885" t="str">
            <v>R</v>
          </cell>
          <cell r="D2885" t="str">
            <v>All</v>
          </cell>
          <cell r="E2885" t="str">
            <v>Tonnage: 4&lt;=tons&lt;5</v>
          </cell>
          <cell r="F2885">
            <v>71.799899999999994</v>
          </cell>
          <cell r="G2885">
            <v>2.3782230000000002</v>
          </cell>
          <cell r="H2885">
            <v>2.4123679999999998</v>
          </cell>
          <cell r="I2885">
            <v>-0.42124810000000001</v>
          </cell>
          <cell r="J2885">
            <v>-0.17237130000000001</v>
          </cell>
          <cell r="K2885">
            <v>0</v>
          </cell>
          <cell r="L2885">
            <v>0.17237130000000001</v>
          </cell>
          <cell r="M2885">
            <v>0.42124810000000001</v>
          </cell>
          <cell r="N2885">
            <v>0.42124810000000001</v>
          </cell>
          <cell r="O2885">
            <v>21</v>
          </cell>
        </row>
        <row r="2886">
          <cell r="A2886" t="str">
            <v>C&amp;I</v>
          </cell>
          <cell r="B2886">
            <v>5</v>
          </cell>
          <cell r="C2886" t="str">
            <v>R</v>
          </cell>
          <cell r="D2886" t="str">
            <v>All</v>
          </cell>
          <cell r="E2886" t="str">
            <v>Tonnage: 4&lt;=tons&lt;5</v>
          </cell>
          <cell r="F2886">
            <v>69.999799999999993</v>
          </cell>
          <cell r="G2886">
            <v>2.5467819999999999</v>
          </cell>
          <cell r="H2886">
            <v>2.7022590000000002</v>
          </cell>
          <cell r="I2886">
            <v>-0.42200670000000001</v>
          </cell>
          <cell r="J2886">
            <v>-0.17268169999999999</v>
          </cell>
          <cell r="K2886">
            <v>0</v>
          </cell>
          <cell r="L2886">
            <v>0.17268169999999999</v>
          </cell>
          <cell r="M2886">
            <v>0.42200670000000001</v>
          </cell>
          <cell r="N2886">
            <v>0.42200670000000001</v>
          </cell>
          <cell r="O2886">
            <v>21</v>
          </cell>
        </row>
        <row r="2887">
          <cell r="A2887" t="str">
            <v>C&amp;I</v>
          </cell>
          <cell r="B2887">
            <v>6</v>
          </cell>
          <cell r="C2887" t="str">
            <v>R</v>
          </cell>
          <cell r="D2887" t="str">
            <v>All</v>
          </cell>
          <cell r="E2887" t="str">
            <v>Tonnage: 4&lt;=tons&lt;5</v>
          </cell>
          <cell r="F2887">
            <v>68.899699999999996</v>
          </cell>
          <cell r="G2887">
            <v>2.7223579999999998</v>
          </cell>
          <cell r="H2887">
            <v>2.8265340000000001</v>
          </cell>
          <cell r="I2887">
            <v>-0.42224139999999999</v>
          </cell>
          <cell r="J2887">
            <v>-0.17277780000000001</v>
          </cell>
          <cell r="K2887">
            <v>0</v>
          </cell>
          <cell r="L2887">
            <v>0.17277780000000001</v>
          </cell>
          <cell r="M2887">
            <v>0.42224139999999999</v>
          </cell>
          <cell r="N2887">
            <v>0.42224139999999999</v>
          </cell>
          <cell r="O2887">
            <v>21</v>
          </cell>
        </row>
        <row r="2888">
          <cell r="A2888" t="str">
            <v>C&amp;I</v>
          </cell>
          <cell r="B2888">
            <v>7</v>
          </cell>
          <cell r="C2888" t="str">
            <v>R</v>
          </cell>
          <cell r="D2888" t="str">
            <v>All</v>
          </cell>
          <cell r="E2888" t="str">
            <v>Tonnage: 4&lt;=tons&lt;5</v>
          </cell>
          <cell r="F2888">
            <v>67.799700000000001</v>
          </cell>
          <cell r="G2888">
            <v>2.66594</v>
          </cell>
          <cell r="H2888">
            <v>2.7326959999999998</v>
          </cell>
          <cell r="I2888">
            <v>-0.4213151</v>
          </cell>
          <cell r="J2888">
            <v>-0.17239869999999999</v>
          </cell>
          <cell r="K2888">
            <v>0</v>
          </cell>
          <cell r="L2888">
            <v>0.17239869999999999</v>
          </cell>
          <cell r="M2888">
            <v>0.4213151</v>
          </cell>
          <cell r="N2888">
            <v>0.4213151</v>
          </cell>
          <cell r="O2888">
            <v>21</v>
          </cell>
        </row>
        <row r="2889">
          <cell r="A2889" t="str">
            <v>C&amp;I</v>
          </cell>
          <cell r="B2889">
            <v>8</v>
          </cell>
          <cell r="C2889" t="str">
            <v>R</v>
          </cell>
          <cell r="D2889" t="str">
            <v>All</v>
          </cell>
          <cell r="E2889" t="str">
            <v>Tonnage: 4&lt;=tons&lt;5</v>
          </cell>
          <cell r="F2889">
            <v>68.499799999999993</v>
          </cell>
          <cell r="G2889">
            <v>2.690464</v>
          </cell>
          <cell r="H2889">
            <v>2.896884</v>
          </cell>
          <cell r="I2889">
            <v>-0.42357420000000001</v>
          </cell>
          <cell r="J2889">
            <v>-0.17332310000000001</v>
          </cell>
          <cell r="K2889">
            <v>0</v>
          </cell>
          <cell r="L2889">
            <v>0.17332310000000001</v>
          </cell>
          <cell r="M2889">
            <v>0.42357420000000001</v>
          </cell>
          <cell r="N2889">
            <v>0.42357420000000001</v>
          </cell>
          <cell r="O2889">
            <v>21</v>
          </cell>
        </row>
        <row r="2890">
          <cell r="A2890" t="str">
            <v>C&amp;I</v>
          </cell>
          <cell r="B2890">
            <v>9</v>
          </cell>
          <cell r="C2890" t="str">
            <v>R</v>
          </cell>
          <cell r="D2890" t="str">
            <v>All</v>
          </cell>
          <cell r="E2890" t="str">
            <v>Tonnage: 4&lt;=tons&lt;5</v>
          </cell>
          <cell r="F2890">
            <v>71.8001</v>
          </cell>
          <cell r="G2890">
            <v>3.105782</v>
          </cell>
          <cell r="H2890">
            <v>3.4693390000000002</v>
          </cell>
          <cell r="I2890">
            <v>-0.43115209999999998</v>
          </cell>
          <cell r="J2890">
            <v>-0.17642389999999999</v>
          </cell>
          <cell r="K2890">
            <v>0</v>
          </cell>
          <cell r="L2890">
            <v>0.17642389999999999</v>
          </cell>
          <cell r="M2890">
            <v>0.43115209999999998</v>
          </cell>
          <cell r="N2890">
            <v>0.43115209999999998</v>
          </cell>
          <cell r="O2890">
            <v>21</v>
          </cell>
        </row>
        <row r="2891">
          <cell r="A2891" t="str">
            <v>C&amp;I</v>
          </cell>
          <cell r="B2891">
            <v>10</v>
          </cell>
          <cell r="C2891" t="str">
            <v>R</v>
          </cell>
          <cell r="D2891" t="str">
            <v>All</v>
          </cell>
          <cell r="E2891" t="str">
            <v>Tonnage: 4&lt;=tons&lt;5</v>
          </cell>
          <cell r="F2891">
            <v>76.600300000000004</v>
          </cell>
          <cell r="G2891">
            <v>4.0189890000000004</v>
          </cell>
          <cell r="H2891">
            <v>4.8850550000000004</v>
          </cell>
          <cell r="I2891">
            <v>-0.44538430000000001</v>
          </cell>
          <cell r="J2891">
            <v>-0.18224760000000001</v>
          </cell>
          <cell r="K2891">
            <v>0</v>
          </cell>
          <cell r="L2891">
            <v>0.18224760000000001</v>
          </cell>
          <cell r="M2891">
            <v>0.44538430000000001</v>
          </cell>
          <cell r="N2891">
            <v>0.44538430000000001</v>
          </cell>
          <cell r="O2891">
            <v>21</v>
          </cell>
        </row>
        <row r="2892">
          <cell r="A2892" t="str">
            <v>C&amp;I</v>
          </cell>
          <cell r="B2892">
            <v>11</v>
          </cell>
          <cell r="C2892" t="str">
            <v>R</v>
          </cell>
          <cell r="D2892" t="str">
            <v>All</v>
          </cell>
          <cell r="E2892" t="str">
            <v>Tonnage: 4&lt;=tons&lt;5</v>
          </cell>
          <cell r="F2892">
            <v>81.1999</v>
          </cell>
          <cell r="G2892">
            <v>5.012867</v>
          </cell>
          <cell r="H2892">
            <v>4.8816819999999996</v>
          </cell>
          <cell r="I2892">
            <v>-0.45722420000000003</v>
          </cell>
          <cell r="J2892">
            <v>-0.18709249999999999</v>
          </cell>
          <cell r="K2892">
            <v>0</v>
          </cell>
          <cell r="L2892">
            <v>0.18709249999999999</v>
          </cell>
          <cell r="M2892">
            <v>0.45722420000000003</v>
          </cell>
          <cell r="N2892">
            <v>0.45722420000000003</v>
          </cell>
          <cell r="O2892">
            <v>21</v>
          </cell>
        </row>
        <row r="2893">
          <cell r="A2893" t="str">
            <v>C&amp;I</v>
          </cell>
          <cell r="B2893">
            <v>12</v>
          </cell>
          <cell r="C2893" t="str">
            <v>R</v>
          </cell>
          <cell r="D2893" t="str">
            <v>All</v>
          </cell>
          <cell r="E2893" t="str">
            <v>Tonnage: 4&lt;=tons&lt;5</v>
          </cell>
          <cell r="F2893">
            <v>85.399699999999996</v>
          </cell>
          <cell r="G2893">
            <v>5.776929</v>
          </cell>
          <cell r="H2893">
            <v>5.2971649999999997</v>
          </cell>
          <cell r="I2893">
            <v>-0.4529995</v>
          </cell>
          <cell r="J2893">
            <v>-0.18536369999999999</v>
          </cell>
          <cell r="K2893">
            <v>0</v>
          </cell>
          <cell r="L2893">
            <v>0.18536369999999999</v>
          </cell>
          <cell r="M2893">
            <v>0.4529995</v>
          </cell>
          <cell r="N2893">
            <v>0.4529995</v>
          </cell>
          <cell r="O2893">
            <v>21</v>
          </cell>
        </row>
        <row r="2894">
          <cell r="A2894" t="str">
            <v>C&amp;I</v>
          </cell>
          <cell r="B2894">
            <v>13</v>
          </cell>
          <cell r="C2894" t="str">
            <v>R</v>
          </cell>
          <cell r="D2894" t="str">
            <v>All</v>
          </cell>
          <cell r="E2894" t="str">
            <v>Tonnage: 4&lt;=tons&lt;5</v>
          </cell>
          <cell r="F2894">
            <v>88.799700000000001</v>
          </cell>
          <cell r="G2894">
            <v>5.9560250000000003</v>
          </cell>
          <cell r="H2894">
            <v>5.7984049999999998</v>
          </cell>
          <cell r="I2894">
            <v>-0.44515090000000002</v>
          </cell>
          <cell r="J2894">
            <v>-0.18215210000000001</v>
          </cell>
          <cell r="K2894">
            <v>0</v>
          </cell>
          <cell r="L2894">
            <v>0.18215210000000001</v>
          </cell>
          <cell r="M2894">
            <v>0.44515090000000002</v>
          </cell>
          <cell r="N2894">
            <v>0.44515090000000002</v>
          </cell>
          <cell r="O2894">
            <v>21</v>
          </cell>
        </row>
        <row r="2895">
          <cell r="A2895" t="str">
            <v>C&amp;I</v>
          </cell>
          <cell r="B2895">
            <v>14</v>
          </cell>
          <cell r="C2895" t="str">
            <v>R</v>
          </cell>
          <cell r="D2895" t="str">
            <v>All</v>
          </cell>
          <cell r="E2895" t="str">
            <v>Tonnage: 4&lt;=tons&lt;5</v>
          </cell>
          <cell r="F2895">
            <v>92.099800000000002</v>
          </cell>
          <cell r="G2895">
            <v>6.2492789999999996</v>
          </cell>
          <cell r="H2895">
            <v>6.6352789999999997</v>
          </cell>
          <cell r="I2895">
            <v>-0.44964460000000001</v>
          </cell>
          <cell r="J2895">
            <v>-0.18399090000000001</v>
          </cell>
          <cell r="K2895">
            <v>0</v>
          </cell>
          <cell r="L2895">
            <v>0.18399090000000001</v>
          </cell>
          <cell r="M2895">
            <v>0.44964460000000001</v>
          </cell>
          <cell r="N2895">
            <v>0.44964460000000001</v>
          </cell>
          <cell r="O2895">
            <v>21</v>
          </cell>
        </row>
        <row r="2896">
          <cell r="A2896" t="str">
            <v>C&amp;I</v>
          </cell>
          <cell r="B2896">
            <v>15</v>
          </cell>
          <cell r="C2896" t="str">
            <v>R</v>
          </cell>
          <cell r="D2896" t="str">
            <v>All</v>
          </cell>
          <cell r="E2896" t="str">
            <v>Tonnage: 4&lt;=tons&lt;5</v>
          </cell>
          <cell r="F2896">
            <v>94.799899999999994</v>
          </cell>
          <cell r="G2896">
            <v>6.2766140000000004</v>
          </cell>
          <cell r="H2896">
            <v>6.6591839999999998</v>
          </cell>
          <cell r="I2896">
            <v>-0.44967360000000001</v>
          </cell>
          <cell r="J2896">
            <v>-0.18400279999999999</v>
          </cell>
          <cell r="K2896">
            <v>0</v>
          </cell>
          <cell r="L2896">
            <v>0.18400279999999999</v>
          </cell>
          <cell r="M2896">
            <v>0.44967360000000001</v>
          </cell>
          <cell r="N2896">
            <v>0.44967360000000001</v>
          </cell>
          <cell r="O2896">
            <v>21</v>
          </cell>
        </row>
        <row r="2897">
          <cell r="A2897" t="str">
            <v>C&amp;I</v>
          </cell>
          <cell r="B2897">
            <v>16</v>
          </cell>
          <cell r="C2897" t="str">
            <v>R</v>
          </cell>
          <cell r="D2897" t="str">
            <v>All</v>
          </cell>
          <cell r="E2897" t="str">
            <v>Tonnage: 4&lt;=tons&lt;5</v>
          </cell>
          <cell r="F2897">
            <v>96.799700000000001</v>
          </cell>
          <cell r="G2897">
            <v>6.3807970000000003</v>
          </cell>
          <cell r="H2897">
            <v>7.1583220000000001</v>
          </cell>
          <cell r="I2897">
            <v>-0.4478531</v>
          </cell>
          <cell r="J2897">
            <v>-0.1832579</v>
          </cell>
          <cell r="K2897">
            <v>0</v>
          </cell>
          <cell r="L2897">
            <v>0.1832579</v>
          </cell>
          <cell r="M2897">
            <v>0.4478531</v>
          </cell>
          <cell r="N2897">
            <v>0.4478531</v>
          </cell>
          <cell r="O2897">
            <v>21</v>
          </cell>
        </row>
        <row r="2898">
          <cell r="A2898" t="str">
            <v>C&amp;I</v>
          </cell>
          <cell r="B2898">
            <v>17</v>
          </cell>
          <cell r="C2898" t="str">
            <v>R</v>
          </cell>
          <cell r="D2898" t="str">
            <v>All</v>
          </cell>
          <cell r="E2898" t="str">
            <v>Tonnage: 4&lt;=tons&lt;5</v>
          </cell>
          <cell r="F2898">
            <v>97.799499999999995</v>
          </cell>
          <cell r="G2898">
            <v>6.0487770000000003</v>
          </cell>
          <cell r="H2898">
            <v>7.4682430000000002</v>
          </cell>
          <cell r="I2898">
            <v>-0.46397169999999999</v>
          </cell>
          <cell r="J2898">
            <v>-0.18985350000000001</v>
          </cell>
          <cell r="K2898">
            <v>0</v>
          </cell>
          <cell r="L2898">
            <v>0.18985350000000001</v>
          </cell>
          <cell r="M2898">
            <v>0.46397169999999999</v>
          </cell>
          <cell r="N2898">
            <v>0.46397169999999999</v>
          </cell>
          <cell r="O2898">
            <v>21</v>
          </cell>
        </row>
        <row r="2899">
          <cell r="A2899" t="str">
            <v>C&amp;I</v>
          </cell>
          <cell r="B2899">
            <v>18</v>
          </cell>
          <cell r="C2899" t="str">
            <v>R</v>
          </cell>
          <cell r="D2899" t="str">
            <v>All</v>
          </cell>
          <cell r="E2899" t="str">
            <v>Tonnage: 4&lt;=tons&lt;5</v>
          </cell>
          <cell r="F2899">
            <v>97.799499999999995</v>
          </cell>
          <cell r="G2899">
            <v>5.2117129999999996</v>
          </cell>
          <cell r="H2899">
            <v>5.5086139999999997</v>
          </cell>
          <cell r="I2899">
            <v>-0.45853329999999998</v>
          </cell>
          <cell r="J2899">
            <v>-0.18762809999999999</v>
          </cell>
          <cell r="K2899">
            <v>0</v>
          </cell>
          <cell r="L2899">
            <v>0.18762809999999999</v>
          </cell>
          <cell r="M2899">
            <v>0.45853329999999998</v>
          </cell>
          <cell r="N2899">
            <v>0.45853329999999998</v>
          </cell>
          <cell r="O2899">
            <v>21</v>
          </cell>
        </row>
        <row r="2900">
          <cell r="A2900" t="str">
            <v>C&amp;I</v>
          </cell>
          <cell r="B2900">
            <v>19</v>
          </cell>
          <cell r="C2900" t="str">
            <v>R</v>
          </cell>
          <cell r="D2900" t="str">
            <v>All</v>
          </cell>
          <cell r="E2900" t="str">
            <v>Tonnage: 4&lt;=tons&lt;5</v>
          </cell>
          <cell r="F2900">
            <v>95.699600000000004</v>
          </cell>
          <cell r="G2900">
            <v>4.5205440000000001</v>
          </cell>
          <cell r="H2900">
            <v>5.1127739999999999</v>
          </cell>
          <cell r="I2900">
            <v>-0.44393480000000002</v>
          </cell>
          <cell r="J2900">
            <v>-0.1816545</v>
          </cell>
          <cell r="K2900">
            <v>0</v>
          </cell>
          <cell r="L2900">
            <v>0.1816545</v>
          </cell>
          <cell r="M2900">
            <v>0.44393480000000002</v>
          </cell>
          <cell r="N2900">
            <v>0.44393480000000002</v>
          </cell>
          <cell r="O2900">
            <v>21</v>
          </cell>
        </row>
        <row r="2901">
          <cell r="A2901" t="str">
            <v>C&amp;I</v>
          </cell>
          <cell r="B2901">
            <v>20</v>
          </cell>
          <cell r="C2901" t="str">
            <v>R</v>
          </cell>
          <cell r="D2901" t="str">
            <v>All</v>
          </cell>
          <cell r="E2901" t="str">
            <v>Tonnage: 4&lt;=tons&lt;5</v>
          </cell>
          <cell r="F2901">
            <v>93.499600000000001</v>
          </cell>
          <cell r="G2901">
            <v>4.3184829999999996</v>
          </cell>
          <cell r="H2901">
            <v>5.0850039999999996</v>
          </cell>
          <cell r="I2901">
            <v>-0.44439420000000002</v>
          </cell>
          <cell r="J2901">
            <v>-0.18184249999999999</v>
          </cell>
          <cell r="K2901">
            <v>0</v>
          </cell>
          <cell r="L2901">
            <v>0.18184249999999999</v>
          </cell>
          <cell r="M2901">
            <v>0.44439420000000002</v>
          </cell>
          <cell r="N2901">
            <v>0.44439420000000002</v>
          </cell>
          <cell r="O2901">
            <v>21</v>
          </cell>
        </row>
        <row r="2902">
          <cell r="A2902" t="str">
            <v>C&amp;I</v>
          </cell>
          <cell r="B2902">
            <v>21</v>
          </cell>
          <cell r="C2902" t="str">
            <v>R</v>
          </cell>
          <cell r="D2902" t="str">
            <v>All</v>
          </cell>
          <cell r="E2902" t="str">
            <v>Tonnage: 4&lt;=tons&lt;5</v>
          </cell>
          <cell r="F2902">
            <v>89.599599999999995</v>
          </cell>
          <cell r="G2902">
            <v>3.9059680000000001</v>
          </cell>
          <cell r="H2902">
            <v>4.8243229999999997</v>
          </cell>
          <cell r="I2902">
            <v>-0.4383205</v>
          </cell>
          <cell r="J2902">
            <v>-0.17935719999999999</v>
          </cell>
          <cell r="K2902">
            <v>0</v>
          </cell>
          <cell r="L2902">
            <v>0.17935719999999999</v>
          </cell>
          <cell r="M2902">
            <v>0.4383205</v>
          </cell>
          <cell r="N2902">
            <v>0.4383205</v>
          </cell>
          <cell r="O2902">
            <v>21</v>
          </cell>
        </row>
        <row r="2903">
          <cell r="A2903" t="str">
            <v>C&amp;I</v>
          </cell>
          <cell r="B2903">
            <v>22</v>
          </cell>
          <cell r="C2903" t="str">
            <v>R</v>
          </cell>
          <cell r="D2903" t="str">
            <v>All</v>
          </cell>
          <cell r="E2903" t="str">
            <v>Tonnage: 4&lt;=tons&lt;5</v>
          </cell>
          <cell r="F2903">
            <v>86.599599999999995</v>
          </cell>
          <cell r="G2903">
            <v>3.9084400000000001</v>
          </cell>
          <cell r="H2903">
            <v>4.2508559999999997</v>
          </cell>
          <cell r="I2903">
            <v>-0.4355772</v>
          </cell>
          <cell r="J2903">
            <v>-0.1782347</v>
          </cell>
          <cell r="K2903">
            <v>0</v>
          </cell>
          <cell r="L2903">
            <v>0.1782347</v>
          </cell>
          <cell r="M2903">
            <v>0.4355772</v>
          </cell>
          <cell r="N2903">
            <v>0.4355772</v>
          </cell>
          <cell r="O2903">
            <v>21</v>
          </cell>
        </row>
        <row r="2904">
          <cell r="A2904" t="str">
            <v>C&amp;I</v>
          </cell>
          <cell r="B2904">
            <v>23</v>
          </cell>
          <cell r="C2904" t="str">
            <v>R</v>
          </cell>
          <cell r="D2904" t="str">
            <v>All</v>
          </cell>
          <cell r="E2904" t="str">
            <v>Tonnage: 4&lt;=tons&lt;5</v>
          </cell>
          <cell r="F2904">
            <v>83.399500000000003</v>
          </cell>
          <cell r="G2904">
            <v>3.7969170000000001</v>
          </cell>
          <cell r="H2904">
            <v>4.4904479999999998</v>
          </cell>
          <cell r="I2904">
            <v>-0.42776239999999999</v>
          </cell>
          <cell r="J2904">
            <v>-0.1750369</v>
          </cell>
          <cell r="K2904">
            <v>0</v>
          </cell>
          <cell r="L2904">
            <v>0.1750369</v>
          </cell>
          <cell r="M2904">
            <v>0.42776239999999999</v>
          </cell>
          <cell r="N2904">
            <v>0.42776239999999999</v>
          </cell>
          <cell r="O2904">
            <v>21</v>
          </cell>
        </row>
        <row r="2905">
          <cell r="A2905" t="str">
            <v>C&amp;I</v>
          </cell>
          <cell r="B2905">
            <v>24</v>
          </cell>
          <cell r="C2905" t="str">
            <v>R</v>
          </cell>
          <cell r="D2905" t="str">
            <v>All</v>
          </cell>
          <cell r="E2905" t="str">
            <v>Tonnage: 4&lt;=tons&lt;5</v>
          </cell>
          <cell r="F2905">
            <v>80.999600000000001</v>
          </cell>
          <cell r="G2905">
            <v>3.2980610000000001</v>
          </cell>
          <cell r="H2905">
            <v>3.2919339999999999</v>
          </cell>
          <cell r="I2905">
            <v>-0.43054530000000002</v>
          </cell>
          <cell r="J2905">
            <v>-0.17617559999999999</v>
          </cell>
          <cell r="K2905">
            <v>0</v>
          </cell>
          <cell r="L2905">
            <v>0.17617559999999999</v>
          </cell>
          <cell r="M2905">
            <v>0.43054530000000002</v>
          </cell>
          <cell r="N2905">
            <v>0.43054530000000002</v>
          </cell>
          <cell r="O2905">
            <v>21</v>
          </cell>
        </row>
        <row r="2906">
          <cell r="A2906" t="str">
            <v>C&amp;I</v>
          </cell>
          <cell r="B2906">
            <v>1</v>
          </cell>
          <cell r="C2906" t="str">
            <v>R</v>
          </cell>
          <cell r="D2906" t="str">
            <v>All</v>
          </cell>
          <cell r="E2906" t="str">
            <v>Tonnage: 5&lt;=tons</v>
          </cell>
          <cell r="F2906">
            <v>76.715000000000003</v>
          </cell>
          <cell r="G2906">
            <v>1.6559759999999999</v>
          </cell>
          <cell r="H2906">
            <v>1.6700140000000001</v>
          </cell>
          <cell r="I2906">
            <v>-0.26224249999999999</v>
          </cell>
          <cell r="J2906">
            <v>-0.1073075</v>
          </cell>
          <cell r="K2906">
            <v>0</v>
          </cell>
          <cell r="L2906">
            <v>0.1073075</v>
          </cell>
          <cell r="M2906">
            <v>0.26224249999999999</v>
          </cell>
          <cell r="N2906">
            <v>0.26224249999999999</v>
          </cell>
          <cell r="O2906">
            <v>174</v>
          </cell>
        </row>
        <row r="2907">
          <cell r="A2907" t="str">
            <v>C&amp;I</v>
          </cell>
          <cell r="B2907">
            <v>2</v>
          </cell>
          <cell r="C2907" t="str">
            <v>R</v>
          </cell>
          <cell r="D2907" t="str">
            <v>All</v>
          </cell>
          <cell r="E2907" t="str">
            <v>Tonnage: 5&lt;=tons</v>
          </cell>
          <cell r="F2907">
            <v>76.103999999999999</v>
          </cell>
          <cell r="G2907">
            <v>1.5150969999999999</v>
          </cell>
          <cell r="H2907">
            <v>1.565823</v>
          </cell>
          <cell r="I2907">
            <v>-0.2603625</v>
          </cell>
          <cell r="J2907">
            <v>-0.1065382</v>
          </cell>
          <cell r="K2907">
            <v>0</v>
          </cell>
          <cell r="L2907">
            <v>0.1065382</v>
          </cell>
          <cell r="M2907">
            <v>0.2603625</v>
          </cell>
          <cell r="N2907">
            <v>0.2603625</v>
          </cell>
          <cell r="O2907">
            <v>174</v>
          </cell>
        </row>
        <row r="2908">
          <cell r="A2908" t="str">
            <v>C&amp;I</v>
          </cell>
          <cell r="B2908">
            <v>3</v>
          </cell>
          <cell r="C2908" t="str">
            <v>R</v>
          </cell>
          <cell r="D2908" t="str">
            <v>All</v>
          </cell>
          <cell r="E2908" t="str">
            <v>Tonnage: 5&lt;=tons</v>
          </cell>
          <cell r="F2908">
            <v>73.3767</v>
          </cell>
          <cell r="G2908">
            <v>1.4815210000000001</v>
          </cell>
          <cell r="H2908">
            <v>1.5701160000000001</v>
          </cell>
          <cell r="I2908">
            <v>-0.25840839999999998</v>
          </cell>
          <cell r="J2908">
            <v>-0.1057386</v>
          </cell>
          <cell r="K2908">
            <v>0</v>
          </cell>
          <cell r="L2908">
            <v>0.1057386</v>
          </cell>
          <cell r="M2908">
            <v>0.25840839999999998</v>
          </cell>
          <cell r="N2908">
            <v>0.25840839999999998</v>
          </cell>
          <cell r="O2908">
            <v>174</v>
          </cell>
        </row>
        <row r="2909">
          <cell r="A2909" t="str">
            <v>C&amp;I</v>
          </cell>
          <cell r="B2909">
            <v>4</v>
          </cell>
          <cell r="C2909" t="str">
            <v>R</v>
          </cell>
          <cell r="D2909" t="str">
            <v>All</v>
          </cell>
          <cell r="E2909" t="str">
            <v>Tonnage: 5&lt;=tons</v>
          </cell>
          <cell r="F2909">
            <v>71.9876</v>
          </cell>
          <cell r="G2909">
            <v>1.489025</v>
          </cell>
          <cell r="H2909">
            <v>1.468483</v>
          </cell>
          <cell r="I2909">
            <v>-0.25740669999999999</v>
          </cell>
          <cell r="J2909">
            <v>-0.1053287</v>
          </cell>
          <cell r="K2909">
            <v>0</v>
          </cell>
          <cell r="L2909">
            <v>0.1053287</v>
          </cell>
          <cell r="M2909">
            <v>0.25740669999999999</v>
          </cell>
          <cell r="N2909">
            <v>0.25740669999999999</v>
          </cell>
          <cell r="O2909">
            <v>174</v>
          </cell>
        </row>
        <row r="2910">
          <cell r="A2910" t="str">
            <v>C&amp;I</v>
          </cell>
          <cell r="B2910">
            <v>5</v>
          </cell>
          <cell r="C2910" t="str">
            <v>R</v>
          </cell>
          <cell r="D2910" t="str">
            <v>All</v>
          </cell>
          <cell r="E2910" t="str">
            <v>Tonnage: 5&lt;=tons</v>
          </cell>
          <cell r="F2910">
            <v>70.393699999999995</v>
          </cell>
          <cell r="G2910">
            <v>1.465975</v>
          </cell>
          <cell r="H2910">
            <v>1.4904219999999999</v>
          </cell>
          <cell r="I2910">
            <v>-0.25701109999999999</v>
          </cell>
          <cell r="J2910">
            <v>-0.10516689999999999</v>
          </cell>
          <cell r="K2910">
            <v>0</v>
          </cell>
          <cell r="L2910">
            <v>0.10516689999999999</v>
          </cell>
          <cell r="M2910">
            <v>0.25701109999999999</v>
          </cell>
          <cell r="N2910">
            <v>0.25701109999999999</v>
          </cell>
          <cell r="O2910">
            <v>174</v>
          </cell>
        </row>
        <row r="2911">
          <cell r="A2911" t="str">
            <v>C&amp;I</v>
          </cell>
          <cell r="B2911">
            <v>6</v>
          </cell>
          <cell r="C2911" t="str">
            <v>R</v>
          </cell>
          <cell r="D2911" t="str">
            <v>All</v>
          </cell>
          <cell r="E2911" t="str">
            <v>Tonnage: 5&lt;=tons</v>
          </cell>
          <cell r="F2911">
            <v>69.355199999999996</v>
          </cell>
          <cell r="G2911">
            <v>1.7139279999999999</v>
          </cell>
          <cell r="H2911">
            <v>1.7292240000000001</v>
          </cell>
          <cell r="I2911">
            <v>-0.25954909999999998</v>
          </cell>
          <cell r="J2911">
            <v>-0.10620540000000001</v>
          </cell>
          <cell r="K2911">
            <v>0</v>
          </cell>
          <cell r="L2911">
            <v>0.10620540000000001</v>
          </cell>
          <cell r="M2911">
            <v>0.25954909999999998</v>
          </cell>
          <cell r="N2911">
            <v>0.25954909999999998</v>
          </cell>
          <cell r="O2911">
            <v>174</v>
          </cell>
        </row>
        <row r="2912">
          <cell r="A2912" t="str">
            <v>C&amp;I</v>
          </cell>
          <cell r="B2912">
            <v>7</v>
          </cell>
          <cell r="C2912" t="str">
            <v>R</v>
          </cell>
          <cell r="D2912" t="str">
            <v>All</v>
          </cell>
          <cell r="E2912" t="str">
            <v>Tonnage: 5&lt;=tons</v>
          </cell>
          <cell r="F2912">
            <v>68.359800000000007</v>
          </cell>
          <cell r="G2912">
            <v>1.8601110000000001</v>
          </cell>
          <cell r="H2912">
            <v>1.80101</v>
          </cell>
          <cell r="I2912">
            <v>-0.25967620000000002</v>
          </cell>
          <cell r="J2912">
            <v>-0.1062574</v>
          </cell>
          <cell r="K2912">
            <v>0</v>
          </cell>
          <cell r="L2912">
            <v>0.1062574</v>
          </cell>
          <cell r="M2912">
            <v>0.25967620000000002</v>
          </cell>
          <cell r="N2912">
            <v>0.25967620000000002</v>
          </cell>
          <cell r="O2912">
            <v>174</v>
          </cell>
        </row>
        <row r="2913">
          <cell r="A2913" t="str">
            <v>C&amp;I</v>
          </cell>
          <cell r="B2913">
            <v>8</v>
          </cell>
          <cell r="C2913" t="str">
            <v>R</v>
          </cell>
          <cell r="D2913" t="str">
            <v>All</v>
          </cell>
          <cell r="E2913" t="str">
            <v>Tonnage: 5&lt;=tons</v>
          </cell>
          <cell r="F2913">
            <v>68.958299999999994</v>
          </cell>
          <cell r="G2913">
            <v>2.7350159999999999</v>
          </cell>
          <cell r="H2913">
            <v>2.602662</v>
          </cell>
          <cell r="I2913">
            <v>-0.26536609999999999</v>
          </cell>
          <cell r="J2913">
            <v>-0.10858569999999999</v>
          </cell>
          <cell r="K2913">
            <v>0</v>
          </cell>
          <cell r="L2913">
            <v>0.10858569999999999</v>
          </cell>
          <cell r="M2913">
            <v>0.26536609999999999</v>
          </cell>
          <cell r="N2913">
            <v>0.26536609999999999</v>
          </cell>
          <cell r="O2913">
            <v>174</v>
          </cell>
        </row>
        <row r="2914">
          <cell r="A2914" t="str">
            <v>C&amp;I</v>
          </cell>
          <cell r="B2914">
            <v>9</v>
          </cell>
          <cell r="C2914" t="str">
            <v>R</v>
          </cell>
          <cell r="D2914" t="str">
            <v>All</v>
          </cell>
          <cell r="E2914" t="str">
            <v>Tonnage: 5&lt;=tons</v>
          </cell>
          <cell r="F2914">
            <v>71.701700000000002</v>
          </cell>
          <cell r="G2914">
            <v>3.3888470000000002</v>
          </cell>
          <cell r="H2914">
            <v>3.4721709999999999</v>
          </cell>
          <cell r="I2914">
            <v>-0.26712809999999998</v>
          </cell>
          <cell r="J2914">
            <v>-0.10930670000000001</v>
          </cell>
          <cell r="K2914">
            <v>0</v>
          </cell>
          <cell r="L2914">
            <v>0.10930670000000001</v>
          </cell>
          <cell r="M2914">
            <v>0.26712809999999998</v>
          </cell>
          <cell r="N2914">
            <v>0.26712809999999998</v>
          </cell>
          <cell r="O2914">
            <v>174</v>
          </cell>
        </row>
        <row r="2915">
          <cell r="A2915" t="str">
            <v>C&amp;I</v>
          </cell>
          <cell r="B2915">
            <v>10</v>
          </cell>
          <cell r="C2915" t="str">
            <v>R</v>
          </cell>
          <cell r="D2915" t="str">
            <v>All</v>
          </cell>
          <cell r="E2915" t="str">
            <v>Tonnage: 5&lt;=tons</v>
          </cell>
          <cell r="F2915">
            <v>76.274100000000004</v>
          </cell>
          <cell r="G2915">
            <v>4.0863509999999996</v>
          </cell>
          <cell r="H2915">
            <v>3.821345</v>
          </cell>
          <cell r="I2915">
            <v>-0.2716981</v>
          </cell>
          <cell r="J2915">
            <v>-0.1111767</v>
          </cell>
          <cell r="K2915">
            <v>0</v>
          </cell>
          <cell r="L2915">
            <v>0.1111767</v>
          </cell>
          <cell r="M2915">
            <v>0.2716981</v>
          </cell>
          <cell r="N2915">
            <v>0.2716981</v>
          </cell>
          <cell r="O2915">
            <v>174</v>
          </cell>
        </row>
        <row r="2916">
          <cell r="A2916" t="str">
            <v>C&amp;I</v>
          </cell>
          <cell r="B2916">
            <v>11</v>
          </cell>
          <cell r="C2916" t="str">
            <v>R</v>
          </cell>
          <cell r="D2916" t="str">
            <v>All</v>
          </cell>
          <cell r="E2916" t="str">
            <v>Tonnage: 5&lt;=tons</v>
          </cell>
          <cell r="F2916">
            <v>81.556899999999999</v>
          </cell>
          <cell r="G2916">
            <v>4.7693719999999997</v>
          </cell>
          <cell r="H2916">
            <v>5.0708669999999998</v>
          </cell>
          <cell r="I2916">
            <v>-0.27425660000000002</v>
          </cell>
          <cell r="J2916">
            <v>-0.11222360000000001</v>
          </cell>
          <cell r="K2916">
            <v>0</v>
          </cell>
          <cell r="L2916">
            <v>0.11222360000000001</v>
          </cell>
          <cell r="M2916">
            <v>0.27425660000000002</v>
          </cell>
          <cell r="N2916">
            <v>0.27425660000000002</v>
          </cell>
          <cell r="O2916">
            <v>174</v>
          </cell>
        </row>
        <row r="2917">
          <cell r="A2917" t="str">
            <v>C&amp;I</v>
          </cell>
          <cell r="B2917">
            <v>12</v>
          </cell>
          <cell r="C2917" t="str">
            <v>R</v>
          </cell>
          <cell r="D2917" t="str">
            <v>All</v>
          </cell>
          <cell r="E2917" t="str">
            <v>Tonnage: 5&lt;=tons</v>
          </cell>
          <cell r="F2917">
            <v>85.962900000000005</v>
          </cell>
          <cell r="G2917">
            <v>5.278238</v>
          </cell>
          <cell r="H2917">
            <v>5.512467</v>
          </cell>
          <cell r="I2917">
            <v>-0.2747715</v>
          </cell>
          <cell r="J2917">
            <v>-0.1124343</v>
          </cell>
          <cell r="K2917">
            <v>0</v>
          </cell>
          <cell r="L2917">
            <v>0.1124343</v>
          </cell>
          <cell r="M2917">
            <v>0.2747715</v>
          </cell>
          <cell r="N2917">
            <v>0.2747715</v>
          </cell>
          <cell r="O2917">
            <v>174</v>
          </cell>
        </row>
        <row r="2918">
          <cell r="A2918" t="str">
            <v>C&amp;I</v>
          </cell>
          <cell r="B2918">
            <v>13</v>
          </cell>
          <cell r="C2918" t="str">
            <v>R</v>
          </cell>
          <cell r="D2918" t="str">
            <v>All</v>
          </cell>
          <cell r="E2918" t="str">
            <v>Tonnage: 5&lt;=tons</v>
          </cell>
          <cell r="F2918">
            <v>89.424400000000006</v>
          </cell>
          <cell r="G2918">
            <v>5.9968750000000002</v>
          </cell>
          <cell r="H2918">
            <v>5.8952289999999996</v>
          </cell>
          <cell r="I2918">
            <v>-0.2807634</v>
          </cell>
          <cell r="J2918">
            <v>-0.1148861</v>
          </cell>
          <cell r="K2918">
            <v>0</v>
          </cell>
          <cell r="L2918">
            <v>0.1148861</v>
          </cell>
          <cell r="M2918">
            <v>0.2807634</v>
          </cell>
          <cell r="N2918">
            <v>0.2807634</v>
          </cell>
          <cell r="O2918">
            <v>174</v>
          </cell>
        </row>
        <row r="2919">
          <cell r="A2919" t="str">
            <v>C&amp;I</v>
          </cell>
          <cell r="B2919">
            <v>14</v>
          </cell>
          <cell r="C2919" t="str">
            <v>R</v>
          </cell>
          <cell r="D2919" t="str">
            <v>All</v>
          </cell>
          <cell r="E2919" t="str">
            <v>Tonnage: 5&lt;=tons</v>
          </cell>
          <cell r="F2919">
            <v>92.453699999999998</v>
          </cell>
          <cell r="G2919">
            <v>6.5034609999999997</v>
          </cell>
          <cell r="H2919">
            <v>6.1861329999999999</v>
          </cell>
          <cell r="I2919">
            <v>-0.28142980000000001</v>
          </cell>
          <cell r="J2919">
            <v>-0.11515880000000001</v>
          </cell>
          <cell r="K2919">
            <v>0</v>
          </cell>
          <cell r="L2919">
            <v>0.11515880000000001</v>
          </cell>
          <cell r="M2919">
            <v>0.28142980000000001</v>
          </cell>
          <cell r="N2919">
            <v>0.28142980000000001</v>
          </cell>
          <cell r="O2919">
            <v>174</v>
          </cell>
        </row>
        <row r="2920">
          <cell r="A2920" t="str">
            <v>C&amp;I</v>
          </cell>
          <cell r="B2920">
            <v>15</v>
          </cell>
          <cell r="C2920" t="str">
            <v>R</v>
          </cell>
          <cell r="D2920" t="str">
            <v>All</v>
          </cell>
          <cell r="E2920" t="str">
            <v>Tonnage: 5&lt;=tons</v>
          </cell>
          <cell r="F2920">
            <v>94.966099999999997</v>
          </cell>
          <cell r="G2920">
            <v>6.8106369999999998</v>
          </cell>
          <cell r="H2920">
            <v>6.693886</v>
          </cell>
          <cell r="I2920">
            <v>-0.27951330000000002</v>
          </cell>
          <cell r="J2920">
            <v>-0.11437460000000001</v>
          </cell>
          <cell r="K2920">
            <v>0</v>
          </cell>
          <cell r="L2920">
            <v>0.11437460000000001</v>
          </cell>
          <cell r="M2920">
            <v>0.27951330000000002</v>
          </cell>
          <cell r="N2920">
            <v>0.27951330000000002</v>
          </cell>
          <cell r="O2920">
            <v>174</v>
          </cell>
        </row>
        <row r="2921">
          <cell r="A2921" t="str">
            <v>C&amp;I</v>
          </cell>
          <cell r="B2921">
            <v>16</v>
          </cell>
          <cell r="C2921" t="str">
            <v>R</v>
          </cell>
          <cell r="D2921" t="str">
            <v>All</v>
          </cell>
          <cell r="E2921" t="str">
            <v>Tonnage: 5&lt;=tons</v>
          </cell>
          <cell r="F2921">
            <v>97.316699999999997</v>
          </cell>
          <cell r="G2921">
            <v>6.9890559999999997</v>
          </cell>
          <cell r="H2921">
            <v>7.2932249999999996</v>
          </cell>
          <cell r="I2921">
            <v>-0.27848879999999998</v>
          </cell>
          <cell r="J2921">
            <v>-0.1139553</v>
          </cell>
          <cell r="K2921">
            <v>0</v>
          </cell>
          <cell r="L2921">
            <v>0.1139553</v>
          </cell>
          <cell r="M2921">
            <v>0.27848879999999998</v>
          </cell>
          <cell r="N2921">
            <v>0.27848879999999998</v>
          </cell>
          <cell r="O2921">
            <v>174</v>
          </cell>
        </row>
        <row r="2922">
          <cell r="A2922" t="str">
            <v>C&amp;I</v>
          </cell>
          <cell r="B2922">
            <v>17</v>
          </cell>
          <cell r="C2922" t="str">
            <v>R</v>
          </cell>
          <cell r="D2922" t="str">
            <v>All</v>
          </cell>
          <cell r="E2922" t="str">
            <v>Tonnage: 5&lt;=tons</v>
          </cell>
          <cell r="F2922">
            <v>98.667299999999997</v>
          </cell>
          <cell r="G2922">
            <v>6.7664479999999996</v>
          </cell>
          <cell r="H2922">
            <v>7.1571819999999997</v>
          </cell>
          <cell r="I2922">
            <v>-0.28165810000000002</v>
          </cell>
          <cell r="J2922">
            <v>-0.1152522</v>
          </cell>
          <cell r="K2922">
            <v>0</v>
          </cell>
          <cell r="L2922">
            <v>0.1152522</v>
          </cell>
          <cell r="M2922">
            <v>0.28165810000000002</v>
          </cell>
          <cell r="N2922">
            <v>0.28165810000000002</v>
          </cell>
          <cell r="O2922">
            <v>174</v>
          </cell>
        </row>
        <row r="2923">
          <cell r="A2923" t="str">
            <v>C&amp;I</v>
          </cell>
          <cell r="B2923">
            <v>18</v>
          </cell>
          <cell r="C2923" t="str">
            <v>R</v>
          </cell>
          <cell r="D2923" t="str">
            <v>All</v>
          </cell>
          <cell r="E2923" t="str">
            <v>Tonnage: 5&lt;=tons</v>
          </cell>
          <cell r="F2923">
            <v>98.688800000000001</v>
          </cell>
          <cell r="G2923">
            <v>5.5965879999999997</v>
          </cell>
          <cell r="H2923">
            <v>5.9953200000000004</v>
          </cell>
          <cell r="I2923">
            <v>-0.29003800000000002</v>
          </cell>
          <cell r="J2923">
            <v>-0.1186812</v>
          </cell>
          <cell r="K2923">
            <v>0</v>
          </cell>
          <cell r="L2923">
            <v>0.1186812</v>
          </cell>
          <cell r="M2923">
            <v>0.29003800000000002</v>
          </cell>
          <cell r="N2923">
            <v>0.29003800000000002</v>
          </cell>
          <cell r="O2923">
            <v>174</v>
          </cell>
        </row>
        <row r="2924">
          <cell r="A2924" t="str">
            <v>C&amp;I</v>
          </cell>
          <cell r="B2924">
            <v>19</v>
          </cell>
          <cell r="C2924" t="str">
            <v>R</v>
          </cell>
          <cell r="D2924" t="str">
            <v>All</v>
          </cell>
          <cell r="E2924" t="str">
            <v>Tonnage: 5&lt;=tons</v>
          </cell>
          <cell r="F2924">
            <v>96.278199999999998</v>
          </cell>
          <cell r="G2924">
            <v>4.585566</v>
          </cell>
          <cell r="H2924">
            <v>4.8287199999999997</v>
          </cell>
          <cell r="I2924">
            <v>-0.28516380000000002</v>
          </cell>
          <cell r="J2924">
            <v>-0.1166867</v>
          </cell>
          <cell r="K2924">
            <v>0</v>
          </cell>
          <cell r="L2924">
            <v>0.1166867</v>
          </cell>
          <cell r="M2924">
            <v>0.28516380000000002</v>
          </cell>
          <cell r="N2924">
            <v>0.28516380000000002</v>
          </cell>
          <cell r="O2924">
            <v>174</v>
          </cell>
        </row>
        <row r="2925">
          <cell r="A2925" t="str">
            <v>C&amp;I</v>
          </cell>
          <cell r="B2925">
            <v>20</v>
          </cell>
          <cell r="C2925" t="str">
            <v>R</v>
          </cell>
          <cell r="D2925" t="str">
            <v>All</v>
          </cell>
          <cell r="E2925" t="str">
            <v>Tonnage: 5&lt;=tons</v>
          </cell>
          <cell r="F2925">
            <v>94.2012</v>
          </cell>
          <cell r="G2925">
            <v>4.1531320000000003</v>
          </cell>
          <cell r="H2925">
            <v>4.3629870000000004</v>
          </cell>
          <cell r="I2925">
            <v>-0.28977039999999998</v>
          </cell>
          <cell r="J2925">
            <v>-0.1185717</v>
          </cell>
          <cell r="K2925">
            <v>0</v>
          </cell>
          <cell r="L2925">
            <v>0.1185717</v>
          </cell>
          <cell r="M2925">
            <v>0.28977039999999998</v>
          </cell>
          <cell r="N2925">
            <v>0.28977039999999998</v>
          </cell>
          <cell r="O2925">
            <v>174</v>
          </cell>
        </row>
        <row r="2926">
          <cell r="A2926" t="str">
            <v>C&amp;I</v>
          </cell>
          <cell r="B2926">
            <v>21</v>
          </cell>
          <cell r="C2926" t="str">
            <v>R</v>
          </cell>
          <cell r="D2926" t="str">
            <v>All</v>
          </cell>
          <cell r="E2926" t="str">
            <v>Tonnage: 5&lt;=tons</v>
          </cell>
          <cell r="F2926">
            <v>90.261200000000002</v>
          </cell>
          <cell r="G2926">
            <v>3.3264909999999999</v>
          </cell>
          <cell r="H2926">
            <v>3.8484129999999999</v>
          </cell>
          <cell r="I2926">
            <v>-0.28217179999999997</v>
          </cell>
          <cell r="J2926">
            <v>-0.11546240000000001</v>
          </cell>
          <cell r="K2926">
            <v>0</v>
          </cell>
          <cell r="L2926">
            <v>0.11546240000000001</v>
          </cell>
          <cell r="M2926">
            <v>0.28217179999999997</v>
          </cell>
          <cell r="N2926">
            <v>0.28217179999999997</v>
          </cell>
          <cell r="O2926">
            <v>174</v>
          </cell>
        </row>
        <row r="2927">
          <cell r="A2927" t="str">
            <v>C&amp;I</v>
          </cell>
          <cell r="B2927">
            <v>22</v>
          </cell>
          <cell r="C2927" t="str">
            <v>R</v>
          </cell>
          <cell r="D2927" t="str">
            <v>All</v>
          </cell>
          <cell r="E2927" t="str">
            <v>Tonnage: 5&lt;=tons</v>
          </cell>
          <cell r="F2927">
            <v>87.261200000000002</v>
          </cell>
          <cell r="G2927">
            <v>2.7435010000000002</v>
          </cell>
          <cell r="H2927">
            <v>2.8629639999999998</v>
          </cell>
          <cell r="I2927">
            <v>-0.28008110000000003</v>
          </cell>
          <cell r="J2927">
            <v>-0.1146069</v>
          </cell>
          <cell r="K2927">
            <v>0</v>
          </cell>
          <cell r="L2927">
            <v>0.1146069</v>
          </cell>
          <cell r="M2927">
            <v>0.28008110000000003</v>
          </cell>
          <cell r="N2927">
            <v>0.28008110000000003</v>
          </cell>
          <cell r="O2927">
            <v>174</v>
          </cell>
        </row>
        <row r="2928">
          <cell r="A2928" t="str">
            <v>C&amp;I</v>
          </cell>
          <cell r="B2928">
            <v>23</v>
          </cell>
          <cell r="C2928" t="str">
            <v>R</v>
          </cell>
          <cell r="D2928" t="str">
            <v>All</v>
          </cell>
          <cell r="E2928" t="str">
            <v>Tonnage: 5&lt;=tons</v>
          </cell>
          <cell r="F2928">
            <v>84.2273</v>
          </cell>
          <cell r="G2928">
            <v>2.4147210000000001</v>
          </cell>
          <cell r="H2928">
            <v>2.3881619999999999</v>
          </cell>
          <cell r="I2928">
            <v>-0.2736672</v>
          </cell>
          <cell r="J2928">
            <v>-0.1119824</v>
          </cell>
          <cell r="K2928">
            <v>0</v>
          </cell>
          <cell r="L2928">
            <v>0.1119824</v>
          </cell>
          <cell r="M2928">
            <v>0.2736672</v>
          </cell>
          <cell r="N2928">
            <v>0.2736672</v>
          </cell>
          <cell r="O2928">
            <v>174</v>
          </cell>
        </row>
        <row r="2929">
          <cell r="A2929" t="str">
            <v>C&amp;I</v>
          </cell>
          <cell r="B2929">
            <v>24</v>
          </cell>
          <cell r="C2929" t="str">
            <v>R</v>
          </cell>
          <cell r="D2929" t="str">
            <v>All</v>
          </cell>
          <cell r="E2929" t="str">
            <v>Tonnage: 5&lt;=tons</v>
          </cell>
          <cell r="F2929">
            <v>81.744299999999996</v>
          </cell>
          <cell r="G2929">
            <v>2.2872370000000002</v>
          </cell>
          <cell r="H2929">
            <v>2.2746309999999998</v>
          </cell>
          <cell r="I2929">
            <v>-0.26807120000000001</v>
          </cell>
          <cell r="J2929">
            <v>-0.1096926</v>
          </cell>
          <cell r="K2929">
            <v>0</v>
          </cell>
          <cell r="L2929">
            <v>0.1096926</v>
          </cell>
          <cell r="M2929">
            <v>0.26807120000000001</v>
          </cell>
          <cell r="N2929">
            <v>0.26807120000000001</v>
          </cell>
          <cell r="O2929">
            <v>174</v>
          </cell>
        </row>
        <row r="2930">
          <cell r="A2930" t="str">
            <v>C&amp;I</v>
          </cell>
          <cell r="B2930">
            <v>1</v>
          </cell>
          <cell r="C2930" t="str">
            <v>R</v>
          </cell>
          <cell r="D2930" t="str">
            <v>All</v>
          </cell>
          <cell r="E2930" t="str">
            <v>Tonnage: tons&lt;2</v>
          </cell>
          <cell r="F2930">
            <v>77</v>
          </cell>
          <cell r="G2930">
            <v>4.6258199999999999E-2</v>
          </cell>
          <cell r="H2930">
            <v>6.8500000000000005E-2</v>
          </cell>
          <cell r="I2930">
            <v>-1.2847189999999999</v>
          </cell>
          <cell r="J2930">
            <v>-0.52569659999999996</v>
          </cell>
          <cell r="K2930">
            <v>0</v>
          </cell>
          <cell r="L2930">
            <v>0.52569659999999996</v>
          </cell>
          <cell r="M2930">
            <v>1.2847189999999999</v>
          </cell>
          <cell r="N2930">
            <v>1.2847189999999999</v>
          </cell>
          <cell r="O2930">
            <v>2</v>
          </cell>
        </row>
        <row r="2931">
          <cell r="A2931" t="str">
            <v>C&amp;I</v>
          </cell>
          <cell r="B2931">
            <v>2</v>
          </cell>
          <cell r="C2931" t="str">
            <v>R</v>
          </cell>
          <cell r="D2931" t="str">
            <v>All</v>
          </cell>
          <cell r="E2931" t="str">
            <v>Tonnage: tons&lt;2</v>
          </cell>
          <cell r="F2931">
            <v>76.5</v>
          </cell>
          <cell r="G2931">
            <v>0.16830999999999999</v>
          </cell>
          <cell r="H2931">
            <v>6.8599999999999994E-2</v>
          </cell>
          <cell r="I2931">
            <v>-1.285336</v>
          </cell>
          <cell r="J2931">
            <v>-0.52594920000000001</v>
          </cell>
          <cell r="K2931">
            <v>0</v>
          </cell>
          <cell r="L2931">
            <v>0.52594920000000001</v>
          </cell>
          <cell r="M2931">
            <v>1.285336</v>
          </cell>
          <cell r="N2931">
            <v>1.285336</v>
          </cell>
          <cell r="O2931">
            <v>2</v>
          </cell>
        </row>
        <row r="2932">
          <cell r="A2932" t="str">
            <v>C&amp;I</v>
          </cell>
          <cell r="B2932">
            <v>3</v>
          </cell>
          <cell r="C2932" t="str">
            <v>R</v>
          </cell>
          <cell r="D2932" t="str">
            <v>All</v>
          </cell>
          <cell r="E2932" t="str">
            <v>Tonnage: tons&lt;2</v>
          </cell>
          <cell r="F2932">
            <v>73.5</v>
          </cell>
          <cell r="G2932">
            <v>1.9693599999999999E-2</v>
          </cell>
          <cell r="H2932">
            <v>6.8699999999999997E-2</v>
          </cell>
          <cell r="I2932">
            <v>-1.28556</v>
          </cell>
          <cell r="J2932">
            <v>-0.52604070000000003</v>
          </cell>
          <cell r="K2932">
            <v>0</v>
          </cell>
          <cell r="L2932">
            <v>0.52604070000000003</v>
          </cell>
          <cell r="M2932">
            <v>1.28556</v>
          </cell>
          <cell r="N2932">
            <v>1.28556</v>
          </cell>
          <cell r="O2932">
            <v>2</v>
          </cell>
        </row>
        <row r="2933">
          <cell r="A2933" t="str">
            <v>C&amp;I</v>
          </cell>
          <cell r="B2933">
            <v>4</v>
          </cell>
          <cell r="C2933" t="str">
            <v>R</v>
          </cell>
          <cell r="D2933" t="str">
            <v>All</v>
          </cell>
          <cell r="E2933" t="str">
            <v>Tonnage: tons&lt;2</v>
          </cell>
          <cell r="F2933">
            <v>72</v>
          </cell>
          <cell r="G2933">
            <v>9.7987999999999999E-3</v>
          </cell>
          <cell r="H2933">
            <v>6.8699999999999997E-2</v>
          </cell>
          <cell r="I2933">
            <v>-1.285102</v>
          </cell>
          <cell r="J2933">
            <v>-0.52585349999999997</v>
          </cell>
          <cell r="K2933">
            <v>0</v>
          </cell>
          <cell r="L2933">
            <v>0.52585349999999997</v>
          </cell>
          <cell r="M2933">
            <v>1.285102</v>
          </cell>
          <cell r="N2933">
            <v>1.285102</v>
          </cell>
          <cell r="O2933">
            <v>2</v>
          </cell>
        </row>
        <row r="2934">
          <cell r="A2934" t="str">
            <v>C&amp;I</v>
          </cell>
          <cell r="B2934">
            <v>5</v>
          </cell>
          <cell r="C2934" t="str">
            <v>R</v>
          </cell>
          <cell r="D2934" t="str">
            <v>All</v>
          </cell>
          <cell r="E2934" t="str">
            <v>Tonnage: tons&lt;2</v>
          </cell>
          <cell r="F2934">
            <v>70.5</v>
          </cell>
          <cell r="G2934">
            <v>4.4711000000000004E-3</v>
          </cell>
          <cell r="H2934">
            <v>6.8199999999999997E-2</v>
          </cell>
          <cell r="I2934">
            <v>-1.284562</v>
          </cell>
          <cell r="J2934">
            <v>-0.5256324</v>
          </cell>
          <cell r="K2934">
            <v>0</v>
          </cell>
          <cell r="L2934">
            <v>0.5256324</v>
          </cell>
          <cell r="M2934">
            <v>1.284562</v>
          </cell>
          <cell r="N2934">
            <v>1.284562</v>
          </cell>
          <cell r="O2934">
            <v>2</v>
          </cell>
        </row>
        <row r="2935">
          <cell r="A2935" t="str">
            <v>C&amp;I</v>
          </cell>
          <cell r="B2935">
            <v>6</v>
          </cell>
          <cell r="C2935" t="str">
            <v>R</v>
          </cell>
          <cell r="D2935" t="str">
            <v>All</v>
          </cell>
          <cell r="E2935" t="str">
            <v>Tonnage: tons&lt;2</v>
          </cell>
          <cell r="F2935">
            <v>69.5</v>
          </cell>
          <cell r="G2935">
            <v>2.3234000000000001E-2</v>
          </cell>
          <cell r="H2935">
            <v>6.8000000000000005E-2</v>
          </cell>
          <cell r="I2935">
            <v>-1.284146</v>
          </cell>
          <cell r="J2935">
            <v>-0.52546210000000004</v>
          </cell>
          <cell r="K2935">
            <v>0</v>
          </cell>
          <cell r="L2935">
            <v>0.52546210000000004</v>
          </cell>
          <cell r="M2935">
            <v>1.284146</v>
          </cell>
          <cell r="N2935">
            <v>1.284146</v>
          </cell>
          <cell r="O2935">
            <v>2</v>
          </cell>
        </row>
        <row r="2936">
          <cell r="A2936" t="str">
            <v>C&amp;I</v>
          </cell>
          <cell r="B2936">
            <v>7</v>
          </cell>
          <cell r="C2936" t="str">
            <v>R</v>
          </cell>
          <cell r="D2936" t="str">
            <v>All</v>
          </cell>
          <cell r="E2936" t="str">
            <v>Tonnage: tons&lt;2</v>
          </cell>
          <cell r="F2936">
            <v>68.5</v>
          </cell>
          <cell r="G2936">
            <v>2.64829E-2</v>
          </cell>
          <cell r="H2936">
            <v>3.3000000000000002E-2</v>
          </cell>
          <cell r="I2936">
            <v>-1.2843180000000001</v>
          </cell>
          <cell r="J2936">
            <v>-0.52553269999999996</v>
          </cell>
          <cell r="K2936">
            <v>0</v>
          </cell>
          <cell r="L2936">
            <v>0.52553269999999996</v>
          </cell>
          <cell r="M2936">
            <v>1.2843180000000001</v>
          </cell>
          <cell r="N2936">
            <v>1.2843180000000001</v>
          </cell>
          <cell r="O2936">
            <v>2</v>
          </cell>
        </row>
        <row r="2937">
          <cell r="A2937" t="str">
            <v>C&amp;I</v>
          </cell>
          <cell r="B2937">
            <v>8</v>
          </cell>
          <cell r="C2937" t="str">
            <v>R</v>
          </cell>
          <cell r="D2937" t="str">
            <v>All</v>
          </cell>
          <cell r="E2937" t="str">
            <v>Tonnage: tons&lt;2</v>
          </cell>
          <cell r="F2937">
            <v>69</v>
          </cell>
          <cell r="G2937">
            <v>0.46304129999999999</v>
          </cell>
          <cell r="H2937">
            <v>2.1109990000000001</v>
          </cell>
          <cell r="I2937">
            <v>-1.3043629999999999</v>
          </cell>
          <cell r="J2937">
            <v>-0.53373499999999996</v>
          </cell>
          <cell r="K2937">
            <v>0</v>
          </cell>
          <cell r="L2937">
            <v>0.53373499999999996</v>
          </cell>
          <cell r="M2937">
            <v>1.3043629999999999</v>
          </cell>
          <cell r="N2937">
            <v>1.3043629999999999</v>
          </cell>
          <cell r="O2937">
            <v>2</v>
          </cell>
        </row>
        <row r="2938">
          <cell r="A2938" t="str">
            <v>C&amp;I</v>
          </cell>
          <cell r="B2938">
            <v>9</v>
          </cell>
          <cell r="C2938" t="str">
            <v>R</v>
          </cell>
          <cell r="D2938" t="str">
            <v>All</v>
          </cell>
          <cell r="E2938" t="str">
            <v>Tonnage: tons&lt;2</v>
          </cell>
          <cell r="F2938">
            <v>71.5</v>
          </cell>
          <cell r="G2938">
            <v>4.7657930000000004</v>
          </cell>
          <cell r="H2938">
            <v>6.3501989999999999</v>
          </cell>
          <cell r="I2938">
            <v>-1.39873</v>
          </cell>
          <cell r="J2938">
            <v>-0.5723492</v>
          </cell>
          <cell r="K2938">
            <v>0</v>
          </cell>
          <cell r="L2938">
            <v>0.5723492</v>
          </cell>
          <cell r="M2938">
            <v>1.39873</v>
          </cell>
          <cell r="N2938">
            <v>1.39873</v>
          </cell>
          <cell r="O2938">
            <v>2</v>
          </cell>
        </row>
        <row r="2939">
          <cell r="A2939" t="str">
            <v>C&amp;I</v>
          </cell>
          <cell r="B2939">
            <v>10</v>
          </cell>
          <cell r="C2939" t="str">
            <v>R</v>
          </cell>
          <cell r="D2939" t="str">
            <v>All</v>
          </cell>
          <cell r="E2939" t="str">
            <v>Tonnage: tons&lt;2</v>
          </cell>
          <cell r="F2939">
            <v>76</v>
          </cell>
          <cell r="G2939">
            <v>5.6689439999999998</v>
          </cell>
          <cell r="H2939">
            <v>6.1922980000000001</v>
          </cell>
          <cell r="I2939">
            <v>-1.4161520000000001</v>
          </cell>
          <cell r="J2939">
            <v>-0.57947789999999999</v>
          </cell>
          <cell r="K2939">
            <v>0</v>
          </cell>
          <cell r="L2939">
            <v>0.57947789999999999</v>
          </cell>
          <cell r="M2939">
            <v>1.4161520000000001</v>
          </cell>
          <cell r="N2939">
            <v>1.4161520000000001</v>
          </cell>
          <cell r="O2939">
            <v>2</v>
          </cell>
        </row>
        <row r="2940">
          <cell r="A2940" t="str">
            <v>C&amp;I</v>
          </cell>
          <cell r="B2940">
            <v>11</v>
          </cell>
          <cell r="C2940" t="str">
            <v>R</v>
          </cell>
          <cell r="D2940" t="str">
            <v>All</v>
          </cell>
          <cell r="E2940" t="str">
            <v>Tonnage: tons&lt;2</v>
          </cell>
          <cell r="F2940">
            <v>81.5</v>
          </cell>
          <cell r="G2940">
            <v>5.6082859999999997</v>
          </cell>
          <cell r="H2940">
            <v>5.2112980000000002</v>
          </cell>
          <cell r="I2940">
            <v>-1.5050479999999999</v>
          </cell>
          <cell r="J2940">
            <v>-0.61585330000000005</v>
          </cell>
          <cell r="K2940">
            <v>0</v>
          </cell>
          <cell r="L2940">
            <v>0.61585330000000005</v>
          </cell>
          <cell r="M2940">
            <v>1.5050479999999999</v>
          </cell>
          <cell r="N2940">
            <v>1.5050479999999999</v>
          </cell>
          <cell r="O2940">
            <v>2</v>
          </cell>
        </row>
        <row r="2941">
          <cell r="A2941" t="str">
            <v>C&amp;I</v>
          </cell>
          <cell r="B2941">
            <v>12</v>
          </cell>
          <cell r="C2941" t="str">
            <v>R</v>
          </cell>
          <cell r="D2941" t="str">
            <v>All</v>
          </cell>
          <cell r="E2941" t="str">
            <v>Tonnage: tons&lt;2</v>
          </cell>
          <cell r="F2941">
            <v>86</v>
          </cell>
          <cell r="G2941">
            <v>6.9205129999999997</v>
          </cell>
          <cell r="H2941">
            <v>7.5694980000000003</v>
          </cell>
          <cell r="I2941">
            <v>-1.4526859999999999</v>
          </cell>
          <cell r="J2941">
            <v>-0.59442720000000004</v>
          </cell>
          <cell r="K2941">
            <v>0</v>
          </cell>
          <cell r="L2941">
            <v>0.59442720000000004</v>
          </cell>
          <cell r="M2941">
            <v>1.4526859999999999</v>
          </cell>
          <cell r="N2941">
            <v>1.4526859999999999</v>
          </cell>
          <cell r="O2941">
            <v>2</v>
          </cell>
        </row>
        <row r="2942">
          <cell r="A2942" t="str">
            <v>C&amp;I</v>
          </cell>
          <cell r="B2942">
            <v>13</v>
          </cell>
          <cell r="C2942" t="str">
            <v>R</v>
          </cell>
          <cell r="D2942" t="str">
            <v>All</v>
          </cell>
          <cell r="E2942" t="str">
            <v>Tonnage: tons&lt;2</v>
          </cell>
          <cell r="F2942">
            <v>89.5</v>
          </cell>
          <cell r="G2942">
            <v>6.3477579999999998</v>
          </cell>
          <cell r="H2942">
            <v>4.7301989999999998</v>
          </cell>
          <cell r="I2942">
            <v>-1.4395290000000001</v>
          </cell>
          <cell r="J2942">
            <v>-0.58904339999999999</v>
          </cell>
          <cell r="K2942">
            <v>0</v>
          </cell>
          <cell r="L2942">
            <v>0.58904339999999999</v>
          </cell>
          <cell r="M2942">
            <v>1.4395290000000001</v>
          </cell>
          <cell r="N2942">
            <v>1.4395290000000001</v>
          </cell>
          <cell r="O2942">
            <v>2</v>
          </cell>
        </row>
        <row r="2943">
          <cell r="A2943" t="str">
            <v>C&amp;I</v>
          </cell>
          <cell r="B2943">
            <v>14</v>
          </cell>
          <cell r="C2943" t="str">
            <v>R</v>
          </cell>
          <cell r="D2943" t="str">
            <v>All</v>
          </cell>
          <cell r="E2943" t="str">
            <v>Tonnage: tons&lt;2</v>
          </cell>
          <cell r="F2943">
            <v>92.5</v>
          </cell>
          <cell r="G2943">
            <v>6.7156880000000001</v>
          </cell>
          <cell r="H2943">
            <v>7.2281979999999999</v>
          </cell>
          <cell r="I2943">
            <v>-1.4349989999999999</v>
          </cell>
          <cell r="J2943">
            <v>-0.58718979999999998</v>
          </cell>
          <cell r="K2943">
            <v>0</v>
          </cell>
          <cell r="L2943">
            <v>0.58718979999999998</v>
          </cell>
          <cell r="M2943">
            <v>1.4349989999999999</v>
          </cell>
          <cell r="N2943">
            <v>1.4349989999999999</v>
          </cell>
          <cell r="O2943">
            <v>2</v>
          </cell>
        </row>
        <row r="2944">
          <cell r="A2944" t="str">
            <v>C&amp;I</v>
          </cell>
          <cell r="B2944">
            <v>15</v>
          </cell>
          <cell r="C2944" t="str">
            <v>R</v>
          </cell>
          <cell r="D2944" t="str">
            <v>All</v>
          </cell>
          <cell r="E2944" t="str">
            <v>Tonnage: tons&lt;2</v>
          </cell>
          <cell r="F2944">
            <v>95</v>
          </cell>
          <cell r="G2944">
            <v>6.7241460000000002</v>
          </cell>
          <cell r="H2944">
            <v>7.5771990000000002</v>
          </cell>
          <cell r="I2944">
            <v>-1.4171819999999999</v>
          </cell>
          <cell r="J2944">
            <v>-0.57989939999999995</v>
          </cell>
          <cell r="K2944">
            <v>0</v>
          </cell>
          <cell r="L2944">
            <v>0.57989939999999995</v>
          </cell>
          <cell r="M2944">
            <v>1.4171819999999999</v>
          </cell>
          <cell r="N2944">
            <v>1.4171819999999999</v>
          </cell>
          <cell r="O2944">
            <v>2</v>
          </cell>
        </row>
        <row r="2945">
          <cell r="A2945" t="str">
            <v>C&amp;I</v>
          </cell>
          <cell r="B2945">
            <v>16</v>
          </cell>
          <cell r="C2945" t="str">
            <v>R</v>
          </cell>
          <cell r="D2945" t="str">
            <v>All</v>
          </cell>
          <cell r="E2945" t="str">
            <v>Tonnage: tons&lt;2</v>
          </cell>
          <cell r="F2945">
            <v>97.5</v>
          </cell>
          <cell r="G2945">
            <v>6.6967040000000004</v>
          </cell>
          <cell r="H2945">
            <v>8.2636990000000008</v>
          </cell>
          <cell r="I2945">
            <v>-1.451986</v>
          </cell>
          <cell r="J2945">
            <v>-0.59414089999999997</v>
          </cell>
          <cell r="K2945">
            <v>0</v>
          </cell>
          <cell r="L2945">
            <v>0.59414089999999997</v>
          </cell>
          <cell r="M2945">
            <v>1.451986</v>
          </cell>
          <cell r="N2945">
            <v>1.451986</v>
          </cell>
          <cell r="O2945">
            <v>2</v>
          </cell>
        </row>
        <row r="2946">
          <cell r="A2946" t="str">
            <v>C&amp;I</v>
          </cell>
          <cell r="B2946">
            <v>17</v>
          </cell>
          <cell r="C2946" t="str">
            <v>R</v>
          </cell>
          <cell r="D2946" t="str">
            <v>All</v>
          </cell>
          <cell r="E2946" t="str">
            <v>Tonnage: tons&lt;2</v>
          </cell>
          <cell r="F2946">
            <v>99</v>
          </cell>
          <cell r="G2946">
            <v>7.1309870000000002</v>
          </cell>
          <cell r="H2946">
            <v>7.0620989999999999</v>
          </cell>
          <cell r="I2946">
            <v>-1.419788</v>
          </cell>
          <cell r="J2946">
            <v>-0.58096559999999997</v>
          </cell>
          <cell r="K2946">
            <v>0</v>
          </cell>
          <cell r="L2946">
            <v>0.58096559999999997</v>
          </cell>
          <cell r="M2946">
            <v>1.419788</v>
          </cell>
          <cell r="N2946">
            <v>1.419788</v>
          </cell>
          <cell r="O2946">
            <v>2</v>
          </cell>
        </row>
        <row r="2947">
          <cell r="A2947" t="str">
            <v>C&amp;I</v>
          </cell>
          <cell r="B2947">
            <v>18</v>
          </cell>
          <cell r="C2947" t="str">
            <v>R</v>
          </cell>
          <cell r="D2947" t="str">
            <v>All</v>
          </cell>
          <cell r="E2947" t="str">
            <v>Tonnage: tons&lt;2</v>
          </cell>
          <cell r="F2947">
            <v>99</v>
          </cell>
          <cell r="G2947">
            <v>1.378952</v>
          </cell>
          <cell r="H2947">
            <v>4.7699999999999999E-2</v>
          </cell>
          <cell r="I2947">
            <v>-1.3877980000000001</v>
          </cell>
          <cell r="J2947">
            <v>-0.56787589999999999</v>
          </cell>
          <cell r="K2947">
            <v>0</v>
          </cell>
          <cell r="L2947">
            <v>0.56787589999999999</v>
          </cell>
          <cell r="M2947">
            <v>1.3877980000000001</v>
          </cell>
          <cell r="N2947">
            <v>1.3877980000000001</v>
          </cell>
          <cell r="O2947">
            <v>2</v>
          </cell>
        </row>
        <row r="2948">
          <cell r="A2948" t="str">
            <v>C&amp;I</v>
          </cell>
          <cell r="B2948">
            <v>19</v>
          </cell>
          <cell r="C2948" t="str">
            <v>R</v>
          </cell>
          <cell r="D2948" t="str">
            <v>All</v>
          </cell>
          <cell r="E2948" t="str">
            <v>Tonnage: tons&lt;2</v>
          </cell>
          <cell r="F2948">
            <v>96.5</v>
          </cell>
          <cell r="G2948">
            <v>0.46543770000000001</v>
          </cell>
          <cell r="H2948">
            <v>0</v>
          </cell>
          <cell r="I2948">
            <v>-1.322443</v>
          </cell>
          <cell r="J2948">
            <v>-0.54113270000000002</v>
          </cell>
          <cell r="K2948">
            <v>0</v>
          </cell>
          <cell r="L2948">
            <v>0.54113270000000002</v>
          </cell>
          <cell r="M2948">
            <v>1.322443</v>
          </cell>
          <cell r="N2948">
            <v>1.322443</v>
          </cell>
          <cell r="O2948">
            <v>2</v>
          </cell>
        </row>
        <row r="2949">
          <cell r="A2949" t="str">
            <v>C&amp;I</v>
          </cell>
          <cell r="B2949">
            <v>20</v>
          </cell>
          <cell r="C2949" t="str">
            <v>R</v>
          </cell>
          <cell r="D2949" t="str">
            <v>All</v>
          </cell>
          <cell r="E2949" t="str">
            <v>Tonnage: tons&lt;2</v>
          </cell>
          <cell r="F2949">
            <v>94.5</v>
          </cell>
          <cell r="G2949">
            <v>0.59051969999999998</v>
          </cell>
          <cell r="H2949">
            <v>0</v>
          </cell>
          <cell r="I2949">
            <v>-1.3045979999999999</v>
          </cell>
          <cell r="J2949">
            <v>-0.53383080000000005</v>
          </cell>
          <cell r="K2949">
            <v>0</v>
          </cell>
          <cell r="L2949">
            <v>0.53383080000000005</v>
          </cell>
          <cell r="M2949">
            <v>1.3045979999999999</v>
          </cell>
          <cell r="N2949">
            <v>1.3045979999999999</v>
          </cell>
          <cell r="O2949">
            <v>2</v>
          </cell>
        </row>
        <row r="2950">
          <cell r="A2950" t="str">
            <v>C&amp;I</v>
          </cell>
          <cell r="B2950">
            <v>21</v>
          </cell>
          <cell r="C2950" t="str">
            <v>R</v>
          </cell>
          <cell r="D2950" t="str">
            <v>All</v>
          </cell>
          <cell r="E2950" t="str">
            <v>Tonnage: tons&lt;2</v>
          </cell>
          <cell r="F2950">
            <v>90.5</v>
          </cell>
          <cell r="G2950">
            <v>0.47237400000000002</v>
          </cell>
          <cell r="H2950">
            <v>0</v>
          </cell>
          <cell r="I2950">
            <v>-1.292694</v>
          </cell>
          <cell r="J2950">
            <v>-0.52895999999999999</v>
          </cell>
          <cell r="K2950">
            <v>0</v>
          </cell>
          <cell r="L2950">
            <v>0.52895999999999999</v>
          </cell>
          <cell r="M2950">
            <v>1.292694</v>
          </cell>
          <cell r="N2950">
            <v>1.292694</v>
          </cell>
          <cell r="O2950">
            <v>2</v>
          </cell>
        </row>
        <row r="2951">
          <cell r="A2951" t="str">
            <v>C&amp;I</v>
          </cell>
          <cell r="B2951">
            <v>22</v>
          </cell>
          <cell r="C2951" t="str">
            <v>R</v>
          </cell>
          <cell r="D2951" t="str">
            <v>All</v>
          </cell>
          <cell r="E2951" t="str">
            <v>Tonnage: tons&lt;2</v>
          </cell>
          <cell r="F2951">
            <v>87.5</v>
          </cell>
          <cell r="G2951">
            <v>0.39495780000000003</v>
          </cell>
          <cell r="H2951">
            <v>0</v>
          </cell>
          <cell r="I2951">
            <v>-1.2890980000000001</v>
          </cell>
          <cell r="J2951">
            <v>-0.52748850000000003</v>
          </cell>
          <cell r="K2951">
            <v>0</v>
          </cell>
          <cell r="L2951">
            <v>0.52748850000000003</v>
          </cell>
          <cell r="M2951">
            <v>1.2890980000000001</v>
          </cell>
          <cell r="N2951">
            <v>1.2890980000000001</v>
          </cell>
          <cell r="O2951">
            <v>2</v>
          </cell>
        </row>
        <row r="2952">
          <cell r="A2952" t="str">
            <v>C&amp;I</v>
          </cell>
          <cell r="B2952">
            <v>23</v>
          </cell>
          <cell r="C2952" t="str">
            <v>R</v>
          </cell>
          <cell r="D2952" t="str">
            <v>All</v>
          </cell>
          <cell r="E2952" t="str">
            <v>Tonnage: tons&lt;2</v>
          </cell>
          <cell r="F2952">
            <v>84.5</v>
          </cell>
          <cell r="G2952">
            <v>0.35983340000000003</v>
          </cell>
          <cell r="H2952">
            <v>0</v>
          </cell>
          <cell r="I2952">
            <v>-1.2875939999999999</v>
          </cell>
          <cell r="J2952">
            <v>-0.52687300000000004</v>
          </cell>
          <cell r="K2952">
            <v>0</v>
          </cell>
          <cell r="L2952">
            <v>0.52687300000000004</v>
          </cell>
          <cell r="M2952">
            <v>1.2875939999999999</v>
          </cell>
          <cell r="N2952">
            <v>1.2875939999999999</v>
          </cell>
          <cell r="O2952">
            <v>2</v>
          </cell>
        </row>
        <row r="2953">
          <cell r="A2953" t="str">
            <v>C&amp;I</v>
          </cell>
          <cell r="B2953">
            <v>24</v>
          </cell>
          <cell r="C2953" t="str">
            <v>R</v>
          </cell>
          <cell r="D2953" t="str">
            <v>All</v>
          </cell>
          <cell r="E2953" t="str">
            <v>Tonnage: tons&lt;2</v>
          </cell>
          <cell r="F2953">
            <v>82</v>
          </cell>
          <cell r="G2953">
            <v>0.34602270000000002</v>
          </cell>
          <cell r="H2953">
            <v>0</v>
          </cell>
          <cell r="I2953">
            <v>-1.2872250000000001</v>
          </cell>
          <cell r="J2953">
            <v>-0.52672189999999997</v>
          </cell>
          <cell r="K2953">
            <v>0</v>
          </cell>
          <cell r="L2953">
            <v>0.52672189999999997</v>
          </cell>
          <cell r="M2953">
            <v>1.2872250000000001</v>
          </cell>
          <cell r="N2953">
            <v>1.2872250000000001</v>
          </cell>
          <cell r="O2953">
            <v>2</v>
          </cell>
        </row>
        <row r="2954">
          <cell r="A2954" t="str">
            <v>C&amp;I</v>
          </cell>
          <cell r="B2954">
            <v>1</v>
          </cell>
          <cell r="C2954" t="str">
            <v>R</v>
          </cell>
          <cell r="D2954" t="str">
            <v>PCT</v>
          </cell>
          <cell r="E2954" t="str">
            <v>ACs per customer: 1</v>
          </cell>
          <cell r="F2954">
            <v>76.5792</v>
          </cell>
          <cell r="G2954">
            <v>1.144574</v>
          </cell>
          <cell r="H2954">
            <v>1.3600669999999999</v>
          </cell>
          <cell r="I2954">
            <v>-0.2413506</v>
          </cell>
          <cell r="J2954">
            <v>-9.8758700000000005E-2</v>
          </cell>
          <cell r="K2954">
            <v>0</v>
          </cell>
          <cell r="L2954">
            <v>9.8758700000000005E-2</v>
          </cell>
          <cell r="M2954">
            <v>0.2413506</v>
          </cell>
          <cell r="N2954">
            <v>0.2413506</v>
          </cell>
          <cell r="O2954">
            <v>64</v>
          </cell>
        </row>
        <row r="2955">
          <cell r="A2955" t="str">
            <v>C&amp;I</v>
          </cell>
          <cell r="B2955">
            <v>2</v>
          </cell>
          <cell r="C2955" t="str">
            <v>R</v>
          </cell>
          <cell r="D2955" t="str">
            <v>PCT</v>
          </cell>
          <cell r="E2955" t="str">
            <v>ACs per customer: 1</v>
          </cell>
          <cell r="F2955">
            <v>75.949700000000007</v>
          </cell>
          <cell r="G2955">
            <v>1.0243739999999999</v>
          </cell>
          <cell r="H2955">
            <v>1.2424770000000001</v>
          </cell>
          <cell r="I2955">
            <v>-0.23877760000000001</v>
          </cell>
          <cell r="J2955">
            <v>-9.7705799999999995E-2</v>
          </cell>
          <cell r="K2955">
            <v>0</v>
          </cell>
          <cell r="L2955">
            <v>9.7705799999999995E-2</v>
          </cell>
          <cell r="M2955">
            <v>0.23877760000000001</v>
          </cell>
          <cell r="N2955">
            <v>0.23877760000000001</v>
          </cell>
          <cell r="O2955">
            <v>64</v>
          </cell>
        </row>
        <row r="2956">
          <cell r="A2956" t="str">
            <v>C&amp;I</v>
          </cell>
          <cell r="B2956">
            <v>3</v>
          </cell>
          <cell r="C2956" t="str">
            <v>R</v>
          </cell>
          <cell r="D2956" t="str">
            <v>PCT</v>
          </cell>
          <cell r="E2956" t="str">
            <v>ACs per customer: 1</v>
          </cell>
          <cell r="F2956">
            <v>73.305800000000005</v>
          </cell>
          <cell r="G2956">
            <v>0.99210600000000004</v>
          </cell>
          <cell r="H2956">
            <v>1.2180200000000001</v>
          </cell>
          <cell r="I2956">
            <v>-0.23654330000000001</v>
          </cell>
          <cell r="J2956">
            <v>-9.6791600000000005E-2</v>
          </cell>
          <cell r="K2956">
            <v>0</v>
          </cell>
          <cell r="L2956">
            <v>9.6791600000000005E-2</v>
          </cell>
          <cell r="M2956">
            <v>0.23654330000000001</v>
          </cell>
          <cell r="N2956">
            <v>0.23654330000000001</v>
          </cell>
          <cell r="O2956">
            <v>64</v>
          </cell>
        </row>
        <row r="2957">
          <cell r="A2957" t="str">
            <v>C&amp;I</v>
          </cell>
          <cell r="B2957">
            <v>4</v>
          </cell>
          <cell r="C2957" t="str">
            <v>R</v>
          </cell>
          <cell r="D2957" t="str">
            <v>PCT</v>
          </cell>
          <cell r="E2957" t="str">
            <v>ACs per customer: 1</v>
          </cell>
          <cell r="F2957">
            <v>71.935299999999998</v>
          </cell>
          <cell r="G2957">
            <v>0.98687210000000003</v>
          </cell>
          <cell r="H2957">
            <v>1.154228</v>
          </cell>
          <cell r="I2957">
            <v>-0.23581630000000001</v>
          </cell>
          <cell r="J2957">
            <v>-9.6494099999999999E-2</v>
          </cell>
          <cell r="K2957">
            <v>0</v>
          </cell>
          <cell r="L2957">
            <v>9.6494099999999999E-2</v>
          </cell>
          <cell r="M2957">
            <v>0.23581630000000001</v>
          </cell>
          <cell r="N2957">
            <v>0.23581630000000001</v>
          </cell>
          <cell r="O2957">
            <v>64</v>
          </cell>
        </row>
        <row r="2958">
          <cell r="A2958" t="str">
            <v>C&amp;I</v>
          </cell>
          <cell r="B2958">
            <v>5</v>
          </cell>
          <cell r="C2958" t="str">
            <v>R</v>
          </cell>
          <cell r="D2958" t="str">
            <v>PCT</v>
          </cell>
          <cell r="E2958" t="str">
            <v>ACs per customer: 1</v>
          </cell>
          <cell r="F2958">
            <v>70.338200000000001</v>
          </cell>
          <cell r="G2958">
            <v>1.027363</v>
          </cell>
          <cell r="H2958">
            <v>1.140919</v>
          </cell>
          <cell r="I2958">
            <v>-0.2352571</v>
          </cell>
          <cell r="J2958">
            <v>-9.6265299999999998E-2</v>
          </cell>
          <cell r="K2958">
            <v>0</v>
          </cell>
          <cell r="L2958">
            <v>9.6265299999999998E-2</v>
          </cell>
          <cell r="M2958">
            <v>0.2352571</v>
          </cell>
          <cell r="N2958">
            <v>0.2352571</v>
          </cell>
          <cell r="O2958">
            <v>64</v>
          </cell>
        </row>
        <row r="2959">
          <cell r="A2959" t="str">
            <v>C&amp;I</v>
          </cell>
          <cell r="B2959">
            <v>6</v>
          </cell>
          <cell r="C2959" t="str">
            <v>R</v>
          </cell>
          <cell r="D2959" t="str">
            <v>PCT</v>
          </cell>
          <cell r="E2959" t="str">
            <v>ACs per customer: 1</v>
          </cell>
          <cell r="F2959">
            <v>69.305800000000005</v>
          </cell>
          <cell r="G2959">
            <v>1.228977</v>
          </cell>
          <cell r="H2959">
            <v>1.356195</v>
          </cell>
          <cell r="I2959">
            <v>-0.23844389999999999</v>
          </cell>
          <cell r="J2959">
            <v>-9.7569299999999998E-2</v>
          </cell>
          <cell r="K2959">
            <v>0</v>
          </cell>
          <cell r="L2959">
            <v>9.7569299999999998E-2</v>
          </cell>
          <cell r="M2959">
            <v>0.23844389999999999</v>
          </cell>
          <cell r="N2959">
            <v>0.23844389999999999</v>
          </cell>
          <cell r="O2959">
            <v>64</v>
          </cell>
        </row>
        <row r="2960">
          <cell r="A2960" t="str">
            <v>C&amp;I</v>
          </cell>
          <cell r="B2960">
            <v>7</v>
          </cell>
          <cell r="C2960" t="str">
            <v>R</v>
          </cell>
          <cell r="D2960" t="str">
            <v>PCT</v>
          </cell>
          <cell r="E2960" t="str">
            <v>ACs per customer: 1</v>
          </cell>
          <cell r="F2960">
            <v>68.273399999999995</v>
          </cell>
          <cell r="G2960">
            <v>1.1728499999999999</v>
          </cell>
          <cell r="H2960">
            <v>1.228893</v>
          </cell>
          <cell r="I2960">
            <v>-0.2382505</v>
          </cell>
          <cell r="J2960">
            <v>-9.7490199999999999E-2</v>
          </cell>
          <cell r="K2960">
            <v>0</v>
          </cell>
          <cell r="L2960">
            <v>9.7490199999999999E-2</v>
          </cell>
          <cell r="M2960">
            <v>0.2382505</v>
          </cell>
          <cell r="N2960">
            <v>0.2382505</v>
          </cell>
          <cell r="O2960">
            <v>64</v>
          </cell>
        </row>
        <row r="2961">
          <cell r="A2961" t="str">
            <v>C&amp;I</v>
          </cell>
          <cell r="B2961">
            <v>8</v>
          </cell>
          <cell r="C2961" t="str">
            <v>R</v>
          </cell>
          <cell r="D2961" t="str">
            <v>PCT</v>
          </cell>
          <cell r="E2961" t="str">
            <v>ACs per customer: 1</v>
          </cell>
          <cell r="F2961">
            <v>68.838200000000001</v>
          </cell>
          <cell r="G2961">
            <v>1.1437310000000001</v>
          </cell>
          <cell r="H2961">
            <v>1.444266</v>
          </cell>
          <cell r="I2961">
            <v>-0.23913219999999999</v>
          </cell>
          <cell r="J2961">
            <v>-9.7850999999999994E-2</v>
          </cell>
          <cell r="K2961">
            <v>0</v>
          </cell>
          <cell r="L2961">
            <v>9.7850999999999994E-2</v>
          </cell>
          <cell r="M2961">
            <v>0.23913219999999999</v>
          </cell>
          <cell r="N2961">
            <v>0.23913219999999999</v>
          </cell>
          <cell r="O2961">
            <v>64</v>
          </cell>
        </row>
        <row r="2962">
          <cell r="A2962" t="str">
            <v>C&amp;I</v>
          </cell>
          <cell r="B2962">
            <v>9</v>
          </cell>
          <cell r="C2962" t="str">
            <v>R</v>
          </cell>
          <cell r="D2962" t="str">
            <v>PCT</v>
          </cell>
          <cell r="E2962" t="str">
            <v>ACs per customer: 1</v>
          </cell>
          <cell r="F2962">
            <v>71.597099999999998</v>
          </cell>
          <cell r="G2962">
            <v>1.475214</v>
          </cell>
          <cell r="H2962">
            <v>1.803323</v>
          </cell>
          <cell r="I2962">
            <v>-0.24341489999999999</v>
          </cell>
          <cell r="J2962">
            <v>-9.9603399999999995E-2</v>
          </cell>
          <cell r="K2962">
            <v>0</v>
          </cell>
          <cell r="L2962">
            <v>9.9603399999999995E-2</v>
          </cell>
          <cell r="M2962">
            <v>0.24341489999999999</v>
          </cell>
          <cell r="N2962">
            <v>0.24341489999999999</v>
          </cell>
          <cell r="O2962">
            <v>64</v>
          </cell>
        </row>
        <row r="2963">
          <cell r="A2963" t="str">
            <v>C&amp;I</v>
          </cell>
          <cell r="B2963">
            <v>10</v>
          </cell>
          <cell r="C2963" t="str">
            <v>R</v>
          </cell>
          <cell r="D2963" t="str">
            <v>PCT</v>
          </cell>
          <cell r="E2963" t="str">
            <v>ACs per customer: 1</v>
          </cell>
          <cell r="F2963">
            <v>76.194199999999995</v>
          </cell>
          <cell r="G2963">
            <v>1.9912380000000001</v>
          </cell>
          <cell r="H2963">
            <v>2.2208990000000002</v>
          </cell>
          <cell r="I2963">
            <v>-0.25514629999999999</v>
          </cell>
          <cell r="J2963">
            <v>-0.1044038</v>
          </cell>
          <cell r="K2963">
            <v>0</v>
          </cell>
          <cell r="L2963">
            <v>0.1044038</v>
          </cell>
          <cell r="M2963">
            <v>0.25514629999999999</v>
          </cell>
          <cell r="N2963">
            <v>0.25514629999999999</v>
          </cell>
          <cell r="O2963">
            <v>64</v>
          </cell>
        </row>
        <row r="2964">
          <cell r="A2964" t="str">
            <v>C&amp;I</v>
          </cell>
          <cell r="B2964">
            <v>11</v>
          </cell>
          <cell r="C2964" t="str">
            <v>R</v>
          </cell>
          <cell r="D2964" t="str">
            <v>PCT</v>
          </cell>
          <cell r="E2964" t="str">
            <v>ACs per customer: 1</v>
          </cell>
          <cell r="F2964">
            <v>81.402900000000002</v>
          </cell>
          <cell r="G2964">
            <v>2.9524509999999999</v>
          </cell>
          <cell r="H2964">
            <v>3.037909</v>
          </cell>
          <cell r="I2964">
            <v>-0.26803090000000002</v>
          </cell>
          <cell r="J2964">
            <v>-0.1096761</v>
          </cell>
          <cell r="K2964">
            <v>0</v>
          </cell>
          <cell r="L2964">
            <v>0.1096761</v>
          </cell>
          <cell r="M2964">
            <v>0.26803090000000002</v>
          </cell>
          <cell r="N2964">
            <v>0.26803090000000002</v>
          </cell>
          <cell r="O2964">
            <v>64</v>
          </cell>
        </row>
        <row r="2965">
          <cell r="A2965" t="str">
            <v>C&amp;I</v>
          </cell>
          <cell r="B2965">
            <v>12</v>
          </cell>
          <cell r="C2965" t="str">
            <v>R</v>
          </cell>
          <cell r="D2965" t="str">
            <v>PCT</v>
          </cell>
          <cell r="E2965" t="str">
            <v>ACs per customer: 1</v>
          </cell>
          <cell r="F2965">
            <v>85.805800000000005</v>
          </cell>
          <cell r="G2965">
            <v>3.4116870000000001</v>
          </cell>
          <cell r="H2965">
            <v>3.7870469999999998</v>
          </cell>
          <cell r="I2965">
            <v>-0.2711459</v>
          </cell>
          <cell r="J2965">
            <v>-0.1109507</v>
          </cell>
          <cell r="K2965">
            <v>0</v>
          </cell>
          <cell r="L2965">
            <v>0.1109507</v>
          </cell>
          <cell r="M2965">
            <v>0.2711459</v>
          </cell>
          <cell r="N2965">
            <v>0.2711459</v>
          </cell>
          <cell r="O2965">
            <v>64</v>
          </cell>
        </row>
        <row r="2966">
          <cell r="A2966" t="str">
            <v>C&amp;I</v>
          </cell>
          <cell r="B2966">
            <v>13</v>
          </cell>
          <cell r="C2966" t="str">
            <v>R</v>
          </cell>
          <cell r="D2966" t="str">
            <v>PCT</v>
          </cell>
          <cell r="E2966" t="str">
            <v>ACs per customer: 1</v>
          </cell>
          <cell r="F2966">
            <v>89.273399999999995</v>
          </cell>
          <cell r="G2966">
            <v>3.8308119999999999</v>
          </cell>
          <cell r="H2966">
            <v>3.6003729999999998</v>
          </cell>
          <cell r="I2966">
            <v>-0.28209030000000002</v>
          </cell>
          <cell r="J2966">
            <v>-0.11542910000000001</v>
          </cell>
          <cell r="K2966">
            <v>0</v>
          </cell>
          <cell r="L2966">
            <v>0.11542910000000001</v>
          </cell>
          <cell r="M2966">
            <v>0.28209030000000002</v>
          </cell>
          <cell r="N2966">
            <v>0.28209030000000002</v>
          </cell>
          <cell r="O2966">
            <v>64</v>
          </cell>
        </row>
        <row r="2967">
          <cell r="A2967" t="str">
            <v>C&amp;I</v>
          </cell>
          <cell r="B2967">
            <v>14</v>
          </cell>
          <cell r="C2967" t="str">
            <v>R</v>
          </cell>
          <cell r="D2967" t="str">
            <v>PCT</v>
          </cell>
          <cell r="E2967" t="str">
            <v>ACs per customer: 1</v>
          </cell>
          <cell r="F2967">
            <v>92.370500000000007</v>
          </cell>
          <cell r="G2967">
            <v>4.2547449999999998</v>
          </cell>
          <cell r="H2967">
            <v>3.9572729999999998</v>
          </cell>
          <cell r="I2967">
            <v>-0.27637970000000001</v>
          </cell>
          <cell r="J2967">
            <v>-0.11309230000000001</v>
          </cell>
          <cell r="K2967">
            <v>0</v>
          </cell>
          <cell r="L2967">
            <v>0.11309230000000001</v>
          </cell>
          <cell r="M2967">
            <v>0.27637970000000001</v>
          </cell>
          <cell r="N2967">
            <v>0.27637970000000001</v>
          </cell>
          <cell r="O2967">
            <v>64</v>
          </cell>
        </row>
        <row r="2968">
          <cell r="A2968" t="str">
            <v>C&amp;I</v>
          </cell>
          <cell r="B2968">
            <v>15</v>
          </cell>
          <cell r="C2968" t="str">
            <v>R</v>
          </cell>
          <cell r="D2968" t="str">
            <v>PCT</v>
          </cell>
          <cell r="E2968" t="str">
            <v>ACs per customer: 1</v>
          </cell>
          <cell r="F2968">
            <v>94.935299999999998</v>
          </cell>
          <cell r="G2968">
            <v>4.5495760000000001</v>
          </cell>
          <cell r="H2968">
            <v>4.6166679999999998</v>
          </cell>
          <cell r="I2968">
            <v>-0.27171810000000002</v>
          </cell>
          <cell r="J2968">
            <v>-0.1111848</v>
          </cell>
          <cell r="K2968">
            <v>0</v>
          </cell>
          <cell r="L2968">
            <v>0.1111848</v>
          </cell>
          <cell r="M2968">
            <v>0.27171810000000002</v>
          </cell>
          <cell r="N2968">
            <v>0.27171810000000002</v>
          </cell>
          <cell r="O2968">
            <v>64</v>
          </cell>
        </row>
        <row r="2969">
          <cell r="A2969" t="str">
            <v>C&amp;I</v>
          </cell>
          <cell r="B2969">
            <v>16</v>
          </cell>
          <cell r="C2969" t="str">
            <v>R</v>
          </cell>
          <cell r="D2969" t="str">
            <v>PCT</v>
          </cell>
          <cell r="E2969" t="str">
            <v>ACs per customer: 1</v>
          </cell>
          <cell r="F2969">
            <v>97.273399999999995</v>
          </cell>
          <cell r="G2969">
            <v>4.721158</v>
          </cell>
          <cell r="H2969">
            <v>5.0702639999999999</v>
          </cell>
          <cell r="I2969">
            <v>-0.26779500000000001</v>
          </cell>
          <cell r="J2969">
            <v>-0.1095796</v>
          </cell>
          <cell r="K2969">
            <v>0</v>
          </cell>
          <cell r="L2969">
            <v>0.1095796</v>
          </cell>
          <cell r="M2969">
            <v>0.26779500000000001</v>
          </cell>
          <cell r="N2969">
            <v>0.26779500000000001</v>
          </cell>
          <cell r="O2969">
            <v>64</v>
          </cell>
        </row>
        <row r="2970">
          <cell r="A2970" t="str">
            <v>C&amp;I</v>
          </cell>
          <cell r="B2970">
            <v>17</v>
          </cell>
          <cell r="C2970" t="str">
            <v>R</v>
          </cell>
          <cell r="D2970" t="str">
            <v>PCT</v>
          </cell>
          <cell r="E2970" t="str">
            <v>ACs per customer: 1</v>
          </cell>
          <cell r="F2970">
            <v>98.611599999999996</v>
          </cell>
          <cell r="G2970">
            <v>4.6434600000000001</v>
          </cell>
          <cell r="H2970">
            <v>5.2665280000000001</v>
          </cell>
          <cell r="I2970">
            <v>-0.26377600000000001</v>
          </cell>
          <cell r="J2970">
            <v>-0.107935</v>
          </cell>
          <cell r="K2970">
            <v>0</v>
          </cell>
          <cell r="L2970">
            <v>0.107935</v>
          </cell>
          <cell r="M2970">
            <v>0.26377600000000001</v>
          </cell>
          <cell r="N2970">
            <v>0.26377600000000001</v>
          </cell>
          <cell r="O2970">
            <v>64</v>
          </cell>
        </row>
        <row r="2971">
          <cell r="A2971" t="str">
            <v>C&amp;I</v>
          </cell>
          <cell r="B2971">
            <v>18</v>
          </cell>
          <cell r="C2971" t="str">
            <v>R</v>
          </cell>
          <cell r="D2971" t="str">
            <v>PCT</v>
          </cell>
          <cell r="E2971" t="str">
            <v>ACs per customer: 1</v>
          </cell>
          <cell r="F2971">
            <v>98.611599999999996</v>
          </cell>
          <cell r="G2971">
            <v>3.700199</v>
          </cell>
          <cell r="H2971">
            <v>3.8045279999999999</v>
          </cell>
          <cell r="I2971">
            <v>-0.26380160000000002</v>
          </cell>
          <cell r="J2971">
            <v>-0.1079455</v>
          </cell>
          <cell r="K2971">
            <v>0</v>
          </cell>
          <cell r="L2971">
            <v>0.1079455</v>
          </cell>
          <cell r="M2971">
            <v>0.26380160000000002</v>
          </cell>
          <cell r="N2971">
            <v>0.26380160000000002</v>
          </cell>
          <cell r="O2971">
            <v>64</v>
          </cell>
        </row>
        <row r="2972">
          <cell r="A2972" t="str">
            <v>C&amp;I</v>
          </cell>
          <cell r="B2972">
            <v>19</v>
          </cell>
          <cell r="C2972" t="str">
            <v>R</v>
          </cell>
          <cell r="D2972" t="str">
            <v>PCT</v>
          </cell>
          <cell r="E2972" t="str">
            <v>ACs per customer: 1</v>
          </cell>
          <cell r="F2972">
            <v>96.241100000000003</v>
          </cell>
          <cell r="G2972">
            <v>3.1653950000000002</v>
          </cell>
          <cell r="H2972">
            <v>3.568209</v>
          </cell>
          <cell r="I2972">
            <v>-0.26265729999999998</v>
          </cell>
          <cell r="J2972">
            <v>-0.10747719999999999</v>
          </cell>
          <cell r="K2972">
            <v>0</v>
          </cell>
          <cell r="L2972">
            <v>0.10747719999999999</v>
          </cell>
          <cell r="M2972">
            <v>0.26265729999999998</v>
          </cell>
          <cell r="N2972">
            <v>0.26265729999999998</v>
          </cell>
          <cell r="O2972">
            <v>64</v>
          </cell>
        </row>
        <row r="2973">
          <cell r="A2973" t="str">
            <v>C&amp;I</v>
          </cell>
          <cell r="B2973">
            <v>20</v>
          </cell>
          <cell r="C2973" t="str">
            <v>R</v>
          </cell>
          <cell r="D2973" t="str">
            <v>PCT</v>
          </cell>
          <cell r="E2973" t="str">
            <v>ACs per customer: 1</v>
          </cell>
          <cell r="F2973">
            <v>94.176299999999998</v>
          </cell>
          <cell r="G2973">
            <v>2.8869669999999998</v>
          </cell>
          <cell r="H2973">
            <v>3.3686859999999998</v>
          </cell>
          <cell r="I2973">
            <v>-0.27157680000000001</v>
          </cell>
          <cell r="J2973">
            <v>-0.111127</v>
          </cell>
          <cell r="K2973">
            <v>0</v>
          </cell>
          <cell r="L2973">
            <v>0.111127</v>
          </cell>
          <cell r="M2973">
            <v>0.27157680000000001</v>
          </cell>
          <cell r="N2973">
            <v>0.27157680000000001</v>
          </cell>
          <cell r="O2973">
            <v>64</v>
          </cell>
        </row>
        <row r="2974">
          <cell r="A2974" t="str">
            <v>C&amp;I</v>
          </cell>
          <cell r="B2974">
            <v>21</v>
          </cell>
          <cell r="C2974" t="str">
            <v>R</v>
          </cell>
          <cell r="D2974" t="str">
            <v>PCT</v>
          </cell>
          <cell r="E2974" t="str">
            <v>ACs per customer: 1</v>
          </cell>
          <cell r="F2974">
            <v>90.208699999999993</v>
          </cell>
          <cell r="G2974">
            <v>2.1260279999999998</v>
          </cell>
          <cell r="H2974">
            <v>2.7261829999999998</v>
          </cell>
          <cell r="I2974">
            <v>-0.27021640000000002</v>
          </cell>
          <cell r="J2974">
            <v>-0.1105704</v>
          </cell>
          <cell r="K2974">
            <v>0</v>
          </cell>
          <cell r="L2974">
            <v>0.1105704</v>
          </cell>
          <cell r="M2974">
            <v>0.27021640000000002</v>
          </cell>
          <cell r="N2974">
            <v>0.27021640000000002</v>
          </cell>
          <cell r="O2974">
            <v>64</v>
          </cell>
        </row>
        <row r="2975">
          <cell r="A2975" t="str">
            <v>C&amp;I</v>
          </cell>
          <cell r="B2975">
            <v>22</v>
          </cell>
          <cell r="C2975" t="str">
            <v>R</v>
          </cell>
          <cell r="D2975" t="str">
            <v>PCT</v>
          </cell>
          <cell r="E2975" t="str">
            <v>ACs per customer: 1</v>
          </cell>
          <cell r="F2975">
            <v>87.208699999999993</v>
          </cell>
          <cell r="G2975">
            <v>1.7410190000000001</v>
          </cell>
          <cell r="H2975">
            <v>2.1222539999999999</v>
          </cell>
          <cell r="I2975">
            <v>-0.26322839999999997</v>
          </cell>
          <cell r="J2975">
            <v>-0.1077109</v>
          </cell>
          <cell r="K2975">
            <v>0</v>
          </cell>
          <cell r="L2975">
            <v>0.1077109</v>
          </cell>
          <cell r="M2975">
            <v>0.26322839999999997</v>
          </cell>
          <cell r="N2975">
            <v>0.26322839999999997</v>
          </cell>
          <cell r="O2975">
            <v>64</v>
          </cell>
        </row>
        <row r="2976">
          <cell r="A2976" t="str">
            <v>C&amp;I</v>
          </cell>
          <cell r="B2976">
            <v>23</v>
          </cell>
          <cell r="C2976" t="str">
            <v>R</v>
          </cell>
          <cell r="D2976" t="str">
            <v>PCT</v>
          </cell>
          <cell r="E2976" t="str">
            <v>ACs per customer: 1</v>
          </cell>
          <cell r="F2976">
            <v>84.144000000000005</v>
          </cell>
          <cell r="G2976">
            <v>1.5764560000000001</v>
          </cell>
          <cell r="H2976">
            <v>1.807002</v>
          </cell>
          <cell r="I2976">
            <v>-0.25500850000000003</v>
          </cell>
          <cell r="J2976">
            <v>-0.10434740000000001</v>
          </cell>
          <cell r="K2976">
            <v>0</v>
          </cell>
          <cell r="L2976">
            <v>0.10434740000000001</v>
          </cell>
          <cell r="M2976">
            <v>0.25500850000000003</v>
          </cell>
          <cell r="N2976">
            <v>0.25500850000000003</v>
          </cell>
          <cell r="O2976">
            <v>64</v>
          </cell>
        </row>
        <row r="2977">
          <cell r="A2977" t="str">
            <v>C&amp;I</v>
          </cell>
          <cell r="B2977">
            <v>24</v>
          </cell>
          <cell r="C2977" t="str">
            <v>R</v>
          </cell>
          <cell r="D2977" t="str">
            <v>PCT</v>
          </cell>
          <cell r="E2977" t="str">
            <v>ACs per customer: 1</v>
          </cell>
          <cell r="F2977">
            <v>81.676299999999998</v>
          </cell>
          <cell r="G2977">
            <v>1.4447179999999999</v>
          </cell>
          <cell r="H2977">
            <v>1.604581</v>
          </cell>
          <cell r="I2977">
            <v>-0.25208409999999998</v>
          </cell>
          <cell r="J2977">
            <v>-0.1031508</v>
          </cell>
          <cell r="K2977">
            <v>0</v>
          </cell>
          <cell r="L2977">
            <v>0.1031508</v>
          </cell>
          <cell r="M2977">
            <v>0.25208409999999998</v>
          </cell>
          <cell r="N2977">
            <v>0.25208409999999998</v>
          </cell>
          <cell r="O2977">
            <v>64</v>
          </cell>
        </row>
        <row r="2978">
          <cell r="A2978" t="str">
            <v>C&amp;I</v>
          </cell>
          <cell r="B2978">
            <v>1</v>
          </cell>
          <cell r="C2978" t="str">
            <v>R</v>
          </cell>
          <cell r="D2978" t="str">
            <v>PCT</v>
          </cell>
          <cell r="E2978" t="str">
            <v>ACs per customer: 2-3</v>
          </cell>
          <cell r="F2978">
            <v>76.511700000000005</v>
          </cell>
          <cell r="G2978">
            <v>3.2062879999999998</v>
          </cell>
          <cell r="H2978">
            <v>3.0363340000000001</v>
          </cell>
          <cell r="I2978">
            <v>-0.46608040000000001</v>
          </cell>
          <cell r="J2978">
            <v>-0.19071630000000001</v>
          </cell>
          <cell r="K2978">
            <v>0</v>
          </cell>
          <cell r="L2978">
            <v>0.19071630000000001</v>
          </cell>
          <cell r="M2978">
            <v>0.46608040000000001</v>
          </cell>
          <cell r="N2978">
            <v>0.46608040000000001</v>
          </cell>
          <cell r="O2978">
            <v>51</v>
          </cell>
        </row>
        <row r="2979">
          <cell r="A2979" t="str">
            <v>C&amp;I</v>
          </cell>
          <cell r="B2979">
            <v>2</v>
          </cell>
          <cell r="C2979" t="str">
            <v>R</v>
          </cell>
          <cell r="D2979" t="str">
            <v>PCT</v>
          </cell>
          <cell r="E2979" t="str">
            <v>ACs per customer: 2-3</v>
          </cell>
          <cell r="F2979">
            <v>75.686199999999999</v>
          </cell>
          <cell r="G2979">
            <v>3.1338750000000002</v>
          </cell>
          <cell r="H2979">
            <v>2.9567619999999999</v>
          </cell>
          <cell r="I2979">
            <v>-0.4636092</v>
          </cell>
          <cell r="J2979">
            <v>-0.18970509999999999</v>
          </cell>
          <cell r="K2979">
            <v>0</v>
          </cell>
          <cell r="L2979">
            <v>0.18970509999999999</v>
          </cell>
          <cell r="M2979">
            <v>0.4636092</v>
          </cell>
          <cell r="N2979">
            <v>0.4636092</v>
          </cell>
          <cell r="O2979">
            <v>51</v>
          </cell>
        </row>
        <row r="2980">
          <cell r="A2980" t="str">
            <v>C&amp;I</v>
          </cell>
          <cell r="B2980">
            <v>3</v>
          </cell>
          <cell r="C2980" t="str">
            <v>R</v>
          </cell>
          <cell r="D2980" t="str">
            <v>PCT</v>
          </cell>
          <cell r="E2980" t="str">
            <v>ACs per customer: 2-3</v>
          </cell>
          <cell r="F2980">
            <v>73.337199999999996</v>
          </cell>
          <cell r="G2980">
            <v>3.0741890000000001</v>
          </cell>
          <cell r="H2980">
            <v>3.0792809999999999</v>
          </cell>
          <cell r="I2980">
            <v>-0.46015820000000002</v>
          </cell>
          <cell r="J2980">
            <v>-0.18829299999999999</v>
          </cell>
          <cell r="K2980">
            <v>0</v>
          </cell>
          <cell r="L2980">
            <v>0.18829299999999999</v>
          </cell>
          <cell r="M2980">
            <v>0.46015820000000002</v>
          </cell>
          <cell r="N2980">
            <v>0.46015820000000002</v>
          </cell>
          <cell r="O2980">
            <v>51</v>
          </cell>
        </row>
        <row r="2981">
          <cell r="A2981" t="str">
            <v>C&amp;I</v>
          </cell>
          <cell r="B2981">
            <v>4</v>
          </cell>
          <cell r="C2981" t="str">
            <v>R</v>
          </cell>
          <cell r="D2981" t="str">
            <v>PCT</v>
          </cell>
          <cell r="E2981" t="str">
            <v>ACs per customer: 2-3</v>
          </cell>
          <cell r="F2981">
            <v>72.162800000000004</v>
          </cell>
          <cell r="G2981">
            <v>2.9710290000000001</v>
          </cell>
          <cell r="H2981">
            <v>2.6855920000000002</v>
          </cell>
          <cell r="I2981">
            <v>-0.4584394</v>
          </cell>
          <cell r="J2981">
            <v>-0.1875897</v>
          </cell>
          <cell r="K2981">
            <v>0</v>
          </cell>
          <cell r="L2981">
            <v>0.1875897</v>
          </cell>
          <cell r="M2981">
            <v>0.4584394</v>
          </cell>
          <cell r="N2981">
            <v>0.4584394</v>
          </cell>
          <cell r="O2981">
            <v>51</v>
          </cell>
        </row>
        <row r="2982">
          <cell r="A2982" t="str">
            <v>C&amp;I</v>
          </cell>
          <cell r="B2982">
            <v>5</v>
          </cell>
          <cell r="C2982" t="str">
            <v>R</v>
          </cell>
          <cell r="D2982" t="str">
            <v>PCT</v>
          </cell>
          <cell r="E2982" t="str">
            <v>ACs per customer: 2-3</v>
          </cell>
          <cell r="F2982">
            <v>70.337199999999996</v>
          </cell>
          <cell r="G2982">
            <v>2.8891800000000001</v>
          </cell>
          <cell r="H2982">
            <v>2.7763789999999999</v>
          </cell>
          <cell r="I2982">
            <v>-0.45851219999999998</v>
          </cell>
          <cell r="J2982">
            <v>-0.18761949999999999</v>
          </cell>
          <cell r="K2982">
            <v>0</v>
          </cell>
          <cell r="L2982">
            <v>0.18761949999999999</v>
          </cell>
          <cell r="M2982">
            <v>0.45851219999999998</v>
          </cell>
          <cell r="N2982">
            <v>0.45851219999999998</v>
          </cell>
          <cell r="O2982">
            <v>51</v>
          </cell>
        </row>
        <row r="2983">
          <cell r="A2983" t="str">
            <v>C&amp;I</v>
          </cell>
          <cell r="B2983">
            <v>6</v>
          </cell>
          <cell r="C2983" t="str">
            <v>R</v>
          </cell>
          <cell r="D2983" t="str">
            <v>PCT</v>
          </cell>
          <cell r="E2983" t="str">
            <v>ACs per customer: 2-3</v>
          </cell>
          <cell r="F2983">
            <v>69.174499999999995</v>
          </cell>
          <cell r="G2983">
            <v>3.4661219999999999</v>
          </cell>
          <cell r="H2983">
            <v>3.3610639999999998</v>
          </cell>
          <cell r="I2983">
            <v>-0.46214529999999998</v>
          </cell>
          <cell r="J2983">
            <v>-0.1891061</v>
          </cell>
          <cell r="K2983">
            <v>0</v>
          </cell>
          <cell r="L2983">
            <v>0.1891061</v>
          </cell>
          <cell r="M2983">
            <v>0.46214529999999998</v>
          </cell>
          <cell r="N2983">
            <v>0.46214529999999998</v>
          </cell>
          <cell r="O2983">
            <v>51</v>
          </cell>
        </row>
        <row r="2984">
          <cell r="A2984" t="str">
            <v>C&amp;I</v>
          </cell>
          <cell r="B2984">
            <v>7</v>
          </cell>
          <cell r="C2984" t="str">
            <v>R</v>
          </cell>
          <cell r="D2984" t="str">
            <v>PCT</v>
          </cell>
          <cell r="E2984" t="str">
            <v>ACs per customer: 2-3</v>
          </cell>
          <cell r="F2984">
            <v>68.337199999999996</v>
          </cell>
          <cell r="G2984">
            <v>3.8889239999999998</v>
          </cell>
          <cell r="H2984">
            <v>3.8102499999999999</v>
          </cell>
          <cell r="I2984">
            <v>-0.46378799999999998</v>
          </cell>
          <cell r="J2984">
            <v>-0.18977830000000001</v>
          </cell>
          <cell r="K2984">
            <v>0</v>
          </cell>
          <cell r="L2984">
            <v>0.18977830000000001</v>
          </cell>
          <cell r="M2984">
            <v>0.46378799999999998</v>
          </cell>
          <cell r="N2984">
            <v>0.46378799999999998</v>
          </cell>
          <cell r="O2984">
            <v>51</v>
          </cell>
        </row>
        <row r="2985">
          <cell r="A2985" t="str">
            <v>C&amp;I</v>
          </cell>
          <cell r="B2985">
            <v>8</v>
          </cell>
          <cell r="C2985" t="str">
            <v>R</v>
          </cell>
          <cell r="D2985" t="str">
            <v>PCT</v>
          </cell>
          <cell r="E2985" t="str">
            <v>ACs per customer: 2-3</v>
          </cell>
          <cell r="F2985">
            <v>69.325500000000005</v>
          </cell>
          <cell r="G2985">
            <v>6.1665219999999996</v>
          </cell>
          <cell r="H2985">
            <v>5.830184</v>
          </cell>
          <cell r="I2985">
            <v>-0.48107879999999997</v>
          </cell>
          <cell r="J2985">
            <v>-0.19685349999999999</v>
          </cell>
          <cell r="K2985">
            <v>0</v>
          </cell>
          <cell r="L2985">
            <v>0.19685349999999999</v>
          </cell>
          <cell r="M2985">
            <v>0.48107879999999997</v>
          </cell>
          <cell r="N2985">
            <v>0.48107879999999997</v>
          </cell>
          <cell r="O2985">
            <v>51</v>
          </cell>
        </row>
        <row r="2986">
          <cell r="A2986" t="str">
            <v>C&amp;I</v>
          </cell>
          <cell r="B2986">
            <v>9</v>
          </cell>
          <cell r="C2986" t="str">
            <v>R</v>
          </cell>
          <cell r="D2986" t="str">
            <v>PCT</v>
          </cell>
          <cell r="E2986" t="str">
            <v>ACs per customer: 2-3</v>
          </cell>
          <cell r="F2986">
            <v>72.639300000000006</v>
          </cell>
          <cell r="G2986">
            <v>7.3569050000000002</v>
          </cell>
          <cell r="H2986">
            <v>7.4011810000000002</v>
          </cell>
          <cell r="I2986">
            <v>-0.4845141</v>
          </cell>
          <cell r="J2986">
            <v>-0.1982592</v>
          </cell>
          <cell r="K2986">
            <v>0</v>
          </cell>
          <cell r="L2986">
            <v>0.1982592</v>
          </cell>
          <cell r="M2986">
            <v>0.4845141</v>
          </cell>
          <cell r="N2986">
            <v>0.4845141</v>
          </cell>
          <cell r="O2986">
            <v>51</v>
          </cell>
        </row>
        <row r="2987">
          <cell r="A2987" t="str">
            <v>C&amp;I</v>
          </cell>
          <cell r="B2987">
            <v>10</v>
          </cell>
          <cell r="C2987" t="str">
            <v>R</v>
          </cell>
          <cell r="D2987" t="str">
            <v>PCT</v>
          </cell>
          <cell r="E2987" t="str">
            <v>ACs per customer: 2-3</v>
          </cell>
          <cell r="F2987">
            <v>77.302000000000007</v>
          </cell>
          <cell r="G2987">
            <v>8.2763489999999997</v>
          </cell>
          <cell r="H2987">
            <v>7.7645099999999996</v>
          </cell>
          <cell r="I2987">
            <v>-0.48654269999999999</v>
          </cell>
          <cell r="J2987">
            <v>-0.1990893</v>
          </cell>
          <cell r="K2987">
            <v>0</v>
          </cell>
          <cell r="L2987">
            <v>0.1990893</v>
          </cell>
          <cell r="M2987">
            <v>0.48654269999999999</v>
          </cell>
          <cell r="N2987">
            <v>0.48654269999999999</v>
          </cell>
          <cell r="O2987">
            <v>51</v>
          </cell>
        </row>
        <row r="2988">
          <cell r="A2988" t="str">
            <v>C&amp;I</v>
          </cell>
          <cell r="B2988">
            <v>11</v>
          </cell>
          <cell r="C2988" t="str">
            <v>R</v>
          </cell>
          <cell r="D2988" t="str">
            <v>PCT</v>
          </cell>
          <cell r="E2988" t="str">
            <v>ACs per customer: 2-3</v>
          </cell>
          <cell r="F2988">
            <v>82.313800000000001</v>
          </cell>
          <cell r="G2988">
            <v>9.3625369999999997</v>
          </cell>
          <cell r="H2988">
            <v>9.6611659999999997</v>
          </cell>
          <cell r="I2988">
            <v>-0.48530420000000002</v>
          </cell>
          <cell r="J2988">
            <v>-0.1985826</v>
          </cell>
          <cell r="K2988">
            <v>0</v>
          </cell>
          <cell r="L2988">
            <v>0.1985826</v>
          </cell>
          <cell r="M2988">
            <v>0.48530420000000002</v>
          </cell>
          <cell r="N2988">
            <v>0.48530420000000002</v>
          </cell>
          <cell r="O2988">
            <v>51</v>
          </cell>
        </row>
        <row r="2989">
          <cell r="A2989" t="str">
            <v>C&amp;I</v>
          </cell>
          <cell r="B2989">
            <v>12</v>
          </cell>
          <cell r="C2989" t="str">
            <v>R</v>
          </cell>
          <cell r="D2989" t="str">
            <v>PCT</v>
          </cell>
          <cell r="E2989" t="str">
            <v>ACs per customer: 2-3</v>
          </cell>
          <cell r="F2989">
            <v>86.488299999999995</v>
          </cell>
          <cell r="G2989">
            <v>10.245839999999999</v>
          </cell>
          <cell r="H2989">
            <v>9.9391780000000001</v>
          </cell>
          <cell r="I2989">
            <v>-0.4814698</v>
          </cell>
          <cell r="J2989">
            <v>-0.19701350000000001</v>
          </cell>
          <cell r="K2989">
            <v>0</v>
          </cell>
          <cell r="L2989">
            <v>0.19701350000000001</v>
          </cell>
          <cell r="M2989">
            <v>0.4814698</v>
          </cell>
          <cell r="N2989">
            <v>0.4814698</v>
          </cell>
          <cell r="O2989">
            <v>51</v>
          </cell>
        </row>
        <row r="2990">
          <cell r="A2990" t="str">
            <v>C&amp;I</v>
          </cell>
          <cell r="B2990">
            <v>13</v>
          </cell>
          <cell r="C2990" t="str">
            <v>R</v>
          </cell>
          <cell r="D2990" t="str">
            <v>PCT</v>
          </cell>
          <cell r="E2990" t="str">
            <v>ACs per customer: 2-3</v>
          </cell>
          <cell r="F2990">
            <v>89.825500000000005</v>
          </cell>
          <cell r="G2990">
            <v>10.98606</v>
          </cell>
          <cell r="H2990">
            <v>11.316179999999999</v>
          </cell>
          <cell r="I2990">
            <v>-0.48149340000000002</v>
          </cell>
          <cell r="J2990">
            <v>-0.19702320000000001</v>
          </cell>
          <cell r="K2990">
            <v>0</v>
          </cell>
          <cell r="L2990">
            <v>0.19702320000000001</v>
          </cell>
          <cell r="M2990">
            <v>0.48149340000000002</v>
          </cell>
          <cell r="N2990">
            <v>0.48149340000000002</v>
          </cell>
          <cell r="O2990">
            <v>51</v>
          </cell>
        </row>
        <row r="2991">
          <cell r="A2991" t="str">
            <v>C&amp;I</v>
          </cell>
          <cell r="B2991">
            <v>14</v>
          </cell>
          <cell r="C2991" t="str">
            <v>R</v>
          </cell>
          <cell r="D2991" t="str">
            <v>PCT</v>
          </cell>
          <cell r="E2991" t="str">
            <v>ACs per customer: 2-3</v>
          </cell>
          <cell r="F2991">
            <v>92.662800000000004</v>
          </cell>
          <cell r="G2991">
            <v>11.54462</v>
          </cell>
          <cell r="H2991">
            <v>11.70876</v>
          </cell>
          <cell r="I2991">
            <v>-0.48677809999999999</v>
          </cell>
          <cell r="J2991">
            <v>-0.19918559999999999</v>
          </cell>
          <cell r="K2991">
            <v>0</v>
          </cell>
          <cell r="L2991">
            <v>0.19918559999999999</v>
          </cell>
          <cell r="M2991">
            <v>0.48677809999999999</v>
          </cell>
          <cell r="N2991">
            <v>0.48677809999999999</v>
          </cell>
          <cell r="O2991">
            <v>51</v>
          </cell>
        </row>
        <row r="2992">
          <cell r="A2992" t="str">
            <v>C&amp;I</v>
          </cell>
          <cell r="B2992">
            <v>15</v>
          </cell>
          <cell r="C2992" t="str">
            <v>R</v>
          </cell>
          <cell r="D2992" t="str">
            <v>PCT</v>
          </cell>
          <cell r="E2992" t="str">
            <v>ACs per customer: 2-3</v>
          </cell>
          <cell r="F2992">
            <v>95</v>
          </cell>
          <cell r="G2992">
            <v>11.806150000000001</v>
          </cell>
          <cell r="H2992">
            <v>11.319929999999999</v>
          </cell>
          <cell r="I2992">
            <v>-0.48290369999999999</v>
          </cell>
          <cell r="J2992">
            <v>-0.19760030000000001</v>
          </cell>
          <cell r="K2992">
            <v>0</v>
          </cell>
          <cell r="L2992">
            <v>0.19760030000000001</v>
          </cell>
          <cell r="M2992">
            <v>0.48290369999999999</v>
          </cell>
          <cell r="N2992">
            <v>0.48290369999999999</v>
          </cell>
          <cell r="O2992">
            <v>51</v>
          </cell>
        </row>
        <row r="2993">
          <cell r="A2993" t="str">
            <v>C&amp;I</v>
          </cell>
          <cell r="B2993">
            <v>16</v>
          </cell>
          <cell r="C2993" t="str">
            <v>R</v>
          </cell>
          <cell r="D2993" t="str">
            <v>PCT</v>
          </cell>
          <cell r="E2993" t="str">
            <v>ACs per customer: 2-3</v>
          </cell>
          <cell r="F2993">
            <v>97.011700000000005</v>
          </cell>
          <cell r="G2993">
            <v>11.84531</v>
          </cell>
          <cell r="H2993">
            <v>12.32488</v>
          </cell>
          <cell r="I2993">
            <v>-0.478246</v>
          </cell>
          <cell r="J2993">
            <v>-0.19569439999999999</v>
          </cell>
          <cell r="K2993">
            <v>0</v>
          </cell>
          <cell r="L2993">
            <v>0.19569439999999999</v>
          </cell>
          <cell r="M2993">
            <v>0.478246</v>
          </cell>
          <cell r="N2993">
            <v>0.478246</v>
          </cell>
          <cell r="O2993">
            <v>51</v>
          </cell>
        </row>
        <row r="2994">
          <cell r="A2994" t="str">
            <v>C&amp;I</v>
          </cell>
          <cell r="B2994">
            <v>17</v>
          </cell>
          <cell r="C2994" t="str">
            <v>R</v>
          </cell>
          <cell r="D2994" t="str">
            <v>PCT</v>
          </cell>
          <cell r="E2994" t="str">
            <v>ACs per customer: 2-3</v>
          </cell>
          <cell r="F2994">
            <v>98.023499999999999</v>
          </cell>
          <cell r="G2994">
            <v>11.46738</v>
          </cell>
          <cell r="H2994">
            <v>11.98584</v>
          </cell>
          <cell r="I2994">
            <v>-0.48960039999999999</v>
          </cell>
          <cell r="J2994">
            <v>-0.2003405</v>
          </cell>
          <cell r="K2994">
            <v>0</v>
          </cell>
          <cell r="L2994">
            <v>0.2003405</v>
          </cell>
          <cell r="M2994">
            <v>0.48960039999999999</v>
          </cell>
          <cell r="N2994">
            <v>0.48960039999999999</v>
          </cell>
          <cell r="O2994">
            <v>51</v>
          </cell>
        </row>
        <row r="2995">
          <cell r="A2995" t="str">
            <v>C&amp;I</v>
          </cell>
          <cell r="B2995">
            <v>18</v>
          </cell>
          <cell r="C2995" t="str">
            <v>R</v>
          </cell>
          <cell r="D2995" t="str">
            <v>PCT</v>
          </cell>
          <cell r="E2995" t="str">
            <v>ACs per customer: 2-3</v>
          </cell>
          <cell r="F2995">
            <v>98.186199999999999</v>
          </cell>
          <cell r="G2995">
            <v>9.3580819999999996</v>
          </cell>
          <cell r="H2995">
            <v>9.9014779999999991</v>
          </cell>
          <cell r="I2995">
            <v>-0.49474869999999999</v>
          </cell>
          <cell r="J2995">
            <v>-0.20244719999999999</v>
          </cell>
          <cell r="K2995">
            <v>0</v>
          </cell>
          <cell r="L2995">
            <v>0.20244719999999999</v>
          </cell>
          <cell r="M2995">
            <v>0.49474869999999999</v>
          </cell>
          <cell r="N2995">
            <v>0.49474869999999999</v>
          </cell>
          <cell r="O2995">
            <v>51</v>
          </cell>
        </row>
        <row r="2996">
          <cell r="A2996" t="str">
            <v>C&amp;I</v>
          </cell>
          <cell r="B2996">
            <v>19</v>
          </cell>
          <cell r="C2996" t="str">
            <v>R</v>
          </cell>
          <cell r="D2996" t="str">
            <v>PCT</v>
          </cell>
          <cell r="E2996" t="str">
            <v>ACs per customer: 2-3</v>
          </cell>
          <cell r="F2996">
            <v>95.849000000000004</v>
          </cell>
          <cell r="G2996">
            <v>7.2107109999999999</v>
          </cell>
          <cell r="H2996">
            <v>6.8896280000000001</v>
          </cell>
          <cell r="I2996">
            <v>-0.48907040000000002</v>
          </cell>
          <cell r="J2996">
            <v>-0.20012369999999999</v>
          </cell>
          <cell r="K2996">
            <v>0</v>
          </cell>
          <cell r="L2996">
            <v>0.20012369999999999</v>
          </cell>
          <cell r="M2996">
            <v>0.48907040000000002</v>
          </cell>
          <cell r="N2996">
            <v>0.48907040000000002</v>
          </cell>
          <cell r="O2996">
            <v>51</v>
          </cell>
        </row>
        <row r="2997">
          <cell r="A2997" t="str">
            <v>C&amp;I</v>
          </cell>
          <cell r="B2997">
            <v>20</v>
          </cell>
          <cell r="C2997" t="str">
            <v>R</v>
          </cell>
          <cell r="D2997" t="str">
            <v>PCT</v>
          </cell>
          <cell r="E2997" t="str">
            <v>ACs per customer: 2-3</v>
          </cell>
          <cell r="F2997">
            <v>93.523499999999999</v>
          </cell>
          <cell r="G2997">
            <v>7.1417000000000002</v>
          </cell>
          <cell r="H2997">
            <v>6.322146</v>
          </cell>
          <cell r="I2997">
            <v>-0.48628749999999998</v>
          </cell>
          <cell r="J2997">
            <v>-0.19898489999999999</v>
          </cell>
          <cell r="K2997">
            <v>0</v>
          </cell>
          <cell r="L2997">
            <v>0.19898489999999999</v>
          </cell>
          <cell r="M2997">
            <v>0.48628749999999998</v>
          </cell>
          <cell r="N2997">
            <v>0.48628749999999998</v>
          </cell>
          <cell r="O2997">
            <v>51</v>
          </cell>
        </row>
        <row r="2998">
          <cell r="A2998" t="str">
            <v>C&amp;I</v>
          </cell>
          <cell r="B2998">
            <v>21</v>
          </cell>
          <cell r="C2998" t="str">
            <v>R</v>
          </cell>
          <cell r="D2998" t="str">
            <v>PCT</v>
          </cell>
          <cell r="E2998" t="str">
            <v>ACs per customer: 2-3</v>
          </cell>
          <cell r="F2998">
            <v>89.849000000000004</v>
          </cell>
          <cell r="G2998">
            <v>6.5914130000000002</v>
          </cell>
          <cell r="H2998">
            <v>6.1618560000000002</v>
          </cell>
          <cell r="I2998">
            <v>-0.47360439999999998</v>
          </cell>
          <cell r="J2998">
            <v>-0.1937951</v>
          </cell>
          <cell r="K2998">
            <v>0</v>
          </cell>
          <cell r="L2998">
            <v>0.1937951</v>
          </cell>
          <cell r="M2998">
            <v>0.47360439999999998</v>
          </cell>
          <cell r="N2998">
            <v>0.47360439999999998</v>
          </cell>
          <cell r="O2998">
            <v>51</v>
          </cell>
        </row>
        <row r="2999">
          <cell r="A2999" t="str">
            <v>C&amp;I</v>
          </cell>
          <cell r="B2999">
            <v>22</v>
          </cell>
          <cell r="C2999" t="str">
            <v>R</v>
          </cell>
          <cell r="D2999" t="str">
            <v>PCT</v>
          </cell>
          <cell r="E2999" t="str">
            <v>ACs per customer: 2-3</v>
          </cell>
          <cell r="F2999">
            <v>86.849000000000004</v>
          </cell>
          <cell r="G2999">
            <v>6.1280710000000003</v>
          </cell>
          <cell r="H2999">
            <v>5.8623799999999999</v>
          </cell>
          <cell r="I2999">
            <v>-0.47027350000000001</v>
          </cell>
          <cell r="J2999">
            <v>-0.19243209999999999</v>
          </cell>
          <cell r="K2999">
            <v>0</v>
          </cell>
          <cell r="L2999">
            <v>0.19243209999999999</v>
          </cell>
          <cell r="M2999">
            <v>0.47027350000000001</v>
          </cell>
          <cell r="N2999">
            <v>0.47027350000000001</v>
          </cell>
          <cell r="O2999">
            <v>51</v>
          </cell>
        </row>
        <row r="3000">
          <cell r="A3000" t="str">
            <v>C&amp;I</v>
          </cell>
          <cell r="B3000">
            <v>23</v>
          </cell>
          <cell r="C3000" t="str">
            <v>R</v>
          </cell>
          <cell r="D3000" t="str">
            <v>PCT</v>
          </cell>
          <cell r="E3000" t="str">
            <v>ACs per customer: 2-3</v>
          </cell>
          <cell r="F3000">
            <v>83.849000000000004</v>
          </cell>
          <cell r="G3000">
            <v>5.474405</v>
          </cell>
          <cell r="H3000">
            <v>5.4306989999999997</v>
          </cell>
          <cell r="I3000">
            <v>-0.46905570000000002</v>
          </cell>
          <cell r="J3000">
            <v>-0.19193379999999999</v>
          </cell>
          <cell r="K3000">
            <v>0</v>
          </cell>
          <cell r="L3000">
            <v>0.19193379999999999</v>
          </cell>
          <cell r="M3000">
            <v>0.46905570000000002</v>
          </cell>
          <cell r="N3000">
            <v>0.46905570000000002</v>
          </cell>
          <cell r="O3000">
            <v>51</v>
          </cell>
        </row>
        <row r="3001">
          <cell r="A3001" t="str">
            <v>C&amp;I</v>
          </cell>
          <cell r="B3001">
            <v>24</v>
          </cell>
          <cell r="C3001" t="str">
            <v>R</v>
          </cell>
          <cell r="D3001" t="str">
            <v>PCT</v>
          </cell>
          <cell r="E3001" t="str">
            <v>ACs per customer: 2-3</v>
          </cell>
          <cell r="F3001">
            <v>81.349000000000004</v>
          </cell>
          <cell r="G3001">
            <v>4.8907670000000003</v>
          </cell>
          <cell r="H3001">
            <v>4.5072080000000003</v>
          </cell>
          <cell r="I3001">
            <v>-0.46647499999999997</v>
          </cell>
          <cell r="J3001">
            <v>-0.19087779999999999</v>
          </cell>
          <cell r="K3001">
            <v>0</v>
          </cell>
          <cell r="L3001">
            <v>0.19087779999999999</v>
          </cell>
          <cell r="M3001">
            <v>0.46647499999999997</v>
          </cell>
          <cell r="N3001">
            <v>0.46647499999999997</v>
          </cell>
          <cell r="O3001">
            <v>51</v>
          </cell>
        </row>
        <row r="3002">
          <cell r="A3002" t="str">
            <v>C&amp;I</v>
          </cell>
          <cell r="B3002">
            <v>1</v>
          </cell>
          <cell r="C3002" t="str">
            <v>R</v>
          </cell>
          <cell r="D3002" t="str">
            <v>PCT</v>
          </cell>
          <cell r="E3002" t="str">
            <v>ACs per customer: 4+</v>
          </cell>
          <cell r="F3002">
            <v>77</v>
          </cell>
          <cell r="G3002">
            <v>1.2233780000000001</v>
          </cell>
          <cell r="H3002">
            <v>1.6746650000000001</v>
          </cell>
          <cell r="I3002">
            <v>-0.65591900000000003</v>
          </cell>
          <cell r="J3002">
            <v>-0.26839669999999999</v>
          </cell>
          <cell r="K3002">
            <v>0</v>
          </cell>
          <cell r="L3002">
            <v>0.26839669999999999</v>
          </cell>
          <cell r="M3002">
            <v>0.65591900000000003</v>
          </cell>
          <cell r="N3002">
            <v>0.65591900000000003</v>
          </cell>
          <cell r="O3002">
            <v>43</v>
          </cell>
        </row>
        <row r="3003">
          <cell r="A3003" t="str">
            <v>C&amp;I</v>
          </cell>
          <cell r="B3003">
            <v>2</v>
          </cell>
          <cell r="C3003" t="str">
            <v>R</v>
          </cell>
          <cell r="D3003" t="str">
            <v>PCT</v>
          </cell>
          <cell r="E3003" t="str">
            <v>ACs per customer: 4+</v>
          </cell>
          <cell r="F3003">
            <v>76.5</v>
          </cell>
          <cell r="G3003">
            <v>0.55995859999999997</v>
          </cell>
          <cell r="H3003">
            <v>0.99871739999999998</v>
          </cell>
          <cell r="I3003">
            <v>-0.65474829999999995</v>
          </cell>
          <cell r="J3003">
            <v>-0.26791769999999998</v>
          </cell>
          <cell r="K3003">
            <v>0</v>
          </cell>
          <cell r="L3003">
            <v>0.26791769999999998</v>
          </cell>
          <cell r="M3003">
            <v>0.65474829999999995</v>
          </cell>
          <cell r="N3003">
            <v>0.65474829999999995</v>
          </cell>
          <cell r="O3003">
            <v>43</v>
          </cell>
        </row>
        <row r="3004">
          <cell r="A3004" t="str">
            <v>C&amp;I</v>
          </cell>
          <cell r="B3004">
            <v>3</v>
          </cell>
          <cell r="C3004" t="str">
            <v>R</v>
          </cell>
          <cell r="D3004" t="str">
            <v>PCT</v>
          </cell>
          <cell r="E3004" t="str">
            <v>ACs per customer: 4+</v>
          </cell>
          <cell r="F3004">
            <v>73.5</v>
          </cell>
          <cell r="G3004">
            <v>0.50487400000000004</v>
          </cell>
          <cell r="H3004">
            <v>0.76980219999999999</v>
          </cell>
          <cell r="I3004">
            <v>-0.65187229999999996</v>
          </cell>
          <cell r="J3004">
            <v>-0.2667409</v>
          </cell>
          <cell r="K3004">
            <v>0</v>
          </cell>
          <cell r="L3004">
            <v>0.2667409</v>
          </cell>
          <cell r="M3004">
            <v>0.65187229999999996</v>
          </cell>
          <cell r="N3004">
            <v>0.65187229999999996</v>
          </cell>
          <cell r="O3004">
            <v>43</v>
          </cell>
        </row>
        <row r="3005">
          <cell r="A3005" t="str">
            <v>C&amp;I</v>
          </cell>
          <cell r="B3005">
            <v>4</v>
          </cell>
          <cell r="C3005" t="str">
            <v>R</v>
          </cell>
          <cell r="D3005" t="str">
            <v>PCT</v>
          </cell>
          <cell r="E3005" t="str">
            <v>ACs per customer: 4+</v>
          </cell>
          <cell r="F3005">
            <v>72</v>
          </cell>
          <cell r="G3005">
            <v>0.96219489999999996</v>
          </cell>
          <cell r="H3005">
            <v>1.244021</v>
          </cell>
          <cell r="I3005">
            <v>-0.64930220000000005</v>
          </cell>
          <cell r="J3005">
            <v>-0.26568920000000001</v>
          </cell>
          <cell r="K3005">
            <v>0</v>
          </cell>
          <cell r="L3005">
            <v>0.26568920000000001</v>
          </cell>
          <cell r="M3005">
            <v>0.64930220000000005</v>
          </cell>
          <cell r="N3005">
            <v>0.64930220000000005</v>
          </cell>
          <cell r="O3005">
            <v>43</v>
          </cell>
        </row>
        <row r="3006">
          <cell r="A3006" t="str">
            <v>C&amp;I</v>
          </cell>
          <cell r="B3006">
            <v>5</v>
          </cell>
          <cell r="C3006" t="str">
            <v>R</v>
          </cell>
          <cell r="D3006" t="str">
            <v>PCT</v>
          </cell>
          <cell r="E3006" t="str">
            <v>ACs per customer: 4+</v>
          </cell>
          <cell r="F3006">
            <v>70.5</v>
          </cell>
          <cell r="G3006">
            <v>1.168479</v>
          </cell>
          <cell r="H3006">
            <v>1.692277</v>
          </cell>
          <cell r="I3006">
            <v>-0.64860079999999998</v>
          </cell>
          <cell r="J3006">
            <v>-0.26540219999999998</v>
          </cell>
          <cell r="K3006">
            <v>0</v>
          </cell>
          <cell r="L3006">
            <v>0.26540219999999998</v>
          </cell>
          <cell r="M3006">
            <v>0.64860079999999998</v>
          </cell>
          <cell r="N3006">
            <v>0.64860079999999998</v>
          </cell>
          <cell r="O3006">
            <v>43</v>
          </cell>
        </row>
        <row r="3007">
          <cell r="A3007" t="str">
            <v>C&amp;I</v>
          </cell>
          <cell r="B3007">
            <v>6</v>
          </cell>
          <cell r="C3007" t="str">
            <v>R</v>
          </cell>
          <cell r="D3007" t="str">
            <v>PCT</v>
          </cell>
          <cell r="E3007" t="str">
            <v>ACs per customer: 4+</v>
          </cell>
          <cell r="F3007">
            <v>69.5</v>
          </cell>
          <cell r="G3007">
            <v>0.59356660000000006</v>
          </cell>
          <cell r="H3007">
            <v>0.9427314</v>
          </cell>
          <cell r="I3007">
            <v>-0.65045600000000003</v>
          </cell>
          <cell r="J3007">
            <v>-0.26616129999999999</v>
          </cell>
          <cell r="K3007">
            <v>0</v>
          </cell>
          <cell r="L3007">
            <v>0.26616129999999999</v>
          </cell>
          <cell r="M3007">
            <v>0.65045600000000003</v>
          </cell>
          <cell r="N3007">
            <v>0.65045600000000003</v>
          </cell>
          <cell r="O3007">
            <v>43</v>
          </cell>
        </row>
        <row r="3008">
          <cell r="A3008" t="str">
            <v>C&amp;I</v>
          </cell>
          <cell r="B3008">
            <v>7</v>
          </cell>
          <cell r="C3008" t="str">
            <v>R</v>
          </cell>
          <cell r="D3008" t="str">
            <v>PCT</v>
          </cell>
          <cell r="E3008" t="str">
            <v>ACs per customer: 4+</v>
          </cell>
          <cell r="F3008">
            <v>68.5</v>
          </cell>
          <cell r="G3008">
            <v>0.6597944</v>
          </cell>
          <cell r="H3008">
            <v>0.85777749999999997</v>
          </cell>
          <cell r="I3008">
            <v>-0.65146139999999997</v>
          </cell>
          <cell r="J3008">
            <v>-0.2665727</v>
          </cell>
          <cell r="K3008">
            <v>0</v>
          </cell>
          <cell r="L3008">
            <v>0.2665727</v>
          </cell>
          <cell r="M3008">
            <v>0.65146139999999997</v>
          </cell>
          <cell r="N3008">
            <v>0.65146139999999997</v>
          </cell>
          <cell r="O3008">
            <v>43</v>
          </cell>
        </row>
        <row r="3009">
          <cell r="A3009" t="str">
            <v>C&amp;I</v>
          </cell>
          <cell r="B3009">
            <v>8</v>
          </cell>
          <cell r="C3009" t="str">
            <v>R</v>
          </cell>
          <cell r="D3009" t="str">
            <v>PCT</v>
          </cell>
          <cell r="E3009" t="str">
            <v>ACs per customer: 4+</v>
          </cell>
          <cell r="F3009">
            <v>69</v>
          </cell>
          <cell r="G3009">
            <v>1.2833920000000001</v>
          </cell>
          <cell r="H3009">
            <v>1.3217570000000001</v>
          </cell>
          <cell r="I3009">
            <v>-0.67498340000000001</v>
          </cell>
          <cell r="J3009">
            <v>-0.27619779999999999</v>
          </cell>
          <cell r="K3009">
            <v>0</v>
          </cell>
          <cell r="L3009">
            <v>0.27619779999999999</v>
          </cell>
          <cell r="M3009">
            <v>0.67498340000000001</v>
          </cell>
          <cell r="N3009">
            <v>0.67498340000000001</v>
          </cell>
          <cell r="O3009">
            <v>43</v>
          </cell>
        </row>
        <row r="3010">
          <cell r="A3010" t="str">
            <v>C&amp;I</v>
          </cell>
          <cell r="B3010">
            <v>9</v>
          </cell>
          <cell r="C3010" t="str">
            <v>R</v>
          </cell>
          <cell r="D3010" t="str">
            <v>PCT</v>
          </cell>
          <cell r="E3010" t="str">
            <v>ACs per customer: 4+</v>
          </cell>
          <cell r="F3010">
            <v>71.5</v>
          </cell>
          <cell r="G3010">
            <v>1.8436360000000001</v>
          </cell>
          <cell r="H3010">
            <v>2.346368</v>
          </cell>
          <cell r="I3010">
            <v>-0.7042001</v>
          </cell>
          <cell r="J3010">
            <v>-0.28815299999999999</v>
          </cell>
          <cell r="K3010">
            <v>0</v>
          </cell>
          <cell r="L3010">
            <v>0.28815299999999999</v>
          </cell>
          <cell r="M3010">
            <v>0.7042001</v>
          </cell>
          <cell r="N3010">
            <v>0.7042001</v>
          </cell>
          <cell r="O3010">
            <v>43</v>
          </cell>
        </row>
        <row r="3011">
          <cell r="A3011" t="str">
            <v>C&amp;I</v>
          </cell>
          <cell r="B3011">
            <v>10</v>
          </cell>
          <cell r="C3011" t="str">
            <v>R</v>
          </cell>
          <cell r="D3011" t="str">
            <v>PCT</v>
          </cell>
          <cell r="E3011" t="str">
            <v>ACs per customer: 4+</v>
          </cell>
          <cell r="F3011">
            <v>76</v>
          </cell>
          <cell r="G3011">
            <v>1.955638</v>
          </cell>
          <cell r="H3011">
            <v>2.596187</v>
          </cell>
          <cell r="I3011">
            <v>-0.75624199999999997</v>
          </cell>
          <cell r="J3011">
            <v>-0.3094481</v>
          </cell>
          <cell r="K3011">
            <v>0</v>
          </cell>
          <cell r="L3011">
            <v>0.3094481</v>
          </cell>
          <cell r="M3011">
            <v>0.75624199999999997</v>
          </cell>
          <cell r="N3011">
            <v>0.75624199999999997</v>
          </cell>
          <cell r="O3011">
            <v>43</v>
          </cell>
        </row>
        <row r="3012">
          <cell r="A3012" t="str">
            <v>C&amp;I</v>
          </cell>
          <cell r="B3012">
            <v>11</v>
          </cell>
          <cell r="C3012" t="str">
            <v>R</v>
          </cell>
          <cell r="D3012" t="str">
            <v>PCT</v>
          </cell>
          <cell r="E3012" t="str">
            <v>ACs per customer: 4+</v>
          </cell>
          <cell r="F3012">
            <v>81.5</v>
          </cell>
          <cell r="G3012">
            <v>2.7362510000000002</v>
          </cell>
          <cell r="H3012">
            <v>3.0721020000000001</v>
          </cell>
          <cell r="I3012">
            <v>-0.74021210000000004</v>
          </cell>
          <cell r="J3012">
            <v>-0.30288880000000001</v>
          </cell>
          <cell r="K3012">
            <v>0</v>
          </cell>
          <cell r="L3012">
            <v>0.30288880000000001</v>
          </cell>
          <cell r="M3012">
            <v>0.74021210000000004</v>
          </cell>
          <cell r="N3012">
            <v>0.74021210000000004</v>
          </cell>
          <cell r="O3012">
            <v>43</v>
          </cell>
        </row>
        <row r="3013">
          <cell r="A3013" t="str">
            <v>C&amp;I</v>
          </cell>
          <cell r="B3013">
            <v>12</v>
          </cell>
          <cell r="C3013" t="str">
            <v>R</v>
          </cell>
          <cell r="D3013" t="str">
            <v>PCT</v>
          </cell>
          <cell r="E3013" t="str">
            <v>ACs per customer: 4+</v>
          </cell>
          <cell r="F3013">
            <v>86</v>
          </cell>
          <cell r="G3013">
            <v>3.2556129999999999</v>
          </cell>
          <cell r="H3013">
            <v>3.315537</v>
          </cell>
          <cell r="I3013">
            <v>-0.73705240000000005</v>
          </cell>
          <cell r="J3013">
            <v>-0.30159589999999997</v>
          </cell>
          <cell r="K3013">
            <v>0</v>
          </cell>
          <cell r="L3013">
            <v>0.30159589999999997</v>
          </cell>
          <cell r="M3013">
            <v>0.73705240000000005</v>
          </cell>
          <cell r="N3013">
            <v>0.73705240000000005</v>
          </cell>
          <cell r="O3013">
            <v>43</v>
          </cell>
        </row>
        <row r="3014">
          <cell r="A3014" t="str">
            <v>C&amp;I</v>
          </cell>
          <cell r="B3014">
            <v>13</v>
          </cell>
          <cell r="C3014" t="str">
            <v>R</v>
          </cell>
          <cell r="D3014" t="str">
            <v>PCT</v>
          </cell>
          <cell r="E3014" t="str">
            <v>ACs per customer: 4+</v>
          </cell>
          <cell r="F3014">
            <v>89.5</v>
          </cell>
          <cell r="G3014">
            <v>3.342266</v>
          </cell>
          <cell r="H3014">
            <v>3.337637</v>
          </cell>
          <cell r="I3014">
            <v>-0.77949000000000002</v>
          </cell>
          <cell r="J3014">
            <v>-0.31896099999999999</v>
          </cell>
          <cell r="K3014">
            <v>0</v>
          </cell>
          <cell r="L3014">
            <v>0.31896099999999999</v>
          </cell>
          <cell r="M3014">
            <v>0.77949000000000002</v>
          </cell>
          <cell r="N3014">
            <v>0.77949000000000002</v>
          </cell>
          <cell r="O3014">
            <v>43</v>
          </cell>
        </row>
        <row r="3015">
          <cell r="A3015" t="str">
            <v>C&amp;I</v>
          </cell>
          <cell r="B3015">
            <v>14</v>
          </cell>
          <cell r="C3015" t="str">
            <v>R</v>
          </cell>
          <cell r="D3015" t="str">
            <v>PCT</v>
          </cell>
          <cell r="E3015" t="str">
            <v>ACs per customer: 4+</v>
          </cell>
          <cell r="F3015">
            <v>92.5</v>
          </cell>
          <cell r="G3015">
            <v>3.442796</v>
          </cell>
          <cell r="H3015">
            <v>3.2513999999999998</v>
          </cell>
          <cell r="I3015">
            <v>-0.78335960000000004</v>
          </cell>
          <cell r="J3015">
            <v>-0.32054440000000001</v>
          </cell>
          <cell r="K3015">
            <v>0</v>
          </cell>
          <cell r="L3015">
            <v>0.32054440000000001</v>
          </cell>
          <cell r="M3015">
            <v>0.78335960000000004</v>
          </cell>
          <cell r="N3015">
            <v>0.78335960000000004</v>
          </cell>
          <cell r="O3015">
            <v>43</v>
          </cell>
        </row>
        <row r="3016">
          <cell r="A3016" t="str">
            <v>C&amp;I</v>
          </cell>
          <cell r="B3016">
            <v>15</v>
          </cell>
          <cell r="C3016" t="str">
            <v>R</v>
          </cell>
          <cell r="D3016" t="str">
            <v>PCT</v>
          </cell>
          <cell r="E3016" t="str">
            <v>ACs per customer: 4+</v>
          </cell>
          <cell r="F3016">
            <v>95</v>
          </cell>
          <cell r="G3016">
            <v>3.5391629999999998</v>
          </cell>
          <cell r="H3016">
            <v>3.3394110000000001</v>
          </cell>
          <cell r="I3016">
            <v>-0.75276569999999998</v>
          </cell>
          <cell r="J3016">
            <v>-0.30802560000000001</v>
          </cell>
          <cell r="K3016">
            <v>0</v>
          </cell>
          <cell r="L3016">
            <v>0.30802560000000001</v>
          </cell>
          <cell r="M3016">
            <v>0.75276569999999998</v>
          </cell>
          <cell r="N3016">
            <v>0.75276569999999998</v>
          </cell>
          <cell r="O3016">
            <v>43</v>
          </cell>
        </row>
        <row r="3017">
          <cell r="A3017" t="str">
            <v>C&amp;I</v>
          </cell>
          <cell r="B3017">
            <v>16</v>
          </cell>
          <cell r="C3017" t="str">
            <v>R</v>
          </cell>
          <cell r="D3017" t="str">
            <v>PCT</v>
          </cell>
          <cell r="E3017" t="str">
            <v>ACs per customer: 4+</v>
          </cell>
          <cell r="F3017">
            <v>97.5</v>
          </cell>
          <cell r="G3017">
            <v>3.8065639999999998</v>
          </cell>
          <cell r="H3017">
            <v>3.6544569999999998</v>
          </cell>
          <cell r="I3017">
            <v>-0.72501890000000002</v>
          </cell>
          <cell r="J3017">
            <v>-0.29667179999999999</v>
          </cell>
          <cell r="K3017">
            <v>0</v>
          </cell>
          <cell r="L3017">
            <v>0.29667179999999999</v>
          </cell>
          <cell r="M3017">
            <v>0.72501890000000002</v>
          </cell>
          <cell r="N3017">
            <v>0.72501890000000002</v>
          </cell>
          <cell r="O3017">
            <v>43</v>
          </cell>
        </row>
        <row r="3018">
          <cell r="A3018" t="str">
            <v>C&amp;I</v>
          </cell>
          <cell r="B3018">
            <v>17</v>
          </cell>
          <cell r="C3018" t="str">
            <v>R</v>
          </cell>
          <cell r="D3018" t="str">
            <v>PCT</v>
          </cell>
          <cell r="E3018" t="str">
            <v>ACs per customer: 4+</v>
          </cell>
          <cell r="F3018">
            <v>99</v>
          </cell>
          <cell r="G3018">
            <v>3.777126</v>
          </cell>
          <cell r="H3018">
            <v>3.5314179999999999</v>
          </cell>
          <cell r="I3018">
            <v>-0.73062190000000005</v>
          </cell>
          <cell r="J3018">
            <v>-0.29896460000000002</v>
          </cell>
          <cell r="K3018">
            <v>0</v>
          </cell>
          <cell r="L3018">
            <v>0.29896460000000002</v>
          </cell>
          <cell r="M3018">
            <v>0.73062190000000005</v>
          </cell>
          <cell r="N3018">
            <v>0.73062190000000005</v>
          </cell>
          <cell r="O3018">
            <v>43</v>
          </cell>
        </row>
        <row r="3019">
          <cell r="A3019" t="str">
            <v>C&amp;I</v>
          </cell>
          <cell r="B3019">
            <v>18</v>
          </cell>
          <cell r="C3019" t="str">
            <v>R</v>
          </cell>
          <cell r="D3019" t="str">
            <v>PCT</v>
          </cell>
          <cell r="E3019" t="str">
            <v>ACs per customer: 4+</v>
          </cell>
          <cell r="F3019">
            <v>99</v>
          </cell>
          <cell r="G3019">
            <v>3.205028</v>
          </cell>
          <cell r="H3019">
            <v>3.3376190000000001</v>
          </cell>
          <cell r="I3019">
            <v>-0.78181800000000001</v>
          </cell>
          <cell r="J3019">
            <v>-0.31991360000000002</v>
          </cell>
          <cell r="K3019">
            <v>0</v>
          </cell>
          <cell r="L3019">
            <v>0.31991360000000002</v>
          </cell>
          <cell r="M3019">
            <v>0.78181800000000001</v>
          </cell>
          <cell r="N3019">
            <v>0.78181800000000001</v>
          </cell>
          <cell r="O3019">
            <v>43</v>
          </cell>
        </row>
        <row r="3020">
          <cell r="A3020" t="str">
            <v>C&amp;I</v>
          </cell>
          <cell r="B3020">
            <v>19</v>
          </cell>
          <cell r="C3020" t="str">
            <v>R</v>
          </cell>
          <cell r="D3020" t="str">
            <v>PCT</v>
          </cell>
          <cell r="E3020" t="str">
            <v>ACs per customer: 4+</v>
          </cell>
          <cell r="F3020">
            <v>96.5</v>
          </cell>
          <cell r="G3020">
            <v>2.091736</v>
          </cell>
          <cell r="H3020">
            <v>3.1168019999999999</v>
          </cell>
          <cell r="I3020">
            <v>-0.74317029999999995</v>
          </cell>
          <cell r="J3020">
            <v>-0.30409930000000002</v>
          </cell>
          <cell r="K3020">
            <v>0</v>
          </cell>
          <cell r="L3020">
            <v>0.30409930000000002</v>
          </cell>
          <cell r="M3020">
            <v>0.74317029999999995</v>
          </cell>
          <cell r="N3020">
            <v>0.74317029999999995</v>
          </cell>
          <cell r="O3020">
            <v>43</v>
          </cell>
        </row>
        <row r="3021">
          <cell r="A3021" t="str">
            <v>C&amp;I</v>
          </cell>
          <cell r="B3021">
            <v>20</v>
          </cell>
          <cell r="C3021" t="str">
            <v>R</v>
          </cell>
          <cell r="D3021" t="str">
            <v>PCT</v>
          </cell>
          <cell r="E3021" t="str">
            <v>ACs per customer: 4+</v>
          </cell>
          <cell r="F3021">
            <v>94.5</v>
          </cell>
          <cell r="G3021">
            <v>1.318076</v>
          </cell>
          <cell r="H3021">
            <v>1.3805099999999999</v>
          </cell>
          <cell r="I3021">
            <v>-0.75275020000000004</v>
          </cell>
          <cell r="J3021">
            <v>-0.3080193</v>
          </cell>
          <cell r="K3021">
            <v>0</v>
          </cell>
          <cell r="L3021">
            <v>0.3080193</v>
          </cell>
          <cell r="M3021">
            <v>0.75275020000000004</v>
          </cell>
          <cell r="N3021">
            <v>0.75275020000000004</v>
          </cell>
          <cell r="O3021">
            <v>43</v>
          </cell>
        </row>
        <row r="3022">
          <cell r="A3022" t="str">
            <v>C&amp;I</v>
          </cell>
          <cell r="B3022">
            <v>21</v>
          </cell>
          <cell r="C3022" t="str">
            <v>R</v>
          </cell>
          <cell r="D3022" t="str">
            <v>PCT</v>
          </cell>
          <cell r="E3022" t="str">
            <v>ACs per customer: 4+</v>
          </cell>
          <cell r="F3022">
            <v>90.5</v>
          </cell>
          <cell r="G3022">
            <v>0.65887220000000002</v>
          </cell>
          <cell r="H3022">
            <v>0.87864710000000001</v>
          </cell>
          <cell r="I3022">
            <v>-0.72276339999999994</v>
          </cell>
          <cell r="J3022">
            <v>-0.29574889999999998</v>
          </cell>
          <cell r="K3022">
            <v>0</v>
          </cell>
          <cell r="L3022">
            <v>0.29574889999999998</v>
          </cell>
          <cell r="M3022">
            <v>0.72276339999999994</v>
          </cell>
          <cell r="N3022">
            <v>0.72276339999999994</v>
          </cell>
          <cell r="O3022">
            <v>43</v>
          </cell>
        </row>
        <row r="3023">
          <cell r="A3023" t="str">
            <v>C&amp;I</v>
          </cell>
          <cell r="B3023">
            <v>22</v>
          </cell>
          <cell r="C3023" t="str">
            <v>R</v>
          </cell>
          <cell r="D3023" t="str">
            <v>PCT</v>
          </cell>
          <cell r="E3023" t="str">
            <v>ACs per customer: 4+</v>
          </cell>
          <cell r="F3023">
            <v>87.5</v>
          </cell>
          <cell r="G3023">
            <v>0.61850170000000004</v>
          </cell>
          <cell r="H3023">
            <v>1.082354</v>
          </cell>
          <cell r="I3023">
            <v>-0.68589250000000002</v>
          </cell>
          <cell r="J3023">
            <v>-0.28066170000000001</v>
          </cell>
          <cell r="K3023">
            <v>0</v>
          </cell>
          <cell r="L3023">
            <v>0.28066170000000001</v>
          </cell>
          <cell r="M3023">
            <v>0.68589250000000002</v>
          </cell>
          <cell r="N3023">
            <v>0.68589250000000002</v>
          </cell>
          <cell r="O3023">
            <v>43</v>
          </cell>
        </row>
        <row r="3024">
          <cell r="A3024" t="str">
            <v>C&amp;I</v>
          </cell>
          <cell r="B3024">
            <v>23</v>
          </cell>
          <cell r="C3024" t="str">
            <v>R</v>
          </cell>
          <cell r="D3024" t="str">
            <v>PCT</v>
          </cell>
          <cell r="E3024" t="str">
            <v>ACs per customer: 4+</v>
          </cell>
          <cell r="F3024">
            <v>84.5</v>
          </cell>
          <cell r="G3024">
            <v>0.86827960000000004</v>
          </cell>
          <cell r="H3024">
            <v>1.053329</v>
          </cell>
          <cell r="I3024">
            <v>-0.66847179999999995</v>
          </cell>
          <cell r="J3024">
            <v>-0.27353319999999998</v>
          </cell>
          <cell r="K3024">
            <v>0</v>
          </cell>
          <cell r="L3024">
            <v>0.27353319999999998</v>
          </cell>
          <cell r="M3024">
            <v>0.66847179999999995</v>
          </cell>
          <cell r="N3024">
            <v>0.66847179999999995</v>
          </cell>
          <cell r="O3024">
            <v>43</v>
          </cell>
        </row>
        <row r="3025">
          <cell r="A3025" t="str">
            <v>C&amp;I</v>
          </cell>
          <cell r="B3025">
            <v>24</v>
          </cell>
          <cell r="C3025" t="str">
            <v>R</v>
          </cell>
          <cell r="D3025" t="str">
            <v>PCT</v>
          </cell>
          <cell r="E3025" t="str">
            <v>ACs per customer: 4+</v>
          </cell>
          <cell r="F3025">
            <v>82</v>
          </cell>
          <cell r="G3025">
            <v>1.480996</v>
          </cell>
          <cell r="H3025">
            <v>1.7721119999999999</v>
          </cell>
          <cell r="I3025">
            <v>-0.66346380000000005</v>
          </cell>
          <cell r="J3025">
            <v>-0.271484</v>
          </cell>
          <cell r="K3025">
            <v>0</v>
          </cell>
          <cell r="L3025">
            <v>0.271484</v>
          </cell>
          <cell r="M3025">
            <v>0.66346380000000005</v>
          </cell>
          <cell r="N3025">
            <v>0.66346380000000005</v>
          </cell>
          <cell r="O3025">
            <v>43</v>
          </cell>
        </row>
        <row r="3026">
          <cell r="A3026" t="str">
            <v>C&amp;I</v>
          </cell>
          <cell r="B3026">
            <v>1</v>
          </cell>
          <cell r="C3026" t="str">
            <v>R</v>
          </cell>
          <cell r="D3026" t="str">
            <v>PCT</v>
          </cell>
          <cell r="E3026" t="str">
            <v>All</v>
          </cell>
          <cell r="F3026">
            <v>76.588399999999993</v>
          </cell>
          <cell r="G3026">
            <v>1.904901</v>
          </cell>
          <cell r="H3026">
            <v>1.9951369999999999</v>
          </cell>
          <cell r="I3026">
            <v>-0.22254450000000001</v>
          </cell>
          <cell r="J3026">
            <v>-9.1063400000000003E-2</v>
          </cell>
          <cell r="K3026">
            <v>0</v>
          </cell>
          <cell r="L3026">
            <v>9.1063400000000003E-2</v>
          </cell>
          <cell r="M3026">
            <v>0.22254450000000001</v>
          </cell>
          <cell r="N3026">
            <v>0.22254450000000001</v>
          </cell>
          <cell r="O3026">
            <v>164</v>
          </cell>
        </row>
        <row r="3027">
          <cell r="A3027" t="str">
            <v>C&amp;I</v>
          </cell>
          <cell r="B3027">
            <v>2</v>
          </cell>
          <cell r="C3027" t="str">
            <v>R</v>
          </cell>
          <cell r="D3027" t="str">
            <v>PCT</v>
          </cell>
          <cell r="E3027" t="str">
            <v>All</v>
          </cell>
          <cell r="F3027">
            <v>75.897999999999996</v>
          </cell>
          <cell r="G3027">
            <v>1.746964</v>
          </cell>
          <cell r="H3027">
            <v>1.846608</v>
          </cell>
          <cell r="I3027">
            <v>-0.22097549999999999</v>
          </cell>
          <cell r="J3027">
            <v>-9.0421399999999999E-2</v>
          </cell>
          <cell r="K3027">
            <v>0</v>
          </cell>
          <cell r="L3027">
            <v>9.0421399999999999E-2</v>
          </cell>
          <cell r="M3027">
            <v>0.22097549999999999</v>
          </cell>
          <cell r="N3027">
            <v>0.22097549999999999</v>
          </cell>
          <cell r="O3027">
            <v>164</v>
          </cell>
        </row>
        <row r="3028">
          <cell r="A3028" t="str">
            <v>C&amp;I</v>
          </cell>
          <cell r="B3028">
            <v>3</v>
          </cell>
          <cell r="C3028" t="str">
            <v>R</v>
          </cell>
          <cell r="D3028" t="str">
            <v>PCT</v>
          </cell>
          <cell r="E3028" t="str">
            <v>All</v>
          </cell>
          <cell r="F3028">
            <v>73.332800000000006</v>
          </cell>
          <cell r="G3028">
            <v>1.7020569999999999</v>
          </cell>
          <cell r="H3028">
            <v>1.859229</v>
          </cell>
          <cell r="I3028">
            <v>-0.2192163</v>
          </cell>
          <cell r="J3028">
            <v>-8.9701500000000003E-2</v>
          </cell>
          <cell r="K3028">
            <v>0</v>
          </cell>
          <cell r="L3028">
            <v>8.9701500000000003E-2</v>
          </cell>
          <cell r="M3028">
            <v>0.2192163</v>
          </cell>
          <cell r="N3028">
            <v>0.2192163</v>
          </cell>
          <cell r="O3028">
            <v>164</v>
          </cell>
        </row>
        <row r="3029">
          <cell r="A3029" t="str">
            <v>C&amp;I</v>
          </cell>
          <cell r="B3029">
            <v>4</v>
          </cell>
          <cell r="C3029" t="str">
            <v>R</v>
          </cell>
          <cell r="D3029" t="str">
            <v>PCT</v>
          </cell>
          <cell r="E3029" t="str">
            <v>All</v>
          </cell>
          <cell r="F3029">
            <v>72.023200000000003</v>
          </cell>
          <cell r="G3029">
            <v>1.7059070000000001</v>
          </cell>
          <cell r="H3029">
            <v>1.7185550000000001</v>
          </cell>
          <cell r="I3029">
            <v>-0.21844710000000001</v>
          </cell>
          <cell r="J3029">
            <v>-8.9386800000000002E-2</v>
          </cell>
          <cell r="K3029">
            <v>0</v>
          </cell>
          <cell r="L3029">
            <v>8.9386800000000002E-2</v>
          </cell>
          <cell r="M3029">
            <v>0.21844710000000001</v>
          </cell>
          <cell r="N3029">
            <v>0.21844710000000001</v>
          </cell>
          <cell r="O3029">
            <v>164</v>
          </cell>
        </row>
        <row r="3030">
          <cell r="A3030" t="str">
            <v>C&amp;I</v>
          </cell>
          <cell r="B3030">
            <v>5</v>
          </cell>
          <cell r="C3030" t="str">
            <v>R</v>
          </cell>
          <cell r="D3030" t="str">
            <v>PCT</v>
          </cell>
          <cell r="E3030" t="str">
            <v>All</v>
          </cell>
          <cell r="F3030">
            <v>70.350800000000007</v>
          </cell>
          <cell r="G3030">
            <v>1.7203660000000001</v>
          </cell>
          <cell r="H3030">
            <v>1.780127</v>
          </cell>
          <cell r="I3030">
            <v>-0.2182675</v>
          </cell>
          <cell r="J3030">
            <v>-8.9313299999999998E-2</v>
          </cell>
          <cell r="K3030">
            <v>0</v>
          </cell>
          <cell r="L3030">
            <v>8.9313299999999998E-2</v>
          </cell>
          <cell r="M3030">
            <v>0.2182675</v>
          </cell>
          <cell r="N3030">
            <v>0.2182675</v>
          </cell>
          <cell r="O3030">
            <v>164</v>
          </cell>
        </row>
        <row r="3031">
          <cell r="A3031" t="str">
            <v>C&amp;I</v>
          </cell>
          <cell r="B3031">
            <v>6</v>
          </cell>
          <cell r="C3031" t="str">
            <v>R</v>
          </cell>
          <cell r="D3031" t="str">
            <v>PCT</v>
          </cell>
          <cell r="E3031" t="str">
            <v>All</v>
          </cell>
          <cell r="F3031">
            <v>69.273600000000002</v>
          </cell>
          <cell r="G3031">
            <v>1.9859059999999999</v>
          </cell>
          <cell r="H3031">
            <v>2.0524369999999998</v>
          </cell>
          <cell r="I3031">
            <v>-0.22037599999999999</v>
          </cell>
          <cell r="J3031">
            <v>-9.0176099999999995E-2</v>
          </cell>
          <cell r="K3031">
            <v>0</v>
          </cell>
          <cell r="L3031">
            <v>9.0176099999999995E-2</v>
          </cell>
          <cell r="M3031">
            <v>0.22037599999999999</v>
          </cell>
          <cell r="N3031">
            <v>0.22037599999999999</v>
          </cell>
          <cell r="O3031">
            <v>164</v>
          </cell>
        </row>
        <row r="3032">
          <cell r="A3032" t="str">
            <v>C&amp;I</v>
          </cell>
          <cell r="B3032">
            <v>7</v>
          </cell>
          <cell r="C3032" t="str">
            <v>R</v>
          </cell>
          <cell r="D3032" t="str">
            <v>PCT</v>
          </cell>
          <cell r="E3032" t="str">
            <v>All</v>
          </cell>
          <cell r="F3032">
            <v>68.314800000000005</v>
          </cell>
          <cell r="G3032">
            <v>2.1070540000000002</v>
          </cell>
          <cell r="H3032">
            <v>2.1382629999999998</v>
          </cell>
          <cell r="I3032">
            <v>-0.22078680000000001</v>
          </cell>
          <cell r="J3032">
            <v>-9.03442E-2</v>
          </cell>
          <cell r="K3032">
            <v>0</v>
          </cell>
          <cell r="L3032">
            <v>9.03442E-2</v>
          </cell>
          <cell r="M3032">
            <v>0.22078680000000001</v>
          </cell>
          <cell r="N3032">
            <v>0.22078680000000001</v>
          </cell>
          <cell r="O3032">
            <v>164</v>
          </cell>
        </row>
        <row r="3033">
          <cell r="A3033" t="str">
            <v>C&amp;I</v>
          </cell>
          <cell r="B3033">
            <v>8</v>
          </cell>
          <cell r="C3033" t="str">
            <v>R</v>
          </cell>
          <cell r="D3033" t="str">
            <v>PCT</v>
          </cell>
          <cell r="E3033" t="str">
            <v>All</v>
          </cell>
          <cell r="F3033">
            <v>69.028400000000005</v>
          </cell>
          <cell r="G3033">
            <v>2.9445540000000001</v>
          </cell>
          <cell r="H3033">
            <v>3.03009</v>
          </cell>
          <cell r="I3033">
            <v>-0.22636239999999999</v>
          </cell>
          <cell r="J3033">
            <v>-9.2625700000000005E-2</v>
          </cell>
          <cell r="K3033">
            <v>0</v>
          </cell>
          <cell r="L3033">
            <v>9.2625700000000005E-2</v>
          </cell>
          <cell r="M3033">
            <v>0.22636239999999999</v>
          </cell>
          <cell r="N3033">
            <v>0.22636239999999999</v>
          </cell>
          <cell r="O3033">
            <v>164</v>
          </cell>
        </row>
        <row r="3034">
          <cell r="A3034" t="str">
            <v>C&amp;I</v>
          </cell>
          <cell r="B3034">
            <v>9</v>
          </cell>
          <cell r="C3034" t="str">
            <v>R</v>
          </cell>
          <cell r="D3034" t="str">
            <v>PCT</v>
          </cell>
          <cell r="E3034" t="str">
            <v>All</v>
          </cell>
          <cell r="F3034">
            <v>71.968500000000006</v>
          </cell>
          <cell r="G3034">
            <v>3.607075</v>
          </cell>
          <cell r="H3034">
            <v>3.8834300000000002</v>
          </cell>
          <cell r="I3034">
            <v>-0.22929659999999999</v>
          </cell>
          <cell r="J3034">
            <v>-9.3826300000000001E-2</v>
          </cell>
          <cell r="K3034">
            <v>0</v>
          </cell>
          <cell r="L3034">
            <v>9.3826300000000001E-2</v>
          </cell>
          <cell r="M3034">
            <v>0.22929659999999999</v>
          </cell>
          <cell r="N3034">
            <v>0.22929659999999999</v>
          </cell>
          <cell r="O3034">
            <v>164</v>
          </cell>
        </row>
        <row r="3035">
          <cell r="A3035" t="str">
            <v>C&amp;I</v>
          </cell>
          <cell r="B3035">
            <v>10</v>
          </cell>
          <cell r="C3035" t="str">
            <v>R</v>
          </cell>
          <cell r="D3035" t="str">
            <v>PCT</v>
          </cell>
          <cell r="E3035" t="str">
            <v>All</v>
          </cell>
          <cell r="F3035">
            <v>76.581699999999998</v>
          </cell>
          <cell r="G3035">
            <v>4.2407430000000002</v>
          </cell>
          <cell r="H3035">
            <v>4.2678190000000003</v>
          </cell>
          <cell r="I3035">
            <v>-0.23480719999999999</v>
          </cell>
          <cell r="J3035">
            <v>-9.6081200000000005E-2</v>
          </cell>
          <cell r="K3035">
            <v>0</v>
          </cell>
          <cell r="L3035">
            <v>9.6081200000000005E-2</v>
          </cell>
          <cell r="M3035">
            <v>0.23480719999999999</v>
          </cell>
          <cell r="N3035">
            <v>0.23480719999999999</v>
          </cell>
          <cell r="O3035">
            <v>164</v>
          </cell>
        </row>
        <row r="3036">
          <cell r="A3036" t="str">
            <v>C&amp;I</v>
          </cell>
          <cell r="B3036">
            <v>11</v>
          </cell>
          <cell r="C3036" t="str">
            <v>R</v>
          </cell>
          <cell r="D3036" t="str">
            <v>PCT</v>
          </cell>
          <cell r="E3036" t="str">
            <v>All</v>
          </cell>
          <cell r="F3036">
            <v>81.742099999999994</v>
          </cell>
          <cell r="G3036">
            <v>5.2558910000000001</v>
          </cell>
          <cell r="H3036">
            <v>5.4502670000000002</v>
          </cell>
          <cell r="I3036">
            <v>-0.23854729999999999</v>
          </cell>
          <cell r="J3036">
            <v>-9.7611600000000007E-2</v>
          </cell>
          <cell r="K3036">
            <v>0</v>
          </cell>
          <cell r="L3036">
            <v>9.7611600000000007E-2</v>
          </cell>
          <cell r="M3036">
            <v>0.23854729999999999</v>
          </cell>
          <cell r="N3036">
            <v>0.23854729999999999</v>
          </cell>
          <cell r="O3036">
            <v>164</v>
          </cell>
        </row>
        <row r="3037">
          <cell r="A3037" t="str">
            <v>C&amp;I</v>
          </cell>
          <cell r="B3037">
            <v>12</v>
          </cell>
          <cell r="C3037" t="str">
            <v>R</v>
          </cell>
          <cell r="D3037" t="str">
            <v>PCT</v>
          </cell>
          <cell r="E3037" t="str">
            <v>All</v>
          </cell>
          <cell r="F3037">
            <v>86.069699999999997</v>
          </cell>
          <cell r="G3037">
            <v>5.8819800000000004</v>
          </cell>
          <cell r="H3037">
            <v>5.9874549999999997</v>
          </cell>
          <cell r="I3037">
            <v>-0.23854420000000001</v>
          </cell>
          <cell r="J3037">
            <v>-9.76104E-2</v>
          </cell>
          <cell r="K3037">
            <v>0</v>
          </cell>
          <cell r="L3037">
            <v>9.76104E-2</v>
          </cell>
          <cell r="M3037">
            <v>0.23854420000000001</v>
          </cell>
          <cell r="N3037">
            <v>0.23854420000000001</v>
          </cell>
          <cell r="O3037">
            <v>164</v>
          </cell>
        </row>
        <row r="3038">
          <cell r="A3038" t="str">
            <v>C&amp;I</v>
          </cell>
          <cell r="B3038">
            <v>13</v>
          </cell>
          <cell r="C3038" t="str">
            <v>R</v>
          </cell>
          <cell r="D3038" t="str">
            <v>PCT</v>
          </cell>
          <cell r="E3038" t="str">
            <v>All</v>
          </cell>
          <cell r="F3038">
            <v>89.492400000000004</v>
          </cell>
          <cell r="G3038">
            <v>6.3939560000000002</v>
          </cell>
          <cell r="H3038">
            <v>6.3864039999999997</v>
          </cell>
          <cell r="I3038">
            <v>-0.24329390000000001</v>
          </cell>
          <cell r="J3038">
            <v>-9.9553900000000001E-2</v>
          </cell>
          <cell r="K3038">
            <v>0</v>
          </cell>
          <cell r="L3038">
            <v>9.9553900000000001E-2</v>
          </cell>
          <cell r="M3038">
            <v>0.24329390000000001</v>
          </cell>
          <cell r="N3038">
            <v>0.24329390000000001</v>
          </cell>
          <cell r="O3038">
            <v>164</v>
          </cell>
        </row>
        <row r="3039">
          <cell r="A3039" t="str">
            <v>C&amp;I</v>
          </cell>
          <cell r="B3039">
            <v>14</v>
          </cell>
          <cell r="C3039" t="str">
            <v>R</v>
          </cell>
          <cell r="D3039" t="str">
            <v>PCT</v>
          </cell>
          <cell r="E3039" t="str">
            <v>All</v>
          </cell>
          <cell r="F3039">
            <v>92.487200000000001</v>
          </cell>
          <cell r="G3039">
            <v>6.8465639999999999</v>
          </cell>
          <cell r="H3039">
            <v>6.7207549999999996</v>
          </cell>
          <cell r="I3039">
            <v>-0.24273890000000001</v>
          </cell>
          <cell r="J3039">
            <v>-9.9326800000000007E-2</v>
          </cell>
          <cell r="K3039">
            <v>0</v>
          </cell>
          <cell r="L3039">
            <v>9.9326800000000007E-2</v>
          </cell>
          <cell r="M3039">
            <v>0.24273890000000001</v>
          </cell>
          <cell r="N3039">
            <v>0.24273890000000001</v>
          </cell>
          <cell r="O3039">
            <v>164</v>
          </cell>
        </row>
        <row r="3040">
          <cell r="A3040" t="str">
            <v>C&amp;I</v>
          </cell>
          <cell r="B3040">
            <v>15</v>
          </cell>
          <cell r="C3040" t="str">
            <v>R</v>
          </cell>
          <cell r="D3040" t="str">
            <v>PCT</v>
          </cell>
          <cell r="E3040" t="str">
            <v>All</v>
          </cell>
          <cell r="F3040">
            <v>94.963999999999999</v>
          </cell>
          <cell r="G3040">
            <v>7.1194639999999998</v>
          </cell>
          <cell r="H3040">
            <v>6.9529769999999997</v>
          </cell>
          <cell r="I3040">
            <v>-0.23944289999999999</v>
          </cell>
          <cell r="J3040">
            <v>-9.7978099999999999E-2</v>
          </cell>
          <cell r="K3040">
            <v>0</v>
          </cell>
          <cell r="L3040">
            <v>9.7978099999999999E-2</v>
          </cell>
          <cell r="M3040">
            <v>0.23944289999999999</v>
          </cell>
          <cell r="N3040">
            <v>0.23944289999999999</v>
          </cell>
          <cell r="O3040">
            <v>164</v>
          </cell>
        </row>
        <row r="3041">
          <cell r="A3041" t="str">
            <v>C&amp;I</v>
          </cell>
          <cell r="B3041">
            <v>16</v>
          </cell>
          <cell r="C3041" t="str">
            <v>R</v>
          </cell>
          <cell r="D3041" t="str">
            <v>PCT</v>
          </cell>
          <cell r="E3041" t="str">
            <v>All</v>
          </cell>
          <cell r="F3041">
            <v>97.196399999999997</v>
          </cell>
          <cell r="G3041">
            <v>7.2586310000000003</v>
          </cell>
          <cell r="H3041">
            <v>7.5960539999999996</v>
          </cell>
          <cell r="I3041">
            <v>-0.2362677</v>
          </cell>
          <cell r="J3041">
            <v>-9.6678799999999995E-2</v>
          </cell>
          <cell r="K3041">
            <v>0</v>
          </cell>
          <cell r="L3041">
            <v>9.6678799999999995E-2</v>
          </cell>
          <cell r="M3041">
            <v>0.2362677</v>
          </cell>
          <cell r="N3041">
            <v>0.2362677</v>
          </cell>
          <cell r="O3041">
            <v>164</v>
          </cell>
        </row>
        <row r="3042">
          <cell r="A3042" t="str">
            <v>C&amp;I</v>
          </cell>
          <cell r="B3042">
            <v>17</v>
          </cell>
          <cell r="C3042" t="str">
            <v>R</v>
          </cell>
          <cell r="D3042" t="str">
            <v>PCT</v>
          </cell>
          <cell r="E3042" t="str">
            <v>All</v>
          </cell>
          <cell r="F3042">
            <v>98.428799999999995</v>
          </cell>
          <cell r="G3042">
            <v>7.0783440000000004</v>
          </cell>
          <cell r="H3042">
            <v>7.5719649999999996</v>
          </cell>
          <cell r="I3042">
            <v>-0.2380524</v>
          </cell>
          <cell r="J3042">
            <v>-9.7409099999999998E-2</v>
          </cell>
          <cell r="K3042">
            <v>0</v>
          </cell>
          <cell r="L3042">
            <v>9.7409099999999998E-2</v>
          </cell>
          <cell r="M3042">
            <v>0.2380524</v>
          </cell>
          <cell r="N3042">
            <v>0.2380524</v>
          </cell>
          <cell r="O3042">
            <v>164</v>
          </cell>
        </row>
        <row r="3043">
          <cell r="A3043" t="str">
            <v>C&amp;I</v>
          </cell>
          <cell r="B3043">
            <v>18</v>
          </cell>
          <cell r="C3043" t="str">
            <v>R</v>
          </cell>
          <cell r="D3043" t="str">
            <v>PCT</v>
          </cell>
          <cell r="E3043" t="str">
            <v>All</v>
          </cell>
          <cell r="F3043">
            <v>98.488</v>
          </cell>
          <cell r="G3043">
            <v>5.7357389999999997</v>
          </cell>
          <cell r="H3043">
            <v>5.9852299999999996</v>
          </cell>
          <cell r="I3043">
            <v>-0.2405031</v>
          </cell>
          <cell r="J3043">
            <v>-9.8411899999999997E-2</v>
          </cell>
          <cell r="K3043">
            <v>0</v>
          </cell>
          <cell r="L3043">
            <v>9.8411899999999997E-2</v>
          </cell>
          <cell r="M3043">
            <v>0.2405031</v>
          </cell>
          <cell r="N3043">
            <v>0.2405031</v>
          </cell>
          <cell r="O3043">
            <v>164</v>
          </cell>
        </row>
        <row r="3044">
          <cell r="A3044" t="str">
            <v>C&amp;I</v>
          </cell>
          <cell r="B3044">
            <v>19</v>
          </cell>
          <cell r="C3044" t="str">
            <v>R</v>
          </cell>
          <cell r="D3044" t="str">
            <v>PCT</v>
          </cell>
          <cell r="E3044" t="str">
            <v>All</v>
          </cell>
          <cell r="F3044">
            <v>96.119200000000006</v>
          </cell>
          <cell r="G3044">
            <v>4.567901</v>
          </cell>
          <cell r="H3044">
            <v>4.7403849999999998</v>
          </cell>
          <cell r="I3044">
            <v>-0.2377754</v>
          </cell>
          <cell r="J3044">
            <v>-9.7295800000000002E-2</v>
          </cell>
          <cell r="K3044">
            <v>0</v>
          </cell>
          <cell r="L3044">
            <v>9.7295800000000002E-2</v>
          </cell>
          <cell r="M3044">
            <v>0.2377754</v>
          </cell>
          <cell r="N3044">
            <v>0.2377754</v>
          </cell>
          <cell r="O3044">
            <v>164</v>
          </cell>
        </row>
        <row r="3045">
          <cell r="A3045" t="str">
            <v>C&amp;I</v>
          </cell>
          <cell r="B3045">
            <v>20</v>
          </cell>
          <cell r="C3045" t="str">
            <v>R</v>
          </cell>
          <cell r="D3045" t="str">
            <v>PCT</v>
          </cell>
          <cell r="E3045" t="str">
            <v>All</v>
          </cell>
          <cell r="F3045">
            <v>93.964799999999997</v>
          </cell>
          <cell r="G3045">
            <v>4.3082479999999999</v>
          </cell>
          <cell r="H3045">
            <v>4.2837719999999999</v>
          </cell>
          <cell r="I3045">
            <v>-0.24029790000000001</v>
          </cell>
          <cell r="J3045">
            <v>-9.8327999999999999E-2</v>
          </cell>
          <cell r="K3045">
            <v>0</v>
          </cell>
          <cell r="L3045">
            <v>9.8327999999999999E-2</v>
          </cell>
          <cell r="M3045">
            <v>0.24029790000000001</v>
          </cell>
          <cell r="N3045">
            <v>0.24029790000000001</v>
          </cell>
          <cell r="O3045">
            <v>164</v>
          </cell>
        </row>
        <row r="3046">
          <cell r="A3046" t="str">
            <v>C&amp;I</v>
          </cell>
          <cell r="B3046">
            <v>21</v>
          </cell>
          <cell r="C3046" t="str">
            <v>R</v>
          </cell>
          <cell r="D3046" t="str">
            <v>PCT</v>
          </cell>
          <cell r="E3046" t="str">
            <v>All</v>
          </cell>
          <cell r="F3046">
            <v>90.101200000000006</v>
          </cell>
          <cell r="G3046">
            <v>3.6089280000000001</v>
          </cell>
          <cell r="H3046">
            <v>3.8279800000000002</v>
          </cell>
          <cell r="I3046">
            <v>-0.23583770000000001</v>
          </cell>
          <cell r="J3046">
            <v>-9.6502900000000003E-2</v>
          </cell>
          <cell r="K3046">
            <v>0</v>
          </cell>
          <cell r="L3046">
            <v>9.6502900000000003E-2</v>
          </cell>
          <cell r="M3046">
            <v>0.23583770000000001</v>
          </cell>
          <cell r="N3046">
            <v>0.23583770000000001</v>
          </cell>
          <cell r="O3046">
            <v>164</v>
          </cell>
        </row>
        <row r="3047">
          <cell r="A3047" t="str">
            <v>C&amp;I</v>
          </cell>
          <cell r="B3047">
            <v>22</v>
          </cell>
          <cell r="C3047" t="str">
            <v>R</v>
          </cell>
          <cell r="D3047" t="str">
            <v>PCT</v>
          </cell>
          <cell r="E3047" t="str">
            <v>All</v>
          </cell>
          <cell r="F3047">
            <v>87.101200000000006</v>
          </cell>
          <cell r="G3047">
            <v>3.2180149999999998</v>
          </cell>
          <cell r="H3047">
            <v>3.3995730000000002</v>
          </cell>
          <cell r="I3047">
            <v>-0.23176920000000001</v>
          </cell>
          <cell r="J3047">
            <v>-9.4838099999999995E-2</v>
          </cell>
          <cell r="K3047">
            <v>0</v>
          </cell>
          <cell r="L3047">
            <v>9.4838099999999995E-2</v>
          </cell>
          <cell r="M3047">
            <v>0.23176920000000001</v>
          </cell>
          <cell r="N3047">
            <v>0.23176920000000001</v>
          </cell>
          <cell r="O3047">
            <v>164</v>
          </cell>
        </row>
        <row r="3048">
          <cell r="A3048" t="str">
            <v>C&amp;I</v>
          </cell>
          <cell r="B3048">
            <v>23</v>
          </cell>
          <cell r="C3048" t="str">
            <v>R</v>
          </cell>
          <cell r="D3048" t="str">
            <v>PCT</v>
          </cell>
          <cell r="E3048" t="str">
            <v>All</v>
          </cell>
          <cell r="F3048">
            <v>84.065200000000004</v>
          </cell>
          <cell r="G3048">
            <v>2.9167900000000002</v>
          </cell>
          <cell r="H3048">
            <v>3.0649130000000002</v>
          </cell>
          <cell r="I3048">
            <v>-0.22824759999999999</v>
          </cell>
          <cell r="J3048">
            <v>-9.3397099999999997E-2</v>
          </cell>
          <cell r="K3048">
            <v>0</v>
          </cell>
          <cell r="L3048">
            <v>9.3397099999999997E-2</v>
          </cell>
          <cell r="M3048">
            <v>0.22824759999999999</v>
          </cell>
          <cell r="N3048">
            <v>0.22824759999999999</v>
          </cell>
          <cell r="O3048">
            <v>164</v>
          </cell>
        </row>
        <row r="3049">
          <cell r="A3049" t="str">
            <v>C&amp;I</v>
          </cell>
          <cell r="B3049">
            <v>24</v>
          </cell>
          <cell r="C3049" t="str">
            <v>R</v>
          </cell>
          <cell r="D3049" t="str">
            <v>PCT</v>
          </cell>
          <cell r="E3049" t="str">
            <v>All</v>
          </cell>
          <cell r="F3049">
            <v>81.583200000000005</v>
          </cell>
          <cell r="G3049">
            <v>2.6933319999999998</v>
          </cell>
          <cell r="H3049">
            <v>2.674023</v>
          </cell>
          <cell r="I3049">
            <v>-0.22644220000000001</v>
          </cell>
          <cell r="J3049">
            <v>-9.2658299999999999E-2</v>
          </cell>
          <cell r="K3049">
            <v>0</v>
          </cell>
          <cell r="L3049">
            <v>9.2658299999999999E-2</v>
          </cell>
          <cell r="M3049">
            <v>0.22644220000000001</v>
          </cell>
          <cell r="N3049">
            <v>0.22644220000000001</v>
          </cell>
          <cell r="O3049">
            <v>164</v>
          </cell>
        </row>
        <row r="3050">
          <cell r="A3050" t="str">
            <v>C&amp;I</v>
          </cell>
          <cell r="B3050">
            <v>1</v>
          </cell>
          <cell r="C3050" t="str">
            <v>R</v>
          </cell>
          <cell r="D3050" t="str">
            <v>PCT</v>
          </cell>
          <cell r="E3050" t="str">
            <v>Building Age: &lt; 3 YEARS</v>
          </cell>
          <cell r="F3050">
            <v>77</v>
          </cell>
          <cell r="G3050">
            <v>0.69531480000000001</v>
          </cell>
          <cell r="H3050">
            <v>0.82499990000000001</v>
          </cell>
          <cell r="I3050">
            <v>-8.1802879999999991</v>
          </cell>
          <cell r="J3050">
            <v>-3.347308</v>
          </cell>
          <cell r="K3050">
            <v>0</v>
          </cell>
          <cell r="L3050">
            <v>3.347308</v>
          </cell>
          <cell r="M3050">
            <v>8.1802879999999991</v>
          </cell>
          <cell r="N3050">
            <v>8.1802879999999991</v>
          </cell>
          <cell r="O3050">
            <v>1</v>
          </cell>
        </row>
        <row r="3051">
          <cell r="A3051" t="str">
            <v>C&amp;I</v>
          </cell>
          <cell r="B3051">
            <v>2</v>
          </cell>
          <cell r="C3051" t="str">
            <v>R</v>
          </cell>
          <cell r="D3051" t="str">
            <v>PCT</v>
          </cell>
          <cell r="E3051" t="str">
            <v>Building Age: &lt; 3 YEARS</v>
          </cell>
          <cell r="F3051">
            <v>76.5</v>
          </cell>
          <cell r="G3051">
            <v>0.72576149999999995</v>
          </cell>
          <cell r="H3051">
            <v>0.57299979999999995</v>
          </cell>
          <cell r="I3051">
            <v>-8.159224</v>
          </cell>
          <cell r="J3051">
            <v>-3.3386879999999999</v>
          </cell>
          <cell r="K3051">
            <v>0</v>
          </cell>
          <cell r="L3051">
            <v>3.3386879999999999</v>
          </cell>
          <cell r="M3051">
            <v>8.159224</v>
          </cell>
          <cell r="N3051">
            <v>8.159224</v>
          </cell>
          <cell r="O3051">
            <v>1</v>
          </cell>
        </row>
        <row r="3052">
          <cell r="A3052" t="str">
            <v>C&amp;I</v>
          </cell>
          <cell r="B3052">
            <v>3</v>
          </cell>
          <cell r="C3052" t="str">
            <v>R</v>
          </cell>
          <cell r="D3052" t="str">
            <v>PCT</v>
          </cell>
          <cell r="E3052" t="str">
            <v>Building Age: &lt; 3 YEARS</v>
          </cell>
          <cell r="F3052">
            <v>73.5</v>
          </cell>
          <cell r="G3052">
            <v>0.46113179999999998</v>
          </cell>
          <cell r="H3052">
            <v>0.60599990000000004</v>
          </cell>
          <cell r="I3052">
            <v>-8.1923200000000005</v>
          </cell>
          <cell r="J3052">
            <v>-3.3522310000000002</v>
          </cell>
          <cell r="K3052">
            <v>0</v>
          </cell>
          <cell r="L3052">
            <v>3.3522310000000002</v>
          </cell>
          <cell r="M3052">
            <v>8.1923200000000005</v>
          </cell>
          <cell r="N3052">
            <v>8.1923200000000005</v>
          </cell>
          <cell r="O3052">
            <v>1</v>
          </cell>
        </row>
        <row r="3053">
          <cell r="A3053" t="str">
            <v>C&amp;I</v>
          </cell>
          <cell r="B3053">
            <v>4</v>
          </cell>
          <cell r="C3053" t="str">
            <v>R</v>
          </cell>
          <cell r="D3053" t="str">
            <v>PCT</v>
          </cell>
          <cell r="E3053" t="str">
            <v>Building Age: &lt; 3 YEARS</v>
          </cell>
          <cell r="F3053">
            <v>72</v>
          </cell>
          <cell r="G3053">
            <v>0.60225589999999996</v>
          </cell>
          <cell r="H3053">
            <v>0.58899990000000002</v>
          </cell>
          <cell r="I3053">
            <v>-8.1472390000000008</v>
          </cell>
          <cell r="J3053">
            <v>-3.3337840000000001</v>
          </cell>
          <cell r="K3053">
            <v>0</v>
          </cell>
          <cell r="L3053">
            <v>3.3337840000000001</v>
          </cell>
          <cell r="M3053">
            <v>8.1472390000000008</v>
          </cell>
          <cell r="N3053">
            <v>8.1472390000000008</v>
          </cell>
          <cell r="O3053">
            <v>1</v>
          </cell>
        </row>
        <row r="3054">
          <cell r="A3054" t="str">
            <v>C&amp;I</v>
          </cell>
          <cell r="B3054">
            <v>5</v>
          </cell>
          <cell r="C3054" t="str">
            <v>R</v>
          </cell>
          <cell r="D3054" t="str">
            <v>PCT</v>
          </cell>
          <cell r="E3054" t="str">
            <v>Building Age: &lt; 3 YEARS</v>
          </cell>
          <cell r="F3054">
            <v>70.5</v>
          </cell>
          <cell r="G3054">
            <v>0.64262719999999995</v>
          </cell>
          <cell r="H3054">
            <v>0.58999990000000002</v>
          </cell>
          <cell r="I3054">
            <v>-8.1381320000000006</v>
          </cell>
          <cell r="J3054">
            <v>-3.3300580000000002</v>
          </cell>
          <cell r="K3054">
            <v>0</v>
          </cell>
          <cell r="L3054">
            <v>3.3300580000000002</v>
          </cell>
          <cell r="M3054">
            <v>8.1381320000000006</v>
          </cell>
          <cell r="N3054">
            <v>8.1381320000000006</v>
          </cell>
          <cell r="O3054">
            <v>1</v>
          </cell>
        </row>
        <row r="3055">
          <cell r="A3055" t="str">
            <v>C&amp;I</v>
          </cell>
          <cell r="B3055">
            <v>6</v>
          </cell>
          <cell r="C3055" t="str">
            <v>R</v>
          </cell>
          <cell r="D3055" t="str">
            <v>PCT</v>
          </cell>
          <cell r="E3055" t="str">
            <v>Building Age: &lt; 3 YEARS</v>
          </cell>
          <cell r="F3055">
            <v>69.5</v>
          </cell>
          <cell r="G3055">
            <v>0.65947500000000003</v>
          </cell>
          <cell r="H3055">
            <v>0.90799969999999997</v>
          </cell>
          <cell r="I3055">
            <v>-8.1259119999999996</v>
          </cell>
          <cell r="J3055">
            <v>-3.3250570000000002</v>
          </cell>
          <cell r="K3055">
            <v>0</v>
          </cell>
          <cell r="L3055">
            <v>3.3250570000000002</v>
          </cell>
          <cell r="M3055">
            <v>8.1259119999999996</v>
          </cell>
          <cell r="N3055">
            <v>8.1259119999999996</v>
          </cell>
          <cell r="O3055">
            <v>1</v>
          </cell>
        </row>
        <row r="3056">
          <cell r="A3056" t="str">
            <v>C&amp;I</v>
          </cell>
          <cell r="B3056">
            <v>7</v>
          </cell>
          <cell r="C3056" t="str">
            <v>R</v>
          </cell>
          <cell r="D3056" t="str">
            <v>PCT</v>
          </cell>
          <cell r="E3056" t="str">
            <v>Building Age: &lt; 3 YEARS</v>
          </cell>
          <cell r="F3056">
            <v>68.5</v>
          </cell>
          <cell r="G3056">
            <v>0.54787920000000001</v>
          </cell>
          <cell r="H3056">
            <v>0.59399990000000003</v>
          </cell>
          <cell r="I3056">
            <v>-8.1139320000000001</v>
          </cell>
          <cell r="J3056">
            <v>-3.3201550000000002</v>
          </cell>
          <cell r="K3056">
            <v>0</v>
          </cell>
          <cell r="L3056">
            <v>3.3201550000000002</v>
          </cell>
          <cell r="M3056">
            <v>8.1139320000000001</v>
          </cell>
          <cell r="N3056">
            <v>8.1139320000000001</v>
          </cell>
          <cell r="O3056">
            <v>1</v>
          </cell>
        </row>
        <row r="3057">
          <cell r="A3057" t="str">
            <v>C&amp;I</v>
          </cell>
          <cell r="B3057">
            <v>8</v>
          </cell>
          <cell r="C3057" t="str">
            <v>R</v>
          </cell>
          <cell r="D3057" t="str">
            <v>PCT</v>
          </cell>
          <cell r="E3057" t="str">
            <v>Building Age: &lt; 3 YEARS</v>
          </cell>
          <cell r="F3057">
            <v>69</v>
          </cell>
          <cell r="G3057">
            <v>0.68432409999999999</v>
          </cell>
          <cell r="H3057">
            <v>0.60699990000000004</v>
          </cell>
          <cell r="I3057">
            <v>-8.1271210000000007</v>
          </cell>
          <cell r="J3057">
            <v>-3.3255520000000001</v>
          </cell>
          <cell r="K3057">
            <v>0</v>
          </cell>
          <cell r="L3057">
            <v>3.3255520000000001</v>
          </cell>
          <cell r="M3057">
            <v>8.1271210000000007</v>
          </cell>
          <cell r="N3057">
            <v>8.1271210000000007</v>
          </cell>
          <cell r="O3057">
            <v>1</v>
          </cell>
        </row>
        <row r="3058">
          <cell r="A3058" t="str">
            <v>C&amp;I</v>
          </cell>
          <cell r="B3058">
            <v>9</v>
          </cell>
          <cell r="C3058" t="str">
            <v>R</v>
          </cell>
          <cell r="D3058" t="str">
            <v>PCT</v>
          </cell>
          <cell r="E3058" t="str">
            <v>Building Age: &lt; 3 YEARS</v>
          </cell>
          <cell r="F3058">
            <v>71.5</v>
          </cell>
          <cell r="G3058">
            <v>1.7135389999999999</v>
          </cell>
          <cell r="H3058">
            <v>3.5889989999999998</v>
          </cell>
          <cell r="I3058">
            <v>-8.3533030000000004</v>
          </cell>
          <cell r="J3058">
            <v>-3.418104</v>
          </cell>
          <cell r="K3058">
            <v>0</v>
          </cell>
          <cell r="L3058">
            <v>3.418104</v>
          </cell>
          <cell r="M3058">
            <v>8.3533030000000004</v>
          </cell>
          <cell r="N3058">
            <v>8.3533030000000004</v>
          </cell>
          <cell r="O3058">
            <v>1</v>
          </cell>
        </row>
        <row r="3059">
          <cell r="A3059" t="str">
            <v>C&amp;I</v>
          </cell>
          <cell r="B3059">
            <v>10</v>
          </cell>
          <cell r="C3059" t="str">
            <v>R</v>
          </cell>
          <cell r="D3059" t="str">
            <v>PCT</v>
          </cell>
          <cell r="E3059" t="str">
            <v>Building Age: &lt; 3 YEARS</v>
          </cell>
          <cell r="F3059">
            <v>76</v>
          </cell>
          <cell r="G3059">
            <v>3.6259920000000001</v>
          </cell>
          <cell r="H3059">
            <v>5.3179980000000002</v>
          </cell>
          <cell r="I3059">
            <v>-9.2443290000000005</v>
          </cell>
          <cell r="J3059">
            <v>-3.782705</v>
          </cell>
          <cell r="K3059">
            <v>0</v>
          </cell>
          <cell r="L3059">
            <v>3.782705</v>
          </cell>
          <cell r="M3059">
            <v>9.2443290000000005</v>
          </cell>
          <cell r="N3059">
            <v>9.2443290000000005</v>
          </cell>
          <cell r="O3059">
            <v>1</v>
          </cell>
        </row>
        <row r="3060">
          <cell r="A3060" t="str">
            <v>C&amp;I</v>
          </cell>
          <cell r="B3060">
            <v>11</v>
          </cell>
          <cell r="C3060" t="str">
            <v>R</v>
          </cell>
          <cell r="D3060" t="str">
            <v>PCT</v>
          </cell>
          <cell r="E3060" t="str">
            <v>Building Age: &lt; 3 YEARS</v>
          </cell>
          <cell r="F3060">
            <v>81.5</v>
          </cell>
          <cell r="G3060">
            <v>4.8261440000000002</v>
          </cell>
          <cell r="H3060">
            <v>6.0249990000000002</v>
          </cell>
          <cell r="I3060">
            <v>-8.9608070000000009</v>
          </cell>
          <cell r="J3060">
            <v>-3.6666889999999999</v>
          </cell>
          <cell r="K3060">
            <v>0</v>
          </cell>
          <cell r="L3060">
            <v>3.6666889999999999</v>
          </cell>
          <cell r="M3060">
            <v>8.9608070000000009</v>
          </cell>
          <cell r="N3060">
            <v>8.9608070000000009</v>
          </cell>
          <cell r="O3060">
            <v>1</v>
          </cell>
        </row>
        <row r="3061">
          <cell r="A3061" t="str">
            <v>C&amp;I</v>
          </cell>
          <cell r="B3061">
            <v>12</v>
          </cell>
          <cell r="C3061" t="str">
            <v>R</v>
          </cell>
          <cell r="D3061" t="str">
            <v>PCT</v>
          </cell>
          <cell r="E3061" t="str">
            <v>Building Age: &lt; 3 YEARS</v>
          </cell>
          <cell r="F3061">
            <v>86</v>
          </cell>
          <cell r="G3061">
            <v>7.0287499999999996</v>
          </cell>
          <cell r="H3061">
            <v>6.8449970000000002</v>
          </cell>
          <cell r="I3061">
            <v>-9.2037739999999992</v>
          </cell>
          <cell r="J3061">
            <v>-3.7661099999999998</v>
          </cell>
          <cell r="K3061">
            <v>0</v>
          </cell>
          <cell r="L3061">
            <v>3.7661099999999998</v>
          </cell>
          <cell r="M3061">
            <v>9.2037739999999992</v>
          </cell>
          <cell r="N3061">
            <v>9.2037739999999992</v>
          </cell>
          <cell r="O3061">
            <v>1</v>
          </cell>
        </row>
        <row r="3062">
          <cell r="A3062" t="str">
            <v>C&amp;I</v>
          </cell>
          <cell r="B3062">
            <v>13</v>
          </cell>
          <cell r="C3062" t="str">
            <v>R</v>
          </cell>
          <cell r="D3062" t="str">
            <v>PCT</v>
          </cell>
          <cell r="E3062" t="str">
            <v>Building Age: &lt; 3 YEARS</v>
          </cell>
          <cell r="F3062">
            <v>89.5</v>
          </cell>
          <cell r="G3062">
            <v>8.0818790000000007</v>
          </cell>
          <cell r="H3062">
            <v>9.1559980000000003</v>
          </cell>
          <cell r="I3062">
            <v>-9.2221430000000009</v>
          </cell>
          <cell r="J3062">
            <v>-3.7736260000000001</v>
          </cell>
          <cell r="K3062">
            <v>0</v>
          </cell>
          <cell r="L3062">
            <v>3.7736260000000001</v>
          </cell>
          <cell r="M3062">
            <v>9.2221430000000009</v>
          </cell>
          <cell r="N3062">
            <v>9.2221430000000009</v>
          </cell>
          <cell r="O3062">
            <v>1</v>
          </cell>
        </row>
        <row r="3063">
          <cell r="A3063" t="str">
            <v>C&amp;I</v>
          </cell>
          <cell r="B3063">
            <v>14</v>
          </cell>
          <cell r="C3063" t="str">
            <v>R</v>
          </cell>
          <cell r="D3063" t="str">
            <v>PCT</v>
          </cell>
          <cell r="E3063" t="str">
            <v>Building Age: &lt; 3 YEARS</v>
          </cell>
          <cell r="F3063">
            <v>92.5</v>
          </cell>
          <cell r="G3063">
            <v>8.9753299999999996</v>
          </cell>
          <cell r="H3063">
            <v>8.6889970000000005</v>
          </cell>
          <cell r="I3063">
            <v>-10.282299999999999</v>
          </cell>
          <cell r="J3063">
            <v>-4.207433</v>
          </cell>
          <cell r="K3063">
            <v>0</v>
          </cell>
          <cell r="L3063">
            <v>4.207433</v>
          </cell>
          <cell r="M3063">
            <v>10.282299999999999</v>
          </cell>
          <cell r="N3063">
            <v>10.282299999999999</v>
          </cell>
          <cell r="O3063">
            <v>1</v>
          </cell>
        </row>
        <row r="3064">
          <cell r="A3064" t="str">
            <v>C&amp;I</v>
          </cell>
          <cell r="B3064">
            <v>15</v>
          </cell>
          <cell r="C3064" t="str">
            <v>R</v>
          </cell>
          <cell r="D3064" t="str">
            <v>PCT</v>
          </cell>
          <cell r="E3064" t="str">
            <v>Building Age: &lt; 3 YEARS</v>
          </cell>
          <cell r="F3064">
            <v>95</v>
          </cell>
          <cell r="G3064">
            <v>11.11889</v>
          </cell>
          <cell r="H3064">
            <v>9.3159980000000004</v>
          </cell>
          <cell r="I3064">
            <v>-9.3231129999999993</v>
          </cell>
          <cell r="J3064">
            <v>-3.814943</v>
          </cell>
          <cell r="K3064">
            <v>0</v>
          </cell>
          <cell r="L3064">
            <v>3.814943</v>
          </cell>
          <cell r="M3064">
            <v>9.3231129999999993</v>
          </cell>
          <cell r="N3064">
            <v>9.3231129999999993</v>
          </cell>
          <cell r="O3064">
            <v>1</v>
          </cell>
        </row>
        <row r="3065">
          <cell r="A3065" t="str">
            <v>C&amp;I</v>
          </cell>
          <cell r="B3065">
            <v>16</v>
          </cell>
          <cell r="C3065" t="str">
            <v>R</v>
          </cell>
          <cell r="D3065" t="str">
            <v>PCT</v>
          </cell>
          <cell r="E3065" t="str">
            <v>Building Age: &lt; 3 YEARS</v>
          </cell>
          <cell r="F3065">
            <v>97.5</v>
          </cell>
          <cell r="G3065">
            <v>10.400499999999999</v>
          </cell>
          <cell r="H3065">
            <v>8.742998</v>
          </cell>
          <cell r="I3065">
            <v>-9.107704</v>
          </cell>
          <cell r="J3065">
            <v>-3.7267990000000002</v>
          </cell>
          <cell r="K3065">
            <v>0</v>
          </cell>
          <cell r="L3065">
            <v>3.7267990000000002</v>
          </cell>
          <cell r="M3065">
            <v>9.107704</v>
          </cell>
          <cell r="N3065">
            <v>9.107704</v>
          </cell>
          <cell r="O3065">
            <v>1</v>
          </cell>
        </row>
        <row r="3066">
          <cell r="A3066" t="str">
            <v>C&amp;I</v>
          </cell>
          <cell r="B3066">
            <v>17</v>
          </cell>
          <cell r="C3066" t="str">
            <v>R</v>
          </cell>
          <cell r="D3066" t="str">
            <v>PCT</v>
          </cell>
          <cell r="E3066" t="str">
            <v>Building Age: &lt; 3 YEARS</v>
          </cell>
          <cell r="F3066">
            <v>99</v>
          </cell>
          <cell r="G3066">
            <v>10.19633</v>
          </cell>
          <cell r="H3066">
            <v>10.936999999999999</v>
          </cell>
          <cell r="I3066">
            <v>-9.0959009999999996</v>
          </cell>
          <cell r="J3066">
            <v>-3.7219690000000001</v>
          </cell>
          <cell r="K3066">
            <v>0</v>
          </cell>
          <cell r="L3066">
            <v>3.7219690000000001</v>
          </cell>
          <cell r="M3066">
            <v>9.0959009999999996</v>
          </cell>
          <cell r="N3066">
            <v>9.0959009999999996</v>
          </cell>
          <cell r="O3066">
            <v>1</v>
          </cell>
        </row>
        <row r="3067">
          <cell r="A3067" t="str">
            <v>C&amp;I</v>
          </cell>
          <cell r="B3067">
            <v>18</v>
          </cell>
          <cell r="C3067" t="str">
            <v>R</v>
          </cell>
          <cell r="D3067" t="str">
            <v>PCT</v>
          </cell>
          <cell r="E3067" t="str">
            <v>Building Age: &lt; 3 YEARS</v>
          </cell>
          <cell r="F3067">
            <v>99</v>
          </cell>
          <cell r="G3067">
            <v>9.1605299999999996</v>
          </cell>
          <cell r="H3067">
            <v>10.016</v>
          </cell>
          <cell r="I3067">
            <v>-9.5879670000000008</v>
          </cell>
          <cell r="J3067">
            <v>-3.9233180000000001</v>
          </cell>
          <cell r="K3067">
            <v>0</v>
          </cell>
          <cell r="L3067">
            <v>3.9233180000000001</v>
          </cell>
          <cell r="M3067">
            <v>9.5879670000000008</v>
          </cell>
          <cell r="N3067">
            <v>9.5879670000000008</v>
          </cell>
          <cell r="O3067">
            <v>1</v>
          </cell>
        </row>
        <row r="3068">
          <cell r="A3068" t="str">
            <v>C&amp;I</v>
          </cell>
          <cell r="B3068">
            <v>19</v>
          </cell>
          <cell r="C3068" t="str">
            <v>R</v>
          </cell>
          <cell r="D3068" t="str">
            <v>PCT</v>
          </cell>
          <cell r="E3068" t="str">
            <v>Building Age: &lt; 3 YEARS</v>
          </cell>
          <cell r="F3068">
            <v>96.5</v>
          </cell>
          <cell r="G3068">
            <v>7.8191179999999996</v>
          </cell>
          <cell r="H3068">
            <v>7.9679989999999998</v>
          </cell>
          <cell r="I3068">
            <v>-9.9119969999999995</v>
          </cell>
          <cell r="J3068">
            <v>-4.0559089999999998</v>
          </cell>
          <cell r="K3068">
            <v>0</v>
          </cell>
          <cell r="L3068">
            <v>4.0559089999999998</v>
          </cell>
          <cell r="M3068">
            <v>9.9119969999999995</v>
          </cell>
          <cell r="N3068">
            <v>9.9119969999999995</v>
          </cell>
          <cell r="O3068">
            <v>1</v>
          </cell>
        </row>
        <row r="3069">
          <cell r="A3069" t="str">
            <v>C&amp;I</v>
          </cell>
          <cell r="B3069">
            <v>20</v>
          </cell>
          <cell r="C3069" t="str">
            <v>R</v>
          </cell>
          <cell r="D3069" t="str">
            <v>PCT</v>
          </cell>
          <cell r="E3069" t="str">
            <v>Building Age: &lt; 3 YEARS</v>
          </cell>
          <cell r="F3069">
            <v>94.5</v>
          </cell>
          <cell r="G3069">
            <v>4.8533210000000002</v>
          </cell>
          <cell r="H3069">
            <v>6.6889979999999998</v>
          </cell>
          <cell r="I3069">
            <v>-10.09544</v>
          </cell>
          <cell r="J3069">
            <v>-4.130973</v>
          </cell>
          <cell r="K3069">
            <v>0</v>
          </cell>
          <cell r="L3069">
            <v>4.130973</v>
          </cell>
          <cell r="M3069">
            <v>10.09544</v>
          </cell>
          <cell r="N3069">
            <v>10.09544</v>
          </cell>
          <cell r="O3069">
            <v>1</v>
          </cell>
        </row>
        <row r="3070">
          <cell r="A3070" t="str">
            <v>C&amp;I</v>
          </cell>
          <cell r="B3070">
            <v>21</v>
          </cell>
          <cell r="C3070" t="str">
            <v>R</v>
          </cell>
          <cell r="D3070" t="str">
            <v>PCT</v>
          </cell>
          <cell r="E3070" t="str">
            <v>Building Age: &lt; 3 YEARS</v>
          </cell>
          <cell r="F3070">
            <v>90.5</v>
          </cell>
          <cell r="G3070">
            <v>3.5444589999999998</v>
          </cell>
          <cell r="H3070">
            <v>1.5069999999999999</v>
          </cell>
          <cell r="I3070">
            <v>-9.1829079999999994</v>
          </cell>
          <cell r="J3070">
            <v>-3.7575720000000001</v>
          </cell>
          <cell r="K3070">
            <v>0</v>
          </cell>
          <cell r="L3070">
            <v>3.7575720000000001</v>
          </cell>
          <cell r="M3070">
            <v>9.1829079999999994</v>
          </cell>
          <cell r="N3070">
            <v>9.1829079999999994</v>
          </cell>
          <cell r="O3070">
            <v>1</v>
          </cell>
        </row>
        <row r="3071">
          <cell r="A3071" t="str">
            <v>C&amp;I</v>
          </cell>
          <cell r="B3071">
            <v>22</v>
          </cell>
          <cell r="C3071" t="str">
            <v>R</v>
          </cell>
          <cell r="D3071" t="str">
            <v>PCT</v>
          </cell>
          <cell r="E3071" t="str">
            <v>Building Age: &lt; 3 YEARS</v>
          </cell>
          <cell r="F3071">
            <v>87.5</v>
          </cell>
          <cell r="G3071">
            <v>0.89638119999999999</v>
          </cell>
          <cell r="H3071">
            <v>0.65399989999999997</v>
          </cell>
          <cell r="I3071">
            <v>-9.1066160000000007</v>
          </cell>
          <cell r="J3071">
            <v>-3.7263540000000002</v>
          </cell>
          <cell r="K3071">
            <v>0</v>
          </cell>
          <cell r="L3071">
            <v>3.7263540000000002</v>
          </cell>
          <cell r="M3071">
            <v>9.1066160000000007</v>
          </cell>
          <cell r="N3071">
            <v>9.1066160000000007</v>
          </cell>
          <cell r="O3071">
            <v>1</v>
          </cell>
        </row>
        <row r="3072">
          <cell r="A3072" t="str">
            <v>C&amp;I</v>
          </cell>
          <cell r="B3072">
            <v>23</v>
          </cell>
          <cell r="C3072" t="str">
            <v>R</v>
          </cell>
          <cell r="D3072" t="str">
            <v>PCT</v>
          </cell>
          <cell r="E3072" t="str">
            <v>Building Age: &lt; 3 YEARS</v>
          </cell>
          <cell r="F3072">
            <v>84.5</v>
          </cell>
          <cell r="G3072">
            <v>0.66735359999999999</v>
          </cell>
          <cell r="H3072">
            <v>0.63599989999999995</v>
          </cell>
          <cell r="I3072">
            <v>-8.5712030000000006</v>
          </cell>
          <cell r="J3072">
            <v>-3.5072670000000001</v>
          </cell>
          <cell r="K3072">
            <v>0</v>
          </cell>
          <cell r="L3072">
            <v>3.5072670000000001</v>
          </cell>
          <cell r="M3072">
            <v>8.5712030000000006</v>
          </cell>
          <cell r="N3072">
            <v>8.5712030000000006</v>
          </cell>
          <cell r="O3072">
            <v>1</v>
          </cell>
        </row>
        <row r="3073">
          <cell r="A3073" t="str">
            <v>C&amp;I</v>
          </cell>
          <cell r="B3073">
            <v>24</v>
          </cell>
          <cell r="C3073" t="str">
            <v>R</v>
          </cell>
          <cell r="D3073" t="str">
            <v>PCT</v>
          </cell>
          <cell r="E3073" t="str">
            <v>Building Age: &lt; 3 YEARS</v>
          </cell>
          <cell r="F3073">
            <v>82</v>
          </cell>
          <cell r="G3073">
            <v>0.60895169999999998</v>
          </cell>
          <cell r="H3073">
            <v>0.79799989999999998</v>
          </cell>
          <cell r="I3073">
            <v>-8.3005689999999994</v>
          </cell>
          <cell r="J3073">
            <v>-3.396525</v>
          </cell>
          <cell r="K3073">
            <v>0</v>
          </cell>
          <cell r="L3073">
            <v>3.396525</v>
          </cell>
          <cell r="M3073">
            <v>8.3005689999999994</v>
          </cell>
          <cell r="N3073">
            <v>8.3005689999999994</v>
          </cell>
          <cell r="O3073">
            <v>1</v>
          </cell>
        </row>
        <row r="3074">
          <cell r="A3074" t="str">
            <v>C&amp;I</v>
          </cell>
          <cell r="B3074">
            <v>1</v>
          </cell>
          <cell r="C3074" t="str">
            <v>R</v>
          </cell>
          <cell r="D3074" t="str">
            <v>PCT</v>
          </cell>
          <cell r="E3074" t="str">
            <v>Building Age: &gt; 20 YEARS</v>
          </cell>
          <cell r="F3074">
            <v>76.826800000000006</v>
          </cell>
          <cell r="G3074">
            <v>1.432388</v>
          </cell>
          <cell r="H3074">
            <v>1.398709</v>
          </cell>
          <cell r="I3074">
            <v>-0.25222159999999999</v>
          </cell>
          <cell r="J3074">
            <v>-0.10320699999999999</v>
          </cell>
          <cell r="K3074">
            <v>0</v>
          </cell>
          <cell r="L3074">
            <v>0.10320699999999999</v>
          </cell>
          <cell r="M3074">
            <v>0.25222159999999999</v>
          </cell>
          <cell r="N3074">
            <v>0.25222159999999999</v>
          </cell>
          <cell r="O3074">
            <v>86</v>
          </cell>
        </row>
        <row r="3075">
          <cell r="A3075" t="str">
            <v>C&amp;I</v>
          </cell>
          <cell r="B3075">
            <v>2</v>
          </cell>
          <cell r="C3075" t="str">
            <v>R</v>
          </cell>
          <cell r="D3075" t="str">
            <v>PCT</v>
          </cell>
          <cell r="E3075" t="str">
            <v>Building Age: &gt; 20 YEARS</v>
          </cell>
          <cell r="F3075">
            <v>76.211299999999994</v>
          </cell>
          <cell r="G3075">
            <v>1.256148</v>
          </cell>
          <cell r="H3075">
            <v>1.27834</v>
          </cell>
          <cell r="I3075">
            <v>-0.2521661</v>
          </cell>
          <cell r="J3075">
            <v>-0.10318430000000001</v>
          </cell>
          <cell r="K3075">
            <v>0</v>
          </cell>
          <cell r="L3075">
            <v>0.10318430000000001</v>
          </cell>
          <cell r="M3075">
            <v>0.2521661</v>
          </cell>
          <cell r="N3075">
            <v>0.2521661</v>
          </cell>
          <cell r="O3075">
            <v>86</v>
          </cell>
        </row>
        <row r="3076">
          <cell r="A3076" t="str">
            <v>C&amp;I</v>
          </cell>
          <cell r="B3076">
            <v>3</v>
          </cell>
          <cell r="C3076" t="str">
            <v>R</v>
          </cell>
          <cell r="D3076" t="str">
            <v>PCT</v>
          </cell>
          <cell r="E3076" t="str">
            <v>Building Age: &gt; 20 YEARS</v>
          </cell>
          <cell r="F3076">
            <v>73.442300000000003</v>
          </cell>
          <cell r="G3076">
            <v>1.2093389999999999</v>
          </cell>
          <cell r="H3076">
            <v>1.3271759999999999</v>
          </cell>
          <cell r="I3076">
            <v>-0.25032890000000002</v>
          </cell>
          <cell r="J3076">
            <v>-0.1024325</v>
          </cell>
          <cell r="K3076">
            <v>0</v>
          </cell>
          <cell r="L3076">
            <v>0.1024325</v>
          </cell>
          <cell r="M3076">
            <v>0.25032890000000002</v>
          </cell>
          <cell r="N3076">
            <v>0.25032890000000002</v>
          </cell>
          <cell r="O3076">
            <v>86</v>
          </cell>
        </row>
        <row r="3077">
          <cell r="A3077" t="str">
            <v>C&amp;I</v>
          </cell>
          <cell r="B3077">
            <v>4</v>
          </cell>
          <cell r="C3077" t="str">
            <v>R</v>
          </cell>
          <cell r="D3077" t="str">
            <v>PCT</v>
          </cell>
          <cell r="E3077" t="str">
            <v>Building Age: &gt; 20 YEARS</v>
          </cell>
          <cell r="F3077">
            <v>72.057699999999997</v>
          </cell>
          <cell r="G3077">
            <v>1.271676</v>
          </cell>
          <cell r="H3077">
            <v>1.279625</v>
          </cell>
          <cell r="I3077">
            <v>-0.2498821</v>
          </cell>
          <cell r="J3077">
            <v>-0.1022497</v>
          </cell>
          <cell r="K3077">
            <v>0</v>
          </cell>
          <cell r="L3077">
            <v>0.1022497</v>
          </cell>
          <cell r="M3077">
            <v>0.2498821</v>
          </cell>
          <cell r="N3077">
            <v>0.2498821</v>
          </cell>
          <cell r="O3077">
            <v>86</v>
          </cell>
        </row>
        <row r="3078">
          <cell r="A3078" t="str">
            <v>C&amp;I</v>
          </cell>
          <cell r="B3078">
            <v>5</v>
          </cell>
          <cell r="C3078" t="str">
            <v>R</v>
          </cell>
          <cell r="D3078" t="str">
            <v>PCT</v>
          </cell>
          <cell r="E3078" t="str">
            <v>Building Age: &gt; 20 YEARS</v>
          </cell>
          <cell r="F3078">
            <v>70.442300000000003</v>
          </cell>
          <cell r="G3078">
            <v>1.31351</v>
          </cell>
          <cell r="H3078">
            <v>1.3284</v>
          </cell>
          <cell r="I3078">
            <v>-0.2498716</v>
          </cell>
          <cell r="J3078">
            <v>-0.1022454</v>
          </cell>
          <cell r="K3078">
            <v>0</v>
          </cell>
          <cell r="L3078">
            <v>0.1022454</v>
          </cell>
          <cell r="M3078">
            <v>0.2498716</v>
          </cell>
          <cell r="N3078">
            <v>0.2498716</v>
          </cell>
          <cell r="O3078">
            <v>86</v>
          </cell>
        </row>
        <row r="3079">
          <cell r="A3079" t="str">
            <v>C&amp;I</v>
          </cell>
          <cell r="B3079">
            <v>6</v>
          </cell>
          <cell r="C3079" t="str">
            <v>R</v>
          </cell>
          <cell r="D3079" t="str">
            <v>PCT</v>
          </cell>
          <cell r="E3079" t="str">
            <v>Building Age: &gt; 20 YEARS</v>
          </cell>
          <cell r="F3079">
            <v>69.384500000000003</v>
          </cell>
          <cell r="G3079">
            <v>1.4336120000000001</v>
          </cell>
          <cell r="H3079">
            <v>1.3963429999999999</v>
          </cell>
          <cell r="I3079">
            <v>-0.25223139999999999</v>
          </cell>
          <cell r="J3079">
            <v>-0.1032111</v>
          </cell>
          <cell r="K3079">
            <v>0</v>
          </cell>
          <cell r="L3079">
            <v>0.1032111</v>
          </cell>
          <cell r="M3079">
            <v>0.25223139999999999</v>
          </cell>
          <cell r="N3079">
            <v>0.25223139999999999</v>
          </cell>
          <cell r="O3079">
            <v>86</v>
          </cell>
        </row>
        <row r="3080">
          <cell r="A3080" t="str">
            <v>C&amp;I</v>
          </cell>
          <cell r="B3080">
            <v>7</v>
          </cell>
          <cell r="C3080" t="str">
            <v>R</v>
          </cell>
          <cell r="D3080" t="str">
            <v>PCT</v>
          </cell>
          <cell r="E3080" t="str">
            <v>Building Age: &gt; 20 YEARS</v>
          </cell>
          <cell r="F3080">
            <v>68.442300000000003</v>
          </cell>
          <cell r="G3080">
            <v>1.633839</v>
          </cell>
          <cell r="H3080">
            <v>1.5194110000000001</v>
          </cell>
          <cell r="I3080">
            <v>-0.25378919999999999</v>
          </cell>
          <cell r="J3080">
            <v>-0.1038485</v>
          </cell>
          <cell r="K3080">
            <v>0</v>
          </cell>
          <cell r="L3080">
            <v>0.1038485</v>
          </cell>
          <cell r="M3080">
            <v>0.25378919999999999</v>
          </cell>
          <cell r="N3080">
            <v>0.25378919999999999</v>
          </cell>
          <cell r="O3080">
            <v>86</v>
          </cell>
        </row>
        <row r="3081">
          <cell r="A3081" t="str">
            <v>C&amp;I</v>
          </cell>
          <cell r="B3081">
            <v>8</v>
          </cell>
          <cell r="C3081" t="str">
            <v>R</v>
          </cell>
          <cell r="D3081" t="str">
            <v>PCT</v>
          </cell>
          <cell r="E3081" t="str">
            <v>Building Age: &gt; 20 YEARS</v>
          </cell>
          <cell r="F3081">
            <v>69.115499999999997</v>
          </cell>
          <cell r="G3081">
            <v>3.0764779999999998</v>
          </cell>
          <cell r="H3081">
            <v>3.055123</v>
          </cell>
          <cell r="I3081">
            <v>-0.26267829999999998</v>
          </cell>
          <cell r="J3081">
            <v>-0.10748580000000001</v>
          </cell>
          <cell r="K3081">
            <v>0</v>
          </cell>
          <cell r="L3081">
            <v>0.10748580000000001</v>
          </cell>
          <cell r="M3081">
            <v>0.26267829999999998</v>
          </cell>
          <cell r="N3081">
            <v>0.26267829999999998</v>
          </cell>
          <cell r="O3081">
            <v>86</v>
          </cell>
        </row>
        <row r="3082">
          <cell r="A3082" t="str">
            <v>C&amp;I</v>
          </cell>
          <cell r="B3082">
            <v>9</v>
          </cell>
          <cell r="C3082" t="str">
            <v>R</v>
          </cell>
          <cell r="D3082" t="str">
            <v>PCT</v>
          </cell>
          <cell r="E3082" t="str">
            <v>Building Age: &gt; 20 YEARS</v>
          </cell>
          <cell r="F3082">
            <v>71.904200000000003</v>
          </cell>
          <cell r="G3082">
            <v>3.7632729999999999</v>
          </cell>
          <cell r="H3082">
            <v>4.0795649999999997</v>
          </cell>
          <cell r="I3082">
            <v>-0.2629706</v>
          </cell>
          <cell r="J3082">
            <v>-0.1076054</v>
          </cell>
          <cell r="K3082">
            <v>0</v>
          </cell>
          <cell r="L3082">
            <v>0.1076054</v>
          </cell>
          <cell r="M3082">
            <v>0.2629706</v>
          </cell>
          <cell r="N3082">
            <v>0.2629706</v>
          </cell>
          <cell r="O3082">
            <v>86</v>
          </cell>
        </row>
        <row r="3083">
          <cell r="A3083" t="str">
            <v>C&amp;I</v>
          </cell>
          <cell r="B3083">
            <v>10</v>
          </cell>
          <cell r="C3083" t="str">
            <v>R</v>
          </cell>
          <cell r="D3083" t="str">
            <v>PCT</v>
          </cell>
          <cell r="E3083" t="str">
            <v>Building Age: &gt; 20 YEARS</v>
          </cell>
          <cell r="F3083">
            <v>76.462000000000003</v>
          </cell>
          <cell r="G3083">
            <v>4.1812620000000003</v>
          </cell>
          <cell r="H3083">
            <v>4.2256359999999997</v>
          </cell>
          <cell r="I3083">
            <v>-0.26894370000000001</v>
          </cell>
          <cell r="J3083">
            <v>-0.1100496</v>
          </cell>
          <cell r="K3083">
            <v>0</v>
          </cell>
          <cell r="L3083">
            <v>0.1100496</v>
          </cell>
          <cell r="M3083">
            <v>0.26894370000000001</v>
          </cell>
          <cell r="N3083">
            <v>0.26894370000000001</v>
          </cell>
          <cell r="O3083">
            <v>86</v>
          </cell>
        </row>
        <row r="3084">
          <cell r="A3084" t="str">
            <v>C&amp;I</v>
          </cell>
          <cell r="B3084">
            <v>11</v>
          </cell>
          <cell r="C3084" t="str">
            <v>R</v>
          </cell>
          <cell r="D3084" t="str">
            <v>PCT</v>
          </cell>
          <cell r="E3084" t="str">
            <v>Building Age: &gt; 20 YEARS</v>
          </cell>
          <cell r="F3084">
            <v>81.788700000000006</v>
          </cell>
          <cell r="G3084">
            <v>5.2989800000000002</v>
          </cell>
          <cell r="H3084">
            <v>5.4557729999999998</v>
          </cell>
          <cell r="I3084">
            <v>-0.27176309999999998</v>
          </cell>
          <cell r="J3084">
            <v>-0.1112033</v>
          </cell>
          <cell r="K3084">
            <v>0</v>
          </cell>
          <cell r="L3084">
            <v>0.1112033</v>
          </cell>
          <cell r="M3084">
            <v>0.27176309999999998</v>
          </cell>
          <cell r="N3084">
            <v>0.27176309999999998</v>
          </cell>
          <cell r="O3084">
            <v>86</v>
          </cell>
        </row>
        <row r="3085">
          <cell r="A3085" t="str">
            <v>C&amp;I</v>
          </cell>
          <cell r="B3085">
            <v>12</v>
          </cell>
          <cell r="C3085" t="str">
            <v>R</v>
          </cell>
          <cell r="D3085" t="str">
            <v>PCT</v>
          </cell>
          <cell r="E3085" t="str">
            <v>Building Age: &gt; 20 YEARS</v>
          </cell>
          <cell r="F3085">
            <v>86.173199999999994</v>
          </cell>
          <cell r="G3085">
            <v>5.7544729999999999</v>
          </cell>
          <cell r="H3085">
            <v>5.787992</v>
          </cell>
          <cell r="I3085">
            <v>-0.27044580000000001</v>
          </cell>
          <cell r="J3085">
            <v>-0.1106642</v>
          </cell>
          <cell r="K3085">
            <v>0</v>
          </cell>
          <cell r="L3085">
            <v>0.1106642</v>
          </cell>
          <cell r="M3085">
            <v>0.27044580000000001</v>
          </cell>
          <cell r="N3085">
            <v>0.27044580000000001</v>
          </cell>
          <cell r="O3085">
            <v>86</v>
          </cell>
        </row>
        <row r="3086">
          <cell r="A3086" t="str">
            <v>C&amp;I</v>
          </cell>
          <cell r="B3086">
            <v>13</v>
          </cell>
          <cell r="C3086" t="str">
            <v>R</v>
          </cell>
          <cell r="D3086" t="str">
            <v>PCT</v>
          </cell>
          <cell r="E3086" t="str">
            <v>Building Age: &gt; 20 YEARS</v>
          </cell>
          <cell r="F3086">
            <v>89.615499999999997</v>
          </cell>
          <cell r="G3086">
            <v>6.1271000000000004</v>
          </cell>
          <cell r="H3086">
            <v>6.18628</v>
          </cell>
          <cell r="I3086">
            <v>-0.27349899999999999</v>
          </cell>
          <cell r="J3086">
            <v>-0.1119136</v>
          </cell>
          <cell r="K3086">
            <v>0</v>
          </cell>
          <cell r="L3086">
            <v>0.1119136</v>
          </cell>
          <cell r="M3086">
            <v>0.27349899999999999</v>
          </cell>
          <cell r="N3086">
            <v>0.27349899999999999</v>
          </cell>
          <cell r="O3086">
            <v>86</v>
          </cell>
        </row>
        <row r="3087">
          <cell r="A3087" t="str">
            <v>C&amp;I</v>
          </cell>
          <cell r="B3087">
            <v>14</v>
          </cell>
          <cell r="C3087" t="str">
            <v>R</v>
          </cell>
          <cell r="D3087" t="str">
            <v>PCT</v>
          </cell>
          <cell r="E3087" t="str">
            <v>Building Age: &gt; 20 YEARS</v>
          </cell>
          <cell r="F3087">
            <v>92.557699999999997</v>
          </cell>
          <cell r="G3087">
            <v>6.4607679999999998</v>
          </cell>
          <cell r="H3087">
            <v>6.449427</v>
          </cell>
          <cell r="I3087">
            <v>-0.27624070000000001</v>
          </cell>
          <cell r="J3087">
            <v>-0.11303539999999999</v>
          </cell>
          <cell r="K3087">
            <v>0</v>
          </cell>
          <cell r="L3087">
            <v>0.11303539999999999</v>
          </cell>
          <cell r="M3087">
            <v>0.27624070000000001</v>
          </cell>
          <cell r="N3087">
            <v>0.27624070000000001</v>
          </cell>
          <cell r="O3087">
            <v>86</v>
          </cell>
        </row>
        <row r="3088">
          <cell r="A3088" t="str">
            <v>C&amp;I</v>
          </cell>
          <cell r="B3088">
            <v>15</v>
          </cell>
          <cell r="C3088" t="str">
            <v>R</v>
          </cell>
          <cell r="D3088" t="str">
            <v>PCT</v>
          </cell>
          <cell r="E3088" t="str">
            <v>Building Age: &gt; 20 YEARS</v>
          </cell>
          <cell r="F3088">
            <v>95</v>
          </cell>
          <cell r="G3088">
            <v>6.7942</v>
          </cell>
          <cell r="H3088">
            <v>6.5560479999999997</v>
          </cell>
          <cell r="I3088">
            <v>-0.27388950000000001</v>
          </cell>
          <cell r="J3088">
            <v>-0.1120734</v>
          </cell>
          <cell r="K3088">
            <v>0</v>
          </cell>
          <cell r="L3088">
            <v>0.1120734</v>
          </cell>
          <cell r="M3088">
            <v>0.27388950000000001</v>
          </cell>
          <cell r="N3088">
            <v>0.27388950000000001</v>
          </cell>
          <cell r="O3088">
            <v>86</v>
          </cell>
        </row>
        <row r="3089">
          <cell r="A3089" t="str">
            <v>C&amp;I</v>
          </cell>
          <cell r="B3089">
            <v>16</v>
          </cell>
          <cell r="C3089" t="str">
            <v>R</v>
          </cell>
          <cell r="D3089" t="str">
            <v>PCT</v>
          </cell>
          <cell r="E3089" t="str">
            <v>Building Age: &gt; 20 YEARS</v>
          </cell>
          <cell r="F3089">
            <v>97.326800000000006</v>
          </cell>
          <cell r="G3089">
            <v>6.8690119999999997</v>
          </cell>
          <cell r="H3089">
            <v>7.250381</v>
          </cell>
          <cell r="I3089">
            <v>-0.27227810000000002</v>
          </cell>
          <cell r="J3089">
            <v>-0.111414</v>
          </cell>
          <cell r="K3089">
            <v>0</v>
          </cell>
          <cell r="L3089">
            <v>0.111414</v>
          </cell>
          <cell r="M3089">
            <v>0.27227810000000002</v>
          </cell>
          <cell r="N3089">
            <v>0.27227810000000002</v>
          </cell>
          <cell r="O3089">
            <v>86</v>
          </cell>
        </row>
        <row r="3090">
          <cell r="A3090" t="str">
            <v>C&amp;I</v>
          </cell>
          <cell r="B3090">
            <v>17</v>
          </cell>
          <cell r="C3090" t="str">
            <v>R</v>
          </cell>
          <cell r="D3090" t="str">
            <v>PCT</v>
          </cell>
          <cell r="E3090" t="str">
            <v>Building Age: &gt; 20 YEARS</v>
          </cell>
          <cell r="F3090">
            <v>98.653499999999994</v>
          </cell>
          <cell r="G3090">
            <v>6.7982870000000002</v>
          </cell>
          <cell r="H3090">
            <v>7.2402790000000001</v>
          </cell>
          <cell r="I3090">
            <v>-0.27847379999999999</v>
          </cell>
          <cell r="J3090">
            <v>-0.1139492</v>
          </cell>
          <cell r="K3090">
            <v>0</v>
          </cell>
          <cell r="L3090">
            <v>0.1139492</v>
          </cell>
          <cell r="M3090">
            <v>0.27847379999999999</v>
          </cell>
          <cell r="N3090">
            <v>0.27847379999999999</v>
          </cell>
          <cell r="O3090">
            <v>86</v>
          </cell>
        </row>
        <row r="3091">
          <cell r="A3091" t="str">
            <v>C&amp;I</v>
          </cell>
          <cell r="B3091">
            <v>18</v>
          </cell>
          <cell r="C3091" t="str">
            <v>R</v>
          </cell>
          <cell r="D3091" t="str">
            <v>PCT</v>
          </cell>
          <cell r="E3091" t="str">
            <v>Building Age: &gt; 20 YEARS</v>
          </cell>
          <cell r="F3091">
            <v>98.711299999999994</v>
          </cell>
          <cell r="G3091">
            <v>4.8230069999999996</v>
          </cell>
          <cell r="H3091">
            <v>4.9988229999999998</v>
          </cell>
          <cell r="I3091">
            <v>-0.28271279999999999</v>
          </cell>
          <cell r="J3091">
            <v>-0.1156838</v>
          </cell>
          <cell r="K3091">
            <v>0</v>
          </cell>
          <cell r="L3091">
            <v>0.1156838</v>
          </cell>
          <cell r="M3091">
            <v>0.28271279999999999</v>
          </cell>
          <cell r="N3091">
            <v>0.28271279999999999</v>
          </cell>
          <cell r="O3091">
            <v>86</v>
          </cell>
        </row>
        <row r="3092">
          <cell r="A3092" t="str">
            <v>C&amp;I</v>
          </cell>
          <cell r="B3092">
            <v>19</v>
          </cell>
          <cell r="C3092" t="str">
            <v>R</v>
          </cell>
          <cell r="D3092" t="str">
            <v>PCT</v>
          </cell>
          <cell r="E3092" t="str">
            <v>Building Age: &gt; 20 YEARS</v>
          </cell>
          <cell r="F3092">
            <v>96.269000000000005</v>
          </cell>
          <cell r="G3092">
            <v>3.3378450000000002</v>
          </cell>
          <cell r="H3092">
            <v>3.4449019999999999</v>
          </cell>
          <cell r="I3092">
            <v>-0.27866809999999997</v>
          </cell>
          <cell r="J3092">
            <v>-0.1140287</v>
          </cell>
          <cell r="K3092">
            <v>0</v>
          </cell>
          <cell r="L3092">
            <v>0.1140287</v>
          </cell>
          <cell r="M3092">
            <v>0.27866809999999997</v>
          </cell>
          <cell r="N3092">
            <v>0.27866809999999997</v>
          </cell>
          <cell r="O3092">
            <v>86</v>
          </cell>
        </row>
        <row r="3093">
          <cell r="A3093" t="str">
            <v>C&amp;I</v>
          </cell>
          <cell r="B3093">
            <v>20</v>
          </cell>
          <cell r="C3093" t="str">
            <v>R</v>
          </cell>
          <cell r="D3093" t="str">
            <v>PCT</v>
          </cell>
          <cell r="E3093" t="str">
            <v>Building Age: &gt; 20 YEARS</v>
          </cell>
          <cell r="F3093">
            <v>94.153499999999994</v>
          </cell>
          <cell r="G3093">
            <v>2.9395359999999999</v>
          </cell>
          <cell r="H3093">
            <v>2.9404300000000001</v>
          </cell>
          <cell r="I3093">
            <v>-0.27616069999999998</v>
          </cell>
          <cell r="J3093">
            <v>-0.1130027</v>
          </cell>
          <cell r="K3093">
            <v>0</v>
          </cell>
          <cell r="L3093">
            <v>0.1130027</v>
          </cell>
          <cell r="M3093">
            <v>0.27616069999999998</v>
          </cell>
          <cell r="N3093">
            <v>0.27616069999999998</v>
          </cell>
          <cell r="O3093">
            <v>86</v>
          </cell>
        </row>
        <row r="3094">
          <cell r="A3094" t="str">
            <v>C&amp;I</v>
          </cell>
          <cell r="B3094">
            <v>21</v>
          </cell>
          <cell r="C3094" t="str">
            <v>R</v>
          </cell>
          <cell r="D3094" t="str">
            <v>PCT</v>
          </cell>
          <cell r="E3094" t="str">
            <v>Building Age: &gt; 20 YEARS</v>
          </cell>
          <cell r="F3094">
            <v>90.269000000000005</v>
          </cell>
          <cell r="G3094">
            <v>2.258362</v>
          </cell>
          <cell r="H3094">
            <v>2.3130009999999999</v>
          </cell>
          <cell r="I3094">
            <v>-0.2661307</v>
          </cell>
          <cell r="J3094">
            <v>-0.1088985</v>
          </cell>
          <cell r="K3094">
            <v>0</v>
          </cell>
          <cell r="L3094">
            <v>0.1088985</v>
          </cell>
          <cell r="M3094">
            <v>0.2661307</v>
          </cell>
          <cell r="N3094">
            <v>0.2661307</v>
          </cell>
          <cell r="O3094">
            <v>86</v>
          </cell>
        </row>
        <row r="3095">
          <cell r="A3095" t="str">
            <v>C&amp;I</v>
          </cell>
          <cell r="B3095">
            <v>22</v>
          </cell>
          <cell r="C3095" t="str">
            <v>R</v>
          </cell>
          <cell r="D3095" t="str">
            <v>PCT</v>
          </cell>
          <cell r="E3095" t="str">
            <v>Building Age: &gt; 20 YEARS</v>
          </cell>
          <cell r="F3095">
            <v>87.269000000000005</v>
          </cell>
          <cell r="G3095">
            <v>1.88856</v>
          </cell>
          <cell r="H3095">
            <v>1.923648</v>
          </cell>
          <cell r="I3095">
            <v>-0.25962580000000002</v>
          </cell>
          <cell r="J3095">
            <v>-0.10623680000000001</v>
          </cell>
          <cell r="K3095">
            <v>0</v>
          </cell>
          <cell r="L3095">
            <v>0.10623680000000001</v>
          </cell>
          <cell r="M3095">
            <v>0.25962580000000002</v>
          </cell>
          <cell r="N3095">
            <v>0.25962580000000002</v>
          </cell>
          <cell r="O3095">
            <v>86</v>
          </cell>
        </row>
        <row r="3096">
          <cell r="A3096" t="str">
            <v>C&amp;I</v>
          </cell>
          <cell r="B3096">
            <v>23</v>
          </cell>
          <cell r="C3096" t="str">
            <v>R</v>
          </cell>
          <cell r="D3096" t="str">
            <v>PCT</v>
          </cell>
          <cell r="E3096" t="str">
            <v>Building Age: &gt; 20 YEARS</v>
          </cell>
          <cell r="F3096">
            <v>84.269000000000005</v>
          </cell>
          <cell r="G3096">
            <v>1.6728080000000001</v>
          </cell>
          <cell r="H3096">
            <v>1.371478</v>
          </cell>
          <cell r="I3096">
            <v>-0.2556969</v>
          </cell>
          <cell r="J3096">
            <v>-0.1046291</v>
          </cell>
          <cell r="K3096">
            <v>0</v>
          </cell>
          <cell r="L3096">
            <v>0.1046291</v>
          </cell>
          <cell r="M3096">
            <v>0.2556969</v>
          </cell>
          <cell r="N3096">
            <v>0.2556969</v>
          </cell>
          <cell r="O3096">
            <v>86</v>
          </cell>
        </row>
        <row r="3097">
          <cell r="A3097" t="str">
            <v>C&amp;I</v>
          </cell>
          <cell r="B3097">
            <v>24</v>
          </cell>
          <cell r="C3097" t="str">
            <v>R</v>
          </cell>
          <cell r="D3097" t="str">
            <v>PCT</v>
          </cell>
          <cell r="E3097" t="str">
            <v>Building Age: &gt; 20 YEARS</v>
          </cell>
          <cell r="F3097">
            <v>81.769000000000005</v>
          </cell>
          <cell r="G3097">
            <v>1.6723250000000001</v>
          </cell>
          <cell r="H3097">
            <v>1.44415</v>
          </cell>
          <cell r="I3097">
            <v>-0.25330649999999999</v>
          </cell>
          <cell r="J3097">
            <v>-0.10365099999999999</v>
          </cell>
          <cell r="K3097">
            <v>0</v>
          </cell>
          <cell r="L3097">
            <v>0.10365099999999999</v>
          </cell>
          <cell r="M3097">
            <v>0.25330649999999999</v>
          </cell>
          <cell r="N3097">
            <v>0.25330649999999999</v>
          </cell>
          <cell r="O3097">
            <v>86</v>
          </cell>
        </row>
        <row r="3098">
          <cell r="A3098" t="str">
            <v>C&amp;I</v>
          </cell>
          <cell r="B3098">
            <v>1</v>
          </cell>
          <cell r="C3098" t="str">
            <v>R</v>
          </cell>
          <cell r="D3098" t="str">
            <v>PCT</v>
          </cell>
          <cell r="E3098" t="str">
            <v>Building Age: 10 - 20 YEARS</v>
          </cell>
          <cell r="F3098">
            <v>73.75</v>
          </cell>
          <cell r="G3098">
            <v>1.584112</v>
          </cell>
          <cell r="H3098">
            <v>1.47766</v>
          </cell>
          <cell r="I3098">
            <v>-3.5333960000000002</v>
          </cell>
          <cell r="J3098">
            <v>-1.445837</v>
          </cell>
          <cell r="K3098">
            <v>0</v>
          </cell>
          <cell r="L3098">
            <v>1.445837</v>
          </cell>
          <cell r="M3098">
            <v>3.5333960000000002</v>
          </cell>
          <cell r="N3098">
            <v>3.5333960000000002</v>
          </cell>
          <cell r="O3098">
            <v>16</v>
          </cell>
        </row>
        <row r="3099">
          <cell r="A3099" t="str">
            <v>C&amp;I</v>
          </cell>
          <cell r="B3099">
            <v>2</v>
          </cell>
          <cell r="C3099" t="str">
            <v>R</v>
          </cell>
          <cell r="D3099" t="str">
            <v>PCT</v>
          </cell>
          <cell r="E3099" t="str">
            <v>Building Age: 10 - 20 YEARS</v>
          </cell>
          <cell r="F3099">
            <v>72.25</v>
          </cell>
          <cell r="G3099">
            <v>1.584066</v>
          </cell>
          <cell r="H3099">
            <v>1.43225</v>
          </cell>
          <cell r="I3099">
            <v>-3.5326010000000001</v>
          </cell>
          <cell r="J3099">
            <v>-1.4455119999999999</v>
          </cell>
          <cell r="K3099">
            <v>0</v>
          </cell>
          <cell r="L3099">
            <v>1.4455119999999999</v>
          </cell>
          <cell r="M3099">
            <v>3.5326010000000001</v>
          </cell>
          <cell r="N3099">
            <v>3.5326010000000001</v>
          </cell>
          <cell r="O3099">
            <v>16</v>
          </cell>
        </row>
        <row r="3100">
          <cell r="A3100" t="str">
            <v>C&amp;I</v>
          </cell>
          <cell r="B3100">
            <v>3</v>
          </cell>
          <cell r="C3100" t="str">
            <v>R</v>
          </cell>
          <cell r="D3100" t="str">
            <v>PCT</v>
          </cell>
          <cell r="E3100" t="str">
            <v>Building Age: 10 - 20 YEARS</v>
          </cell>
          <cell r="F3100">
            <v>72</v>
          </cell>
          <cell r="G3100">
            <v>1.5642659999999999</v>
          </cell>
          <cell r="H3100">
            <v>1.42937</v>
          </cell>
          <cell r="I3100">
            <v>-3.5308579999999998</v>
          </cell>
          <cell r="J3100">
            <v>-1.4447989999999999</v>
          </cell>
          <cell r="K3100">
            <v>0</v>
          </cell>
          <cell r="L3100">
            <v>1.4447989999999999</v>
          </cell>
          <cell r="M3100">
            <v>3.5308579999999998</v>
          </cell>
          <cell r="N3100">
            <v>3.5308579999999998</v>
          </cell>
          <cell r="O3100">
            <v>16</v>
          </cell>
        </row>
        <row r="3101">
          <cell r="A3101" t="str">
            <v>C&amp;I</v>
          </cell>
          <cell r="B3101">
            <v>4</v>
          </cell>
          <cell r="C3101" t="str">
            <v>R</v>
          </cell>
          <cell r="D3101" t="str">
            <v>PCT</v>
          </cell>
          <cell r="E3101" t="str">
            <v>Building Age: 10 - 20 YEARS</v>
          </cell>
          <cell r="F3101">
            <v>71.5</v>
          </cell>
          <cell r="G3101">
            <v>1.574416</v>
          </cell>
          <cell r="H3101">
            <v>1.39001</v>
          </cell>
          <cell r="I3101">
            <v>-3.5253079999999999</v>
          </cell>
          <cell r="J3101">
            <v>-1.4425269999999999</v>
          </cell>
          <cell r="K3101">
            <v>0</v>
          </cell>
          <cell r="L3101">
            <v>1.4425269999999999</v>
          </cell>
          <cell r="M3101">
            <v>3.5253079999999999</v>
          </cell>
          <cell r="N3101">
            <v>3.5253079999999999</v>
          </cell>
          <cell r="O3101">
            <v>16</v>
          </cell>
        </row>
        <row r="3102">
          <cell r="A3102" t="str">
            <v>C&amp;I</v>
          </cell>
          <cell r="B3102">
            <v>5</v>
          </cell>
          <cell r="C3102" t="str">
            <v>R</v>
          </cell>
          <cell r="D3102" t="str">
            <v>PCT</v>
          </cell>
          <cell r="E3102" t="str">
            <v>Building Age: 10 - 20 YEARS</v>
          </cell>
          <cell r="F3102">
            <v>69.25</v>
          </cell>
          <cell r="G3102">
            <v>1.5473300000000001</v>
          </cell>
          <cell r="H3102">
            <v>1.3814599999999999</v>
          </cell>
          <cell r="I3102">
            <v>-3.5273340000000002</v>
          </cell>
          <cell r="J3102">
            <v>-1.443357</v>
          </cell>
          <cell r="K3102">
            <v>0</v>
          </cell>
          <cell r="L3102">
            <v>1.443357</v>
          </cell>
          <cell r="M3102">
            <v>3.5273340000000002</v>
          </cell>
          <cell r="N3102">
            <v>3.5273340000000002</v>
          </cell>
          <cell r="O3102">
            <v>16</v>
          </cell>
        </row>
        <row r="3103">
          <cell r="A3103" t="str">
            <v>C&amp;I</v>
          </cell>
          <cell r="B3103">
            <v>6</v>
          </cell>
          <cell r="C3103" t="str">
            <v>R</v>
          </cell>
          <cell r="D3103" t="str">
            <v>PCT</v>
          </cell>
          <cell r="E3103" t="str">
            <v>Building Age: 10 - 20 YEARS</v>
          </cell>
          <cell r="F3103">
            <v>68</v>
          </cell>
          <cell r="G3103">
            <v>1.5226820000000001</v>
          </cell>
          <cell r="H3103">
            <v>1.3906099999999999</v>
          </cell>
          <cell r="I3103">
            <v>-3.5241039999999999</v>
          </cell>
          <cell r="J3103">
            <v>-1.442035</v>
          </cell>
          <cell r="K3103">
            <v>0</v>
          </cell>
          <cell r="L3103">
            <v>1.442035</v>
          </cell>
          <cell r="M3103">
            <v>3.5241039999999999</v>
          </cell>
          <cell r="N3103">
            <v>3.5241039999999999</v>
          </cell>
          <cell r="O3103">
            <v>16</v>
          </cell>
        </row>
        <row r="3104">
          <cell r="A3104" t="str">
            <v>C&amp;I</v>
          </cell>
          <cell r="B3104">
            <v>7</v>
          </cell>
          <cell r="C3104" t="str">
            <v>R</v>
          </cell>
          <cell r="D3104" t="str">
            <v>PCT</v>
          </cell>
          <cell r="E3104" t="str">
            <v>Building Age: 10 - 20 YEARS</v>
          </cell>
          <cell r="F3104">
            <v>66.75</v>
          </cell>
          <cell r="G3104">
            <v>1.500688</v>
          </cell>
          <cell r="H3104">
            <v>1.3828499999999999</v>
          </cell>
          <cell r="I3104">
            <v>-3.5210889999999999</v>
          </cell>
          <cell r="J3104">
            <v>-1.440801</v>
          </cell>
          <cell r="K3104">
            <v>0</v>
          </cell>
          <cell r="L3104">
            <v>1.440801</v>
          </cell>
          <cell r="M3104">
            <v>3.5210889999999999</v>
          </cell>
          <cell r="N3104">
            <v>3.5210889999999999</v>
          </cell>
          <cell r="O3104">
            <v>16</v>
          </cell>
        </row>
        <row r="3105">
          <cell r="A3105" t="str">
            <v>C&amp;I</v>
          </cell>
          <cell r="B3105">
            <v>8</v>
          </cell>
          <cell r="C3105" t="str">
            <v>R</v>
          </cell>
          <cell r="D3105" t="str">
            <v>PCT</v>
          </cell>
          <cell r="E3105" t="str">
            <v>Building Age: 10 - 20 YEARS</v>
          </cell>
          <cell r="F3105">
            <v>67.75</v>
          </cell>
          <cell r="G3105">
            <v>2.5438540000000001</v>
          </cell>
          <cell r="H3105">
            <v>2.231109</v>
          </cell>
          <cell r="I3105">
            <v>-4.2818350000000001</v>
          </cell>
          <cell r="J3105">
            <v>-1.752092</v>
          </cell>
          <cell r="K3105">
            <v>0</v>
          </cell>
          <cell r="L3105">
            <v>1.752092</v>
          </cell>
          <cell r="M3105">
            <v>4.2818350000000001</v>
          </cell>
          <cell r="N3105">
            <v>4.2818350000000001</v>
          </cell>
          <cell r="O3105">
            <v>16</v>
          </cell>
        </row>
        <row r="3106">
          <cell r="A3106" t="str">
            <v>C&amp;I</v>
          </cell>
          <cell r="B3106">
            <v>9</v>
          </cell>
          <cell r="C3106" t="str">
            <v>R</v>
          </cell>
          <cell r="D3106" t="str">
            <v>PCT</v>
          </cell>
          <cell r="E3106" t="str">
            <v>Building Age: 10 - 20 YEARS</v>
          </cell>
          <cell r="F3106">
            <v>72.25</v>
          </cell>
          <cell r="G3106">
            <v>5.8611690000000003</v>
          </cell>
          <cell r="H3106">
            <v>5.6857290000000003</v>
          </cell>
          <cell r="I3106">
            <v>-4.5498760000000003</v>
          </cell>
          <cell r="J3106">
            <v>-1.8617729999999999</v>
          </cell>
          <cell r="K3106">
            <v>0</v>
          </cell>
          <cell r="L3106">
            <v>1.8617729999999999</v>
          </cell>
          <cell r="M3106">
            <v>4.5498760000000003</v>
          </cell>
          <cell r="N3106">
            <v>4.5498760000000003</v>
          </cell>
          <cell r="O3106">
            <v>16</v>
          </cell>
        </row>
        <row r="3107">
          <cell r="A3107" t="str">
            <v>C&amp;I</v>
          </cell>
          <cell r="B3107">
            <v>10</v>
          </cell>
          <cell r="C3107" t="str">
            <v>R</v>
          </cell>
          <cell r="D3107" t="str">
            <v>PCT</v>
          </cell>
          <cell r="E3107" t="str">
            <v>Building Age: 10 - 20 YEARS</v>
          </cell>
          <cell r="F3107">
            <v>77.5</v>
          </cell>
          <cell r="G3107">
            <v>6.3581240000000001</v>
          </cell>
          <cell r="H3107">
            <v>5.8030889999999999</v>
          </cell>
          <cell r="I3107">
            <v>-4.1769980000000002</v>
          </cell>
          <cell r="J3107">
            <v>-1.7091940000000001</v>
          </cell>
          <cell r="K3107">
            <v>0</v>
          </cell>
          <cell r="L3107">
            <v>1.7091940000000001</v>
          </cell>
          <cell r="M3107">
            <v>4.1769980000000002</v>
          </cell>
          <cell r="N3107">
            <v>4.1769980000000002</v>
          </cell>
          <cell r="O3107">
            <v>16</v>
          </cell>
        </row>
        <row r="3108">
          <cell r="A3108" t="str">
            <v>C&amp;I</v>
          </cell>
          <cell r="B3108">
            <v>11</v>
          </cell>
          <cell r="C3108" t="str">
            <v>R</v>
          </cell>
          <cell r="D3108" t="str">
            <v>PCT</v>
          </cell>
          <cell r="E3108" t="str">
            <v>Building Age: 10 - 20 YEARS</v>
          </cell>
          <cell r="F3108">
            <v>80.75</v>
          </cell>
          <cell r="G3108">
            <v>6.3547169999999999</v>
          </cell>
          <cell r="H3108">
            <v>6.9258389999999999</v>
          </cell>
          <cell r="I3108">
            <v>-4.2826050000000002</v>
          </cell>
          <cell r="J3108">
            <v>-1.752407</v>
          </cell>
          <cell r="K3108">
            <v>0</v>
          </cell>
          <cell r="L3108">
            <v>1.752407</v>
          </cell>
          <cell r="M3108">
            <v>4.2826050000000002</v>
          </cell>
          <cell r="N3108">
            <v>4.2826050000000002</v>
          </cell>
          <cell r="O3108">
            <v>16</v>
          </cell>
        </row>
        <row r="3109">
          <cell r="A3109" t="str">
            <v>C&amp;I</v>
          </cell>
          <cell r="B3109">
            <v>12</v>
          </cell>
          <cell r="C3109" t="str">
            <v>R</v>
          </cell>
          <cell r="D3109" t="str">
            <v>PCT</v>
          </cell>
          <cell r="E3109" t="str">
            <v>Building Age: 10 - 20 YEARS</v>
          </cell>
          <cell r="F3109">
            <v>84.5</v>
          </cell>
          <cell r="G3109">
            <v>7.8909840000000004</v>
          </cell>
          <cell r="H3109">
            <v>7.6455789999999997</v>
          </cell>
          <cell r="I3109">
            <v>-4.3792090000000004</v>
          </cell>
          <cell r="J3109">
            <v>-1.7919369999999999</v>
          </cell>
          <cell r="K3109">
            <v>0</v>
          </cell>
          <cell r="L3109">
            <v>1.7919369999999999</v>
          </cell>
          <cell r="M3109">
            <v>4.3792090000000004</v>
          </cell>
          <cell r="N3109">
            <v>4.3792090000000004</v>
          </cell>
          <cell r="O3109">
            <v>16</v>
          </cell>
        </row>
        <row r="3110">
          <cell r="A3110" t="str">
            <v>C&amp;I</v>
          </cell>
          <cell r="B3110">
            <v>13</v>
          </cell>
          <cell r="C3110" t="str">
            <v>R</v>
          </cell>
          <cell r="D3110" t="str">
            <v>PCT</v>
          </cell>
          <cell r="E3110" t="str">
            <v>Building Age: 10 - 20 YEARS</v>
          </cell>
          <cell r="F3110">
            <v>87.75</v>
          </cell>
          <cell r="G3110">
            <v>8.2842140000000004</v>
          </cell>
          <cell r="H3110">
            <v>7.919009</v>
          </cell>
          <cell r="I3110">
            <v>-4.6328529999999999</v>
          </cell>
          <cell r="J3110">
            <v>-1.895726</v>
          </cell>
          <cell r="K3110">
            <v>0</v>
          </cell>
          <cell r="L3110">
            <v>1.895726</v>
          </cell>
          <cell r="M3110">
            <v>4.6328529999999999</v>
          </cell>
          <cell r="N3110">
            <v>4.6328529999999999</v>
          </cell>
          <cell r="O3110">
            <v>16</v>
          </cell>
        </row>
        <row r="3111">
          <cell r="A3111" t="str">
            <v>C&amp;I</v>
          </cell>
          <cell r="B3111">
            <v>14</v>
          </cell>
          <cell r="C3111" t="str">
            <v>R</v>
          </cell>
          <cell r="D3111" t="str">
            <v>PCT</v>
          </cell>
          <cell r="E3111" t="str">
            <v>Building Age: 10 - 20 YEARS</v>
          </cell>
          <cell r="F3111">
            <v>91.5</v>
          </cell>
          <cell r="G3111">
            <v>8.3882709999999996</v>
          </cell>
          <cell r="H3111">
            <v>8.2555790000000009</v>
          </cell>
          <cell r="I3111">
            <v>-4.1429229999999997</v>
          </cell>
          <cell r="J3111">
            <v>-1.6952510000000001</v>
          </cell>
          <cell r="K3111">
            <v>0</v>
          </cell>
          <cell r="L3111">
            <v>1.6952510000000001</v>
          </cell>
          <cell r="M3111">
            <v>4.1429229999999997</v>
          </cell>
          <cell r="N3111">
            <v>4.1429229999999997</v>
          </cell>
          <cell r="O3111">
            <v>16</v>
          </cell>
        </row>
        <row r="3112">
          <cell r="A3112" t="str">
            <v>C&amp;I</v>
          </cell>
          <cell r="B3112">
            <v>15</v>
          </cell>
          <cell r="C3112" t="str">
            <v>R</v>
          </cell>
          <cell r="D3112" t="str">
            <v>PCT</v>
          </cell>
          <cell r="E3112" t="str">
            <v>Building Age: 10 - 20 YEARS</v>
          </cell>
          <cell r="F3112">
            <v>94.5</v>
          </cell>
          <cell r="G3112">
            <v>8.1889090000000007</v>
          </cell>
          <cell r="H3112">
            <v>8.3610889999999998</v>
          </cell>
          <cell r="I3112">
            <v>-4.0636760000000001</v>
          </cell>
          <cell r="J3112">
            <v>-1.6628229999999999</v>
          </cell>
          <cell r="K3112">
            <v>0</v>
          </cell>
          <cell r="L3112">
            <v>1.6628229999999999</v>
          </cell>
          <cell r="M3112">
            <v>4.0636760000000001</v>
          </cell>
          <cell r="N3112">
            <v>4.0636760000000001</v>
          </cell>
          <cell r="O3112">
            <v>16</v>
          </cell>
        </row>
        <row r="3113">
          <cell r="A3113" t="str">
            <v>C&amp;I</v>
          </cell>
          <cell r="B3113">
            <v>16</v>
          </cell>
          <cell r="C3113" t="str">
            <v>R</v>
          </cell>
          <cell r="D3113" t="str">
            <v>PCT</v>
          </cell>
          <cell r="E3113" t="str">
            <v>Building Age: 10 - 20 YEARS</v>
          </cell>
          <cell r="F3113">
            <v>95.75</v>
          </cell>
          <cell r="G3113">
            <v>8.1992159999999998</v>
          </cell>
          <cell r="H3113">
            <v>7.6197689999999998</v>
          </cell>
          <cell r="I3113">
            <v>-3.7564730000000002</v>
          </cell>
          <cell r="J3113">
            <v>-1.537118</v>
          </cell>
          <cell r="K3113">
            <v>0</v>
          </cell>
          <cell r="L3113">
            <v>1.537118</v>
          </cell>
          <cell r="M3113">
            <v>3.7564730000000002</v>
          </cell>
          <cell r="N3113">
            <v>3.7564730000000002</v>
          </cell>
          <cell r="O3113">
            <v>16</v>
          </cell>
        </row>
        <row r="3114">
          <cell r="A3114" t="str">
            <v>C&amp;I</v>
          </cell>
          <cell r="B3114">
            <v>17</v>
          </cell>
          <cell r="C3114" t="str">
            <v>R</v>
          </cell>
          <cell r="D3114" t="str">
            <v>PCT</v>
          </cell>
          <cell r="E3114" t="str">
            <v>Building Age: 10 - 20 YEARS</v>
          </cell>
          <cell r="F3114">
            <v>96</v>
          </cell>
          <cell r="G3114">
            <v>7.8273039999999998</v>
          </cell>
          <cell r="H3114">
            <v>7.4985889999999999</v>
          </cell>
          <cell r="I3114">
            <v>-3.9256980000000001</v>
          </cell>
          <cell r="J3114">
            <v>-1.6063639999999999</v>
          </cell>
          <cell r="K3114">
            <v>0</v>
          </cell>
          <cell r="L3114">
            <v>1.6063639999999999</v>
          </cell>
          <cell r="M3114">
            <v>3.9256980000000001</v>
          </cell>
          <cell r="N3114">
            <v>3.9256980000000001</v>
          </cell>
          <cell r="O3114">
            <v>16</v>
          </cell>
        </row>
        <row r="3115">
          <cell r="A3115" t="str">
            <v>C&amp;I</v>
          </cell>
          <cell r="B3115">
            <v>18</v>
          </cell>
          <cell r="C3115" t="str">
            <v>R</v>
          </cell>
          <cell r="D3115" t="str">
            <v>PCT</v>
          </cell>
          <cell r="E3115" t="str">
            <v>Building Age: 10 - 20 YEARS</v>
          </cell>
          <cell r="F3115">
            <v>96</v>
          </cell>
          <cell r="G3115">
            <v>6.2573879999999997</v>
          </cell>
          <cell r="H3115">
            <v>5.3327090000000004</v>
          </cell>
          <cell r="I3115">
            <v>-4.6106879999999997</v>
          </cell>
          <cell r="J3115">
            <v>-1.8866560000000001</v>
          </cell>
          <cell r="K3115">
            <v>0</v>
          </cell>
          <cell r="L3115">
            <v>1.8866560000000001</v>
          </cell>
          <cell r="M3115">
            <v>4.6106879999999997</v>
          </cell>
          <cell r="N3115">
            <v>4.6106879999999997</v>
          </cell>
          <cell r="O3115">
            <v>16</v>
          </cell>
        </row>
        <row r="3116">
          <cell r="A3116" t="str">
            <v>C&amp;I</v>
          </cell>
          <cell r="B3116">
            <v>19</v>
          </cell>
          <cell r="C3116" t="str">
            <v>R</v>
          </cell>
          <cell r="D3116" t="str">
            <v>PCT</v>
          </cell>
          <cell r="E3116" t="str">
            <v>Building Age: 10 - 20 YEARS</v>
          </cell>
          <cell r="F3116">
            <v>94.5</v>
          </cell>
          <cell r="G3116">
            <v>1.15202</v>
          </cell>
          <cell r="H3116">
            <v>1.0441100000000001</v>
          </cell>
          <cell r="I3116">
            <v>-4.6970029999999996</v>
          </cell>
          <cell r="J3116">
            <v>-1.9219759999999999</v>
          </cell>
          <cell r="K3116">
            <v>0</v>
          </cell>
          <cell r="L3116">
            <v>1.9219759999999999</v>
          </cell>
          <cell r="M3116">
            <v>4.6970029999999996</v>
          </cell>
          <cell r="N3116">
            <v>4.6970029999999996</v>
          </cell>
          <cell r="O3116">
            <v>16</v>
          </cell>
        </row>
        <row r="3117">
          <cell r="A3117" t="str">
            <v>C&amp;I</v>
          </cell>
          <cell r="B3117">
            <v>20</v>
          </cell>
          <cell r="C3117" t="str">
            <v>R</v>
          </cell>
          <cell r="D3117" t="str">
            <v>PCT</v>
          </cell>
          <cell r="E3117" t="str">
            <v>Building Age: 10 - 20 YEARS</v>
          </cell>
          <cell r="F3117">
            <v>92</v>
          </cell>
          <cell r="G3117">
            <v>1.8812469999999999</v>
          </cell>
          <cell r="H3117">
            <v>1.49613</v>
          </cell>
          <cell r="I3117">
            <v>-4.3807489999999998</v>
          </cell>
          <cell r="J3117">
            <v>-1.792567</v>
          </cell>
          <cell r="K3117">
            <v>0</v>
          </cell>
          <cell r="L3117">
            <v>1.792567</v>
          </cell>
          <cell r="M3117">
            <v>4.3807489999999998</v>
          </cell>
          <cell r="N3117">
            <v>4.3807489999999998</v>
          </cell>
          <cell r="O3117">
            <v>16</v>
          </cell>
        </row>
        <row r="3118">
          <cell r="A3118" t="str">
            <v>C&amp;I</v>
          </cell>
          <cell r="B3118">
            <v>21</v>
          </cell>
          <cell r="C3118" t="str">
            <v>R</v>
          </cell>
          <cell r="D3118" t="str">
            <v>PCT</v>
          </cell>
          <cell r="E3118" t="str">
            <v>Building Age: 10 - 20 YEARS</v>
          </cell>
          <cell r="F3118">
            <v>88.25</v>
          </cell>
          <cell r="G3118">
            <v>1.7777069999999999</v>
          </cell>
          <cell r="H3118">
            <v>1.5979399999999999</v>
          </cell>
          <cell r="I3118">
            <v>-4.0313179999999997</v>
          </cell>
          <cell r="J3118">
            <v>-1.649583</v>
          </cell>
          <cell r="K3118">
            <v>0</v>
          </cell>
          <cell r="L3118">
            <v>1.649583</v>
          </cell>
          <cell r="M3118">
            <v>4.0313179999999997</v>
          </cell>
          <cell r="N3118">
            <v>4.0313179999999997</v>
          </cell>
          <cell r="O3118">
            <v>16</v>
          </cell>
        </row>
        <row r="3119">
          <cell r="A3119" t="str">
            <v>C&amp;I</v>
          </cell>
          <cell r="B3119">
            <v>22</v>
          </cell>
          <cell r="C3119" t="str">
            <v>R</v>
          </cell>
          <cell r="D3119" t="str">
            <v>PCT</v>
          </cell>
          <cell r="E3119" t="str">
            <v>Building Age: 10 - 20 YEARS</v>
          </cell>
          <cell r="F3119">
            <v>85.25</v>
          </cell>
          <cell r="G3119">
            <v>1.7472270000000001</v>
          </cell>
          <cell r="H3119">
            <v>1.47654</v>
          </cell>
          <cell r="I3119">
            <v>-3.8851369999999998</v>
          </cell>
          <cell r="J3119">
            <v>-1.5897669999999999</v>
          </cell>
          <cell r="K3119">
            <v>0</v>
          </cell>
          <cell r="L3119">
            <v>1.5897669999999999</v>
          </cell>
          <cell r="M3119">
            <v>3.8851369999999998</v>
          </cell>
          <cell r="N3119">
            <v>3.8851369999999998</v>
          </cell>
          <cell r="O3119">
            <v>16</v>
          </cell>
        </row>
        <row r="3120">
          <cell r="A3120" t="str">
            <v>C&amp;I</v>
          </cell>
          <cell r="B3120">
            <v>23</v>
          </cell>
          <cell r="C3120" t="str">
            <v>R</v>
          </cell>
          <cell r="D3120" t="str">
            <v>PCT</v>
          </cell>
          <cell r="E3120" t="str">
            <v>Building Age: 10 - 20 YEARS</v>
          </cell>
          <cell r="F3120">
            <v>81.75</v>
          </cell>
          <cell r="G3120">
            <v>1.6522870000000001</v>
          </cell>
          <cell r="H3120">
            <v>1.47855</v>
          </cell>
          <cell r="I3120">
            <v>-3.6970390000000002</v>
          </cell>
          <cell r="J3120">
            <v>-1.5127980000000001</v>
          </cell>
          <cell r="K3120">
            <v>0</v>
          </cell>
          <cell r="L3120">
            <v>1.5127980000000001</v>
          </cell>
          <cell r="M3120">
            <v>3.6970390000000002</v>
          </cell>
          <cell r="N3120">
            <v>3.6970390000000002</v>
          </cell>
          <cell r="O3120">
            <v>16</v>
          </cell>
        </row>
        <row r="3121">
          <cell r="A3121" t="str">
            <v>C&amp;I</v>
          </cell>
          <cell r="B3121">
            <v>24</v>
          </cell>
          <cell r="C3121" t="str">
            <v>R</v>
          </cell>
          <cell r="D3121" t="str">
            <v>PCT</v>
          </cell>
          <cell r="E3121" t="str">
            <v>Building Age: 10 - 20 YEARS</v>
          </cell>
          <cell r="F3121">
            <v>79.5</v>
          </cell>
          <cell r="G3121">
            <v>1.60951</v>
          </cell>
          <cell r="H3121">
            <v>1.4046700000000001</v>
          </cell>
          <cell r="I3121">
            <v>-3.6155979999999999</v>
          </cell>
          <cell r="J3121">
            <v>-1.479473</v>
          </cell>
          <cell r="K3121">
            <v>0</v>
          </cell>
          <cell r="L3121">
            <v>1.479473</v>
          </cell>
          <cell r="M3121">
            <v>3.6155979999999999</v>
          </cell>
          <cell r="N3121">
            <v>3.6155979999999999</v>
          </cell>
          <cell r="O3121">
            <v>16</v>
          </cell>
        </row>
        <row r="3122">
          <cell r="A3122" t="str">
            <v>C&amp;I</v>
          </cell>
          <cell r="B3122">
            <v>1</v>
          </cell>
          <cell r="C3122" t="str">
            <v>R</v>
          </cell>
          <cell r="D3122" t="str">
            <v>PCT</v>
          </cell>
          <cell r="E3122" t="str">
            <v>Building Age: 3 - 10 YEARS</v>
          </cell>
          <cell r="F3122">
            <v>77</v>
          </cell>
          <cell r="G3122">
            <v>0.74544359999999998</v>
          </cell>
          <cell r="H3122">
            <v>0.91945460000000001</v>
          </cell>
          <cell r="I3122">
            <v>-0.37684430000000002</v>
          </cell>
          <cell r="J3122">
            <v>-0.15420159999999999</v>
          </cell>
          <cell r="K3122">
            <v>0</v>
          </cell>
          <cell r="L3122">
            <v>0.15420159999999999</v>
          </cell>
          <cell r="M3122">
            <v>0.37684430000000002</v>
          </cell>
          <cell r="N3122">
            <v>0.37684430000000002</v>
          </cell>
          <cell r="O3122">
            <v>11</v>
          </cell>
        </row>
        <row r="3123">
          <cell r="A3123" t="str">
            <v>C&amp;I</v>
          </cell>
          <cell r="B3123">
            <v>2</v>
          </cell>
          <cell r="C3123" t="str">
            <v>R</v>
          </cell>
          <cell r="D3123" t="str">
            <v>PCT</v>
          </cell>
          <cell r="E3123" t="str">
            <v>Building Age: 3 - 10 YEARS</v>
          </cell>
          <cell r="F3123">
            <v>76.5</v>
          </cell>
          <cell r="G3123">
            <v>0.72862340000000003</v>
          </cell>
          <cell r="H3123">
            <v>0.83082469999999997</v>
          </cell>
          <cell r="I3123">
            <v>-0.37633749999999999</v>
          </cell>
          <cell r="J3123">
            <v>-0.1539942</v>
          </cell>
          <cell r="K3123">
            <v>0</v>
          </cell>
          <cell r="L3123">
            <v>0.1539942</v>
          </cell>
          <cell r="M3123">
            <v>0.37633749999999999</v>
          </cell>
          <cell r="N3123">
            <v>0.37633749999999999</v>
          </cell>
          <cell r="O3123">
            <v>11</v>
          </cell>
        </row>
        <row r="3124">
          <cell r="A3124" t="str">
            <v>C&amp;I</v>
          </cell>
          <cell r="B3124">
            <v>3</v>
          </cell>
          <cell r="C3124" t="str">
            <v>R</v>
          </cell>
          <cell r="D3124" t="str">
            <v>PCT</v>
          </cell>
          <cell r="E3124" t="str">
            <v>Building Age: 3 - 10 YEARS</v>
          </cell>
          <cell r="F3124">
            <v>73.5</v>
          </cell>
          <cell r="G3124">
            <v>0.73449900000000001</v>
          </cell>
          <cell r="H3124">
            <v>0.92861130000000003</v>
          </cell>
          <cell r="I3124">
            <v>-0.3749265</v>
          </cell>
          <cell r="J3124">
            <v>-0.15341689999999999</v>
          </cell>
          <cell r="K3124">
            <v>0</v>
          </cell>
          <cell r="L3124">
            <v>0.15341689999999999</v>
          </cell>
          <cell r="M3124">
            <v>0.3749265</v>
          </cell>
          <cell r="N3124">
            <v>0.3749265</v>
          </cell>
          <cell r="O3124">
            <v>11</v>
          </cell>
        </row>
        <row r="3125">
          <cell r="A3125" t="str">
            <v>C&amp;I</v>
          </cell>
          <cell r="B3125">
            <v>4</v>
          </cell>
          <cell r="C3125" t="str">
            <v>R</v>
          </cell>
          <cell r="D3125" t="str">
            <v>PCT</v>
          </cell>
          <cell r="E3125" t="str">
            <v>Building Age: 3 - 10 YEARS</v>
          </cell>
          <cell r="F3125">
            <v>72</v>
          </cell>
          <cell r="G3125">
            <v>0.73132399999999997</v>
          </cell>
          <cell r="H3125">
            <v>0.89387170000000005</v>
          </cell>
          <cell r="I3125">
            <v>-0.37420239999999999</v>
          </cell>
          <cell r="J3125">
            <v>-0.1531206</v>
          </cell>
          <cell r="K3125">
            <v>0</v>
          </cell>
          <cell r="L3125">
            <v>0.1531206</v>
          </cell>
          <cell r="M3125">
            <v>0.37420239999999999</v>
          </cell>
          <cell r="N3125">
            <v>0.37420239999999999</v>
          </cell>
          <cell r="O3125">
            <v>11</v>
          </cell>
        </row>
        <row r="3126">
          <cell r="A3126" t="str">
            <v>C&amp;I</v>
          </cell>
          <cell r="B3126">
            <v>5</v>
          </cell>
          <cell r="C3126" t="str">
            <v>R</v>
          </cell>
          <cell r="D3126" t="str">
            <v>PCT</v>
          </cell>
          <cell r="E3126" t="str">
            <v>Building Age: 3 - 10 YEARS</v>
          </cell>
          <cell r="F3126">
            <v>70.5</v>
          </cell>
          <cell r="G3126">
            <v>0.74059989999999998</v>
          </cell>
          <cell r="H3126">
            <v>0.80635570000000001</v>
          </cell>
          <cell r="I3126">
            <v>-0.37385869999999999</v>
          </cell>
          <cell r="J3126">
            <v>-0.15298</v>
          </cell>
          <cell r="K3126">
            <v>0</v>
          </cell>
          <cell r="L3126">
            <v>0.15298</v>
          </cell>
          <cell r="M3126">
            <v>0.37385869999999999</v>
          </cell>
          <cell r="N3126">
            <v>0.37385869999999999</v>
          </cell>
          <cell r="O3126">
            <v>11</v>
          </cell>
        </row>
        <row r="3127">
          <cell r="A3127" t="str">
            <v>C&amp;I</v>
          </cell>
          <cell r="B3127">
            <v>6</v>
          </cell>
          <cell r="C3127" t="str">
            <v>R</v>
          </cell>
          <cell r="D3127" t="str">
            <v>PCT</v>
          </cell>
          <cell r="E3127" t="str">
            <v>Building Age: 3 - 10 YEARS</v>
          </cell>
          <cell r="F3127">
            <v>69.5</v>
          </cell>
          <cell r="G3127">
            <v>0.73338499999999995</v>
          </cell>
          <cell r="H3127">
            <v>0.89746680000000001</v>
          </cell>
          <cell r="I3127">
            <v>-0.37367889999999998</v>
          </cell>
          <cell r="J3127">
            <v>-0.1529064</v>
          </cell>
          <cell r="K3127">
            <v>0</v>
          </cell>
          <cell r="L3127">
            <v>0.1529064</v>
          </cell>
          <cell r="M3127">
            <v>0.37367889999999998</v>
          </cell>
          <cell r="N3127">
            <v>0.37367889999999998</v>
          </cell>
          <cell r="O3127">
            <v>11</v>
          </cell>
        </row>
        <row r="3128">
          <cell r="A3128" t="str">
            <v>C&amp;I</v>
          </cell>
          <cell r="B3128">
            <v>7</v>
          </cell>
          <cell r="C3128" t="str">
            <v>R</v>
          </cell>
          <cell r="D3128" t="str">
            <v>PCT</v>
          </cell>
          <cell r="E3128" t="str">
            <v>Building Age: 3 - 10 YEARS</v>
          </cell>
          <cell r="F3128">
            <v>68.5</v>
          </cell>
          <cell r="G3128">
            <v>0.75902840000000005</v>
          </cell>
          <cell r="H3128">
            <v>0.93205479999999996</v>
          </cell>
          <cell r="I3128">
            <v>-0.37462040000000002</v>
          </cell>
          <cell r="J3128">
            <v>-0.1532916</v>
          </cell>
          <cell r="K3128">
            <v>0</v>
          </cell>
          <cell r="L3128">
            <v>0.1532916</v>
          </cell>
          <cell r="M3128">
            <v>0.37462040000000002</v>
          </cell>
          <cell r="N3128">
            <v>0.37462040000000002</v>
          </cell>
          <cell r="O3128">
            <v>11</v>
          </cell>
        </row>
        <row r="3129">
          <cell r="A3129" t="str">
            <v>C&amp;I</v>
          </cell>
          <cell r="B3129">
            <v>8</v>
          </cell>
          <cell r="C3129" t="str">
            <v>R</v>
          </cell>
          <cell r="D3129" t="str">
            <v>PCT</v>
          </cell>
          <cell r="E3129" t="str">
            <v>Building Age: 3 - 10 YEARS</v>
          </cell>
          <cell r="F3129">
            <v>69</v>
          </cell>
          <cell r="G3129">
            <v>0.75692649999999995</v>
          </cell>
          <cell r="H3129">
            <v>0.93184920000000004</v>
          </cell>
          <cell r="I3129">
            <v>-0.376801</v>
          </cell>
          <cell r="J3129">
            <v>-0.15418390000000001</v>
          </cell>
          <cell r="K3129">
            <v>0</v>
          </cell>
          <cell r="L3129">
            <v>0.15418390000000001</v>
          </cell>
          <cell r="M3129">
            <v>0.376801</v>
          </cell>
          <cell r="N3129">
            <v>0.376801</v>
          </cell>
          <cell r="O3129">
            <v>11</v>
          </cell>
        </row>
        <row r="3130">
          <cell r="A3130" t="str">
            <v>C&amp;I</v>
          </cell>
          <cell r="B3130">
            <v>9</v>
          </cell>
          <cell r="C3130" t="str">
            <v>R</v>
          </cell>
          <cell r="D3130" t="str">
            <v>PCT</v>
          </cell>
          <cell r="E3130" t="str">
            <v>Building Age: 3 - 10 YEARS</v>
          </cell>
          <cell r="F3130">
            <v>71.5</v>
          </cell>
          <cell r="G3130">
            <v>0.93482799999999999</v>
          </cell>
          <cell r="H3130">
            <v>1.1726049999999999</v>
          </cell>
          <cell r="I3130">
            <v>-0.40662959999999998</v>
          </cell>
          <cell r="J3130">
            <v>-0.1663895</v>
          </cell>
          <cell r="K3130">
            <v>0</v>
          </cell>
          <cell r="L3130">
            <v>0.1663895</v>
          </cell>
          <cell r="M3130">
            <v>0.40662959999999998</v>
          </cell>
          <cell r="N3130">
            <v>0.40662959999999998</v>
          </cell>
          <cell r="O3130">
            <v>11</v>
          </cell>
        </row>
        <row r="3131">
          <cell r="A3131" t="str">
            <v>C&amp;I</v>
          </cell>
          <cell r="B3131">
            <v>10</v>
          </cell>
          <cell r="C3131" t="str">
            <v>R</v>
          </cell>
          <cell r="D3131" t="str">
            <v>PCT</v>
          </cell>
          <cell r="E3131" t="str">
            <v>Building Age: 3 - 10 YEARS</v>
          </cell>
          <cell r="F3131">
            <v>76</v>
          </cell>
          <cell r="G3131">
            <v>1.273115</v>
          </cell>
          <cell r="H3131">
            <v>1.318586</v>
          </cell>
          <cell r="I3131">
            <v>-0.4443821</v>
          </cell>
          <cell r="J3131">
            <v>-0.18183750000000001</v>
          </cell>
          <cell r="K3131">
            <v>0</v>
          </cell>
          <cell r="L3131">
            <v>0.18183750000000001</v>
          </cell>
          <cell r="M3131">
            <v>0.4443821</v>
          </cell>
          <cell r="N3131">
            <v>0.4443821</v>
          </cell>
          <cell r="O3131">
            <v>11</v>
          </cell>
        </row>
        <row r="3132">
          <cell r="A3132" t="str">
            <v>C&amp;I</v>
          </cell>
          <cell r="B3132">
            <v>11</v>
          </cell>
          <cell r="C3132" t="str">
            <v>R</v>
          </cell>
          <cell r="D3132" t="str">
            <v>PCT</v>
          </cell>
          <cell r="E3132" t="str">
            <v>Building Age: 3 - 10 YEARS</v>
          </cell>
          <cell r="F3132">
            <v>81.5</v>
          </cell>
          <cell r="G3132">
            <v>1.5929679999999999</v>
          </cell>
          <cell r="H3132">
            <v>1.559623</v>
          </cell>
          <cell r="I3132">
            <v>-0.44211050000000002</v>
          </cell>
          <cell r="J3132">
            <v>-0.18090809999999999</v>
          </cell>
          <cell r="K3132">
            <v>0</v>
          </cell>
          <cell r="L3132">
            <v>0.18090809999999999</v>
          </cell>
          <cell r="M3132">
            <v>0.44211050000000002</v>
          </cell>
          <cell r="N3132">
            <v>0.44211050000000002</v>
          </cell>
          <cell r="O3132">
            <v>11</v>
          </cell>
        </row>
        <row r="3133">
          <cell r="A3133" t="str">
            <v>C&amp;I</v>
          </cell>
          <cell r="B3133">
            <v>12</v>
          </cell>
          <cell r="C3133" t="str">
            <v>R</v>
          </cell>
          <cell r="D3133" t="str">
            <v>PCT</v>
          </cell>
          <cell r="E3133" t="str">
            <v>Building Age: 3 - 10 YEARS</v>
          </cell>
          <cell r="F3133">
            <v>86</v>
          </cell>
          <cell r="G3133">
            <v>1.721247</v>
          </cell>
          <cell r="H3133">
            <v>1.7454700000000001</v>
          </cell>
          <cell r="I3133">
            <v>-0.4379922</v>
          </cell>
          <cell r="J3133">
            <v>-0.17922289999999999</v>
          </cell>
          <cell r="K3133">
            <v>0</v>
          </cell>
          <cell r="L3133">
            <v>0.17922289999999999</v>
          </cell>
          <cell r="M3133">
            <v>0.4379922</v>
          </cell>
          <cell r="N3133">
            <v>0.4379922</v>
          </cell>
          <cell r="O3133">
            <v>11</v>
          </cell>
        </row>
        <row r="3134">
          <cell r="A3134" t="str">
            <v>C&amp;I</v>
          </cell>
          <cell r="B3134">
            <v>13</v>
          </cell>
          <cell r="C3134" t="str">
            <v>R</v>
          </cell>
          <cell r="D3134" t="str">
            <v>PCT</v>
          </cell>
          <cell r="E3134" t="str">
            <v>Building Age: 3 - 10 YEARS</v>
          </cell>
          <cell r="F3134">
            <v>89.5</v>
          </cell>
          <cell r="G3134">
            <v>1.6940789999999999</v>
          </cell>
          <cell r="H3134">
            <v>1.746499</v>
          </cell>
          <cell r="I3134">
            <v>-0.4427355</v>
          </cell>
          <cell r="J3134">
            <v>-0.18116380000000001</v>
          </cell>
          <cell r="K3134">
            <v>0</v>
          </cell>
          <cell r="L3134">
            <v>0.18116380000000001</v>
          </cell>
          <cell r="M3134">
            <v>0.4427355</v>
          </cell>
          <cell r="N3134">
            <v>0.4427355</v>
          </cell>
          <cell r="O3134">
            <v>11</v>
          </cell>
        </row>
        <row r="3135">
          <cell r="A3135" t="str">
            <v>C&amp;I</v>
          </cell>
          <cell r="B3135">
            <v>14</v>
          </cell>
          <cell r="C3135" t="str">
            <v>R</v>
          </cell>
          <cell r="D3135" t="str">
            <v>PCT</v>
          </cell>
          <cell r="E3135" t="str">
            <v>Building Age: 3 - 10 YEARS</v>
          </cell>
          <cell r="F3135">
            <v>92.5</v>
          </cell>
          <cell r="G3135">
            <v>1.780019</v>
          </cell>
          <cell r="H3135">
            <v>1.759104</v>
          </cell>
          <cell r="I3135">
            <v>-0.4810586</v>
          </cell>
          <cell r="J3135">
            <v>-0.1968453</v>
          </cell>
          <cell r="K3135">
            <v>0</v>
          </cell>
          <cell r="L3135">
            <v>0.1968453</v>
          </cell>
          <cell r="M3135">
            <v>0.4810586</v>
          </cell>
          <cell r="N3135">
            <v>0.4810586</v>
          </cell>
          <cell r="O3135">
            <v>11</v>
          </cell>
        </row>
        <row r="3136">
          <cell r="A3136" t="str">
            <v>C&amp;I</v>
          </cell>
          <cell r="B3136">
            <v>15</v>
          </cell>
          <cell r="C3136" t="str">
            <v>R</v>
          </cell>
          <cell r="D3136" t="str">
            <v>PCT</v>
          </cell>
          <cell r="E3136" t="str">
            <v>Building Age: 3 - 10 YEARS</v>
          </cell>
          <cell r="F3136">
            <v>95</v>
          </cell>
          <cell r="G3136">
            <v>1.907702</v>
          </cell>
          <cell r="H3136">
            <v>1.885321</v>
          </cell>
          <cell r="I3136">
            <v>-0.44730560000000003</v>
          </cell>
          <cell r="J3136">
            <v>-0.1830338</v>
          </cell>
          <cell r="K3136">
            <v>0</v>
          </cell>
          <cell r="L3136">
            <v>0.1830338</v>
          </cell>
          <cell r="M3136">
            <v>0.44730560000000003</v>
          </cell>
          <cell r="N3136">
            <v>0.44730560000000003</v>
          </cell>
          <cell r="O3136">
            <v>11</v>
          </cell>
        </row>
        <row r="3137">
          <cell r="A3137" t="str">
            <v>C&amp;I</v>
          </cell>
          <cell r="B3137">
            <v>16</v>
          </cell>
          <cell r="C3137" t="str">
            <v>R</v>
          </cell>
          <cell r="D3137" t="str">
            <v>PCT</v>
          </cell>
          <cell r="E3137" t="str">
            <v>Building Age: 3 - 10 YEARS</v>
          </cell>
          <cell r="F3137">
            <v>97.5</v>
          </cell>
          <cell r="G3137">
            <v>1.9568449999999999</v>
          </cell>
          <cell r="H3137">
            <v>1.9377260000000001</v>
          </cell>
          <cell r="I3137">
            <v>-0.42374689999999998</v>
          </cell>
          <cell r="J3137">
            <v>-0.17339379999999999</v>
          </cell>
          <cell r="K3137">
            <v>0</v>
          </cell>
          <cell r="L3137">
            <v>0.17339379999999999</v>
          </cell>
          <cell r="M3137">
            <v>0.42374689999999998</v>
          </cell>
          <cell r="N3137">
            <v>0.42374689999999998</v>
          </cell>
          <cell r="O3137">
            <v>11</v>
          </cell>
        </row>
        <row r="3138">
          <cell r="A3138" t="str">
            <v>C&amp;I</v>
          </cell>
          <cell r="B3138">
            <v>17</v>
          </cell>
          <cell r="C3138" t="str">
            <v>R</v>
          </cell>
          <cell r="D3138" t="str">
            <v>PCT</v>
          </cell>
          <cell r="E3138" t="str">
            <v>Building Age: 3 - 10 YEARS</v>
          </cell>
          <cell r="F3138">
            <v>99</v>
          </cell>
          <cell r="G3138">
            <v>1.8404560000000001</v>
          </cell>
          <cell r="H3138">
            <v>1.746723</v>
          </cell>
          <cell r="I3138">
            <v>-0.41295700000000002</v>
          </cell>
          <cell r="J3138">
            <v>-0.16897860000000001</v>
          </cell>
          <cell r="K3138">
            <v>0</v>
          </cell>
          <cell r="L3138">
            <v>0.16897860000000001</v>
          </cell>
          <cell r="M3138">
            <v>0.41295700000000002</v>
          </cell>
          <cell r="N3138">
            <v>0.41295700000000002</v>
          </cell>
          <cell r="O3138">
            <v>11</v>
          </cell>
        </row>
        <row r="3139">
          <cell r="A3139" t="str">
            <v>C&amp;I</v>
          </cell>
          <cell r="B3139">
            <v>18</v>
          </cell>
          <cell r="C3139" t="str">
            <v>R</v>
          </cell>
          <cell r="D3139" t="str">
            <v>PCT</v>
          </cell>
          <cell r="E3139" t="str">
            <v>Building Age: 3 - 10 YEARS</v>
          </cell>
          <cell r="F3139">
            <v>99</v>
          </cell>
          <cell r="G3139">
            <v>1.4063270000000001</v>
          </cell>
          <cell r="H3139">
            <v>1.366241</v>
          </cell>
          <cell r="I3139">
            <v>-0.40687719999999999</v>
          </cell>
          <cell r="J3139">
            <v>-0.1664909</v>
          </cell>
          <cell r="K3139">
            <v>0</v>
          </cell>
          <cell r="L3139">
            <v>0.1664909</v>
          </cell>
          <cell r="M3139">
            <v>0.40687719999999999</v>
          </cell>
          <cell r="N3139">
            <v>0.40687719999999999</v>
          </cell>
          <cell r="O3139">
            <v>11</v>
          </cell>
        </row>
        <row r="3140">
          <cell r="A3140" t="str">
            <v>C&amp;I</v>
          </cell>
          <cell r="B3140">
            <v>19</v>
          </cell>
          <cell r="C3140" t="str">
            <v>R</v>
          </cell>
          <cell r="D3140" t="str">
            <v>PCT</v>
          </cell>
          <cell r="E3140" t="str">
            <v>Building Age: 3 - 10 YEARS</v>
          </cell>
          <cell r="F3140">
            <v>96.5</v>
          </cell>
          <cell r="G3140">
            <v>0.96799809999999997</v>
          </cell>
          <cell r="H3140">
            <v>1.036718</v>
          </cell>
          <cell r="I3140">
            <v>-0.39161089999999998</v>
          </cell>
          <cell r="J3140">
            <v>-0.160244</v>
          </cell>
          <cell r="K3140">
            <v>0</v>
          </cell>
          <cell r="L3140">
            <v>0.160244</v>
          </cell>
          <cell r="M3140">
            <v>0.39161089999999998</v>
          </cell>
          <cell r="N3140">
            <v>0.39161089999999998</v>
          </cell>
          <cell r="O3140">
            <v>11</v>
          </cell>
        </row>
        <row r="3141">
          <cell r="A3141" t="str">
            <v>C&amp;I</v>
          </cell>
          <cell r="B3141">
            <v>20</v>
          </cell>
          <cell r="C3141" t="str">
            <v>R</v>
          </cell>
          <cell r="D3141" t="str">
            <v>PCT</v>
          </cell>
          <cell r="E3141" t="str">
            <v>Building Age: 3 - 10 YEARS</v>
          </cell>
          <cell r="F3141">
            <v>94.5</v>
          </cell>
          <cell r="G3141">
            <v>0.91878210000000005</v>
          </cell>
          <cell r="H3141">
            <v>1.5749660000000001</v>
          </cell>
          <cell r="I3141">
            <v>-0.38921600000000001</v>
          </cell>
          <cell r="J3141">
            <v>-0.15926399999999999</v>
          </cell>
          <cell r="K3141">
            <v>0</v>
          </cell>
          <cell r="L3141">
            <v>0.15926399999999999</v>
          </cell>
          <cell r="M3141">
            <v>0.38921600000000001</v>
          </cell>
          <cell r="N3141">
            <v>0.38921600000000001</v>
          </cell>
          <cell r="O3141">
            <v>11</v>
          </cell>
        </row>
        <row r="3142">
          <cell r="A3142" t="str">
            <v>C&amp;I</v>
          </cell>
          <cell r="B3142">
            <v>21</v>
          </cell>
          <cell r="C3142" t="str">
            <v>R</v>
          </cell>
          <cell r="D3142" t="str">
            <v>PCT</v>
          </cell>
          <cell r="E3142" t="str">
            <v>Building Age: 3 - 10 YEARS</v>
          </cell>
          <cell r="F3142">
            <v>90.5</v>
          </cell>
          <cell r="G3142">
            <v>1.0636209999999999</v>
          </cell>
          <cell r="H3142">
            <v>1.348538</v>
          </cell>
          <cell r="I3142">
            <v>-0.38458369999999997</v>
          </cell>
          <cell r="J3142">
            <v>-0.15736849999999999</v>
          </cell>
          <cell r="K3142">
            <v>0</v>
          </cell>
          <cell r="L3142">
            <v>0.15736849999999999</v>
          </cell>
          <cell r="M3142">
            <v>0.38458369999999997</v>
          </cell>
          <cell r="N3142">
            <v>0.38458369999999997</v>
          </cell>
          <cell r="O3142">
            <v>11</v>
          </cell>
        </row>
        <row r="3143">
          <cell r="A3143" t="str">
            <v>C&amp;I</v>
          </cell>
          <cell r="B3143">
            <v>22</v>
          </cell>
          <cell r="C3143" t="str">
            <v>R</v>
          </cell>
          <cell r="D3143" t="str">
            <v>PCT</v>
          </cell>
          <cell r="E3143" t="str">
            <v>Building Age: 3 - 10 YEARS</v>
          </cell>
          <cell r="F3143">
            <v>87.5</v>
          </cell>
          <cell r="G3143">
            <v>0.8947638</v>
          </cell>
          <cell r="H3143">
            <v>0.81341549999999996</v>
          </cell>
          <cell r="I3143">
            <v>-0.38790429999999998</v>
          </cell>
          <cell r="J3143">
            <v>-0.15872729999999999</v>
          </cell>
          <cell r="K3143">
            <v>0</v>
          </cell>
          <cell r="L3143">
            <v>0.15872729999999999</v>
          </cell>
          <cell r="M3143">
            <v>0.38790429999999998</v>
          </cell>
          <cell r="N3143">
            <v>0.38790429999999998</v>
          </cell>
          <cell r="O3143">
            <v>11</v>
          </cell>
        </row>
        <row r="3144">
          <cell r="A3144" t="str">
            <v>C&amp;I</v>
          </cell>
          <cell r="B3144">
            <v>23</v>
          </cell>
          <cell r="C3144" t="str">
            <v>R</v>
          </cell>
          <cell r="D3144" t="str">
            <v>PCT</v>
          </cell>
          <cell r="E3144" t="str">
            <v>Building Age: 3 - 10 YEARS</v>
          </cell>
          <cell r="F3144">
            <v>84.5</v>
          </cell>
          <cell r="G3144">
            <v>0.7894061</v>
          </cell>
          <cell r="H3144">
            <v>0.80207600000000001</v>
          </cell>
          <cell r="I3144">
            <v>-0.38446950000000002</v>
          </cell>
          <cell r="J3144">
            <v>-0.15732180000000001</v>
          </cell>
          <cell r="K3144">
            <v>0</v>
          </cell>
          <cell r="L3144">
            <v>0.15732180000000001</v>
          </cell>
          <cell r="M3144">
            <v>0.38446950000000002</v>
          </cell>
          <cell r="N3144">
            <v>0.38446950000000002</v>
          </cell>
          <cell r="O3144">
            <v>11</v>
          </cell>
        </row>
        <row r="3145">
          <cell r="A3145" t="str">
            <v>C&amp;I</v>
          </cell>
          <cell r="B3145">
            <v>24</v>
          </cell>
          <cell r="C3145" t="str">
            <v>R</v>
          </cell>
          <cell r="D3145" t="str">
            <v>PCT</v>
          </cell>
          <cell r="E3145" t="str">
            <v>Building Age: 3 - 10 YEARS</v>
          </cell>
          <cell r="F3145">
            <v>82</v>
          </cell>
          <cell r="G3145">
            <v>0.77441700000000002</v>
          </cell>
          <cell r="H3145">
            <v>0.86464730000000001</v>
          </cell>
          <cell r="I3145">
            <v>-0.37982250000000001</v>
          </cell>
          <cell r="J3145">
            <v>-0.15542030000000001</v>
          </cell>
          <cell r="K3145">
            <v>0</v>
          </cell>
          <cell r="L3145">
            <v>0.15542030000000001</v>
          </cell>
          <cell r="M3145">
            <v>0.37982250000000001</v>
          </cell>
          <cell r="N3145">
            <v>0.37982250000000001</v>
          </cell>
          <cell r="O3145">
            <v>11</v>
          </cell>
        </row>
        <row r="3146">
          <cell r="A3146" t="str">
            <v>C&amp;I</v>
          </cell>
          <cell r="B3146">
            <v>1</v>
          </cell>
          <cell r="C3146" t="str">
            <v>R</v>
          </cell>
          <cell r="D3146" t="str">
            <v>PCT</v>
          </cell>
          <cell r="E3146" t="str">
            <v>Enrollment Date Quintile: 2nd Earliest</v>
          </cell>
          <cell r="F3146">
            <v>77</v>
          </cell>
          <cell r="G3146">
            <v>1.0478130000000001</v>
          </cell>
          <cell r="H3146">
            <v>0.99699970000000004</v>
          </cell>
          <cell r="I3146">
            <v>-5.8173849999999998</v>
          </cell>
          <cell r="J3146">
            <v>-2.3804270000000001</v>
          </cell>
          <cell r="K3146">
            <v>0</v>
          </cell>
          <cell r="L3146">
            <v>2.3804270000000001</v>
          </cell>
          <cell r="M3146">
            <v>5.8173849999999998</v>
          </cell>
          <cell r="N3146">
            <v>5.8173849999999998</v>
          </cell>
          <cell r="O3146">
            <v>1</v>
          </cell>
        </row>
        <row r="3147">
          <cell r="A3147" t="str">
            <v>C&amp;I</v>
          </cell>
          <cell r="B3147">
            <v>2</v>
          </cell>
          <cell r="C3147" t="str">
            <v>R</v>
          </cell>
          <cell r="D3147" t="str">
            <v>PCT</v>
          </cell>
          <cell r="E3147" t="str">
            <v>Enrollment Date Quintile: 2nd Earliest</v>
          </cell>
          <cell r="F3147">
            <v>76.5</v>
          </cell>
          <cell r="G3147">
            <v>1.0506420000000001</v>
          </cell>
          <cell r="H3147">
            <v>0.91999989999999998</v>
          </cell>
          <cell r="I3147">
            <v>-5.8044399999999996</v>
          </cell>
          <cell r="J3147">
            <v>-2.37513</v>
          </cell>
          <cell r="K3147">
            <v>0</v>
          </cell>
          <cell r="L3147">
            <v>2.37513</v>
          </cell>
          <cell r="M3147">
            <v>5.8044399999999996</v>
          </cell>
          <cell r="N3147">
            <v>5.8044399999999996</v>
          </cell>
          <cell r="O3147">
            <v>1</v>
          </cell>
        </row>
        <row r="3148">
          <cell r="A3148" t="str">
            <v>C&amp;I</v>
          </cell>
          <cell r="B3148">
            <v>3</v>
          </cell>
          <cell r="C3148" t="str">
            <v>R</v>
          </cell>
          <cell r="D3148" t="str">
            <v>PCT</v>
          </cell>
          <cell r="E3148" t="str">
            <v>Enrollment Date Quintile: 2nd Earliest</v>
          </cell>
          <cell r="F3148">
            <v>73.5</v>
          </cell>
          <cell r="G3148">
            <v>1.077442</v>
          </cell>
          <cell r="H3148">
            <v>0.97799979999999997</v>
          </cell>
          <cell r="I3148">
            <v>-5.7864829999999996</v>
          </cell>
          <cell r="J3148">
            <v>-2.3677820000000001</v>
          </cell>
          <cell r="K3148">
            <v>0</v>
          </cell>
          <cell r="L3148">
            <v>2.3677820000000001</v>
          </cell>
          <cell r="M3148">
            <v>5.7864829999999996</v>
          </cell>
          <cell r="N3148">
            <v>5.7864829999999996</v>
          </cell>
          <cell r="O3148">
            <v>1</v>
          </cell>
        </row>
        <row r="3149">
          <cell r="A3149" t="str">
            <v>C&amp;I</v>
          </cell>
          <cell r="B3149">
            <v>4</v>
          </cell>
          <cell r="C3149" t="str">
            <v>R</v>
          </cell>
          <cell r="D3149" t="str">
            <v>PCT</v>
          </cell>
          <cell r="E3149" t="str">
            <v>Enrollment Date Quintile: 2nd Earliest</v>
          </cell>
          <cell r="F3149">
            <v>72</v>
          </cell>
          <cell r="G3149">
            <v>1.15158</v>
          </cell>
          <cell r="H3149">
            <v>0.93699969999999999</v>
          </cell>
          <cell r="I3149">
            <v>-5.7874980000000003</v>
          </cell>
          <cell r="J3149">
            <v>-2.3681969999999999</v>
          </cell>
          <cell r="K3149">
            <v>0</v>
          </cell>
          <cell r="L3149">
            <v>2.3681969999999999</v>
          </cell>
          <cell r="M3149">
            <v>5.7874980000000003</v>
          </cell>
          <cell r="N3149">
            <v>5.7874980000000003</v>
          </cell>
          <cell r="O3149">
            <v>1</v>
          </cell>
        </row>
        <row r="3150">
          <cell r="A3150" t="str">
            <v>C&amp;I</v>
          </cell>
          <cell r="B3150">
            <v>5</v>
          </cell>
          <cell r="C3150" t="str">
            <v>R</v>
          </cell>
          <cell r="D3150" t="str">
            <v>PCT</v>
          </cell>
          <cell r="E3150" t="str">
            <v>Enrollment Date Quintile: 2nd Earliest</v>
          </cell>
          <cell r="F3150">
            <v>70.5</v>
          </cell>
          <cell r="G3150">
            <v>1.104814</v>
          </cell>
          <cell r="H3150">
            <v>0.98299979999999998</v>
          </cell>
          <cell r="I3150">
            <v>-5.7835910000000004</v>
          </cell>
          <cell r="J3150">
            <v>-2.3665989999999999</v>
          </cell>
          <cell r="K3150">
            <v>0</v>
          </cell>
          <cell r="L3150">
            <v>2.3665989999999999</v>
          </cell>
          <cell r="M3150">
            <v>5.7835910000000004</v>
          </cell>
          <cell r="N3150">
            <v>5.7835910000000004</v>
          </cell>
          <cell r="O3150">
            <v>1</v>
          </cell>
        </row>
        <row r="3151">
          <cell r="A3151" t="str">
            <v>C&amp;I</v>
          </cell>
          <cell r="B3151">
            <v>6</v>
          </cell>
          <cell r="C3151" t="str">
            <v>R</v>
          </cell>
          <cell r="D3151" t="str">
            <v>PCT</v>
          </cell>
          <cell r="E3151" t="str">
            <v>Enrollment Date Quintile: 2nd Earliest</v>
          </cell>
          <cell r="F3151">
            <v>69.5</v>
          </cell>
          <cell r="G3151">
            <v>1.0736079999999999</v>
          </cell>
          <cell r="H3151">
            <v>0.94299980000000005</v>
          </cell>
          <cell r="I3151">
            <v>-5.7859389999999999</v>
          </cell>
          <cell r="J3151">
            <v>-2.367559</v>
          </cell>
          <cell r="K3151">
            <v>0</v>
          </cell>
          <cell r="L3151">
            <v>2.367559</v>
          </cell>
          <cell r="M3151">
            <v>5.7859389999999999</v>
          </cell>
          <cell r="N3151">
            <v>5.7859389999999999</v>
          </cell>
          <cell r="O3151">
            <v>1</v>
          </cell>
        </row>
        <row r="3152">
          <cell r="A3152" t="str">
            <v>C&amp;I</v>
          </cell>
          <cell r="B3152">
            <v>7</v>
          </cell>
          <cell r="C3152" t="str">
            <v>R</v>
          </cell>
          <cell r="D3152" t="str">
            <v>PCT</v>
          </cell>
          <cell r="E3152" t="str">
            <v>Enrollment Date Quintile: 2nd Earliest</v>
          </cell>
          <cell r="F3152">
            <v>68.5</v>
          </cell>
          <cell r="G3152">
            <v>2.3218390000000002</v>
          </cell>
          <cell r="H3152">
            <v>0.96099979999999996</v>
          </cell>
          <cell r="I3152">
            <v>-6.0634249999999996</v>
          </cell>
          <cell r="J3152">
            <v>-2.4811040000000002</v>
          </cell>
          <cell r="K3152">
            <v>0</v>
          </cell>
          <cell r="L3152">
            <v>2.4811040000000002</v>
          </cell>
          <cell r="M3152">
            <v>6.0634249999999996</v>
          </cell>
          <cell r="N3152">
            <v>6.0634249999999996</v>
          </cell>
          <cell r="O3152">
            <v>1</v>
          </cell>
        </row>
        <row r="3153">
          <cell r="A3153" t="str">
            <v>C&amp;I</v>
          </cell>
          <cell r="B3153">
            <v>8</v>
          </cell>
          <cell r="C3153" t="str">
            <v>R</v>
          </cell>
          <cell r="D3153" t="str">
            <v>PCT</v>
          </cell>
          <cell r="E3153" t="str">
            <v>Enrollment Date Quintile: 2nd Earliest</v>
          </cell>
          <cell r="F3153">
            <v>69</v>
          </cell>
          <cell r="G3153">
            <v>2.37663</v>
          </cell>
          <cell r="H3153">
            <v>1.3560000000000001</v>
          </cell>
          <cell r="I3153">
            <v>-5.9778060000000002</v>
          </cell>
          <cell r="J3153">
            <v>-2.446069</v>
          </cell>
          <cell r="K3153">
            <v>0</v>
          </cell>
          <cell r="L3153">
            <v>2.446069</v>
          </cell>
          <cell r="M3153">
            <v>5.9778060000000002</v>
          </cell>
          <cell r="N3153">
            <v>5.9778060000000002</v>
          </cell>
          <cell r="O3153">
            <v>1</v>
          </cell>
        </row>
        <row r="3154">
          <cell r="A3154" t="str">
            <v>C&amp;I</v>
          </cell>
          <cell r="B3154">
            <v>9</v>
          </cell>
          <cell r="C3154" t="str">
            <v>R</v>
          </cell>
          <cell r="D3154" t="str">
            <v>PCT</v>
          </cell>
          <cell r="E3154" t="str">
            <v>Enrollment Date Quintile: 2nd Earliest</v>
          </cell>
          <cell r="F3154">
            <v>71.5</v>
          </cell>
          <cell r="G3154">
            <v>4.8042299999999996</v>
          </cell>
          <cell r="H3154">
            <v>5.9609990000000002</v>
          </cell>
          <cell r="I3154">
            <v>-6.4618450000000003</v>
          </cell>
          <cell r="J3154">
            <v>-2.6441349999999999</v>
          </cell>
          <cell r="K3154">
            <v>0</v>
          </cell>
          <cell r="L3154">
            <v>2.6441349999999999</v>
          </cell>
          <cell r="M3154">
            <v>6.4618450000000003</v>
          </cell>
          <cell r="N3154">
            <v>6.4618450000000003</v>
          </cell>
          <cell r="O3154">
            <v>1</v>
          </cell>
        </row>
        <row r="3155">
          <cell r="A3155" t="str">
            <v>C&amp;I</v>
          </cell>
          <cell r="B3155">
            <v>10</v>
          </cell>
          <cell r="C3155" t="str">
            <v>R</v>
          </cell>
          <cell r="D3155" t="str">
            <v>PCT</v>
          </cell>
          <cell r="E3155" t="str">
            <v>Enrollment Date Quintile: 2nd Earliest</v>
          </cell>
          <cell r="F3155">
            <v>76</v>
          </cell>
          <cell r="G3155">
            <v>5.3362410000000002</v>
          </cell>
          <cell r="H3155">
            <v>5.9859970000000002</v>
          </cell>
          <cell r="I3155">
            <v>-6.2682820000000001</v>
          </cell>
          <cell r="J3155">
            <v>-2.5649299999999999</v>
          </cell>
          <cell r="K3155">
            <v>0</v>
          </cell>
          <cell r="L3155">
            <v>2.5649299999999999</v>
          </cell>
          <cell r="M3155">
            <v>6.2682820000000001</v>
          </cell>
          <cell r="N3155">
            <v>6.2682820000000001</v>
          </cell>
          <cell r="O3155">
            <v>1</v>
          </cell>
        </row>
        <row r="3156">
          <cell r="A3156" t="str">
            <v>C&amp;I</v>
          </cell>
          <cell r="B3156">
            <v>11</v>
          </cell>
          <cell r="C3156" t="str">
            <v>R</v>
          </cell>
          <cell r="D3156" t="str">
            <v>PCT</v>
          </cell>
          <cell r="E3156" t="str">
            <v>Enrollment Date Quintile: 2nd Earliest</v>
          </cell>
          <cell r="F3156">
            <v>81.5</v>
          </cell>
          <cell r="G3156">
            <v>6.1248399999999998</v>
          </cell>
          <cell r="H3156">
            <v>5.8849980000000004</v>
          </cell>
          <cell r="I3156">
            <v>-6.1812769999999997</v>
          </cell>
          <cell r="J3156">
            <v>-2.5293290000000002</v>
          </cell>
          <cell r="K3156">
            <v>0</v>
          </cell>
          <cell r="L3156">
            <v>2.5293290000000002</v>
          </cell>
          <cell r="M3156">
            <v>6.1812769999999997</v>
          </cell>
          <cell r="N3156">
            <v>6.1812769999999997</v>
          </cell>
          <cell r="O3156">
            <v>1</v>
          </cell>
        </row>
        <row r="3157">
          <cell r="A3157" t="str">
            <v>C&amp;I</v>
          </cell>
          <cell r="B3157">
            <v>12</v>
          </cell>
          <cell r="C3157" t="str">
            <v>R</v>
          </cell>
          <cell r="D3157" t="str">
            <v>PCT</v>
          </cell>
          <cell r="E3157" t="str">
            <v>Enrollment Date Quintile: 2nd Earliest</v>
          </cell>
          <cell r="F3157">
            <v>86</v>
          </cell>
          <cell r="G3157">
            <v>6.8994689999999999</v>
          </cell>
          <cell r="H3157">
            <v>6.8179980000000002</v>
          </cell>
          <cell r="I3157">
            <v>-6.1325729999999998</v>
          </cell>
          <cell r="J3157">
            <v>-2.5093990000000002</v>
          </cell>
          <cell r="K3157">
            <v>0</v>
          </cell>
          <cell r="L3157">
            <v>2.5093990000000002</v>
          </cell>
          <cell r="M3157">
            <v>6.1325729999999998</v>
          </cell>
          <cell r="N3157">
            <v>6.1325729999999998</v>
          </cell>
          <cell r="O3157">
            <v>1</v>
          </cell>
        </row>
        <row r="3158">
          <cell r="A3158" t="str">
            <v>C&amp;I</v>
          </cell>
          <cell r="B3158">
            <v>13</v>
          </cell>
          <cell r="C3158" t="str">
            <v>R</v>
          </cell>
          <cell r="D3158" t="str">
            <v>PCT</v>
          </cell>
          <cell r="E3158" t="str">
            <v>Enrollment Date Quintile: 2nd Earliest</v>
          </cell>
          <cell r="F3158">
            <v>89.5</v>
          </cell>
          <cell r="G3158">
            <v>6.9185569999999998</v>
          </cell>
          <cell r="H3158">
            <v>7.1259980000000001</v>
          </cell>
          <cell r="I3158">
            <v>-6.0172499999999998</v>
          </cell>
          <cell r="J3158">
            <v>-2.4622099999999998</v>
          </cell>
          <cell r="K3158">
            <v>0</v>
          </cell>
          <cell r="L3158">
            <v>2.4622099999999998</v>
          </cell>
          <cell r="M3158">
            <v>6.0172499999999998</v>
          </cell>
          <cell r="N3158">
            <v>6.0172499999999998</v>
          </cell>
          <cell r="O3158">
            <v>1</v>
          </cell>
        </row>
        <row r="3159">
          <cell r="A3159" t="str">
            <v>C&amp;I</v>
          </cell>
          <cell r="B3159">
            <v>14</v>
          </cell>
          <cell r="C3159" t="str">
            <v>R</v>
          </cell>
          <cell r="D3159" t="str">
            <v>PCT</v>
          </cell>
          <cell r="E3159" t="str">
            <v>Enrollment Date Quintile: 2nd Earliest</v>
          </cell>
          <cell r="F3159">
            <v>92.5</v>
          </cell>
          <cell r="G3159">
            <v>7.4975189999999996</v>
          </cell>
          <cell r="H3159">
            <v>6.2929979999999999</v>
          </cell>
          <cell r="I3159">
            <v>-6.1140179999999997</v>
          </cell>
          <cell r="J3159">
            <v>-2.5018069999999999</v>
          </cell>
          <cell r="K3159">
            <v>0</v>
          </cell>
          <cell r="L3159">
            <v>2.5018069999999999</v>
          </cell>
          <cell r="M3159">
            <v>6.1140179999999997</v>
          </cell>
          <cell r="N3159">
            <v>6.1140179999999997</v>
          </cell>
          <cell r="O3159">
            <v>1</v>
          </cell>
        </row>
        <row r="3160">
          <cell r="A3160" t="str">
            <v>C&amp;I</v>
          </cell>
          <cell r="B3160">
            <v>15</v>
          </cell>
          <cell r="C3160" t="str">
            <v>R</v>
          </cell>
          <cell r="D3160" t="str">
            <v>PCT</v>
          </cell>
          <cell r="E3160" t="str">
            <v>Enrollment Date Quintile: 2nd Earliest</v>
          </cell>
          <cell r="F3160">
            <v>95</v>
          </cell>
          <cell r="G3160">
            <v>8.0076059999999991</v>
          </cell>
          <cell r="H3160">
            <v>9.3259980000000002</v>
          </cell>
          <cell r="I3160">
            <v>-6.0632820000000001</v>
          </cell>
          <cell r="J3160">
            <v>-2.4810460000000001</v>
          </cell>
          <cell r="K3160">
            <v>0</v>
          </cell>
          <cell r="L3160">
            <v>2.4810460000000001</v>
          </cell>
          <cell r="M3160">
            <v>6.0632820000000001</v>
          </cell>
          <cell r="N3160">
            <v>6.0632820000000001</v>
          </cell>
          <cell r="O3160">
            <v>1</v>
          </cell>
        </row>
        <row r="3161">
          <cell r="A3161" t="str">
            <v>C&amp;I</v>
          </cell>
          <cell r="B3161">
            <v>16</v>
          </cell>
          <cell r="C3161" t="str">
            <v>R</v>
          </cell>
          <cell r="D3161" t="str">
            <v>PCT</v>
          </cell>
          <cell r="E3161" t="str">
            <v>Enrollment Date Quintile: 2nd Earliest</v>
          </cell>
          <cell r="F3161">
            <v>97.5</v>
          </cell>
          <cell r="G3161">
            <v>8.4850239999999992</v>
          </cell>
          <cell r="H3161">
            <v>9.4109979999999993</v>
          </cell>
          <cell r="I3161">
            <v>-6.0886769999999997</v>
          </cell>
          <cell r="J3161">
            <v>-2.4914369999999999</v>
          </cell>
          <cell r="K3161">
            <v>0</v>
          </cell>
          <cell r="L3161">
            <v>2.4914369999999999</v>
          </cell>
          <cell r="M3161">
            <v>6.0886769999999997</v>
          </cell>
          <cell r="N3161">
            <v>6.0886769999999997</v>
          </cell>
          <cell r="O3161">
            <v>1</v>
          </cell>
        </row>
        <row r="3162">
          <cell r="A3162" t="str">
            <v>C&amp;I</v>
          </cell>
          <cell r="B3162">
            <v>17</v>
          </cell>
          <cell r="C3162" t="str">
            <v>R</v>
          </cell>
          <cell r="D3162" t="str">
            <v>PCT</v>
          </cell>
          <cell r="E3162" t="str">
            <v>Enrollment Date Quintile: 2nd Earliest</v>
          </cell>
          <cell r="F3162">
            <v>99</v>
          </cell>
          <cell r="G3162">
            <v>8.6694279999999999</v>
          </cell>
          <cell r="H3162">
            <v>8.4779990000000005</v>
          </cell>
          <cell r="I3162">
            <v>-6.3871359999999999</v>
          </cell>
          <cell r="J3162">
            <v>-2.6135640000000002</v>
          </cell>
          <cell r="K3162">
            <v>0</v>
          </cell>
          <cell r="L3162">
            <v>2.6135640000000002</v>
          </cell>
          <cell r="M3162">
            <v>6.3871359999999999</v>
          </cell>
          <cell r="N3162">
            <v>6.3871359999999999</v>
          </cell>
          <cell r="O3162">
            <v>1</v>
          </cell>
        </row>
        <row r="3163">
          <cell r="A3163" t="str">
            <v>C&amp;I</v>
          </cell>
          <cell r="B3163">
            <v>18</v>
          </cell>
          <cell r="C3163" t="str">
            <v>R</v>
          </cell>
          <cell r="D3163" t="str">
            <v>PCT</v>
          </cell>
          <cell r="E3163" t="str">
            <v>Enrollment Date Quintile: 2nd Earliest</v>
          </cell>
          <cell r="F3163">
            <v>99</v>
          </cell>
          <cell r="G3163">
            <v>4.2395420000000001</v>
          </cell>
          <cell r="H3163">
            <v>1.69</v>
          </cell>
          <cell r="I3163">
            <v>-6.7928920000000002</v>
          </cell>
          <cell r="J3163">
            <v>-2.7795960000000002</v>
          </cell>
          <cell r="K3163">
            <v>0</v>
          </cell>
          <cell r="L3163">
            <v>2.7795960000000002</v>
          </cell>
          <cell r="M3163">
            <v>6.7928920000000002</v>
          </cell>
          <cell r="N3163">
            <v>6.7928920000000002</v>
          </cell>
          <cell r="O3163">
            <v>1</v>
          </cell>
        </row>
        <row r="3164">
          <cell r="A3164" t="str">
            <v>C&amp;I</v>
          </cell>
          <cell r="B3164">
            <v>19</v>
          </cell>
          <cell r="C3164" t="str">
            <v>R</v>
          </cell>
          <cell r="D3164" t="str">
            <v>PCT</v>
          </cell>
          <cell r="E3164" t="str">
            <v>Enrollment Date Quintile: 2nd Earliest</v>
          </cell>
          <cell r="F3164">
            <v>96.5</v>
          </cell>
          <cell r="G3164">
            <v>1.9092849999999999</v>
          </cell>
          <cell r="H3164">
            <v>0.89699989999999996</v>
          </cell>
          <cell r="I3164">
            <v>-6.4741070000000001</v>
          </cell>
          <cell r="J3164">
            <v>-2.649152</v>
          </cell>
          <cell r="K3164">
            <v>0</v>
          </cell>
          <cell r="L3164">
            <v>2.649152</v>
          </cell>
          <cell r="M3164">
            <v>6.4741070000000001</v>
          </cell>
          <cell r="N3164">
            <v>6.4741070000000001</v>
          </cell>
          <cell r="O3164">
            <v>1</v>
          </cell>
        </row>
        <row r="3165">
          <cell r="A3165" t="str">
            <v>C&amp;I</v>
          </cell>
          <cell r="B3165">
            <v>20</v>
          </cell>
          <cell r="C3165" t="str">
            <v>R</v>
          </cell>
          <cell r="D3165" t="str">
            <v>PCT</v>
          </cell>
          <cell r="E3165" t="str">
            <v>Enrollment Date Quintile: 2nd Earliest</v>
          </cell>
          <cell r="F3165">
            <v>94.5</v>
          </cell>
          <cell r="G3165">
            <v>0.98899219999999999</v>
          </cell>
          <cell r="H3165">
            <v>0.93299980000000005</v>
          </cell>
          <cell r="I3165">
            <v>-6.2841649999999998</v>
          </cell>
          <cell r="J3165">
            <v>-2.5714290000000002</v>
          </cell>
          <cell r="K3165">
            <v>0</v>
          </cell>
          <cell r="L3165">
            <v>2.5714290000000002</v>
          </cell>
          <cell r="M3165">
            <v>6.2841649999999998</v>
          </cell>
          <cell r="N3165">
            <v>6.2841649999999998</v>
          </cell>
          <cell r="O3165">
            <v>1</v>
          </cell>
        </row>
        <row r="3166">
          <cell r="A3166" t="str">
            <v>C&amp;I</v>
          </cell>
          <cell r="B3166">
            <v>21</v>
          </cell>
          <cell r="C3166" t="str">
            <v>R</v>
          </cell>
          <cell r="D3166" t="str">
            <v>PCT</v>
          </cell>
          <cell r="E3166" t="str">
            <v>Enrollment Date Quintile: 2nd Earliest</v>
          </cell>
          <cell r="F3166">
            <v>90.5</v>
          </cell>
          <cell r="G3166">
            <v>1.039498</v>
          </cell>
          <cell r="H3166">
            <v>0.89199980000000001</v>
          </cell>
          <cell r="I3166">
            <v>-5.9981140000000002</v>
          </cell>
          <cell r="J3166">
            <v>-2.45438</v>
          </cell>
          <cell r="K3166">
            <v>0</v>
          </cell>
          <cell r="L3166">
            <v>2.45438</v>
          </cell>
          <cell r="M3166">
            <v>5.9981140000000002</v>
          </cell>
          <cell r="N3166">
            <v>5.9981140000000002</v>
          </cell>
          <cell r="O3166">
            <v>1</v>
          </cell>
        </row>
        <row r="3167">
          <cell r="A3167" t="str">
            <v>C&amp;I</v>
          </cell>
          <cell r="B3167">
            <v>22</v>
          </cell>
          <cell r="C3167" t="str">
            <v>R</v>
          </cell>
          <cell r="D3167" t="str">
            <v>PCT</v>
          </cell>
          <cell r="E3167" t="str">
            <v>Enrollment Date Quintile: 2nd Earliest</v>
          </cell>
          <cell r="F3167">
            <v>87.5</v>
          </cell>
          <cell r="G3167">
            <v>1.284843</v>
          </cell>
          <cell r="H3167">
            <v>0.92999960000000004</v>
          </cell>
          <cell r="I3167">
            <v>-6.1334299999999997</v>
          </cell>
          <cell r="J3167">
            <v>-2.5097499999999999</v>
          </cell>
          <cell r="K3167">
            <v>0</v>
          </cell>
          <cell r="L3167">
            <v>2.5097499999999999</v>
          </cell>
          <cell r="M3167">
            <v>6.1334299999999997</v>
          </cell>
          <cell r="N3167">
            <v>6.1334299999999997</v>
          </cell>
          <cell r="O3167">
            <v>1</v>
          </cell>
        </row>
        <row r="3168">
          <cell r="A3168" t="str">
            <v>C&amp;I</v>
          </cell>
          <cell r="B3168">
            <v>23</v>
          </cell>
          <cell r="C3168" t="str">
            <v>R</v>
          </cell>
          <cell r="D3168" t="str">
            <v>PCT</v>
          </cell>
          <cell r="E3168" t="str">
            <v>Enrollment Date Quintile: 2nd Earliest</v>
          </cell>
          <cell r="F3168">
            <v>84.5</v>
          </cell>
          <cell r="G3168">
            <v>1.1746859999999999</v>
          </cell>
          <cell r="H3168">
            <v>0.89399989999999996</v>
          </cell>
          <cell r="I3168">
            <v>-6.1061750000000004</v>
          </cell>
          <cell r="J3168">
            <v>-2.4985970000000002</v>
          </cell>
          <cell r="K3168">
            <v>0</v>
          </cell>
          <cell r="L3168">
            <v>2.4985970000000002</v>
          </cell>
          <cell r="M3168">
            <v>6.1061750000000004</v>
          </cell>
          <cell r="N3168">
            <v>6.1061750000000004</v>
          </cell>
          <cell r="O3168">
            <v>1</v>
          </cell>
        </row>
        <row r="3169">
          <cell r="A3169" t="str">
            <v>C&amp;I</v>
          </cell>
          <cell r="B3169">
            <v>24</v>
          </cell>
          <cell r="C3169" t="str">
            <v>R</v>
          </cell>
          <cell r="D3169" t="str">
            <v>PCT</v>
          </cell>
          <cell r="E3169" t="str">
            <v>Enrollment Date Quintile: 2nd Earliest</v>
          </cell>
          <cell r="F3169">
            <v>82</v>
          </cell>
          <cell r="G3169">
            <v>1.0840259999999999</v>
          </cell>
          <cell r="H3169">
            <v>0.92399969999999998</v>
          </cell>
          <cell r="I3169">
            <v>-5.9143829999999999</v>
          </cell>
          <cell r="J3169">
            <v>-2.420118</v>
          </cell>
          <cell r="K3169">
            <v>0</v>
          </cell>
          <cell r="L3169">
            <v>2.420118</v>
          </cell>
          <cell r="M3169">
            <v>5.9143829999999999</v>
          </cell>
          <cell r="N3169">
            <v>5.9143829999999999</v>
          </cell>
          <cell r="O3169">
            <v>1</v>
          </cell>
        </row>
        <row r="3170">
          <cell r="A3170" t="str">
            <v>C&amp;I</v>
          </cell>
          <cell r="B3170">
            <v>1</v>
          </cell>
          <cell r="C3170" t="str">
            <v>R</v>
          </cell>
          <cell r="D3170" t="str">
            <v>PCT</v>
          </cell>
          <cell r="E3170" t="str">
            <v>Enrollment Date Quintile: 2nd Latest</v>
          </cell>
          <cell r="F3170">
            <v>77</v>
          </cell>
          <cell r="G3170">
            <v>0.48176140000000001</v>
          </cell>
          <cell r="H3170">
            <v>0.40184999999999998</v>
          </cell>
          <cell r="I3170">
            <v>-2.942847</v>
          </cell>
          <cell r="J3170">
            <v>-1.204189</v>
          </cell>
          <cell r="K3170">
            <v>0</v>
          </cell>
          <cell r="L3170">
            <v>1.204189</v>
          </cell>
          <cell r="M3170">
            <v>2.942847</v>
          </cell>
          <cell r="N3170">
            <v>2.942847</v>
          </cell>
          <cell r="O3170">
            <v>4</v>
          </cell>
        </row>
        <row r="3171">
          <cell r="A3171" t="str">
            <v>C&amp;I</v>
          </cell>
          <cell r="B3171">
            <v>2</v>
          </cell>
          <cell r="C3171" t="str">
            <v>R</v>
          </cell>
          <cell r="D3171" t="str">
            <v>PCT</v>
          </cell>
          <cell r="E3171" t="str">
            <v>Enrollment Date Quintile: 2nd Latest</v>
          </cell>
          <cell r="F3171">
            <v>76.5</v>
          </cell>
          <cell r="G3171">
            <v>0.51776239999999996</v>
          </cell>
          <cell r="H3171">
            <v>0.31429990000000002</v>
          </cell>
          <cell r="I3171">
            <v>-2.9385089999999998</v>
          </cell>
          <cell r="J3171">
            <v>-1.2024140000000001</v>
          </cell>
          <cell r="K3171">
            <v>0</v>
          </cell>
          <cell r="L3171">
            <v>1.2024140000000001</v>
          </cell>
          <cell r="M3171">
            <v>2.9385089999999998</v>
          </cell>
          <cell r="N3171">
            <v>2.9385089999999998</v>
          </cell>
          <cell r="O3171">
            <v>4</v>
          </cell>
        </row>
        <row r="3172">
          <cell r="A3172" t="str">
            <v>C&amp;I</v>
          </cell>
          <cell r="B3172">
            <v>3</v>
          </cell>
          <cell r="C3172" t="str">
            <v>R</v>
          </cell>
          <cell r="D3172" t="str">
            <v>PCT</v>
          </cell>
          <cell r="E3172" t="str">
            <v>Enrollment Date Quintile: 2nd Latest</v>
          </cell>
          <cell r="F3172">
            <v>73.5</v>
          </cell>
          <cell r="G3172">
            <v>0.36969299999999999</v>
          </cell>
          <cell r="H3172">
            <v>0.3290999</v>
          </cell>
          <cell r="I3172">
            <v>-2.9478550000000001</v>
          </cell>
          <cell r="J3172">
            <v>-1.2062379999999999</v>
          </cell>
          <cell r="K3172">
            <v>0</v>
          </cell>
          <cell r="L3172">
            <v>1.2062379999999999</v>
          </cell>
          <cell r="M3172">
            <v>2.9478550000000001</v>
          </cell>
          <cell r="N3172">
            <v>2.9478550000000001</v>
          </cell>
          <cell r="O3172">
            <v>4</v>
          </cell>
        </row>
        <row r="3173">
          <cell r="A3173" t="str">
            <v>C&amp;I</v>
          </cell>
          <cell r="B3173">
            <v>4</v>
          </cell>
          <cell r="C3173" t="str">
            <v>R</v>
          </cell>
          <cell r="D3173" t="str">
            <v>PCT</v>
          </cell>
          <cell r="E3173" t="str">
            <v>Enrollment Date Quintile: 2nd Latest</v>
          </cell>
          <cell r="F3173">
            <v>72</v>
          </cell>
          <cell r="G3173">
            <v>0.38934970000000002</v>
          </cell>
          <cell r="H3173">
            <v>0.31859989999999999</v>
          </cell>
          <cell r="I3173">
            <v>-2.9324669999999999</v>
          </cell>
          <cell r="J3173">
            <v>-1.1999420000000001</v>
          </cell>
          <cell r="K3173">
            <v>0</v>
          </cell>
          <cell r="L3173">
            <v>1.1999420000000001</v>
          </cell>
          <cell r="M3173">
            <v>2.9324669999999999</v>
          </cell>
          <cell r="N3173">
            <v>2.9324669999999999</v>
          </cell>
          <cell r="O3173">
            <v>4</v>
          </cell>
        </row>
        <row r="3174">
          <cell r="A3174" t="str">
            <v>C&amp;I</v>
          </cell>
          <cell r="B3174">
            <v>5</v>
          </cell>
          <cell r="C3174" t="str">
            <v>R</v>
          </cell>
          <cell r="D3174" t="str">
            <v>PCT</v>
          </cell>
          <cell r="E3174" t="str">
            <v>Enrollment Date Quintile: 2nd Latest</v>
          </cell>
          <cell r="F3174">
            <v>70.5</v>
          </cell>
          <cell r="G3174">
            <v>0.3705831</v>
          </cell>
          <cell r="H3174">
            <v>0.32155</v>
          </cell>
          <cell r="I3174">
            <v>-2.9299689999999998</v>
          </cell>
          <cell r="J3174">
            <v>-1.1989190000000001</v>
          </cell>
          <cell r="K3174">
            <v>0</v>
          </cell>
          <cell r="L3174">
            <v>1.1989190000000001</v>
          </cell>
          <cell r="M3174">
            <v>2.9299689999999998</v>
          </cell>
          <cell r="N3174">
            <v>2.9299689999999998</v>
          </cell>
          <cell r="O3174">
            <v>4</v>
          </cell>
        </row>
        <row r="3175">
          <cell r="A3175" t="str">
            <v>C&amp;I</v>
          </cell>
          <cell r="B3175">
            <v>6</v>
          </cell>
          <cell r="C3175" t="str">
            <v>R</v>
          </cell>
          <cell r="D3175" t="str">
            <v>PCT</v>
          </cell>
          <cell r="E3175" t="str">
            <v>Enrollment Date Quintile: 2nd Latest</v>
          </cell>
          <cell r="F3175">
            <v>69.5</v>
          </cell>
          <cell r="G3175">
            <v>0.34271000000000001</v>
          </cell>
          <cell r="H3175">
            <v>0.42959989999999998</v>
          </cell>
          <cell r="I3175">
            <v>-2.9287200000000002</v>
          </cell>
          <cell r="J3175">
            <v>-1.1984090000000001</v>
          </cell>
          <cell r="K3175">
            <v>0</v>
          </cell>
          <cell r="L3175">
            <v>1.1984090000000001</v>
          </cell>
          <cell r="M3175">
            <v>2.9287200000000002</v>
          </cell>
          <cell r="N3175">
            <v>2.9287200000000002</v>
          </cell>
          <cell r="O3175">
            <v>4</v>
          </cell>
        </row>
        <row r="3176">
          <cell r="A3176" t="str">
            <v>C&amp;I</v>
          </cell>
          <cell r="B3176">
            <v>7</v>
          </cell>
          <cell r="C3176" t="str">
            <v>R</v>
          </cell>
          <cell r="D3176" t="str">
            <v>PCT</v>
          </cell>
          <cell r="E3176" t="str">
            <v>Enrollment Date Quintile: 2nd Latest</v>
          </cell>
          <cell r="F3176">
            <v>68.5</v>
          </cell>
          <cell r="G3176">
            <v>0.37404730000000003</v>
          </cell>
          <cell r="H3176">
            <v>0.29824990000000001</v>
          </cell>
          <cell r="I3176">
            <v>-2.9250449999999999</v>
          </cell>
          <cell r="J3176">
            <v>-1.1969050000000001</v>
          </cell>
          <cell r="K3176">
            <v>0</v>
          </cell>
          <cell r="L3176">
            <v>1.1969050000000001</v>
          </cell>
          <cell r="M3176">
            <v>2.9250449999999999</v>
          </cell>
          <cell r="N3176">
            <v>2.9250449999999999</v>
          </cell>
          <cell r="O3176">
            <v>4</v>
          </cell>
        </row>
        <row r="3177">
          <cell r="A3177" t="str">
            <v>C&amp;I</v>
          </cell>
          <cell r="B3177">
            <v>8</v>
          </cell>
          <cell r="C3177" t="str">
            <v>R</v>
          </cell>
          <cell r="D3177" t="str">
            <v>PCT</v>
          </cell>
          <cell r="E3177" t="str">
            <v>Enrollment Date Quintile: 2nd Latest</v>
          </cell>
          <cell r="F3177">
            <v>69</v>
          </cell>
          <cell r="G3177">
            <v>0.49679190000000001</v>
          </cell>
          <cell r="H3177">
            <v>0.29174990000000001</v>
          </cell>
          <cell r="I3177">
            <v>-2.943775</v>
          </cell>
          <cell r="J3177">
            <v>-1.204569</v>
          </cell>
          <cell r="K3177">
            <v>0</v>
          </cell>
          <cell r="L3177">
            <v>1.204569</v>
          </cell>
          <cell r="M3177">
            <v>2.943775</v>
          </cell>
          <cell r="N3177">
            <v>2.943775</v>
          </cell>
          <cell r="O3177">
            <v>4</v>
          </cell>
        </row>
        <row r="3178">
          <cell r="A3178" t="str">
            <v>C&amp;I</v>
          </cell>
          <cell r="B3178">
            <v>9</v>
          </cell>
          <cell r="C3178" t="str">
            <v>R</v>
          </cell>
          <cell r="D3178" t="str">
            <v>PCT</v>
          </cell>
          <cell r="E3178" t="str">
            <v>Enrollment Date Quintile: 2nd Latest</v>
          </cell>
          <cell r="F3178">
            <v>71.5</v>
          </cell>
          <cell r="G3178">
            <v>0.90284540000000002</v>
          </cell>
          <cell r="H3178">
            <v>1.5128999999999999</v>
          </cell>
          <cell r="I3178">
            <v>-3.0347</v>
          </cell>
          <cell r="J3178">
            <v>-1.2417750000000001</v>
          </cell>
          <cell r="K3178">
            <v>0</v>
          </cell>
          <cell r="L3178">
            <v>1.2417750000000001</v>
          </cell>
          <cell r="M3178">
            <v>3.0347</v>
          </cell>
          <cell r="N3178">
            <v>3.0347</v>
          </cell>
          <cell r="O3178">
            <v>4</v>
          </cell>
        </row>
        <row r="3179">
          <cell r="A3179" t="str">
            <v>C&amp;I</v>
          </cell>
          <cell r="B3179">
            <v>10</v>
          </cell>
          <cell r="C3179" t="str">
            <v>R</v>
          </cell>
          <cell r="D3179" t="str">
            <v>PCT</v>
          </cell>
          <cell r="E3179" t="str">
            <v>Enrollment Date Quintile: 2nd Latest</v>
          </cell>
          <cell r="F3179">
            <v>76</v>
          </cell>
          <cell r="G3179">
            <v>1.5210729999999999</v>
          </cell>
          <cell r="H3179">
            <v>1.989349</v>
          </cell>
          <cell r="I3179">
            <v>-3.347928</v>
          </cell>
          <cell r="J3179">
            <v>-1.369945</v>
          </cell>
          <cell r="K3179">
            <v>0</v>
          </cell>
          <cell r="L3179">
            <v>1.369945</v>
          </cell>
          <cell r="M3179">
            <v>3.347928</v>
          </cell>
          <cell r="N3179">
            <v>3.347928</v>
          </cell>
          <cell r="O3179">
            <v>4</v>
          </cell>
        </row>
        <row r="3180">
          <cell r="A3180" t="str">
            <v>C&amp;I</v>
          </cell>
          <cell r="B3180">
            <v>11</v>
          </cell>
          <cell r="C3180" t="str">
            <v>R</v>
          </cell>
          <cell r="D3180" t="str">
            <v>PCT</v>
          </cell>
          <cell r="E3180" t="str">
            <v>Enrollment Date Quintile: 2nd Latest</v>
          </cell>
          <cell r="F3180">
            <v>81.5</v>
          </cell>
          <cell r="G3180">
            <v>1.8571899999999999</v>
          </cell>
          <cell r="H3180">
            <v>2.233549</v>
          </cell>
          <cell r="I3180">
            <v>-3.2606660000000001</v>
          </cell>
          <cell r="J3180">
            <v>-1.334238</v>
          </cell>
          <cell r="K3180">
            <v>0</v>
          </cell>
          <cell r="L3180">
            <v>1.334238</v>
          </cell>
          <cell r="M3180">
            <v>3.2606660000000001</v>
          </cell>
          <cell r="N3180">
            <v>3.2606660000000001</v>
          </cell>
          <cell r="O3180">
            <v>4</v>
          </cell>
        </row>
        <row r="3181">
          <cell r="A3181" t="str">
            <v>C&amp;I</v>
          </cell>
          <cell r="B3181">
            <v>12</v>
          </cell>
          <cell r="C3181" t="str">
            <v>R</v>
          </cell>
          <cell r="D3181" t="str">
            <v>PCT</v>
          </cell>
          <cell r="E3181" t="str">
            <v>Enrollment Date Quintile: 2nd Latest</v>
          </cell>
          <cell r="F3181">
            <v>86</v>
          </cell>
          <cell r="G3181">
            <v>2.607443</v>
          </cell>
          <cell r="H3181">
            <v>2.521849</v>
          </cell>
          <cell r="I3181">
            <v>-3.3393459999999999</v>
          </cell>
          <cell r="J3181">
            <v>-1.3664339999999999</v>
          </cell>
          <cell r="K3181">
            <v>0</v>
          </cell>
          <cell r="L3181">
            <v>1.3664339999999999</v>
          </cell>
          <cell r="M3181">
            <v>3.3393459999999999</v>
          </cell>
          <cell r="N3181">
            <v>3.3393459999999999</v>
          </cell>
          <cell r="O3181">
            <v>4</v>
          </cell>
        </row>
        <row r="3182">
          <cell r="A3182" t="str">
            <v>C&amp;I</v>
          </cell>
          <cell r="B3182">
            <v>13</v>
          </cell>
          <cell r="C3182" t="str">
            <v>R</v>
          </cell>
          <cell r="D3182" t="str">
            <v>PCT</v>
          </cell>
          <cell r="E3182" t="str">
            <v>Enrollment Date Quintile: 2nd Latest</v>
          </cell>
          <cell r="F3182">
            <v>89.5</v>
          </cell>
          <cell r="G3182">
            <v>2.9584860000000002</v>
          </cell>
          <cell r="H3182">
            <v>3.329399</v>
          </cell>
          <cell r="I3182">
            <v>-3.342981</v>
          </cell>
          <cell r="J3182">
            <v>-1.3679209999999999</v>
          </cell>
          <cell r="K3182">
            <v>0</v>
          </cell>
          <cell r="L3182">
            <v>1.3679209999999999</v>
          </cell>
          <cell r="M3182">
            <v>3.342981</v>
          </cell>
          <cell r="N3182">
            <v>3.342981</v>
          </cell>
          <cell r="O3182">
            <v>4</v>
          </cell>
        </row>
        <row r="3183">
          <cell r="A3183" t="str">
            <v>C&amp;I</v>
          </cell>
          <cell r="B3183">
            <v>14</v>
          </cell>
          <cell r="C3183" t="str">
            <v>R</v>
          </cell>
          <cell r="D3183" t="str">
            <v>PCT</v>
          </cell>
          <cell r="E3183" t="str">
            <v>Enrollment Date Quintile: 2nd Latest</v>
          </cell>
          <cell r="F3183">
            <v>92.5</v>
          </cell>
          <cell r="G3183">
            <v>3.2765759999999999</v>
          </cell>
          <cell r="H3183">
            <v>3.1685490000000001</v>
          </cell>
          <cell r="I3183">
            <v>-3.6996769999999999</v>
          </cell>
          <cell r="J3183">
            <v>-1.5138780000000001</v>
          </cell>
          <cell r="K3183">
            <v>0</v>
          </cell>
          <cell r="L3183">
            <v>1.5138780000000001</v>
          </cell>
          <cell r="M3183">
            <v>3.6996769999999999</v>
          </cell>
          <cell r="N3183">
            <v>3.6996769999999999</v>
          </cell>
          <cell r="O3183">
            <v>4</v>
          </cell>
        </row>
        <row r="3184">
          <cell r="A3184" t="str">
            <v>C&amp;I</v>
          </cell>
          <cell r="B3184">
            <v>15</v>
          </cell>
          <cell r="C3184" t="str">
            <v>R</v>
          </cell>
          <cell r="D3184" t="str">
            <v>PCT</v>
          </cell>
          <cell r="E3184" t="str">
            <v>Enrollment Date Quintile: 2nd Latest</v>
          </cell>
          <cell r="F3184">
            <v>95</v>
          </cell>
          <cell r="G3184">
            <v>3.9338489999999999</v>
          </cell>
          <cell r="H3184">
            <v>3.3801990000000002</v>
          </cell>
          <cell r="I3184">
            <v>-3.3704860000000001</v>
          </cell>
          <cell r="J3184">
            <v>-1.379176</v>
          </cell>
          <cell r="K3184">
            <v>0</v>
          </cell>
          <cell r="L3184">
            <v>1.379176</v>
          </cell>
          <cell r="M3184">
            <v>3.3704860000000001</v>
          </cell>
          <cell r="N3184">
            <v>3.3704860000000001</v>
          </cell>
          <cell r="O3184">
            <v>4</v>
          </cell>
        </row>
        <row r="3185">
          <cell r="A3185" t="str">
            <v>C&amp;I</v>
          </cell>
          <cell r="B3185">
            <v>16</v>
          </cell>
          <cell r="C3185" t="str">
            <v>R</v>
          </cell>
          <cell r="D3185" t="str">
            <v>PCT</v>
          </cell>
          <cell r="E3185" t="str">
            <v>Enrollment Date Quintile: 2nd Latest</v>
          </cell>
          <cell r="F3185">
            <v>97.5</v>
          </cell>
          <cell r="G3185">
            <v>3.7528980000000001</v>
          </cell>
          <cell r="H3185">
            <v>3.1796489999999999</v>
          </cell>
          <cell r="I3185">
            <v>-3.296163</v>
          </cell>
          <cell r="J3185">
            <v>-1.3487629999999999</v>
          </cell>
          <cell r="K3185">
            <v>0</v>
          </cell>
          <cell r="L3185">
            <v>1.3487629999999999</v>
          </cell>
          <cell r="M3185">
            <v>3.296163</v>
          </cell>
          <cell r="N3185">
            <v>3.296163</v>
          </cell>
          <cell r="O3185">
            <v>4</v>
          </cell>
        </row>
        <row r="3186">
          <cell r="A3186" t="str">
            <v>C&amp;I</v>
          </cell>
          <cell r="B3186">
            <v>17</v>
          </cell>
          <cell r="C3186" t="str">
            <v>R</v>
          </cell>
          <cell r="D3186" t="str">
            <v>PCT</v>
          </cell>
          <cell r="E3186" t="str">
            <v>Enrollment Date Quintile: 2nd Latest</v>
          </cell>
          <cell r="F3186">
            <v>99</v>
          </cell>
          <cell r="G3186">
            <v>3.687449</v>
          </cell>
          <cell r="H3186">
            <v>3.9507989999999999</v>
          </cell>
          <cell r="I3186">
            <v>-3.2899400000000001</v>
          </cell>
          <cell r="J3186">
            <v>-1.346217</v>
          </cell>
          <cell r="K3186">
            <v>0</v>
          </cell>
          <cell r="L3186">
            <v>1.346217</v>
          </cell>
          <cell r="M3186">
            <v>3.2899400000000001</v>
          </cell>
          <cell r="N3186">
            <v>3.2899400000000001</v>
          </cell>
          <cell r="O3186">
            <v>4</v>
          </cell>
        </row>
        <row r="3187">
          <cell r="A3187" t="str">
            <v>C&amp;I</v>
          </cell>
          <cell r="B3187">
            <v>18</v>
          </cell>
          <cell r="C3187" t="str">
            <v>R</v>
          </cell>
          <cell r="D3187" t="str">
            <v>PCT</v>
          </cell>
          <cell r="E3187" t="str">
            <v>Enrollment Date Quintile: 2nd Latest</v>
          </cell>
          <cell r="F3187">
            <v>99</v>
          </cell>
          <cell r="G3187">
            <v>3.3513359999999999</v>
          </cell>
          <cell r="H3187">
            <v>3.6219489999999999</v>
          </cell>
          <cell r="I3187">
            <v>-3.4517139999999999</v>
          </cell>
          <cell r="J3187">
            <v>-1.4124129999999999</v>
          </cell>
          <cell r="K3187">
            <v>0</v>
          </cell>
          <cell r="L3187">
            <v>1.4124129999999999</v>
          </cell>
          <cell r="M3187">
            <v>3.4517139999999999</v>
          </cell>
          <cell r="N3187">
            <v>3.4517139999999999</v>
          </cell>
          <cell r="O3187">
            <v>4</v>
          </cell>
        </row>
        <row r="3188">
          <cell r="A3188" t="str">
            <v>C&amp;I</v>
          </cell>
          <cell r="B3188">
            <v>19</v>
          </cell>
          <cell r="C3188" t="str">
            <v>R</v>
          </cell>
          <cell r="D3188" t="str">
            <v>PCT</v>
          </cell>
          <cell r="E3188" t="str">
            <v>Enrollment Date Quintile: 2nd Latest</v>
          </cell>
          <cell r="F3188">
            <v>96.5</v>
          </cell>
          <cell r="G3188">
            <v>2.906291</v>
          </cell>
          <cell r="H3188">
            <v>2.9096989999999998</v>
          </cell>
          <cell r="I3188">
            <v>-3.555939</v>
          </cell>
          <cell r="J3188">
            <v>-1.4550609999999999</v>
          </cell>
          <cell r="K3188">
            <v>0</v>
          </cell>
          <cell r="L3188">
            <v>1.4550609999999999</v>
          </cell>
          <cell r="M3188">
            <v>3.555939</v>
          </cell>
          <cell r="N3188">
            <v>3.555939</v>
          </cell>
          <cell r="O3188">
            <v>4</v>
          </cell>
        </row>
        <row r="3189">
          <cell r="A3189" t="str">
            <v>C&amp;I</v>
          </cell>
          <cell r="B3189">
            <v>20</v>
          </cell>
          <cell r="C3189" t="str">
            <v>R</v>
          </cell>
          <cell r="D3189" t="str">
            <v>PCT</v>
          </cell>
          <cell r="E3189" t="str">
            <v>Enrollment Date Quintile: 2nd Latest</v>
          </cell>
          <cell r="F3189">
            <v>94.5</v>
          </cell>
          <cell r="G3189">
            <v>1.994686</v>
          </cell>
          <cell r="H3189">
            <v>2.4568490000000001</v>
          </cell>
          <cell r="I3189">
            <v>-3.6177649999999999</v>
          </cell>
          <cell r="J3189">
            <v>-1.4803599999999999</v>
          </cell>
          <cell r="K3189">
            <v>0</v>
          </cell>
          <cell r="L3189">
            <v>1.4803599999999999</v>
          </cell>
          <cell r="M3189">
            <v>3.6177649999999999</v>
          </cell>
          <cell r="N3189">
            <v>3.6177649999999999</v>
          </cell>
          <cell r="O3189">
            <v>4</v>
          </cell>
        </row>
        <row r="3190">
          <cell r="A3190" t="str">
            <v>C&amp;I</v>
          </cell>
          <cell r="B3190">
            <v>21</v>
          </cell>
          <cell r="C3190" t="str">
            <v>R</v>
          </cell>
          <cell r="D3190" t="str">
            <v>PCT</v>
          </cell>
          <cell r="E3190" t="str">
            <v>Enrollment Date Quintile: 2nd Latest</v>
          </cell>
          <cell r="F3190">
            <v>90.5</v>
          </cell>
          <cell r="G3190">
            <v>1.540611</v>
          </cell>
          <cell r="H3190">
            <v>0.64249990000000001</v>
          </cell>
          <cell r="I3190">
            <v>-3.2991890000000001</v>
          </cell>
          <cell r="J3190">
            <v>-1.350001</v>
          </cell>
          <cell r="K3190">
            <v>0</v>
          </cell>
          <cell r="L3190">
            <v>1.350001</v>
          </cell>
          <cell r="M3190">
            <v>3.2991890000000001</v>
          </cell>
          <cell r="N3190">
            <v>3.2991890000000001</v>
          </cell>
          <cell r="O3190">
            <v>4</v>
          </cell>
        </row>
        <row r="3191">
          <cell r="A3191" t="str">
            <v>C&amp;I</v>
          </cell>
          <cell r="B3191">
            <v>22</v>
          </cell>
          <cell r="C3191" t="str">
            <v>R</v>
          </cell>
          <cell r="D3191" t="str">
            <v>PCT</v>
          </cell>
          <cell r="E3191" t="str">
            <v>Enrollment Date Quintile: 2nd Latest</v>
          </cell>
          <cell r="F3191">
            <v>87.5</v>
          </cell>
          <cell r="G3191">
            <v>0.66717029999999999</v>
          </cell>
          <cell r="H3191">
            <v>0.34004990000000002</v>
          </cell>
          <cell r="I3191">
            <v>-3.2692709999999998</v>
          </cell>
          <cell r="J3191">
            <v>-1.3377589999999999</v>
          </cell>
          <cell r="K3191">
            <v>0</v>
          </cell>
          <cell r="L3191">
            <v>1.3377589999999999</v>
          </cell>
          <cell r="M3191">
            <v>3.2692709999999998</v>
          </cell>
          <cell r="N3191">
            <v>3.2692709999999998</v>
          </cell>
          <cell r="O3191">
            <v>4</v>
          </cell>
        </row>
        <row r="3192">
          <cell r="A3192" t="str">
            <v>C&amp;I</v>
          </cell>
          <cell r="B3192">
            <v>23</v>
          </cell>
          <cell r="C3192" t="str">
            <v>R</v>
          </cell>
          <cell r="D3192" t="str">
            <v>PCT</v>
          </cell>
          <cell r="E3192" t="str">
            <v>Enrollment Date Quintile: 2nd Latest</v>
          </cell>
          <cell r="F3192">
            <v>84.5</v>
          </cell>
          <cell r="G3192">
            <v>0.57092830000000006</v>
          </cell>
          <cell r="H3192">
            <v>0.33959990000000001</v>
          </cell>
          <cell r="I3192">
            <v>-3.0841059999999998</v>
          </cell>
          <cell r="J3192">
            <v>-1.2619910000000001</v>
          </cell>
          <cell r="K3192">
            <v>0</v>
          </cell>
          <cell r="L3192">
            <v>1.2619910000000001</v>
          </cell>
          <cell r="M3192">
            <v>3.0841059999999998</v>
          </cell>
          <cell r="N3192">
            <v>3.0841059999999998</v>
          </cell>
          <cell r="O3192">
            <v>4</v>
          </cell>
        </row>
        <row r="3193">
          <cell r="A3193" t="str">
            <v>C&amp;I</v>
          </cell>
          <cell r="B3193">
            <v>24</v>
          </cell>
          <cell r="C3193" t="str">
            <v>R</v>
          </cell>
          <cell r="D3193" t="str">
            <v>PCT</v>
          </cell>
          <cell r="E3193" t="str">
            <v>Enrollment Date Quintile: 2nd Latest</v>
          </cell>
          <cell r="F3193">
            <v>82</v>
          </cell>
          <cell r="G3193">
            <v>0.55886329999999995</v>
          </cell>
          <cell r="H3193">
            <v>0.39174989999999998</v>
          </cell>
          <cell r="I3193">
            <v>-2.9895559999999999</v>
          </cell>
          <cell r="J3193">
            <v>-1.2233019999999999</v>
          </cell>
          <cell r="K3193">
            <v>0</v>
          </cell>
          <cell r="L3193">
            <v>1.2233019999999999</v>
          </cell>
          <cell r="M3193">
            <v>2.9895559999999999</v>
          </cell>
          <cell r="N3193">
            <v>2.9895559999999999</v>
          </cell>
          <cell r="O3193">
            <v>4</v>
          </cell>
        </row>
        <row r="3194">
          <cell r="A3194" t="str">
            <v>C&amp;I</v>
          </cell>
          <cell r="B3194">
            <v>1</v>
          </cell>
          <cell r="C3194" t="str">
            <v>R</v>
          </cell>
          <cell r="D3194" t="str">
            <v>PCT</v>
          </cell>
          <cell r="E3194" t="str">
            <v>Enrollment Date Quintile: Earliest</v>
          </cell>
          <cell r="F3194">
            <v>76.451099999999997</v>
          </cell>
          <cell r="G3194">
            <v>1.9992719999999999</v>
          </cell>
          <cell r="H3194">
            <v>2.1408049999999998</v>
          </cell>
          <cell r="I3194">
            <v>-0.2544034</v>
          </cell>
          <cell r="J3194">
            <v>-0.10409980000000001</v>
          </cell>
          <cell r="K3194">
            <v>0</v>
          </cell>
          <cell r="L3194">
            <v>0.10409980000000001</v>
          </cell>
          <cell r="M3194">
            <v>0.2544034</v>
          </cell>
          <cell r="N3194">
            <v>0.2544034</v>
          </cell>
          <cell r="O3194">
            <v>142</v>
          </cell>
        </row>
        <row r="3195">
          <cell r="A3195" t="str">
            <v>C&amp;I</v>
          </cell>
          <cell r="B3195">
            <v>2</v>
          </cell>
          <cell r="C3195" t="str">
            <v>R</v>
          </cell>
          <cell r="D3195" t="str">
            <v>PCT</v>
          </cell>
          <cell r="E3195" t="str">
            <v>Enrollment Date Quintile: Earliest</v>
          </cell>
          <cell r="F3195">
            <v>75.697199999999995</v>
          </cell>
          <cell r="G3195">
            <v>1.889046</v>
          </cell>
          <cell r="H3195">
            <v>2.0220220000000002</v>
          </cell>
          <cell r="I3195">
            <v>-0.25176739999999997</v>
          </cell>
          <cell r="J3195">
            <v>-0.10302119999999999</v>
          </cell>
          <cell r="K3195">
            <v>0</v>
          </cell>
          <cell r="L3195">
            <v>0.10302119999999999</v>
          </cell>
          <cell r="M3195">
            <v>0.25176739999999997</v>
          </cell>
          <cell r="N3195">
            <v>0.25176739999999997</v>
          </cell>
          <cell r="O3195">
            <v>142</v>
          </cell>
        </row>
        <row r="3196">
          <cell r="A3196" t="str">
            <v>C&amp;I</v>
          </cell>
          <cell r="B3196">
            <v>3</v>
          </cell>
          <cell r="C3196" t="str">
            <v>R</v>
          </cell>
          <cell r="D3196" t="str">
            <v>PCT</v>
          </cell>
          <cell r="E3196" t="str">
            <v>Enrollment Date Quintile: Earliest</v>
          </cell>
          <cell r="F3196">
            <v>73.277000000000001</v>
          </cell>
          <cell r="G3196">
            <v>1.8456220000000001</v>
          </cell>
          <cell r="H3196">
            <v>1.9942230000000001</v>
          </cell>
          <cell r="I3196">
            <v>-0.25000919999999999</v>
          </cell>
          <cell r="J3196">
            <v>-0.1023017</v>
          </cell>
          <cell r="K3196">
            <v>0</v>
          </cell>
          <cell r="L3196">
            <v>0.1023017</v>
          </cell>
          <cell r="M3196">
            <v>0.25000919999999999</v>
          </cell>
          <cell r="N3196">
            <v>0.25000919999999999</v>
          </cell>
          <cell r="O3196">
            <v>142</v>
          </cell>
        </row>
        <row r="3197">
          <cell r="A3197" t="str">
            <v>C&amp;I</v>
          </cell>
          <cell r="B3197">
            <v>4</v>
          </cell>
          <cell r="C3197" t="str">
            <v>R</v>
          </cell>
          <cell r="D3197" t="str">
            <v>PCT</v>
          </cell>
          <cell r="E3197" t="str">
            <v>Enrollment Date Quintile: Earliest</v>
          </cell>
          <cell r="F3197">
            <v>72.031000000000006</v>
          </cell>
          <cell r="G3197">
            <v>1.786009</v>
          </cell>
          <cell r="H3197">
            <v>1.8284389999999999</v>
          </cell>
          <cell r="I3197">
            <v>-0.24912609999999999</v>
          </cell>
          <cell r="J3197">
            <v>-0.1019404</v>
          </cell>
          <cell r="K3197">
            <v>0</v>
          </cell>
          <cell r="L3197">
            <v>0.1019404</v>
          </cell>
          <cell r="M3197">
            <v>0.24912609999999999</v>
          </cell>
          <cell r="N3197">
            <v>0.24912609999999999</v>
          </cell>
          <cell r="O3197">
            <v>142</v>
          </cell>
        </row>
        <row r="3198">
          <cell r="A3198" t="str">
            <v>C&amp;I</v>
          </cell>
          <cell r="B3198">
            <v>5</v>
          </cell>
          <cell r="C3198" t="str">
            <v>R</v>
          </cell>
          <cell r="D3198" t="str">
            <v>PCT</v>
          </cell>
          <cell r="E3198" t="str">
            <v>Enrollment Date Quintile: Earliest</v>
          </cell>
          <cell r="F3198">
            <v>70.301000000000002</v>
          </cell>
          <cell r="G3198">
            <v>1.794964</v>
          </cell>
          <cell r="H3198">
            <v>1.8590359999999999</v>
          </cell>
          <cell r="I3198">
            <v>-0.24866099999999999</v>
          </cell>
          <cell r="J3198">
            <v>-0.1017501</v>
          </cell>
          <cell r="K3198">
            <v>0</v>
          </cell>
          <cell r="L3198">
            <v>0.1017501</v>
          </cell>
          <cell r="M3198">
            <v>0.24866099999999999</v>
          </cell>
          <cell r="N3198">
            <v>0.24866099999999999</v>
          </cell>
          <cell r="O3198">
            <v>142</v>
          </cell>
        </row>
        <row r="3199">
          <cell r="A3199" t="str">
            <v>C&amp;I</v>
          </cell>
          <cell r="B3199">
            <v>6</v>
          </cell>
          <cell r="C3199" t="str">
            <v>R</v>
          </cell>
          <cell r="D3199" t="str">
            <v>PCT</v>
          </cell>
          <cell r="E3199" t="str">
            <v>Enrollment Date Quintile: Earliest</v>
          </cell>
          <cell r="F3199">
            <v>69.198099999999997</v>
          </cell>
          <cell r="G3199">
            <v>2.2101440000000001</v>
          </cell>
          <cell r="H3199">
            <v>2.3078150000000002</v>
          </cell>
          <cell r="I3199">
            <v>-0.25213210000000003</v>
          </cell>
          <cell r="J3199">
            <v>-0.1031704</v>
          </cell>
          <cell r="K3199">
            <v>0</v>
          </cell>
          <cell r="L3199">
            <v>0.1031704</v>
          </cell>
          <cell r="M3199">
            <v>0.25213210000000003</v>
          </cell>
          <cell r="N3199">
            <v>0.25213210000000003</v>
          </cell>
          <cell r="O3199">
            <v>142</v>
          </cell>
        </row>
        <row r="3200">
          <cell r="A3200" t="str">
            <v>C&amp;I</v>
          </cell>
          <cell r="B3200">
            <v>7</v>
          </cell>
          <cell r="C3200" t="str">
            <v>R</v>
          </cell>
          <cell r="D3200" t="str">
            <v>PCT</v>
          </cell>
          <cell r="E3200" t="str">
            <v>Enrollment Date Quintile: Earliest</v>
          </cell>
          <cell r="F3200">
            <v>68.253</v>
          </cell>
          <cell r="G3200">
            <v>2.1551119999999999</v>
          </cell>
          <cell r="H3200">
            <v>2.2192400000000001</v>
          </cell>
          <cell r="I3200">
            <v>-0.25149919999999998</v>
          </cell>
          <cell r="J3200">
            <v>-0.1029114</v>
          </cell>
          <cell r="K3200">
            <v>0</v>
          </cell>
          <cell r="L3200">
            <v>0.1029114</v>
          </cell>
          <cell r="M3200">
            <v>0.25149919999999998</v>
          </cell>
          <cell r="N3200">
            <v>0.25149919999999998</v>
          </cell>
          <cell r="O3200">
            <v>142</v>
          </cell>
        </row>
        <row r="3201">
          <cell r="A3201" t="str">
            <v>C&amp;I</v>
          </cell>
          <cell r="B3201">
            <v>8</v>
          </cell>
          <cell r="C3201" t="str">
            <v>R</v>
          </cell>
          <cell r="D3201" t="str">
            <v>PCT</v>
          </cell>
          <cell r="E3201" t="str">
            <v>Enrollment Date Quintile: Earliest</v>
          </cell>
          <cell r="F3201">
            <v>69.037899999999993</v>
          </cell>
          <cell r="G3201">
            <v>2.244291</v>
          </cell>
          <cell r="H3201">
            <v>2.4489350000000001</v>
          </cell>
          <cell r="I3201">
            <v>-0.25460260000000001</v>
          </cell>
          <cell r="J3201">
            <v>-0.1041813</v>
          </cell>
          <cell r="K3201">
            <v>0</v>
          </cell>
          <cell r="L3201">
            <v>0.1041813</v>
          </cell>
          <cell r="M3201">
            <v>0.25460260000000001</v>
          </cell>
          <cell r="N3201">
            <v>0.25460260000000001</v>
          </cell>
          <cell r="O3201">
            <v>142</v>
          </cell>
        </row>
        <row r="3202">
          <cell r="A3202" t="str">
            <v>C&amp;I</v>
          </cell>
          <cell r="B3202">
            <v>9</v>
          </cell>
          <cell r="C3202" t="str">
            <v>R</v>
          </cell>
          <cell r="D3202" t="str">
            <v>PCT</v>
          </cell>
          <cell r="E3202" t="str">
            <v>Enrollment Date Quintile: Earliest</v>
          </cell>
          <cell r="F3202">
            <v>72.124799999999993</v>
          </cell>
          <cell r="G3202">
            <v>3.1278459999999999</v>
          </cell>
          <cell r="H3202">
            <v>3.2253799999999999</v>
          </cell>
          <cell r="I3202">
            <v>-0.26105590000000001</v>
          </cell>
          <cell r="J3202">
            <v>-0.106822</v>
          </cell>
          <cell r="K3202">
            <v>0</v>
          </cell>
          <cell r="L3202">
            <v>0.106822</v>
          </cell>
          <cell r="M3202">
            <v>0.26105590000000001</v>
          </cell>
          <cell r="N3202">
            <v>0.26105590000000001</v>
          </cell>
          <cell r="O3202">
            <v>142</v>
          </cell>
        </row>
        <row r="3203">
          <cell r="A3203" t="str">
            <v>C&amp;I</v>
          </cell>
          <cell r="B3203">
            <v>10</v>
          </cell>
          <cell r="C3203" t="str">
            <v>R</v>
          </cell>
          <cell r="D3203" t="str">
            <v>PCT</v>
          </cell>
          <cell r="E3203" t="str">
            <v>Enrollment Date Quintile: Earliest</v>
          </cell>
          <cell r="F3203">
            <v>76.775700000000001</v>
          </cell>
          <cell r="G3203">
            <v>3.826505</v>
          </cell>
          <cell r="H3203">
            <v>3.8626839999999998</v>
          </cell>
          <cell r="I3203">
            <v>-0.26567619999999997</v>
          </cell>
          <cell r="J3203">
            <v>-0.1087125</v>
          </cell>
          <cell r="K3203">
            <v>0</v>
          </cell>
          <cell r="L3203">
            <v>0.1087125</v>
          </cell>
          <cell r="M3203">
            <v>0.26567619999999997</v>
          </cell>
          <cell r="N3203">
            <v>0.26567619999999997</v>
          </cell>
          <cell r="O3203">
            <v>142</v>
          </cell>
        </row>
        <row r="3204">
          <cell r="A3204" t="str">
            <v>C&amp;I</v>
          </cell>
          <cell r="B3204">
            <v>11</v>
          </cell>
          <cell r="C3204" t="str">
            <v>R</v>
          </cell>
          <cell r="D3204" t="str">
            <v>PCT</v>
          </cell>
          <cell r="E3204" t="str">
            <v>Enrollment Date Quintile: Earliest</v>
          </cell>
          <cell r="F3204">
            <v>81.822800000000001</v>
          </cell>
          <cell r="G3204">
            <v>4.9611409999999996</v>
          </cell>
          <cell r="H3204">
            <v>4.9859239999999998</v>
          </cell>
          <cell r="I3204">
            <v>-0.27361790000000002</v>
          </cell>
          <cell r="J3204">
            <v>-0.1119622</v>
          </cell>
          <cell r="K3204">
            <v>0</v>
          </cell>
          <cell r="L3204">
            <v>0.1119622</v>
          </cell>
          <cell r="M3204">
            <v>0.27361790000000002</v>
          </cell>
          <cell r="N3204">
            <v>0.27361790000000002</v>
          </cell>
          <cell r="O3204">
            <v>142</v>
          </cell>
        </row>
        <row r="3205">
          <cell r="A3205" t="str">
            <v>C&amp;I</v>
          </cell>
          <cell r="B3205">
            <v>12</v>
          </cell>
          <cell r="C3205" t="str">
            <v>R</v>
          </cell>
          <cell r="D3205" t="str">
            <v>PCT</v>
          </cell>
          <cell r="E3205" t="str">
            <v>Enrollment Date Quintile: Earliest</v>
          </cell>
          <cell r="F3205">
            <v>86.0929</v>
          </cell>
          <cell r="G3205">
            <v>5.7196680000000004</v>
          </cell>
          <cell r="H3205">
            <v>5.8240689999999997</v>
          </cell>
          <cell r="I3205">
            <v>-0.27406750000000002</v>
          </cell>
          <cell r="J3205">
            <v>-0.1121462</v>
          </cell>
          <cell r="K3205">
            <v>0</v>
          </cell>
          <cell r="L3205">
            <v>0.1121462</v>
          </cell>
          <cell r="M3205">
            <v>0.27406750000000002</v>
          </cell>
          <cell r="N3205">
            <v>0.27406750000000002</v>
          </cell>
          <cell r="O3205">
            <v>142</v>
          </cell>
        </row>
        <row r="3206">
          <cell r="A3206" t="str">
            <v>C&amp;I</v>
          </cell>
          <cell r="B3206">
            <v>13</v>
          </cell>
          <cell r="C3206" t="str">
            <v>R</v>
          </cell>
          <cell r="D3206" t="str">
            <v>PCT</v>
          </cell>
          <cell r="E3206" t="str">
            <v>Enrollment Date Quintile: Earliest</v>
          </cell>
          <cell r="F3206">
            <v>89.489900000000006</v>
          </cell>
          <cell r="G3206">
            <v>6.2623509999999998</v>
          </cell>
          <cell r="H3206">
            <v>6.1343610000000002</v>
          </cell>
          <cell r="I3206">
            <v>-0.27916859999999999</v>
          </cell>
          <cell r="J3206">
            <v>-0.1142335</v>
          </cell>
          <cell r="K3206">
            <v>0</v>
          </cell>
          <cell r="L3206">
            <v>0.1142335</v>
          </cell>
          <cell r="M3206">
            <v>0.27916859999999999</v>
          </cell>
          <cell r="N3206">
            <v>0.27916859999999999</v>
          </cell>
          <cell r="O3206">
            <v>142</v>
          </cell>
        </row>
        <row r="3207">
          <cell r="A3207" t="str">
            <v>C&amp;I</v>
          </cell>
          <cell r="B3207">
            <v>14</v>
          </cell>
          <cell r="C3207" t="str">
            <v>R</v>
          </cell>
          <cell r="D3207" t="str">
            <v>PCT</v>
          </cell>
          <cell r="E3207" t="str">
            <v>Enrollment Date Quintile: Earliest</v>
          </cell>
          <cell r="F3207">
            <v>92.483000000000004</v>
          </cell>
          <cell r="G3207">
            <v>6.6359810000000001</v>
          </cell>
          <cell r="H3207">
            <v>6.4900510000000002</v>
          </cell>
          <cell r="I3207">
            <v>-0.27704909999999999</v>
          </cell>
          <cell r="J3207">
            <v>-0.1133662</v>
          </cell>
          <cell r="K3207">
            <v>0</v>
          </cell>
          <cell r="L3207">
            <v>0.1133662</v>
          </cell>
          <cell r="M3207">
            <v>0.27704909999999999</v>
          </cell>
          <cell r="N3207">
            <v>0.27704909999999999</v>
          </cell>
          <cell r="O3207">
            <v>142</v>
          </cell>
        </row>
        <row r="3208">
          <cell r="A3208" t="str">
            <v>C&amp;I</v>
          </cell>
          <cell r="B3208">
            <v>15</v>
          </cell>
          <cell r="C3208" t="str">
            <v>R</v>
          </cell>
          <cell r="D3208" t="str">
            <v>PCT</v>
          </cell>
          <cell r="E3208" t="str">
            <v>Enrollment Date Quintile: Earliest</v>
          </cell>
          <cell r="F3208">
            <v>94.951999999999998</v>
          </cell>
          <cell r="G3208">
            <v>6.8125229999999997</v>
          </cell>
          <cell r="H3208">
            <v>6.9572599999999998</v>
          </cell>
          <cell r="I3208">
            <v>-0.27328180000000002</v>
          </cell>
          <cell r="J3208">
            <v>-0.1118247</v>
          </cell>
          <cell r="K3208">
            <v>0</v>
          </cell>
          <cell r="L3208">
            <v>0.1118247</v>
          </cell>
          <cell r="M3208">
            <v>0.27328180000000002</v>
          </cell>
          <cell r="N3208">
            <v>0.27328180000000002</v>
          </cell>
          <cell r="O3208">
            <v>142</v>
          </cell>
        </row>
        <row r="3209">
          <cell r="A3209" t="str">
            <v>C&amp;I</v>
          </cell>
          <cell r="B3209">
            <v>16</v>
          </cell>
          <cell r="C3209" t="str">
            <v>R</v>
          </cell>
          <cell r="D3209" t="str">
            <v>PCT</v>
          </cell>
          <cell r="E3209" t="str">
            <v>Enrollment Date Quintile: Earliest</v>
          </cell>
          <cell r="F3209">
            <v>97.095100000000002</v>
          </cell>
          <cell r="G3209">
            <v>6.953322</v>
          </cell>
          <cell r="H3209">
            <v>7.353758</v>
          </cell>
          <cell r="I3209">
            <v>-0.26900400000000002</v>
          </cell>
          <cell r="J3209">
            <v>-0.1100743</v>
          </cell>
          <cell r="K3209">
            <v>0</v>
          </cell>
          <cell r="L3209">
            <v>0.1100743</v>
          </cell>
          <cell r="M3209">
            <v>0.26900400000000002</v>
          </cell>
          <cell r="N3209">
            <v>0.26900400000000002</v>
          </cell>
          <cell r="O3209">
            <v>142</v>
          </cell>
        </row>
        <row r="3210">
          <cell r="A3210" t="str">
            <v>C&amp;I</v>
          </cell>
          <cell r="B3210">
            <v>17</v>
          </cell>
          <cell r="C3210" t="str">
            <v>R</v>
          </cell>
          <cell r="D3210" t="str">
            <v>PCT</v>
          </cell>
          <cell r="E3210" t="str">
            <v>Enrollment Date Quintile: Earliest</v>
          </cell>
          <cell r="F3210">
            <v>98.238200000000006</v>
          </cell>
          <cell r="G3210">
            <v>6.7099589999999996</v>
          </cell>
          <cell r="H3210">
            <v>7.2960060000000002</v>
          </cell>
          <cell r="I3210">
            <v>-0.27081149999999998</v>
          </cell>
          <cell r="J3210">
            <v>-0.11081390000000001</v>
          </cell>
          <cell r="K3210">
            <v>0</v>
          </cell>
          <cell r="L3210">
            <v>0.11081390000000001</v>
          </cell>
          <cell r="M3210">
            <v>0.27081149999999998</v>
          </cell>
          <cell r="N3210">
            <v>0.27081149999999998</v>
          </cell>
          <cell r="O3210">
            <v>142</v>
          </cell>
        </row>
        <row r="3211">
          <cell r="A3211" t="str">
            <v>C&amp;I</v>
          </cell>
          <cell r="B3211">
            <v>18</v>
          </cell>
          <cell r="C3211" t="str">
            <v>R</v>
          </cell>
          <cell r="D3211" t="str">
            <v>PCT</v>
          </cell>
          <cell r="E3211" t="str">
            <v>Enrollment Date Quintile: Earliest</v>
          </cell>
          <cell r="F3211">
            <v>98.3172</v>
          </cell>
          <cell r="G3211">
            <v>5.6043620000000001</v>
          </cell>
          <cell r="H3211">
            <v>5.6359519999999996</v>
          </cell>
          <cell r="I3211">
            <v>-0.27124389999999998</v>
          </cell>
          <cell r="J3211">
            <v>-0.1109908</v>
          </cell>
          <cell r="K3211">
            <v>0</v>
          </cell>
          <cell r="L3211">
            <v>0.1109908</v>
          </cell>
          <cell r="M3211">
            <v>0.27124389999999998</v>
          </cell>
          <cell r="N3211">
            <v>0.27124389999999998</v>
          </cell>
          <cell r="O3211">
            <v>142</v>
          </cell>
        </row>
        <row r="3212">
          <cell r="A3212" t="str">
            <v>C&amp;I</v>
          </cell>
          <cell r="B3212">
            <v>19</v>
          </cell>
          <cell r="C3212" t="str">
            <v>R</v>
          </cell>
          <cell r="D3212" t="str">
            <v>PCT</v>
          </cell>
          <cell r="E3212" t="str">
            <v>Enrollment Date Quintile: Earliest</v>
          </cell>
          <cell r="F3212">
            <v>95.992099999999994</v>
          </cell>
          <cell r="G3212">
            <v>4.8949639999999999</v>
          </cell>
          <cell r="H3212">
            <v>5.0976169999999996</v>
          </cell>
          <cell r="I3212">
            <v>-0.26860079999999997</v>
          </cell>
          <cell r="J3212">
            <v>-0.1099093</v>
          </cell>
          <cell r="K3212">
            <v>0</v>
          </cell>
          <cell r="L3212">
            <v>0.1099093</v>
          </cell>
          <cell r="M3212">
            <v>0.26860079999999997</v>
          </cell>
          <cell r="N3212">
            <v>0.26860079999999997</v>
          </cell>
          <cell r="O3212">
            <v>142</v>
          </cell>
        </row>
        <row r="3213">
          <cell r="A3213" t="str">
            <v>C&amp;I</v>
          </cell>
          <cell r="B3213">
            <v>20</v>
          </cell>
          <cell r="C3213" t="str">
            <v>R</v>
          </cell>
          <cell r="D3213" t="str">
            <v>PCT</v>
          </cell>
          <cell r="E3213" t="str">
            <v>Enrollment Date Quintile: Earliest</v>
          </cell>
          <cell r="F3213">
            <v>93.786199999999994</v>
          </cell>
          <cell r="G3213">
            <v>4.8647980000000004</v>
          </cell>
          <cell r="H3213">
            <v>4.9260299999999999</v>
          </cell>
          <cell r="I3213">
            <v>-0.27437810000000001</v>
          </cell>
          <cell r="J3213">
            <v>-0.11227330000000001</v>
          </cell>
          <cell r="K3213">
            <v>0</v>
          </cell>
          <cell r="L3213">
            <v>0.11227330000000001</v>
          </cell>
          <cell r="M3213">
            <v>0.27437810000000001</v>
          </cell>
          <cell r="N3213">
            <v>0.27437810000000001</v>
          </cell>
          <cell r="O3213">
            <v>142</v>
          </cell>
        </row>
        <row r="3214">
          <cell r="A3214" t="str">
            <v>C&amp;I</v>
          </cell>
          <cell r="B3214">
            <v>21</v>
          </cell>
          <cell r="C3214" t="str">
            <v>R</v>
          </cell>
          <cell r="D3214" t="str">
            <v>PCT</v>
          </cell>
          <cell r="E3214" t="str">
            <v>Enrollment Date Quintile: Earliest</v>
          </cell>
          <cell r="F3214">
            <v>89.968100000000007</v>
          </cell>
          <cell r="G3214">
            <v>4.1492760000000004</v>
          </cell>
          <cell r="H3214">
            <v>4.503889</v>
          </cell>
          <cell r="I3214">
            <v>-0.27149430000000002</v>
          </cell>
          <cell r="J3214">
            <v>-0.11109330000000001</v>
          </cell>
          <cell r="K3214">
            <v>0</v>
          </cell>
          <cell r="L3214">
            <v>0.11109330000000001</v>
          </cell>
          <cell r="M3214">
            <v>0.27149430000000002</v>
          </cell>
          <cell r="N3214">
            <v>0.27149430000000002</v>
          </cell>
          <cell r="O3214">
            <v>142</v>
          </cell>
        </row>
        <row r="3215">
          <cell r="A3215" t="str">
            <v>C&amp;I</v>
          </cell>
          <cell r="B3215">
            <v>22</v>
          </cell>
          <cell r="C3215" t="str">
            <v>R</v>
          </cell>
          <cell r="D3215" t="str">
            <v>PCT</v>
          </cell>
          <cell r="E3215" t="str">
            <v>Enrollment Date Quintile: Earliest</v>
          </cell>
          <cell r="F3215">
            <v>86.968100000000007</v>
          </cell>
          <cell r="G3215">
            <v>3.6649609999999999</v>
          </cell>
          <cell r="H3215">
            <v>3.9088970000000001</v>
          </cell>
          <cell r="I3215">
            <v>-0.26690920000000001</v>
          </cell>
          <cell r="J3215">
            <v>-0.1092171</v>
          </cell>
          <cell r="K3215">
            <v>0</v>
          </cell>
          <cell r="L3215">
            <v>0.1092171</v>
          </cell>
          <cell r="M3215">
            <v>0.26690920000000001</v>
          </cell>
          <cell r="N3215">
            <v>0.26690920000000001</v>
          </cell>
          <cell r="O3215">
            <v>142</v>
          </cell>
        </row>
        <row r="3216">
          <cell r="A3216" t="str">
            <v>C&amp;I</v>
          </cell>
          <cell r="B3216">
            <v>23</v>
          </cell>
          <cell r="C3216" t="str">
            <v>R</v>
          </cell>
          <cell r="D3216" t="str">
            <v>PCT</v>
          </cell>
          <cell r="E3216" t="str">
            <v>Enrollment Date Quintile: Earliest</v>
          </cell>
          <cell r="F3216">
            <v>83.920100000000005</v>
          </cell>
          <cell r="G3216">
            <v>3.2795459999999999</v>
          </cell>
          <cell r="H3216">
            <v>3.717479</v>
          </cell>
          <cell r="I3216">
            <v>-0.26223659999999999</v>
          </cell>
          <cell r="J3216">
            <v>-0.1073051</v>
          </cell>
          <cell r="K3216">
            <v>0</v>
          </cell>
          <cell r="L3216">
            <v>0.1073051</v>
          </cell>
          <cell r="M3216">
            <v>0.26223659999999999</v>
          </cell>
          <cell r="N3216">
            <v>0.26223659999999999</v>
          </cell>
          <cell r="O3216">
            <v>142</v>
          </cell>
        </row>
        <row r="3217">
          <cell r="A3217" t="str">
            <v>C&amp;I</v>
          </cell>
          <cell r="B3217">
            <v>24</v>
          </cell>
          <cell r="C3217" t="str">
            <v>R</v>
          </cell>
          <cell r="D3217" t="str">
            <v>PCT</v>
          </cell>
          <cell r="E3217" t="str">
            <v>Enrollment Date Quintile: Earliest</v>
          </cell>
          <cell r="F3217">
            <v>81.444100000000006</v>
          </cell>
          <cell r="G3217">
            <v>2.9030930000000001</v>
          </cell>
          <cell r="H3217">
            <v>3.057194</v>
          </cell>
          <cell r="I3217">
            <v>-0.26040350000000001</v>
          </cell>
          <cell r="J3217">
            <v>-0.106555</v>
          </cell>
          <cell r="K3217">
            <v>0</v>
          </cell>
          <cell r="L3217">
            <v>0.106555</v>
          </cell>
          <cell r="M3217">
            <v>0.26040350000000001</v>
          </cell>
          <cell r="N3217">
            <v>0.26040350000000001</v>
          </cell>
          <cell r="O3217">
            <v>142</v>
          </cell>
        </row>
        <row r="3218">
          <cell r="A3218" t="str">
            <v>C&amp;I</v>
          </cell>
          <cell r="B3218">
            <v>1</v>
          </cell>
          <cell r="C3218" t="str">
            <v>R</v>
          </cell>
          <cell r="D3218" t="str">
            <v>PCT</v>
          </cell>
          <cell r="E3218" t="str">
            <v>Enrollment Date Quintile: Latest</v>
          </cell>
          <cell r="F3218">
            <v>77</v>
          </cell>
          <cell r="G3218">
            <v>1.6360589999999999</v>
          </cell>
          <cell r="H3218">
            <v>1.577879</v>
          </cell>
          <cell r="I3218">
            <v>-0.46420270000000002</v>
          </cell>
          <cell r="J3218">
            <v>-0.18994800000000001</v>
          </cell>
          <cell r="K3218">
            <v>0</v>
          </cell>
          <cell r="L3218">
            <v>0.18994800000000001</v>
          </cell>
          <cell r="M3218">
            <v>0.46420270000000002</v>
          </cell>
          <cell r="N3218">
            <v>0.46420270000000002</v>
          </cell>
          <cell r="O3218">
            <v>15</v>
          </cell>
        </row>
        <row r="3219">
          <cell r="A3219" t="str">
            <v>C&amp;I</v>
          </cell>
          <cell r="B3219">
            <v>2</v>
          </cell>
          <cell r="C3219" t="str">
            <v>R</v>
          </cell>
          <cell r="D3219" t="str">
            <v>PCT</v>
          </cell>
          <cell r="E3219" t="str">
            <v>Enrollment Date Quintile: Latest</v>
          </cell>
          <cell r="F3219">
            <v>76.5</v>
          </cell>
          <cell r="G3219">
            <v>1.3279620000000001</v>
          </cell>
          <cell r="H3219">
            <v>1.3372189999999999</v>
          </cell>
          <cell r="I3219">
            <v>-0.46518409999999999</v>
          </cell>
          <cell r="J3219">
            <v>-0.19034960000000001</v>
          </cell>
          <cell r="K3219">
            <v>0</v>
          </cell>
          <cell r="L3219">
            <v>0.19034960000000001</v>
          </cell>
          <cell r="M3219">
            <v>0.46518409999999999</v>
          </cell>
          <cell r="N3219">
            <v>0.46518409999999999</v>
          </cell>
          <cell r="O3219">
            <v>15</v>
          </cell>
        </row>
        <row r="3220">
          <cell r="A3220" t="str">
            <v>C&amp;I</v>
          </cell>
          <cell r="B3220">
            <v>3</v>
          </cell>
          <cell r="C3220" t="str">
            <v>R</v>
          </cell>
          <cell r="D3220" t="str">
            <v>PCT</v>
          </cell>
          <cell r="E3220" t="str">
            <v>Enrollment Date Quintile: Latest</v>
          </cell>
          <cell r="F3220">
            <v>73.5</v>
          </cell>
          <cell r="G3220">
            <v>1.27942</v>
          </cell>
          <cell r="H3220">
            <v>1.4730939999999999</v>
          </cell>
          <cell r="I3220">
            <v>-0.46018199999999998</v>
          </cell>
          <cell r="J3220">
            <v>-0.18830269999999999</v>
          </cell>
          <cell r="K3220">
            <v>0</v>
          </cell>
          <cell r="L3220">
            <v>0.18830269999999999</v>
          </cell>
          <cell r="M3220">
            <v>0.46018199999999998</v>
          </cell>
          <cell r="N3220">
            <v>0.46018199999999998</v>
          </cell>
          <cell r="O3220">
            <v>15</v>
          </cell>
        </row>
        <row r="3221">
          <cell r="A3221" t="str">
            <v>C&amp;I</v>
          </cell>
          <cell r="B3221">
            <v>4</v>
          </cell>
          <cell r="C3221" t="str">
            <v>R</v>
          </cell>
          <cell r="D3221" t="str">
            <v>PCT</v>
          </cell>
          <cell r="E3221" t="str">
            <v>Enrollment Date Quintile: Latest</v>
          </cell>
          <cell r="F3221">
            <v>72</v>
          </cell>
          <cell r="G3221">
            <v>1.478256</v>
          </cell>
          <cell r="H3221">
            <v>1.4067860000000001</v>
          </cell>
          <cell r="I3221">
            <v>-0.45859719999999998</v>
          </cell>
          <cell r="J3221">
            <v>-0.18765419999999999</v>
          </cell>
          <cell r="K3221">
            <v>0</v>
          </cell>
          <cell r="L3221">
            <v>0.18765419999999999</v>
          </cell>
          <cell r="M3221">
            <v>0.45859719999999998</v>
          </cell>
          <cell r="N3221">
            <v>0.45859719999999998</v>
          </cell>
          <cell r="O3221">
            <v>15</v>
          </cell>
        </row>
        <row r="3222">
          <cell r="A3222" t="str">
            <v>C&amp;I</v>
          </cell>
          <cell r="B3222">
            <v>5</v>
          </cell>
          <cell r="C3222" t="str">
            <v>R</v>
          </cell>
          <cell r="D3222" t="str">
            <v>PCT</v>
          </cell>
          <cell r="E3222" t="str">
            <v>Enrollment Date Quintile: Latest</v>
          </cell>
          <cell r="F3222">
            <v>70.5</v>
          </cell>
          <cell r="G3222">
            <v>1.5103709999999999</v>
          </cell>
          <cell r="H3222">
            <v>1.5639289999999999</v>
          </cell>
          <cell r="I3222">
            <v>-0.45953719999999998</v>
          </cell>
          <cell r="J3222">
            <v>-0.18803890000000001</v>
          </cell>
          <cell r="K3222">
            <v>0</v>
          </cell>
          <cell r="L3222">
            <v>0.18803890000000001</v>
          </cell>
          <cell r="M3222">
            <v>0.45953719999999998</v>
          </cell>
          <cell r="N3222">
            <v>0.45953719999999998</v>
          </cell>
          <cell r="O3222">
            <v>15</v>
          </cell>
        </row>
        <row r="3223">
          <cell r="A3223" t="str">
            <v>C&amp;I</v>
          </cell>
          <cell r="B3223">
            <v>6</v>
          </cell>
          <cell r="C3223" t="str">
            <v>R</v>
          </cell>
          <cell r="D3223" t="str">
            <v>PCT</v>
          </cell>
          <cell r="E3223" t="str">
            <v>Enrollment Date Quintile: Latest</v>
          </cell>
          <cell r="F3223">
            <v>69.5</v>
          </cell>
          <cell r="G3223">
            <v>1.3199700000000001</v>
          </cell>
          <cell r="H3223">
            <v>1.3009059999999999</v>
          </cell>
          <cell r="I3223">
            <v>-0.45858779999999999</v>
          </cell>
          <cell r="J3223">
            <v>-0.18765039999999999</v>
          </cell>
          <cell r="K3223">
            <v>0</v>
          </cell>
          <cell r="L3223">
            <v>0.18765039999999999</v>
          </cell>
          <cell r="M3223">
            <v>0.45858779999999999</v>
          </cell>
          <cell r="N3223">
            <v>0.45858779999999999</v>
          </cell>
          <cell r="O3223">
            <v>15</v>
          </cell>
        </row>
        <row r="3224">
          <cell r="A3224" t="str">
            <v>C&amp;I</v>
          </cell>
          <cell r="B3224">
            <v>7</v>
          </cell>
          <cell r="C3224" t="str">
            <v>R</v>
          </cell>
          <cell r="D3224" t="str">
            <v>PCT</v>
          </cell>
          <cell r="E3224" t="str">
            <v>Enrollment Date Quintile: Latest</v>
          </cell>
          <cell r="F3224">
            <v>68.5</v>
          </cell>
          <cell r="G3224">
            <v>1.9797340000000001</v>
          </cell>
          <cell r="H3224">
            <v>1.9231290000000001</v>
          </cell>
          <cell r="I3224">
            <v>-0.46498440000000002</v>
          </cell>
          <cell r="J3224">
            <v>-0.19026779999999999</v>
          </cell>
          <cell r="K3224">
            <v>0</v>
          </cell>
          <cell r="L3224">
            <v>0.19026779999999999</v>
          </cell>
          <cell r="M3224">
            <v>0.46498440000000002</v>
          </cell>
          <cell r="N3224">
            <v>0.46498440000000002</v>
          </cell>
          <cell r="O3224">
            <v>15</v>
          </cell>
        </row>
        <row r="3225">
          <cell r="A3225" t="str">
            <v>C&amp;I</v>
          </cell>
          <cell r="B3225">
            <v>8</v>
          </cell>
          <cell r="C3225" t="str">
            <v>R</v>
          </cell>
          <cell r="D3225" t="str">
            <v>PCT</v>
          </cell>
          <cell r="E3225" t="str">
            <v>Enrollment Date Quintile: Latest</v>
          </cell>
          <cell r="F3225">
            <v>69</v>
          </cell>
          <cell r="G3225">
            <v>5.1352080000000004</v>
          </cell>
          <cell r="H3225">
            <v>4.8537030000000003</v>
          </cell>
          <cell r="I3225">
            <v>-0.49290040000000002</v>
          </cell>
          <cell r="J3225">
            <v>-0.20169090000000001</v>
          </cell>
          <cell r="K3225">
            <v>0</v>
          </cell>
          <cell r="L3225">
            <v>0.20169090000000001</v>
          </cell>
          <cell r="M3225">
            <v>0.49290040000000002</v>
          </cell>
          <cell r="N3225">
            <v>0.49290040000000002</v>
          </cell>
          <cell r="O3225">
            <v>15</v>
          </cell>
        </row>
        <row r="3226">
          <cell r="A3226" t="str">
            <v>C&amp;I</v>
          </cell>
          <cell r="B3226">
            <v>9</v>
          </cell>
          <cell r="C3226" t="str">
            <v>R</v>
          </cell>
          <cell r="D3226" t="str">
            <v>PCT</v>
          </cell>
          <cell r="E3226" t="str">
            <v>Enrollment Date Quintile: Latest</v>
          </cell>
          <cell r="F3226">
            <v>71.5</v>
          </cell>
          <cell r="G3226">
            <v>5.1117999999999997</v>
          </cell>
          <cell r="H3226">
            <v>5.9178959999999998</v>
          </cell>
          <cell r="I3226">
            <v>-0.48354580000000003</v>
          </cell>
          <cell r="J3226">
            <v>-0.19786300000000001</v>
          </cell>
          <cell r="K3226">
            <v>0</v>
          </cell>
          <cell r="L3226">
            <v>0.19786300000000001</v>
          </cell>
          <cell r="M3226">
            <v>0.48354580000000003</v>
          </cell>
          <cell r="N3226">
            <v>0.48354580000000003</v>
          </cell>
          <cell r="O3226">
            <v>15</v>
          </cell>
        </row>
        <row r="3227">
          <cell r="A3227" t="str">
            <v>C&amp;I</v>
          </cell>
          <cell r="B3227">
            <v>10</v>
          </cell>
          <cell r="C3227" t="str">
            <v>R</v>
          </cell>
          <cell r="D3227" t="str">
            <v>PCT</v>
          </cell>
          <cell r="E3227" t="str">
            <v>Enrollment Date Quintile: Latest</v>
          </cell>
          <cell r="F3227">
            <v>76</v>
          </cell>
          <cell r="G3227">
            <v>5.5460070000000004</v>
          </cell>
          <cell r="H3227">
            <v>5.5299060000000004</v>
          </cell>
          <cell r="I3227">
            <v>-0.50320430000000005</v>
          </cell>
          <cell r="J3227">
            <v>-0.20590710000000001</v>
          </cell>
          <cell r="K3227">
            <v>0</v>
          </cell>
          <cell r="L3227">
            <v>0.20590710000000001</v>
          </cell>
          <cell r="M3227">
            <v>0.50320430000000005</v>
          </cell>
          <cell r="N3227">
            <v>0.50320430000000005</v>
          </cell>
          <cell r="O3227">
            <v>15</v>
          </cell>
        </row>
        <row r="3228">
          <cell r="A3228" t="str">
            <v>C&amp;I</v>
          </cell>
          <cell r="B3228">
            <v>11</v>
          </cell>
          <cell r="C3228" t="str">
            <v>R</v>
          </cell>
          <cell r="D3228" t="str">
            <v>PCT</v>
          </cell>
          <cell r="E3228" t="str">
            <v>Enrollment Date Quintile: Latest</v>
          </cell>
          <cell r="F3228">
            <v>81.5</v>
          </cell>
          <cell r="G3228">
            <v>6.2026529999999998</v>
          </cell>
          <cell r="H3228">
            <v>6.913195</v>
          </cell>
          <cell r="I3228">
            <v>-0.4927145</v>
          </cell>
          <cell r="J3228">
            <v>-0.20161480000000001</v>
          </cell>
          <cell r="K3228">
            <v>0</v>
          </cell>
          <cell r="L3228">
            <v>0.20161480000000001</v>
          </cell>
          <cell r="M3228">
            <v>0.4927145</v>
          </cell>
          <cell r="N3228">
            <v>0.4927145</v>
          </cell>
          <cell r="O3228">
            <v>15</v>
          </cell>
        </row>
        <row r="3229">
          <cell r="A3229" t="str">
            <v>C&amp;I</v>
          </cell>
          <cell r="B3229">
            <v>12</v>
          </cell>
          <cell r="C3229" t="str">
            <v>R</v>
          </cell>
          <cell r="D3229" t="str">
            <v>PCT</v>
          </cell>
          <cell r="E3229" t="str">
            <v>Enrollment Date Quintile: Latest</v>
          </cell>
          <cell r="F3229">
            <v>86</v>
          </cell>
          <cell r="G3229">
            <v>6.4186069999999997</v>
          </cell>
          <cell r="H3229">
            <v>6.5322969999999998</v>
          </cell>
          <cell r="I3229">
            <v>-0.49025760000000002</v>
          </cell>
          <cell r="J3229">
            <v>-0.20060939999999999</v>
          </cell>
          <cell r="K3229">
            <v>0</v>
          </cell>
          <cell r="L3229">
            <v>0.20060939999999999</v>
          </cell>
          <cell r="M3229">
            <v>0.49025760000000002</v>
          </cell>
          <cell r="N3229">
            <v>0.49025760000000002</v>
          </cell>
          <cell r="O3229">
            <v>15</v>
          </cell>
        </row>
        <row r="3230">
          <cell r="A3230" t="str">
            <v>C&amp;I</v>
          </cell>
          <cell r="B3230">
            <v>13</v>
          </cell>
          <cell r="C3230" t="str">
            <v>R</v>
          </cell>
          <cell r="D3230" t="str">
            <v>PCT</v>
          </cell>
          <cell r="E3230" t="str">
            <v>Enrollment Date Quintile: Latest</v>
          </cell>
          <cell r="F3230">
            <v>89.5</v>
          </cell>
          <cell r="G3230">
            <v>6.8403530000000003</v>
          </cell>
          <cell r="H3230">
            <v>7.196758</v>
          </cell>
          <cell r="I3230">
            <v>-0.50203260000000005</v>
          </cell>
          <cell r="J3230">
            <v>-0.20542769999999999</v>
          </cell>
          <cell r="K3230">
            <v>0</v>
          </cell>
          <cell r="L3230">
            <v>0.20542769999999999</v>
          </cell>
          <cell r="M3230">
            <v>0.50203260000000005</v>
          </cell>
          <cell r="N3230">
            <v>0.50203260000000005</v>
          </cell>
          <cell r="O3230">
            <v>15</v>
          </cell>
        </row>
        <row r="3231">
          <cell r="A3231" t="str">
            <v>C&amp;I</v>
          </cell>
          <cell r="B3231">
            <v>14</v>
          </cell>
          <cell r="C3231" t="str">
            <v>R</v>
          </cell>
          <cell r="D3231" t="str">
            <v>PCT</v>
          </cell>
          <cell r="E3231" t="str">
            <v>Enrollment Date Quintile: Latest</v>
          </cell>
          <cell r="F3231">
            <v>92.5</v>
          </cell>
          <cell r="G3231">
            <v>7.5374080000000001</v>
          </cell>
          <cell r="H3231">
            <v>7.4788680000000003</v>
          </cell>
          <cell r="I3231">
            <v>-0.50795539999999995</v>
          </cell>
          <cell r="J3231">
            <v>-0.20785129999999999</v>
          </cell>
          <cell r="K3231">
            <v>0</v>
          </cell>
          <cell r="L3231">
            <v>0.20785129999999999</v>
          </cell>
          <cell r="M3231">
            <v>0.50795539999999995</v>
          </cell>
          <cell r="N3231">
            <v>0.50795539999999995</v>
          </cell>
          <cell r="O3231">
            <v>15</v>
          </cell>
        </row>
        <row r="3232">
          <cell r="A3232" t="str">
            <v>C&amp;I</v>
          </cell>
          <cell r="B3232">
            <v>15</v>
          </cell>
          <cell r="C3232" t="str">
            <v>R</v>
          </cell>
          <cell r="D3232" t="str">
            <v>PCT</v>
          </cell>
          <cell r="E3232" t="str">
            <v>Enrollment Date Quintile: Latest</v>
          </cell>
          <cell r="F3232">
            <v>95</v>
          </cell>
          <cell r="G3232">
            <v>8.1013369999999991</v>
          </cell>
          <cell r="H3232">
            <v>6.979241</v>
          </cell>
          <cell r="I3232">
            <v>-0.5014786</v>
          </cell>
          <cell r="J3232">
            <v>-0.20520099999999999</v>
          </cell>
          <cell r="K3232">
            <v>0</v>
          </cell>
          <cell r="L3232">
            <v>0.20520099999999999</v>
          </cell>
          <cell r="M3232">
            <v>0.5014786</v>
          </cell>
          <cell r="N3232">
            <v>0.5014786</v>
          </cell>
          <cell r="O3232">
            <v>15</v>
          </cell>
        </row>
        <row r="3233">
          <cell r="A3233" t="str">
            <v>C&amp;I</v>
          </cell>
          <cell r="B3233">
            <v>16</v>
          </cell>
          <cell r="C3233" t="str">
            <v>R</v>
          </cell>
          <cell r="D3233" t="str">
            <v>PCT</v>
          </cell>
          <cell r="E3233" t="str">
            <v>Enrollment Date Quintile: Latest</v>
          </cell>
          <cell r="F3233">
            <v>97.5</v>
          </cell>
          <cell r="G3233">
            <v>8.2378699999999991</v>
          </cell>
          <cell r="H3233">
            <v>8.3907290000000003</v>
          </cell>
          <cell r="I3233">
            <v>-0.49814839999999999</v>
          </cell>
          <cell r="J3233">
            <v>-0.2038383</v>
          </cell>
          <cell r="K3233">
            <v>0</v>
          </cell>
          <cell r="L3233">
            <v>0.2038383</v>
          </cell>
          <cell r="M3233">
            <v>0.49814839999999999</v>
          </cell>
          <cell r="N3233">
            <v>0.49814839999999999</v>
          </cell>
          <cell r="O3233">
            <v>15</v>
          </cell>
        </row>
        <row r="3234">
          <cell r="A3234" t="str">
            <v>C&amp;I</v>
          </cell>
          <cell r="B3234">
            <v>17</v>
          </cell>
          <cell r="C3234" t="str">
            <v>R</v>
          </cell>
          <cell r="D3234" t="str">
            <v>PCT</v>
          </cell>
          <cell r="E3234" t="str">
            <v>Enrollment Date Quintile: Latest</v>
          </cell>
          <cell r="F3234">
            <v>99</v>
          </cell>
          <cell r="G3234">
            <v>8.2487530000000007</v>
          </cell>
          <cell r="H3234">
            <v>8.4626640000000002</v>
          </cell>
          <cell r="I3234">
            <v>-0.50300429999999996</v>
          </cell>
          <cell r="J3234">
            <v>-0.20582529999999999</v>
          </cell>
          <cell r="K3234">
            <v>0</v>
          </cell>
          <cell r="L3234">
            <v>0.20582529999999999</v>
          </cell>
          <cell r="M3234">
            <v>0.50300429999999996</v>
          </cell>
          <cell r="N3234">
            <v>0.50300429999999996</v>
          </cell>
          <cell r="O3234">
            <v>15</v>
          </cell>
        </row>
        <row r="3235">
          <cell r="A3235" t="str">
            <v>C&amp;I</v>
          </cell>
          <cell r="B3235">
            <v>18</v>
          </cell>
          <cell r="C3235" t="str">
            <v>R</v>
          </cell>
          <cell r="D3235" t="str">
            <v>PCT</v>
          </cell>
          <cell r="E3235" t="str">
            <v>Enrollment Date Quintile: Latest</v>
          </cell>
          <cell r="F3235">
            <v>99</v>
          </cell>
          <cell r="G3235">
            <v>6.1777990000000003</v>
          </cell>
          <cell r="H3235">
            <v>7.108047</v>
          </cell>
          <cell r="I3235">
            <v>-0.51955929999999995</v>
          </cell>
          <cell r="J3235">
            <v>-0.21259939999999999</v>
          </cell>
          <cell r="K3235">
            <v>0</v>
          </cell>
          <cell r="L3235">
            <v>0.21259939999999999</v>
          </cell>
          <cell r="M3235">
            <v>0.51955929999999995</v>
          </cell>
          <cell r="N3235">
            <v>0.51955929999999995</v>
          </cell>
          <cell r="O3235">
            <v>15</v>
          </cell>
        </row>
        <row r="3236">
          <cell r="A3236" t="str">
            <v>C&amp;I</v>
          </cell>
          <cell r="B3236">
            <v>19</v>
          </cell>
          <cell r="C3236" t="str">
            <v>R</v>
          </cell>
          <cell r="D3236" t="str">
            <v>PCT</v>
          </cell>
          <cell r="E3236" t="str">
            <v>Enrollment Date Quintile: Latest</v>
          </cell>
          <cell r="F3236">
            <v>96.5</v>
          </cell>
          <cell r="G3236">
            <v>3.593969</v>
          </cell>
          <cell r="H3236">
            <v>3.6943190000000001</v>
          </cell>
          <cell r="I3236">
            <v>-0.51142609999999999</v>
          </cell>
          <cell r="J3236">
            <v>-0.2092714</v>
          </cell>
          <cell r="K3236">
            <v>0</v>
          </cell>
          <cell r="L3236">
            <v>0.2092714</v>
          </cell>
          <cell r="M3236">
            <v>0.51142609999999999</v>
          </cell>
          <cell r="N3236">
            <v>0.51142609999999999</v>
          </cell>
          <cell r="O3236">
            <v>15</v>
          </cell>
        </row>
        <row r="3237">
          <cell r="A3237" t="str">
            <v>C&amp;I</v>
          </cell>
          <cell r="B3237">
            <v>20</v>
          </cell>
          <cell r="C3237" t="str">
            <v>R</v>
          </cell>
          <cell r="D3237" t="str">
            <v>PCT</v>
          </cell>
          <cell r="E3237" t="str">
            <v>Enrollment Date Quintile: Latest</v>
          </cell>
          <cell r="F3237">
            <v>94.5</v>
          </cell>
          <cell r="G3237">
            <v>2.6384439999999998</v>
          </cell>
          <cell r="H3237">
            <v>2.3641909999999999</v>
          </cell>
          <cell r="I3237">
            <v>-0.50225600000000004</v>
          </cell>
          <cell r="J3237">
            <v>-0.20551910000000001</v>
          </cell>
          <cell r="K3237">
            <v>0</v>
          </cell>
          <cell r="L3237">
            <v>0.20551910000000001</v>
          </cell>
          <cell r="M3237">
            <v>0.50225600000000004</v>
          </cell>
          <cell r="N3237">
            <v>0.50225600000000004</v>
          </cell>
          <cell r="O3237">
            <v>15</v>
          </cell>
        </row>
        <row r="3238">
          <cell r="A3238" t="str">
            <v>C&amp;I</v>
          </cell>
          <cell r="B3238">
            <v>21</v>
          </cell>
          <cell r="C3238" t="str">
            <v>R</v>
          </cell>
          <cell r="D3238" t="str">
            <v>PCT</v>
          </cell>
          <cell r="E3238" t="str">
            <v>Enrollment Date Quintile: Latest</v>
          </cell>
          <cell r="F3238">
            <v>90.5</v>
          </cell>
          <cell r="G3238">
            <v>1.9823980000000001</v>
          </cell>
          <cell r="H3238">
            <v>1.8229820000000001</v>
          </cell>
          <cell r="I3238">
            <v>-0.48190709999999998</v>
          </cell>
          <cell r="J3238">
            <v>-0.19719249999999999</v>
          </cell>
          <cell r="K3238">
            <v>0</v>
          </cell>
          <cell r="L3238">
            <v>0.19719249999999999</v>
          </cell>
          <cell r="M3238">
            <v>0.48190709999999998</v>
          </cell>
          <cell r="N3238">
            <v>0.48190709999999998</v>
          </cell>
          <cell r="O3238">
            <v>15</v>
          </cell>
        </row>
        <row r="3239">
          <cell r="A3239" t="str">
            <v>C&amp;I</v>
          </cell>
          <cell r="B3239">
            <v>22</v>
          </cell>
          <cell r="C3239" t="str">
            <v>R</v>
          </cell>
          <cell r="D3239" t="str">
            <v>PCT</v>
          </cell>
          <cell r="E3239" t="str">
            <v>Enrollment Date Quintile: Latest</v>
          </cell>
          <cell r="F3239">
            <v>87.5</v>
          </cell>
          <cell r="G3239">
            <v>1.8821619999999999</v>
          </cell>
          <cell r="H3239">
            <v>1.8994770000000001</v>
          </cell>
          <cell r="I3239">
            <v>-0.47296060000000001</v>
          </cell>
          <cell r="J3239">
            <v>-0.1935316</v>
          </cell>
          <cell r="K3239">
            <v>0</v>
          </cell>
          <cell r="L3239">
            <v>0.1935316</v>
          </cell>
          <cell r="M3239">
            <v>0.47296060000000001</v>
          </cell>
          <cell r="N3239">
            <v>0.47296060000000001</v>
          </cell>
          <cell r="O3239">
            <v>15</v>
          </cell>
        </row>
        <row r="3240">
          <cell r="A3240" t="str">
            <v>C&amp;I</v>
          </cell>
          <cell r="B3240">
            <v>23</v>
          </cell>
          <cell r="C3240" t="str">
            <v>R</v>
          </cell>
          <cell r="D3240" t="str">
            <v>PCT</v>
          </cell>
          <cell r="E3240" t="str">
            <v>Enrollment Date Quintile: Latest</v>
          </cell>
          <cell r="F3240">
            <v>84.5</v>
          </cell>
          <cell r="G3240">
            <v>1.836827</v>
          </cell>
          <cell r="H3240">
            <v>1.120798</v>
          </cell>
          <cell r="I3240">
            <v>-0.4691767</v>
          </cell>
          <cell r="J3240">
            <v>-0.1919833</v>
          </cell>
          <cell r="K3240">
            <v>0</v>
          </cell>
          <cell r="L3240">
            <v>0.1919833</v>
          </cell>
          <cell r="M3240">
            <v>0.4691767</v>
          </cell>
          <cell r="N3240">
            <v>0.4691767</v>
          </cell>
          <cell r="O3240">
            <v>15</v>
          </cell>
        </row>
        <row r="3241">
          <cell r="A3241" t="str">
            <v>C&amp;I</v>
          </cell>
          <cell r="B3241">
            <v>24</v>
          </cell>
          <cell r="C3241" t="str">
            <v>R</v>
          </cell>
          <cell r="D3241" t="str">
            <v>PCT</v>
          </cell>
          <cell r="E3241" t="str">
            <v>Enrollment Date Quintile: Latest</v>
          </cell>
          <cell r="F3241">
            <v>82</v>
          </cell>
          <cell r="G3241">
            <v>2.0814339999999998</v>
          </cell>
          <cell r="H3241">
            <v>1.5446610000000001</v>
          </cell>
          <cell r="I3241">
            <v>-0.46434550000000002</v>
          </cell>
          <cell r="J3241">
            <v>-0.19000639999999999</v>
          </cell>
          <cell r="K3241">
            <v>0</v>
          </cell>
          <cell r="L3241">
            <v>0.19000639999999999</v>
          </cell>
          <cell r="M3241">
            <v>0.46434550000000002</v>
          </cell>
          <cell r="N3241">
            <v>0.46434550000000002</v>
          </cell>
          <cell r="O3241">
            <v>15</v>
          </cell>
        </row>
        <row r="3242">
          <cell r="A3242" t="str">
            <v>C&amp;I</v>
          </cell>
          <cell r="B3242">
            <v>1</v>
          </cell>
          <cell r="C3242" t="str">
            <v>R</v>
          </cell>
          <cell r="D3242" t="str">
            <v>PCT</v>
          </cell>
          <cell r="E3242" t="str">
            <v>Industry: Agriculture, Mining &amp; Construction</v>
          </cell>
          <cell r="F3242">
            <v>77</v>
          </cell>
          <cell r="G3242">
            <v>0.1169285</v>
          </cell>
          <cell r="H3242">
            <v>0.17399999999999999</v>
          </cell>
          <cell r="I3242">
            <v>-1.04684</v>
          </cell>
          <cell r="J3242">
            <v>-0.42835839999999997</v>
          </cell>
          <cell r="K3242">
            <v>0</v>
          </cell>
          <cell r="L3242">
            <v>0.42835839999999997</v>
          </cell>
          <cell r="M3242">
            <v>1.04684</v>
          </cell>
          <cell r="N3242">
            <v>1.04684</v>
          </cell>
          <cell r="O3242">
            <v>3</v>
          </cell>
        </row>
        <row r="3243">
          <cell r="A3243" t="str">
            <v>C&amp;I</v>
          </cell>
          <cell r="B3243">
            <v>2</v>
          </cell>
          <cell r="C3243" t="str">
            <v>R</v>
          </cell>
          <cell r="D3243" t="str">
            <v>PCT</v>
          </cell>
          <cell r="E3243" t="str">
            <v>Industry: Agriculture, Mining &amp; Construction</v>
          </cell>
          <cell r="F3243">
            <v>76.5</v>
          </cell>
          <cell r="G3243">
            <v>0.12861690000000001</v>
          </cell>
          <cell r="H3243">
            <v>0.17499999999999999</v>
          </cell>
          <cell r="I3243">
            <v>-1.0654950000000001</v>
          </cell>
          <cell r="J3243">
            <v>-0.43599169999999998</v>
          </cell>
          <cell r="K3243">
            <v>0</v>
          </cell>
          <cell r="L3243">
            <v>0.43599169999999998</v>
          </cell>
          <cell r="M3243">
            <v>1.0654950000000001</v>
          </cell>
          <cell r="N3243">
            <v>1.0654950000000001</v>
          </cell>
          <cell r="O3243">
            <v>3</v>
          </cell>
        </row>
        <row r="3244">
          <cell r="A3244" t="str">
            <v>C&amp;I</v>
          </cell>
          <cell r="B3244">
            <v>3</v>
          </cell>
          <cell r="C3244" t="str">
            <v>R</v>
          </cell>
          <cell r="D3244" t="str">
            <v>PCT</v>
          </cell>
          <cell r="E3244" t="str">
            <v>Industry: Agriculture, Mining &amp; Construction</v>
          </cell>
          <cell r="F3244">
            <v>73.5</v>
          </cell>
          <cell r="G3244">
            <v>9.9663500000000002E-2</v>
          </cell>
          <cell r="H3244">
            <v>0.18</v>
          </cell>
          <cell r="I3244">
            <v>-1.0528839999999999</v>
          </cell>
          <cell r="J3244">
            <v>-0.43083169999999998</v>
          </cell>
          <cell r="K3244">
            <v>0</v>
          </cell>
          <cell r="L3244">
            <v>0.43083169999999998</v>
          </cell>
          <cell r="M3244">
            <v>1.0528839999999999</v>
          </cell>
          <cell r="N3244">
            <v>1.0528839999999999</v>
          </cell>
          <cell r="O3244">
            <v>3</v>
          </cell>
        </row>
        <row r="3245">
          <cell r="A3245" t="str">
            <v>C&amp;I</v>
          </cell>
          <cell r="B3245">
            <v>4</v>
          </cell>
          <cell r="C3245" t="str">
            <v>R</v>
          </cell>
          <cell r="D3245" t="str">
            <v>PCT</v>
          </cell>
          <cell r="E3245" t="str">
            <v>Industry: Agriculture, Mining &amp; Construction</v>
          </cell>
          <cell r="F3245">
            <v>72</v>
          </cell>
          <cell r="G3245">
            <v>8.8969599999999996E-2</v>
          </cell>
          <cell r="H3245">
            <v>0.17299999999999999</v>
          </cell>
          <cell r="I3245">
            <v>-1.052605</v>
          </cell>
          <cell r="J3245">
            <v>-0.43071749999999998</v>
          </cell>
          <cell r="K3245">
            <v>0</v>
          </cell>
          <cell r="L3245">
            <v>0.43071749999999998</v>
          </cell>
          <cell r="M3245">
            <v>1.052605</v>
          </cell>
          <cell r="N3245">
            <v>1.052605</v>
          </cell>
          <cell r="O3245">
            <v>3</v>
          </cell>
        </row>
        <row r="3246">
          <cell r="A3246" t="str">
            <v>C&amp;I</v>
          </cell>
          <cell r="B3246">
            <v>5</v>
          </cell>
          <cell r="C3246" t="str">
            <v>R</v>
          </cell>
          <cell r="D3246" t="str">
            <v>PCT</v>
          </cell>
          <cell r="E3246" t="str">
            <v>Industry: Agriculture, Mining &amp; Construction</v>
          </cell>
          <cell r="F3246">
            <v>70.5</v>
          </cell>
          <cell r="G3246">
            <v>7.5162599999999996E-2</v>
          </cell>
          <cell r="H3246">
            <v>0.17699999999999999</v>
          </cell>
          <cell r="I3246">
            <v>-1.0565580000000001</v>
          </cell>
          <cell r="J3246">
            <v>-0.43233480000000002</v>
          </cell>
          <cell r="K3246">
            <v>0</v>
          </cell>
          <cell r="L3246">
            <v>0.43233480000000002</v>
          </cell>
          <cell r="M3246">
            <v>1.0565580000000001</v>
          </cell>
          <cell r="N3246">
            <v>1.0565580000000001</v>
          </cell>
          <cell r="O3246">
            <v>3</v>
          </cell>
        </row>
        <row r="3247">
          <cell r="A3247" t="str">
            <v>C&amp;I</v>
          </cell>
          <cell r="B3247">
            <v>6</v>
          </cell>
          <cell r="C3247" t="str">
            <v>R</v>
          </cell>
          <cell r="D3247" t="str">
            <v>PCT</v>
          </cell>
          <cell r="E3247" t="str">
            <v>Industry: Agriculture, Mining &amp; Construction</v>
          </cell>
          <cell r="F3247">
            <v>69.5</v>
          </cell>
          <cell r="G3247">
            <v>6.0569199999999997E-2</v>
          </cell>
          <cell r="H3247">
            <v>0.17199999999999999</v>
          </cell>
          <cell r="I3247">
            <v>-1.075466</v>
          </cell>
          <cell r="J3247">
            <v>-0.44007180000000001</v>
          </cell>
          <cell r="K3247">
            <v>0</v>
          </cell>
          <cell r="L3247">
            <v>0.44007180000000001</v>
          </cell>
          <cell r="M3247">
            <v>1.075466</v>
          </cell>
          <cell r="N3247">
            <v>1.075466</v>
          </cell>
          <cell r="O3247">
            <v>3</v>
          </cell>
        </row>
        <row r="3248">
          <cell r="A3248" t="str">
            <v>C&amp;I</v>
          </cell>
          <cell r="B3248">
            <v>7</v>
          </cell>
          <cell r="C3248" t="str">
            <v>R</v>
          </cell>
          <cell r="D3248" t="str">
            <v>PCT</v>
          </cell>
          <cell r="E3248" t="str">
            <v>Industry: Agriculture, Mining &amp; Construction</v>
          </cell>
          <cell r="F3248">
            <v>68.5</v>
          </cell>
          <cell r="G3248">
            <v>8.9684399999999997E-2</v>
          </cell>
          <cell r="H3248">
            <v>0.13900000000000001</v>
          </cell>
          <cell r="I3248">
            <v>-1.0780149999999999</v>
          </cell>
          <cell r="J3248">
            <v>-0.44111519999999999</v>
          </cell>
          <cell r="K3248">
            <v>0</v>
          </cell>
          <cell r="L3248">
            <v>0.44111519999999999</v>
          </cell>
          <cell r="M3248">
            <v>1.0780149999999999</v>
          </cell>
          <cell r="N3248">
            <v>1.0780149999999999</v>
          </cell>
          <cell r="O3248">
            <v>3</v>
          </cell>
        </row>
        <row r="3249">
          <cell r="A3249" t="str">
            <v>C&amp;I</v>
          </cell>
          <cell r="B3249">
            <v>8</v>
          </cell>
          <cell r="C3249" t="str">
            <v>R</v>
          </cell>
          <cell r="D3249" t="str">
            <v>PCT</v>
          </cell>
          <cell r="E3249" t="str">
            <v>Industry: Agriculture, Mining &amp; Construction</v>
          </cell>
          <cell r="F3249">
            <v>69</v>
          </cell>
          <cell r="G3249">
            <v>0.12505930000000001</v>
          </cell>
          <cell r="H3249">
            <v>0.122</v>
          </cell>
          <cell r="I3249">
            <v>-1.1662650000000001</v>
          </cell>
          <cell r="J3249">
            <v>-0.47722619999999999</v>
          </cell>
          <cell r="K3249">
            <v>0</v>
          </cell>
          <cell r="L3249">
            <v>0.47722619999999999</v>
          </cell>
          <cell r="M3249">
            <v>1.1662650000000001</v>
          </cell>
          <cell r="N3249">
            <v>1.1662650000000001</v>
          </cell>
          <cell r="O3249">
            <v>3</v>
          </cell>
        </row>
        <row r="3250">
          <cell r="A3250" t="str">
            <v>C&amp;I</v>
          </cell>
          <cell r="B3250">
            <v>9</v>
          </cell>
          <cell r="C3250" t="str">
            <v>R</v>
          </cell>
          <cell r="D3250" t="str">
            <v>PCT</v>
          </cell>
          <cell r="E3250" t="str">
            <v>Industry: Agriculture, Mining &amp; Construction</v>
          </cell>
          <cell r="F3250">
            <v>71.5</v>
          </cell>
          <cell r="G3250">
            <v>0.1628299</v>
          </cell>
          <cell r="H3250">
            <v>0.39500000000000002</v>
          </cell>
          <cell r="I3250">
            <v>-1.2514080000000001</v>
          </cell>
          <cell r="J3250">
            <v>-0.51206580000000002</v>
          </cell>
          <cell r="K3250">
            <v>0</v>
          </cell>
          <cell r="L3250">
            <v>0.51206580000000002</v>
          </cell>
          <cell r="M3250">
            <v>1.2514080000000001</v>
          </cell>
          <cell r="N3250">
            <v>1.2514080000000001</v>
          </cell>
          <cell r="O3250">
            <v>3</v>
          </cell>
        </row>
        <row r="3251">
          <cell r="A3251" t="str">
            <v>C&amp;I</v>
          </cell>
          <cell r="B3251">
            <v>10</v>
          </cell>
          <cell r="C3251" t="str">
            <v>R</v>
          </cell>
          <cell r="D3251" t="str">
            <v>PCT</v>
          </cell>
          <cell r="E3251" t="str">
            <v>Industry: Agriculture, Mining &amp; Construction</v>
          </cell>
          <cell r="F3251">
            <v>76</v>
          </cell>
          <cell r="G3251">
            <v>0.17295679999999999</v>
          </cell>
          <cell r="H3251">
            <v>0.19700000000000001</v>
          </cell>
          <cell r="I3251">
            <v>-1.3234919999999999</v>
          </cell>
          <cell r="J3251">
            <v>-0.54156199999999999</v>
          </cell>
          <cell r="K3251">
            <v>0</v>
          </cell>
          <cell r="L3251">
            <v>0.54156199999999999</v>
          </cell>
          <cell r="M3251">
            <v>1.3234919999999999</v>
          </cell>
          <cell r="N3251">
            <v>1.3234919999999999</v>
          </cell>
          <cell r="O3251">
            <v>3</v>
          </cell>
        </row>
        <row r="3252">
          <cell r="A3252" t="str">
            <v>C&amp;I</v>
          </cell>
          <cell r="B3252">
            <v>11</v>
          </cell>
          <cell r="C3252" t="str">
            <v>R</v>
          </cell>
          <cell r="D3252" t="str">
            <v>PCT</v>
          </cell>
          <cell r="E3252" t="str">
            <v>Industry: Agriculture, Mining &amp; Construction</v>
          </cell>
          <cell r="F3252">
            <v>81.5</v>
          </cell>
          <cell r="G3252">
            <v>0.15646379999999999</v>
          </cell>
          <cell r="H3252">
            <v>0.192</v>
          </cell>
          <cell r="I3252">
            <v>-1.3723190000000001</v>
          </cell>
          <cell r="J3252">
            <v>-0.56154170000000003</v>
          </cell>
          <cell r="K3252">
            <v>0</v>
          </cell>
          <cell r="L3252">
            <v>0.56154170000000003</v>
          </cell>
          <cell r="M3252">
            <v>1.3723190000000001</v>
          </cell>
          <cell r="N3252">
            <v>1.3723190000000001</v>
          </cell>
          <cell r="O3252">
            <v>3</v>
          </cell>
        </row>
        <row r="3253">
          <cell r="A3253" t="str">
            <v>C&amp;I</v>
          </cell>
          <cell r="B3253">
            <v>12</v>
          </cell>
          <cell r="C3253" t="str">
            <v>R</v>
          </cell>
          <cell r="D3253" t="str">
            <v>PCT</v>
          </cell>
          <cell r="E3253" t="str">
            <v>Industry: Agriculture, Mining &amp; Construction</v>
          </cell>
          <cell r="F3253">
            <v>86</v>
          </cell>
          <cell r="G3253">
            <v>0.18497350000000001</v>
          </cell>
          <cell r="H3253">
            <v>0.19400000000000001</v>
          </cell>
          <cell r="I3253">
            <v>-1.353782</v>
          </cell>
          <cell r="J3253">
            <v>-0.55395660000000002</v>
          </cell>
          <cell r="K3253">
            <v>0</v>
          </cell>
          <cell r="L3253">
            <v>0.55395660000000002</v>
          </cell>
          <cell r="M3253">
            <v>1.353782</v>
          </cell>
          <cell r="N3253">
            <v>1.353782</v>
          </cell>
          <cell r="O3253">
            <v>3</v>
          </cell>
        </row>
        <row r="3254">
          <cell r="A3254" t="str">
            <v>C&amp;I</v>
          </cell>
          <cell r="B3254">
            <v>13</v>
          </cell>
          <cell r="C3254" t="str">
            <v>R</v>
          </cell>
          <cell r="D3254" t="str">
            <v>PCT</v>
          </cell>
          <cell r="E3254" t="str">
            <v>Industry: Agriculture, Mining &amp; Construction</v>
          </cell>
          <cell r="F3254">
            <v>89.5</v>
          </cell>
          <cell r="G3254">
            <v>0.1952229</v>
          </cell>
          <cell r="H3254">
            <v>0.192</v>
          </cell>
          <cell r="I3254">
            <v>-1.338684</v>
          </cell>
          <cell r="J3254">
            <v>-0.5477784</v>
          </cell>
          <cell r="K3254">
            <v>0</v>
          </cell>
          <cell r="L3254">
            <v>0.5477784</v>
          </cell>
          <cell r="M3254">
            <v>1.338684</v>
          </cell>
          <cell r="N3254">
            <v>1.338684</v>
          </cell>
          <cell r="O3254">
            <v>3</v>
          </cell>
        </row>
        <row r="3255">
          <cell r="A3255" t="str">
            <v>C&amp;I</v>
          </cell>
          <cell r="B3255">
            <v>14</v>
          </cell>
          <cell r="C3255" t="str">
            <v>R</v>
          </cell>
          <cell r="D3255" t="str">
            <v>PCT</v>
          </cell>
          <cell r="E3255" t="str">
            <v>Industry: Agriculture, Mining &amp; Construction</v>
          </cell>
          <cell r="F3255">
            <v>92.5</v>
          </cell>
          <cell r="G3255">
            <v>0.21285200000000001</v>
          </cell>
          <cell r="H3255">
            <v>0.19600000000000001</v>
          </cell>
          <cell r="I3255">
            <v>-1.3200460000000001</v>
          </cell>
          <cell r="J3255">
            <v>-0.54015230000000003</v>
          </cell>
          <cell r="K3255">
            <v>0</v>
          </cell>
          <cell r="L3255">
            <v>0.54015230000000003</v>
          </cell>
          <cell r="M3255">
            <v>1.3200460000000001</v>
          </cell>
          <cell r="N3255">
            <v>1.3200460000000001</v>
          </cell>
          <cell r="O3255">
            <v>3</v>
          </cell>
        </row>
        <row r="3256">
          <cell r="A3256" t="str">
            <v>C&amp;I</v>
          </cell>
          <cell r="B3256">
            <v>15</v>
          </cell>
          <cell r="C3256" t="str">
            <v>R</v>
          </cell>
          <cell r="D3256" t="str">
            <v>PCT</v>
          </cell>
          <cell r="E3256" t="str">
            <v>Industry: Agriculture, Mining &amp; Construction</v>
          </cell>
          <cell r="F3256">
            <v>95</v>
          </cell>
          <cell r="G3256">
            <v>0.2084877</v>
          </cell>
          <cell r="H3256">
            <v>0.184</v>
          </cell>
          <cell r="I3256">
            <v>-1.2985409999999999</v>
          </cell>
          <cell r="J3256">
            <v>-0.5313523</v>
          </cell>
          <cell r="K3256">
            <v>0</v>
          </cell>
          <cell r="L3256">
            <v>0.5313523</v>
          </cell>
          <cell r="M3256">
            <v>1.2985409999999999</v>
          </cell>
          <cell r="N3256">
            <v>1.2985409999999999</v>
          </cell>
          <cell r="O3256">
            <v>3</v>
          </cell>
        </row>
        <row r="3257">
          <cell r="A3257" t="str">
            <v>C&amp;I</v>
          </cell>
          <cell r="B3257">
            <v>16</v>
          </cell>
          <cell r="C3257" t="str">
            <v>R</v>
          </cell>
          <cell r="D3257" t="str">
            <v>PCT</v>
          </cell>
          <cell r="E3257" t="str">
            <v>Industry: Agriculture, Mining &amp; Construction</v>
          </cell>
          <cell r="F3257">
            <v>97.5</v>
          </cell>
          <cell r="G3257">
            <v>0.22728010000000001</v>
          </cell>
          <cell r="H3257">
            <v>0.184</v>
          </cell>
          <cell r="I3257">
            <v>-1.2901849999999999</v>
          </cell>
          <cell r="J3257">
            <v>-0.52793319999999999</v>
          </cell>
          <cell r="K3257">
            <v>0</v>
          </cell>
          <cell r="L3257">
            <v>0.52793319999999999</v>
          </cell>
          <cell r="M3257">
            <v>1.2901849999999999</v>
          </cell>
          <cell r="N3257">
            <v>1.2901849999999999</v>
          </cell>
          <cell r="O3257">
            <v>3</v>
          </cell>
        </row>
        <row r="3258">
          <cell r="A3258" t="str">
            <v>C&amp;I</v>
          </cell>
          <cell r="B3258">
            <v>17</v>
          </cell>
          <cell r="C3258" t="str">
            <v>R</v>
          </cell>
          <cell r="D3258" t="str">
            <v>PCT</v>
          </cell>
          <cell r="E3258" t="str">
            <v>Industry: Agriculture, Mining &amp; Construction</v>
          </cell>
          <cell r="F3258">
            <v>99</v>
          </cell>
          <cell r="G3258">
            <v>0.22644149999999999</v>
          </cell>
          <cell r="H3258">
            <v>0.189</v>
          </cell>
          <cell r="I3258">
            <v>-1.2766649999999999</v>
          </cell>
          <cell r="J3258">
            <v>-0.52240089999999995</v>
          </cell>
          <cell r="K3258">
            <v>0</v>
          </cell>
          <cell r="L3258">
            <v>0.52240089999999995</v>
          </cell>
          <cell r="M3258">
            <v>1.2766649999999999</v>
          </cell>
          <cell r="N3258">
            <v>1.2766649999999999</v>
          </cell>
          <cell r="O3258">
            <v>3</v>
          </cell>
        </row>
        <row r="3259">
          <cell r="A3259" t="str">
            <v>C&amp;I</v>
          </cell>
          <cell r="B3259">
            <v>18</v>
          </cell>
          <cell r="C3259" t="str">
            <v>R</v>
          </cell>
          <cell r="D3259" t="str">
            <v>PCT</v>
          </cell>
          <cell r="E3259" t="str">
            <v>Industry: Agriculture, Mining &amp; Construction</v>
          </cell>
          <cell r="F3259">
            <v>99</v>
          </cell>
          <cell r="G3259">
            <v>0.22039449999999999</v>
          </cell>
          <cell r="H3259">
            <v>0.17899999999999999</v>
          </cell>
          <cell r="I3259">
            <v>-1.24322</v>
          </cell>
          <cell r="J3259">
            <v>-0.50871560000000005</v>
          </cell>
          <cell r="K3259">
            <v>0</v>
          </cell>
          <cell r="L3259">
            <v>0.50871560000000005</v>
          </cell>
          <cell r="M3259">
            <v>1.24322</v>
          </cell>
          <cell r="N3259">
            <v>1.24322</v>
          </cell>
          <cell r="O3259">
            <v>3</v>
          </cell>
        </row>
        <row r="3260">
          <cell r="A3260" t="str">
            <v>C&amp;I</v>
          </cell>
          <cell r="B3260">
            <v>19</v>
          </cell>
          <cell r="C3260" t="str">
            <v>R</v>
          </cell>
          <cell r="D3260" t="str">
            <v>PCT</v>
          </cell>
          <cell r="E3260" t="str">
            <v>Industry: Agriculture, Mining &amp; Construction</v>
          </cell>
          <cell r="F3260">
            <v>96.5</v>
          </cell>
          <cell r="G3260">
            <v>0.2082618</v>
          </cell>
          <cell r="H3260">
            <v>0.186</v>
          </cell>
          <cell r="I3260">
            <v>-1.2009479999999999</v>
          </cell>
          <cell r="J3260">
            <v>-0.49141820000000003</v>
          </cell>
          <cell r="K3260">
            <v>0</v>
          </cell>
          <cell r="L3260">
            <v>0.49141820000000003</v>
          </cell>
          <cell r="M3260">
            <v>1.2009479999999999</v>
          </cell>
          <cell r="N3260">
            <v>1.2009479999999999</v>
          </cell>
          <cell r="O3260">
            <v>3</v>
          </cell>
        </row>
        <row r="3261">
          <cell r="A3261" t="str">
            <v>C&amp;I</v>
          </cell>
          <cell r="B3261">
            <v>20</v>
          </cell>
          <cell r="C3261" t="str">
            <v>R</v>
          </cell>
          <cell r="D3261" t="str">
            <v>PCT</v>
          </cell>
          <cell r="E3261" t="str">
            <v>Industry: Agriculture, Mining &amp; Construction</v>
          </cell>
          <cell r="F3261">
            <v>94.5</v>
          </cell>
          <cell r="G3261">
            <v>0.21332609999999999</v>
          </cell>
          <cell r="H3261">
            <v>0.17799999999999999</v>
          </cell>
          <cell r="I3261">
            <v>-1.194933</v>
          </cell>
          <cell r="J3261">
            <v>-0.48895690000000003</v>
          </cell>
          <cell r="K3261">
            <v>0</v>
          </cell>
          <cell r="L3261">
            <v>0.48895690000000003</v>
          </cell>
          <cell r="M3261">
            <v>1.194933</v>
          </cell>
          <cell r="N3261">
            <v>1.194933</v>
          </cell>
          <cell r="O3261">
            <v>3</v>
          </cell>
        </row>
        <row r="3262">
          <cell r="A3262" t="str">
            <v>C&amp;I</v>
          </cell>
          <cell r="B3262">
            <v>21</v>
          </cell>
          <cell r="C3262" t="str">
            <v>R</v>
          </cell>
          <cell r="D3262" t="str">
            <v>PCT</v>
          </cell>
          <cell r="E3262" t="str">
            <v>Industry: Agriculture, Mining &amp; Construction</v>
          </cell>
          <cell r="F3262">
            <v>90.5</v>
          </cell>
          <cell r="G3262">
            <v>0.19274910000000001</v>
          </cell>
          <cell r="H3262">
            <v>0.17699999999999999</v>
          </cell>
          <cell r="I3262">
            <v>-1.1458569999999999</v>
          </cell>
          <cell r="J3262">
            <v>-0.4688756</v>
          </cell>
          <cell r="K3262">
            <v>0</v>
          </cell>
          <cell r="L3262">
            <v>0.4688756</v>
          </cell>
          <cell r="M3262">
            <v>1.1458569999999999</v>
          </cell>
          <cell r="N3262">
            <v>1.1458569999999999</v>
          </cell>
          <cell r="O3262">
            <v>3</v>
          </cell>
        </row>
        <row r="3263">
          <cell r="A3263" t="str">
            <v>C&amp;I</v>
          </cell>
          <cell r="B3263">
            <v>22</v>
          </cell>
          <cell r="C3263" t="str">
            <v>R</v>
          </cell>
          <cell r="D3263" t="str">
            <v>PCT</v>
          </cell>
          <cell r="E3263" t="str">
            <v>Industry: Agriculture, Mining &amp; Construction</v>
          </cell>
          <cell r="F3263">
            <v>87.5</v>
          </cell>
          <cell r="G3263">
            <v>0.17105409999999999</v>
          </cell>
          <cell r="H3263">
            <v>0.17100000000000001</v>
          </cell>
          <cell r="I3263">
            <v>-1.1191199999999999</v>
          </cell>
          <cell r="J3263">
            <v>-0.45793469999999997</v>
          </cell>
          <cell r="K3263">
            <v>0</v>
          </cell>
          <cell r="L3263">
            <v>0.45793469999999997</v>
          </cell>
          <cell r="M3263">
            <v>1.1191199999999999</v>
          </cell>
          <cell r="N3263">
            <v>1.1191199999999999</v>
          </cell>
          <cell r="O3263">
            <v>3</v>
          </cell>
        </row>
        <row r="3264">
          <cell r="A3264" t="str">
            <v>C&amp;I</v>
          </cell>
          <cell r="B3264">
            <v>23</v>
          </cell>
          <cell r="C3264" t="str">
            <v>R</v>
          </cell>
          <cell r="D3264" t="str">
            <v>PCT</v>
          </cell>
          <cell r="E3264" t="str">
            <v>Industry: Agriculture, Mining &amp; Construction</v>
          </cell>
          <cell r="F3264">
            <v>84.5</v>
          </cell>
          <cell r="G3264">
            <v>0.16005610000000001</v>
          </cell>
          <cell r="H3264">
            <v>0.18</v>
          </cell>
          <cell r="I3264">
            <v>-1.1010329999999999</v>
          </cell>
          <cell r="J3264">
            <v>-0.45053359999999998</v>
          </cell>
          <cell r="K3264">
            <v>0</v>
          </cell>
          <cell r="L3264">
            <v>0.45053359999999998</v>
          </cell>
          <cell r="M3264">
            <v>1.1010329999999999</v>
          </cell>
          <cell r="N3264">
            <v>1.1010329999999999</v>
          </cell>
          <cell r="O3264">
            <v>3</v>
          </cell>
        </row>
        <row r="3265">
          <cell r="A3265" t="str">
            <v>C&amp;I</v>
          </cell>
          <cell r="B3265">
            <v>24</v>
          </cell>
          <cell r="C3265" t="str">
            <v>R</v>
          </cell>
          <cell r="D3265" t="str">
            <v>PCT</v>
          </cell>
          <cell r="E3265" t="str">
            <v>Industry: Agriculture, Mining &amp; Construction</v>
          </cell>
          <cell r="F3265">
            <v>82</v>
          </cell>
          <cell r="G3265">
            <v>0.1627497</v>
          </cell>
          <cell r="H3265">
            <v>0.17299999999999999</v>
          </cell>
          <cell r="I3265">
            <v>-1.0848800000000001</v>
          </cell>
          <cell r="J3265">
            <v>-0.44392399999999999</v>
          </cell>
          <cell r="K3265">
            <v>0</v>
          </cell>
          <cell r="L3265">
            <v>0.44392399999999999</v>
          </cell>
          <cell r="M3265">
            <v>1.0848800000000001</v>
          </cell>
          <cell r="N3265">
            <v>1.0848800000000001</v>
          </cell>
          <cell r="O3265">
            <v>3</v>
          </cell>
        </row>
        <row r="3266">
          <cell r="A3266" t="str">
            <v>C&amp;I</v>
          </cell>
          <cell r="B3266">
            <v>1</v>
          </cell>
          <cell r="C3266" t="str">
            <v>R</v>
          </cell>
          <cell r="D3266" t="str">
            <v>PCT</v>
          </cell>
          <cell r="E3266" t="str">
            <v>Industry: Institutional/Government</v>
          </cell>
          <cell r="F3266">
            <v>75.375</v>
          </cell>
          <cell r="G3266">
            <v>0.38229190000000002</v>
          </cell>
          <cell r="H3266">
            <v>0.32930989999999999</v>
          </cell>
          <cell r="I3266">
            <v>-0.5266516</v>
          </cell>
          <cell r="J3266">
            <v>-0.21550159999999999</v>
          </cell>
          <cell r="K3266">
            <v>0</v>
          </cell>
          <cell r="L3266">
            <v>0.21550159999999999</v>
          </cell>
          <cell r="M3266">
            <v>0.5266516</v>
          </cell>
          <cell r="N3266">
            <v>0.5266516</v>
          </cell>
          <cell r="O3266">
            <v>17</v>
          </cell>
        </row>
        <row r="3267">
          <cell r="A3267" t="str">
            <v>C&amp;I</v>
          </cell>
          <cell r="B3267">
            <v>2</v>
          </cell>
          <cell r="C3267" t="str">
            <v>R</v>
          </cell>
          <cell r="D3267" t="str">
            <v>PCT</v>
          </cell>
          <cell r="E3267" t="str">
            <v>Industry: Institutional/Government</v>
          </cell>
          <cell r="F3267">
            <v>74.375</v>
          </cell>
          <cell r="G3267">
            <v>0.37890089999999998</v>
          </cell>
          <cell r="H3267">
            <v>0.32875989999999999</v>
          </cell>
          <cell r="I3267">
            <v>-0.52395789999999998</v>
          </cell>
          <cell r="J3267">
            <v>-0.21439929999999999</v>
          </cell>
          <cell r="K3267">
            <v>0</v>
          </cell>
          <cell r="L3267">
            <v>0.21439929999999999</v>
          </cell>
          <cell r="M3267">
            <v>0.52395789999999998</v>
          </cell>
          <cell r="N3267">
            <v>0.52395789999999998</v>
          </cell>
          <cell r="O3267">
            <v>17</v>
          </cell>
        </row>
        <row r="3268">
          <cell r="A3268" t="str">
            <v>C&amp;I</v>
          </cell>
          <cell r="B3268">
            <v>3</v>
          </cell>
          <cell r="C3268" t="str">
            <v>R</v>
          </cell>
          <cell r="D3268" t="str">
            <v>PCT</v>
          </cell>
          <cell r="E3268" t="str">
            <v>Industry: Institutional/Government</v>
          </cell>
          <cell r="F3268">
            <v>72.75</v>
          </cell>
          <cell r="G3268">
            <v>0.37224030000000002</v>
          </cell>
          <cell r="H3268">
            <v>0.38195489999999999</v>
          </cell>
          <cell r="I3268">
            <v>-0.52258579999999999</v>
          </cell>
          <cell r="J3268">
            <v>-0.2138379</v>
          </cell>
          <cell r="K3268">
            <v>0</v>
          </cell>
          <cell r="L3268">
            <v>0.2138379</v>
          </cell>
          <cell r="M3268">
            <v>0.52258579999999999</v>
          </cell>
          <cell r="N3268">
            <v>0.52258579999999999</v>
          </cell>
          <cell r="O3268">
            <v>17</v>
          </cell>
        </row>
        <row r="3269">
          <cell r="A3269" t="str">
            <v>C&amp;I</v>
          </cell>
          <cell r="B3269">
            <v>4</v>
          </cell>
          <cell r="C3269" t="str">
            <v>R</v>
          </cell>
          <cell r="D3269" t="str">
            <v>PCT</v>
          </cell>
          <cell r="E3269" t="str">
            <v>Industry: Institutional/Government</v>
          </cell>
          <cell r="F3269">
            <v>71.75</v>
          </cell>
          <cell r="G3269">
            <v>0.3679209</v>
          </cell>
          <cell r="H3269">
            <v>0.33083489999999999</v>
          </cell>
          <cell r="I3269">
            <v>-0.52184960000000002</v>
          </cell>
          <cell r="J3269">
            <v>-0.21353659999999999</v>
          </cell>
          <cell r="K3269">
            <v>0</v>
          </cell>
          <cell r="L3269">
            <v>0.21353659999999999</v>
          </cell>
          <cell r="M3269">
            <v>0.52184960000000002</v>
          </cell>
          <cell r="N3269">
            <v>0.52184960000000002</v>
          </cell>
          <cell r="O3269">
            <v>17</v>
          </cell>
        </row>
        <row r="3270">
          <cell r="A3270" t="str">
            <v>C&amp;I</v>
          </cell>
          <cell r="B3270">
            <v>5</v>
          </cell>
          <cell r="C3270" t="str">
            <v>R</v>
          </cell>
          <cell r="D3270" t="str">
            <v>PCT</v>
          </cell>
          <cell r="E3270" t="str">
            <v>Industry: Institutional/Government</v>
          </cell>
          <cell r="F3270">
            <v>69.875</v>
          </cell>
          <cell r="G3270">
            <v>0.36110880000000001</v>
          </cell>
          <cell r="H3270">
            <v>0.31735999999999998</v>
          </cell>
          <cell r="I3270">
            <v>-0.52160169999999995</v>
          </cell>
          <cell r="J3270">
            <v>-0.21343519999999999</v>
          </cell>
          <cell r="K3270">
            <v>0</v>
          </cell>
          <cell r="L3270">
            <v>0.21343519999999999</v>
          </cell>
          <cell r="M3270">
            <v>0.52160169999999995</v>
          </cell>
          <cell r="N3270">
            <v>0.52160169999999995</v>
          </cell>
          <cell r="O3270">
            <v>17</v>
          </cell>
        </row>
        <row r="3271">
          <cell r="A3271" t="str">
            <v>C&amp;I</v>
          </cell>
          <cell r="B3271">
            <v>6</v>
          </cell>
          <cell r="C3271" t="str">
            <v>R</v>
          </cell>
          <cell r="D3271" t="str">
            <v>PCT</v>
          </cell>
          <cell r="E3271" t="str">
            <v>Industry: Institutional/Government</v>
          </cell>
          <cell r="F3271">
            <v>68.75</v>
          </cell>
          <cell r="G3271">
            <v>0.3549214</v>
          </cell>
          <cell r="H3271">
            <v>0.33065489999999997</v>
          </cell>
          <cell r="I3271">
            <v>-0.52121589999999995</v>
          </cell>
          <cell r="J3271">
            <v>-0.2132773</v>
          </cell>
          <cell r="K3271">
            <v>0</v>
          </cell>
          <cell r="L3271">
            <v>0.2132773</v>
          </cell>
          <cell r="M3271">
            <v>0.52121589999999995</v>
          </cell>
          <cell r="N3271">
            <v>0.52121589999999995</v>
          </cell>
          <cell r="O3271">
            <v>17</v>
          </cell>
        </row>
        <row r="3272">
          <cell r="A3272" t="str">
            <v>C&amp;I</v>
          </cell>
          <cell r="B3272">
            <v>7</v>
          </cell>
          <cell r="C3272" t="str">
            <v>R</v>
          </cell>
          <cell r="D3272" t="str">
            <v>PCT</v>
          </cell>
          <cell r="E3272" t="str">
            <v>Industry: Institutional/Government</v>
          </cell>
          <cell r="F3272">
            <v>67.625</v>
          </cell>
          <cell r="G3272">
            <v>0.36594549999999998</v>
          </cell>
          <cell r="H3272">
            <v>0.33179989999999998</v>
          </cell>
          <cell r="I3272">
            <v>-0.52142999999999995</v>
          </cell>
          <cell r="J3272">
            <v>-0.2133649</v>
          </cell>
          <cell r="K3272">
            <v>0</v>
          </cell>
          <cell r="L3272">
            <v>0.2133649</v>
          </cell>
          <cell r="M3272">
            <v>0.52142999999999995</v>
          </cell>
          <cell r="N3272">
            <v>0.52142999999999995</v>
          </cell>
          <cell r="O3272">
            <v>17</v>
          </cell>
        </row>
        <row r="3273">
          <cell r="A3273" t="str">
            <v>C&amp;I</v>
          </cell>
          <cell r="B3273">
            <v>8</v>
          </cell>
          <cell r="C3273" t="str">
            <v>R</v>
          </cell>
          <cell r="D3273" t="str">
            <v>PCT</v>
          </cell>
          <cell r="E3273" t="str">
            <v>Industry: Institutional/Government</v>
          </cell>
          <cell r="F3273">
            <v>68.375</v>
          </cell>
          <cell r="G3273">
            <v>0.31566329999999998</v>
          </cell>
          <cell r="H3273">
            <v>0.73601470000000002</v>
          </cell>
          <cell r="I3273">
            <v>-0.52544270000000004</v>
          </cell>
          <cell r="J3273">
            <v>-0.2150069</v>
          </cell>
          <cell r="K3273">
            <v>0</v>
          </cell>
          <cell r="L3273">
            <v>0.2150069</v>
          </cell>
          <cell r="M3273">
            <v>0.52544270000000004</v>
          </cell>
          <cell r="N3273">
            <v>0.52544270000000004</v>
          </cell>
          <cell r="O3273">
            <v>17</v>
          </cell>
        </row>
        <row r="3274">
          <cell r="A3274" t="str">
            <v>C&amp;I</v>
          </cell>
          <cell r="B3274">
            <v>9</v>
          </cell>
          <cell r="C3274" t="str">
            <v>R</v>
          </cell>
          <cell r="D3274" t="str">
            <v>PCT</v>
          </cell>
          <cell r="E3274" t="str">
            <v>Industry: Institutional/Government</v>
          </cell>
          <cell r="F3274">
            <v>71.875</v>
          </cell>
          <cell r="G3274">
            <v>1.409875</v>
          </cell>
          <cell r="H3274">
            <v>2.2802099999999998</v>
          </cell>
          <cell r="I3274">
            <v>-0.54762160000000004</v>
          </cell>
          <cell r="J3274">
            <v>-0.22408230000000001</v>
          </cell>
          <cell r="K3274">
            <v>0</v>
          </cell>
          <cell r="L3274">
            <v>0.22408230000000001</v>
          </cell>
          <cell r="M3274">
            <v>0.54762160000000004</v>
          </cell>
          <cell r="N3274">
            <v>0.54762160000000004</v>
          </cell>
          <cell r="O3274">
            <v>17</v>
          </cell>
        </row>
        <row r="3275">
          <cell r="A3275" t="str">
            <v>C&amp;I</v>
          </cell>
          <cell r="B3275">
            <v>10</v>
          </cell>
          <cell r="C3275" t="str">
            <v>R</v>
          </cell>
          <cell r="D3275" t="str">
            <v>PCT</v>
          </cell>
          <cell r="E3275" t="str">
            <v>Industry: Institutional/Government</v>
          </cell>
          <cell r="F3275">
            <v>76.75</v>
          </cell>
          <cell r="G3275">
            <v>2.6316820000000001</v>
          </cell>
          <cell r="H3275">
            <v>2.6667990000000001</v>
          </cell>
          <cell r="I3275">
            <v>-0.60444260000000005</v>
          </cell>
          <cell r="J3275">
            <v>-0.247333</v>
          </cell>
          <cell r="K3275">
            <v>0</v>
          </cell>
          <cell r="L3275">
            <v>0.247333</v>
          </cell>
          <cell r="M3275">
            <v>0.60444260000000005</v>
          </cell>
          <cell r="N3275">
            <v>0.60444260000000005</v>
          </cell>
          <cell r="O3275">
            <v>17</v>
          </cell>
        </row>
        <row r="3276">
          <cell r="A3276" t="str">
            <v>C&amp;I</v>
          </cell>
          <cell r="B3276">
            <v>11</v>
          </cell>
          <cell r="C3276" t="str">
            <v>R</v>
          </cell>
          <cell r="D3276" t="str">
            <v>PCT</v>
          </cell>
          <cell r="E3276" t="str">
            <v>Industry: Institutional/Government</v>
          </cell>
          <cell r="F3276">
            <v>81.125</v>
          </cell>
          <cell r="G3276">
            <v>3.302244</v>
          </cell>
          <cell r="H3276">
            <v>3.4118040000000001</v>
          </cell>
          <cell r="I3276">
            <v>-0.65004930000000005</v>
          </cell>
          <cell r="J3276">
            <v>-0.26599489999999998</v>
          </cell>
          <cell r="K3276">
            <v>0</v>
          </cell>
          <cell r="L3276">
            <v>0.26599489999999998</v>
          </cell>
          <cell r="M3276">
            <v>0.65004930000000005</v>
          </cell>
          <cell r="N3276">
            <v>0.65004930000000005</v>
          </cell>
          <cell r="O3276">
            <v>17</v>
          </cell>
        </row>
        <row r="3277">
          <cell r="A3277" t="str">
            <v>C&amp;I</v>
          </cell>
          <cell r="B3277">
            <v>12</v>
          </cell>
          <cell r="C3277" t="str">
            <v>R</v>
          </cell>
          <cell r="D3277" t="str">
            <v>PCT</v>
          </cell>
          <cell r="E3277" t="str">
            <v>Industry: Institutional/Government</v>
          </cell>
          <cell r="F3277">
            <v>85.25</v>
          </cell>
          <cell r="G3277">
            <v>3.7090869999999998</v>
          </cell>
          <cell r="H3277">
            <v>4.8269289999999998</v>
          </cell>
          <cell r="I3277">
            <v>-0.65763300000000002</v>
          </cell>
          <cell r="J3277">
            <v>-0.26909810000000001</v>
          </cell>
          <cell r="K3277">
            <v>0</v>
          </cell>
          <cell r="L3277">
            <v>0.26909810000000001</v>
          </cell>
          <cell r="M3277">
            <v>0.65763300000000002</v>
          </cell>
          <cell r="N3277">
            <v>0.65763300000000002</v>
          </cell>
          <cell r="O3277">
            <v>17</v>
          </cell>
        </row>
        <row r="3278">
          <cell r="A3278" t="str">
            <v>C&amp;I</v>
          </cell>
          <cell r="B3278">
            <v>13</v>
          </cell>
          <cell r="C3278" t="str">
            <v>R</v>
          </cell>
          <cell r="D3278" t="str">
            <v>PCT</v>
          </cell>
          <cell r="E3278" t="str">
            <v>Industry: Institutional/Government</v>
          </cell>
          <cell r="F3278">
            <v>88.625</v>
          </cell>
          <cell r="G3278">
            <v>4.06081</v>
          </cell>
          <cell r="H3278">
            <v>4.0297939999999999</v>
          </cell>
          <cell r="I3278">
            <v>-0.71752890000000003</v>
          </cell>
          <cell r="J3278">
            <v>-0.29360700000000001</v>
          </cell>
          <cell r="K3278">
            <v>0</v>
          </cell>
          <cell r="L3278">
            <v>0.29360700000000001</v>
          </cell>
          <cell r="M3278">
            <v>0.71752890000000003</v>
          </cell>
          <cell r="N3278">
            <v>0.71752890000000003</v>
          </cell>
          <cell r="O3278">
            <v>17</v>
          </cell>
        </row>
        <row r="3279">
          <cell r="A3279" t="str">
            <v>C&amp;I</v>
          </cell>
          <cell r="B3279">
            <v>14</v>
          </cell>
          <cell r="C3279" t="str">
            <v>R</v>
          </cell>
          <cell r="D3279" t="str">
            <v>PCT</v>
          </cell>
          <cell r="E3279" t="str">
            <v>Industry: Institutional/Government</v>
          </cell>
          <cell r="F3279">
            <v>92</v>
          </cell>
          <cell r="G3279">
            <v>4.681019</v>
          </cell>
          <cell r="H3279">
            <v>4.2129940000000001</v>
          </cell>
          <cell r="I3279">
            <v>-0.68253620000000004</v>
          </cell>
          <cell r="J3279">
            <v>-0.27928829999999999</v>
          </cell>
          <cell r="K3279">
            <v>0</v>
          </cell>
          <cell r="L3279">
            <v>0.27928829999999999</v>
          </cell>
          <cell r="M3279">
            <v>0.68253620000000004</v>
          </cell>
          <cell r="N3279">
            <v>0.68253620000000004</v>
          </cell>
          <cell r="O3279">
            <v>17</v>
          </cell>
        </row>
        <row r="3280">
          <cell r="A3280" t="str">
            <v>C&amp;I</v>
          </cell>
          <cell r="B3280">
            <v>15</v>
          </cell>
          <cell r="C3280" t="str">
            <v>R</v>
          </cell>
          <cell r="D3280" t="str">
            <v>PCT</v>
          </cell>
          <cell r="E3280" t="str">
            <v>Industry: Institutional/Government</v>
          </cell>
          <cell r="F3280">
            <v>94.75</v>
          </cell>
          <cell r="G3280">
            <v>4.8575999999999997</v>
          </cell>
          <cell r="H3280">
            <v>4.1292390000000001</v>
          </cell>
          <cell r="I3280">
            <v>-0.66304289999999999</v>
          </cell>
          <cell r="J3280">
            <v>-0.27131179999999999</v>
          </cell>
          <cell r="K3280">
            <v>0</v>
          </cell>
          <cell r="L3280">
            <v>0.27131179999999999</v>
          </cell>
          <cell r="M3280">
            <v>0.66304289999999999</v>
          </cell>
          <cell r="N3280">
            <v>0.66304289999999999</v>
          </cell>
          <cell r="O3280">
            <v>17</v>
          </cell>
        </row>
        <row r="3281">
          <cell r="A3281" t="str">
            <v>C&amp;I</v>
          </cell>
          <cell r="B3281">
            <v>16</v>
          </cell>
          <cell r="C3281" t="str">
            <v>R</v>
          </cell>
          <cell r="D3281" t="str">
            <v>PCT</v>
          </cell>
          <cell r="E3281" t="str">
            <v>Industry: Institutional/Government</v>
          </cell>
          <cell r="F3281">
            <v>96.625</v>
          </cell>
          <cell r="G3281">
            <v>5.1437840000000001</v>
          </cell>
          <cell r="H3281">
            <v>5.6067289999999996</v>
          </cell>
          <cell r="I3281">
            <v>-0.64303339999999998</v>
          </cell>
          <cell r="J3281">
            <v>-0.26312400000000002</v>
          </cell>
          <cell r="K3281">
            <v>0</v>
          </cell>
          <cell r="L3281">
            <v>0.26312400000000002</v>
          </cell>
          <cell r="M3281">
            <v>0.64303339999999998</v>
          </cell>
          <cell r="N3281">
            <v>0.64303339999999998</v>
          </cell>
          <cell r="O3281">
            <v>17</v>
          </cell>
        </row>
        <row r="3282">
          <cell r="A3282" t="str">
            <v>C&amp;I</v>
          </cell>
          <cell r="B3282">
            <v>17</v>
          </cell>
          <cell r="C3282" t="str">
            <v>R</v>
          </cell>
          <cell r="D3282" t="str">
            <v>PCT</v>
          </cell>
          <cell r="E3282" t="str">
            <v>Industry: Institutional/Government</v>
          </cell>
          <cell r="F3282">
            <v>97.5</v>
          </cell>
          <cell r="G3282">
            <v>5.3289819999999999</v>
          </cell>
          <cell r="H3282">
            <v>4.9668840000000003</v>
          </cell>
          <cell r="I3282">
            <v>-0.62307489999999999</v>
          </cell>
          <cell r="J3282">
            <v>-0.25495719999999999</v>
          </cell>
          <cell r="K3282">
            <v>0</v>
          </cell>
          <cell r="L3282">
            <v>0.25495719999999999</v>
          </cell>
          <cell r="M3282">
            <v>0.62307489999999999</v>
          </cell>
          <cell r="N3282">
            <v>0.62307489999999999</v>
          </cell>
          <cell r="O3282">
            <v>17</v>
          </cell>
        </row>
        <row r="3283">
          <cell r="A3283" t="str">
            <v>C&amp;I</v>
          </cell>
          <cell r="B3283">
            <v>18</v>
          </cell>
          <cell r="C3283" t="str">
            <v>R</v>
          </cell>
          <cell r="D3283" t="str">
            <v>PCT</v>
          </cell>
          <cell r="E3283" t="str">
            <v>Industry: Institutional/Government</v>
          </cell>
          <cell r="F3283">
            <v>97.5</v>
          </cell>
          <cell r="G3283">
            <v>3.7248549999999998</v>
          </cell>
          <cell r="H3283">
            <v>2.7122790000000001</v>
          </cell>
          <cell r="I3283">
            <v>-0.61905359999999998</v>
          </cell>
          <cell r="J3283">
            <v>-0.25331169999999997</v>
          </cell>
          <cell r="K3283">
            <v>0</v>
          </cell>
          <cell r="L3283">
            <v>0.25331169999999997</v>
          </cell>
          <cell r="M3283">
            <v>0.61905359999999998</v>
          </cell>
          <cell r="N3283">
            <v>0.61905359999999998</v>
          </cell>
          <cell r="O3283">
            <v>17</v>
          </cell>
        </row>
        <row r="3284">
          <cell r="A3284" t="str">
            <v>C&amp;I</v>
          </cell>
          <cell r="B3284">
            <v>19</v>
          </cell>
          <cell r="C3284" t="str">
            <v>R</v>
          </cell>
          <cell r="D3284" t="str">
            <v>PCT</v>
          </cell>
          <cell r="E3284" t="str">
            <v>Industry: Institutional/Government</v>
          </cell>
          <cell r="F3284">
            <v>95.5</v>
          </cell>
          <cell r="G3284">
            <v>2.6394329999999999</v>
          </cell>
          <cell r="H3284">
            <v>1.7606900000000001</v>
          </cell>
          <cell r="I3284">
            <v>-0.6063712</v>
          </cell>
          <cell r="J3284">
            <v>-0.24812219999999999</v>
          </cell>
          <cell r="K3284">
            <v>0</v>
          </cell>
          <cell r="L3284">
            <v>0.24812219999999999</v>
          </cell>
          <cell r="M3284">
            <v>0.6063712</v>
          </cell>
          <cell r="N3284">
            <v>0.6063712</v>
          </cell>
          <cell r="O3284">
            <v>17</v>
          </cell>
        </row>
        <row r="3285">
          <cell r="A3285" t="str">
            <v>C&amp;I</v>
          </cell>
          <cell r="B3285">
            <v>20</v>
          </cell>
          <cell r="C3285" t="str">
            <v>R</v>
          </cell>
          <cell r="D3285" t="str">
            <v>PCT</v>
          </cell>
          <cell r="E3285" t="str">
            <v>Industry: Institutional/Government</v>
          </cell>
          <cell r="F3285">
            <v>93.25</v>
          </cell>
          <cell r="G3285">
            <v>1.8270120000000001</v>
          </cell>
          <cell r="H3285">
            <v>1.22959</v>
          </cell>
          <cell r="I3285">
            <v>-0.64450750000000001</v>
          </cell>
          <cell r="J3285">
            <v>-0.26372719999999999</v>
          </cell>
          <cell r="K3285">
            <v>0</v>
          </cell>
          <cell r="L3285">
            <v>0.26372719999999999</v>
          </cell>
          <cell r="M3285">
            <v>0.64450750000000001</v>
          </cell>
          <cell r="N3285">
            <v>0.64450750000000001</v>
          </cell>
          <cell r="O3285">
            <v>17</v>
          </cell>
        </row>
        <row r="3286">
          <cell r="A3286" t="str">
            <v>C&amp;I</v>
          </cell>
          <cell r="B3286">
            <v>21</v>
          </cell>
          <cell r="C3286" t="str">
            <v>R</v>
          </cell>
          <cell r="D3286" t="str">
            <v>PCT</v>
          </cell>
          <cell r="E3286" t="str">
            <v>Industry: Institutional/Government</v>
          </cell>
          <cell r="F3286">
            <v>89.375</v>
          </cell>
          <cell r="G3286">
            <v>0.67438640000000005</v>
          </cell>
          <cell r="H3286">
            <v>0.77029479999999995</v>
          </cell>
          <cell r="I3286">
            <v>-0.65519989999999995</v>
          </cell>
          <cell r="J3286">
            <v>-0.26810250000000002</v>
          </cell>
          <cell r="K3286">
            <v>0</v>
          </cell>
          <cell r="L3286">
            <v>0.26810250000000002</v>
          </cell>
          <cell r="M3286">
            <v>0.65519989999999995</v>
          </cell>
          <cell r="N3286">
            <v>0.65519989999999995</v>
          </cell>
          <cell r="O3286">
            <v>17</v>
          </cell>
        </row>
        <row r="3287">
          <cell r="A3287" t="str">
            <v>C&amp;I</v>
          </cell>
          <cell r="B3287">
            <v>22</v>
          </cell>
          <cell r="C3287" t="str">
            <v>R</v>
          </cell>
          <cell r="D3287" t="str">
            <v>PCT</v>
          </cell>
          <cell r="E3287" t="str">
            <v>Industry: Institutional/Government</v>
          </cell>
          <cell r="F3287">
            <v>86.375</v>
          </cell>
          <cell r="G3287">
            <v>0.60201499999999997</v>
          </cell>
          <cell r="H3287">
            <v>0.34506490000000001</v>
          </cell>
          <cell r="I3287">
            <v>-0.62771299999999997</v>
          </cell>
          <cell r="J3287">
            <v>-0.2568551</v>
          </cell>
          <cell r="K3287">
            <v>0</v>
          </cell>
          <cell r="L3287">
            <v>0.2568551</v>
          </cell>
          <cell r="M3287">
            <v>0.62771299999999997</v>
          </cell>
          <cell r="N3287">
            <v>0.62771299999999997</v>
          </cell>
          <cell r="O3287">
            <v>17</v>
          </cell>
        </row>
        <row r="3288">
          <cell r="A3288" t="str">
            <v>C&amp;I</v>
          </cell>
          <cell r="B3288">
            <v>23</v>
          </cell>
          <cell r="C3288" t="str">
            <v>R</v>
          </cell>
          <cell r="D3288" t="str">
            <v>PCT</v>
          </cell>
          <cell r="E3288" t="str">
            <v>Industry: Institutional/Government</v>
          </cell>
          <cell r="F3288">
            <v>83.125</v>
          </cell>
          <cell r="G3288">
            <v>0.58835539999999997</v>
          </cell>
          <cell r="H3288">
            <v>0.35030499999999998</v>
          </cell>
          <cell r="I3288">
            <v>-0.58900660000000005</v>
          </cell>
          <cell r="J3288">
            <v>-0.2410167</v>
          </cell>
          <cell r="K3288">
            <v>0</v>
          </cell>
          <cell r="L3288">
            <v>0.2410167</v>
          </cell>
          <cell r="M3288">
            <v>0.58900660000000005</v>
          </cell>
          <cell r="N3288">
            <v>0.58900660000000005</v>
          </cell>
          <cell r="O3288">
            <v>17</v>
          </cell>
        </row>
        <row r="3289">
          <cell r="A3289" t="str">
            <v>C&amp;I</v>
          </cell>
          <cell r="B3289">
            <v>24</v>
          </cell>
          <cell r="C3289" t="str">
            <v>R</v>
          </cell>
          <cell r="D3289" t="str">
            <v>PCT</v>
          </cell>
          <cell r="E3289" t="str">
            <v>Industry: Institutional/Government</v>
          </cell>
          <cell r="F3289">
            <v>80.75</v>
          </cell>
          <cell r="G3289">
            <v>0.52682759999999995</v>
          </cell>
          <cell r="H3289">
            <v>0.31448500000000001</v>
          </cell>
          <cell r="I3289">
            <v>-0.55103749999999996</v>
          </cell>
          <cell r="J3289">
            <v>-0.22548009999999999</v>
          </cell>
          <cell r="K3289">
            <v>0</v>
          </cell>
          <cell r="L3289">
            <v>0.22548009999999999</v>
          </cell>
          <cell r="M3289">
            <v>0.55103749999999996</v>
          </cell>
          <cell r="N3289">
            <v>0.55103749999999996</v>
          </cell>
          <cell r="O3289">
            <v>17</v>
          </cell>
        </row>
        <row r="3290">
          <cell r="A3290" t="str">
            <v>C&amp;I</v>
          </cell>
          <cell r="B3290">
            <v>1</v>
          </cell>
          <cell r="C3290" t="str">
            <v>R</v>
          </cell>
          <cell r="D3290" t="str">
            <v>PCT</v>
          </cell>
          <cell r="E3290" t="str">
            <v>Industry: Manufacturing</v>
          </cell>
          <cell r="F3290">
            <v>77</v>
          </cell>
          <cell r="G3290">
            <v>0.84230919999999998</v>
          </cell>
          <cell r="H3290">
            <v>0.90899980000000002</v>
          </cell>
          <cell r="I3290">
            <v>-17.851749999999999</v>
          </cell>
          <cell r="J3290">
            <v>-7.3047899999999997</v>
          </cell>
          <cell r="K3290">
            <v>0</v>
          </cell>
          <cell r="L3290">
            <v>7.3047899999999997</v>
          </cell>
          <cell r="M3290">
            <v>17.851749999999999</v>
          </cell>
          <cell r="N3290">
            <v>17.851749999999999</v>
          </cell>
          <cell r="O3290">
            <v>2</v>
          </cell>
        </row>
        <row r="3291">
          <cell r="A3291" t="str">
            <v>C&amp;I</v>
          </cell>
          <cell r="B3291">
            <v>2</v>
          </cell>
          <cell r="C3291" t="str">
            <v>R</v>
          </cell>
          <cell r="D3291" t="str">
            <v>PCT</v>
          </cell>
          <cell r="E3291" t="str">
            <v>Industry: Manufacturing</v>
          </cell>
          <cell r="F3291">
            <v>76.5</v>
          </cell>
          <cell r="G3291">
            <v>0.80533860000000002</v>
          </cell>
          <cell r="H3291">
            <v>0.90599989999999997</v>
          </cell>
          <cell r="I3291">
            <v>-17.861160000000002</v>
          </cell>
          <cell r="J3291">
            <v>-7.308643</v>
          </cell>
          <cell r="K3291">
            <v>0</v>
          </cell>
          <cell r="L3291">
            <v>7.308643</v>
          </cell>
          <cell r="M3291">
            <v>17.861160000000002</v>
          </cell>
          <cell r="N3291">
            <v>17.861160000000002</v>
          </cell>
          <cell r="O3291">
            <v>2</v>
          </cell>
        </row>
        <row r="3292">
          <cell r="A3292" t="str">
            <v>C&amp;I</v>
          </cell>
          <cell r="B3292">
            <v>3</v>
          </cell>
          <cell r="C3292" t="str">
            <v>R</v>
          </cell>
          <cell r="D3292" t="str">
            <v>PCT</v>
          </cell>
          <cell r="E3292" t="str">
            <v>Industry: Manufacturing</v>
          </cell>
          <cell r="F3292">
            <v>73.5</v>
          </cell>
          <cell r="G3292">
            <v>0.78418710000000003</v>
          </cell>
          <cell r="H3292">
            <v>0.95899990000000002</v>
          </cell>
          <cell r="I3292">
            <v>-17.840710000000001</v>
          </cell>
          <cell r="J3292">
            <v>-7.3002750000000001</v>
          </cell>
          <cell r="K3292">
            <v>0</v>
          </cell>
          <cell r="L3292">
            <v>7.3002750000000001</v>
          </cell>
          <cell r="M3292">
            <v>17.840710000000001</v>
          </cell>
          <cell r="N3292">
            <v>17.840710000000001</v>
          </cell>
          <cell r="O3292">
            <v>2</v>
          </cell>
        </row>
        <row r="3293">
          <cell r="A3293" t="str">
            <v>C&amp;I</v>
          </cell>
          <cell r="B3293">
            <v>4</v>
          </cell>
          <cell r="C3293" t="str">
            <v>R</v>
          </cell>
          <cell r="D3293" t="str">
            <v>PCT</v>
          </cell>
          <cell r="E3293" t="str">
            <v>Industry: Manufacturing</v>
          </cell>
          <cell r="F3293">
            <v>72</v>
          </cell>
          <cell r="G3293">
            <v>0.74908430000000004</v>
          </cell>
          <cell r="H3293">
            <v>2.7979989999999999</v>
          </cell>
          <cell r="I3293">
            <v>-17.827439999999999</v>
          </cell>
          <cell r="J3293">
            <v>-7.2948440000000003</v>
          </cell>
          <cell r="K3293">
            <v>0</v>
          </cell>
          <cell r="L3293">
            <v>7.2948440000000003</v>
          </cell>
          <cell r="M3293">
            <v>17.827439999999999</v>
          </cell>
          <cell r="N3293">
            <v>17.827439999999999</v>
          </cell>
          <cell r="O3293">
            <v>2</v>
          </cell>
        </row>
        <row r="3294">
          <cell r="A3294" t="str">
            <v>C&amp;I</v>
          </cell>
          <cell r="B3294">
            <v>5</v>
          </cell>
          <cell r="C3294" t="str">
            <v>R</v>
          </cell>
          <cell r="D3294" t="str">
            <v>PCT</v>
          </cell>
          <cell r="E3294" t="str">
            <v>Industry: Manufacturing</v>
          </cell>
          <cell r="F3294">
            <v>70.5</v>
          </cell>
          <cell r="G3294">
            <v>0.79198219999999997</v>
          </cell>
          <cell r="H3294">
            <v>0.93499969999999999</v>
          </cell>
          <cell r="I3294">
            <v>-17.829840000000001</v>
          </cell>
          <cell r="J3294">
            <v>-7.2958249999999998</v>
          </cell>
          <cell r="K3294">
            <v>0</v>
          </cell>
          <cell r="L3294">
            <v>7.2958249999999998</v>
          </cell>
          <cell r="M3294">
            <v>17.829840000000001</v>
          </cell>
          <cell r="N3294">
            <v>17.829840000000001</v>
          </cell>
          <cell r="O3294">
            <v>2</v>
          </cell>
        </row>
        <row r="3295">
          <cell r="A3295" t="str">
            <v>C&amp;I</v>
          </cell>
          <cell r="B3295">
            <v>6</v>
          </cell>
          <cell r="C3295" t="str">
            <v>R</v>
          </cell>
          <cell r="D3295" t="str">
            <v>PCT</v>
          </cell>
          <cell r="E3295" t="str">
            <v>Industry: Manufacturing</v>
          </cell>
          <cell r="F3295">
            <v>69.5</v>
          </cell>
          <cell r="G3295">
            <v>0.89631110000000003</v>
          </cell>
          <cell r="H3295">
            <v>0.84399990000000003</v>
          </cell>
          <cell r="I3295">
            <v>-17.833680000000001</v>
          </cell>
          <cell r="J3295">
            <v>-7.2973990000000004</v>
          </cell>
          <cell r="K3295">
            <v>0</v>
          </cell>
          <cell r="L3295">
            <v>7.2973990000000004</v>
          </cell>
          <cell r="M3295">
            <v>17.833680000000001</v>
          </cell>
          <cell r="N3295">
            <v>17.833680000000001</v>
          </cell>
          <cell r="O3295">
            <v>2</v>
          </cell>
        </row>
        <row r="3296">
          <cell r="A3296" t="str">
            <v>C&amp;I</v>
          </cell>
          <cell r="B3296">
            <v>7</v>
          </cell>
          <cell r="C3296" t="str">
            <v>R</v>
          </cell>
          <cell r="D3296" t="str">
            <v>PCT</v>
          </cell>
          <cell r="E3296" t="str">
            <v>Industry: Manufacturing</v>
          </cell>
          <cell r="F3296">
            <v>68.5</v>
          </cell>
          <cell r="G3296">
            <v>0.79058919999999999</v>
          </cell>
          <cell r="H3296">
            <v>1.1779999999999999</v>
          </cell>
          <cell r="I3296">
            <v>-17.82939</v>
          </cell>
          <cell r="J3296">
            <v>-7.2956399999999997</v>
          </cell>
          <cell r="K3296">
            <v>0</v>
          </cell>
          <cell r="L3296">
            <v>7.2956399999999997</v>
          </cell>
          <cell r="M3296">
            <v>17.82939</v>
          </cell>
          <cell r="N3296">
            <v>17.82939</v>
          </cell>
          <cell r="O3296">
            <v>2</v>
          </cell>
        </row>
        <row r="3297">
          <cell r="A3297" t="str">
            <v>C&amp;I</v>
          </cell>
          <cell r="B3297">
            <v>8</v>
          </cell>
          <cell r="C3297" t="str">
            <v>R</v>
          </cell>
          <cell r="D3297" t="str">
            <v>PCT</v>
          </cell>
          <cell r="E3297" t="str">
            <v>Industry: Manufacturing</v>
          </cell>
          <cell r="F3297">
            <v>69</v>
          </cell>
          <cell r="G3297">
            <v>1.3662319999999999</v>
          </cell>
          <cell r="H3297">
            <v>1.0029999999999999</v>
          </cell>
          <cell r="I3297">
            <v>-17.985130000000002</v>
          </cell>
          <cell r="J3297">
            <v>-7.3593710000000003</v>
          </cell>
          <cell r="K3297">
            <v>0</v>
          </cell>
          <cell r="L3297">
            <v>7.3593710000000003</v>
          </cell>
          <cell r="M3297">
            <v>17.985130000000002</v>
          </cell>
          <cell r="N3297">
            <v>17.985130000000002</v>
          </cell>
          <cell r="O3297">
            <v>2</v>
          </cell>
        </row>
        <row r="3298">
          <cell r="A3298" t="str">
            <v>C&amp;I</v>
          </cell>
          <cell r="B3298">
            <v>9</v>
          </cell>
          <cell r="C3298" t="str">
            <v>R</v>
          </cell>
          <cell r="D3298" t="str">
            <v>PCT</v>
          </cell>
          <cell r="E3298" t="str">
            <v>Industry: Manufacturing</v>
          </cell>
          <cell r="F3298">
            <v>71.5</v>
          </cell>
          <cell r="G3298">
            <v>7.7729160000000004</v>
          </cell>
          <cell r="H3298">
            <v>10.798999999999999</v>
          </cell>
          <cell r="I3298">
            <v>-19.683759999999999</v>
          </cell>
          <cell r="J3298">
            <v>-8.0544340000000005</v>
          </cell>
          <cell r="K3298">
            <v>0</v>
          </cell>
          <cell r="L3298">
            <v>8.0544340000000005</v>
          </cell>
          <cell r="M3298">
            <v>19.683759999999999</v>
          </cell>
          <cell r="N3298">
            <v>19.683759999999999</v>
          </cell>
          <cell r="O3298">
            <v>2</v>
          </cell>
        </row>
        <row r="3299">
          <cell r="A3299" t="str">
            <v>C&amp;I</v>
          </cell>
          <cell r="B3299">
            <v>10</v>
          </cell>
          <cell r="C3299" t="str">
            <v>R</v>
          </cell>
          <cell r="D3299" t="str">
            <v>PCT</v>
          </cell>
          <cell r="E3299" t="str">
            <v>Industry: Manufacturing</v>
          </cell>
          <cell r="F3299">
            <v>76</v>
          </cell>
          <cell r="G3299">
            <v>8.0804569999999991</v>
          </cell>
          <cell r="H3299">
            <v>12.747999999999999</v>
          </cell>
          <cell r="I3299">
            <v>-21.79552</v>
          </cell>
          <cell r="J3299">
            <v>-8.9185499999999998</v>
          </cell>
          <cell r="K3299">
            <v>0</v>
          </cell>
          <cell r="L3299">
            <v>8.9185499999999998</v>
          </cell>
          <cell r="M3299">
            <v>21.79552</v>
          </cell>
          <cell r="N3299">
            <v>21.79552</v>
          </cell>
          <cell r="O3299">
            <v>2</v>
          </cell>
        </row>
        <row r="3300">
          <cell r="A3300" t="str">
            <v>C&amp;I</v>
          </cell>
          <cell r="B3300">
            <v>11</v>
          </cell>
          <cell r="C3300" t="str">
            <v>R</v>
          </cell>
          <cell r="D3300" t="str">
            <v>PCT</v>
          </cell>
          <cell r="E3300" t="str">
            <v>Industry: Manufacturing</v>
          </cell>
          <cell r="F3300">
            <v>81.5</v>
          </cell>
          <cell r="G3300">
            <v>8.5521320000000003</v>
          </cell>
          <cell r="H3300">
            <v>10.311</v>
          </cell>
          <cell r="I3300">
            <v>-21.563739999999999</v>
          </cell>
          <cell r="J3300">
            <v>-8.8237089999999991</v>
          </cell>
          <cell r="K3300">
            <v>0</v>
          </cell>
          <cell r="L3300">
            <v>8.8237089999999991</v>
          </cell>
          <cell r="M3300">
            <v>21.563739999999999</v>
          </cell>
          <cell r="N3300">
            <v>21.563739999999999</v>
          </cell>
          <cell r="O3300">
            <v>2</v>
          </cell>
        </row>
        <row r="3301">
          <cell r="A3301" t="str">
            <v>C&amp;I</v>
          </cell>
          <cell r="B3301">
            <v>12</v>
          </cell>
          <cell r="C3301" t="str">
            <v>R</v>
          </cell>
          <cell r="D3301" t="str">
            <v>PCT</v>
          </cell>
          <cell r="E3301" t="str">
            <v>Industry: Manufacturing</v>
          </cell>
          <cell r="F3301">
            <v>86</v>
          </cell>
          <cell r="G3301">
            <v>9.2066649999999992</v>
          </cell>
          <cell r="H3301">
            <v>9.3189989999999998</v>
          </cell>
          <cell r="I3301">
            <v>-21.446490000000001</v>
          </cell>
          <cell r="J3301">
            <v>-8.7757280000000009</v>
          </cell>
          <cell r="K3301">
            <v>0</v>
          </cell>
          <cell r="L3301">
            <v>8.7757280000000009</v>
          </cell>
          <cell r="M3301">
            <v>21.446490000000001</v>
          </cell>
          <cell r="N3301">
            <v>21.446490000000001</v>
          </cell>
          <cell r="O3301">
            <v>2</v>
          </cell>
        </row>
        <row r="3302">
          <cell r="A3302" t="str">
            <v>C&amp;I</v>
          </cell>
          <cell r="B3302">
            <v>13</v>
          </cell>
          <cell r="C3302" t="str">
            <v>R</v>
          </cell>
          <cell r="D3302" t="str">
            <v>PCT</v>
          </cell>
          <cell r="E3302" t="str">
            <v>Industry: Manufacturing</v>
          </cell>
          <cell r="F3302">
            <v>89.5</v>
          </cell>
          <cell r="G3302">
            <v>7.3605349999999996</v>
          </cell>
          <cell r="H3302">
            <v>8.9269979999999993</v>
          </cell>
          <cell r="I3302">
            <v>-21.776710000000001</v>
          </cell>
          <cell r="J3302">
            <v>-8.9108529999999995</v>
          </cell>
          <cell r="K3302">
            <v>0</v>
          </cell>
          <cell r="L3302">
            <v>8.9108529999999995</v>
          </cell>
          <cell r="M3302">
            <v>21.776710000000001</v>
          </cell>
          <cell r="N3302">
            <v>21.776710000000001</v>
          </cell>
          <cell r="O3302">
            <v>2</v>
          </cell>
        </row>
        <row r="3303">
          <cell r="A3303" t="str">
            <v>C&amp;I</v>
          </cell>
          <cell r="B3303">
            <v>14</v>
          </cell>
          <cell r="C3303" t="str">
            <v>R</v>
          </cell>
          <cell r="D3303" t="str">
            <v>PCT</v>
          </cell>
          <cell r="E3303" t="str">
            <v>Industry: Manufacturing</v>
          </cell>
          <cell r="F3303">
            <v>92.5</v>
          </cell>
          <cell r="G3303">
            <v>8.8972829999999998</v>
          </cell>
          <cell r="H3303">
            <v>7.8919969999999999</v>
          </cell>
          <cell r="I3303">
            <v>-24.028749999999999</v>
          </cell>
          <cell r="J3303">
            <v>-9.8323699999999992</v>
          </cell>
          <cell r="K3303">
            <v>0</v>
          </cell>
          <cell r="L3303">
            <v>9.8323699999999992</v>
          </cell>
          <cell r="M3303">
            <v>24.028749999999999</v>
          </cell>
          <cell r="N3303">
            <v>24.028749999999999</v>
          </cell>
          <cell r="O3303">
            <v>2</v>
          </cell>
        </row>
        <row r="3304">
          <cell r="A3304" t="str">
            <v>C&amp;I</v>
          </cell>
          <cell r="B3304">
            <v>15</v>
          </cell>
          <cell r="C3304" t="str">
            <v>R</v>
          </cell>
          <cell r="D3304" t="str">
            <v>PCT</v>
          </cell>
          <cell r="E3304" t="str">
            <v>Industry: Manufacturing</v>
          </cell>
          <cell r="F3304">
            <v>95</v>
          </cell>
          <cell r="G3304">
            <v>8.7773789999999998</v>
          </cell>
          <cell r="H3304">
            <v>6.3449980000000004</v>
          </cell>
          <cell r="I3304">
            <v>-21.996549999999999</v>
          </cell>
          <cell r="J3304">
            <v>-9.0008119999999998</v>
          </cell>
          <cell r="K3304">
            <v>0</v>
          </cell>
          <cell r="L3304">
            <v>9.0008119999999998</v>
          </cell>
          <cell r="M3304">
            <v>21.996549999999999</v>
          </cell>
          <cell r="N3304">
            <v>21.996549999999999</v>
          </cell>
          <cell r="O3304">
            <v>2</v>
          </cell>
        </row>
        <row r="3305">
          <cell r="A3305" t="str">
            <v>C&amp;I</v>
          </cell>
          <cell r="B3305">
            <v>16</v>
          </cell>
          <cell r="C3305" t="str">
            <v>R</v>
          </cell>
          <cell r="D3305" t="str">
            <v>PCT</v>
          </cell>
          <cell r="E3305" t="str">
            <v>Industry: Manufacturing</v>
          </cell>
          <cell r="F3305">
            <v>97.5</v>
          </cell>
          <cell r="G3305">
            <v>6.5999730000000003</v>
          </cell>
          <cell r="H3305">
            <v>8.0459990000000001</v>
          </cell>
          <cell r="I3305">
            <v>-20.510059999999999</v>
          </cell>
          <cell r="J3305">
            <v>-8.3925490000000007</v>
          </cell>
          <cell r="K3305">
            <v>0</v>
          </cell>
          <cell r="L3305">
            <v>8.3925490000000007</v>
          </cell>
          <cell r="M3305">
            <v>20.510059999999999</v>
          </cell>
          <cell r="N3305">
            <v>20.510059999999999</v>
          </cell>
          <cell r="O3305">
            <v>2</v>
          </cell>
        </row>
        <row r="3306">
          <cell r="A3306" t="str">
            <v>C&amp;I</v>
          </cell>
          <cell r="B3306">
            <v>17</v>
          </cell>
          <cell r="C3306" t="str">
            <v>R</v>
          </cell>
          <cell r="D3306" t="str">
            <v>PCT</v>
          </cell>
          <cell r="E3306" t="str">
            <v>Industry: Manufacturing</v>
          </cell>
          <cell r="F3306">
            <v>99</v>
          </cell>
          <cell r="G3306">
            <v>5.8882680000000001</v>
          </cell>
          <cell r="H3306">
            <v>6.726998</v>
          </cell>
          <cell r="I3306">
            <v>-19.684629999999999</v>
          </cell>
          <cell r="J3306">
            <v>-8.0547900000000006</v>
          </cell>
          <cell r="K3306">
            <v>0</v>
          </cell>
          <cell r="L3306">
            <v>8.0547900000000006</v>
          </cell>
          <cell r="M3306">
            <v>19.684629999999999</v>
          </cell>
          <cell r="N3306">
            <v>19.684629999999999</v>
          </cell>
          <cell r="O3306">
            <v>2</v>
          </cell>
        </row>
        <row r="3307">
          <cell r="A3307" t="str">
            <v>C&amp;I</v>
          </cell>
          <cell r="B3307">
            <v>18</v>
          </cell>
          <cell r="C3307" t="str">
            <v>R</v>
          </cell>
          <cell r="D3307" t="str">
            <v>PCT</v>
          </cell>
          <cell r="E3307" t="str">
            <v>Industry: Manufacturing</v>
          </cell>
          <cell r="F3307">
            <v>99</v>
          </cell>
          <cell r="G3307">
            <v>2.342835</v>
          </cell>
          <cell r="H3307">
            <v>1.1419999999999999</v>
          </cell>
          <cell r="I3307">
            <v>-18.858080000000001</v>
          </cell>
          <cell r="J3307">
            <v>-7.7165720000000002</v>
          </cell>
          <cell r="K3307">
            <v>0</v>
          </cell>
          <cell r="L3307">
            <v>7.7165720000000002</v>
          </cell>
          <cell r="M3307">
            <v>18.858080000000001</v>
          </cell>
          <cell r="N3307">
            <v>18.858080000000001</v>
          </cell>
          <cell r="O3307">
            <v>2</v>
          </cell>
        </row>
        <row r="3308">
          <cell r="A3308" t="str">
            <v>C&amp;I</v>
          </cell>
          <cell r="B3308">
            <v>19</v>
          </cell>
          <cell r="C3308" t="str">
            <v>R</v>
          </cell>
          <cell r="D3308" t="str">
            <v>PCT</v>
          </cell>
          <cell r="E3308" t="str">
            <v>Industry: Manufacturing</v>
          </cell>
          <cell r="F3308">
            <v>96.5</v>
          </cell>
          <cell r="G3308">
            <v>1.379238</v>
          </cell>
          <cell r="H3308">
            <v>1.204</v>
          </cell>
          <cell r="I3308">
            <v>-18.341229999999999</v>
          </cell>
          <cell r="J3308">
            <v>-7.5050829999999999</v>
          </cell>
          <cell r="K3308">
            <v>0</v>
          </cell>
          <cell r="L3308">
            <v>7.5050829999999999</v>
          </cell>
          <cell r="M3308">
            <v>18.341229999999999</v>
          </cell>
          <cell r="N3308">
            <v>18.341229999999999</v>
          </cell>
          <cell r="O3308">
            <v>2</v>
          </cell>
        </row>
        <row r="3309">
          <cell r="A3309" t="str">
            <v>C&amp;I</v>
          </cell>
          <cell r="B3309">
            <v>20</v>
          </cell>
          <cell r="C3309" t="str">
            <v>R</v>
          </cell>
          <cell r="D3309" t="str">
            <v>PCT</v>
          </cell>
          <cell r="E3309" t="str">
            <v>Industry: Manufacturing</v>
          </cell>
          <cell r="F3309">
            <v>94.5</v>
          </cell>
          <cell r="G3309">
            <v>1.5402149999999999</v>
          </cell>
          <cell r="H3309">
            <v>0.88299970000000005</v>
          </cell>
          <cell r="I3309">
            <v>-18.211929999999999</v>
          </cell>
          <cell r="J3309">
            <v>-7.4521730000000002</v>
          </cell>
          <cell r="K3309">
            <v>0</v>
          </cell>
          <cell r="L3309">
            <v>7.4521730000000002</v>
          </cell>
          <cell r="M3309">
            <v>18.211929999999999</v>
          </cell>
          <cell r="N3309">
            <v>18.211929999999999</v>
          </cell>
          <cell r="O3309">
            <v>2</v>
          </cell>
        </row>
        <row r="3310">
          <cell r="A3310" t="str">
            <v>C&amp;I</v>
          </cell>
          <cell r="B3310">
            <v>21</v>
          </cell>
          <cell r="C3310" t="str">
            <v>R</v>
          </cell>
          <cell r="D3310" t="str">
            <v>PCT</v>
          </cell>
          <cell r="E3310" t="str">
            <v>Industry: Manufacturing</v>
          </cell>
          <cell r="F3310">
            <v>90.5</v>
          </cell>
          <cell r="G3310">
            <v>1.3823270000000001</v>
          </cell>
          <cell r="H3310">
            <v>0.96399979999999996</v>
          </cell>
          <cell r="I3310">
            <v>-18.023959999999999</v>
          </cell>
          <cell r="J3310">
            <v>-7.3752599999999999</v>
          </cell>
          <cell r="K3310">
            <v>0</v>
          </cell>
          <cell r="L3310">
            <v>7.3752599999999999</v>
          </cell>
          <cell r="M3310">
            <v>18.023959999999999</v>
          </cell>
          <cell r="N3310">
            <v>18.023959999999999</v>
          </cell>
          <cell r="O3310">
            <v>2</v>
          </cell>
        </row>
        <row r="3311">
          <cell r="A3311" t="str">
            <v>C&amp;I</v>
          </cell>
          <cell r="B3311">
            <v>22</v>
          </cell>
          <cell r="C3311" t="str">
            <v>R</v>
          </cell>
          <cell r="D3311" t="str">
            <v>PCT</v>
          </cell>
          <cell r="E3311" t="str">
            <v>Industry: Manufacturing</v>
          </cell>
          <cell r="F3311">
            <v>87.5</v>
          </cell>
          <cell r="G3311">
            <v>1.3969959999999999</v>
          </cell>
          <cell r="H3311">
            <v>0.91399980000000003</v>
          </cell>
          <cell r="I3311">
            <v>-17.956990000000001</v>
          </cell>
          <cell r="J3311">
            <v>-7.3478539999999999</v>
          </cell>
          <cell r="K3311">
            <v>0</v>
          </cell>
          <cell r="L3311">
            <v>7.3478539999999999</v>
          </cell>
          <cell r="M3311">
            <v>17.956990000000001</v>
          </cell>
          <cell r="N3311">
            <v>17.956990000000001</v>
          </cell>
          <cell r="O3311">
            <v>2</v>
          </cell>
        </row>
        <row r="3312">
          <cell r="A3312" t="str">
            <v>C&amp;I</v>
          </cell>
          <cell r="B3312">
            <v>23</v>
          </cell>
          <cell r="C3312" t="str">
            <v>R</v>
          </cell>
          <cell r="D3312" t="str">
            <v>PCT</v>
          </cell>
          <cell r="E3312" t="str">
            <v>Industry: Manufacturing</v>
          </cell>
          <cell r="F3312">
            <v>84.5</v>
          </cell>
          <cell r="G3312">
            <v>1.166744</v>
          </cell>
          <cell r="H3312">
            <v>0.94499979999999995</v>
          </cell>
          <cell r="I3312">
            <v>-17.910229999999999</v>
          </cell>
          <cell r="J3312">
            <v>-7.3287199999999997</v>
          </cell>
          <cell r="K3312">
            <v>0</v>
          </cell>
          <cell r="L3312">
            <v>7.3287199999999997</v>
          </cell>
          <cell r="M3312">
            <v>17.910229999999999</v>
          </cell>
          <cell r="N3312">
            <v>17.910229999999999</v>
          </cell>
          <cell r="O3312">
            <v>2</v>
          </cell>
        </row>
        <row r="3313">
          <cell r="A3313" t="str">
            <v>C&amp;I</v>
          </cell>
          <cell r="B3313">
            <v>24</v>
          </cell>
          <cell r="C3313" t="str">
            <v>R</v>
          </cell>
          <cell r="D3313" t="str">
            <v>PCT</v>
          </cell>
          <cell r="E3313" t="str">
            <v>Industry: Manufacturing</v>
          </cell>
          <cell r="F3313">
            <v>82</v>
          </cell>
          <cell r="G3313">
            <v>0.98902190000000001</v>
          </cell>
          <cell r="H3313">
            <v>1.1889989999999999</v>
          </cell>
          <cell r="I3313">
            <v>-17.864239999999999</v>
          </cell>
          <cell r="J3313">
            <v>-7.3099030000000003</v>
          </cell>
          <cell r="K3313">
            <v>0</v>
          </cell>
          <cell r="L3313">
            <v>7.3099030000000003</v>
          </cell>
          <cell r="M3313">
            <v>17.864239999999999</v>
          </cell>
          <cell r="N3313">
            <v>17.864239999999999</v>
          </cell>
          <cell r="O3313">
            <v>2</v>
          </cell>
        </row>
        <row r="3314">
          <cell r="A3314" t="str">
            <v>C&amp;I</v>
          </cell>
          <cell r="B3314">
            <v>1</v>
          </cell>
          <cell r="C3314" t="str">
            <v>R</v>
          </cell>
          <cell r="D3314" t="str">
            <v>PCT</v>
          </cell>
          <cell r="E3314" t="str">
            <v>Industry: Offices, Hotels, Finance, Services</v>
          </cell>
          <cell r="F3314">
            <v>76.735299999999995</v>
          </cell>
          <cell r="G3314">
            <v>2.1785070000000002</v>
          </cell>
          <cell r="H3314">
            <v>2.452976</v>
          </cell>
          <cell r="I3314">
            <v>-0.28021119999999999</v>
          </cell>
          <cell r="J3314">
            <v>-0.1146602</v>
          </cell>
          <cell r="K3314">
            <v>0</v>
          </cell>
          <cell r="L3314">
            <v>0.1146602</v>
          </cell>
          <cell r="M3314">
            <v>0.28021119999999999</v>
          </cell>
          <cell r="N3314">
            <v>0.28021119999999999</v>
          </cell>
          <cell r="O3314">
            <v>93</v>
          </cell>
        </row>
        <row r="3315">
          <cell r="A3315" t="str">
            <v>C&amp;I</v>
          </cell>
          <cell r="B3315">
            <v>2</v>
          </cell>
          <cell r="C3315" t="str">
            <v>R</v>
          </cell>
          <cell r="D3315" t="str">
            <v>PCT</v>
          </cell>
          <cell r="E3315" t="str">
            <v>Industry: Offices, Hotels, Finance, Services</v>
          </cell>
          <cell r="F3315">
            <v>76.058800000000005</v>
          </cell>
          <cell r="G3315">
            <v>2.0012690000000002</v>
          </cell>
          <cell r="H3315">
            <v>2.2313519999999998</v>
          </cell>
          <cell r="I3315">
            <v>-0.2770919</v>
          </cell>
          <cell r="J3315">
            <v>-0.11338380000000001</v>
          </cell>
          <cell r="K3315">
            <v>0</v>
          </cell>
          <cell r="L3315">
            <v>0.11338380000000001</v>
          </cell>
          <cell r="M3315">
            <v>0.2770919</v>
          </cell>
          <cell r="N3315">
            <v>0.2770919</v>
          </cell>
          <cell r="O3315">
            <v>93</v>
          </cell>
        </row>
        <row r="3316">
          <cell r="A3316" t="str">
            <v>C&amp;I</v>
          </cell>
          <cell r="B3316">
            <v>3</v>
          </cell>
          <cell r="C3316" t="str">
            <v>R</v>
          </cell>
          <cell r="D3316" t="str">
            <v>PCT</v>
          </cell>
          <cell r="E3316" t="str">
            <v>Industry: Offices, Hotels, Finance, Services</v>
          </cell>
          <cell r="F3316">
            <v>73.411799999999999</v>
          </cell>
          <cell r="G3316">
            <v>1.946278</v>
          </cell>
          <cell r="H3316">
            <v>2.1603370000000002</v>
          </cell>
          <cell r="I3316">
            <v>-0.27509489999999998</v>
          </cell>
          <cell r="J3316">
            <v>-0.1125666</v>
          </cell>
          <cell r="K3316">
            <v>0</v>
          </cell>
          <cell r="L3316">
            <v>0.1125666</v>
          </cell>
          <cell r="M3316">
            <v>0.27509489999999998</v>
          </cell>
          <cell r="N3316">
            <v>0.27509489999999998</v>
          </cell>
          <cell r="O3316">
            <v>93</v>
          </cell>
        </row>
        <row r="3317">
          <cell r="A3317" t="str">
            <v>C&amp;I</v>
          </cell>
          <cell r="B3317">
            <v>4</v>
          </cell>
          <cell r="C3317" t="str">
            <v>R</v>
          </cell>
          <cell r="D3317" t="str">
            <v>PCT</v>
          </cell>
          <cell r="E3317" t="str">
            <v>Industry: Offices, Hotels, Finance, Services</v>
          </cell>
          <cell r="F3317">
            <v>72.088200000000001</v>
          </cell>
          <cell r="G3317">
            <v>1.9597439999999999</v>
          </cell>
          <cell r="H3317">
            <v>2.0449820000000001</v>
          </cell>
          <cell r="I3317">
            <v>-0.27414670000000002</v>
          </cell>
          <cell r="J3317">
            <v>-0.1121786</v>
          </cell>
          <cell r="K3317">
            <v>0</v>
          </cell>
          <cell r="L3317">
            <v>0.1121786</v>
          </cell>
          <cell r="M3317">
            <v>0.27414670000000002</v>
          </cell>
          <cell r="N3317">
            <v>0.27414670000000002</v>
          </cell>
          <cell r="O3317">
            <v>93</v>
          </cell>
        </row>
        <row r="3318">
          <cell r="A3318" t="str">
            <v>C&amp;I</v>
          </cell>
          <cell r="B3318">
            <v>5</v>
          </cell>
          <cell r="C3318" t="str">
            <v>R</v>
          </cell>
          <cell r="D3318" t="str">
            <v>PCT</v>
          </cell>
          <cell r="E3318" t="str">
            <v>Industry: Offices, Hotels, Finance, Services</v>
          </cell>
          <cell r="F3318">
            <v>70.411799999999999</v>
          </cell>
          <cell r="G3318">
            <v>1.989196</v>
          </cell>
          <cell r="H3318">
            <v>2.1413060000000002</v>
          </cell>
          <cell r="I3318">
            <v>-0.27371060000000003</v>
          </cell>
          <cell r="J3318">
            <v>-0.11200019999999999</v>
          </cell>
          <cell r="K3318">
            <v>0</v>
          </cell>
          <cell r="L3318">
            <v>0.11200019999999999</v>
          </cell>
          <cell r="M3318">
            <v>0.27371060000000003</v>
          </cell>
          <cell r="N3318">
            <v>0.27371060000000003</v>
          </cell>
          <cell r="O3318">
            <v>93</v>
          </cell>
        </row>
        <row r="3319">
          <cell r="A3319" t="str">
            <v>C&amp;I</v>
          </cell>
          <cell r="B3319">
            <v>6</v>
          </cell>
          <cell r="C3319" t="str">
            <v>R</v>
          </cell>
          <cell r="D3319" t="str">
            <v>PCT</v>
          </cell>
          <cell r="E3319" t="str">
            <v>Industry: Offices, Hotels, Finance, Services</v>
          </cell>
          <cell r="F3319">
            <v>69.323499999999996</v>
          </cell>
          <cell r="G3319">
            <v>2.3943490000000001</v>
          </cell>
          <cell r="H3319">
            <v>2.5442589999999998</v>
          </cell>
          <cell r="I3319">
            <v>-0.27789570000000002</v>
          </cell>
          <cell r="J3319">
            <v>-0.1137127</v>
          </cell>
          <cell r="K3319">
            <v>0</v>
          </cell>
          <cell r="L3319">
            <v>0.1137127</v>
          </cell>
          <cell r="M3319">
            <v>0.27789570000000002</v>
          </cell>
          <cell r="N3319">
            <v>0.27789570000000002</v>
          </cell>
          <cell r="O3319">
            <v>93</v>
          </cell>
        </row>
        <row r="3320">
          <cell r="A3320" t="str">
            <v>C&amp;I</v>
          </cell>
          <cell r="B3320">
            <v>7</v>
          </cell>
          <cell r="C3320" t="str">
            <v>R</v>
          </cell>
          <cell r="D3320" t="str">
            <v>PCT</v>
          </cell>
          <cell r="E3320" t="str">
            <v>Industry: Offices, Hotels, Finance, Services</v>
          </cell>
          <cell r="F3320">
            <v>68.411799999999999</v>
          </cell>
          <cell r="G3320">
            <v>2.4464510000000002</v>
          </cell>
          <cell r="H3320">
            <v>2.5848049999999998</v>
          </cell>
          <cell r="I3320">
            <v>-0.27773490000000001</v>
          </cell>
          <cell r="J3320">
            <v>-0.1136469</v>
          </cell>
          <cell r="K3320">
            <v>0</v>
          </cell>
          <cell r="L3320">
            <v>0.1136469</v>
          </cell>
          <cell r="M3320">
            <v>0.27773490000000001</v>
          </cell>
          <cell r="N3320">
            <v>0.27773490000000001</v>
          </cell>
          <cell r="O3320">
            <v>93</v>
          </cell>
        </row>
        <row r="3321">
          <cell r="A3321" t="str">
            <v>C&amp;I</v>
          </cell>
          <cell r="B3321">
            <v>8</v>
          </cell>
          <cell r="C3321" t="str">
            <v>R</v>
          </cell>
          <cell r="D3321" t="str">
            <v>PCT</v>
          </cell>
          <cell r="E3321" t="str">
            <v>Industry: Offices, Hotels, Finance, Services</v>
          </cell>
          <cell r="F3321">
            <v>69.176500000000004</v>
          </cell>
          <cell r="G3321">
            <v>2.670903</v>
          </cell>
          <cell r="H3321">
            <v>2.810216</v>
          </cell>
          <cell r="I3321">
            <v>-0.28127099999999999</v>
          </cell>
          <cell r="J3321">
            <v>-0.1150938</v>
          </cell>
          <cell r="K3321">
            <v>0</v>
          </cell>
          <cell r="L3321">
            <v>0.1150938</v>
          </cell>
          <cell r="M3321">
            <v>0.28127099999999999</v>
          </cell>
          <cell r="N3321">
            <v>0.28127099999999999</v>
          </cell>
          <cell r="O3321">
            <v>93</v>
          </cell>
        </row>
        <row r="3322">
          <cell r="A3322" t="str">
            <v>C&amp;I</v>
          </cell>
          <cell r="B3322">
            <v>9</v>
          </cell>
          <cell r="C3322" t="str">
            <v>R</v>
          </cell>
          <cell r="D3322" t="str">
            <v>PCT</v>
          </cell>
          <cell r="E3322" t="str">
            <v>Industry: Offices, Hotels, Finance, Services</v>
          </cell>
          <cell r="F3322">
            <v>72.117599999999996</v>
          </cell>
          <cell r="G3322">
            <v>3.4895879999999999</v>
          </cell>
          <cell r="H3322">
            <v>3.4743529999999998</v>
          </cell>
          <cell r="I3322">
            <v>-0.28702050000000001</v>
          </cell>
          <cell r="J3322">
            <v>-0.1174465</v>
          </cell>
          <cell r="K3322">
            <v>0</v>
          </cell>
          <cell r="L3322">
            <v>0.1174465</v>
          </cell>
          <cell r="M3322">
            <v>0.28702050000000001</v>
          </cell>
          <cell r="N3322">
            <v>0.28702050000000001</v>
          </cell>
          <cell r="O3322">
            <v>93</v>
          </cell>
        </row>
        <row r="3323">
          <cell r="A3323" t="str">
            <v>C&amp;I</v>
          </cell>
          <cell r="B3323">
            <v>10</v>
          </cell>
          <cell r="C3323" t="str">
            <v>R</v>
          </cell>
          <cell r="D3323" t="str">
            <v>PCT</v>
          </cell>
          <cell r="E3323" t="str">
            <v>Industry: Offices, Hotels, Finance, Services</v>
          </cell>
          <cell r="F3323">
            <v>76.7059</v>
          </cell>
          <cell r="G3323">
            <v>4.1305370000000003</v>
          </cell>
          <cell r="H3323">
            <v>4.1858129999999996</v>
          </cell>
          <cell r="I3323">
            <v>-0.289553</v>
          </cell>
          <cell r="J3323">
            <v>-0.1184827</v>
          </cell>
          <cell r="K3323">
            <v>0</v>
          </cell>
          <cell r="L3323">
            <v>0.1184827</v>
          </cell>
          <cell r="M3323">
            <v>0.289553</v>
          </cell>
          <cell r="N3323">
            <v>0.289553</v>
          </cell>
          <cell r="O3323">
            <v>93</v>
          </cell>
        </row>
        <row r="3324">
          <cell r="A3324" t="str">
            <v>C&amp;I</v>
          </cell>
          <cell r="B3324">
            <v>11</v>
          </cell>
          <cell r="C3324" t="str">
            <v>R</v>
          </cell>
          <cell r="D3324" t="str">
            <v>PCT</v>
          </cell>
          <cell r="E3324" t="str">
            <v>Industry: Offices, Hotels, Finance, Services</v>
          </cell>
          <cell r="F3324">
            <v>81.941199999999995</v>
          </cell>
          <cell r="G3324">
            <v>4.9311629999999997</v>
          </cell>
          <cell r="H3324">
            <v>5.1383000000000001</v>
          </cell>
          <cell r="I3324">
            <v>-0.29150429999999999</v>
          </cell>
          <cell r="J3324">
            <v>-0.1192812</v>
          </cell>
          <cell r="K3324">
            <v>0</v>
          </cell>
          <cell r="L3324">
            <v>0.1192812</v>
          </cell>
          <cell r="M3324">
            <v>0.29150429999999999</v>
          </cell>
          <cell r="N3324">
            <v>0.29150429999999999</v>
          </cell>
          <cell r="O3324">
            <v>93</v>
          </cell>
        </row>
        <row r="3325">
          <cell r="A3325" t="str">
            <v>C&amp;I</v>
          </cell>
          <cell r="B3325">
            <v>12</v>
          </cell>
          <cell r="C3325" t="str">
            <v>R</v>
          </cell>
          <cell r="D3325" t="str">
            <v>PCT</v>
          </cell>
          <cell r="E3325" t="str">
            <v>Industry: Offices, Hotels, Finance, Services</v>
          </cell>
          <cell r="F3325">
            <v>86.264700000000005</v>
          </cell>
          <cell r="G3325">
            <v>5.699287</v>
          </cell>
          <cell r="H3325">
            <v>5.6441860000000004</v>
          </cell>
          <cell r="I3325">
            <v>-0.29202719999999999</v>
          </cell>
          <cell r="J3325">
            <v>-0.1194952</v>
          </cell>
          <cell r="K3325">
            <v>0</v>
          </cell>
          <cell r="L3325">
            <v>0.1194952</v>
          </cell>
          <cell r="M3325">
            <v>0.29202719999999999</v>
          </cell>
          <cell r="N3325">
            <v>0.29202719999999999</v>
          </cell>
          <cell r="O3325">
            <v>93</v>
          </cell>
        </row>
        <row r="3326">
          <cell r="A3326" t="str">
            <v>C&amp;I</v>
          </cell>
          <cell r="B3326">
            <v>13</v>
          </cell>
          <cell r="C3326" t="str">
            <v>R</v>
          </cell>
          <cell r="D3326" t="str">
            <v>PCT</v>
          </cell>
          <cell r="E3326" t="str">
            <v>Industry: Offices, Hotels, Finance, Services</v>
          </cell>
          <cell r="F3326">
            <v>89.676500000000004</v>
          </cell>
          <cell r="G3326">
            <v>6.2539629999999997</v>
          </cell>
          <cell r="H3326">
            <v>6.1070169999999999</v>
          </cell>
          <cell r="I3326">
            <v>-0.29428910000000003</v>
          </cell>
          <cell r="J3326">
            <v>-0.12042070000000001</v>
          </cell>
          <cell r="K3326">
            <v>0</v>
          </cell>
          <cell r="L3326">
            <v>0.12042070000000001</v>
          </cell>
          <cell r="M3326">
            <v>0.29428910000000003</v>
          </cell>
          <cell r="N3326">
            <v>0.29428910000000003</v>
          </cell>
          <cell r="O3326">
            <v>93</v>
          </cell>
        </row>
        <row r="3327">
          <cell r="A3327" t="str">
            <v>C&amp;I</v>
          </cell>
          <cell r="B3327">
            <v>14</v>
          </cell>
          <cell r="C3327" t="str">
            <v>R</v>
          </cell>
          <cell r="D3327" t="str">
            <v>PCT</v>
          </cell>
          <cell r="E3327" t="str">
            <v>Industry: Offices, Hotels, Finance, Services</v>
          </cell>
          <cell r="F3327">
            <v>92.588200000000001</v>
          </cell>
          <cell r="G3327">
            <v>6.6578910000000002</v>
          </cell>
          <cell r="H3327">
            <v>6.5332150000000002</v>
          </cell>
          <cell r="I3327">
            <v>-0.29669760000000001</v>
          </cell>
          <cell r="J3327">
            <v>-0.12140620000000001</v>
          </cell>
          <cell r="K3327">
            <v>0</v>
          </cell>
          <cell r="L3327">
            <v>0.12140620000000001</v>
          </cell>
          <cell r="M3327">
            <v>0.29669760000000001</v>
          </cell>
          <cell r="N3327">
            <v>0.29669760000000001</v>
          </cell>
          <cell r="O3327">
            <v>93</v>
          </cell>
        </row>
        <row r="3328">
          <cell r="A3328" t="str">
            <v>C&amp;I</v>
          </cell>
          <cell r="B3328">
            <v>15</v>
          </cell>
          <cell r="C3328" t="str">
            <v>R</v>
          </cell>
          <cell r="D3328" t="str">
            <v>PCT</v>
          </cell>
          <cell r="E3328" t="str">
            <v>Industry: Offices, Hotels, Finance, Services</v>
          </cell>
          <cell r="F3328">
            <v>95</v>
          </cell>
          <cell r="G3328">
            <v>6.9489039999999997</v>
          </cell>
          <cell r="H3328">
            <v>7.0684909999999999</v>
          </cell>
          <cell r="I3328">
            <v>-0.29344290000000001</v>
          </cell>
          <cell r="J3328">
            <v>-0.1200745</v>
          </cell>
          <cell r="K3328">
            <v>0</v>
          </cell>
          <cell r="L3328">
            <v>0.1200745</v>
          </cell>
          <cell r="M3328">
            <v>0.29344290000000001</v>
          </cell>
          <cell r="N3328">
            <v>0.29344290000000001</v>
          </cell>
          <cell r="O3328">
            <v>93</v>
          </cell>
        </row>
        <row r="3329">
          <cell r="A3329" t="str">
            <v>C&amp;I</v>
          </cell>
          <cell r="B3329">
            <v>16</v>
          </cell>
          <cell r="C3329" t="str">
            <v>R</v>
          </cell>
          <cell r="D3329" t="str">
            <v>PCT</v>
          </cell>
          <cell r="E3329" t="str">
            <v>Industry: Offices, Hotels, Finance, Services</v>
          </cell>
          <cell r="F3329">
            <v>97.235299999999995</v>
          </cell>
          <cell r="G3329">
            <v>7.1673200000000001</v>
          </cell>
          <cell r="H3329">
            <v>7.4340549999999999</v>
          </cell>
          <cell r="I3329">
            <v>-0.29246179999999999</v>
          </cell>
          <cell r="J3329">
            <v>-0.119673</v>
          </cell>
          <cell r="K3329">
            <v>0</v>
          </cell>
          <cell r="L3329">
            <v>0.119673</v>
          </cell>
          <cell r="M3329">
            <v>0.29246179999999999</v>
          </cell>
          <cell r="N3329">
            <v>0.29246179999999999</v>
          </cell>
          <cell r="O3329">
            <v>93</v>
          </cell>
        </row>
        <row r="3330">
          <cell r="A3330" t="str">
            <v>C&amp;I</v>
          </cell>
          <cell r="B3330">
            <v>17</v>
          </cell>
          <cell r="C3330" t="str">
            <v>R</v>
          </cell>
          <cell r="D3330" t="str">
            <v>PCT</v>
          </cell>
          <cell r="E3330" t="str">
            <v>Industry: Offices, Hotels, Finance, Services</v>
          </cell>
          <cell r="F3330">
            <v>98.470600000000005</v>
          </cell>
          <cell r="G3330">
            <v>6.9068529999999999</v>
          </cell>
          <cell r="H3330">
            <v>7.5505750000000003</v>
          </cell>
          <cell r="I3330">
            <v>-0.29606159999999998</v>
          </cell>
          <cell r="J3330">
            <v>-0.121146</v>
          </cell>
          <cell r="K3330">
            <v>0</v>
          </cell>
          <cell r="L3330">
            <v>0.121146</v>
          </cell>
          <cell r="M3330">
            <v>0.29606159999999998</v>
          </cell>
          <cell r="N3330">
            <v>0.29606159999999998</v>
          </cell>
          <cell r="O3330">
            <v>93</v>
          </cell>
        </row>
        <row r="3331">
          <cell r="A3331" t="str">
            <v>C&amp;I</v>
          </cell>
          <cell r="B3331">
            <v>18</v>
          </cell>
          <cell r="C3331" t="str">
            <v>R</v>
          </cell>
          <cell r="D3331" t="str">
            <v>PCT</v>
          </cell>
          <cell r="E3331" t="str">
            <v>Industry: Offices, Hotels, Finance, Services</v>
          </cell>
          <cell r="F3331">
            <v>98.558800000000005</v>
          </cell>
          <cell r="G3331">
            <v>5.517614</v>
          </cell>
          <cell r="H3331">
            <v>5.7532300000000003</v>
          </cell>
          <cell r="I3331">
            <v>-0.2992686</v>
          </cell>
          <cell r="J3331">
            <v>-0.12245830000000001</v>
          </cell>
          <cell r="K3331">
            <v>0</v>
          </cell>
          <cell r="L3331">
            <v>0.12245830000000001</v>
          </cell>
          <cell r="M3331">
            <v>0.2992686</v>
          </cell>
          <cell r="N3331">
            <v>0.2992686</v>
          </cell>
          <cell r="O3331">
            <v>93</v>
          </cell>
        </row>
        <row r="3332">
          <cell r="A3332" t="str">
            <v>C&amp;I</v>
          </cell>
          <cell r="B3332">
            <v>19</v>
          </cell>
          <cell r="C3332" t="str">
            <v>R</v>
          </cell>
          <cell r="D3332" t="str">
            <v>PCT</v>
          </cell>
          <cell r="E3332" t="str">
            <v>Industry: Offices, Hotels, Finance, Services</v>
          </cell>
          <cell r="F3332">
            <v>96.147099999999995</v>
          </cell>
          <cell r="G3332">
            <v>4.7413730000000003</v>
          </cell>
          <cell r="H3332">
            <v>5.5321829999999999</v>
          </cell>
          <cell r="I3332">
            <v>-0.29428359999999998</v>
          </cell>
          <cell r="J3332">
            <v>-0.1204185</v>
          </cell>
          <cell r="K3332">
            <v>0</v>
          </cell>
          <cell r="L3332">
            <v>0.1204185</v>
          </cell>
          <cell r="M3332">
            <v>0.29428359999999998</v>
          </cell>
          <cell r="N3332">
            <v>0.29428359999999998</v>
          </cell>
          <cell r="O3332">
            <v>93</v>
          </cell>
        </row>
        <row r="3333">
          <cell r="A3333" t="str">
            <v>C&amp;I</v>
          </cell>
          <cell r="B3333">
            <v>20</v>
          </cell>
          <cell r="C3333" t="str">
            <v>R</v>
          </cell>
          <cell r="D3333" t="str">
            <v>PCT</v>
          </cell>
          <cell r="E3333" t="str">
            <v>Industry: Offices, Hotels, Finance, Services</v>
          </cell>
          <cell r="F3333">
            <v>93.970600000000005</v>
          </cell>
          <cell r="G3333">
            <v>4.6818140000000001</v>
          </cell>
          <cell r="H3333">
            <v>5.0983720000000003</v>
          </cell>
          <cell r="I3333">
            <v>-0.29537770000000002</v>
          </cell>
          <cell r="J3333">
            <v>-0.1208661</v>
          </cell>
          <cell r="K3333">
            <v>0</v>
          </cell>
          <cell r="L3333">
            <v>0.1208661</v>
          </cell>
          <cell r="M3333">
            <v>0.29537770000000002</v>
          </cell>
          <cell r="N3333">
            <v>0.29537770000000002</v>
          </cell>
          <cell r="O3333">
            <v>93</v>
          </cell>
        </row>
        <row r="3334">
          <cell r="A3334" t="str">
            <v>C&amp;I</v>
          </cell>
          <cell r="B3334">
            <v>21</v>
          </cell>
          <cell r="C3334" t="str">
            <v>R</v>
          </cell>
          <cell r="D3334" t="str">
            <v>PCT</v>
          </cell>
          <cell r="E3334" t="str">
            <v>Industry: Offices, Hotels, Finance, Services</v>
          </cell>
          <cell r="F3334">
            <v>90.147099999999995</v>
          </cell>
          <cell r="G3334">
            <v>4.2924220000000002</v>
          </cell>
          <cell r="H3334">
            <v>4.9479990000000003</v>
          </cell>
          <cell r="I3334">
            <v>-0.28913040000000001</v>
          </cell>
          <cell r="J3334">
            <v>-0.11830980000000001</v>
          </cell>
          <cell r="K3334">
            <v>0</v>
          </cell>
          <cell r="L3334">
            <v>0.11830980000000001</v>
          </cell>
          <cell r="M3334">
            <v>0.28913040000000001</v>
          </cell>
          <cell r="N3334">
            <v>0.28913040000000001</v>
          </cell>
          <cell r="O3334">
            <v>93</v>
          </cell>
        </row>
        <row r="3335">
          <cell r="A3335" t="str">
            <v>C&amp;I</v>
          </cell>
          <cell r="B3335">
            <v>22</v>
          </cell>
          <cell r="C3335" t="str">
            <v>R</v>
          </cell>
          <cell r="D3335" t="str">
            <v>PCT</v>
          </cell>
          <cell r="E3335" t="str">
            <v>Industry: Offices, Hotels, Finance, Services</v>
          </cell>
          <cell r="F3335">
            <v>87.147099999999995</v>
          </cell>
          <cell r="G3335">
            <v>3.9706890000000001</v>
          </cell>
          <cell r="H3335">
            <v>4.6307029999999996</v>
          </cell>
          <cell r="I3335">
            <v>-0.28648170000000001</v>
          </cell>
          <cell r="J3335">
            <v>-0.117226</v>
          </cell>
          <cell r="K3335">
            <v>0</v>
          </cell>
          <cell r="L3335">
            <v>0.117226</v>
          </cell>
          <cell r="M3335">
            <v>0.28648170000000001</v>
          </cell>
          <cell r="N3335">
            <v>0.28648170000000001</v>
          </cell>
          <cell r="O3335">
            <v>93</v>
          </cell>
        </row>
        <row r="3336">
          <cell r="A3336" t="str">
            <v>C&amp;I</v>
          </cell>
          <cell r="B3336">
            <v>23</v>
          </cell>
          <cell r="C3336" t="str">
            <v>R</v>
          </cell>
          <cell r="D3336" t="str">
            <v>PCT</v>
          </cell>
          <cell r="E3336" t="str">
            <v>Industry: Offices, Hotels, Finance, Services</v>
          </cell>
          <cell r="F3336">
            <v>84.147099999999995</v>
          </cell>
          <cell r="G3336">
            <v>3.5425010000000001</v>
          </cell>
          <cell r="H3336">
            <v>4.137702</v>
          </cell>
          <cell r="I3336">
            <v>-0.28441539999999998</v>
          </cell>
          <cell r="J3336">
            <v>-0.1163805</v>
          </cell>
          <cell r="K3336">
            <v>0</v>
          </cell>
          <cell r="L3336">
            <v>0.1163805</v>
          </cell>
          <cell r="M3336">
            <v>0.28441539999999998</v>
          </cell>
          <cell r="N3336">
            <v>0.28441539999999998</v>
          </cell>
          <cell r="O3336">
            <v>93</v>
          </cell>
        </row>
        <row r="3337">
          <cell r="A3337" t="str">
            <v>C&amp;I</v>
          </cell>
          <cell r="B3337">
            <v>24</v>
          </cell>
          <cell r="C3337" t="str">
            <v>R</v>
          </cell>
          <cell r="D3337" t="str">
            <v>PCT</v>
          </cell>
          <cell r="E3337" t="str">
            <v>Industry: Offices, Hotels, Finance, Services</v>
          </cell>
          <cell r="F3337">
            <v>81.647099999999995</v>
          </cell>
          <cell r="G3337">
            <v>3.2134360000000002</v>
          </cell>
          <cell r="H3337">
            <v>3.5677829999999999</v>
          </cell>
          <cell r="I3337">
            <v>-0.28485559999999999</v>
          </cell>
          <cell r="J3337">
            <v>-0.1165606</v>
          </cell>
          <cell r="K3337">
            <v>0</v>
          </cell>
          <cell r="L3337">
            <v>0.1165606</v>
          </cell>
          <cell r="M3337">
            <v>0.28485559999999999</v>
          </cell>
          <cell r="N3337">
            <v>0.28485559999999999</v>
          </cell>
          <cell r="O3337">
            <v>93</v>
          </cell>
        </row>
        <row r="3338">
          <cell r="A3338" t="str">
            <v>C&amp;I</v>
          </cell>
          <cell r="B3338">
            <v>1</v>
          </cell>
          <cell r="C3338" t="str">
            <v>R</v>
          </cell>
          <cell r="D3338" t="str">
            <v>PCT</v>
          </cell>
          <cell r="E3338" t="str">
            <v>Industry: Other or unknown</v>
          </cell>
          <cell r="F3338">
            <v>76.5</v>
          </cell>
          <cell r="G3338">
            <v>1.0627230000000001</v>
          </cell>
          <cell r="H3338">
            <v>1.0103709999999999</v>
          </cell>
          <cell r="I3338">
            <v>-1.66429</v>
          </cell>
          <cell r="J3338">
            <v>-0.6810138</v>
          </cell>
          <cell r="K3338">
            <v>0</v>
          </cell>
          <cell r="L3338">
            <v>0.6810138</v>
          </cell>
          <cell r="M3338">
            <v>1.66429</v>
          </cell>
          <cell r="N3338">
            <v>1.66429</v>
          </cell>
          <cell r="O3338">
            <v>20</v>
          </cell>
        </row>
        <row r="3339">
          <cell r="A3339" t="str">
            <v>C&amp;I</v>
          </cell>
          <cell r="B3339">
            <v>2</v>
          </cell>
          <cell r="C3339" t="str">
            <v>R</v>
          </cell>
          <cell r="D3339" t="str">
            <v>PCT</v>
          </cell>
          <cell r="E3339" t="str">
            <v>Industry: Other or unknown</v>
          </cell>
          <cell r="F3339">
            <v>75.846199999999996</v>
          </cell>
          <cell r="G3339">
            <v>1.070011</v>
          </cell>
          <cell r="H3339">
            <v>0.95326909999999998</v>
          </cell>
          <cell r="I3339">
            <v>-1.66371</v>
          </cell>
          <cell r="J3339">
            <v>-0.68077679999999996</v>
          </cell>
          <cell r="K3339">
            <v>0</v>
          </cell>
          <cell r="L3339">
            <v>0.68077679999999996</v>
          </cell>
          <cell r="M3339">
            <v>1.66371</v>
          </cell>
          <cell r="N3339">
            <v>1.66371</v>
          </cell>
          <cell r="O3339">
            <v>20</v>
          </cell>
        </row>
        <row r="3340">
          <cell r="A3340" t="str">
            <v>C&amp;I</v>
          </cell>
          <cell r="B3340">
            <v>3</v>
          </cell>
          <cell r="C3340" t="str">
            <v>R</v>
          </cell>
          <cell r="D3340" t="str">
            <v>PCT</v>
          </cell>
          <cell r="E3340" t="str">
            <v>Industry: Other or unknown</v>
          </cell>
          <cell r="F3340">
            <v>73.269199999999998</v>
          </cell>
          <cell r="G3340">
            <v>1.0237339999999999</v>
          </cell>
          <cell r="H3340">
            <v>0.90481829999999996</v>
          </cell>
          <cell r="I3340">
            <v>-1.6610879999999999</v>
          </cell>
          <cell r="J3340">
            <v>-0.67970359999999996</v>
          </cell>
          <cell r="K3340">
            <v>0</v>
          </cell>
          <cell r="L3340">
            <v>0.67970359999999996</v>
          </cell>
          <cell r="M3340">
            <v>1.6610879999999999</v>
          </cell>
          <cell r="N3340">
            <v>1.6610879999999999</v>
          </cell>
          <cell r="O3340">
            <v>20</v>
          </cell>
        </row>
        <row r="3341">
          <cell r="A3341" t="str">
            <v>C&amp;I</v>
          </cell>
          <cell r="B3341">
            <v>4</v>
          </cell>
          <cell r="C3341" t="str">
            <v>R</v>
          </cell>
          <cell r="D3341" t="str">
            <v>PCT</v>
          </cell>
          <cell r="E3341" t="str">
            <v>Industry: Other or unknown</v>
          </cell>
          <cell r="F3341">
            <v>71.923100000000005</v>
          </cell>
          <cell r="G3341">
            <v>1.054826</v>
          </cell>
          <cell r="H3341">
            <v>0.92458600000000002</v>
          </cell>
          <cell r="I3341">
            <v>-1.6575500000000001</v>
          </cell>
          <cell r="J3341">
            <v>-0.67825590000000002</v>
          </cell>
          <cell r="K3341">
            <v>0</v>
          </cell>
          <cell r="L3341">
            <v>0.67825590000000002</v>
          </cell>
          <cell r="M3341">
            <v>1.6575500000000001</v>
          </cell>
          <cell r="N3341">
            <v>1.6575500000000001</v>
          </cell>
          <cell r="O3341">
            <v>20</v>
          </cell>
        </row>
        <row r="3342">
          <cell r="A3342" t="str">
            <v>C&amp;I</v>
          </cell>
          <cell r="B3342">
            <v>5</v>
          </cell>
          <cell r="C3342" t="str">
            <v>R</v>
          </cell>
          <cell r="D3342" t="str">
            <v>PCT</v>
          </cell>
          <cell r="E3342" t="str">
            <v>Industry: Other or unknown</v>
          </cell>
          <cell r="F3342">
            <v>70.307699999999997</v>
          </cell>
          <cell r="G3342">
            <v>1.0279959999999999</v>
          </cell>
          <cell r="H3342">
            <v>0.87823989999999996</v>
          </cell>
          <cell r="I3342">
            <v>-1.6572640000000001</v>
          </cell>
          <cell r="J3342">
            <v>-0.67813900000000005</v>
          </cell>
          <cell r="K3342">
            <v>0</v>
          </cell>
          <cell r="L3342">
            <v>0.67813900000000005</v>
          </cell>
          <cell r="M3342">
            <v>1.6572640000000001</v>
          </cell>
          <cell r="N3342">
            <v>1.6572640000000001</v>
          </cell>
          <cell r="O3342">
            <v>20</v>
          </cell>
        </row>
        <row r="3343">
          <cell r="A3343" t="str">
            <v>C&amp;I</v>
          </cell>
          <cell r="B3343">
            <v>6</v>
          </cell>
          <cell r="C3343" t="str">
            <v>R</v>
          </cell>
          <cell r="D3343" t="str">
            <v>PCT</v>
          </cell>
          <cell r="E3343" t="str">
            <v>Industry: Other or unknown</v>
          </cell>
          <cell r="F3343">
            <v>69.269199999999998</v>
          </cell>
          <cell r="G3343">
            <v>1.0165789999999999</v>
          </cell>
          <cell r="H3343">
            <v>0.8748937</v>
          </cell>
          <cell r="I3343">
            <v>-1.656139</v>
          </cell>
          <cell r="J3343">
            <v>-0.67767869999999997</v>
          </cell>
          <cell r="K3343">
            <v>0</v>
          </cell>
          <cell r="L3343">
            <v>0.67767869999999997</v>
          </cell>
          <cell r="M3343">
            <v>1.656139</v>
          </cell>
          <cell r="N3343">
            <v>1.656139</v>
          </cell>
          <cell r="O3343">
            <v>20</v>
          </cell>
        </row>
        <row r="3344">
          <cell r="A3344" t="str">
            <v>C&amp;I</v>
          </cell>
          <cell r="B3344">
            <v>7</v>
          </cell>
          <cell r="C3344" t="str">
            <v>R</v>
          </cell>
          <cell r="D3344" t="str">
            <v>PCT</v>
          </cell>
          <cell r="E3344" t="str">
            <v>Industry: Other or unknown</v>
          </cell>
          <cell r="F3344">
            <v>68.230800000000002</v>
          </cell>
          <cell r="G3344">
            <v>1.1723710000000001</v>
          </cell>
          <cell r="H3344">
            <v>1.015261</v>
          </cell>
          <cell r="I3344">
            <v>-1.6626829999999999</v>
          </cell>
          <cell r="J3344">
            <v>-0.68035659999999998</v>
          </cell>
          <cell r="K3344">
            <v>0</v>
          </cell>
          <cell r="L3344">
            <v>0.68035659999999998</v>
          </cell>
          <cell r="M3344">
            <v>1.6626829999999999</v>
          </cell>
          <cell r="N3344">
            <v>1.6626829999999999</v>
          </cell>
          <cell r="O3344">
            <v>20</v>
          </cell>
        </row>
        <row r="3345">
          <cell r="A3345" t="str">
            <v>C&amp;I</v>
          </cell>
          <cell r="B3345">
            <v>8</v>
          </cell>
          <cell r="C3345" t="str">
            <v>R</v>
          </cell>
          <cell r="D3345" t="str">
            <v>PCT</v>
          </cell>
          <cell r="E3345" t="str">
            <v>Industry: Other or unknown</v>
          </cell>
          <cell r="F3345">
            <v>68.807699999999997</v>
          </cell>
          <cell r="G3345">
            <v>1.612209</v>
          </cell>
          <cell r="H3345">
            <v>1.379786</v>
          </cell>
          <cell r="I3345">
            <v>-1.708602</v>
          </cell>
          <cell r="J3345">
            <v>-0.69914589999999999</v>
          </cell>
          <cell r="K3345">
            <v>0</v>
          </cell>
          <cell r="L3345">
            <v>0.69914589999999999</v>
          </cell>
          <cell r="M3345">
            <v>1.708602</v>
          </cell>
          <cell r="N3345">
            <v>1.708602</v>
          </cell>
          <cell r="O3345">
            <v>20</v>
          </cell>
        </row>
        <row r="3346">
          <cell r="A3346" t="str">
            <v>C&amp;I</v>
          </cell>
          <cell r="B3346">
            <v>9</v>
          </cell>
          <cell r="C3346" t="str">
            <v>R</v>
          </cell>
          <cell r="D3346" t="str">
            <v>PCT</v>
          </cell>
          <cell r="E3346" t="str">
            <v>Industry: Other or unknown</v>
          </cell>
          <cell r="F3346">
            <v>71.615399999999994</v>
          </cell>
          <cell r="G3346">
            <v>3.1305869999999998</v>
          </cell>
          <cell r="H3346">
            <v>3.2219039999999999</v>
          </cell>
          <cell r="I3346">
            <v>-1.7606599999999999</v>
          </cell>
          <cell r="J3346">
            <v>-0.72044779999999997</v>
          </cell>
          <cell r="K3346">
            <v>0</v>
          </cell>
          <cell r="L3346">
            <v>0.72044779999999997</v>
          </cell>
          <cell r="M3346">
            <v>1.7606599999999999</v>
          </cell>
          <cell r="N3346">
            <v>1.7606599999999999</v>
          </cell>
          <cell r="O3346">
            <v>20</v>
          </cell>
        </row>
        <row r="3347">
          <cell r="A3347" t="str">
            <v>C&amp;I</v>
          </cell>
          <cell r="B3347">
            <v>10</v>
          </cell>
          <cell r="C3347" t="str">
            <v>R</v>
          </cell>
          <cell r="D3347" t="str">
            <v>PCT</v>
          </cell>
          <cell r="E3347" t="str">
            <v>Industry: Other or unknown</v>
          </cell>
          <cell r="F3347">
            <v>76.230800000000002</v>
          </cell>
          <cell r="G3347">
            <v>3.7220770000000001</v>
          </cell>
          <cell r="H3347">
            <v>3.660736</v>
          </cell>
          <cell r="I3347">
            <v>-1.8101739999999999</v>
          </cell>
          <cell r="J3347">
            <v>-0.74070849999999999</v>
          </cell>
          <cell r="K3347">
            <v>0</v>
          </cell>
          <cell r="L3347">
            <v>0.74070849999999999</v>
          </cell>
          <cell r="M3347">
            <v>1.8101739999999999</v>
          </cell>
          <cell r="N3347">
            <v>1.8101739999999999</v>
          </cell>
          <cell r="O3347">
            <v>20</v>
          </cell>
        </row>
        <row r="3348">
          <cell r="A3348" t="str">
            <v>C&amp;I</v>
          </cell>
          <cell r="B3348">
            <v>11</v>
          </cell>
          <cell r="C3348" t="str">
            <v>R</v>
          </cell>
          <cell r="D3348" t="str">
            <v>PCT</v>
          </cell>
          <cell r="E3348" t="str">
            <v>Industry: Other or unknown</v>
          </cell>
          <cell r="F3348">
            <v>81.384600000000006</v>
          </cell>
          <cell r="G3348">
            <v>4.6485690000000002</v>
          </cell>
          <cell r="H3348">
            <v>4.9719199999999999</v>
          </cell>
          <cell r="I3348">
            <v>-1.816684</v>
          </cell>
          <cell r="J3348">
            <v>-0.74337220000000004</v>
          </cell>
          <cell r="K3348">
            <v>0</v>
          </cell>
          <cell r="L3348">
            <v>0.74337220000000004</v>
          </cell>
          <cell r="M3348">
            <v>1.816684</v>
          </cell>
          <cell r="N3348">
            <v>1.816684</v>
          </cell>
          <cell r="O3348">
            <v>20</v>
          </cell>
        </row>
        <row r="3349">
          <cell r="A3349" t="str">
            <v>C&amp;I</v>
          </cell>
          <cell r="B3349">
            <v>12</v>
          </cell>
          <cell r="C3349" t="str">
            <v>R</v>
          </cell>
          <cell r="D3349" t="str">
            <v>PCT</v>
          </cell>
          <cell r="E3349" t="str">
            <v>Industry: Other or unknown</v>
          </cell>
          <cell r="F3349">
            <v>85.769199999999998</v>
          </cell>
          <cell r="G3349">
            <v>5.6512520000000004</v>
          </cell>
          <cell r="H3349">
            <v>5.3155729999999997</v>
          </cell>
          <cell r="I3349">
            <v>-1.845863</v>
          </cell>
          <cell r="J3349">
            <v>-0.75531210000000004</v>
          </cell>
          <cell r="K3349">
            <v>0</v>
          </cell>
          <cell r="L3349">
            <v>0.75531210000000004</v>
          </cell>
          <cell r="M3349">
            <v>1.845863</v>
          </cell>
          <cell r="N3349">
            <v>1.845863</v>
          </cell>
          <cell r="O3349">
            <v>20</v>
          </cell>
        </row>
        <row r="3350">
          <cell r="A3350" t="str">
            <v>C&amp;I</v>
          </cell>
          <cell r="B3350">
            <v>13</v>
          </cell>
          <cell r="C3350" t="str">
            <v>R</v>
          </cell>
          <cell r="D3350" t="str">
            <v>PCT</v>
          </cell>
          <cell r="E3350" t="str">
            <v>Industry: Other or unknown</v>
          </cell>
          <cell r="F3350">
            <v>89.230800000000002</v>
          </cell>
          <cell r="G3350">
            <v>6.2371489999999996</v>
          </cell>
          <cell r="H3350">
            <v>6.3074459999999997</v>
          </cell>
          <cell r="I3350">
            <v>-1.872733</v>
          </cell>
          <cell r="J3350">
            <v>-0.76630730000000002</v>
          </cell>
          <cell r="K3350">
            <v>0</v>
          </cell>
          <cell r="L3350">
            <v>0.76630730000000002</v>
          </cell>
          <cell r="M3350">
            <v>1.872733</v>
          </cell>
          <cell r="N3350">
            <v>1.872733</v>
          </cell>
          <cell r="O3350">
            <v>20</v>
          </cell>
        </row>
        <row r="3351">
          <cell r="A3351" t="str">
            <v>C&amp;I</v>
          </cell>
          <cell r="B3351">
            <v>14</v>
          </cell>
          <cell r="C3351" t="str">
            <v>R</v>
          </cell>
          <cell r="D3351" t="str">
            <v>PCT</v>
          </cell>
          <cell r="E3351" t="str">
            <v>Industry: Other or unknown</v>
          </cell>
          <cell r="F3351">
            <v>92.346199999999996</v>
          </cell>
          <cell r="G3351">
            <v>6.6322799999999997</v>
          </cell>
          <cell r="H3351">
            <v>6.7289640000000004</v>
          </cell>
          <cell r="I3351">
            <v>-1.871102</v>
          </cell>
          <cell r="J3351">
            <v>-0.76563999999999999</v>
          </cell>
          <cell r="K3351">
            <v>0</v>
          </cell>
          <cell r="L3351">
            <v>0.76563999999999999</v>
          </cell>
          <cell r="M3351">
            <v>1.871102</v>
          </cell>
          <cell r="N3351">
            <v>1.871102</v>
          </cell>
          <cell r="O3351">
            <v>20</v>
          </cell>
        </row>
        <row r="3352">
          <cell r="A3352" t="str">
            <v>C&amp;I</v>
          </cell>
          <cell r="B3352">
            <v>15</v>
          </cell>
          <cell r="C3352" t="str">
            <v>R</v>
          </cell>
          <cell r="D3352" t="str">
            <v>PCT</v>
          </cell>
          <cell r="E3352" t="str">
            <v>Industry: Other or unknown</v>
          </cell>
          <cell r="F3352">
            <v>94.923100000000005</v>
          </cell>
          <cell r="G3352">
            <v>7.1250859999999996</v>
          </cell>
          <cell r="H3352">
            <v>6.9704350000000002</v>
          </cell>
          <cell r="I3352">
            <v>-1.83639</v>
          </cell>
          <cell r="J3352">
            <v>-0.75143590000000005</v>
          </cell>
          <cell r="K3352">
            <v>0</v>
          </cell>
          <cell r="L3352">
            <v>0.75143590000000005</v>
          </cell>
          <cell r="M3352">
            <v>1.83639</v>
          </cell>
          <cell r="N3352">
            <v>1.83639</v>
          </cell>
          <cell r="O3352">
            <v>20</v>
          </cell>
        </row>
        <row r="3353">
          <cell r="A3353" t="str">
            <v>C&amp;I</v>
          </cell>
          <cell r="B3353">
            <v>16</v>
          </cell>
          <cell r="C3353" t="str">
            <v>R</v>
          </cell>
          <cell r="D3353" t="str">
            <v>PCT</v>
          </cell>
          <cell r="E3353" t="str">
            <v>Industry: Other or unknown</v>
          </cell>
          <cell r="F3353">
            <v>97.230800000000002</v>
          </cell>
          <cell r="G3353">
            <v>7.1017049999999999</v>
          </cell>
          <cell r="H3353">
            <v>7.1691089999999997</v>
          </cell>
          <cell r="I3353">
            <v>-1.808182</v>
          </cell>
          <cell r="J3353">
            <v>-0.73989329999999998</v>
          </cell>
          <cell r="K3353">
            <v>0</v>
          </cell>
          <cell r="L3353">
            <v>0.73989329999999998</v>
          </cell>
          <cell r="M3353">
            <v>1.808182</v>
          </cell>
          <cell r="N3353">
            <v>1.808182</v>
          </cell>
          <cell r="O3353">
            <v>20</v>
          </cell>
        </row>
        <row r="3354">
          <cell r="A3354" t="str">
            <v>C&amp;I</v>
          </cell>
          <cell r="B3354">
            <v>17</v>
          </cell>
          <cell r="C3354" t="str">
            <v>R</v>
          </cell>
          <cell r="D3354" t="str">
            <v>PCT</v>
          </cell>
          <cell r="E3354" t="str">
            <v>Industry: Other or unknown</v>
          </cell>
          <cell r="F3354">
            <v>98.538499999999999</v>
          </cell>
          <cell r="G3354">
            <v>7.0402899999999997</v>
          </cell>
          <cell r="H3354">
            <v>6.7920280000000002</v>
          </cell>
          <cell r="I3354">
            <v>-1.8273200000000001</v>
          </cell>
          <cell r="J3354">
            <v>-0.74772459999999996</v>
          </cell>
          <cell r="K3354">
            <v>0</v>
          </cell>
          <cell r="L3354">
            <v>0.74772459999999996</v>
          </cell>
          <cell r="M3354">
            <v>1.8273200000000001</v>
          </cell>
          <cell r="N3354">
            <v>1.8273200000000001</v>
          </cell>
          <cell r="O3354">
            <v>20</v>
          </cell>
        </row>
        <row r="3355">
          <cell r="A3355" t="str">
            <v>C&amp;I</v>
          </cell>
          <cell r="B3355">
            <v>18</v>
          </cell>
          <cell r="C3355" t="str">
            <v>R</v>
          </cell>
          <cell r="D3355" t="str">
            <v>PCT</v>
          </cell>
          <cell r="E3355" t="str">
            <v>Industry: Other or unknown</v>
          </cell>
          <cell r="F3355">
            <v>98.538499999999999</v>
          </cell>
          <cell r="G3355">
            <v>5.8683949999999996</v>
          </cell>
          <cell r="H3355">
            <v>5.631831</v>
          </cell>
          <cell r="I3355">
            <v>-1.896835</v>
          </cell>
          <cell r="J3355">
            <v>-0.77616949999999996</v>
          </cell>
          <cell r="K3355">
            <v>0</v>
          </cell>
          <cell r="L3355">
            <v>0.77616949999999996</v>
          </cell>
          <cell r="M3355">
            <v>1.896835</v>
          </cell>
          <cell r="N3355">
            <v>1.896835</v>
          </cell>
          <cell r="O3355">
            <v>20</v>
          </cell>
        </row>
        <row r="3356">
          <cell r="A3356" t="str">
            <v>C&amp;I</v>
          </cell>
          <cell r="B3356">
            <v>19</v>
          </cell>
          <cell r="C3356" t="str">
            <v>R</v>
          </cell>
          <cell r="D3356" t="str">
            <v>PCT</v>
          </cell>
          <cell r="E3356" t="str">
            <v>Industry: Other or unknown</v>
          </cell>
          <cell r="F3356">
            <v>96.192300000000003</v>
          </cell>
          <cell r="G3356">
            <v>4.4157710000000003</v>
          </cell>
          <cell r="H3356">
            <v>4.0732080000000002</v>
          </cell>
          <cell r="I3356">
            <v>-1.8836999999999999</v>
          </cell>
          <cell r="J3356">
            <v>-0.77079470000000005</v>
          </cell>
          <cell r="K3356">
            <v>0</v>
          </cell>
          <cell r="L3356">
            <v>0.77079470000000005</v>
          </cell>
          <cell r="M3356">
            <v>1.8836999999999999</v>
          </cell>
          <cell r="N3356">
            <v>1.8836999999999999</v>
          </cell>
          <cell r="O3356">
            <v>20</v>
          </cell>
        </row>
        <row r="3357">
          <cell r="A3357" t="str">
            <v>C&amp;I</v>
          </cell>
          <cell r="B3357">
            <v>20</v>
          </cell>
          <cell r="C3357" t="str">
            <v>R</v>
          </cell>
          <cell r="D3357" t="str">
            <v>PCT</v>
          </cell>
          <cell r="E3357" t="str">
            <v>Industry: Other or unknown</v>
          </cell>
          <cell r="F3357">
            <v>94.115399999999994</v>
          </cell>
          <cell r="G3357">
            <v>3.562262</v>
          </cell>
          <cell r="H3357">
            <v>3.9196810000000002</v>
          </cell>
          <cell r="I3357">
            <v>-1.8872390000000001</v>
          </cell>
          <cell r="J3357">
            <v>-0.77224300000000001</v>
          </cell>
          <cell r="K3357">
            <v>0</v>
          </cell>
          <cell r="L3357">
            <v>0.77224300000000001</v>
          </cell>
          <cell r="M3357">
            <v>1.8872390000000001</v>
          </cell>
          <cell r="N3357">
            <v>1.8872390000000001</v>
          </cell>
          <cell r="O3357">
            <v>20</v>
          </cell>
        </row>
        <row r="3358">
          <cell r="A3358" t="str">
            <v>C&amp;I</v>
          </cell>
          <cell r="B3358">
            <v>21</v>
          </cell>
          <cell r="C3358" t="str">
            <v>R</v>
          </cell>
          <cell r="D3358" t="str">
            <v>PCT</v>
          </cell>
          <cell r="E3358" t="str">
            <v>Industry: Other or unknown</v>
          </cell>
          <cell r="F3358">
            <v>90.153800000000004</v>
          </cell>
          <cell r="G3358">
            <v>2.5108779999999999</v>
          </cell>
          <cell r="H3358">
            <v>2.4431050000000001</v>
          </cell>
          <cell r="I3358">
            <v>-1.800834</v>
          </cell>
          <cell r="J3358">
            <v>-0.73688670000000001</v>
          </cell>
          <cell r="K3358">
            <v>0</v>
          </cell>
          <cell r="L3358">
            <v>0.73688670000000001</v>
          </cell>
          <cell r="M3358">
            <v>1.800834</v>
          </cell>
          <cell r="N3358">
            <v>1.800834</v>
          </cell>
          <cell r="O3358">
            <v>20</v>
          </cell>
        </row>
        <row r="3359">
          <cell r="A3359" t="str">
            <v>C&amp;I</v>
          </cell>
          <cell r="B3359">
            <v>22</v>
          </cell>
          <cell r="C3359" t="str">
            <v>R</v>
          </cell>
          <cell r="D3359" t="str">
            <v>PCT</v>
          </cell>
          <cell r="E3359" t="str">
            <v>Industry: Other or unknown</v>
          </cell>
          <cell r="F3359">
            <v>87.153800000000004</v>
          </cell>
          <cell r="G3359">
            <v>1.6751240000000001</v>
          </cell>
          <cell r="H3359">
            <v>1.68486</v>
          </cell>
          <cell r="I3359">
            <v>-1.7589399999999999</v>
          </cell>
          <cell r="J3359">
            <v>-0.71974380000000004</v>
          </cell>
          <cell r="K3359">
            <v>0</v>
          </cell>
          <cell r="L3359">
            <v>0.71974380000000004</v>
          </cell>
          <cell r="M3359">
            <v>1.7589399999999999</v>
          </cell>
          <cell r="N3359">
            <v>1.7589399999999999</v>
          </cell>
          <cell r="O3359">
            <v>20</v>
          </cell>
        </row>
        <row r="3360">
          <cell r="A3360" t="str">
            <v>C&amp;I</v>
          </cell>
          <cell r="B3360">
            <v>23</v>
          </cell>
          <cell r="C3360" t="str">
            <v>R</v>
          </cell>
          <cell r="D3360" t="str">
            <v>PCT</v>
          </cell>
          <cell r="E3360" t="str">
            <v>Industry: Other or unknown</v>
          </cell>
          <cell r="F3360">
            <v>84.076899999999995</v>
          </cell>
          <cell r="G3360">
            <v>1.3281160000000001</v>
          </cell>
          <cell r="H3360">
            <v>1.237484</v>
          </cell>
          <cell r="I3360">
            <v>-1.7169749999999999</v>
          </cell>
          <cell r="J3360">
            <v>-0.70257250000000004</v>
          </cell>
          <cell r="K3360">
            <v>0</v>
          </cell>
          <cell r="L3360">
            <v>0.70257250000000004</v>
          </cell>
          <cell r="M3360">
            <v>1.7169749999999999</v>
          </cell>
          <cell r="N3360">
            <v>1.7169749999999999</v>
          </cell>
          <cell r="O3360">
            <v>20</v>
          </cell>
        </row>
        <row r="3361">
          <cell r="A3361" t="str">
            <v>C&amp;I</v>
          </cell>
          <cell r="B3361">
            <v>24</v>
          </cell>
          <cell r="C3361" t="str">
            <v>R</v>
          </cell>
          <cell r="D3361" t="str">
            <v>PCT</v>
          </cell>
          <cell r="E3361" t="str">
            <v>Industry: Other or unknown</v>
          </cell>
          <cell r="F3361">
            <v>81.615399999999994</v>
          </cell>
          <cell r="G3361">
            <v>1.1507579999999999</v>
          </cell>
          <cell r="H3361">
            <v>1.1217870000000001</v>
          </cell>
          <cell r="I3361">
            <v>-1.681969</v>
          </cell>
          <cell r="J3361">
            <v>-0.68824830000000004</v>
          </cell>
          <cell r="K3361">
            <v>0</v>
          </cell>
          <cell r="L3361">
            <v>0.68824830000000004</v>
          </cell>
          <cell r="M3361">
            <v>1.681969</v>
          </cell>
          <cell r="N3361">
            <v>1.681969</v>
          </cell>
          <cell r="O3361">
            <v>20</v>
          </cell>
        </row>
        <row r="3362">
          <cell r="A3362" t="str">
            <v>C&amp;I</v>
          </cell>
          <cell r="B3362">
            <v>1</v>
          </cell>
          <cell r="C3362" t="str">
            <v>R</v>
          </cell>
          <cell r="D3362" t="str">
            <v>PCT</v>
          </cell>
          <cell r="E3362" t="str">
            <v>Industry: Retail stores</v>
          </cell>
          <cell r="F3362">
            <v>77</v>
          </cell>
          <cell r="G3362">
            <v>2.092905</v>
          </cell>
          <cell r="H3362">
            <v>1.6774990000000001</v>
          </cell>
          <cell r="I3362">
            <v>-0.50400160000000005</v>
          </cell>
          <cell r="J3362">
            <v>-0.20623330000000001</v>
          </cell>
          <cell r="K3362">
            <v>0</v>
          </cell>
          <cell r="L3362">
            <v>0.20623330000000001</v>
          </cell>
          <cell r="M3362">
            <v>0.50400160000000005</v>
          </cell>
          <cell r="N3362">
            <v>0.50400160000000005</v>
          </cell>
          <cell r="O3362">
            <v>19</v>
          </cell>
        </row>
        <row r="3363">
          <cell r="A3363" t="str">
            <v>C&amp;I</v>
          </cell>
          <cell r="B3363">
            <v>2</v>
          </cell>
          <cell r="C3363" t="str">
            <v>R</v>
          </cell>
          <cell r="D3363" t="str">
            <v>PCT</v>
          </cell>
          <cell r="E3363" t="str">
            <v>Industry: Retail stores</v>
          </cell>
          <cell r="F3363">
            <v>76.5</v>
          </cell>
          <cell r="G3363">
            <v>1.874268</v>
          </cell>
          <cell r="H3363">
            <v>1.684499</v>
          </cell>
          <cell r="I3363">
            <v>-0.50882380000000005</v>
          </cell>
          <cell r="J3363">
            <v>-0.20820659999999999</v>
          </cell>
          <cell r="K3363">
            <v>0</v>
          </cell>
          <cell r="L3363">
            <v>0.20820659999999999</v>
          </cell>
          <cell r="M3363">
            <v>0.50882380000000005</v>
          </cell>
          <cell r="N3363">
            <v>0.50882380000000005</v>
          </cell>
          <cell r="O3363">
            <v>19</v>
          </cell>
        </row>
        <row r="3364">
          <cell r="A3364" t="str">
            <v>C&amp;I</v>
          </cell>
          <cell r="B3364">
            <v>3</v>
          </cell>
          <cell r="C3364" t="str">
            <v>R</v>
          </cell>
          <cell r="D3364" t="str">
            <v>PCT</v>
          </cell>
          <cell r="E3364" t="str">
            <v>Industry: Retail stores</v>
          </cell>
          <cell r="F3364">
            <v>73.5</v>
          </cell>
          <cell r="G3364">
            <v>1.8409070000000001</v>
          </cell>
          <cell r="H3364">
            <v>1.9994989999999999</v>
          </cell>
          <cell r="I3364">
            <v>-0.50039469999999997</v>
          </cell>
          <cell r="J3364">
            <v>-0.20475750000000001</v>
          </cell>
          <cell r="K3364">
            <v>0</v>
          </cell>
          <cell r="L3364">
            <v>0.20475750000000001</v>
          </cell>
          <cell r="M3364">
            <v>0.50039469999999997</v>
          </cell>
          <cell r="N3364">
            <v>0.50039469999999997</v>
          </cell>
          <cell r="O3364">
            <v>19</v>
          </cell>
        </row>
        <row r="3365">
          <cell r="A3365" t="str">
            <v>C&amp;I</v>
          </cell>
          <cell r="B3365">
            <v>4</v>
          </cell>
          <cell r="C3365" t="str">
            <v>R</v>
          </cell>
          <cell r="D3365" t="str">
            <v>PCT</v>
          </cell>
          <cell r="E3365" t="str">
            <v>Industry: Retail stores</v>
          </cell>
          <cell r="F3365">
            <v>72</v>
          </cell>
          <cell r="G3365">
            <v>1.81044</v>
          </cell>
          <cell r="H3365">
            <v>1.6509990000000001</v>
          </cell>
          <cell r="I3365">
            <v>-0.4975137</v>
          </cell>
          <cell r="J3365">
            <v>-0.2035786</v>
          </cell>
          <cell r="K3365">
            <v>0</v>
          </cell>
          <cell r="L3365">
            <v>0.2035786</v>
          </cell>
          <cell r="M3365">
            <v>0.4975137</v>
          </cell>
          <cell r="N3365">
            <v>0.4975137</v>
          </cell>
          <cell r="O3365">
            <v>19</v>
          </cell>
        </row>
        <row r="3366">
          <cell r="A3366" t="str">
            <v>C&amp;I</v>
          </cell>
          <cell r="B3366">
            <v>5</v>
          </cell>
          <cell r="C3366" t="str">
            <v>R</v>
          </cell>
          <cell r="D3366" t="str">
            <v>PCT</v>
          </cell>
          <cell r="E3366" t="str">
            <v>Industry: Retail stores</v>
          </cell>
          <cell r="F3366">
            <v>70.5</v>
          </cell>
          <cell r="G3366">
            <v>1.784268</v>
          </cell>
          <cell r="H3366">
            <v>1.665</v>
          </cell>
          <cell r="I3366">
            <v>-0.49869960000000002</v>
          </cell>
          <cell r="J3366">
            <v>-0.20406379999999999</v>
          </cell>
          <cell r="K3366">
            <v>0</v>
          </cell>
          <cell r="L3366">
            <v>0.20406379999999999</v>
          </cell>
          <cell r="M3366">
            <v>0.49869960000000002</v>
          </cell>
          <cell r="N3366">
            <v>0.49869960000000002</v>
          </cell>
          <cell r="O3366">
            <v>19</v>
          </cell>
        </row>
        <row r="3367">
          <cell r="A3367" t="str">
            <v>C&amp;I</v>
          </cell>
          <cell r="B3367">
            <v>6</v>
          </cell>
          <cell r="C3367" t="str">
            <v>R</v>
          </cell>
          <cell r="D3367" t="str">
            <v>PCT</v>
          </cell>
          <cell r="E3367" t="str">
            <v>Industry: Retail stores</v>
          </cell>
          <cell r="F3367">
            <v>69.5</v>
          </cell>
          <cell r="G3367">
            <v>1.7230430000000001</v>
          </cell>
          <cell r="H3367">
            <v>1.666499</v>
          </cell>
          <cell r="I3367">
            <v>-0.49499130000000002</v>
          </cell>
          <cell r="J3367">
            <v>-0.20254639999999999</v>
          </cell>
          <cell r="K3367">
            <v>0</v>
          </cell>
          <cell r="L3367">
            <v>0.20254639999999999</v>
          </cell>
          <cell r="M3367">
            <v>0.49499130000000002</v>
          </cell>
          <cell r="N3367">
            <v>0.49499130000000002</v>
          </cell>
          <cell r="O3367">
            <v>19</v>
          </cell>
        </row>
        <row r="3368">
          <cell r="A3368" t="str">
            <v>C&amp;I</v>
          </cell>
          <cell r="B3368">
            <v>7</v>
          </cell>
          <cell r="C3368" t="str">
            <v>R</v>
          </cell>
          <cell r="D3368" t="str">
            <v>PCT</v>
          </cell>
          <cell r="E3368" t="str">
            <v>Industry: Retail stores</v>
          </cell>
          <cell r="F3368">
            <v>68.5</v>
          </cell>
          <cell r="G3368">
            <v>2.2123050000000002</v>
          </cell>
          <cell r="H3368">
            <v>1.9944999999999999</v>
          </cell>
          <cell r="I3368">
            <v>-0.50234029999999996</v>
          </cell>
          <cell r="J3368">
            <v>-0.2055535</v>
          </cell>
          <cell r="K3368">
            <v>0</v>
          </cell>
          <cell r="L3368">
            <v>0.2055535</v>
          </cell>
          <cell r="M3368">
            <v>0.50234029999999996</v>
          </cell>
          <cell r="N3368">
            <v>0.50234029999999996</v>
          </cell>
          <cell r="O3368">
            <v>19</v>
          </cell>
        </row>
        <row r="3369">
          <cell r="A3369" t="str">
            <v>C&amp;I</v>
          </cell>
          <cell r="B3369">
            <v>8</v>
          </cell>
          <cell r="C3369" t="str">
            <v>R</v>
          </cell>
          <cell r="D3369" t="str">
            <v>PCT</v>
          </cell>
          <cell r="E3369" t="str">
            <v>Industry: Retail stores</v>
          </cell>
          <cell r="F3369">
            <v>69</v>
          </cell>
          <cell r="G3369">
            <v>6.2908330000000001</v>
          </cell>
          <cell r="H3369">
            <v>5.9864980000000001</v>
          </cell>
          <cell r="I3369">
            <v>-0.55055739999999997</v>
          </cell>
          <cell r="J3369">
            <v>-0.2252836</v>
          </cell>
          <cell r="K3369">
            <v>0</v>
          </cell>
          <cell r="L3369">
            <v>0.2252836</v>
          </cell>
          <cell r="M3369">
            <v>0.55055739999999997</v>
          </cell>
          <cell r="N3369">
            <v>0.55055739999999997</v>
          </cell>
          <cell r="O3369">
            <v>19</v>
          </cell>
        </row>
        <row r="3370">
          <cell r="A3370" t="str">
            <v>C&amp;I</v>
          </cell>
          <cell r="B3370">
            <v>9</v>
          </cell>
          <cell r="C3370" t="str">
            <v>R</v>
          </cell>
          <cell r="D3370" t="str">
            <v>PCT</v>
          </cell>
          <cell r="E3370" t="str">
            <v>Industry: Retail stores</v>
          </cell>
          <cell r="F3370">
            <v>71.5</v>
          </cell>
          <cell r="G3370">
            <v>5.8560910000000002</v>
          </cell>
          <cell r="H3370">
            <v>6.8559989999999997</v>
          </cell>
          <cell r="I3370">
            <v>-0.52512610000000004</v>
          </cell>
          <cell r="J3370">
            <v>-0.2148774</v>
          </cell>
          <cell r="K3370">
            <v>0</v>
          </cell>
          <cell r="L3370">
            <v>0.2148774</v>
          </cell>
          <cell r="M3370">
            <v>0.52512610000000004</v>
          </cell>
          <cell r="N3370">
            <v>0.52512610000000004</v>
          </cell>
          <cell r="O3370">
            <v>19</v>
          </cell>
        </row>
        <row r="3371">
          <cell r="A3371" t="str">
            <v>C&amp;I</v>
          </cell>
          <cell r="B3371">
            <v>10</v>
          </cell>
          <cell r="C3371" t="str">
            <v>R</v>
          </cell>
          <cell r="D3371" t="str">
            <v>PCT</v>
          </cell>
          <cell r="E3371" t="str">
            <v>Industry: Retail stores</v>
          </cell>
          <cell r="F3371">
            <v>76</v>
          </cell>
          <cell r="G3371">
            <v>6.0371439999999996</v>
          </cell>
          <cell r="H3371">
            <v>5.9364990000000004</v>
          </cell>
          <cell r="I3371">
            <v>-0.53762189999999999</v>
          </cell>
          <cell r="J3371">
            <v>-0.21999050000000001</v>
          </cell>
          <cell r="K3371">
            <v>0</v>
          </cell>
          <cell r="L3371">
            <v>0.21999050000000001</v>
          </cell>
          <cell r="M3371">
            <v>0.53762189999999999</v>
          </cell>
          <cell r="N3371">
            <v>0.53762189999999999</v>
          </cell>
          <cell r="O3371">
            <v>19</v>
          </cell>
        </row>
        <row r="3372">
          <cell r="A3372" t="str">
            <v>C&amp;I</v>
          </cell>
          <cell r="B3372">
            <v>11</v>
          </cell>
          <cell r="C3372" t="str">
            <v>R</v>
          </cell>
          <cell r="D3372" t="str">
            <v>PCT</v>
          </cell>
          <cell r="E3372" t="str">
            <v>Industry: Retail stores</v>
          </cell>
          <cell r="F3372">
            <v>81.5</v>
          </cell>
          <cell r="G3372">
            <v>8.2366609999999998</v>
          </cell>
          <cell r="H3372">
            <v>8.4204989999999995</v>
          </cell>
          <cell r="I3372">
            <v>-0.54307099999999997</v>
          </cell>
          <cell r="J3372">
            <v>-0.22222030000000001</v>
          </cell>
          <cell r="K3372">
            <v>0</v>
          </cell>
          <cell r="L3372">
            <v>0.22222030000000001</v>
          </cell>
          <cell r="M3372">
            <v>0.54307099999999997</v>
          </cell>
          <cell r="N3372">
            <v>0.54307099999999997</v>
          </cell>
          <cell r="O3372">
            <v>19</v>
          </cell>
        </row>
        <row r="3373">
          <cell r="A3373" t="str">
            <v>C&amp;I</v>
          </cell>
          <cell r="B3373">
            <v>12</v>
          </cell>
          <cell r="C3373" t="str">
            <v>R</v>
          </cell>
          <cell r="D3373" t="str">
            <v>PCT</v>
          </cell>
          <cell r="E3373" t="str">
            <v>Industry: Retail stores</v>
          </cell>
          <cell r="F3373">
            <v>86</v>
          </cell>
          <cell r="G3373">
            <v>8.4352789999999995</v>
          </cell>
          <cell r="H3373">
            <v>8.4024979999999996</v>
          </cell>
          <cell r="I3373">
            <v>-0.53193950000000001</v>
          </cell>
          <cell r="J3373">
            <v>-0.21766530000000001</v>
          </cell>
          <cell r="K3373">
            <v>0</v>
          </cell>
          <cell r="L3373">
            <v>0.21766530000000001</v>
          </cell>
          <cell r="M3373">
            <v>0.53193950000000001</v>
          </cell>
          <cell r="N3373">
            <v>0.53193950000000001</v>
          </cell>
          <cell r="O3373">
            <v>19</v>
          </cell>
        </row>
        <row r="3374">
          <cell r="A3374" t="str">
            <v>C&amp;I</v>
          </cell>
          <cell r="B3374">
            <v>13</v>
          </cell>
          <cell r="C3374" t="str">
            <v>R</v>
          </cell>
          <cell r="D3374" t="str">
            <v>PCT</v>
          </cell>
          <cell r="E3374" t="str">
            <v>Industry: Retail stores</v>
          </cell>
          <cell r="F3374">
            <v>89.5</v>
          </cell>
          <cell r="G3374">
            <v>8.9343319999999995</v>
          </cell>
          <cell r="H3374">
            <v>9.4839979999999997</v>
          </cell>
          <cell r="I3374">
            <v>-0.53324579999999999</v>
          </cell>
          <cell r="J3374">
            <v>-0.2181999</v>
          </cell>
          <cell r="K3374">
            <v>0</v>
          </cell>
          <cell r="L3374">
            <v>0.2181999</v>
          </cell>
          <cell r="M3374">
            <v>0.53324579999999999</v>
          </cell>
          <cell r="N3374">
            <v>0.53324579999999999</v>
          </cell>
          <cell r="O3374">
            <v>19</v>
          </cell>
        </row>
        <row r="3375">
          <cell r="A3375" t="str">
            <v>C&amp;I</v>
          </cell>
          <cell r="B3375">
            <v>14</v>
          </cell>
          <cell r="C3375" t="str">
            <v>R</v>
          </cell>
          <cell r="D3375" t="str">
            <v>PCT</v>
          </cell>
          <cell r="E3375" t="str">
            <v>Industry: Retail stores</v>
          </cell>
          <cell r="F3375">
            <v>92.5</v>
          </cell>
          <cell r="G3375">
            <v>9.4614750000000001</v>
          </cell>
          <cell r="H3375">
            <v>9.5879969999999997</v>
          </cell>
          <cell r="I3375">
            <v>-0.52665729999999999</v>
          </cell>
          <cell r="J3375">
            <v>-0.2155039</v>
          </cell>
          <cell r="K3375">
            <v>0</v>
          </cell>
          <cell r="L3375">
            <v>0.2155039</v>
          </cell>
          <cell r="M3375">
            <v>0.52665729999999999</v>
          </cell>
          <cell r="N3375">
            <v>0.52665729999999999</v>
          </cell>
          <cell r="O3375">
            <v>19</v>
          </cell>
        </row>
        <row r="3376">
          <cell r="A3376" t="str">
            <v>C&amp;I</v>
          </cell>
          <cell r="B3376">
            <v>15</v>
          </cell>
          <cell r="C3376" t="str">
            <v>R</v>
          </cell>
          <cell r="D3376" t="str">
            <v>PCT</v>
          </cell>
          <cell r="E3376" t="str">
            <v>Industry: Retail stores</v>
          </cell>
          <cell r="F3376">
            <v>95</v>
          </cell>
          <cell r="G3376">
            <v>9.7282419999999998</v>
          </cell>
          <cell r="H3376">
            <v>8.9009979999999995</v>
          </cell>
          <cell r="I3376">
            <v>-0.52777019999999997</v>
          </cell>
          <cell r="J3376">
            <v>-0.21595929999999999</v>
          </cell>
          <cell r="K3376">
            <v>0</v>
          </cell>
          <cell r="L3376">
            <v>0.21595929999999999</v>
          </cell>
          <cell r="M3376">
            <v>0.52777019999999997</v>
          </cell>
          <cell r="N3376">
            <v>0.52777019999999997</v>
          </cell>
          <cell r="O3376">
            <v>19</v>
          </cell>
        </row>
        <row r="3377">
          <cell r="A3377" t="str">
            <v>C&amp;I</v>
          </cell>
          <cell r="B3377">
            <v>16</v>
          </cell>
          <cell r="C3377" t="str">
            <v>R</v>
          </cell>
          <cell r="D3377" t="str">
            <v>PCT</v>
          </cell>
          <cell r="E3377" t="str">
            <v>Industry: Retail stores</v>
          </cell>
          <cell r="F3377">
            <v>97.5</v>
          </cell>
          <cell r="G3377">
            <v>9.4792210000000008</v>
          </cell>
          <cell r="H3377">
            <v>9.9979969999999998</v>
          </cell>
          <cell r="I3377">
            <v>-0.5086598</v>
          </cell>
          <cell r="J3377">
            <v>-0.20813950000000001</v>
          </cell>
          <cell r="K3377">
            <v>0</v>
          </cell>
          <cell r="L3377">
            <v>0.20813950000000001</v>
          </cell>
          <cell r="M3377">
            <v>0.5086598</v>
          </cell>
          <cell r="N3377">
            <v>0.5086598</v>
          </cell>
          <cell r="O3377">
            <v>19</v>
          </cell>
        </row>
        <row r="3378">
          <cell r="A3378" t="str">
            <v>C&amp;I</v>
          </cell>
          <cell r="B3378">
            <v>17</v>
          </cell>
          <cell r="C3378" t="str">
            <v>R</v>
          </cell>
          <cell r="D3378" t="str">
            <v>PCT</v>
          </cell>
          <cell r="E3378" t="str">
            <v>Industry: Retail stores</v>
          </cell>
          <cell r="F3378">
            <v>99</v>
          </cell>
          <cell r="G3378">
            <v>9.3376040000000007</v>
          </cell>
          <cell r="H3378">
            <v>9.9669969999999992</v>
          </cell>
          <cell r="I3378">
            <v>-0.52342250000000001</v>
          </cell>
          <cell r="J3378">
            <v>-0.21418019999999999</v>
          </cell>
          <cell r="K3378">
            <v>0</v>
          </cell>
          <cell r="L3378">
            <v>0.21418019999999999</v>
          </cell>
          <cell r="M3378">
            <v>0.52342250000000001</v>
          </cell>
          <cell r="N3378">
            <v>0.52342250000000001</v>
          </cell>
          <cell r="O3378">
            <v>19</v>
          </cell>
        </row>
        <row r="3379">
          <cell r="A3379" t="str">
            <v>C&amp;I</v>
          </cell>
          <cell r="B3379">
            <v>18</v>
          </cell>
          <cell r="C3379" t="str">
            <v>R</v>
          </cell>
          <cell r="D3379" t="str">
            <v>PCT</v>
          </cell>
          <cell r="E3379" t="str">
            <v>Industry: Retail stores</v>
          </cell>
          <cell r="F3379">
            <v>99</v>
          </cell>
          <cell r="G3379">
            <v>8.3580850000000009</v>
          </cell>
          <cell r="H3379">
            <v>9.7319980000000008</v>
          </cell>
          <cell r="I3379">
            <v>-0.53704510000000005</v>
          </cell>
          <cell r="J3379">
            <v>-0.21975449999999999</v>
          </cell>
          <cell r="K3379">
            <v>0</v>
          </cell>
          <cell r="L3379">
            <v>0.21975449999999999</v>
          </cell>
          <cell r="M3379">
            <v>0.53704510000000005</v>
          </cell>
          <cell r="N3379">
            <v>0.53704510000000005</v>
          </cell>
          <cell r="O3379">
            <v>19</v>
          </cell>
        </row>
        <row r="3380">
          <cell r="A3380" t="str">
            <v>C&amp;I</v>
          </cell>
          <cell r="B3380">
            <v>19</v>
          </cell>
          <cell r="C3380" t="str">
            <v>R</v>
          </cell>
          <cell r="D3380" t="str">
            <v>PCT</v>
          </cell>
          <cell r="E3380" t="str">
            <v>Industry: Retail stores</v>
          </cell>
          <cell r="F3380">
            <v>96.5</v>
          </cell>
          <cell r="G3380">
            <v>5.5177300000000002</v>
          </cell>
          <cell r="H3380">
            <v>4.207999</v>
          </cell>
          <cell r="I3380">
            <v>-0.54934660000000002</v>
          </cell>
          <cell r="J3380">
            <v>-0.22478819999999999</v>
          </cell>
          <cell r="K3380">
            <v>0</v>
          </cell>
          <cell r="L3380">
            <v>0.22478819999999999</v>
          </cell>
          <cell r="M3380">
            <v>0.54934660000000002</v>
          </cell>
          <cell r="N3380">
            <v>0.54934660000000002</v>
          </cell>
          <cell r="O3380">
            <v>19</v>
          </cell>
        </row>
        <row r="3381">
          <cell r="A3381" t="str">
            <v>C&amp;I</v>
          </cell>
          <cell r="B3381">
            <v>20</v>
          </cell>
          <cell r="C3381" t="str">
            <v>R</v>
          </cell>
          <cell r="D3381" t="str">
            <v>PCT</v>
          </cell>
          <cell r="E3381" t="str">
            <v>Industry: Retail stores</v>
          </cell>
          <cell r="F3381">
            <v>94.5</v>
          </cell>
          <cell r="G3381">
            <v>4.9031510000000003</v>
          </cell>
          <cell r="H3381">
            <v>3.686499</v>
          </cell>
          <cell r="I3381">
            <v>-0.54937179999999997</v>
          </cell>
          <cell r="J3381">
            <v>-0.22479850000000001</v>
          </cell>
          <cell r="K3381">
            <v>0</v>
          </cell>
          <cell r="L3381">
            <v>0.22479850000000001</v>
          </cell>
          <cell r="M3381">
            <v>0.54937179999999997</v>
          </cell>
          <cell r="N3381">
            <v>0.54937179999999997</v>
          </cell>
          <cell r="O3381">
            <v>19</v>
          </cell>
        </row>
        <row r="3382">
          <cell r="A3382" t="str">
            <v>C&amp;I</v>
          </cell>
          <cell r="B3382">
            <v>21</v>
          </cell>
          <cell r="C3382" t="str">
            <v>R</v>
          </cell>
          <cell r="D3382" t="str">
            <v>PCT</v>
          </cell>
          <cell r="E3382" t="str">
            <v>Industry: Retail stores</v>
          </cell>
          <cell r="F3382">
            <v>90.5</v>
          </cell>
          <cell r="G3382">
            <v>3.2899229999999999</v>
          </cell>
          <cell r="H3382">
            <v>2.113499</v>
          </cell>
          <cell r="I3382">
            <v>-0.52852730000000003</v>
          </cell>
          <cell r="J3382">
            <v>-0.21626909999999999</v>
          </cell>
          <cell r="K3382">
            <v>0</v>
          </cell>
          <cell r="L3382">
            <v>0.21626909999999999</v>
          </cell>
          <cell r="M3382">
            <v>0.52852730000000003</v>
          </cell>
          <cell r="N3382">
            <v>0.52852730000000003</v>
          </cell>
          <cell r="O3382">
            <v>19</v>
          </cell>
        </row>
        <row r="3383">
          <cell r="A3383" t="str">
            <v>C&amp;I</v>
          </cell>
          <cell r="B3383">
            <v>22</v>
          </cell>
          <cell r="C3383" t="str">
            <v>R</v>
          </cell>
          <cell r="D3383" t="str">
            <v>PCT</v>
          </cell>
          <cell r="E3383" t="str">
            <v>Industry: Retail stores</v>
          </cell>
          <cell r="F3383">
            <v>87.5</v>
          </cell>
          <cell r="G3383">
            <v>2.3963640000000002</v>
          </cell>
          <cell r="H3383">
            <v>1.2659990000000001</v>
          </cell>
          <cell r="I3383">
            <v>-0.51224970000000003</v>
          </cell>
          <cell r="J3383">
            <v>-0.2096084</v>
          </cell>
          <cell r="K3383">
            <v>0</v>
          </cell>
          <cell r="L3383">
            <v>0.2096084</v>
          </cell>
          <cell r="M3383">
            <v>0.51224970000000003</v>
          </cell>
          <cell r="N3383">
            <v>0.51224970000000003</v>
          </cell>
          <cell r="O3383">
            <v>19</v>
          </cell>
        </row>
        <row r="3384">
          <cell r="A3384" t="str">
            <v>C&amp;I</v>
          </cell>
          <cell r="B3384">
            <v>23</v>
          </cell>
          <cell r="C3384" t="str">
            <v>R</v>
          </cell>
          <cell r="D3384" t="str">
            <v>PCT</v>
          </cell>
          <cell r="E3384" t="str">
            <v>Industry: Retail stores</v>
          </cell>
          <cell r="F3384">
            <v>84.5</v>
          </cell>
          <cell r="G3384">
            <v>2.3876750000000002</v>
          </cell>
          <cell r="H3384">
            <v>1.2809999999999999</v>
          </cell>
          <cell r="I3384">
            <v>-0.50761520000000004</v>
          </cell>
          <cell r="J3384">
            <v>-0.20771200000000001</v>
          </cell>
          <cell r="K3384">
            <v>0</v>
          </cell>
          <cell r="L3384">
            <v>0.20771200000000001</v>
          </cell>
          <cell r="M3384">
            <v>0.50761520000000004</v>
          </cell>
          <cell r="N3384">
            <v>0.50761520000000004</v>
          </cell>
          <cell r="O3384">
            <v>19</v>
          </cell>
        </row>
        <row r="3385">
          <cell r="A3385" t="str">
            <v>C&amp;I</v>
          </cell>
          <cell r="B3385">
            <v>24</v>
          </cell>
          <cell r="C3385" t="str">
            <v>R</v>
          </cell>
          <cell r="D3385" t="str">
            <v>PCT</v>
          </cell>
          <cell r="E3385" t="str">
            <v>Industry: Retail stores</v>
          </cell>
          <cell r="F3385">
            <v>82</v>
          </cell>
          <cell r="G3385">
            <v>2.4597150000000001</v>
          </cell>
          <cell r="H3385">
            <v>1.2695000000000001</v>
          </cell>
          <cell r="I3385">
            <v>-0.50548859999999995</v>
          </cell>
          <cell r="J3385">
            <v>-0.2068419</v>
          </cell>
          <cell r="K3385">
            <v>0</v>
          </cell>
          <cell r="L3385">
            <v>0.2068419</v>
          </cell>
          <cell r="M3385">
            <v>0.50548859999999995</v>
          </cell>
          <cell r="N3385">
            <v>0.50548859999999995</v>
          </cell>
          <cell r="O3385">
            <v>19</v>
          </cell>
        </row>
        <row r="3386">
          <cell r="A3386" t="str">
            <v>C&amp;I</v>
          </cell>
          <cell r="B3386">
            <v>1</v>
          </cell>
          <cell r="C3386" t="str">
            <v>R</v>
          </cell>
          <cell r="D3386" t="str">
            <v>PCT</v>
          </cell>
          <cell r="E3386" t="str">
            <v>LCA: Greater Fresno</v>
          </cell>
          <cell r="F3386">
            <v>76.787199999999999</v>
          </cell>
          <cell r="G3386">
            <v>1.6973910000000001</v>
          </cell>
          <cell r="H3386">
            <v>1.8412770000000001</v>
          </cell>
          <cell r="I3386">
            <v>-0.23370299999999999</v>
          </cell>
          <cell r="J3386">
            <v>-9.5629400000000003E-2</v>
          </cell>
          <cell r="K3386">
            <v>0</v>
          </cell>
          <cell r="L3386">
            <v>9.5629400000000003E-2</v>
          </cell>
          <cell r="M3386">
            <v>0.23370299999999999</v>
          </cell>
          <cell r="N3386">
            <v>0.23370299999999999</v>
          </cell>
          <cell r="O3386">
            <v>132</v>
          </cell>
        </row>
        <row r="3387">
          <cell r="A3387" t="str">
            <v>C&amp;I</v>
          </cell>
          <cell r="B3387">
            <v>2</v>
          </cell>
          <cell r="C3387" t="str">
            <v>R</v>
          </cell>
          <cell r="D3387" t="str">
            <v>PCT</v>
          </cell>
          <cell r="E3387" t="str">
            <v>LCA: Greater Fresno</v>
          </cell>
          <cell r="F3387">
            <v>76.244600000000005</v>
          </cell>
          <cell r="G3387">
            <v>1.517523</v>
          </cell>
          <cell r="H3387">
            <v>1.649759</v>
          </cell>
          <cell r="I3387">
            <v>-0.23231779999999999</v>
          </cell>
          <cell r="J3387">
            <v>-9.5062599999999997E-2</v>
          </cell>
          <cell r="K3387">
            <v>0</v>
          </cell>
          <cell r="L3387">
            <v>9.5062599999999997E-2</v>
          </cell>
          <cell r="M3387">
            <v>0.23231779999999999</v>
          </cell>
          <cell r="N3387">
            <v>0.23231779999999999</v>
          </cell>
          <cell r="O3387">
            <v>132</v>
          </cell>
        </row>
        <row r="3388">
          <cell r="A3388" t="str">
            <v>C&amp;I</v>
          </cell>
          <cell r="B3388">
            <v>3</v>
          </cell>
          <cell r="C3388" t="str">
            <v>R</v>
          </cell>
          <cell r="D3388" t="str">
            <v>PCT</v>
          </cell>
          <cell r="E3388" t="str">
            <v>LCA: Greater Fresno</v>
          </cell>
          <cell r="F3388">
            <v>73.393600000000006</v>
          </cell>
          <cell r="G3388">
            <v>1.4833959999999999</v>
          </cell>
          <cell r="H3388">
            <v>1.6832929999999999</v>
          </cell>
          <cell r="I3388">
            <v>-0.2302478</v>
          </cell>
          <cell r="J3388">
            <v>-9.4215499999999994E-2</v>
          </cell>
          <cell r="K3388">
            <v>0</v>
          </cell>
          <cell r="L3388">
            <v>9.4215499999999994E-2</v>
          </cell>
          <cell r="M3388">
            <v>0.2302478</v>
          </cell>
          <cell r="N3388">
            <v>0.2302478</v>
          </cell>
          <cell r="O3388">
            <v>132</v>
          </cell>
        </row>
        <row r="3389">
          <cell r="A3389" t="str">
            <v>C&amp;I</v>
          </cell>
          <cell r="B3389">
            <v>4</v>
          </cell>
          <cell r="C3389" t="str">
            <v>R</v>
          </cell>
          <cell r="D3389" t="str">
            <v>PCT</v>
          </cell>
          <cell r="E3389" t="str">
            <v>LCA: Greater Fresno</v>
          </cell>
          <cell r="F3389">
            <v>71.936099999999996</v>
          </cell>
          <cell r="G3389">
            <v>1.5249790000000001</v>
          </cell>
          <cell r="H3389">
            <v>1.568713</v>
          </cell>
          <cell r="I3389">
            <v>-0.2295797</v>
          </cell>
          <cell r="J3389">
            <v>-9.3942200000000003E-2</v>
          </cell>
          <cell r="K3389">
            <v>0</v>
          </cell>
          <cell r="L3389">
            <v>9.3942200000000003E-2</v>
          </cell>
          <cell r="M3389">
            <v>0.2295797</v>
          </cell>
          <cell r="N3389">
            <v>0.2295797</v>
          </cell>
          <cell r="O3389">
            <v>132</v>
          </cell>
        </row>
        <row r="3390">
          <cell r="A3390" t="str">
            <v>C&amp;I</v>
          </cell>
          <cell r="B3390">
            <v>5</v>
          </cell>
          <cell r="C3390" t="str">
            <v>R</v>
          </cell>
          <cell r="D3390" t="str">
            <v>PCT</v>
          </cell>
          <cell r="E3390" t="str">
            <v>LCA: Greater Fresno</v>
          </cell>
          <cell r="F3390">
            <v>70.414900000000003</v>
          </cell>
          <cell r="G3390">
            <v>1.5536920000000001</v>
          </cell>
          <cell r="H3390">
            <v>1.637704</v>
          </cell>
          <cell r="I3390">
            <v>-0.22953409999999999</v>
          </cell>
          <cell r="J3390">
            <v>-9.3923499999999993E-2</v>
          </cell>
          <cell r="K3390">
            <v>0</v>
          </cell>
          <cell r="L3390">
            <v>9.3923499999999993E-2</v>
          </cell>
          <cell r="M3390">
            <v>0.22953409999999999</v>
          </cell>
          <cell r="N3390">
            <v>0.22953409999999999</v>
          </cell>
          <cell r="O3390">
            <v>132</v>
          </cell>
        </row>
        <row r="3391">
          <cell r="A3391" t="str">
            <v>C&amp;I</v>
          </cell>
          <cell r="B3391">
            <v>6</v>
          </cell>
          <cell r="C3391" t="str">
            <v>R</v>
          </cell>
          <cell r="D3391" t="str">
            <v>PCT</v>
          </cell>
          <cell r="E3391" t="str">
            <v>LCA: Greater Fresno</v>
          </cell>
          <cell r="F3391">
            <v>69.414900000000003</v>
          </cell>
          <cell r="G3391">
            <v>1.6484239999999999</v>
          </cell>
          <cell r="H3391">
            <v>1.6719269999999999</v>
          </cell>
          <cell r="I3391">
            <v>-0.23094770000000001</v>
          </cell>
          <cell r="J3391">
            <v>-9.45019E-2</v>
          </cell>
          <cell r="K3391">
            <v>0</v>
          </cell>
          <cell r="L3391">
            <v>9.45019E-2</v>
          </cell>
          <cell r="M3391">
            <v>0.23094770000000001</v>
          </cell>
          <cell r="N3391">
            <v>0.23094770000000001</v>
          </cell>
          <cell r="O3391">
            <v>132</v>
          </cell>
        </row>
        <row r="3392">
          <cell r="A3392" t="str">
            <v>C&amp;I</v>
          </cell>
          <cell r="B3392">
            <v>7</v>
          </cell>
          <cell r="C3392" t="str">
            <v>R</v>
          </cell>
          <cell r="D3392" t="str">
            <v>PCT</v>
          </cell>
          <cell r="E3392" t="str">
            <v>LCA: Greater Fresno</v>
          </cell>
          <cell r="F3392">
            <v>68.372299999999996</v>
          </cell>
          <cell r="G3392">
            <v>1.772894</v>
          </cell>
          <cell r="H3392">
            <v>1.788848</v>
          </cell>
          <cell r="I3392">
            <v>-0.23191600000000001</v>
          </cell>
          <cell r="J3392">
            <v>-9.4898200000000002E-2</v>
          </cell>
          <cell r="K3392">
            <v>0</v>
          </cell>
          <cell r="L3392">
            <v>9.4898200000000002E-2</v>
          </cell>
          <cell r="M3392">
            <v>0.23191600000000001</v>
          </cell>
          <cell r="N3392">
            <v>0.23191600000000001</v>
          </cell>
          <cell r="O3392">
            <v>132</v>
          </cell>
        </row>
        <row r="3393">
          <cell r="A3393" t="str">
            <v>C&amp;I</v>
          </cell>
          <cell r="B3393">
            <v>8</v>
          </cell>
          <cell r="C3393" t="str">
            <v>R</v>
          </cell>
          <cell r="D3393" t="str">
            <v>PCT</v>
          </cell>
          <cell r="E3393" t="str">
            <v>LCA: Greater Fresno</v>
          </cell>
          <cell r="F3393">
            <v>68.850999999999999</v>
          </cell>
          <cell r="G3393">
            <v>2.805768</v>
          </cell>
          <cell r="H3393">
            <v>2.967838</v>
          </cell>
          <cell r="I3393">
            <v>-0.237789</v>
          </cell>
          <cell r="J3393">
            <v>-9.7301299999999993E-2</v>
          </cell>
          <cell r="K3393">
            <v>0</v>
          </cell>
          <cell r="L3393">
            <v>9.7301299999999993E-2</v>
          </cell>
          <cell r="M3393">
            <v>0.237789</v>
          </cell>
          <cell r="N3393">
            <v>0.237789</v>
          </cell>
          <cell r="O3393">
            <v>132</v>
          </cell>
        </row>
        <row r="3394">
          <cell r="A3394" t="str">
            <v>C&amp;I</v>
          </cell>
          <cell r="B3394">
            <v>9</v>
          </cell>
          <cell r="C3394" t="str">
            <v>R</v>
          </cell>
          <cell r="D3394" t="str">
            <v>PCT</v>
          </cell>
          <cell r="E3394" t="str">
            <v>LCA: Greater Fresno</v>
          </cell>
          <cell r="F3394">
            <v>71.414900000000003</v>
          </cell>
          <cell r="G3394">
            <v>3.4199619999999999</v>
          </cell>
          <cell r="H3394">
            <v>3.9073609999999999</v>
          </cell>
          <cell r="I3394">
            <v>-0.2391123</v>
          </cell>
          <cell r="J3394">
            <v>-9.7842799999999994E-2</v>
          </cell>
          <cell r="K3394">
            <v>0</v>
          </cell>
          <cell r="L3394">
            <v>9.7842799999999994E-2</v>
          </cell>
          <cell r="M3394">
            <v>0.2391123</v>
          </cell>
          <cell r="N3394">
            <v>0.2391123</v>
          </cell>
          <cell r="O3394">
            <v>132</v>
          </cell>
        </row>
        <row r="3395">
          <cell r="A3395" t="str">
            <v>C&amp;I</v>
          </cell>
          <cell r="B3395">
            <v>10</v>
          </cell>
          <cell r="C3395" t="str">
            <v>R</v>
          </cell>
          <cell r="D3395" t="str">
            <v>PCT</v>
          </cell>
          <cell r="E3395" t="str">
            <v>LCA: Greater Fresno</v>
          </cell>
          <cell r="F3395">
            <v>75.957400000000007</v>
          </cell>
          <cell r="G3395">
            <v>4.0157220000000002</v>
          </cell>
          <cell r="H3395">
            <v>4.07402</v>
          </cell>
          <cell r="I3395">
            <v>-0.24808450000000001</v>
          </cell>
          <cell r="J3395">
            <v>-0.1015141</v>
          </cell>
          <cell r="K3395">
            <v>0</v>
          </cell>
          <cell r="L3395">
            <v>0.1015141</v>
          </cell>
          <cell r="M3395">
            <v>0.24808450000000001</v>
          </cell>
          <cell r="N3395">
            <v>0.24808450000000001</v>
          </cell>
          <cell r="O3395">
            <v>132</v>
          </cell>
        </row>
        <row r="3396">
          <cell r="A3396" t="str">
            <v>C&amp;I</v>
          </cell>
          <cell r="B3396">
            <v>11</v>
          </cell>
          <cell r="C3396" t="str">
            <v>R</v>
          </cell>
          <cell r="D3396" t="str">
            <v>PCT</v>
          </cell>
          <cell r="E3396" t="str">
            <v>LCA: Greater Fresno</v>
          </cell>
          <cell r="F3396">
            <v>81.329700000000003</v>
          </cell>
          <cell r="G3396">
            <v>5.0073420000000004</v>
          </cell>
          <cell r="H3396">
            <v>5.2147870000000003</v>
          </cell>
          <cell r="I3396">
            <v>-0.25285210000000002</v>
          </cell>
          <cell r="J3396">
            <v>-0.103465</v>
          </cell>
          <cell r="K3396">
            <v>0</v>
          </cell>
          <cell r="L3396">
            <v>0.103465</v>
          </cell>
          <cell r="M3396">
            <v>0.25285210000000002</v>
          </cell>
          <cell r="N3396">
            <v>0.25285210000000002</v>
          </cell>
          <cell r="O3396">
            <v>132</v>
          </cell>
        </row>
        <row r="3397">
          <cell r="A3397" t="str">
            <v>C&amp;I</v>
          </cell>
          <cell r="B3397">
            <v>12</v>
          </cell>
          <cell r="C3397" t="str">
            <v>R</v>
          </cell>
          <cell r="D3397" t="str">
            <v>PCT</v>
          </cell>
          <cell r="E3397" t="str">
            <v>LCA: Greater Fresno</v>
          </cell>
          <cell r="F3397">
            <v>85.808400000000006</v>
          </cell>
          <cell r="G3397">
            <v>5.6065699999999996</v>
          </cell>
          <cell r="H3397">
            <v>5.6829429999999999</v>
          </cell>
          <cell r="I3397">
            <v>-0.25341859999999999</v>
          </cell>
          <cell r="J3397">
            <v>-0.10369680000000001</v>
          </cell>
          <cell r="K3397">
            <v>0</v>
          </cell>
          <cell r="L3397">
            <v>0.10369680000000001</v>
          </cell>
          <cell r="M3397">
            <v>0.25341859999999999</v>
          </cell>
          <cell r="N3397">
            <v>0.25341859999999999</v>
          </cell>
          <cell r="O3397">
            <v>132</v>
          </cell>
        </row>
        <row r="3398">
          <cell r="A3398" t="str">
            <v>C&amp;I</v>
          </cell>
          <cell r="B3398">
            <v>13</v>
          </cell>
          <cell r="C3398" t="str">
            <v>R</v>
          </cell>
          <cell r="D3398" t="str">
            <v>PCT</v>
          </cell>
          <cell r="E3398" t="str">
            <v>LCA: Greater Fresno</v>
          </cell>
          <cell r="F3398">
            <v>89.308400000000006</v>
          </cell>
          <cell r="G3398">
            <v>6.0561109999999996</v>
          </cell>
          <cell r="H3398">
            <v>6.0844209999999999</v>
          </cell>
          <cell r="I3398">
            <v>-0.26025579999999998</v>
          </cell>
          <cell r="J3398">
            <v>-0.10649459999999999</v>
          </cell>
          <cell r="K3398">
            <v>0</v>
          </cell>
          <cell r="L3398">
            <v>0.10649459999999999</v>
          </cell>
          <cell r="M3398">
            <v>0.26025579999999998</v>
          </cell>
          <cell r="N3398">
            <v>0.26025579999999998</v>
          </cell>
          <cell r="O3398">
            <v>132</v>
          </cell>
        </row>
        <row r="3399">
          <cell r="A3399" t="str">
            <v>C&amp;I</v>
          </cell>
          <cell r="B3399">
            <v>14</v>
          </cell>
          <cell r="C3399" t="str">
            <v>R</v>
          </cell>
          <cell r="D3399" t="str">
            <v>PCT</v>
          </cell>
          <cell r="E3399" t="str">
            <v>LCA: Greater Fresno</v>
          </cell>
          <cell r="F3399">
            <v>92.393600000000006</v>
          </cell>
          <cell r="G3399">
            <v>6.5188940000000004</v>
          </cell>
          <cell r="H3399">
            <v>6.4367799999999997</v>
          </cell>
          <cell r="I3399">
            <v>-0.25942019999999999</v>
          </cell>
          <cell r="J3399">
            <v>-0.1061527</v>
          </cell>
          <cell r="K3399">
            <v>0</v>
          </cell>
          <cell r="L3399">
            <v>0.1061527</v>
          </cell>
          <cell r="M3399">
            <v>0.25942019999999999</v>
          </cell>
          <cell r="N3399">
            <v>0.25942019999999999</v>
          </cell>
          <cell r="O3399">
            <v>132</v>
          </cell>
        </row>
        <row r="3400">
          <cell r="A3400" t="str">
            <v>C&amp;I</v>
          </cell>
          <cell r="B3400">
            <v>15</v>
          </cell>
          <cell r="C3400" t="str">
            <v>R</v>
          </cell>
          <cell r="D3400" t="str">
            <v>PCT</v>
          </cell>
          <cell r="E3400" t="str">
            <v>LCA: Greater Fresno</v>
          </cell>
          <cell r="F3400">
            <v>94.957400000000007</v>
          </cell>
          <cell r="G3400">
            <v>6.845243</v>
          </cell>
          <cell r="H3400">
            <v>6.6152290000000002</v>
          </cell>
          <cell r="I3400">
            <v>-0.25541079999999999</v>
          </cell>
          <cell r="J3400">
            <v>-0.10451199999999999</v>
          </cell>
          <cell r="K3400">
            <v>0</v>
          </cell>
          <cell r="L3400">
            <v>0.10451199999999999</v>
          </cell>
          <cell r="M3400">
            <v>0.25541079999999999</v>
          </cell>
          <cell r="N3400">
            <v>0.25541079999999999</v>
          </cell>
          <cell r="O3400">
            <v>132</v>
          </cell>
        </row>
        <row r="3401">
          <cell r="A3401" t="str">
            <v>C&amp;I</v>
          </cell>
          <cell r="B3401">
            <v>16</v>
          </cell>
          <cell r="C3401" t="str">
            <v>R</v>
          </cell>
          <cell r="D3401" t="str">
            <v>PCT</v>
          </cell>
          <cell r="E3401" t="str">
            <v>LCA: Greater Fresno</v>
          </cell>
          <cell r="F3401">
            <v>97.414900000000003</v>
          </cell>
          <cell r="G3401">
            <v>7.0279509999999998</v>
          </cell>
          <cell r="H3401">
            <v>7.3968809999999996</v>
          </cell>
          <cell r="I3401">
            <v>-0.2519787</v>
          </cell>
          <cell r="J3401">
            <v>-0.1031077</v>
          </cell>
          <cell r="K3401">
            <v>0</v>
          </cell>
          <cell r="L3401">
            <v>0.1031077</v>
          </cell>
          <cell r="M3401">
            <v>0.2519787</v>
          </cell>
          <cell r="N3401">
            <v>0.2519787</v>
          </cell>
          <cell r="O3401">
            <v>132</v>
          </cell>
        </row>
        <row r="3402">
          <cell r="A3402" t="str">
            <v>C&amp;I</v>
          </cell>
          <cell r="B3402">
            <v>17</v>
          </cell>
          <cell r="C3402" t="str">
            <v>R</v>
          </cell>
          <cell r="D3402" t="str">
            <v>PCT</v>
          </cell>
          <cell r="E3402" t="str">
            <v>LCA: Greater Fresno</v>
          </cell>
          <cell r="F3402">
            <v>98.872299999999996</v>
          </cell>
          <cell r="G3402">
            <v>7.0292130000000004</v>
          </cell>
          <cell r="H3402">
            <v>7.5896229999999996</v>
          </cell>
          <cell r="I3402">
            <v>-0.25429269999999998</v>
          </cell>
          <cell r="J3402">
            <v>-0.10405449999999999</v>
          </cell>
          <cell r="K3402">
            <v>0</v>
          </cell>
          <cell r="L3402">
            <v>0.10405449999999999</v>
          </cell>
          <cell r="M3402">
            <v>0.25429269999999998</v>
          </cell>
          <cell r="N3402">
            <v>0.25429269999999998</v>
          </cell>
          <cell r="O3402">
            <v>132</v>
          </cell>
        </row>
        <row r="3403">
          <cell r="A3403" t="str">
            <v>C&amp;I</v>
          </cell>
          <cell r="B3403">
            <v>18</v>
          </cell>
          <cell r="C3403" t="str">
            <v>R</v>
          </cell>
          <cell r="D3403" t="str">
            <v>PCT</v>
          </cell>
          <cell r="E3403" t="str">
            <v>LCA: Greater Fresno</v>
          </cell>
          <cell r="F3403">
            <v>98.850999999999999</v>
          </cell>
          <cell r="G3403">
            <v>5.6284700000000001</v>
          </cell>
          <cell r="H3403">
            <v>5.9623999999999997</v>
          </cell>
          <cell r="I3403">
            <v>-0.25751099999999999</v>
          </cell>
          <cell r="J3403">
            <v>-0.1053714</v>
          </cell>
          <cell r="K3403">
            <v>0</v>
          </cell>
          <cell r="L3403">
            <v>0.1053714</v>
          </cell>
          <cell r="M3403">
            <v>0.25751099999999999</v>
          </cell>
          <cell r="N3403">
            <v>0.25751099999999999</v>
          </cell>
          <cell r="O3403">
            <v>132</v>
          </cell>
        </row>
        <row r="3404">
          <cell r="A3404" t="str">
            <v>C&amp;I</v>
          </cell>
          <cell r="B3404">
            <v>19</v>
          </cell>
          <cell r="C3404" t="str">
            <v>R</v>
          </cell>
          <cell r="D3404" t="str">
            <v>PCT</v>
          </cell>
          <cell r="E3404" t="str">
            <v>LCA: Greater Fresno</v>
          </cell>
          <cell r="F3404">
            <v>96.414900000000003</v>
          </cell>
          <cell r="G3404">
            <v>4.3450199999999999</v>
          </cell>
          <cell r="H3404">
            <v>4.4928879999999998</v>
          </cell>
          <cell r="I3404">
            <v>-0.25412469999999998</v>
          </cell>
          <cell r="J3404">
            <v>-0.1039858</v>
          </cell>
          <cell r="K3404">
            <v>0</v>
          </cell>
          <cell r="L3404">
            <v>0.1039858</v>
          </cell>
          <cell r="M3404">
            <v>0.25412469999999998</v>
          </cell>
          <cell r="N3404">
            <v>0.25412469999999998</v>
          </cell>
          <cell r="O3404">
            <v>132</v>
          </cell>
        </row>
        <row r="3405">
          <cell r="A3405" t="str">
            <v>C&amp;I</v>
          </cell>
          <cell r="B3405">
            <v>20</v>
          </cell>
          <cell r="C3405" t="str">
            <v>R</v>
          </cell>
          <cell r="D3405" t="str">
            <v>PCT</v>
          </cell>
          <cell r="E3405" t="str">
            <v>LCA: Greater Fresno</v>
          </cell>
          <cell r="F3405">
            <v>94.414900000000003</v>
          </cell>
          <cell r="G3405">
            <v>3.897516</v>
          </cell>
          <cell r="H3405">
            <v>3.7831079999999999</v>
          </cell>
          <cell r="I3405">
            <v>-0.25738470000000002</v>
          </cell>
          <cell r="J3405">
            <v>-0.1053197</v>
          </cell>
          <cell r="K3405">
            <v>0</v>
          </cell>
          <cell r="L3405">
            <v>0.1053197</v>
          </cell>
          <cell r="M3405">
            <v>0.25738470000000002</v>
          </cell>
          <cell r="N3405">
            <v>0.25738470000000002</v>
          </cell>
          <cell r="O3405">
            <v>132</v>
          </cell>
        </row>
        <row r="3406">
          <cell r="A3406" t="str">
            <v>C&amp;I</v>
          </cell>
          <cell r="B3406">
            <v>21</v>
          </cell>
          <cell r="C3406" t="str">
            <v>R</v>
          </cell>
          <cell r="D3406" t="str">
            <v>PCT</v>
          </cell>
          <cell r="E3406" t="str">
            <v>LCA: Greater Fresno</v>
          </cell>
          <cell r="F3406">
            <v>90.393600000000006</v>
          </cell>
          <cell r="G3406">
            <v>3.0343719999999998</v>
          </cell>
          <cell r="H3406">
            <v>3.2352620000000001</v>
          </cell>
          <cell r="I3406">
            <v>-0.25174279999999999</v>
          </cell>
          <cell r="J3406">
            <v>-0.10301109999999999</v>
          </cell>
          <cell r="K3406">
            <v>0</v>
          </cell>
          <cell r="L3406">
            <v>0.10301109999999999</v>
          </cell>
          <cell r="M3406">
            <v>0.25174279999999999</v>
          </cell>
          <cell r="N3406">
            <v>0.25174279999999999</v>
          </cell>
          <cell r="O3406">
            <v>132</v>
          </cell>
        </row>
        <row r="3407">
          <cell r="A3407" t="str">
            <v>C&amp;I</v>
          </cell>
          <cell r="B3407">
            <v>22</v>
          </cell>
          <cell r="C3407" t="str">
            <v>R</v>
          </cell>
          <cell r="D3407" t="str">
            <v>PCT</v>
          </cell>
          <cell r="E3407" t="str">
            <v>LCA: Greater Fresno</v>
          </cell>
          <cell r="F3407">
            <v>87.393600000000006</v>
          </cell>
          <cell r="G3407">
            <v>2.6590950000000002</v>
          </cell>
          <cell r="H3407">
            <v>2.7796989999999999</v>
          </cell>
          <cell r="I3407">
            <v>-0.24650759999999999</v>
          </cell>
          <cell r="J3407">
            <v>-0.1008689</v>
          </cell>
          <cell r="K3407">
            <v>0</v>
          </cell>
          <cell r="L3407">
            <v>0.1008689</v>
          </cell>
          <cell r="M3407">
            <v>0.24650759999999999</v>
          </cell>
          <cell r="N3407">
            <v>0.24650759999999999</v>
          </cell>
          <cell r="O3407">
            <v>132</v>
          </cell>
        </row>
        <row r="3408">
          <cell r="A3408" t="str">
            <v>C&amp;I</v>
          </cell>
          <cell r="B3408">
            <v>23</v>
          </cell>
          <cell r="C3408" t="str">
            <v>R</v>
          </cell>
          <cell r="D3408" t="str">
            <v>PCT</v>
          </cell>
          <cell r="E3408" t="str">
            <v>LCA: Greater Fresno</v>
          </cell>
          <cell r="F3408">
            <v>84.350999999999999</v>
          </cell>
          <cell r="G3408">
            <v>2.4098470000000001</v>
          </cell>
          <cell r="H3408">
            <v>2.4157000000000002</v>
          </cell>
          <cell r="I3408">
            <v>-0.24086550000000001</v>
          </cell>
          <cell r="J3408">
            <v>-9.8560200000000001E-2</v>
          </cell>
          <cell r="K3408">
            <v>0</v>
          </cell>
          <cell r="L3408">
            <v>9.8560200000000001E-2</v>
          </cell>
          <cell r="M3408">
            <v>0.24086550000000001</v>
          </cell>
          <cell r="N3408">
            <v>0.24086550000000001</v>
          </cell>
          <cell r="O3408">
            <v>132</v>
          </cell>
        </row>
        <row r="3409">
          <cell r="A3409" t="str">
            <v>C&amp;I</v>
          </cell>
          <cell r="B3409">
            <v>24</v>
          </cell>
          <cell r="C3409" t="str">
            <v>R</v>
          </cell>
          <cell r="D3409" t="str">
            <v>PCT</v>
          </cell>
          <cell r="E3409" t="str">
            <v>LCA: Greater Fresno</v>
          </cell>
          <cell r="F3409">
            <v>81.872299999999996</v>
          </cell>
          <cell r="G3409">
            <v>2.2301069999999998</v>
          </cell>
          <cell r="H3409">
            <v>2.1038939999999999</v>
          </cell>
          <cell r="I3409">
            <v>-0.23892459999999999</v>
          </cell>
          <cell r="J3409">
            <v>-9.7766000000000006E-2</v>
          </cell>
          <cell r="K3409">
            <v>0</v>
          </cell>
          <cell r="L3409">
            <v>9.7766000000000006E-2</v>
          </cell>
          <cell r="M3409">
            <v>0.23892459999999999</v>
          </cell>
          <cell r="N3409">
            <v>0.23892459999999999</v>
          </cell>
          <cell r="O3409">
            <v>132</v>
          </cell>
        </row>
        <row r="3410">
          <cell r="A3410" t="str">
            <v>C&amp;I</v>
          </cell>
          <cell r="B3410">
            <v>1</v>
          </cell>
          <cell r="C3410" t="str">
            <v>R</v>
          </cell>
          <cell r="D3410" t="str">
            <v>PCT</v>
          </cell>
          <cell r="E3410" t="str">
            <v>LCA: Kern</v>
          </cell>
          <cell r="F3410">
            <v>75.5</v>
          </cell>
          <cell r="G3410">
            <v>3.0842329999999998</v>
          </cell>
          <cell r="H3410">
            <v>2.8376610000000002</v>
          </cell>
          <cell r="I3410">
            <v>-0.66277370000000002</v>
          </cell>
          <cell r="J3410">
            <v>-0.27120159999999999</v>
          </cell>
          <cell r="K3410">
            <v>0</v>
          </cell>
          <cell r="L3410">
            <v>0.27120159999999999</v>
          </cell>
          <cell r="M3410">
            <v>0.66277370000000002</v>
          </cell>
          <cell r="N3410">
            <v>0.66277370000000002</v>
          </cell>
          <cell r="O3410">
            <v>18</v>
          </cell>
        </row>
        <row r="3411">
          <cell r="A3411" t="str">
            <v>C&amp;I</v>
          </cell>
          <cell r="B3411">
            <v>2</v>
          </cell>
          <cell r="C3411" t="str">
            <v>R</v>
          </cell>
          <cell r="D3411" t="str">
            <v>PCT</v>
          </cell>
          <cell r="E3411" t="str">
            <v>LCA: Kern</v>
          </cell>
          <cell r="F3411">
            <v>74</v>
          </cell>
          <cell r="G3411">
            <v>3.056969</v>
          </cell>
          <cell r="H3411">
            <v>2.9245369999999999</v>
          </cell>
          <cell r="I3411">
            <v>-0.65531919999999999</v>
          </cell>
          <cell r="J3411">
            <v>-0.26815129999999998</v>
          </cell>
          <cell r="K3411">
            <v>0</v>
          </cell>
          <cell r="L3411">
            <v>0.26815129999999998</v>
          </cell>
          <cell r="M3411">
            <v>0.65531919999999999</v>
          </cell>
          <cell r="N3411">
            <v>0.65531919999999999</v>
          </cell>
          <cell r="O3411">
            <v>18</v>
          </cell>
        </row>
        <row r="3412">
          <cell r="A3412" t="str">
            <v>C&amp;I</v>
          </cell>
          <cell r="B3412">
            <v>3</v>
          </cell>
          <cell r="C3412" t="str">
            <v>R</v>
          </cell>
          <cell r="D3412" t="str">
            <v>PCT</v>
          </cell>
          <cell r="E3412" t="str">
            <v>LCA: Kern</v>
          </cell>
          <cell r="F3412">
            <v>73</v>
          </cell>
          <cell r="G3412">
            <v>2.9498859999999998</v>
          </cell>
          <cell r="H3412">
            <v>2.8226390000000001</v>
          </cell>
          <cell r="I3412">
            <v>-0.65243969999999996</v>
          </cell>
          <cell r="J3412">
            <v>-0.26697300000000002</v>
          </cell>
          <cell r="K3412">
            <v>0</v>
          </cell>
          <cell r="L3412">
            <v>0.26697300000000002</v>
          </cell>
          <cell r="M3412">
            <v>0.65243969999999996</v>
          </cell>
          <cell r="N3412">
            <v>0.65243969999999996</v>
          </cell>
          <cell r="O3412">
            <v>18</v>
          </cell>
        </row>
        <row r="3413">
          <cell r="A3413" t="str">
            <v>C&amp;I</v>
          </cell>
          <cell r="B3413">
            <v>4</v>
          </cell>
          <cell r="C3413" t="str">
            <v>R</v>
          </cell>
          <cell r="D3413" t="str">
            <v>PCT</v>
          </cell>
          <cell r="E3413" t="str">
            <v>LCA: Kern</v>
          </cell>
          <cell r="F3413">
            <v>72.5</v>
          </cell>
          <cell r="G3413">
            <v>2.7334079999999998</v>
          </cell>
          <cell r="H3413">
            <v>2.5390809999999999</v>
          </cell>
          <cell r="I3413">
            <v>-0.64866860000000004</v>
          </cell>
          <cell r="J3413">
            <v>-0.2654299</v>
          </cell>
          <cell r="K3413">
            <v>0</v>
          </cell>
          <cell r="L3413">
            <v>0.2654299</v>
          </cell>
          <cell r="M3413">
            <v>0.64866860000000004</v>
          </cell>
          <cell r="N3413">
            <v>0.64866860000000004</v>
          </cell>
          <cell r="O3413">
            <v>18</v>
          </cell>
        </row>
        <row r="3414">
          <cell r="A3414" t="str">
            <v>C&amp;I</v>
          </cell>
          <cell r="B3414">
            <v>5</v>
          </cell>
          <cell r="C3414" t="str">
            <v>R</v>
          </cell>
          <cell r="D3414" t="str">
            <v>PCT</v>
          </cell>
          <cell r="E3414" t="str">
            <v>LCA: Kern</v>
          </cell>
          <cell r="F3414">
            <v>70</v>
          </cell>
          <cell r="G3414">
            <v>2.6644169999999998</v>
          </cell>
          <cell r="H3414">
            <v>2.560022</v>
          </cell>
          <cell r="I3414">
            <v>-0.64661380000000002</v>
          </cell>
          <cell r="J3414">
            <v>-0.26458910000000002</v>
          </cell>
          <cell r="K3414">
            <v>0</v>
          </cell>
          <cell r="L3414">
            <v>0.26458910000000002</v>
          </cell>
          <cell r="M3414">
            <v>0.64661380000000002</v>
          </cell>
          <cell r="N3414">
            <v>0.64661380000000002</v>
          </cell>
          <cell r="O3414">
            <v>18</v>
          </cell>
        </row>
        <row r="3415">
          <cell r="A3415" t="str">
            <v>C&amp;I</v>
          </cell>
          <cell r="B3415">
            <v>6</v>
          </cell>
          <cell r="C3415" t="str">
            <v>R</v>
          </cell>
          <cell r="D3415" t="str">
            <v>PCT</v>
          </cell>
          <cell r="E3415" t="str">
            <v>LCA: Kern</v>
          </cell>
          <cell r="F3415">
            <v>68.5</v>
          </cell>
          <cell r="G3415">
            <v>3.9225829999999999</v>
          </cell>
          <cell r="H3415">
            <v>4.1360739999999998</v>
          </cell>
          <cell r="I3415">
            <v>-0.66134539999999997</v>
          </cell>
          <cell r="J3415">
            <v>-0.2706172</v>
          </cell>
          <cell r="K3415">
            <v>0</v>
          </cell>
          <cell r="L3415">
            <v>0.2706172</v>
          </cell>
          <cell r="M3415">
            <v>0.66134539999999997</v>
          </cell>
          <cell r="N3415">
            <v>0.66134539999999997</v>
          </cell>
          <cell r="O3415">
            <v>18</v>
          </cell>
        </row>
        <row r="3416">
          <cell r="A3416" t="str">
            <v>C&amp;I</v>
          </cell>
          <cell r="B3416">
            <v>7</v>
          </cell>
          <cell r="C3416" t="str">
            <v>R</v>
          </cell>
          <cell r="D3416" t="str">
            <v>PCT</v>
          </cell>
          <cell r="E3416" t="str">
            <v>LCA: Kern</v>
          </cell>
          <cell r="F3416">
            <v>68</v>
          </cell>
          <cell r="G3416">
            <v>4.0223069999999996</v>
          </cell>
          <cell r="H3416">
            <v>4.0516310000000004</v>
          </cell>
          <cell r="I3416">
            <v>-0.65691580000000005</v>
          </cell>
          <cell r="J3416">
            <v>-0.2688046</v>
          </cell>
          <cell r="K3416">
            <v>0</v>
          </cell>
          <cell r="L3416">
            <v>0.2688046</v>
          </cell>
          <cell r="M3416">
            <v>0.65691580000000005</v>
          </cell>
          <cell r="N3416">
            <v>0.65691580000000005</v>
          </cell>
          <cell r="O3416">
            <v>18</v>
          </cell>
        </row>
        <row r="3417">
          <cell r="A3417" t="str">
            <v>C&amp;I</v>
          </cell>
          <cell r="B3417">
            <v>8</v>
          </cell>
          <cell r="C3417" t="str">
            <v>R</v>
          </cell>
          <cell r="D3417" t="str">
            <v>PCT</v>
          </cell>
          <cell r="E3417" t="str">
            <v>LCA: Kern</v>
          </cell>
          <cell r="F3417">
            <v>70</v>
          </cell>
          <cell r="G3417">
            <v>3.7052420000000001</v>
          </cell>
          <cell r="H3417">
            <v>3.3709750000000001</v>
          </cell>
          <cell r="I3417">
            <v>-0.67333279999999995</v>
          </cell>
          <cell r="J3417">
            <v>-0.2755223</v>
          </cell>
          <cell r="K3417">
            <v>0</v>
          </cell>
          <cell r="L3417">
            <v>0.2755223</v>
          </cell>
          <cell r="M3417">
            <v>0.67333279999999995</v>
          </cell>
          <cell r="N3417">
            <v>0.67333279999999995</v>
          </cell>
          <cell r="O3417">
            <v>18</v>
          </cell>
        </row>
        <row r="3418">
          <cell r="A3418" t="str">
            <v>C&amp;I</v>
          </cell>
          <cell r="B3418">
            <v>9</v>
          </cell>
          <cell r="C3418" t="str">
            <v>R</v>
          </cell>
          <cell r="D3418" t="str">
            <v>PCT</v>
          </cell>
          <cell r="E3418" t="str">
            <v>LCA: Kern</v>
          </cell>
          <cell r="F3418">
            <v>75</v>
          </cell>
          <cell r="G3418">
            <v>4.6387369999999999</v>
          </cell>
          <cell r="H3418">
            <v>3.7523870000000001</v>
          </cell>
          <cell r="I3418">
            <v>-0.70037360000000004</v>
          </cell>
          <cell r="J3418">
            <v>-0.28658719999999999</v>
          </cell>
          <cell r="K3418">
            <v>0</v>
          </cell>
          <cell r="L3418">
            <v>0.28658719999999999</v>
          </cell>
          <cell r="M3418">
            <v>0.70037360000000004</v>
          </cell>
          <cell r="N3418">
            <v>0.70037360000000004</v>
          </cell>
          <cell r="O3418">
            <v>18</v>
          </cell>
        </row>
        <row r="3419">
          <cell r="A3419" t="str">
            <v>C&amp;I</v>
          </cell>
          <cell r="B3419">
            <v>10</v>
          </cell>
          <cell r="C3419" t="str">
            <v>R</v>
          </cell>
          <cell r="D3419" t="str">
            <v>PCT</v>
          </cell>
          <cell r="E3419" t="str">
            <v>LCA: Kern</v>
          </cell>
          <cell r="F3419">
            <v>80</v>
          </cell>
          <cell r="G3419">
            <v>5.4830399999999999</v>
          </cell>
          <cell r="H3419">
            <v>5.3290490000000004</v>
          </cell>
          <cell r="I3419">
            <v>-0.6831583</v>
          </cell>
          <cell r="J3419">
            <v>-0.27954289999999998</v>
          </cell>
          <cell r="K3419">
            <v>0</v>
          </cell>
          <cell r="L3419">
            <v>0.27954289999999998</v>
          </cell>
          <cell r="M3419">
            <v>0.6831583</v>
          </cell>
          <cell r="N3419">
            <v>0.6831583</v>
          </cell>
          <cell r="O3419">
            <v>18</v>
          </cell>
        </row>
        <row r="3420">
          <cell r="A3420" t="str">
            <v>C&amp;I</v>
          </cell>
          <cell r="B3420">
            <v>11</v>
          </cell>
          <cell r="C3420" t="str">
            <v>R</v>
          </cell>
          <cell r="D3420" t="str">
            <v>PCT</v>
          </cell>
          <cell r="E3420" t="str">
            <v>LCA: Kern</v>
          </cell>
          <cell r="F3420">
            <v>84</v>
          </cell>
          <cell r="G3420">
            <v>6.6184789999999998</v>
          </cell>
          <cell r="H3420">
            <v>6.7397299999999998</v>
          </cell>
          <cell r="I3420">
            <v>-0.68508089999999999</v>
          </cell>
          <cell r="J3420">
            <v>-0.28032950000000001</v>
          </cell>
          <cell r="K3420">
            <v>0</v>
          </cell>
          <cell r="L3420">
            <v>0.28032950000000001</v>
          </cell>
          <cell r="M3420">
            <v>0.68508089999999999</v>
          </cell>
          <cell r="N3420">
            <v>0.68508089999999999</v>
          </cell>
          <cell r="O3420">
            <v>18</v>
          </cell>
        </row>
        <row r="3421">
          <cell r="A3421" t="str">
            <v>C&amp;I</v>
          </cell>
          <cell r="B3421">
            <v>12</v>
          </cell>
          <cell r="C3421" t="str">
            <v>R</v>
          </cell>
          <cell r="D3421" t="str">
            <v>PCT</v>
          </cell>
          <cell r="E3421" t="str">
            <v>LCA: Kern</v>
          </cell>
          <cell r="F3421">
            <v>87.5</v>
          </cell>
          <cell r="G3421">
            <v>7.3908579999999997</v>
          </cell>
          <cell r="H3421">
            <v>7.6549360000000002</v>
          </cell>
          <cell r="I3421">
            <v>-0.67873070000000002</v>
          </cell>
          <cell r="J3421">
            <v>-0.27773110000000001</v>
          </cell>
          <cell r="K3421">
            <v>0</v>
          </cell>
          <cell r="L3421">
            <v>0.27773110000000001</v>
          </cell>
          <cell r="M3421">
            <v>0.67873070000000002</v>
          </cell>
          <cell r="N3421">
            <v>0.67873070000000002</v>
          </cell>
          <cell r="O3421">
            <v>18</v>
          </cell>
        </row>
        <row r="3422">
          <cell r="A3422" t="str">
            <v>C&amp;I</v>
          </cell>
          <cell r="B3422">
            <v>13</v>
          </cell>
          <cell r="C3422" t="str">
            <v>R</v>
          </cell>
          <cell r="D3422" t="str">
            <v>PCT</v>
          </cell>
          <cell r="E3422" t="str">
            <v>LCA: Kern</v>
          </cell>
          <cell r="F3422">
            <v>90.5</v>
          </cell>
          <cell r="G3422">
            <v>8.2586910000000007</v>
          </cell>
          <cell r="H3422">
            <v>8.0400390000000002</v>
          </cell>
          <cell r="I3422">
            <v>-0.67181829999999998</v>
          </cell>
          <cell r="J3422">
            <v>-0.2749026</v>
          </cell>
          <cell r="K3422">
            <v>0</v>
          </cell>
          <cell r="L3422">
            <v>0.2749026</v>
          </cell>
          <cell r="M3422">
            <v>0.67181829999999998</v>
          </cell>
          <cell r="N3422">
            <v>0.67181829999999998</v>
          </cell>
          <cell r="O3422">
            <v>18</v>
          </cell>
        </row>
        <row r="3423">
          <cell r="A3423" t="str">
            <v>C&amp;I</v>
          </cell>
          <cell r="B3423">
            <v>14</v>
          </cell>
          <cell r="C3423" t="str">
            <v>R</v>
          </cell>
          <cell r="D3423" t="str">
            <v>PCT</v>
          </cell>
          <cell r="E3423" t="str">
            <v>LCA: Kern</v>
          </cell>
          <cell r="F3423">
            <v>93</v>
          </cell>
          <cell r="G3423">
            <v>8.6442990000000002</v>
          </cell>
          <cell r="H3423">
            <v>8.2757780000000007</v>
          </cell>
          <cell r="I3423">
            <v>-0.67308860000000004</v>
          </cell>
          <cell r="J3423">
            <v>-0.27542240000000001</v>
          </cell>
          <cell r="K3423">
            <v>0</v>
          </cell>
          <cell r="L3423">
            <v>0.27542240000000001</v>
          </cell>
          <cell r="M3423">
            <v>0.67308860000000004</v>
          </cell>
          <cell r="N3423">
            <v>0.67308860000000004</v>
          </cell>
          <cell r="O3423">
            <v>18</v>
          </cell>
        </row>
        <row r="3424">
          <cell r="A3424" t="str">
            <v>C&amp;I</v>
          </cell>
          <cell r="B3424">
            <v>15</v>
          </cell>
          <cell r="C3424" t="str">
            <v>R</v>
          </cell>
          <cell r="D3424" t="str">
            <v>PCT</v>
          </cell>
          <cell r="E3424" t="str">
            <v>LCA: Kern</v>
          </cell>
          <cell r="F3424">
            <v>95</v>
          </cell>
          <cell r="G3424">
            <v>8.6006129999999992</v>
          </cell>
          <cell r="H3424">
            <v>8.8024559999999994</v>
          </cell>
          <cell r="I3424">
            <v>-0.66954769999999997</v>
          </cell>
          <cell r="J3424">
            <v>-0.27397349999999998</v>
          </cell>
          <cell r="K3424">
            <v>0</v>
          </cell>
          <cell r="L3424">
            <v>0.27397349999999998</v>
          </cell>
          <cell r="M3424">
            <v>0.66954769999999997</v>
          </cell>
          <cell r="N3424">
            <v>0.66954769999999997</v>
          </cell>
          <cell r="O3424">
            <v>18</v>
          </cell>
        </row>
        <row r="3425">
          <cell r="A3425" t="str">
            <v>C&amp;I</v>
          </cell>
          <cell r="B3425">
            <v>16</v>
          </cell>
          <cell r="C3425" t="str">
            <v>R</v>
          </cell>
          <cell r="D3425" t="str">
            <v>PCT</v>
          </cell>
          <cell r="E3425" t="str">
            <v>LCA: Kern</v>
          </cell>
          <cell r="F3425">
            <v>96</v>
          </cell>
          <cell r="G3425">
            <v>8.4832649999999994</v>
          </cell>
          <cell r="H3425">
            <v>8.6867099999999997</v>
          </cell>
          <cell r="I3425">
            <v>-0.66118480000000002</v>
          </cell>
          <cell r="J3425">
            <v>-0.2705515</v>
          </cell>
          <cell r="K3425">
            <v>0</v>
          </cell>
          <cell r="L3425">
            <v>0.2705515</v>
          </cell>
          <cell r="M3425">
            <v>0.66118480000000002</v>
          </cell>
          <cell r="N3425">
            <v>0.66118480000000002</v>
          </cell>
          <cell r="O3425">
            <v>18</v>
          </cell>
        </row>
        <row r="3426">
          <cell r="A3426" t="str">
            <v>C&amp;I</v>
          </cell>
          <cell r="B3426">
            <v>17</v>
          </cell>
          <cell r="C3426" t="str">
            <v>R</v>
          </cell>
          <cell r="D3426" t="str">
            <v>PCT</v>
          </cell>
          <cell r="E3426" t="str">
            <v>LCA: Kern</v>
          </cell>
          <cell r="F3426">
            <v>96</v>
          </cell>
          <cell r="G3426">
            <v>7.2462220000000004</v>
          </cell>
          <cell r="H3426">
            <v>7.4752739999999998</v>
          </cell>
          <cell r="I3426">
            <v>-0.6614662</v>
          </cell>
          <cell r="J3426">
            <v>-0.27066659999999998</v>
          </cell>
          <cell r="K3426">
            <v>0</v>
          </cell>
          <cell r="L3426">
            <v>0.27066659999999998</v>
          </cell>
          <cell r="M3426">
            <v>0.6614662</v>
          </cell>
          <cell r="N3426">
            <v>0.6614662</v>
          </cell>
          <cell r="O3426">
            <v>18</v>
          </cell>
        </row>
        <row r="3427">
          <cell r="A3427" t="str">
            <v>C&amp;I</v>
          </cell>
          <cell r="B3427">
            <v>18</v>
          </cell>
          <cell r="C3427" t="str">
            <v>R</v>
          </cell>
          <cell r="D3427" t="str">
            <v>PCT</v>
          </cell>
          <cell r="E3427" t="str">
            <v>LCA: Kern</v>
          </cell>
          <cell r="F3427">
            <v>96.5</v>
          </cell>
          <cell r="G3427">
            <v>6.2655529999999997</v>
          </cell>
          <cell r="H3427">
            <v>6.1102429999999996</v>
          </cell>
          <cell r="I3427">
            <v>-0.6613097</v>
          </cell>
          <cell r="J3427">
            <v>-0.27060260000000003</v>
          </cell>
          <cell r="K3427">
            <v>0</v>
          </cell>
          <cell r="L3427">
            <v>0.27060260000000003</v>
          </cell>
          <cell r="M3427">
            <v>0.6613097</v>
          </cell>
          <cell r="N3427">
            <v>0.6613097</v>
          </cell>
          <cell r="O3427">
            <v>18</v>
          </cell>
        </row>
        <row r="3428">
          <cell r="A3428" t="str">
            <v>C&amp;I</v>
          </cell>
          <cell r="B3428">
            <v>19</v>
          </cell>
          <cell r="C3428" t="str">
            <v>R</v>
          </cell>
          <cell r="D3428" t="str">
            <v>PCT</v>
          </cell>
          <cell r="E3428" t="str">
            <v>LCA: Kern</v>
          </cell>
          <cell r="F3428">
            <v>94.5</v>
          </cell>
          <cell r="G3428">
            <v>5.7922130000000003</v>
          </cell>
          <cell r="H3428">
            <v>6.0956510000000002</v>
          </cell>
          <cell r="I3428">
            <v>-0.65922029999999998</v>
          </cell>
          <cell r="J3428">
            <v>-0.26974759999999998</v>
          </cell>
          <cell r="K3428">
            <v>0</v>
          </cell>
          <cell r="L3428">
            <v>0.26974759999999998</v>
          </cell>
          <cell r="M3428">
            <v>0.65922029999999998</v>
          </cell>
          <cell r="N3428">
            <v>0.65922029999999998</v>
          </cell>
          <cell r="O3428">
            <v>18</v>
          </cell>
        </row>
        <row r="3429">
          <cell r="A3429" t="str">
            <v>C&amp;I</v>
          </cell>
          <cell r="B3429">
            <v>20</v>
          </cell>
          <cell r="C3429" t="str">
            <v>R</v>
          </cell>
          <cell r="D3429" t="str">
            <v>PCT</v>
          </cell>
          <cell r="E3429" t="str">
            <v>LCA: Kern</v>
          </cell>
          <cell r="F3429">
            <v>91.5</v>
          </cell>
          <cell r="G3429">
            <v>6.6334999999999997</v>
          </cell>
          <cell r="H3429">
            <v>7.0253680000000003</v>
          </cell>
          <cell r="I3429">
            <v>-0.65965490000000004</v>
          </cell>
          <cell r="J3429">
            <v>-0.26992539999999998</v>
          </cell>
          <cell r="K3429">
            <v>0</v>
          </cell>
          <cell r="L3429">
            <v>0.26992539999999998</v>
          </cell>
          <cell r="M3429">
            <v>0.65965490000000004</v>
          </cell>
          <cell r="N3429">
            <v>0.65965490000000004</v>
          </cell>
          <cell r="O3429">
            <v>18</v>
          </cell>
        </row>
        <row r="3430">
          <cell r="A3430" t="str">
            <v>C&amp;I</v>
          </cell>
          <cell r="B3430">
            <v>21</v>
          </cell>
          <cell r="C3430" t="str">
            <v>R</v>
          </cell>
          <cell r="D3430" t="str">
            <v>PCT</v>
          </cell>
          <cell r="E3430" t="str">
            <v>LCA: Kern</v>
          </cell>
          <cell r="F3430">
            <v>88.5</v>
          </cell>
          <cell r="G3430">
            <v>6.9022540000000001</v>
          </cell>
          <cell r="H3430">
            <v>7.0736540000000003</v>
          </cell>
          <cell r="I3430">
            <v>-0.65742940000000005</v>
          </cell>
          <cell r="J3430">
            <v>-0.2690148</v>
          </cell>
          <cell r="K3430">
            <v>0</v>
          </cell>
          <cell r="L3430">
            <v>0.2690148</v>
          </cell>
          <cell r="M3430">
            <v>0.65742940000000005</v>
          </cell>
          <cell r="N3430">
            <v>0.65742940000000005</v>
          </cell>
          <cell r="O3430">
            <v>18</v>
          </cell>
        </row>
        <row r="3431">
          <cell r="A3431" t="str">
            <v>C&amp;I</v>
          </cell>
          <cell r="B3431">
            <v>22</v>
          </cell>
          <cell r="C3431" t="str">
            <v>R</v>
          </cell>
          <cell r="D3431" t="str">
            <v>PCT</v>
          </cell>
          <cell r="E3431" t="str">
            <v>LCA: Kern</v>
          </cell>
          <cell r="F3431">
            <v>85.5</v>
          </cell>
          <cell r="G3431">
            <v>6.426628</v>
          </cell>
          <cell r="H3431">
            <v>6.7939509999999999</v>
          </cell>
          <cell r="I3431">
            <v>-0.65623629999999999</v>
          </cell>
          <cell r="J3431">
            <v>-0.2685266</v>
          </cell>
          <cell r="K3431">
            <v>0</v>
          </cell>
          <cell r="L3431">
            <v>0.2685266</v>
          </cell>
          <cell r="M3431">
            <v>0.65623629999999999</v>
          </cell>
          <cell r="N3431">
            <v>0.65623629999999999</v>
          </cell>
          <cell r="O3431">
            <v>18</v>
          </cell>
        </row>
        <row r="3432">
          <cell r="A3432" t="str">
            <v>C&amp;I</v>
          </cell>
          <cell r="B3432">
            <v>23</v>
          </cell>
          <cell r="C3432" t="str">
            <v>R</v>
          </cell>
          <cell r="D3432" t="str">
            <v>PCT</v>
          </cell>
          <cell r="E3432" t="str">
            <v>LCA: Kern</v>
          </cell>
          <cell r="F3432">
            <v>82.5</v>
          </cell>
          <cell r="G3432">
            <v>5.8270489999999997</v>
          </cell>
          <cell r="H3432">
            <v>6.6199479999999999</v>
          </cell>
          <cell r="I3432">
            <v>-0.66720409999999997</v>
          </cell>
          <cell r="J3432">
            <v>-0.27301449999999999</v>
          </cell>
          <cell r="K3432">
            <v>0</v>
          </cell>
          <cell r="L3432">
            <v>0.27301449999999999</v>
          </cell>
          <cell r="M3432">
            <v>0.66720409999999997</v>
          </cell>
          <cell r="N3432">
            <v>0.66720409999999997</v>
          </cell>
          <cell r="O3432">
            <v>18</v>
          </cell>
        </row>
        <row r="3433">
          <cell r="A3433" t="str">
            <v>C&amp;I</v>
          </cell>
          <cell r="B3433">
            <v>24</v>
          </cell>
          <cell r="C3433" t="str">
            <v>R</v>
          </cell>
          <cell r="D3433" t="str">
            <v>PCT</v>
          </cell>
          <cell r="E3433" t="str">
            <v>LCA: Kern</v>
          </cell>
          <cell r="F3433">
            <v>80</v>
          </cell>
          <cell r="G3433">
            <v>5.3521460000000003</v>
          </cell>
          <cell r="H3433">
            <v>5.795998</v>
          </cell>
          <cell r="I3433">
            <v>-0.66231390000000001</v>
          </cell>
          <cell r="J3433">
            <v>-0.27101350000000002</v>
          </cell>
          <cell r="K3433">
            <v>0</v>
          </cell>
          <cell r="L3433">
            <v>0.27101350000000002</v>
          </cell>
          <cell r="M3433">
            <v>0.66231390000000001</v>
          </cell>
          <cell r="N3433">
            <v>0.66231390000000001</v>
          </cell>
          <cell r="O3433">
            <v>18</v>
          </cell>
        </row>
        <row r="3434">
          <cell r="A3434" t="str">
            <v>C&amp;I</v>
          </cell>
          <cell r="B3434">
            <v>1</v>
          </cell>
          <cell r="C3434" t="str">
            <v>R</v>
          </cell>
          <cell r="D3434" t="str">
            <v>PCT</v>
          </cell>
          <cell r="E3434" t="str">
            <v>Tonnage: 2&lt;=tons&lt;3</v>
          </cell>
          <cell r="F3434">
            <v>75.5</v>
          </cell>
          <cell r="G3434">
            <v>0.19700490000000001</v>
          </cell>
          <cell r="H3434">
            <v>0.17856659999999999</v>
          </cell>
          <cell r="I3434">
            <v>-0.4847899</v>
          </cell>
          <cell r="J3434">
            <v>-0.1983721</v>
          </cell>
          <cell r="K3434">
            <v>0</v>
          </cell>
          <cell r="L3434">
            <v>0.1983721</v>
          </cell>
          <cell r="M3434">
            <v>0.4847899</v>
          </cell>
          <cell r="N3434">
            <v>0.4847899</v>
          </cell>
          <cell r="O3434">
            <v>7</v>
          </cell>
        </row>
        <row r="3435">
          <cell r="A3435" t="str">
            <v>C&amp;I</v>
          </cell>
          <cell r="B3435">
            <v>2</v>
          </cell>
          <cell r="C3435" t="str">
            <v>R</v>
          </cell>
          <cell r="D3435" t="str">
            <v>PCT</v>
          </cell>
          <cell r="E3435" t="str">
            <v>Tonnage: 2&lt;=tons&lt;3</v>
          </cell>
          <cell r="F3435">
            <v>74</v>
          </cell>
          <cell r="G3435">
            <v>0.18993479999999999</v>
          </cell>
          <cell r="H3435">
            <v>0.17576159999999999</v>
          </cell>
          <cell r="I3435">
            <v>-0.4838692</v>
          </cell>
          <cell r="J3435">
            <v>-0.19799539999999999</v>
          </cell>
          <cell r="K3435">
            <v>0</v>
          </cell>
          <cell r="L3435">
            <v>0.19799539999999999</v>
          </cell>
          <cell r="M3435">
            <v>0.4838692</v>
          </cell>
          <cell r="N3435">
            <v>0.4838692</v>
          </cell>
          <cell r="O3435">
            <v>7</v>
          </cell>
        </row>
        <row r="3436">
          <cell r="A3436" t="str">
            <v>C&amp;I</v>
          </cell>
          <cell r="B3436">
            <v>3</v>
          </cell>
          <cell r="C3436" t="str">
            <v>R</v>
          </cell>
          <cell r="D3436" t="str">
            <v>PCT</v>
          </cell>
          <cell r="E3436" t="str">
            <v>Tonnage: 2&lt;=tons&lt;3</v>
          </cell>
          <cell r="F3436">
            <v>73</v>
          </cell>
          <cell r="G3436">
            <v>0.19244790000000001</v>
          </cell>
          <cell r="H3436">
            <v>0.1941377</v>
          </cell>
          <cell r="I3436">
            <v>-0.48398809999999998</v>
          </cell>
          <cell r="J3436">
            <v>-0.198044</v>
          </cell>
          <cell r="K3436">
            <v>0</v>
          </cell>
          <cell r="L3436">
            <v>0.198044</v>
          </cell>
          <cell r="M3436">
            <v>0.48398809999999998</v>
          </cell>
          <cell r="N3436">
            <v>0.48398809999999998</v>
          </cell>
          <cell r="O3436">
            <v>7</v>
          </cell>
        </row>
        <row r="3437">
          <cell r="A3437" t="str">
            <v>C&amp;I</v>
          </cell>
          <cell r="B3437">
            <v>4</v>
          </cell>
          <cell r="C3437" t="str">
            <v>R</v>
          </cell>
          <cell r="D3437" t="str">
            <v>PCT</v>
          </cell>
          <cell r="E3437" t="str">
            <v>Tonnage: 2&lt;=tons&lt;3</v>
          </cell>
          <cell r="F3437">
            <v>72.5</v>
          </cell>
          <cell r="G3437">
            <v>0.18510080000000001</v>
          </cell>
          <cell r="H3437">
            <v>0.17155390000000001</v>
          </cell>
          <cell r="I3437">
            <v>-0.48348059999999998</v>
          </cell>
          <cell r="J3437">
            <v>-0.19783629999999999</v>
          </cell>
          <cell r="K3437">
            <v>0</v>
          </cell>
          <cell r="L3437">
            <v>0.19783629999999999</v>
          </cell>
          <cell r="M3437">
            <v>0.48348059999999998</v>
          </cell>
          <cell r="N3437">
            <v>0.48348059999999998</v>
          </cell>
          <cell r="O3437">
            <v>7</v>
          </cell>
        </row>
        <row r="3438">
          <cell r="A3438" t="str">
            <v>C&amp;I</v>
          </cell>
          <cell r="B3438">
            <v>5</v>
          </cell>
          <cell r="C3438" t="str">
            <v>R</v>
          </cell>
          <cell r="D3438" t="str">
            <v>PCT</v>
          </cell>
          <cell r="E3438" t="str">
            <v>Tonnage: 2&lt;=tons&lt;3</v>
          </cell>
          <cell r="F3438">
            <v>70</v>
          </cell>
          <cell r="G3438">
            <v>0.19722899999999999</v>
          </cell>
          <cell r="H3438">
            <v>0.17155390000000001</v>
          </cell>
          <cell r="I3438">
            <v>-0.48363990000000001</v>
          </cell>
          <cell r="J3438">
            <v>-0.19790150000000001</v>
          </cell>
          <cell r="K3438">
            <v>0</v>
          </cell>
          <cell r="L3438">
            <v>0.19790150000000001</v>
          </cell>
          <cell r="M3438">
            <v>0.48363990000000001</v>
          </cell>
          <cell r="N3438">
            <v>0.48363990000000001</v>
          </cell>
          <cell r="O3438">
            <v>7</v>
          </cell>
        </row>
        <row r="3439">
          <cell r="A3439" t="str">
            <v>C&amp;I</v>
          </cell>
          <cell r="B3439">
            <v>6</v>
          </cell>
          <cell r="C3439" t="str">
            <v>R</v>
          </cell>
          <cell r="D3439" t="str">
            <v>PCT</v>
          </cell>
          <cell r="E3439" t="str">
            <v>Tonnage: 2&lt;=tons&lt;3</v>
          </cell>
          <cell r="F3439">
            <v>68.5</v>
          </cell>
          <cell r="G3439">
            <v>0.1886062</v>
          </cell>
          <cell r="H3439">
            <v>0.19133269999999999</v>
          </cell>
          <cell r="I3439">
            <v>-0.48407810000000001</v>
          </cell>
          <cell r="J3439">
            <v>-0.1980808</v>
          </cell>
          <cell r="K3439">
            <v>0</v>
          </cell>
          <cell r="L3439">
            <v>0.1980808</v>
          </cell>
          <cell r="M3439">
            <v>0.48407810000000001</v>
          </cell>
          <cell r="N3439">
            <v>0.48407810000000001</v>
          </cell>
          <cell r="O3439">
            <v>7</v>
          </cell>
        </row>
        <row r="3440">
          <cell r="A3440" t="str">
            <v>C&amp;I</v>
          </cell>
          <cell r="B3440">
            <v>7</v>
          </cell>
          <cell r="C3440" t="str">
            <v>R</v>
          </cell>
          <cell r="D3440" t="str">
            <v>PCT</v>
          </cell>
          <cell r="E3440" t="str">
            <v>Tonnage: 2&lt;=tons&lt;3</v>
          </cell>
          <cell r="F3440">
            <v>68</v>
          </cell>
          <cell r="G3440">
            <v>0.4741573</v>
          </cell>
          <cell r="H3440">
            <v>0.50849339999999998</v>
          </cell>
          <cell r="I3440">
            <v>-0.49069620000000003</v>
          </cell>
          <cell r="J3440">
            <v>-0.20078889999999999</v>
          </cell>
          <cell r="K3440">
            <v>0</v>
          </cell>
          <cell r="L3440">
            <v>0.20078889999999999</v>
          </cell>
          <cell r="M3440">
            <v>0.49069620000000003</v>
          </cell>
          <cell r="N3440">
            <v>0.49069620000000003</v>
          </cell>
          <cell r="O3440">
            <v>7</v>
          </cell>
        </row>
        <row r="3441">
          <cell r="A3441" t="str">
            <v>C&amp;I</v>
          </cell>
          <cell r="B3441">
            <v>8</v>
          </cell>
          <cell r="C3441" t="str">
            <v>R</v>
          </cell>
          <cell r="D3441" t="str">
            <v>PCT</v>
          </cell>
          <cell r="E3441" t="str">
            <v>Tonnage: 2&lt;=tons&lt;3</v>
          </cell>
          <cell r="F3441">
            <v>70</v>
          </cell>
          <cell r="G3441">
            <v>0.28328189999999998</v>
          </cell>
          <cell r="H3441">
            <v>0.24716250000000001</v>
          </cell>
          <cell r="I3441">
            <v>-0.48990739999999999</v>
          </cell>
          <cell r="J3441">
            <v>-0.20046620000000001</v>
          </cell>
          <cell r="K3441">
            <v>0</v>
          </cell>
          <cell r="L3441">
            <v>0.20046620000000001</v>
          </cell>
          <cell r="M3441">
            <v>0.48990739999999999</v>
          </cell>
          <cell r="N3441">
            <v>0.48990739999999999</v>
          </cell>
          <cell r="O3441">
            <v>7</v>
          </cell>
        </row>
        <row r="3442">
          <cell r="A3442" t="str">
            <v>C&amp;I</v>
          </cell>
          <cell r="B3442">
            <v>9</v>
          </cell>
          <cell r="C3442" t="str">
            <v>R</v>
          </cell>
          <cell r="D3442" t="str">
            <v>PCT</v>
          </cell>
          <cell r="E3442" t="str">
            <v>Tonnage: 2&lt;=tons&lt;3</v>
          </cell>
          <cell r="F3442">
            <v>75</v>
          </cell>
          <cell r="G3442">
            <v>0.32623809999999998</v>
          </cell>
          <cell r="H3442">
            <v>0.17716409999999999</v>
          </cell>
          <cell r="I3442">
            <v>-0.49638470000000001</v>
          </cell>
          <cell r="J3442">
            <v>-0.20311660000000001</v>
          </cell>
          <cell r="K3442">
            <v>0</v>
          </cell>
          <cell r="L3442">
            <v>0.20311660000000001</v>
          </cell>
          <cell r="M3442">
            <v>0.49638470000000001</v>
          </cell>
          <cell r="N3442">
            <v>0.49638470000000001</v>
          </cell>
          <cell r="O3442">
            <v>7</v>
          </cell>
        </row>
        <row r="3443">
          <cell r="A3443" t="str">
            <v>C&amp;I</v>
          </cell>
          <cell r="B3443">
            <v>10</v>
          </cell>
          <cell r="C3443" t="str">
            <v>R</v>
          </cell>
          <cell r="D3443" t="str">
            <v>PCT</v>
          </cell>
          <cell r="E3443" t="str">
            <v>Tonnage: 2&lt;=tons&lt;3</v>
          </cell>
          <cell r="F3443">
            <v>80</v>
          </cell>
          <cell r="G3443">
            <v>0.9947492</v>
          </cell>
          <cell r="H3443">
            <v>0.63964549999999998</v>
          </cell>
          <cell r="I3443">
            <v>-0.51220889999999997</v>
          </cell>
          <cell r="J3443">
            <v>-0.20959169999999999</v>
          </cell>
          <cell r="K3443">
            <v>0</v>
          </cell>
          <cell r="L3443">
            <v>0.20959169999999999</v>
          </cell>
          <cell r="M3443">
            <v>0.51220889999999997</v>
          </cell>
          <cell r="N3443">
            <v>0.51220889999999997</v>
          </cell>
          <cell r="O3443">
            <v>7</v>
          </cell>
        </row>
        <row r="3444">
          <cell r="A3444" t="str">
            <v>C&amp;I</v>
          </cell>
          <cell r="B3444">
            <v>11</v>
          </cell>
          <cell r="C3444" t="str">
            <v>R</v>
          </cell>
          <cell r="D3444" t="str">
            <v>PCT</v>
          </cell>
          <cell r="E3444" t="str">
            <v>Tonnage: 2&lt;=tons&lt;3</v>
          </cell>
          <cell r="F3444">
            <v>84</v>
          </cell>
          <cell r="G3444">
            <v>1.7284079999999999</v>
          </cell>
          <cell r="H3444">
            <v>1.022454</v>
          </cell>
          <cell r="I3444">
            <v>-0.53560719999999995</v>
          </cell>
          <cell r="J3444">
            <v>-0.2191661</v>
          </cell>
          <cell r="K3444">
            <v>0</v>
          </cell>
          <cell r="L3444">
            <v>0.2191661</v>
          </cell>
          <cell r="M3444">
            <v>0.53560719999999995</v>
          </cell>
          <cell r="N3444">
            <v>0.53560719999999995</v>
          </cell>
          <cell r="O3444">
            <v>7</v>
          </cell>
        </row>
        <row r="3445">
          <cell r="A3445" t="str">
            <v>C&amp;I</v>
          </cell>
          <cell r="B3445">
            <v>12</v>
          </cell>
          <cell r="C3445" t="str">
            <v>R</v>
          </cell>
          <cell r="D3445" t="str">
            <v>PCT</v>
          </cell>
          <cell r="E3445" t="str">
            <v>Tonnage: 2&lt;=tons&lt;3</v>
          </cell>
          <cell r="F3445">
            <v>87.5</v>
          </cell>
          <cell r="G3445">
            <v>1.8364879999999999</v>
          </cell>
          <cell r="H3445">
            <v>2.0226109999999999</v>
          </cell>
          <cell r="I3445">
            <v>-0.53312150000000003</v>
          </cell>
          <cell r="J3445">
            <v>-0.21814900000000001</v>
          </cell>
          <cell r="K3445">
            <v>0</v>
          </cell>
          <cell r="L3445">
            <v>0.21814900000000001</v>
          </cell>
          <cell r="M3445">
            <v>0.53312150000000003</v>
          </cell>
          <cell r="N3445">
            <v>0.53312150000000003</v>
          </cell>
          <cell r="O3445">
            <v>7</v>
          </cell>
        </row>
        <row r="3446">
          <cell r="A3446" t="str">
            <v>C&amp;I</v>
          </cell>
          <cell r="B3446">
            <v>13</v>
          </cell>
          <cell r="C3446" t="str">
            <v>R</v>
          </cell>
          <cell r="D3446" t="str">
            <v>PCT</v>
          </cell>
          <cell r="E3446" t="str">
            <v>Tonnage: 2&lt;=tons&lt;3</v>
          </cell>
          <cell r="F3446">
            <v>90.5</v>
          </cell>
          <cell r="G3446">
            <v>2.2512919999999998</v>
          </cell>
          <cell r="H3446">
            <v>2.5615450000000002</v>
          </cell>
          <cell r="I3446">
            <v>-0.52198319999999998</v>
          </cell>
          <cell r="J3446">
            <v>-0.21359130000000001</v>
          </cell>
          <cell r="K3446">
            <v>0</v>
          </cell>
          <cell r="L3446">
            <v>0.21359130000000001</v>
          </cell>
          <cell r="M3446">
            <v>0.52198319999999998</v>
          </cell>
          <cell r="N3446">
            <v>0.52198319999999998</v>
          </cell>
          <cell r="O3446">
            <v>7</v>
          </cell>
        </row>
        <row r="3447">
          <cell r="A3447" t="str">
            <v>C&amp;I</v>
          </cell>
          <cell r="B3447">
            <v>14</v>
          </cell>
          <cell r="C3447" t="str">
            <v>R</v>
          </cell>
          <cell r="D3447" t="str">
            <v>PCT</v>
          </cell>
          <cell r="E3447" t="str">
            <v>Tonnage: 2&lt;=tons&lt;3</v>
          </cell>
          <cell r="F3447">
            <v>93</v>
          </cell>
          <cell r="G3447">
            <v>2.5124900000000001</v>
          </cell>
          <cell r="H3447">
            <v>2.6625429999999999</v>
          </cell>
          <cell r="I3447">
            <v>-0.5300549</v>
          </cell>
          <cell r="J3447">
            <v>-0.21689420000000001</v>
          </cell>
          <cell r="K3447">
            <v>0</v>
          </cell>
          <cell r="L3447">
            <v>0.21689420000000001</v>
          </cell>
          <cell r="M3447">
            <v>0.5300549</v>
          </cell>
          <cell r="N3447">
            <v>0.5300549</v>
          </cell>
          <cell r="O3447">
            <v>7</v>
          </cell>
        </row>
        <row r="3448">
          <cell r="A3448" t="str">
            <v>C&amp;I</v>
          </cell>
          <cell r="B3448">
            <v>15</v>
          </cell>
          <cell r="C3448" t="str">
            <v>R</v>
          </cell>
          <cell r="D3448" t="str">
            <v>PCT</v>
          </cell>
          <cell r="E3448" t="str">
            <v>Tonnage: 2&lt;=tons&lt;3</v>
          </cell>
          <cell r="F3448">
            <v>95</v>
          </cell>
          <cell r="G3448">
            <v>2.629108</v>
          </cell>
          <cell r="H3448">
            <v>2.6886329999999998</v>
          </cell>
          <cell r="I3448">
            <v>-0.52753559999999999</v>
          </cell>
          <cell r="J3448">
            <v>-0.21586330000000001</v>
          </cell>
          <cell r="K3448">
            <v>0</v>
          </cell>
          <cell r="L3448">
            <v>0.21586330000000001</v>
          </cell>
          <cell r="M3448">
            <v>0.52753559999999999</v>
          </cell>
          <cell r="N3448">
            <v>0.52753559999999999</v>
          </cell>
          <cell r="O3448">
            <v>7</v>
          </cell>
        </row>
        <row r="3449">
          <cell r="A3449" t="str">
            <v>C&amp;I</v>
          </cell>
          <cell r="B3449">
            <v>16</v>
          </cell>
          <cell r="C3449" t="str">
            <v>R</v>
          </cell>
          <cell r="D3449" t="str">
            <v>PCT</v>
          </cell>
          <cell r="E3449" t="str">
            <v>Tonnage: 2&lt;=tons&lt;3</v>
          </cell>
          <cell r="F3449">
            <v>96</v>
          </cell>
          <cell r="G3449">
            <v>2.6766000000000001</v>
          </cell>
          <cell r="H3449">
            <v>2.5710920000000002</v>
          </cell>
          <cell r="I3449">
            <v>-0.51955799999999996</v>
          </cell>
          <cell r="J3449">
            <v>-0.21259890000000001</v>
          </cell>
          <cell r="K3449">
            <v>0</v>
          </cell>
          <cell r="L3449">
            <v>0.21259890000000001</v>
          </cell>
          <cell r="M3449">
            <v>0.51955799999999996</v>
          </cell>
          <cell r="N3449">
            <v>0.51955799999999996</v>
          </cell>
          <cell r="O3449">
            <v>7</v>
          </cell>
        </row>
        <row r="3450">
          <cell r="A3450" t="str">
            <v>C&amp;I</v>
          </cell>
          <cell r="B3450">
            <v>17</v>
          </cell>
          <cell r="C3450" t="str">
            <v>R</v>
          </cell>
          <cell r="D3450" t="str">
            <v>PCT</v>
          </cell>
          <cell r="E3450" t="str">
            <v>Tonnage: 2&lt;=tons&lt;3</v>
          </cell>
          <cell r="F3450">
            <v>96</v>
          </cell>
          <cell r="G3450">
            <v>2.4904289999999998</v>
          </cell>
          <cell r="H3450">
            <v>1.9670669999999999</v>
          </cell>
          <cell r="I3450">
            <v>-0.52507199999999998</v>
          </cell>
          <cell r="J3450">
            <v>-0.2148552</v>
          </cell>
          <cell r="K3450">
            <v>0</v>
          </cell>
          <cell r="L3450">
            <v>0.2148552</v>
          </cell>
          <cell r="M3450">
            <v>0.52507199999999998</v>
          </cell>
          <cell r="N3450">
            <v>0.52507199999999998</v>
          </cell>
          <cell r="O3450">
            <v>7</v>
          </cell>
        </row>
        <row r="3451">
          <cell r="A3451" t="str">
            <v>C&amp;I</v>
          </cell>
          <cell r="B3451">
            <v>18</v>
          </cell>
          <cell r="C3451" t="str">
            <v>R</v>
          </cell>
          <cell r="D3451" t="str">
            <v>PCT</v>
          </cell>
          <cell r="E3451" t="str">
            <v>Tonnage: 2&lt;=tons&lt;3</v>
          </cell>
          <cell r="F3451">
            <v>96.5</v>
          </cell>
          <cell r="G3451">
            <v>1.326319</v>
          </cell>
          <cell r="H3451">
            <v>0.60794519999999996</v>
          </cell>
          <cell r="I3451">
            <v>-0.54232389999999997</v>
          </cell>
          <cell r="J3451">
            <v>-0.22191459999999999</v>
          </cell>
          <cell r="K3451">
            <v>0</v>
          </cell>
          <cell r="L3451">
            <v>0.22191459999999999</v>
          </cell>
          <cell r="M3451">
            <v>0.54232389999999997</v>
          </cell>
          <cell r="N3451">
            <v>0.54232389999999997</v>
          </cell>
          <cell r="O3451">
            <v>7</v>
          </cell>
        </row>
        <row r="3452">
          <cell r="A3452" t="str">
            <v>C&amp;I</v>
          </cell>
          <cell r="B3452">
            <v>19</v>
          </cell>
          <cell r="C3452" t="str">
            <v>R</v>
          </cell>
          <cell r="D3452" t="str">
            <v>PCT</v>
          </cell>
          <cell r="E3452" t="str">
            <v>Tonnage: 2&lt;=tons&lt;3</v>
          </cell>
          <cell r="F3452">
            <v>94.5</v>
          </cell>
          <cell r="G3452">
            <v>0.9011093</v>
          </cell>
          <cell r="H3452">
            <v>1.356031</v>
          </cell>
          <cell r="I3452">
            <v>-0.54803000000000002</v>
          </cell>
          <cell r="J3452">
            <v>-0.22424939999999999</v>
          </cell>
          <cell r="K3452">
            <v>0</v>
          </cell>
          <cell r="L3452">
            <v>0.22424939999999999</v>
          </cell>
          <cell r="M3452">
            <v>0.54803000000000002</v>
          </cell>
          <cell r="N3452">
            <v>0.54803000000000002</v>
          </cell>
          <cell r="O3452">
            <v>7</v>
          </cell>
        </row>
        <row r="3453">
          <cell r="A3453" t="str">
            <v>C&amp;I</v>
          </cell>
          <cell r="B3453">
            <v>20</v>
          </cell>
          <cell r="C3453" t="str">
            <v>R</v>
          </cell>
          <cell r="D3453" t="str">
            <v>PCT</v>
          </cell>
          <cell r="E3453" t="str">
            <v>Tonnage: 2&lt;=tons&lt;3</v>
          </cell>
          <cell r="F3453">
            <v>91.5</v>
          </cell>
          <cell r="G3453">
            <v>0.74549750000000004</v>
          </cell>
          <cell r="H3453">
            <v>0.76126629999999995</v>
          </cell>
          <cell r="I3453">
            <v>-0.52888279999999999</v>
          </cell>
          <cell r="J3453">
            <v>-0.21641450000000001</v>
          </cell>
          <cell r="K3453">
            <v>0</v>
          </cell>
          <cell r="L3453">
            <v>0.21641450000000001</v>
          </cell>
          <cell r="M3453">
            <v>0.52888279999999999</v>
          </cell>
          <cell r="N3453">
            <v>0.52888279999999999</v>
          </cell>
          <cell r="O3453">
            <v>7</v>
          </cell>
        </row>
        <row r="3454">
          <cell r="A3454" t="str">
            <v>C&amp;I</v>
          </cell>
          <cell r="B3454">
            <v>21</v>
          </cell>
          <cell r="C3454" t="str">
            <v>R</v>
          </cell>
          <cell r="D3454" t="str">
            <v>PCT</v>
          </cell>
          <cell r="E3454" t="str">
            <v>Tonnage: 2&lt;=tons&lt;3</v>
          </cell>
          <cell r="F3454">
            <v>88.5</v>
          </cell>
          <cell r="G3454">
            <v>0.61416519999999997</v>
          </cell>
          <cell r="H3454">
            <v>0.44059900000000002</v>
          </cell>
          <cell r="I3454">
            <v>-0.50826249999999995</v>
          </cell>
          <cell r="J3454">
            <v>-0.20797689999999999</v>
          </cell>
          <cell r="K3454">
            <v>0</v>
          </cell>
          <cell r="L3454">
            <v>0.20797689999999999</v>
          </cell>
          <cell r="M3454">
            <v>0.50826249999999995</v>
          </cell>
          <cell r="N3454">
            <v>0.50826249999999995</v>
          </cell>
          <cell r="O3454">
            <v>7</v>
          </cell>
        </row>
        <row r="3455">
          <cell r="A3455" t="str">
            <v>C&amp;I</v>
          </cell>
          <cell r="B3455">
            <v>22</v>
          </cell>
          <cell r="C3455" t="str">
            <v>R</v>
          </cell>
          <cell r="D3455" t="str">
            <v>PCT</v>
          </cell>
          <cell r="E3455" t="str">
            <v>Tonnage: 2&lt;=tons&lt;3</v>
          </cell>
          <cell r="F3455">
            <v>85.5</v>
          </cell>
          <cell r="G3455">
            <v>0.52587439999999996</v>
          </cell>
          <cell r="H3455">
            <v>0.25557770000000002</v>
          </cell>
          <cell r="I3455">
            <v>-0.49908979999999997</v>
          </cell>
          <cell r="J3455">
            <v>-0.2042235</v>
          </cell>
          <cell r="K3455">
            <v>0</v>
          </cell>
          <cell r="L3455">
            <v>0.2042235</v>
          </cell>
          <cell r="M3455">
            <v>0.49908979999999997</v>
          </cell>
          <cell r="N3455">
            <v>0.49908979999999997</v>
          </cell>
          <cell r="O3455">
            <v>7</v>
          </cell>
        </row>
        <row r="3456">
          <cell r="A3456" t="str">
            <v>C&amp;I</v>
          </cell>
          <cell r="B3456">
            <v>23</v>
          </cell>
          <cell r="C3456" t="str">
            <v>R</v>
          </cell>
          <cell r="D3456" t="str">
            <v>PCT</v>
          </cell>
          <cell r="E3456" t="str">
            <v>Tonnage: 2&lt;=tons&lt;3</v>
          </cell>
          <cell r="F3456">
            <v>82.5</v>
          </cell>
          <cell r="G3456">
            <v>0.1857982</v>
          </cell>
          <cell r="H3456">
            <v>0.19904659999999999</v>
          </cell>
          <cell r="I3456">
            <v>-0.49369180000000001</v>
          </cell>
          <cell r="J3456">
            <v>-0.20201469999999999</v>
          </cell>
          <cell r="K3456">
            <v>0</v>
          </cell>
          <cell r="L3456">
            <v>0.20201469999999999</v>
          </cell>
          <cell r="M3456">
            <v>0.49369180000000001</v>
          </cell>
          <cell r="N3456">
            <v>0.49369180000000001</v>
          </cell>
          <cell r="O3456">
            <v>7</v>
          </cell>
        </row>
        <row r="3457">
          <cell r="A3457" t="str">
            <v>C&amp;I</v>
          </cell>
          <cell r="B3457">
            <v>24</v>
          </cell>
          <cell r="C3457" t="str">
            <v>R</v>
          </cell>
          <cell r="D3457" t="str">
            <v>PCT</v>
          </cell>
          <cell r="E3457" t="str">
            <v>Tonnage: 2&lt;=tons&lt;3</v>
          </cell>
          <cell r="F3457">
            <v>80</v>
          </cell>
          <cell r="G3457">
            <v>0.17726690000000001</v>
          </cell>
          <cell r="H3457">
            <v>0.17435899999999999</v>
          </cell>
          <cell r="I3457">
            <v>-0.4876955</v>
          </cell>
          <cell r="J3457">
            <v>-0.19956099999999999</v>
          </cell>
          <cell r="K3457">
            <v>0</v>
          </cell>
          <cell r="L3457">
            <v>0.19956099999999999</v>
          </cell>
          <cell r="M3457">
            <v>0.4876955</v>
          </cell>
          <cell r="N3457">
            <v>0.4876955</v>
          </cell>
          <cell r="O3457">
            <v>7</v>
          </cell>
        </row>
        <row r="3458">
          <cell r="A3458" t="str">
            <v>C&amp;I</v>
          </cell>
          <cell r="B3458">
            <v>1</v>
          </cell>
          <cell r="C3458" t="str">
            <v>R</v>
          </cell>
          <cell r="D3458" t="str">
            <v>PCT</v>
          </cell>
          <cell r="E3458" t="str">
            <v>Tonnage: 3&lt;=tons&lt;4</v>
          </cell>
          <cell r="F3458">
            <v>76.951999999999998</v>
          </cell>
          <cell r="G3458">
            <v>1.508826</v>
          </cell>
          <cell r="H3458">
            <v>1.4179660000000001</v>
          </cell>
          <cell r="I3458">
            <v>-0.42578199999999999</v>
          </cell>
          <cell r="J3458">
            <v>-0.17422650000000001</v>
          </cell>
          <cell r="K3458">
            <v>0</v>
          </cell>
          <cell r="L3458">
            <v>0.17422650000000001</v>
          </cell>
          <cell r="M3458">
            <v>0.42578199999999999</v>
          </cell>
          <cell r="N3458">
            <v>0.42578199999999999</v>
          </cell>
          <cell r="O3458">
            <v>21</v>
          </cell>
        </row>
        <row r="3459">
          <cell r="A3459" t="str">
            <v>C&amp;I</v>
          </cell>
          <cell r="B3459">
            <v>2</v>
          </cell>
          <cell r="C3459" t="str">
            <v>R</v>
          </cell>
          <cell r="D3459" t="str">
            <v>PCT</v>
          </cell>
          <cell r="E3459" t="str">
            <v>Tonnage: 3&lt;=tons&lt;4</v>
          </cell>
          <cell r="F3459">
            <v>76.442400000000006</v>
          </cell>
          <cell r="G3459">
            <v>1.264832</v>
          </cell>
          <cell r="H3459">
            <v>1.4432739999999999</v>
          </cell>
          <cell r="I3459">
            <v>-0.42355759999999998</v>
          </cell>
          <cell r="J3459">
            <v>-0.17331630000000001</v>
          </cell>
          <cell r="K3459">
            <v>0</v>
          </cell>
          <cell r="L3459">
            <v>0.17331630000000001</v>
          </cell>
          <cell r="M3459">
            <v>0.42355759999999998</v>
          </cell>
          <cell r="N3459">
            <v>0.42355759999999998</v>
          </cell>
          <cell r="O3459">
            <v>21</v>
          </cell>
        </row>
        <row r="3460">
          <cell r="A3460" t="str">
            <v>C&amp;I</v>
          </cell>
          <cell r="B3460">
            <v>3</v>
          </cell>
          <cell r="C3460" t="str">
            <v>R</v>
          </cell>
          <cell r="D3460" t="str">
            <v>PCT</v>
          </cell>
          <cell r="E3460" t="str">
            <v>Tonnage: 3&lt;=tons&lt;4</v>
          </cell>
          <cell r="F3460">
            <v>73.475999999999999</v>
          </cell>
          <cell r="G3460">
            <v>1.1180270000000001</v>
          </cell>
          <cell r="H3460">
            <v>1.4108240000000001</v>
          </cell>
          <cell r="I3460">
            <v>-0.41897689999999999</v>
          </cell>
          <cell r="J3460">
            <v>-0.17144200000000001</v>
          </cell>
          <cell r="K3460">
            <v>0</v>
          </cell>
          <cell r="L3460">
            <v>0.17144200000000001</v>
          </cell>
          <cell r="M3460">
            <v>0.41897689999999999</v>
          </cell>
          <cell r="N3460">
            <v>0.41897689999999999</v>
          </cell>
          <cell r="O3460">
            <v>21</v>
          </cell>
        </row>
        <row r="3461">
          <cell r="A3461" t="str">
            <v>C&amp;I</v>
          </cell>
          <cell r="B3461">
            <v>4</v>
          </cell>
          <cell r="C3461" t="str">
            <v>R</v>
          </cell>
          <cell r="D3461" t="str">
            <v>PCT</v>
          </cell>
          <cell r="E3461" t="str">
            <v>Tonnage: 3&lt;=tons&lt;4</v>
          </cell>
          <cell r="F3461">
            <v>71.985600000000005</v>
          </cell>
          <cell r="G3461">
            <v>1.056664</v>
          </cell>
          <cell r="H3461">
            <v>1.2121310000000001</v>
          </cell>
          <cell r="I3461">
            <v>-0.41767549999999998</v>
          </cell>
          <cell r="J3461">
            <v>-0.17090939999999999</v>
          </cell>
          <cell r="K3461">
            <v>0</v>
          </cell>
          <cell r="L3461">
            <v>0.17090939999999999</v>
          </cell>
          <cell r="M3461">
            <v>0.41767549999999998</v>
          </cell>
          <cell r="N3461">
            <v>0.41767549999999998</v>
          </cell>
          <cell r="O3461">
            <v>21</v>
          </cell>
        </row>
        <row r="3462">
          <cell r="A3462" t="str">
            <v>C&amp;I</v>
          </cell>
          <cell r="B3462">
            <v>5</v>
          </cell>
          <cell r="C3462" t="str">
            <v>R</v>
          </cell>
          <cell r="D3462" t="str">
            <v>PCT</v>
          </cell>
          <cell r="E3462" t="str">
            <v>Tonnage: 3&lt;=tons&lt;4</v>
          </cell>
          <cell r="F3462">
            <v>70.480800000000002</v>
          </cell>
          <cell r="G3462">
            <v>1.015827</v>
          </cell>
          <cell r="H3462">
            <v>0.97577760000000002</v>
          </cell>
          <cell r="I3462">
            <v>-0.41463060000000002</v>
          </cell>
          <cell r="J3462">
            <v>-0.16966349999999999</v>
          </cell>
          <cell r="K3462">
            <v>0</v>
          </cell>
          <cell r="L3462">
            <v>0.16966349999999999</v>
          </cell>
          <cell r="M3462">
            <v>0.41463060000000002</v>
          </cell>
          <cell r="N3462">
            <v>0.41463060000000002</v>
          </cell>
          <cell r="O3462">
            <v>21</v>
          </cell>
        </row>
        <row r="3463">
          <cell r="A3463" t="str">
            <v>C&amp;I</v>
          </cell>
          <cell r="B3463">
            <v>6</v>
          </cell>
          <cell r="C3463" t="str">
            <v>R</v>
          </cell>
          <cell r="D3463" t="str">
            <v>PCT</v>
          </cell>
          <cell r="E3463" t="str">
            <v>Tonnage: 3&lt;=tons&lt;4</v>
          </cell>
          <cell r="F3463">
            <v>69.480800000000002</v>
          </cell>
          <cell r="G3463">
            <v>1.002391</v>
          </cell>
          <cell r="H3463">
            <v>1.0642750000000001</v>
          </cell>
          <cell r="I3463">
            <v>-0.4132903</v>
          </cell>
          <cell r="J3463">
            <v>-0.16911499999999999</v>
          </cell>
          <cell r="K3463">
            <v>0</v>
          </cell>
          <cell r="L3463">
            <v>0.16911499999999999</v>
          </cell>
          <cell r="M3463">
            <v>0.4132903</v>
          </cell>
          <cell r="N3463">
            <v>0.4132903</v>
          </cell>
          <cell r="O3463">
            <v>21</v>
          </cell>
        </row>
        <row r="3464">
          <cell r="A3464" t="str">
            <v>C&amp;I</v>
          </cell>
          <cell r="B3464">
            <v>7</v>
          </cell>
          <cell r="C3464" t="str">
            <v>R</v>
          </cell>
          <cell r="D3464" t="str">
            <v>PCT</v>
          </cell>
          <cell r="E3464" t="str">
            <v>Tonnage: 3&lt;=tons&lt;4</v>
          </cell>
          <cell r="F3464">
            <v>68.471199999999996</v>
          </cell>
          <cell r="G3464">
            <v>1.010354</v>
          </cell>
          <cell r="H3464">
            <v>1.0568599999999999</v>
          </cell>
          <cell r="I3464">
            <v>-0.41301660000000001</v>
          </cell>
          <cell r="J3464">
            <v>-0.16900309999999999</v>
          </cell>
          <cell r="K3464">
            <v>0</v>
          </cell>
          <cell r="L3464">
            <v>0.16900309999999999</v>
          </cell>
          <cell r="M3464">
            <v>0.41301660000000001</v>
          </cell>
          <cell r="N3464">
            <v>0.41301660000000001</v>
          </cell>
          <cell r="O3464">
            <v>21</v>
          </cell>
        </row>
        <row r="3465">
          <cell r="A3465" t="str">
            <v>C&amp;I</v>
          </cell>
          <cell r="B3465">
            <v>8</v>
          </cell>
          <cell r="C3465" t="str">
            <v>R</v>
          </cell>
          <cell r="D3465" t="str">
            <v>PCT</v>
          </cell>
          <cell r="E3465" t="str">
            <v>Tonnage: 3&lt;=tons&lt;4</v>
          </cell>
          <cell r="F3465">
            <v>68.966399999999993</v>
          </cell>
          <cell r="G3465">
            <v>1.0130399999999999</v>
          </cell>
          <cell r="H3465">
            <v>1.253236</v>
          </cell>
          <cell r="I3465">
            <v>-0.41685100000000003</v>
          </cell>
          <cell r="J3465">
            <v>-0.1705721</v>
          </cell>
          <cell r="K3465">
            <v>0</v>
          </cell>
          <cell r="L3465">
            <v>0.1705721</v>
          </cell>
          <cell r="M3465">
            <v>0.41685100000000003</v>
          </cell>
          <cell r="N3465">
            <v>0.41685100000000003</v>
          </cell>
          <cell r="O3465">
            <v>21</v>
          </cell>
        </row>
        <row r="3466">
          <cell r="A3466" t="str">
            <v>C&amp;I</v>
          </cell>
          <cell r="B3466">
            <v>9</v>
          </cell>
          <cell r="C3466" t="str">
            <v>R</v>
          </cell>
          <cell r="D3466" t="str">
            <v>PCT</v>
          </cell>
          <cell r="E3466" t="str">
            <v>Tonnage: 3&lt;=tons&lt;4</v>
          </cell>
          <cell r="F3466">
            <v>71.480800000000002</v>
          </cell>
          <cell r="G3466">
            <v>1.241606</v>
          </cell>
          <cell r="H3466">
            <v>1.251914</v>
          </cell>
          <cell r="I3466">
            <v>-0.43147239999999998</v>
          </cell>
          <cell r="J3466">
            <v>-0.17655499999999999</v>
          </cell>
          <cell r="K3466">
            <v>0</v>
          </cell>
          <cell r="L3466">
            <v>0.17655499999999999</v>
          </cell>
          <cell r="M3466">
            <v>0.43147239999999998</v>
          </cell>
          <cell r="N3466">
            <v>0.43147239999999998</v>
          </cell>
          <cell r="O3466">
            <v>21</v>
          </cell>
        </row>
        <row r="3467">
          <cell r="A3467" t="str">
            <v>C&amp;I</v>
          </cell>
          <cell r="B3467">
            <v>10</v>
          </cell>
          <cell r="C3467" t="str">
            <v>R</v>
          </cell>
          <cell r="D3467" t="str">
            <v>PCT</v>
          </cell>
          <cell r="E3467" t="str">
            <v>Tonnage: 3&lt;=tons&lt;4</v>
          </cell>
          <cell r="F3467">
            <v>75.990399999999994</v>
          </cell>
          <cell r="G3467">
            <v>1.5056210000000001</v>
          </cell>
          <cell r="H3467">
            <v>1.509215</v>
          </cell>
          <cell r="I3467">
            <v>-0.44867380000000001</v>
          </cell>
          <cell r="J3467">
            <v>-0.1835937</v>
          </cell>
          <cell r="K3467">
            <v>0</v>
          </cell>
          <cell r="L3467">
            <v>0.1835937</v>
          </cell>
          <cell r="M3467">
            <v>0.44867380000000001</v>
          </cell>
          <cell r="N3467">
            <v>0.44867380000000001</v>
          </cell>
          <cell r="O3467">
            <v>21</v>
          </cell>
        </row>
        <row r="3468">
          <cell r="A3468" t="str">
            <v>C&amp;I</v>
          </cell>
          <cell r="B3468">
            <v>11</v>
          </cell>
          <cell r="C3468" t="str">
            <v>R</v>
          </cell>
          <cell r="D3468" t="str">
            <v>PCT</v>
          </cell>
          <cell r="E3468" t="str">
            <v>Tonnage: 3&lt;=tons&lt;4</v>
          </cell>
          <cell r="F3468">
            <v>81.461600000000004</v>
          </cell>
          <cell r="G3468">
            <v>4.1117920000000003</v>
          </cell>
          <cell r="H3468">
            <v>3.762203</v>
          </cell>
          <cell r="I3468">
            <v>-0.4869829</v>
          </cell>
          <cell r="J3468">
            <v>-0.19926949999999999</v>
          </cell>
          <cell r="K3468">
            <v>0</v>
          </cell>
          <cell r="L3468">
            <v>0.19926949999999999</v>
          </cell>
          <cell r="M3468">
            <v>0.4869829</v>
          </cell>
          <cell r="N3468">
            <v>0.4869829</v>
          </cell>
          <cell r="O3468">
            <v>21</v>
          </cell>
        </row>
        <row r="3469">
          <cell r="A3469" t="str">
            <v>C&amp;I</v>
          </cell>
          <cell r="B3469">
            <v>12</v>
          </cell>
          <cell r="C3469" t="str">
            <v>R</v>
          </cell>
          <cell r="D3469" t="str">
            <v>PCT</v>
          </cell>
          <cell r="E3469" t="str">
            <v>Tonnage: 3&lt;=tons&lt;4</v>
          </cell>
          <cell r="F3469">
            <v>85.956800000000001</v>
          </cell>
          <cell r="G3469">
            <v>4.6684700000000001</v>
          </cell>
          <cell r="H3469">
            <v>4.7077159999999996</v>
          </cell>
          <cell r="I3469">
            <v>-0.46814800000000001</v>
          </cell>
          <cell r="J3469">
            <v>-0.19156239999999999</v>
          </cell>
          <cell r="K3469">
            <v>0</v>
          </cell>
          <cell r="L3469">
            <v>0.19156239999999999</v>
          </cell>
          <cell r="M3469">
            <v>0.46814800000000001</v>
          </cell>
          <cell r="N3469">
            <v>0.46814800000000001</v>
          </cell>
          <cell r="O3469">
            <v>21</v>
          </cell>
        </row>
        <row r="3470">
          <cell r="A3470" t="str">
            <v>C&amp;I</v>
          </cell>
          <cell r="B3470">
            <v>13</v>
          </cell>
          <cell r="C3470" t="str">
            <v>R</v>
          </cell>
          <cell r="D3470" t="str">
            <v>PCT</v>
          </cell>
          <cell r="E3470" t="str">
            <v>Tonnage: 3&lt;=tons&lt;4</v>
          </cell>
          <cell r="F3470">
            <v>89.456800000000001</v>
          </cell>
          <cell r="G3470">
            <v>4.95106</v>
          </cell>
          <cell r="H3470">
            <v>5.0254760000000003</v>
          </cell>
          <cell r="I3470">
            <v>-0.46530549999999998</v>
          </cell>
          <cell r="J3470">
            <v>-0.19039929999999999</v>
          </cell>
          <cell r="K3470">
            <v>0</v>
          </cell>
          <cell r="L3470">
            <v>0.19039929999999999</v>
          </cell>
          <cell r="M3470">
            <v>0.46530549999999998</v>
          </cell>
          <cell r="N3470">
            <v>0.46530549999999998</v>
          </cell>
          <cell r="O3470">
            <v>21</v>
          </cell>
        </row>
        <row r="3471">
          <cell r="A3471" t="str">
            <v>C&amp;I</v>
          </cell>
          <cell r="B3471">
            <v>14</v>
          </cell>
          <cell r="C3471" t="str">
            <v>R</v>
          </cell>
          <cell r="D3471" t="str">
            <v>PCT</v>
          </cell>
          <cell r="E3471" t="str">
            <v>Tonnage: 3&lt;=tons&lt;4</v>
          </cell>
          <cell r="F3471">
            <v>92.475999999999999</v>
          </cell>
          <cell r="G3471">
            <v>5.1692590000000003</v>
          </cell>
          <cell r="H3471">
            <v>5.2016619999999998</v>
          </cell>
          <cell r="I3471">
            <v>-0.47156670000000001</v>
          </cell>
          <cell r="J3471">
            <v>-0.1929613</v>
          </cell>
          <cell r="K3471">
            <v>0</v>
          </cell>
          <cell r="L3471">
            <v>0.1929613</v>
          </cell>
          <cell r="M3471">
            <v>0.47156670000000001</v>
          </cell>
          <cell r="N3471">
            <v>0.47156670000000001</v>
          </cell>
          <cell r="O3471">
            <v>21</v>
          </cell>
        </row>
        <row r="3472">
          <cell r="A3472" t="str">
            <v>C&amp;I</v>
          </cell>
          <cell r="B3472">
            <v>15</v>
          </cell>
          <cell r="C3472" t="str">
            <v>R</v>
          </cell>
          <cell r="D3472" t="str">
            <v>PCT</v>
          </cell>
          <cell r="E3472" t="str">
            <v>Tonnage: 3&lt;=tons&lt;4</v>
          </cell>
          <cell r="F3472">
            <v>94.990399999999994</v>
          </cell>
          <cell r="G3472">
            <v>5.2697839999999996</v>
          </cell>
          <cell r="H3472">
            <v>5.4733049999999999</v>
          </cell>
          <cell r="I3472">
            <v>-0.45278489999999999</v>
          </cell>
          <cell r="J3472">
            <v>-0.18527589999999999</v>
          </cell>
          <cell r="K3472">
            <v>0</v>
          </cell>
          <cell r="L3472">
            <v>0.18527589999999999</v>
          </cell>
          <cell r="M3472">
            <v>0.45278489999999999</v>
          </cell>
          <cell r="N3472">
            <v>0.45278489999999999</v>
          </cell>
          <cell r="O3472">
            <v>21</v>
          </cell>
        </row>
        <row r="3473">
          <cell r="A3473" t="str">
            <v>C&amp;I</v>
          </cell>
          <cell r="B3473">
            <v>16</v>
          </cell>
          <cell r="C3473" t="str">
            <v>R</v>
          </cell>
          <cell r="D3473" t="str">
            <v>PCT</v>
          </cell>
          <cell r="E3473" t="str">
            <v>Tonnage: 3&lt;=tons&lt;4</v>
          </cell>
          <cell r="F3473">
            <v>97.480800000000002</v>
          </cell>
          <cell r="G3473">
            <v>5.4113150000000001</v>
          </cell>
          <cell r="H3473">
            <v>5.2378520000000002</v>
          </cell>
          <cell r="I3473">
            <v>-0.44042110000000001</v>
          </cell>
          <cell r="J3473">
            <v>-0.18021680000000001</v>
          </cell>
          <cell r="K3473">
            <v>0</v>
          </cell>
          <cell r="L3473">
            <v>0.18021680000000001</v>
          </cell>
          <cell r="M3473">
            <v>0.44042110000000001</v>
          </cell>
          <cell r="N3473">
            <v>0.44042110000000001</v>
          </cell>
          <cell r="O3473">
            <v>21</v>
          </cell>
        </row>
        <row r="3474">
          <cell r="A3474" t="str">
            <v>C&amp;I</v>
          </cell>
          <cell r="B3474">
            <v>17</v>
          </cell>
          <cell r="C3474" t="str">
            <v>R</v>
          </cell>
          <cell r="D3474" t="str">
            <v>PCT</v>
          </cell>
          <cell r="E3474" t="str">
            <v>Tonnage: 3&lt;=tons&lt;4</v>
          </cell>
          <cell r="F3474">
            <v>98.971199999999996</v>
          </cell>
          <cell r="G3474">
            <v>5.3984579999999998</v>
          </cell>
          <cell r="H3474">
            <v>5.6720009999999998</v>
          </cell>
          <cell r="I3474">
            <v>-0.43565399999999999</v>
          </cell>
          <cell r="J3474">
            <v>-0.17826610000000001</v>
          </cell>
          <cell r="K3474">
            <v>0</v>
          </cell>
          <cell r="L3474">
            <v>0.17826610000000001</v>
          </cell>
          <cell r="M3474">
            <v>0.43565399999999999</v>
          </cell>
          <cell r="N3474">
            <v>0.43565399999999999</v>
          </cell>
          <cell r="O3474">
            <v>21</v>
          </cell>
        </row>
        <row r="3475">
          <cell r="A3475" t="str">
            <v>C&amp;I</v>
          </cell>
          <cell r="B3475">
            <v>18</v>
          </cell>
          <cell r="C3475" t="str">
            <v>R</v>
          </cell>
          <cell r="D3475" t="str">
            <v>PCT</v>
          </cell>
          <cell r="E3475" t="str">
            <v>Tonnage: 3&lt;=tons&lt;4</v>
          </cell>
          <cell r="F3475">
            <v>98.966399999999993</v>
          </cell>
          <cell r="G3475">
            <v>5.309202</v>
          </cell>
          <cell r="H3475">
            <v>5.4899750000000003</v>
          </cell>
          <cell r="I3475">
            <v>-0.4424228</v>
          </cell>
          <cell r="J3475">
            <v>-0.1810358</v>
          </cell>
          <cell r="K3475">
            <v>0</v>
          </cell>
          <cell r="L3475">
            <v>0.1810358</v>
          </cell>
          <cell r="M3475">
            <v>0.4424228</v>
          </cell>
          <cell r="N3475">
            <v>0.4424228</v>
          </cell>
          <cell r="O3475">
            <v>21</v>
          </cell>
        </row>
        <row r="3476">
          <cell r="A3476" t="str">
            <v>C&amp;I</v>
          </cell>
          <cell r="B3476">
            <v>19</v>
          </cell>
          <cell r="C3476" t="str">
            <v>R</v>
          </cell>
          <cell r="D3476" t="str">
            <v>PCT</v>
          </cell>
          <cell r="E3476" t="str">
            <v>Tonnage: 3&lt;=tons&lt;4</v>
          </cell>
          <cell r="F3476">
            <v>96.480800000000002</v>
          </cell>
          <cell r="G3476">
            <v>5.0507869999999997</v>
          </cell>
          <cell r="H3476">
            <v>5.5190049999999999</v>
          </cell>
          <cell r="I3476">
            <v>-0.43378480000000003</v>
          </cell>
          <cell r="J3476">
            <v>-0.1775012</v>
          </cell>
          <cell r="K3476">
            <v>0</v>
          </cell>
          <cell r="L3476">
            <v>0.1775012</v>
          </cell>
          <cell r="M3476">
            <v>0.43378480000000003</v>
          </cell>
          <cell r="N3476">
            <v>0.43378480000000003</v>
          </cell>
          <cell r="O3476">
            <v>21</v>
          </cell>
        </row>
        <row r="3477">
          <cell r="A3477" t="str">
            <v>C&amp;I</v>
          </cell>
          <cell r="B3477">
            <v>20</v>
          </cell>
          <cell r="C3477" t="str">
            <v>R</v>
          </cell>
          <cell r="D3477" t="str">
            <v>PCT</v>
          </cell>
          <cell r="E3477" t="str">
            <v>Tonnage: 3&lt;=tons&lt;4</v>
          </cell>
          <cell r="F3477">
            <v>94.480800000000002</v>
          </cell>
          <cell r="G3477">
            <v>4.8212729999999997</v>
          </cell>
          <cell r="H3477">
            <v>5.219703</v>
          </cell>
          <cell r="I3477">
            <v>-0.46500859999999999</v>
          </cell>
          <cell r="J3477">
            <v>-0.1902778</v>
          </cell>
          <cell r="K3477">
            <v>0</v>
          </cell>
          <cell r="L3477">
            <v>0.1902778</v>
          </cell>
          <cell r="M3477">
            <v>0.46500859999999999</v>
          </cell>
          <cell r="N3477">
            <v>0.46500859999999999</v>
          </cell>
          <cell r="O3477">
            <v>21</v>
          </cell>
        </row>
        <row r="3478">
          <cell r="A3478" t="str">
            <v>C&amp;I</v>
          </cell>
          <cell r="B3478">
            <v>21</v>
          </cell>
          <cell r="C3478" t="str">
            <v>R</v>
          </cell>
          <cell r="D3478" t="str">
            <v>PCT</v>
          </cell>
          <cell r="E3478" t="str">
            <v>Tonnage: 3&lt;=tons&lt;4</v>
          </cell>
          <cell r="F3478">
            <v>90.475999999999999</v>
          </cell>
          <cell r="G3478">
            <v>2.8177479999999999</v>
          </cell>
          <cell r="H3478">
            <v>2.9641829999999998</v>
          </cell>
          <cell r="I3478">
            <v>-0.47725519999999999</v>
          </cell>
          <cell r="J3478">
            <v>-0.19528889999999999</v>
          </cell>
          <cell r="K3478">
            <v>0</v>
          </cell>
          <cell r="L3478">
            <v>0.19528889999999999</v>
          </cell>
          <cell r="M3478">
            <v>0.47725519999999999</v>
          </cell>
          <cell r="N3478">
            <v>0.47725519999999999</v>
          </cell>
          <cell r="O3478">
            <v>21</v>
          </cell>
        </row>
        <row r="3479">
          <cell r="A3479" t="str">
            <v>C&amp;I</v>
          </cell>
          <cell r="B3479">
            <v>22</v>
          </cell>
          <cell r="C3479" t="str">
            <v>R</v>
          </cell>
          <cell r="D3479" t="str">
            <v>PCT</v>
          </cell>
          <cell r="E3479" t="str">
            <v>Tonnage: 3&lt;=tons&lt;4</v>
          </cell>
          <cell r="F3479">
            <v>87.475999999999999</v>
          </cell>
          <cell r="G3479">
            <v>1.757393</v>
          </cell>
          <cell r="H3479">
            <v>1.6929209999999999</v>
          </cell>
          <cell r="I3479">
            <v>-0.45473619999999998</v>
          </cell>
          <cell r="J3479">
            <v>-0.1860744</v>
          </cell>
          <cell r="K3479">
            <v>0</v>
          </cell>
          <cell r="L3479">
            <v>0.1860744</v>
          </cell>
          <cell r="M3479">
            <v>0.45473619999999998</v>
          </cell>
          <cell r="N3479">
            <v>0.45473619999999998</v>
          </cell>
          <cell r="O3479">
            <v>21</v>
          </cell>
        </row>
        <row r="3480">
          <cell r="A3480" t="str">
            <v>C&amp;I</v>
          </cell>
          <cell r="B3480">
            <v>23</v>
          </cell>
          <cell r="C3480" t="str">
            <v>R</v>
          </cell>
          <cell r="D3480" t="str">
            <v>PCT</v>
          </cell>
          <cell r="E3480" t="str">
            <v>Tonnage: 3&lt;=tons&lt;4</v>
          </cell>
          <cell r="F3480">
            <v>84.466399999999993</v>
          </cell>
          <cell r="G3480">
            <v>1.645178</v>
          </cell>
          <cell r="H3480">
            <v>1.508467</v>
          </cell>
          <cell r="I3480">
            <v>-0.43690489999999998</v>
          </cell>
          <cell r="J3480">
            <v>-0.17877789999999999</v>
          </cell>
          <cell r="K3480">
            <v>0</v>
          </cell>
          <cell r="L3480">
            <v>0.17877789999999999</v>
          </cell>
          <cell r="M3480">
            <v>0.43690489999999998</v>
          </cell>
          <cell r="N3480">
            <v>0.43690489999999998</v>
          </cell>
          <cell r="O3480">
            <v>21</v>
          </cell>
        </row>
        <row r="3481">
          <cell r="A3481" t="str">
            <v>C&amp;I</v>
          </cell>
          <cell r="B3481">
            <v>24</v>
          </cell>
          <cell r="C3481" t="str">
            <v>R</v>
          </cell>
          <cell r="D3481" t="str">
            <v>PCT</v>
          </cell>
          <cell r="E3481" t="str">
            <v>Tonnage: 3&lt;=tons&lt;4</v>
          </cell>
          <cell r="F3481">
            <v>81.971199999999996</v>
          </cell>
          <cell r="G3481">
            <v>1.647143</v>
          </cell>
          <cell r="H3481">
            <v>1.4963869999999999</v>
          </cell>
          <cell r="I3481">
            <v>-0.43589349999999999</v>
          </cell>
          <cell r="J3481">
            <v>-0.1783641</v>
          </cell>
          <cell r="K3481">
            <v>0</v>
          </cell>
          <cell r="L3481">
            <v>0.1783641</v>
          </cell>
          <cell r="M3481">
            <v>0.43589349999999999</v>
          </cell>
          <cell r="N3481">
            <v>0.43589349999999999</v>
          </cell>
          <cell r="O3481">
            <v>21</v>
          </cell>
        </row>
        <row r="3482">
          <cell r="A3482" t="str">
            <v>C&amp;I</v>
          </cell>
          <cell r="B3482">
            <v>1</v>
          </cell>
          <cell r="C3482" t="str">
            <v>R</v>
          </cell>
          <cell r="D3482" t="str">
            <v>PCT</v>
          </cell>
          <cell r="E3482" t="str">
            <v>Tonnage: 4&lt;=tons&lt;5</v>
          </cell>
          <cell r="F3482">
            <v>76.619600000000005</v>
          </cell>
          <cell r="G3482">
            <v>3.1223559999999999</v>
          </cell>
          <cell r="H3482">
            <v>3.4593410000000002</v>
          </cell>
          <cell r="I3482">
            <v>-0.53706430000000005</v>
          </cell>
          <cell r="J3482">
            <v>-0.21976229999999999</v>
          </cell>
          <cell r="K3482">
            <v>0</v>
          </cell>
          <cell r="L3482">
            <v>0.21976229999999999</v>
          </cell>
          <cell r="M3482">
            <v>0.53706430000000005</v>
          </cell>
          <cell r="N3482">
            <v>0.53706430000000005</v>
          </cell>
          <cell r="O3482">
            <v>14</v>
          </cell>
        </row>
        <row r="3483">
          <cell r="A3483" t="str">
            <v>C&amp;I</v>
          </cell>
          <cell r="B3483">
            <v>2</v>
          </cell>
          <cell r="C3483" t="str">
            <v>R</v>
          </cell>
          <cell r="D3483" t="str">
            <v>PCT</v>
          </cell>
          <cell r="E3483" t="str">
            <v>Tonnage: 4&lt;=tons&lt;5</v>
          </cell>
          <cell r="F3483">
            <v>75.866</v>
          </cell>
          <cell r="G3483">
            <v>3.0049389999999998</v>
          </cell>
          <cell r="H3483">
            <v>3.151856</v>
          </cell>
          <cell r="I3483">
            <v>-0.53206699999999996</v>
          </cell>
          <cell r="J3483">
            <v>-0.21771750000000001</v>
          </cell>
          <cell r="K3483">
            <v>0</v>
          </cell>
          <cell r="L3483">
            <v>0.21771750000000001</v>
          </cell>
          <cell r="M3483">
            <v>0.53206699999999996</v>
          </cell>
          <cell r="N3483">
            <v>0.53206699999999996</v>
          </cell>
          <cell r="O3483">
            <v>14</v>
          </cell>
        </row>
        <row r="3484">
          <cell r="A3484" t="str">
            <v>C&amp;I</v>
          </cell>
          <cell r="B3484">
            <v>3</v>
          </cell>
          <cell r="C3484" t="str">
            <v>R</v>
          </cell>
          <cell r="D3484" t="str">
            <v>PCT</v>
          </cell>
          <cell r="E3484" t="str">
            <v>Tonnage: 4&lt;=tons&lt;5</v>
          </cell>
          <cell r="F3484">
            <v>73.373199999999997</v>
          </cell>
          <cell r="G3484">
            <v>3.0319989999999999</v>
          </cell>
          <cell r="H3484">
            <v>3.1928930000000002</v>
          </cell>
          <cell r="I3484">
            <v>-0.52869429999999995</v>
          </cell>
          <cell r="J3484">
            <v>-0.21633740000000001</v>
          </cell>
          <cell r="K3484">
            <v>0</v>
          </cell>
          <cell r="L3484">
            <v>0.21633740000000001</v>
          </cell>
          <cell r="M3484">
            <v>0.52869429999999995</v>
          </cell>
          <cell r="N3484">
            <v>0.52869429999999995</v>
          </cell>
          <cell r="O3484">
            <v>14</v>
          </cell>
        </row>
        <row r="3485">
          <cell r="A3485" t="str">
            <v>C&amp;I</v>
          </cell>
          <cell r="B3485">
            <v>4</v>
          </cell>
          <cell r="C3485" t="str">
            <v>R</v>
          </cell>
          <cell r="D3485" t="str">
            <v>PCT</v>
          </cell>
          <cell r="E3485" t="str">
            <v>Tonnage: 4&lt;=tons&lt;5</v>
          </cell>
          <cell r="F3485">
            <v>72.126800000000003</v>
          </cell>
          <cell r="G3485">
            <v>2.9974859999999999</v>
          </cell>
          <cell r="H3485">
            <v>3.0461719999999999</v>
          </cell>
          <cell r="I3485">
            <v>-0.52886889999999998</v>
          </cell>
          <cell r="J3485">
            <v>-0.21640889999999999</v>
          </cell>
          <cell r="K3485">
            <v>0</v>
          </cell>
          <cell r="L3485">
            <v>0.21640889999999999</v>
          </cell>
          <cell r="M3485">
            <v>0.52886889999999998</v>
          </cell>
          <cell r="N3485">
            <v>0.52886889999999998</v>
          </cell>
          <cell r="O3485">
            <v>14</v>
          </cell>
        </row>
        <row r="3486">
          <cell r="A3486" t="str">
            <v>C&amp;I</v>
          </cell>
          <cell r="B3486">
            <v>5</v>
          </cell>
          <cell r="C3486" t="str">
            <v>R</v>
          </cell>
          <cell r="D3486" t="str">
            <v>PCT</v>
          </cell>
          <cell r="E3486" t="str">
            <v>Tonnage: 4&lt;=tons&lt;5</v>
          </cell>
          <cell r="F3486">
            <v>70.373199999999997</v>
          </cell>
          <cell r="G3486">
            <v>3.2109380000000001</v>
          </cell>
          <cell r="H3486">
            <v>3.4132820000000001</v>
          </cell>
          <cell r="I3486">
            <v>-0.5298486</v>
          </cell>
          <cell r="J3486">
            <v>-0.21680969999999999</v>
          </cell>
          <cell r="K3486">
            <v>0</v>
          </cell>
          <cell r="L3486">
            <v>0.21680969999999999</v>
          </cell>
          <cell r="M3486">
            <v>0.5298486</v>
          </cell>
          <cell r="N3486">
            <v>0.5298486</v>
          </cell>
          <cell r="O3486">
            <v>14</v>
          </cell>
        </row>
        <row r="3487">
          <cell r="A3487" t="str">
            <v>C&amp;I</v>
          </cell>
          <cell r="B3487">
            <v>6</v>
          </cell>
          <cell r="C3487" t="str">
            <v>R</v>
          </cell>
          <cell r="D3487" t="str">
            <v>PCT</v>
          </cell>
          <cell r="E3487" t="str">
            <v>Tonnage: 4&lt;=tons&lt;5</v>
          </cell>
          <cell r="F3487">
            <v>69.246399999999994</v>
          </cell>
          <cell r="G3487">
            <v>3.4323830000000002</v>
          </cell>
          <cell r="H3487">
            <v>3.5711369999999998</v>
          </cell>
          <cell r="I3487">
            <v>-0.53015290000000004</v>
          </cell>
          <cell r="J3487">
            <v>-0.2169343</v>
          </cell>
          <cell r="K3487">
            <v>0</v>
          </cell>
          <cell r="L3487">
            <v>0.2169343</v>
          </cell>
          <cell r="M3487">
            <v>0.53015290000000004</v>
          </cell>
          <cell r="N3487">
            <v>0.53015290000000004</v>
          </cell>
          <cell r="O3487">
            <v>14</v>
          </cell>
        </row>
        <row r="3488">
          <cell r="A3488" t="str">
            <v>C&amp;I</v>
          </cell>
          <cell r="B3488">
            <v>7</v>
          </cell>
          <cell r="C3488" t="str">
            <v>R</v>
          </cell>
          <cell r="D3488" t="str">
            <v>PCT</v>
          </cell>
          <cell r="E3488" t="str">
            <v>Tonnage: 4&lt;=tons&lt;5</v>
          </cell>
          <cell r="F3488">
            <v>68.373199999999997</v>
          </cell>
          <cell r="G3488">
            <v>3.362263</v>
          </cell>
          <cell r="H3488">
            <v>3.4527860000000001</v>
          </cell>
          <cell r="I3488">
            <v>-0.52896620000000005</v>
          </cell>
          <cell r="J3488">
            <v>-0.21644869999999999</v>
          </cell>
          <cell r="K3488">
            <v>0</v>
          </cell>
          <cell r="L3488">
            <v>0.21644869999999999</v>
          </cell>
          <cell r="M3488">
            <v>0.52896620000000005</v>
          </cell>
          <cell r="N3488">
            <v>0.52896620000000005</v>
          </cell>
          <cell r="O3488">
            <v>14</v>
          </cell>
        </row>
        <row r="3489">
          <cell r="A3489" t="str">
            <v>C&amp;I</v>
          </cell>
          <cell r="B3489">
            <v>8</v>
          </cell>
          <cell r="C3489" t="str">
            <v>R</v>
          </cell>
          <cell r="D3489" t="str">
            <v>PCT</v>
          </cell>
          <cell r="E3489" t="str">
            <v>Tonnage: 4&lt;=tons&lt;5</v>
          </cell>
          <cell r="F3489">
            <v>69.253600000000006</v>
          </cell>
          <cell r="G3489">
            <v>3.395343</v>
          </cell>
          <cell r="H3489">
            <v>3.6637919999999999</v>
          </cell>
          <cell r="I3489">
            <v>-0.53185320000000003</v>
          </cell>
          <cell r="J3489">
            <v>-0.21762999999999999</v>
          </cell>
          <cell r="K3489">
            <v>0</v>
          </cell>
          <cell r="L3489">
            <v>0.21762999999999999</v>
          </cell>
          <cell r="M3489">
            <v>0.53185320000000003</v>
          </cell>
          <cell r="N3489">
            <v>0.53185320000000003</v>
          </cell>
          <cell r="O3489">
            <v>14</v>
          </cell>
        </row>
        <row r="3490">
          <cell r="A3490" t="str">
            <v>C&amp;I</v>
          </cell>
          <cell r="B3490">
            <v>9</v>
          </cell>
          <cell r="C3490" t="str">
            <v>R</v>
          </cell>
          <cell r="D3490" t="str">
            <v>PCT</v>
          </cell>
          <cell r="E3490" t="str">
            <v>Tonnage: 4&lt;=tons&lt;5</v>
          </cell>
          <cell r="F3490">
            <v>72.387600000000006</v>
          </cell>
          <cell r="G3490">
            <v>3.9165049999999999</v>
          </cell>
          <cell r="H3490">
            <v>4.3852549999999999</v>
          </cell>
          <cell r="I3490">
            <v>-0.54151369999999999</v>
          </cell>
          <cell r="J3490">
            <v>-0.221583</v>
          </cell>
          <cell r="K3490">
            <v>0</v>
          </cell>
          <cell r="L3490">
            <v>0.221583</v>
          </cell>
          <cell r="M3490">
            <v>0.54151369999999999</v>
          </cell>
          <cell r="N3490">
            <v>0.54151369999999999</v>
          </cell>
          <cell r="O3490">
            <v>14</v>
          </cell>
        </row>
        <row r="3491">
          <cell r="A3491" t="str">
            <v>C&amp;I</v>
          </cell>
          <cell r="B3491">
            <v>10</v>
          </cell>
          <cell r="C3491" t="str">
            <v>R</v>
          </cell>
          <cell r="D3491" t="str">
            <v>PCT</v>
          </cell>
          <cell r="E3491" t="str">
            <v>Tonnage: 4&lt;=tons&lt;5</v>
          </cell>
          <cell r="F3491">
            <v>77.014399999999995</v>
          </cell>
          <cell r="G3491">
            <v>5.0459300000000002</v>
          </cell>
          <cell r="H3491">
            <v>6.148968</v>
          </cell>
          <cell r="I3491">
            <v>-0.55936280000000005</v>
          </cell>
          <cell r="J3491">
            <v>-0.2288867</v>
          </cell>
          <cell r="K3491">
            <v>0</v>
          </cell>
          <cell r="L3491">
            <v>0.2288867</v>
          </cell>
          <cell r="M3491">
            <v>0.55936280000000005</v>
          </cell>
          <cell r="N3491">
            <v>0.55936280000000005</v>
          </cell>
          <cell r="O3491">
            <v>14</v>
          </cell>
        </row>
        <row r="3492">
          <cell r="A3492" t="str">
            <v>C&amp;I</v>
          </cell>
          <cell r="B3492">
            <v>11</v>
          </cell>
          <cell r="C3492" t="str">
            <v>R</v>
          </cell>
          <cell r="D3492" t="str">
            <v>PCT</v>
          </cell>
          <cell r="E3492" t="str">
            <v>Tonnage: 4&lt;=tons&lt;5</v>
          </cell>
          <cell r="F3492">
            <v>82.134</v>
          </cell>
          <cell r="G3492">
            <v>6.2977179999999997</v>
          </cell>
          <cell r="H3492">
            <v>6.1520429999999999</v>
          </cell>
          <cell r="I3492">
            <v>-0.57445100000000004</v>
          </cell>
          <cell r="J3492">
            <v>-0.23506070000000001</v>
          </cell>
          <cell r="K3492">
            <v>0</v>
          </cell>
          <cell r="L3492">
            <v>0.23506070000000001</v>
          </cell>
          <cell r="M3492">
            <v>0.57445100000000004</v>
          </cell>
          <cell r="N3492">
            <v>0.57445100000000004</v>
          </cell>
          <cell r="O3492">
            <v>14</v>
          </cell>
        </row>
        <row r="3493">
          <cell r="A3493" t="str">
            <v>C&amp;I</v>
          </cell>
          <cell r="B3493">
            <v>12</v>
          </cell>
          <cell r="C3493" t="str">
            <v>R</v>
          </cell>
          <cell r="D3493" t="str">
            <v>PCT</v>
          </cell>
          <cell r="E3493" t="str">
            <v>Tonnage: 4&lt;=tons&lt;5</v>
          </cell>
          <cell r="F3493">
            <v>86.380399999999995</v>
          </cell>
          <cell r="G3493">
            <v>7.2667619999999999</v>
          </cell>
          <cell r="H3493">
            <v>6.6686629999999996</v>
          </cell>
          <cell r="I3493">
            <v>-0.56897989999999998</v>
          </cell>
          <cell r="J3493">
            <v>-0.232822</v>
          </cell>
          <cell r="K3493">
            <v>0</v>
          </cell>
          <cell r="L3493">
            <v>0.232822</v>
          </cell>
          <cell r="M3493">
            <v>0.56897989999999998</v>
          </cell>
          <cell r="N3493">
            <v>0.56897989999999998</v>
          </cell>
          <cell r="O3493">
            <v>14</v>
          </cell>
        </row>
        <row r="3494">
          <cell r="A3494" t="str">
            <v>C&amp;I</v>
          </cell>
          <cell r="B3494">
            <v>13</v>
          </cell>
          <cell r="C3494" t="str">
            <v>R</v>
          </cell>
          <cell r="D3494" t="str">
            <v>PCT</v>
          </cell>
          <cell r="E3494" t="str">
            <v>Tonnage: 4&lt;=tons&lt;5</v>
          </cell>
          <cell r="F3494">
            <v>89.753600000000006</v>
          </cell>
          <cell r="G3494">
            <v>7.4959179999999996</v>
          </cell>
          <cell r="H3494">
            <v>7.2939439999999998</v>
          </cell>
          <cell r="I3494">
            <v>-0.55846269999999998</v>
          </cell>
          <cell r="J3494">
            <v>-0.22851840000000001</v>
          </cell>
          <cell r="K3494">
            <v>0</v>
          </cell>
          <cell r="L3494">
            <v>0.22851840000000001</v>
          </cell>
          <cell r="M3494">
            <v>0.55846269999999998</v>
          </cell>
          <cell r="N3494">
            <v>0.55846269999999998</v>
          </cell>
          <cell r="O3494">
            <v>14</v>
          </cell>
        </row>
        <row r="3495">
          <cell r="A3495" t="str">
            <v>C&amp;I</v>
          </cell>
          <cell r="B3495">
            <v>14</v>
          </cell>
          <cell r="C3495" t="str">
            <v>R</v>
          </cell>
          <cell r="D3495" t="str">
            <v>PCT</v>
          </cell>
          <cell r="E3495" t="str">
            <v>Tonnage: 4&lt;=tons&lt;5</v>
          </cell>
          <cell r="F3495">
            <v>92.626800000000003</v>
          </cell>
          <cell r="G3495">
            <v>7.8610249999999997</v>
          </cell>
          <cell r="H3495">
            <v>8.3135560000000002</v>
          </cell>
          <cell r="I3495">
            <v>-0.56382980000000005</v>
          </cell>
          <cell r="J3495">
            <v>-0.23071459999999999</v>
          </cell>
          <cell r="K3495">
            <v>0</v>
          </cell>
          <cell r="L3495">
            <v>0.23071459999999999</v>
          </cell>
          <cell r="M3495">
            <v>0.56382980000000005</v>
          </cell>
          <cell r="N3495">
            <v>0.56382980000000005</v>
          </cell>
          <cell r="O3495">
            <v>14</v>
          </cell>
        </row>
        <row r="3496">
          <cell r="A3496" t="str">
            <v>C&amp;I</v>
          </cell>
          <cell r="B3496">
            <v>15</v>
          </cell>
          <cell r="C3496" t="str">
            <v>R</v>
          </cell>
          <cell r="D3496" t="str">
            <v>PCT</v>
          </cell>
          <cell r="E3496" t="str">
            <v>Tonnage: 4&lt;=tons&lt;5</v>
          </cell>
          <cell r="F3496">
            <v>95</v>
          </cell>
          <cell r="G3496">
            <v>7.8756069999999996</v>
          </cell>
          <cell r="H3496">
            <v>8.3688260000000003</v>
          </cell>
          <cell r="I3496">
            <v>-0.56371300000000002</v>
          </cell>
          <cell r="J3496">
            <v>-0.23066680000000001</v>
          </cell>
          <cell r="K3496">
            <v>0</v>
          </cell>
          <cell r="L3496">
            <v>0.23066680000000001</v>
          </cell>
          <cell r="M3496">
            <v>0.56371300000000002</v>
          </cell>
          <cell r="N3496">
            <v>0.56371300000000002</v>
          </cell>
          <cell r="O3496">
            <v>14</v>
          </cell>
        </row>
        <row r="3497">
          <cell r="A3497" t="str">
            <v>C&amp;I</v>
          </cell>
          <cell r="B3497">
            <v>16</v>
          </cell>
          <cell r="C3497" t="str">
            <v>R</v>
          </cell>
          <cell r="D3497" t="str">
            <v>PCT</v>
          </cell>
          <cell r="E3497" t="str">
            <v>Tonnage: 4&lt;=tons&lt;5</v>
          </cell>
          <cell r="F3497">
            <v>97.119600000000005</v>
          </cell>
          <cell r="G3497">
            <v>8.0132209999999997</v>
          </cell>
          <cell r="H3497">
            <v>9.0205040000000007</v>
          </cell>
          <cell r="I3497">
            <v>-0.56194639999999996</v>
          </cell>
          <cell r="J3497">
            <v>-0.22994390000000001</v>
          </cell>
          <cell r="K3497">
            <v>0</v>
          </cell>
          <cell r="L3497">
            <v>0.22994390000000001</v>
          </cell>
          <cell r="M3497">
            <v>0.56194639999999996</v>
          </cell>
          <cell r="N3497">
            <v>0.56194639999999996</v>
          </cell>
          <cell r="O3497">
            <v>14</v>
          </cell>
        </row>
        <row r="3498">
          <cell r="A3498" t="str">
            <v>C&amp;I</v>
          </cell>
          <cell r="B3498">
            <v>17</v>
          </cell>
          <cell r="C3498" t="str">
            <v>R</v>
          </cell>
          <cell r="D3498" t="str">
            <v>PCT</v>
          </cell>
          <cell r="E3498" t="str">
            <v>Tonnage: 4&lt;=tons&lt;5</v>
          </cell>
          <cell r="F3498">
            <v>98.239199999999997</v>
          </cell>
          <cell r="G3498">
            <v>7.5920569999999996</v>
          </cell>
          <cell r="H3498">
            <v>9.4170669999999994</v>
          </cell>
          <cell r="I3498">
            <v>-0.58161320000000005</v>
          </cell>
          <cell r="J3498">
            <v>-0.23799139999999999</v>
          </cell>
          <cell r="K3498">
            <v>0</v>
          </cell>
          <cell r="L3498">
            <v>0.23799139999999999</v>
          </cell>
          <cell r="M3498">
            <v>0.58161320000000005</v>
          </cell>
          <cell r="N3498">
            <v>0.58161320000000005</v>
          </cell>
          <cell r="O3498">
            <v>14</v>
          </cell>
        </row>
        <row r="3499">
          <cell r="A3499" t="str">
            <v>C&amp;I</v>
          </cell>
          <cell r="B3499">
            <v>18</v>
          </cell>
          <cell r="C3499" t="str">
            <v>R</v>
          </cell>
          <cell r="D3499" t="str">
            <v>PCT</v>
          </cell>
          <cell r="E3499" t="str">
            <v>Tonnage: 4&lt;=tons&lt;5</v>
          </cell>
          <cell r="F3499">
            <v>98.366</v>
          </cell>
          <cell r="G3499">
            <v>6.5339999999999998</v>
          </cell>
          <cell r="H3499">
            <v>6.9444410000000003</v>
          </cell>
          <cell r="I3499">
            <v>-0.57443089999999997</v>
          </cell>
          <cell r="J3499">
            <v>-0.2350525</v>
          </cell>
          <cell r="K3499">
            <v>0</v>
          </cell>
          <cell r="L3499">
            <v>0.2350525</v>
          </cell>
          <cell r="M3499">
            <v>0.57443089999999997</v>
          </cell>
          <cell r="N3499">
            <v>0.57443089999999997</v>
          </cell>
          <cell r="O3499">
            <v>14</v>
          </cell>
        </row>
        <row r="3500">
          <cell r="A3500" t="str">
            <v>C&amp;I</v>
          </cell>
          <cell r="B3500">
            <v>19</v>
          </cell>
          <cell r="C3500" t="str">
            <v>R</v>
          </cell>
          <cell r="D3500" t="str">
            <v>PCT</v>
          </cell>
          <cell r="E3500" t="str">
            <v>Tonnage: 4&lt;=tons&lt;5</v>
          </cell>
          <cell r="F3500">
            <v>95.992800000000003</v>
          </cell>
          <cell r="G3500">
            <v>5.6852510000000001</v>
          </cell>
          <cell r="H3500">
            <v>6.4726860000000004</v>
          </cell>
          <cell r="I3500">
            <v>-0.55651119999999998</v>
          </cell>
          <cell r="J3500">
            <v>-0.2277199</v>
          </cell>
          <cell r="K3500">
            <v>0</v>
          </cell>
          <cell r="L3500">
            <v>0.2277199</v>
          </cell>
          <cell r="M3500">
            <v>0.55651119999999998</v>
          </cell>
          <cell r="N3500">
            <v>0.55651119999999998</v>
          </cell>
          <cell r="O3500">
            <v>14</v>
          </cell>
        </row>
        <row r="3501">
          <cell r="A3501" t="str">
            <v>C&amp;I</v>
          </cell>
          <cell r="B3501">
            <v>20</v>
          </cell>
          <cell r="C3501" t="str">
            <v>R</v>
          </cell>
          <cell r="D3501" t="str">
            <v>PCT</v>
          </cell>
          <cell r="E3501" t="str">
            <v>Tonnage: 4&lt;=tons&lt;5</v>
          </cell>
          <cell r="F3501">
            <v>93.739199999999997</v>
          </cell>
          <cell r="G3501">
            <v>5.4295270000000002</v>
          </cell>
          <cell r="H3501">
            <v>6.368671</v>
          </cell>
          <cell r="I3501">
            <v>-0.55733120000000003</v>
          </cell>
          <cell r="J3501">
            <v>-0.22805539999999999</v>
          </cell>
          <cell r="K3501">
            <v>0</v>
          </cell>
          <cell r="L3501">
            <v>0.22805539999999999</v>
          </cell>
          <cell r="M3501">
            <v>0.55733120000000003</v>
          </cell>
          <cell r="N3501">
            <v>0.55733120000000003</v>
          </cell>
          <cell r="O3501">
            <v>14</v>
          </cell>
        </row>
        <row r="3502">
          <cell r="A3502" t="str">
            <v>C&amp;I</v>
          </cell>
          <cell r="B3502">
            <v>21</v>
          </cell>
          <cell r="C3502" t="str">
            <v>R</v>
          </cell>
          <cell r="D3502" t="str">
            <v>PCT</v>
          </cell>
          <cell r="E3502" t="str">
            <v>Tonnage: 4&lt;=tons&lt;5</v>
          </cell>
          <cell r="F3502">
            <v>89.992800000000003</v>
          </cell>
          <cell r="G3502">
            <v>4.9005780000000003</v>
          </cell>
          <cell r="H3502">
            <v>6.0835100000000004</v>
          </cell>
          <cell r="I3502">
            <v>-0.54972960000000004</v>
          </cell>
          <cell r="J3502">
            <v>-0.2249449</v>
          </cell>
          <cell r="K3502">
            <v>0</v>
          </cell>
          <cell r="L3502">
            <v>0.2249449</v>
          </cell>
          <cell r="M3502">
            <v>0.54972960000000004</v>
          </cell>
          <cell r="N3502">
            <v>0.54972960000000004</v>
          </cell>
          <cell r="O3502">
            <v>14</v>
          </cell>
        </row>
        <row r="3503">
          <cell r="A3503" t="str">
            <v>C&amp;I</v>
          </cell>
          <cell r="B3503">
            <v>22</v>
          </cell>
          <cell r="C3503" t="str">
            <v>R</v>
          </cell>
          <cell r="D3503" t="str">
            <v>PCT</v>
          </cell>
          <cell r="E3503" t="str">
            <v>Tonnage: 4&lt;=tons&lt;5</v>
          </cell>
          <cell r="F3503">
            <v>86.992800000000003</v>
          </cell>
          <cell r="G3503">
            <v>4.9170299999999996</v>
          </cell>
          <cell r="H3503">
            <v>5.3768789999999997</v>
          </cell>
          <cell r="I3503">
            <v>-0.54618770000000005</v>
          </cell>
          <cell r="J3503">
            <v>-0.22349559999999999</v>
          </cell>
          <cell r="K3503">
            <v>0</v>
          </cell>
          <cell r="L3503">
            <v>0.22349559999999999</v>
          </cell>
          <cell r="M3503">
            <v>0.54618770000000005</v>
          </cell>
          <cell r="N3503">
            <v>0.54618770000000005</v>
          </cell>
          <cell r="O3503">
            <v>14</v>
          </cell>
        </row>
        <row r="3504">
          <cell r="A3504" t="str">
            <v>C&amp;I</v>
          </cell>
          <cell r="B3504">
            <v>23</v>
          </cell>
          <cell r="C3504" t="str">
            <v>R</v>
          </cell>
          <cell r="D3504" t="str">
            <v>PCT</v>
          </cell>
          <cell r="E3504" t="str">
            <v>Tonnage: 4&lt;=tons&lt;5</v>
          </cell>
          <cell r="F3504">
            <v>83.992800000000003</v>
          </cell>
          <cell r="G3504">
            <v>4.7769469999999998</v>
          </cell>
          <cell r="H3504">
            <v>5.6709579999999997</v>
          </cell>
          <cell r="I3504">
            <v>-0.5365529</v>
          </cell>
          <cell r="J3504">
            <v>-0.2195531</v>
          </cell>
          <cell r="K3504">
            <v>0</v>
          </cell>
          <cell r="L3504">
            <v>0.2195531</v>
          </cell>
          <cell r="M3504">
            <v>0.5365529</v>
          </cell>
          <cell r="N3504">
            <v>0.5365529</v>
          </cell>
          <cell r="O3504">
            <v>14</v>
          </cell>
        </row>
        <row r="3505">
          <cell r="A3505" t="str">
            <v>C&amp;I</v>
          </cell>
          <cell r="B3505">
            <v>24</v>
          </cell>
          <cell r="C3505" t="str">
            <v>R</v>
          </cell>
          <cell r="D3505" t="str">
            <v>PCT</v>
          </cell>
          <cell r="E3505" t="str">
            <v>Tonnage: 4&lt;=tons&lt;5</v>
          </cell>
          <cell r="F3505">
            <v>81.492800000000003</v>
          </cell>
          <cell r="G3505">
            <v>4.1559889999999999</v>
          </cell>
          <cell r="H3505">
            <v>4.1614630000000004</v>
          </cell>
          <cell r="I3505">
            <v>-0.54049999999999998</v>
          </cell>
          <cell r="J3505">
            <v>-0.22116820000000001</v>
          </cell>
          <cell r="K3505">
            <v>0</v>
          </cell>
          <cell r="L3505">
            <v>0.22116820000000001</v>
          </cell>
          <cell r="M3505">
            <v>0.54049999999999998</v>
          </cell>
          <cell r="N3505">
            <v>0.54049999999999998</v>
          </cell>
          <cell r="O3505">
            <v>14</v>
          </cell>
        </row>
        <row r="3506">
          <cell r="A3506" t="str">
            <v>C&amp;I</v>
          </cell>
          <cell r="B3506">
            <v>1</v>
          </cell>
          <cell r="C3506" t="str">
            <v>R</v>
          </cell>
          <cell r="D3506" t="str">
            <v>PCT</v>
          </cell>
          <cell r="E3506" t="str">
            <v>Tonnage: 5&lt;=tons</v>
          </cell>
          <cell r="F3506">
            <v>76.546999999999997</v>
          </cell>
          <cell r="G3506">
            <v>1.8504400000000001</v>
          </cell>
          <cell r="H3506">
            <v>1.9619850000000001</v>
          </cell>
          <cell r="I3506">
            <v>-0.2991645</v>
          </cell>
          <cell r="J3506">
            <v>-0.1224157</v>
          </cell>
          <cell r="K3506">
            <v>0</v>
          </cell>
          <cell r="L3506">
            <v>0.1224157</v>
          </cell>
          <cell r="M3506">
            <v>0.2991645</v>
          </cell>
          <cell r="N3506">
            <v>0.2991645</v>
          </cell>
          <cell r="O3506">
            <v>118</v>
          </cell>
        </row>
        <row r="3507">
          <cell r="A3507" t="str">
            <v>C&amp;I</v>
          </cell>
          <cell r="B3507">
            <v>2</v>
          </cell>
          <cell r="C3507" t="str">
            <v>R</v>
          </cell>
          <cell r="D3507" t="str">
            <v>PCT</v>
          </cell>
          <cell r="E3507" t="str">
            <v>Tonnage: 5&lt;=tons</v>
          </cell>
          <cell r="F3507">
            <v>75.870699999999999</v>
          </cell>
          <cell r="G3507">
            <v>1.681243</v>
          </cell>
          <cell r="H3507">
            <v>1.8010459999999999</v>
          </cell>
          <cell r="I3507">
            <v>-0.29700409999999999</v>
          </cell>
          <cell r="J3507">
            <v>-0.12153170000000001</v>
          </cell>
          <cell r="K3507">
            <v>0</v>
          </cell>
          <cell r="L3507">
            <v>0.12153170000000001</v>
          </cell>
          <cell r="M3507">
            <v>0.29700409999999999</v>
          </cell>
          <cell r="N3507">
            <v>0.29700409999999999</v>
          </cell>
          <cell r="O3507">
            <v>118</v>
          </cell>
        </row>
        <row r="3508">
          <cell r="A3508" t="str">
            <v>C&amp;I</v>
          </cell>
          <cell r="B3508">
            <v>3</v>
          </cell>
          <cell r="C3508" t="str">
            <v>R</v>
          </cell>
          <cell r="D3508" t="str">
            <v>PCT</v>
          </cell>
          <cell r="E3508" t="str">
            <v>Tonnage: 5&lt;=tons</v>
          </cell>
          <cell r="F3508">
            <v>73.304100000000005</v>
          </cell>
          <cell r="G3508">
            <v>1.6409629999999999</v>
          </cell>
          <cell r="H3508">
            <v>1.8161400000000001</v>
          </cell>
          <cell r="I3508">
            <v>-0.29446549999999999</v>
          </cell>
          <cell r="J3508">
            <v>-0.1204929</v>
          </cell>
          <cell r="K3508">
            <v>0</v>
          </cell>
          <cell r="L3508">
            <v>0.1204929</v>
          </cell>
          <cell r="M3508">
            <v>0.29446549999999999</v>
          </cell>
          <cell r="N3508">
            <v>0.29446549999999999</v>
          </cell>
          <cell r="O3508">
            <v>118</v>
          </cell>
        </row>
        <row r="3509">
          <cell r="A3509" t="str">
            <v>C&amp;I</v>
          </cell>
          <cell r="B3509">
            <v>4</v>
          </cell>
          <cell r="C3509" t="str">
            <v>R</v>
          </cell>
          <cell r="D3509" t="str">
            <v>PCT</v>
          </cell>
          <cell r="E3509" t="str">
            <v>Tonnage: 5&lt;=tons</v>
          </cell>
          <cell r="F3509">
            <v>71.980400000000003</v>
          </cell>
          <cell r="G3509">
            <v>1.668936</v>
          </cell>
          <cell r="H3509">
            <v>1.6743129999999999</v>
          </cell>
          <cell r="I3509">
            <v>-0.29315259999999999</v>
          </cell>
          <cell r="J3509">
            <v>-0.1199557</v>
          </cell>
          <cell r="K3509">
            <v>0</v>
          </cell>
          <cell r="L3509">
            <v>0.1199557</v>
          </cell>
          <cell r="M3509">
            <v>0.29315259999999999</v>
          </cell>
          <cell r="N3509">
            <v>0.29315259999999999</v>
          </cell>
          <cell r="O3509">
            <v>118</v>
          </cell>
        </row>
        <row r="3510">
          <cell r="A3510" t="str">
            <v>C&amp;I</v>
          </cell>
          <cell r="B3510">
            <v>5</v>
          </cell>
          <cell r="C3510" t="str">
            <v>R</v>
          </cell>
          <cell r="D3510" t="str">
            <v>PCT</v>
          </cell>
          <cell r="E3510" t="str">
            <v>Tonnage: 5&lt;=tons</v>
          </cell>
          <cell r="F3510">
            <v>70.331000000000003</v>
          </cell>
          <cell r="G3510">
            <v>1.6464650000000001</v>
          </cell>
          <cell r="H3510">
            <v>1.728283</v>
          </cell>
          <cell r="I3510">
            <v>-0.29290549999999999</v>
          </cell>
          <cell r="J3510">
            <v>-0.11985460000000001</v>
          </cell>
          <cell r="K3510">
            <v>0</v>
          </cell>
          <cell r="L3510">
            <v>0.11985460000000001</v>
          </cell>
          <cell r="M3510">
            <v>0.29290549999999999</v>
          </cell>
          <cell r="N3510">
            <v>0.29290549999999999</v>
          </cell>
          <cell r="O3510">
            <v>118</v>
          </cell>
        </row>
        <row r="3511">
          <cell r="A3511" t="str">
            <v>C&amp;I</v>
          </cell>
          <cell r="B3511">
            <v>6</v>
          </cell>
          <cell r="C3511" t="str">
            <v>R</v>
          </cell>
          <cell r="D3511" t="str">
            <v>PCT</v>
          </cell>
          <cell r="E3511" t="str">
            <v>Tonnage: 5&lt;=tons</v>
          </cell>
          <cell r="F3511">
            <v>69.269800000000004</v>
          </cell>
          <cell r="G3511">
            <v>2.0051209999999999</v>
          </cell>
          <cell r="H3511">
            <v>2.093594</v>
          </cell>
          <cell r="I3511">
            <v>-0.2967205</v>
          </cell>
          <cell r="J3511">
            <v>-0.1214156</v>
          </cell>
          <cell r="K3511">
            <v>0</v>
          </cell>
          <cell r="L3511">
            <v>0.1214156</v>
          </cell>
          <cell r="M3511">
            <v>0.2967205</v>
          </cell>
          <cell r="N3511">
            <v>0.2967205</v>
          </cell>
          <cell r="O3511">
            <v>118</v>
          </cell>
        </row>
        <row r="3512">
          <cell r="A3512" t="str">
            <v>C&amp;I</v>
          </cell>
          <cell r="B3512">
            <v>7</v>
          </cell>
          <cell r="C3512" t="str">
            <v>R</v>
          </cell>
          <cell r="D3512" t="str">
            <v>PCT</v>
          </cell>
          <cell r="E3512" t="str">
            <v>Tonnage: 5&lt;=tons</v>
          </cell>
          <cell r="F3512">
            <v>68.277199999999993</v>
          </cell>
          <cell r="G3512">
            <v>2.1919960000000001</v>
          </cell>
          <cell r="H3512">
            <v>2.2408589999999999</v>
          </cell>
          <cell r="I3512">
            <v>-0.29755559999999998</v>
          </cell>
          <cell r="J3512">
            <v>-0.1217573</v>
          </cell>
          <cell r="K3512">
            <v>0</v>
          </cell>
          <cell r="L3512">
            <v>0.1217573</v>
          </cell>
          <cell r="M3512">
            <v>0.29755559999999998</v>
          </cell>
          <cell r="N3512">
            <v>0.29755559999999998</v>
          </cell>
          <cell r="O3512">
            <v>118</v>
          </cell>
        </row>
        <row r="3513">
          <cell r="A3513" t="str">
            <v>C&amp;I</v>
          </cell>
          <cell r="B3513">
            <v>8</v>
          </cell>
          <cell r="C3513" t="str">
            <v>R</v>
          </cell>
          <cell r="D3513" t="str">
            <v>PCT</v>
          </cell>
          <cell r="E3513" t="str">
            <v>Tonnage: 5&lt;=tons</v>
          </cell>
          <cell r="F3513">
            <v>68.933800000000005</v>
          </cell>
          <cell r="G3513">
            <v>3.4732370000000001</v>
          </cell>
          <cell r="H3513">
            <v>3.4358939999999998</v>
          </cell>
          <cell r="I3513">
            <v>-0.3067203</v>
          </cell>
          <cell r="J3513">
            <v>-0.12550739999999999</v>
          </cell>
          <cell r="K3513">
            <v>0</v>
          </cell>
          <cell r="L3513">
            <v>0.12550739999999999</v>
          </cell>
          <cell r="M3513">
            <v>0.3067203</v>
          </cell>
          <cell r="N3513">
            <v>0.3067203</v>
          </cell>
          <cell r="O3513">
            <v>118</v>
          </cell>
        </row>
        <row r="3514">
          <cell r="A3514" t="str">
            <v>C&amp;I</v>
          </cell>
          <cell r="B3514">
            <v>9</v>
          </cell>
          <cell r="C3514" t="str">
            <v>R</v>
          </cell>
          <cell r="D3514" t="str">
            <v>PCT</v>
          </cell>
          <cell r="E3514" t="str">
            <v>Tonnage: 5&lt;=tons</v>
          </cell>
          <cell r="F3514">
            <v>71.820599999999999</v>
          </cell>
          <cell r="G3514">
            <v>4.1547140000000002</v>
          </cell>
          <cell r="H3514">
            <v>4.3603509999999996</v>
          </cell>
          <cell r="I3514">
            <v>-0.30892350000000002</v>
          </cell>
          <cell r="J3514">
            <v>-0.12640899999999999</v>
          </cell>
          <cell r="K3514">
            <v>0</v>
          </cell>
          <cell r="L3514">
            <v>0.12640899999999999</v>
          </cell>
          <cell r="M3514">
            <v>0.30892350000000002</v>
          </cell>
          <cell r="N3514">
            <v>0.30892350000000002</v>
          </cell>
          <cell r="O3514">
            <v>118</v>
          </cell>
        </row>
        <row r="3515">
          <cell r="A3515" t="str">
            <v>C&amp;I</v>
          </cell>
          <cell r="B3515">
            <v>10</v>
          </cell>
          <cell r="C3515" t="str">
            <v>R</v>
          </cell>
          <cell r="D3515" t="str">
            <v>PCT</v>
          </cell>
          <cell r="E3515" t="str">
            <v>Tonnage: 5&lt;=tons</v>
          </cell>
          <cell r="F3515">
            <v>76.435599999999994</v>
          </cell>
          <cell r="G3515">
            <v>4.7287860000000004</v>
          </cell>
          <cell r="H3515">
            <v>4.4621139999999997</v>
          </cell>
          <cell r="I3515">
            <v>-0.3156622</v>
          </cell>
          <cell r="J3515">
            <v>-0.12916639999999999</v>
          </cell>
          <cell r="K3515">
            <v>0</v>
          </cell>
          <cell r="L3515">
            <v>0.12916639999999999</v>
          </cell>
          <cell r="M3515">
            <v>0.3156622</v>
          </cell>
          <cell r="N3515">
            <v>0.3156622</v>
          </cell>
          <cell r="O3515">
            <v>118</v>
          </cell>
        </row>
        <row r="3516">
          <cell r="A3516" t="str">
            <v>C&amp;I</v>
          </cell>
          <cell r="B3516">
            <v>11</v>
          </cell>
          <cell r="C3516" t="str">
            <v>R</v>
          </cell>
          <cell r="D3516" t="str">
            <v>PCT</v>
          </cell>
          <cell r="E3516" t="str">
            <v>Tonnage: 5&lt;=tons</v>
          </cell>
          <cell r="F3516">
            <v>81.590400000000002</v>
          </cell>
          <cell r="G3516">
            <v>5.4121009999999998</v>
          </cell>
          <cell r="H3516">
            <v>5.8770899999999999</v>
          </cell>
          <cell r="I3516">
            <v>-0.31725140000000002</v>
          </cell>
          <cell r="J3516">
            <v>-0.12981670000000001</v>
          </cell>
          <cell r="K3516">
            <v>0</v>
          </cell>
          <cell r="L3516">
            <v>0.12981670000000001</v>
          </cell>
          <cell r="M3516">
            <v>0.31725140000000002</v>
          </cell>
          <cell r="N3516">
            <v>0.31725140000000002</v>
          </cell>
          <cell r="O3516">
            <v>118</v>
          </cell>
        </row>
        <row r="3517">
          <cell r="A3517" t="str">
            <v>C&amp;I</v>
          </cell>
          <cell r="B3517">
            <v>12</v>
          </cell>
          <cell r="C3517" t="str">
            <v>R</v>
          </cell>
          <cell r="D3517" t="str">
            <v>PCT</v>
          </cell>
          <cell r="E3517" t="str">
            <v>Tonnage: 5&lt;=tons</v>
          </cell>
          <cell r="F3517">
            <v>85.941100000000006</v>
          </cell>
          <cell r="G3517">
            <v>5.969659</v>
          </cell>
          <cell r="H3517">
            <v>6.2139559999999996</v>
          </cell>
          <cell r="I3517">
            <v>-0.31965729999999998</v>
          </cell>
          <cell r="J3517">
            <v>-0.13080120000000001</v>
          </cell>
          <cell r="K3517">
            <v>0</v>
          </cell>
          <cell r="L3517">
            <v>0.13080120000000001</v>
          </cell>
          <cell r="M3517">
            <v>0.31965729999999998</v>
          </cell>
          <cell r="N3517">
            <v>0.31965729999999998</v>
          </cell>
          <cell r="O3517">
            <v>118</v>
          </cell>
        </row>
        <row r="3518">
          <cell r="A3518" t="str">
            <v>C&amp;I</v>
          </cell>
          <cell r="B3518">
            <v>13</v>
          </cell>
          <cell r="C3518" t="str">
            <v>R</v>
          </cell>
          <cell r="D3518" t="str">
            <v>PCT</v>
          </cell>
          <cell r="E3518" t="str">
            <v>Tonnage: 5&lt;=tons</v>
          </cell>
          <cell r="F3518">
            <v>89.379900000000006</v>
          </cell>
          <cell r="G3518">
            <v>6.6452840000000002</v>
          </cell>
          <cell r="H3518">
            <v>6.7411479999999999</v>
          </cell>
          <cell r="I3518">
            <v>-0.32957959999999997</v>
          </cell>
          <cell r="J3518">
            <v>-0.13486129999999999</v>
          </cell>
          <cell r="K3518">
            <v>0</v>
          </cell>
          <cell r="L3518">
            <v>0.13486129999999999</v>
          </cell>
          <cell r="M3518">
            <v>0.32957959999999997</v>
          </cell>
          <cell r="N3518">
            <v>0.32957959999999997</v>
          </cell>
          <cell r="O3518">
            <v>118</v>
          </cell>
        </row>
        <row r="3519">
          <cell r="A3519" t="str">
            <v>C&amp;I</v>
          </cell>
          <cell r="B3519">
            <v>14</v>
          </cell>
          <cell r="C3519" t="str">
            <v>R</v>
          </cell>
          <cell r="D3519" t="str">
            <v>PCT</v>
          </cell>
          <cell r="E3519" t="str">
            <v>Tonnage: 5&lt;=tons</v>
          </cell>
          <cell r="F3519">
            <v>92.426500000000004</v>
          </cell>
          <cell r="G3519">
            <v>7.1813209999999996</v>
          </cell>
          <cell r="H3519">
            <v>6.8380939999999999</v>
          </cell>
          <cell r="I3519">
            <v>-0.32772319999999999</v>
          </cell>
          <cell r="J3519">
            <v>-0.13410169999999999</v>
          </cell>
          <cell r="K3519">
            <v>0</v>
          </cell>
          <cell r="L3519">
            <v>0.13410169999999999</v>
          </cell>
          <cell r="M3519">
            <v>0.32772319999999999</v>
          </cell>
          <cell r="N3519">
            <v>0.32772319999999999</v>
          </cell>
          <cell r="O3519">
            <v>118</v>
          </cell>
        </row>
        <row r="3520">
          <cell r="A3520" t="str">
            <v>C&amp;I</v>
          </cell>
          <cell r="B3520">
            <v>15</v>
          </cell>
          <cell r="C3520" t="str">
            <v>R</v>
          </cell>
          <cell r="D3520" t="str">
            <v>PCT</v>
          </cell>
          <cell r="E3520" t="str">
            <v>Tonnage: 5&lt;=tons</v>
          </cell>
          <cell r="F3520">
            <v>94.946100000000001</v>
          </cell>
          <cell r="G3520">
            <v>7.572292</v>
          </cell>
          <cell r="H3520">
            <v>7.1103690000000004</v>
          </cell>
          <cell r="I3520">
            <v>-0.32316539999999999</v>
          </cell>
          <cell r="J3520">
            <v>-0.13223670000000001</v>
          </cell>
          <cell r="K3520">
            <v>0</v>
          </cell>
          <cell r="L3520">
            <v>0.13223670000000001</v>
          </cell>
          <cell r="M3520">
            <v>0.32316539999999999</v>
          </cell>
          <cell r="N3520">
            <v>0.32316539999999999</v>
          </cell>
          <cell r="O3520">
            <v>118</v>
          </cell>
        </row>
        <row r="3521">
          <cell r="A3521" t="str">
            <v>C&amp;I</v>
          </cell>
          <cell r="B3521">
            <v>16</v>
          </cell>
          <cell r="C3521" t="str">
            <v>R</v>
          </cell>
          <cell r="D3521" t="str">
            <v>PCT</v>
          </cell>
          <cell r="E3521" t="str">
            <v>Tonnage: 5&lt;=tons</v>
          </cell>
          <cell r="F3521">
            <v>97.208699999999993</v>
          </cell>
          <cell r="G3521">
            <v>7.7227050000000004</v>
          </cell>
          <cell r="H3521">
            <v>7.96645</v>
          </cell>
          <cell r="I3521">
            <v>-0.31795639999999997</v>
          </cell>
          <cell r="J3521">
            <v>-0.1301052</v>
          </cell>
          <cell r="K3521">
            <v>0</v>
          </cell>
          <cell r="L3521">
            <v>0.1301052</v>
          </cell>
          <cell r="M3521">
            <v>0.31795639999999997</v>
          </cell>
          <cell r="N3521">
            <v>0.31795639999999997</v>
          </cell>
          <cell r="O3521">
            <v>118</v>
          </cell>
        </row>
        <row r="3522">
          <cell r="A3522" t="str">
            <v>C&amp;I</v>
          </cell>
          <cell r="B3522">
            <v>17</v>
          </cell>
          <cell r="C3522" t="str">
            <v>R</v>
          </cell>
          <cell r="D3522" t="str">
            <v>PCT</v>
          </cell>
          <cell r="E3522" t="str">
            <v>Tonnage: 5&lt;=tons</v>
          </cell>
          <cell r="F3522">
            <v>98.471199999999996</v>
          </cell>
          <cell r="G3522">
            <v>7.5444509999999996</v>
          </cell>
          <cell r="H3522">
            <v>7.8454050000000004</v>
          </cell>
          <cell r="I3522">
            <v>-0.31974560000000002</v>
          </cell>
          <cell r="J3522">
            <v>-0.13083729999999999</v>
          </cell>
          <cell r="K3522">
            <v>0</v>
          </cell>
          <cell r="L3522">
            <v>0.13083729999999999</v>
          </cell>
          <cell r="M3522">
            <v>0.31974560000000002</v>
          </cell>
          <cell r="N3522">
            <v>0.31974560000000002</v>
          </cell>
          <cell r="O3522">
            <v>118</v>
          </cell>
        </row>
        <row r="3523">
          <cell r="A3523" t="str">
            <v>C&amp;I</v>
          </cell>
          <cell r="B3523">
            <v>18</v>
          </cell>
          <cell r="C3523" t="str">
            <v>R</v>
          </cell>
          <cell r="D3523" t="str">
            <v>PCT</v>
          </cell>
          <cell r="E3523" t="str">
            <v>Tonnage: 5&lt;=tons</v>
          </cell>
          <cell r="F3523">
            <v>98.505399999999995</v>
          </cell>
          <cell r="G3523">
            <v>6.0337180000000004</v>
          </cell>
          <cell r="H3523">
            <v>6.472404</v>
          </cell>
          <cell r="I3523">
            <v>-0.32481739999999998</v>
          </cell>
          <cell r="J3523">
            <v>-0.13291269999999999</v>
          </cell>
          <cell r="K3523">
            <v>0</v>
          </cell>
          <cell r="L3523">
            <v>0.13291269999999999</v>
          </cell>
          <cell r="M3523">
            <v>0.32481739999999998</v>
          </cell>
          <cell r="N3523">
            <v>0.32481739999999998</v>
          </cell>
          <cell r="O3523">
            <v>118</v>
          </cell>
        </row>
        <row r="3524">
          <cell r="A3524" t="str">
            <v>C&amp;I</v>
          </cell>
          <cell r="B3524">
            <v>19</v>
          </cell>
          <cell r="C3524" t="str">
            <v>R</v>
          </cell>
          <cell r="D3524" t="str">
            <v>PCT</v>
          </cell>
          <cell r="E3524" t="str">
            <v>Tonnage: 5&lt;=tons</v>
          </cell>
          <cell r="F3524">
            <v>96.147499999999994</v>
          </cell>
          <cell r="G3524">
            <v>4.5491200000000003</v>
          </cell>
          <cell r="H3524">
            <v>4.6116000000000001</v>
          </cell>
          <cell r="I3524">
            <v>-0.32302720000000001</v>
          </cell>
          <cell r="J3524">
            <v>-0.13218009999999999</v>
          </cell>
          <cell r="K3524">
            <v>0</v>
          </cell>
          <cell r="L3524">
            <v>0.13218009999999999</v>
          </cell>
          <cell r="M3524">
            <v>0.32302720000000001</v>
          </cell>
          <cell r="N3524">
            <v>0.32302720000000001</v>
          </cell>
          <cell r="O3524">
            <v>118</v>
          </cell>
        </row>
        <row r="3525">
          <cell r="A3525" t="str">
            <v>C&amp;I</v>
          </cell>
          <cell r="B3525">
            <v>20</v>
          </cell>
          <cell r="C3525" t="str">
            <v>R</v>
          </cell>
          <cell r="D3525" t="str">
            <v>PCT</v>
          </cell>
          <cell r="E3525" t="str">
            <v>Tonnage: 5&lt;=tons</v>
          </cell>
          <cell r="F3525">
            <v>94.025099999999995</v>
          </cell>
          <cell r="G3525">
            <v>4.2620420000000001</v>
          </cell>
          <cell r="H3525">
            <v>4.0216849999999997</v>
          </cell>
          <cell r="I3525">
            <v>-0.3260035</v>
          </cell>
          <cell r="J3525">
            <v>-0.13339799999999999</v>
          </cell>
          <cell r="K3525">
            <v>0</v>
          </cell>
          <cell r="L3525">
            <v>0.13339799999999999</v>
          </cell>
          <cell r="M3525">
            <v>0.3260035</v>
          </cell>
          <cell r="N3525">
            <v>0.3260035</v>
          </cell>
          <cell r="O3525">
            <v>118</v>
          </cell>
        </row>
        <row r="3526">
          <cell r="A3526" t="str">
            <v>C&amp;I</v>
          </cell>
          <cell r="B3526">
            <v>21</v>
          </cell>
          <cell r="C3526" t="str">
            <v>R</v>
          </cell>
          <cell r="D3526" t="str">
            <v>PCT</v>
          </cell>
          <cell r="E3526" t="str">
            <v>Tonnage: 5&lt;=tons</v>
          </cell>
          <cell r="F3526">
            <v>90.120500000000007</v>
          </cell>
          <cell r="G3526">
            <v>3.7368350000000001</v>
          </cell>
          <cell r="H3526">
            <v>3.8510840000000002</v>
          </cell>
          <cell r="I3526">
            <v>-0.31837660000000001</v>
          </cell>
          <cell r="J3526">
            <v>-0.13027710000000001</v>
          </cell>
          <cell r="K3526">
            <v>0</v>
          </cell>
          <cell r="L3526">
            <v>0.13027710000000001</v>
          </cell>
          <cell r="M3526">
            <v>0.31837660000000001</v>
          </cell>
          <cell r="N3526">
            <v>0.31837660000000001</v>
          </cell>
          <cell r="O3526">
            <v>118</v>
          </cell>
        </row>
        <row r="3527">
          <cell r="A3527" t="str">
            <v>C&amp;I</v>
          </cell>
          <cell r="B3527">
            <v>22</v>
          </cell>
          <cell r="C3527" t="str">
            <v>R</v>
          </cell>
          <cell r="D3527" t="str">
            <v>PCT</v>
          </cell>
          <cell r="E3527" t="str">
            <v>Tonnage: 5&lt;=tons</v>
          </cell>
          <cell r="F3527">
            <v>87.120500000000007</v>
          </cell>
          <cell r="G3527">
            <v>3.3549980000000001</v>
          </cell>
          <cell r="H3527">
            <v>3.6210170000000002</v>
          </cell>
          <cell r="I3527">
            <v>-0.31290020000000002</v>
          </cell>
          <cell r="J3527">
            <v>-0.12803619999999999</v>
          </cell>
          <cell r="K3527">
            <v>0</v>
          </cell>
          <cell r="L3527">
            <v>0.12803619999999999</v>
          </cell>
          <cell r="M3527">
            <v>0.31290020000000002</v>
          </cell>
          <cell r="N3527">
            <v>0.31290020000000002</v>
          </cell>
          <cell r="O3527">
            <v>118</v>
          </cell>
        </row>
        <row r="3528">
          <cell r="A3528" t="str">
            <v>C&amp;I</v>
          </cell>
          <cell r="B3528">
            <v>23</v>
          </cell>
          <cell r="C3528" t="str">
            <v>R</v>
          </cell>
          <cell r="D3528" t="str">
            <v>PCT</v>
          </cell>
          <cell r="E3528" t="str">
            <v>Tonnage: 5&lt;=tons</v>
          </cell>
          <cell r="F3528">
            <v>84.066599999999994</v>
          </cell>
          <cell r="G3528">
            <v>2.96733</v>
          </cell>
          <cell r="H3528">
            <v>3.071186</v>
          </cell>
          <cell r="I3528">
            <v>-0.30867420000000001</v>
          </cell>
          <cell r="J3528">
            <v>-0.126307</v>
          </cell>
          <cell r="K3528">
            <v>0</v>
          </cell>
          <cell r="L3528">
            <v>0.126307</v>
          </cell>
          <cell r="M3528">
            <v>0.30867420000000001</v>
          </cell>
          <cell r="N3528">
            <v>0.30867420000000001</v>
          </cell>
          <cell r="O3528">
            <v>118</v>
          </cell>
        </row>
        <row r="3529">
          <cell r="A3529" t="str">
            <v>C&amp;I</v>
          </cell>
          <cell r="B3529">
            <v>24</v>
          </cell>
          <cell r="C3529" t="str">
            <v>R</v>
          </cell>
          <cell r="D3529" t="str">
            <v>PCT</v>
          </cell>
          <cell r="E3529" t="str">
            <v>Tonnage: 5&lt;=tons</v>
          </cell>
          <cell r="F3529">
            <v>81.593599999999995</v>
          </cell>
          <cell r="G3529">
            <v>2.775773</v>
          </cell>
          <cell r="H3529">
            <v>2.8332470000000001</v>
          </cell>
          <cell r="I3529">
            <v>-0.3051489</v>
          </cell>
          <cell r="J3529">
            <v>-0.1248645</v>
          </cell>
          <cell r="K3529">
            <v>0</v>
          </cell>
          <cell r="L3529">
            <v>0.1248645</v>
          </cell>
          <cell r="M3529">
            <v>0.3051489</v>
          </cell>
          <cell r="N3529">
            <v>0.3051489</v>
          </cell>
          <cell r="O3529">
            <v>118</v>
          </cell>
        </row>
        <row r="3530">
          <cell r="A3530" t="str">
            <v>C&amp;I</v>
          </cell>
          <cell r="B3530">
            <v>1</v>
          </cell>
          <cell r="C3530" t="str">
            <v>R</v>
          </cell>
          <cell r="D3530" t="str">
            <v>PCT</v>
          </cell>
          <cell r="E3530" t="str">
            <v>Tonnage: tons&lt;2</v>
          </cell>
          <cell r="F3530">
            <v>77</v>
          </cell>
          <cell r="G3530">
            <v>4.6258199999999999E-2</v>
          </cell>
          <cell r="H3530">
            <v>6.8500000000000005E-2</v>
          </cell>
          <cell r="I3530">
            <v>-1.2847189999999999</v>
          </cell>
          <cell r="J3530">
            <v>-0.52569659999999996</v>
          </cell>
          <cell r="K3530">
            <v>0</v>
          </cell>
          <cell r="L3530">
            <v>0.52569659999999996</v>
          </cell>
          <cell r="M3530">
            <v>1.2847189999999999</v>
          </cell>
          <cell r="N3530">
            <v>1.2847189999999999</v>
          </cell>
          <cell r="O3530">
            <v>2</v>
          </cell>
        </row>
        <row r="3531">
          <cell r="A3531" t="str">
            <v>C&amp;I</v>
          </cell>
          <cell r="B3531">
            <v>2</v>
          </cell>
          <cell r="C3531" t="str">
            <v>R</v>
          </cell>
          <cell r="D3531" t="str">
            <v>PCT</v>
          </cell>
          <cell r="E3531" t="str">
            <v>Tonnage: tons&lt;2</v>
          </cell>
          <cell r="F3531">
            <v>76.5</v>
          </cell>
          <cell r="G3531">
            <v>0.16830999999999999</v>
          </cell>
          <cell r="H3531">
            <v>6.8599999999999994E-2</v>
          </cell>
          <cell r="I3531">
            <v>-1.285336</v>
          </cell>
          <cell r="J3531">
            <v>-0.52594920000000001</v>
          </cell>
          <cell r="K3531">
            <v>0</v>
          </cell>
          <cell r="L3531">
            <v>0.52594920000000001</v>
          </cell>
          <cell r="M3531">
            <v>1.285336</v>
          </cell>
          <cell r="N3531">
            <v>1.285336</v>
          </cell>
          <cell r="O3531">
            <v>2</v>
          </cell>
        </row>
        <row r="3532">
          <cell r="A3532" t="str">
            <v>C&amp;I</v>
          </cell>
          <cell r="B3532">
            <v>3</v>
          </cell>
          <cell r="C3532" t="str">
            <v>R</v>
          </cell>
          <cell r="D3532" t="str">
            <v>PCT</v>
          </cell>
          <cell r="E3532" t="str">
            <v>Tonnage: tons&lt;2</v>
          </cell>
          <cell r="F3532">
            <v>73.5</v>
          </cell>
          <cell r="G3532">
            <v>1.9693599999999999E-2</v>
          </cell>
          <cell r="H3532">
            <v>6.8699999999999997E-2</v>
          </cell>
          <cell r="I3532">
            <v>-1.28556</v>
          </cell>
          <cell r="J3532">
            <v>-0.52604070000000003</v>
          </cell>
          <cell r="K3532">
            <v>0</v>
          </cell>
          <cell r="L3532">
            <v>0.52604070000000003</v>
          </cell>
          <cell r="M3532">
            <v>1.28556</v>
          </cell>
          <cell r="N3532">
            <v>1.28556</v>
          </cell>
          <cell r="O3532">
            <v>2</v>
          </cell>
        </row>
        <row r="3533">
          <cell r="A3533" t="str">
            <v>C&amp;I</v>
          </cell>
          <cell r="B3533">
            <v>4</v>
          </cell>
          <cell r="C3533" t="str">
            <v>R</v>
          </cell>
          <cell r="D3533" t="str">
            <v>PCT</v>
          </cell>
          <cell r="E3533" t="str">
            <v>Tonnage: tons&lt;2</v>
          </cell>
          <cell r="F3533">
            <v>72</v>
          </cell>
          <cell r="G3533">
            <v>9.7987999999999999E-3</v>
          </cell>
          <cell r="H3533">
            <v>6.8699999999999997E-2</v>
          </cell>
          <cell r="I3533">
            <v>-1.285102</v>
          </cell>
          <cell r="J3533">
            <v>-0.52585349999999997</v>
          </cell>
          <cell r="K3533">
            <v>0</v>
          </cell>
          <cell r="L3533">
            <v>0.52585349999999997</v>
          </cell>
          <cell r="M3533">
            <v>1.285102</v>
          </cell>
          <cell r="N3533">
            <v>1.285102</v>
          </cell>
          <cell r="O3533">
            <v>2</v>
          </cell>
        </row>
        <row r="3534">
          <cell r="A3534" t="str">
            <v>C&amp;I</v>
          </cell>
          <cell r="B3534">
            <v>5</v>
          </cell>
          <cell r="C3534" t="str">
            <v>R</v>
          </cell>
          <cell r="D3534" t="str">
            <v>PCT</v>
          </cell>
          <cell r="E3534" t="str">
            <v>Tonnage: tons&lt;2</v>
          </cell>
          <cell r="F3534">
            <v>70.5</v>
          </cell>
          <cell r="G3534">
            <v>4.4711000000000004E-3</v>
          </cell>
          <cell r="H3534">
            <v>6.8199999999999997E-2</v>
          </cell>
          <cell r="I3534">
            <v>-1.284562</v>
          </cell>
          <cell r="J3534">
            <v>-0.5256324</v>
          </cell>
          <cell r="K3534">
            <v>0</v>
          </cell>
          <cell r="L3534">
            <v>0.5256324</v>
          </cell>
          <cell r="M3534">
            <v>1.284562</v>
          </cell>
          <cell r="N3534">
            <v>1.284562</v>
          </cell>
          <cell r="O3534">
            <v>2</v>
          </cell>
        </row>
        <row r="3535">
          <cell r="A3535" t="str">
            <v>C&amp;I</v>
          </cell>
          <cell r="B3535">
            <v>6</v>
          </cell>
          <cell r="C3535" t="str">
            <v>R</v>
          </cell>
          <cell r="D3535" t="str">
            <v>PCT</v>
          </cell>
          <cell r="E3535" t="str">
            <v>Tonnage: tons&lt;2</v>
          </cell>
          <cell r="F3535">
            <v>69.5</v>
          </cell>
          <cell r="G3535">
            <v>2.3234000000000001E-2</v>
          </cell>
          <cell r="H3535">
            <v>6.8000000000000005E-2</v>
          </cell>
          <cell r="I3535">
            <v>-1.284146</v>
          </cell>
          <cell r="J3535">
            <v>-0.52546210000000004</v>
          </cell>
          <cell r="K3535">
            <v>0</v>
          </cell>
          <cell r="L3535">
            <v>0.52546210000000004</v>
          </cell>
          <cell r="M3535">
            <v>1.284146</v>
          </cell>
          <cell r="N3535">
            <v>1.284146</v>
          </cell>
          <cell r="O3535">
            <v>2</v>
          </cell>
        </row>
        <row r="3536">
          <cell r="A3536" t="str">
            <v>C&amp;I</v>
          </cell>
          <cell r="B3536">
            <v>7</v>
          </cell>
          <cell r="C3536" t="str">
            <v>R</v>
          </cell>
          <cell r="D3536" t="str">
            <v>PCT</v>
          </cell>
          <cell r="E3536" t="str">
            <v>Tonnage: tons&lt;2</v>
          </cell>
          <cell r="F3536">
            <v>68.5</v>
          </cell>
          <cell r="G3536">
            <v>2.64829E-2</v>
          </cell>
          <cell r="H3536">
            <v>3.3000000000000002E-2</v>
          </cell>
          <cell r="I3536">
            <v>-1.2843180000000001</v>
          </cell>
          <cell r="J3536">
            <v>-0.52553269999999996</v>
          </cell>
          <cell r="K3536">
            <v>0</v>
          </cell>
          <cell r="L3536">
            <v>0.52553269999999996</v>
          </cell>
          <cell r="M3536">
            <v>1.2843180000000001</v>
          </cell>
          <cell r="N3536">
            <v>1.2843180000000001</v>
          </cell>
          <cell r="O3536">
            <v>2</v>
          </cell>
        </row>
        <row r="3537">
          <cell r="A3537" t="str">
            <v>C&amp;I</v>
          </cell>
          <cell r="B3537">
            <v>8</v>
          </cell>
          <cell r="C3537" t="str">
            <v>R</v>
          </cell>
          <cell r="D3537" t="str">
            <v>PCT</v>
          </cell>
          <cell r="E3537" t="str">
            <v>Tonnage: tons&lt;2</v>
          </cell>
          <cell r="F3537">
            <v>69</v>
          </cell>
          <cell r="G3537">
            <v>0.46304129999999999</v>
          </cell>
          <cell r="H3537">
            <v>2.1109990000000001</v>
          </cell>
          <cell r="I3537">
            <v>-1.3043629999999999</v>
          </cell>
          <cell r="J3537">
            <v>-0.53373499999999996</v>
          </cell>
          <cell r="K3537">
            <v>0</v>
          </cell>
          <cell r="L3537">
            <v>0.53373499999999996</v>
          </cell>
          <cell r="M3537">
            <v>1.3043629999999999</v>
          </cell>
          <cell r="N3537">
            <v>1.3043629999999999</v>
          </cell>
          <cell r="O3537">
            <v>2</v>
          </cell>
        </row>
        <row r="3538">
          <cell r="A3538" t="str">
            <v>C&amp;I</v>
          </cell>
          <cell r="B3538">
            <v>9</v>
          </cell>
          <cell r="C3538" t="str">
            <v>R</v>
          </cell>
          <cell r="D3538" t="str">
            <v>PCT</v>
          </cell>
          <cell r="E3538" t="str">
            <v>Tonnage: tons&lt;2</v>
          </cell>
          <cell r="F3538">
            <v>71.5</v>
          </cell>
          <cell r="G3538">
            <v>4.7657930000000004</v>
          </cell>
          <cell r="H3538">
            <v>6.3501989999999999</v>
          </cell>
          <cell r="I3538">
            <v>-1.39873</v>
          </cell>
          <cell r="J3538">
            <v>-0.5723492</v>
          </cell>
          <cell r="K3538">
            <v>0</v>
          </cell>
          <cell r="L3538">
            <v>0.5723492</v>
          </cell>
          <cell r="M3538">
            <v>1.39873</v>
          </cell>
          <cell r="N3538">
            <v>1.39873</v>
          </cell>
          <cell r="O3538">
            <v>2</v>
          </cell>
        </row>
        <row r="3539">
          <cell r="A3539" t="str">
            <v>C&amp;I</v>
          </cell>
          <cell r="B3539">
            <v>10</v>
          </cell>
          <cell r="C3539" t="str">
            <v>R</v>
          </cell>
          <cell r="D3539" t="str">
            <v>PCT</v>
          </cell>
          <cell r="E3539" t="str">
            <v>Tonnage: tons&lt;2</v>
          </cell>
          <cell r="F3539">
            <v>76</v>
          </cell>
          <cell r="G3539">
            <v>5.6689439999999998</v>
          </cell>
          <cell r="H3539">
            <v>6.1922980000000001</v>
          </cell>
          <cell r="I3539">
            <v>-1.4161520000000001</v>
          </cell>
          <cell r="J3539">
            <v>-0.57947789999999999</v>
          </cell>
          <cell r="K3539">
            <v>0</v>
          </cell>
          <cell r="L3539">
            <v>0.57947789999999999</v>
          </cell>
          <cell r="M3539">
            <v>1.4161520000000001</v>
          </cell>
          <cell r="N3539">
            <v>1.4161520000000001</v>
          </cell>
          <cell r="O3539">
            <v>2</v>
          </cell>
        </row>
        <row r="3540">
          <cell r="A3540" t="str">
            <v>C&amp;I</v>
          </cell>
          <cell r="B3540">
            <v>11</v>
          </cell>
          <cell r="C3540" t="str">
            <v>R</v>
          </cell>
          <cell r="D3540" t="str">
            <v>PCT</v>
          </cell>
          <cell r="E3540" t="str">
            <v>Tonnage: tons&lt;2</v>
          </cell>
          <cell r="F3540">
            <v>81.5</v>
          </cell>
          <cell r="G3540">
            <v>5.6082859999999997</v>
          </cell>
          <cell r="H3540">
            <v>5.2112980000000002</v>
          </cell>
          <cell r="I3540">
            <v>-1.5050479999999999</v>
          </cell>
          <cell r="J3540">
            <v>-0.61585330000000005</v>
          </cell>
          <cell r="K3540">
            <v>0</v>
          </cell>
          <cell r="L3540">
            <v>0.61585330000000005</v>
          </cell>
          <cell r="M3540">
            <v>1.5050479999999999</v>
          </cell>
          <cell r="N3540">
            <v>1.5050479999999999</v>
          </cell>
          <cell r="O3540">
            <v>2</v>
          </cell>
        </row>
        <row r="3541">
          <cell r="A3541" t="str">
            <v>C&amp;I</v>
          </cell>
          <cell r="B3541">
            <v>12</v>
          </cell>
          <cell r="C3541" t="str">
            <v>R</v>
          </cell>
          <cell r="D3541" t="str">
            <v>PCT</v>
          </cell>
          <cell r="E3541" t="str">
            <v>Tonnage: tons&lt;2</v>
          </cell>
          <cell r="F3541">
            <v>86</v>
          </cell>
          <cell r="G3541">
            <v>6.9205129999999997</v>
          </cell>
          <cell r="H3541">
            <v>7.5694980000000003</v>
          </cell>
          <cell r="I3541">
            <v>-1.4526859999999999</v>
          </cell>
          <cell r="J3541">
            <v>-0.59442720000000004</v>
          </cell>
          <cell r="K3541">
            <v>0</v>
          </cell>
          <cell r="L3541">
            <v>0.59442720000000004</v>
          </cell>
          <cell r="M3541">
            <v>1.4526859999999999</v>
          </cell>
          <cell r="N3541">
            <v>1.4526859999999999</v>
          </cell>
          <cell r="O3541">
            <v>2</v>
          </cell>
        </row>
        <row r="3542">
          <cell r="A3542" t="str">
            <v>C&amp;I</v>
          </cell>
          <cell r="B3542">
            <v>13</v>
          </cell>
          <cell r="C3542" t="str">
            <v>R</v>
          </cell>
          <cell r="D3542" t="str">
            <v>PCT</v>
          </cell>
          <cell r="E3542" t="str">
            <v>Tonnage: tons&lt;2</v>
          </cell>
          <cell r="F3542">
            <v>89.5</v>
          </cell>
          <cell r="G3542">
            <v>6.3477579999999998</v>
          </cell>
          <cell r="H3542">
            <v>4.7301989999999998</v>
          </cell>
          <cell r="I3542">
            <v>-1.4395290000000001</v>
          </cell>
          <cell r="J3542">
            <v>-0.58904339999999999</v>
          </cell>
          <cell r="K3542">
            <v>0</v>
          </cell>
          <cell r="L3542">
            <v>0.58904339999999999</v>
          </cell>
          <cell r="M3542">
            <v>1.4395290000000001</v>
          </cell>
          <cell r="N3542">
            <v>1.4395290000000001</v>
          </cell>
          <cell r="O3542">
            <v>2</v>
          </cell>
        </row>
        <row r="3543">
          <cell r="A3543" t="str">
            <v>C&amp;I</v>
          </cell>
          <cell r="B3543">
            <v>14</v>
          </cell>
          <cell r="C3543" t="str">
            <v>R</v>
          </cell>
          <cell r="D3543" t="str">
            <v>PCT</v>
          </cell>
          <cell r="E3543" t="str">
            <v>Tonnage: tons&lt;2</v>
          </cell>
          <cell r="F3543">
            <v>92.5</v>
          </cell>
          <cell r="G3543">
            <v>6.7156880000000001</v>
          </cell>
          <cell r="H3543">
            <v>7.2281979999999999</v>
          </cell>
          <cell r="I3543">
            <v>-1.4349989999999999</v>
          </cell>
          <cell r="J3543">
            <v>-0.58718979999999998</v>
          </cell>
          <cell r="K3543">
            <v>0</v>
          </cell>
          <cell r="L3543">
            <v>0.58718979999999998</v>
          </cell>
          <cell r="M3543">
            <v>1.4349989999999999</v>
          </cell>
          <cell r="N3543">
            <v>1.4349989999999999</v>
          </cell>
          <cell r="O3543">
            <v>2</v>
          </cell>
        </row>
        <row r="3544">
          <cell r="A3544" t="str">
            <v>C&amp;I</v>
          </cell>
          <cell r="B3544">
            <v>15</v>
          </cell>
          <cell r="C3544" t="str">
            <v>R</v>
          </cell>
          <cell r="D3544" t="str">
            <v>PCT</v>
          </cell>
          <cell r="E3544" t="str">
            <v>Tonnage: tons&lt;2</v>
          </cell>
          <cell r="F3544">
            <v>95</v>
          </cell>
          <cell r="G3544">
            <v>6.7241460000000002</v>
          </cell>
          <cell r="H3544">
            <v>7.5771990000000002</v>
          </cell>
          <cell r="I3544">
            <v>-1.4171819999999999</v>
          </cell>
          <cell r="J3544">
            <v>-0.57989939999999995</v>
          </cell>
          <cell r="K3544">
            <v>0</v>
          </cell>
          <cell r="L3544">
            <v>0.57989939999999995</v>
          </cell>
          <cell r="M3544">
            <v>1.4171819999999999</v>
          </cell>
          <cell r="N3544">
            <v>1.4171819999999999</v>
          </cell>
          <cell r="O3544">
            <v>2</v>
          </cell>
        </row>
        <row r="3545">
          <cell r="A3545" t="str">
            <v>C&amp;I</v>
          </cell>
          <cell r="B3545">
            <v>16</v>
          </cell>
          <cell r="C3545" t="str">
            <v>R</v>
          </cell>
          <cell r="D3545" t="str">
            <v>PCT</v>
          </cell>
          <cell r="E3545" t="str">
            <v>Tonnage: tons&lt;2</v>
          </cell>
          <cell r="F3545">
            <v>97.5</v>
          </cell>
          <cell r="G3545">
            <v>6.6967040000000004</v>
          </cell>
          <cell r="H3545">
            <v>8.2636990000000008</v>
          </cell>
          <cell r="I3545">
            <v>-1.451986</v>
          </cell>
          <cell r="J3545">
            <v>-0.59414089999999997</v>
          </cell>
          <cell r="K3545">
            <v>0</v>
          </cell>
          <cell r="L3545">
            <v>0.59414089999999997</v>
          </cell>
          <cell r="M3545">
            <v>1.451986</v>
          </cell>
          <cell r="N3545">
            <v>1.451986</v>
          </cell>
          <cell r="O3545">
            <v>2</v>
          </cell>
        </row>
        <row r="3546">
          <cell r="A3546" t="str">
            <v>C&amp;I</v>
          </cell>
          <cell r="B3546">
            <v>17</v>
          </cell>
          <cell r="C3546" t="str">
            <v>R</v>
          </cell>
          <cell r="D3546" t="str">
            <v>PCT</v>
          </cell>
          <cell r="E3546" t="str">
            <v>Tonnage: tons&lt;2</v>
          </cell>
          <cell r="F3546">
            <v>99</v>
          </cell>
          <cell r="G3546">
            <v>7.1309870000000002</v>
          </cell>
          <cell r="H3546">
            <v>7.0620989999999999</v>
          </cell>
          <cell r="I3546">
            <v>-1.419788</v>
          </cell>
          <cell r="J3546">
            <v>-0.58096559999999997</v>
          </cell>
          <cell r="K3546">
            <v>0</v>
          </cell>
          <cell r="L3546">
            <v>0.58096559999999997</v>
          </cell>
          <cell r="M3546">
            <v>1.419788</v>
          </cell>
          <cell r="N3546">
            <v>1.419788</v>
          </cell>
          <cell r="O3546">
            <v>2</v>
          </cell>
        </row>
        <row r="3547">
          <cell r="A3547" t="str">
            <v>C&amp;I</v>
          </cell>
          <cell r="B3547">
            <v>18</v>
          </cell>
          <cell r="C3547" t="str">
            <v>R</v>
          </cell>
          <cell r="D3547" t="str">
            <v>PCT</v>
          </cell>
          <cell r="E3547" t="str">
            <v>Tonnage: tons&lt;2</v>
          </cell>
          <cell r="F3547">
            <v>99</v>
          </cell>
          <cell r="G3547">
            <v>1.378952</v>
          </cell>
          <cell r="H3547">
            <v>4.7699999999999999E-2</v>
          </cell>
          <cell r="I3547">
            <v>-1.3877980000000001</v>
          </cell>
          <cell r="J3547">
            <v>-0.56787589999999999</v>
          </cell>
          <cell r="K3547">
            <v>0</v>
          </cell>
          <cell r="L3547">
            <v>0.56787589999999999</v>
          </cell>
          <cell r="M3547">
            <v>1.3877980000000001</v>
          </cell>
          <cell r="N3547">
            <v>1.3877980000000001</v>
          </cell>
          <cell r="O3547">
            <v>2</v>
          </cell>
        </row>
        <row r="3548">
          <cell r="A3548" t="str">
            <v>C&amp;I</v>
          </cell>
          <cell r="B3548">
            <v>19</v>
          </cell>
          <cell r="C3548" t="str">
            <v>R</v>
          </cell>
          <cell r="D3548" t="str">
            <v>PCT</v>
          </cell>
          <cell r="E3548" t="str">
            <v>Tonnage: tons&lt;2</v>
          </cell>
          <cell r="F3548">
            <v>96.5</v>
          </cell>
          <cell r="G3548">
            <v>0.46543770000000001</v>
          </cell>
          <cell r="H3548">
            <v>0</v>
          </cell>
          <cell r="I3548">
            <v>-1.322443</v>
          </cell>
          <cell r="J3548">
            <v>-0.54113270000000002</v>
          </cell>
          <cell r="K3548">
            <v>0</v>
          </cell>
          <cell r="L3548">
            <v>0.54113270000000002</v>
          </cell>
          <cell r="M3548">
            <v>1.322443</v>
          </cell>
          <cell r="N3548">
            <v>1.322443</v>
          </cell>
          <cell r="O3548">
            <v>2</v>
          </cell>
        </row>
        <row r="3549">
          <cell r="A3549" t="str">
            <v>C&amp;I</v>
          </cell>
          <cell r="B3549">
            <v>20</v>
          </cell>
          <cell r="C3549" t="str">
            <v>R</v>
          </cell>
          <cell r="D3549" t="str">
            <v>PCT</v>
          </cell>
          <cell r="E3549" t="str">
            <v>Tonnage: tons&lt;2</v>
          </cell>
          <cell r="F3549">
            <v>94.5</v>
          </cell>
          <cell r="G3549">
            <v>0.59051969999999998</v>
          </cell>
          <cell r="H3549">
            <v>0</v>
          </cell>
          <cell r="I3549">
            <v>-1.3045979999999999</v>
          </cell>
          <cell r="J3549">
            <v>-0.53383080000000005</v>
          </cell>
          <cell r="K3549">
            <v>0</v>
          </cell>
          <cell r="L3549">
            <v>0.53383080000000005</v>
          </cell>
          <cell r="M3549">
            <v>1.3045979999999999</v>
          </cell>
          <cell r="N3549">
            <v>1.3045979999999999</v>
          </cell>
          <cell r="O3549">
            <v>2</v>
          </cell>
        </row>
        <row r="3550">
          <cell r="A3550" t="str">
            <v>C&amp;I</v>
          </cell>
          <cell r="B3550">
            <v>21</v>
          </cell>
          <cell r="C3550" t="str">
            <v>R</v>
          </cell>
          <cell r="D3550" t="str">
            <v>PCT</v>
          </cell>
          <cell r="E3550" t="str">
            <v>Tonnage: tons&lt;2</v>
          </cell>
          <cell r="F3550">
            <v>90.5</v>
          </cell>
          <cell r="G3550">
            <v>0.47237400000000002</v>
          </cell>
          <cell r="H3550">
            <v>0</v>
          </cell>
          <cell r="I3550">
            <v>-1.292694</v>
          </cell>
          <cell r="J3550">
            <v>-0.52895999999999999</v>
          </cell>
          <cell r="K3550">
            <v>0</v>
          </cell>
          <cell r="L3550">
            <v>0.52895999999999999</v>
          </cell>
          <cell r="M3550">
            <v>1.292694</v>
          </cell>
          <cell r="N3550">
            <v>1.292694</v>
          </cell>
          <cell r="O3550">
            <v>2</v>
          </cell>
        </row>
        <row r="3551">
          <cell r="A3551" t="str">
            <v>C&amp;I</v>
          </cell>
          <cell r="B3551">
            <v>22</v>
          </cell>
          <cell r="C3551" t="str">
            <v>R</v>
          </cell>
          <cell r="D3551" t="str">
            <v>PCT</v>
          </cell>
          <cell r="E3551" t="str">
            <v>Tonnage: tons&lt;2</v>
          </cell>
          <cell r="F3551">
            <v>87.5</v>
          </cell>
          <cell r="G3551">
            <v>0.39495780000000003</v>
          </cell>
          <cell r="H3551">
            <v>0</v>
          </cell>
          <cell r="I3551">
            <v>-1.2890980000000001</v>
          </cell>
          <cell r="J3551">
            <v>-0.52748850000000003</v>
          </cell>
          <cell r="K3551">
            <v>0</v>
          </cell>
          <cell r="L3551">
            <v>0.52748850000000003</v>
          </cell>
          <cell r="M3551">
            <v>1.2890980000000001</v>
          </cell>
          <cell r="N3551">
            <v>1.2890980000000001</v>
          </cell>
          <cell r="O3551">
            <v>2</v>
          </cell>
        </row>
        <row r="3552">
          <cell r="A3552" t="str">
            <v>C&amp;I</v>
          </cell>
          <cell r="B3552">
            <v>23</v>
          </cell>
          <cell r="C3552" t="str">
            <v>R</v>
          </cell>
          <cell r="D3552" t="str">
            <v>PCT</v>
          </cell>
          <cell r="E3552" t="str">
            <v>Tonnage: tons&lt;2</v>
          </cell>
          <cell r="F3552">
            <v>84.5</v>
          </cell>
          <cell r="G3552">
            <v>0.35983340000000003</v>
          </cell>
          <cell r="H3552">
            <v>0</v>
          </cell>
          <cell r="I3552">
            <v>-1.2875939999999999</v>
          </cell>
          <cell r="J3552">
            <v>-0.52687300000000004</v>
          </cell>
          <cell r="K3552">
            <v>0</v>
          </cell>
          <cell r="L3552">
            <v>0.52687300000000004</v>
          </cell>
          <cell r="M3552">
            <v>1.2875939999999999</v>
          </cell>
          <cell r="N3552">
            <v>1.2875939999999999</v>
          </cell>
          <cell r="O3552">
            <v>2</v>
          </cell>
        </row>
        <row r="3553">
          <cell r="A3553" t="str">
            <v>C&amp;I</v>
          </cell>
          <cell r="B3553">
            <v>24</v>
          </cell>
          <cell r="C3553" t="str">
            <v>R</v>
          </cell>
          <cell r="D3553" t="str">
            <v>PCT</v>
          </cell>
          <cell r="E3553" t="str">
            <v>Tonnage: tons&lt;2</v>
          </cell>
          <cell r="F3553">
            <v>82</v>
          </cell>
          <cell r="G3553">
            <v>0.34602270000000002</v>
          </cell>
          <cell r="H3553">
            <v>0</v>
          </cell>
          <cell r="I3553">
            <v>-1.2872250000000001</v>
          </cell>
          <cell r="J3553">
            <v>-0.52672189999999997</v>
          </cell>
          <cell r="K3553">
            <v>0</v>
          </cell>
          <cell r="L3553">
            <v>0.52672189999999997</v>
          </cell>
          <cell r="M3553">
            <v>1.2872250000000001</v>
          </cell>
          <cell r="N3553">
            <v>1.2872250000000001</v>
          </cell>
          <cell r="O3553">
            <v>2</v>
          </cell>
        </row>
        <row r="3554">
          <cell r="A3554" t="str">
            <v>C&amp;I</v>
          </cell>
          <cell r="B3554">
            <v>1</v>
          </cell>
          <cell r="C3554" t="str">
            <v>R</v>
          </cell>
          <cell r="D3554" t="str">
            <v>Switch</v>
          </cell>
          <cell r="E3554" t="str">
            <v>ACs per customer: 1</v>
          </cell>
          <cell r="F3554">
            <v>75.767399999999995</v>
          </cell>
          <cell r="G3554">
            <v>1.2817559999999999</v>
          </cell>
          <cell r="H3554">
            <v>1.102976</v>
          </cell>
          <cell r="I3554">
            <v>-0.52918480000000001</v>
          </cell>
          <cell r="J3554">
            <v>-0.21653810000000001</v>
          </cell>
          <cell r="K3554">
            <v>0</v>
          </cell>
          <cell r="L3554">
            <v>0.21653810000000001</v>
          </cell>
          <cell r="M3554">
            <v>0.52918480000000001</v>
          </cell>
          <cell r="N3554">
            <v>0.52918480000000001</v>
          </cell>
          <cell r="O3554">
            <v>47</v>
          </cell>
        </row>
        <row r="3555">
          <cell r="A3555" t="str">
            <v>C&amp;I</v>
          </cell>
          <cell r="B3555">
            <v>2</v>
          </cell>
          <cell r="C3555" t="str">
            <v>R</v>
          </cell>
          <cell r="D3555" t="str">
            <v>Switch</v>
          </cell>
          <cell r="E3555" t="str">
            <v>ACs per customer: 1</v>
          </cell>
          <cell r="F3555">
            <v>74.888199999999998</v>
          </cell>
          <cell r="G3555">
            <v>1.2681389999999999</v>
          </cell>
          <cell r="H3555">
            <v>1.276861</v>
          </cell>
          <cell r="I3555">
            <v>-0.52804390000000001</v>
          </cell>
          <cell r="J3555">
            <v>-0.21607129999999999</v>
          </cell>
          <cell r="K3555">
            <v>0</v>
          </cell>
          <cell r="L3555">
            <v>0.21607129999999999</v>
          </cell>
          <cell r="M3555">
            <v>0.52804390000000001</v>
          </cell>
          <cell r="N3555">
            <v>0.52804390000000001</v>
          </cell>
          <cell r="O3555">
            <v>47</v>
          </cell>
        </row>
        <row r="3556">
          <cell r="A3556" t="str">
            <v>C&amp;I</v>
          </cell>
          <cell r="B3556">
            <v>3</v>
          </cell>
          <cell r="C3556" t="str">
            <v>R</v>
          </cell>
          <cell r="D3556" t="str">
            <v>Switch</v>
          </cell>
          <cell r="E3556" t="str">
            <v>ACs per customer: 1</v>
          </cell>
          <cell r="F3556">
            <v>72.931100000000001</v>
          </cell>
          <cell r="G3556">
            <v>1.2103740000000001</v>
          </cell>
          <cell r="H3556">
            <v>1.202045</v>
          </cell>
          <cell r="I3556">
            <v>-0.52657690000000001</v>
          </cell>
          <cell r="J3556">
            <v>-0.215471</v>
          </cell>
          <cell r="K3556">
            <v>0</v>
          </cell>
          <cell r="L3556">
            <v>0.215471</v>
          </cell>
          <cell r="M3556">
            <v>0.52657690000000001</v>
          </cell>
          <cell r="N3556">
            <v>0.52657690000000001</v>
          </cell>
          <cell r="O3556">
            <v>47</v>
          </cell>
        </row>
        <row r="3557">
          <cell r="A3557" t="str">
            <v>C&amp;I</v>
          </cell>
          <cell r="B3557">
            <v>4</v>
          </cell>
          <cell r="C3557" t="str">
            <v>R</v>
          </cell>
          <cell r="D3557" t="str">
            <v>Switch</v>
          </cell>
          <cell r="E3557" t="str">
            <v>ACs per customer: 1</v>
          </cell>
          <cell r="F3557">
            <v>71.810400000000001</v>
          </cell>
          <cell r="G3557">
            <v>1.1995370000000001</v>
          </cell>
          <cell r="H3557">
            <v>1.1410610000000001</v>
          </cell>
          <cell r="I3557">
            <v>-0.52618739999999997</v>
          </cell>
          <cell r="J3557">
            <v>-0.21531159999999999</v>
          </cell>
          <cell r="K3557">
            <v>0</v>
          </cell>
          <cell r="L3557">
            <v>0.21531159999999999</v>
          </cell>
          <cell r="M3557">
            <v>0.52618739999999997</v>
          </cell>
          <cell r="N3557">
            <v>0.52618739999999997</v>
          </cell>
          <cell r="O3557">
            <v>47</v>
          </cell>
        </row>
        <row r="3558">
          <cell r="A3558" t="str">
            <v>C&amp;I</v>
          </cell>
          <cell r="B3558">
            <v>5</v>
          </cell>
          <cell r="C3558" t="str">
            <v>R</v>
          </cell>
          <cell r="D3558" t="str">
            <v>Switch</v>
          </cell>
          <cell r="E3558" t="str">
            <v>ACs per customer: 1</v>
          </cell>
          <cell r="F3558">
            <v>70.025899999999993</v>
          </cell>
          <cell r="G3558">
            <v>1.150129</v>
          </cell>
          <cell r="H3558">
            <v>1.1210960000000001</v>
          </cell>
          <cell r="I3558">
            <v>-0.52577399999999996</v>
          </cell>
          <cell r="J3558">
            <v>-0.21514249999999999</v>
          </cell>
          <cell r="K3558">
            <v>0</v>
          </cell>
          <cell r="L3558">
            <v>0.21514249999999999</v>
          </cell>
          <cell r="M3558">
            <v>0.52577399999999996</v>
          </cell>
          <cell r="N3558">
            <v>0.52577399999999996</v>
          </cell>
          <cell r="O3558">
            <v>47</v>
          </cell>
        </row>
        <row r="3559">
          <cell r="A3559" t="str">
            <v>C&amp;I</v>
          </cell>
          <cell r="B3559">
            <v>6</v>
          </cell>
          <cell r="C3559" t="str">
            <v>R</v>
          </cell>
          <cell r="D3559" t="str">
            <v>Switch</v>
          </cell>
          <cell r="E3559" t="str">
            <v>ACs per customer: 1</v>
          </cell>
          <cell r="F3559">
            <v>68.931100000000001</v>
          </cell>
          <cell r="G3559">
            <v>1.272108</v>
          </cell>
          <cell r="H3559">
            <v>1.1860109999999999</v>
          </cell>
          <cell r="I3559">
            <v>-0.53746879999999997</v>
          </cell>
          <cell r="J3559">
            <v>-0.21992790000000001</v>
          </cell>
          <cell r="K3559">
            <v>0</v>
          </cell>
          <cell r="L3559">
            <v>0.21992790000000001</v>
          </cell>
          <cell r="M3559">
            <v>0.53746879999999997</v>
          </cell>
          <cell r="N3559">
            <v>0.53746879999999997</v>
          </cell>
          <cell r="O3559">
            <v>47</v>
          </cell>
        </row>
        <row r="3560">
          <cell r="A3560" t="str">
            <v>C&amp;I</v>
          </cell>
          <cell r="B3560">
            <v>7</v>
          </cell>
          <cell r="C3560" t="str">
            <v>R</v>
          </cell>
          <cell r="D3560" t="str">
            <v>Switch</v>
          </cell>
          <cell r="E3560" t="str">
            <v>ACs per customer: 1</v>
          </cell>
          <cell r="F3560">
            <v>67.836299999999994</v>
          </cell>
          <cell r="G3560">
            <v>1.370644</v>
          </cell>
          <cell r="H3560">
            <v>1.1892469999999999</v>
          </cell>
          <cell r="I3560">
            <v>-0.53409030000000002</v>
          </cell>
          <cell r="J3560">
            <v>-0.2185454</v>
          </cell>
          <cell r="K3560">
            <v>0</v>
          </cell>
          <cell r="L3560">
            <v>0.2185454</v>
          </cell>
          <cell r="M3560">
            <v>0.53409030000000002</v>
          </cell>
          <cell r="N3560">
            <v>0.53409030000000002</v>
          </cell>
          <cell r="O3560">
            <v>47</v>
          </cell>
        </row>
        <row r="3561">
          <cell r="A3561" t="str">
            <v>C&amp;I</v>
          </cell>
          <cell r="B3561">
            <v>8</v>
          </cell>
          <cell r="C3561" t="str">
            <v>R</v>
          </cell>
          <cell r="D3561" t="str">
            <v>Switch</v>
          </cell>
          <cell r="E3561" t="str">
            <v>ACs per customer: 1</v>
          </cell>
          <cell r="F3561">
            <v>68.525899999999993</v>
          </cell>
          <cell r="G3561">
            <v>1.5099020000000001</v>
          </cell>
          <cell r="H3561">
            <v>1.1483680000000001</v>
          </cell>
          <cell r="I3561">
            <v>-0.55015729999999996</v>
          </cell>
          <cell r="J3561">
            <v>-0.22511990000000001</v>
          </cell>
          <cell r="K3561">
            <v>0</v>
          </cell>
          <cell r="L3561">
            <v>0.22511990000000001</v>
          </cell>
          <cell r="M3561">
            <v>0.55015729999999996</v>
          </cell>
          <cell r="N3561">
            <v>0.55015729999999996</v>
          </cell>
          <cell r="O3561">
            <v>47</v>
          </cell>
        </row>
        <row r="3562">
          <cell r="A3562" t="str">
            <v>C&amp;I</v>
          </cell>
          <cell r="B3562">
            <v>9</v>
          </cell>
          <cell r="C3562" t="str">
            <v>R</v>
          </cell>
          <cell r="D3562" t="str">
            <v>Switch</v>
          </cell>
          <cell r="E3562" t="str">
            <v>ACs per customer: 1</v>
          </cell>
          <cell r="F3562">
            <v>71.784400000000005</v>
          </cell>
          <cell r="G3562">
            <v>2.2648809999999999</v>
          </cell>
          <cell r="H3562">
            <v>2.2706279999999999</v>
          </cell>
          <cell r="I3562">
            <v>-0.55364349999999996</v>
          </cell>
          <cell r="J3562">
            <v>-0.22654640000000001</v>
          </cell>
          <cell r="K3562">
            <v>0</v>
          </cell>
          <cell r="L3562">
            <v>0.22654640000000001</v>
          </cell>
          <cell r="M3562">
            <v>0.55364349999999996</v>
          </cell>
          <cell r="N3562">
            <v>0.55364349999999996</v>
          </cell>
          <cell r="O3562">
            <v>47</v>
          </cell>
        </row>
        <row r="3563">
          <cell r="A3563" t="str">
            <v>C&amp;I</v>
          </cell>
          <cell r="B3563">
            <v>10</v>
          </cell>
          <cell r="C3563" t="str">
            <v>R</v>
          </cell>
          <cell r="D3563" t="str">
            <v>Switch</v>
          </cell>
          <cell r="E3563" t="str">
            <v>ACs per customer: 1</v>
          </cell>
          <cell r="F3563">
            <v>76.568899999999999</v>
          </cell>
          <cell r="G3563">
            <v>3.9353440000000002</v>
          </cell>
          <cell r="H3563">
            <v>3.7608760000000001</v>
          </cell>
          <cell r="I3563">
            <v>-0.5532321</v>
          </cell>
          <cell r="J3563">
            <v>-0.2263781</v>
          </cell>
          <cell r="K3563">
            <v>0</v>
          </cell>
          <cell r="L3563">
            <v>0.2263781</v>
          </cell>
          <cell r="M3563">
            <v>0.5532321</v>
          </cell>
          <cell r="N3563">
            <v>0.5532321</v>
          </cell>
          <cell r="O3563">
            <v>47</v>
          </cell>
        </row>
        <row r="3564">
          <cell r="A3564" t="str">
            <v>C&amp;I</v>
          </cell>
          <cell r="B3564">
            <v>11</v>
          </cell>
          <cell r="C3564" t="str">
            <v>R</v>
          </cell>
          <cell r="D3564" t="str">
            <v>Switch</v>
          </cell>
          <cell r="E3564" t="str">
            <v>ACs per customer: 1</v>
          </cell>
          <cell r="F3564">
            <v>81.215599999999995</v>
          </cell>
          <cell r="G3564">
            <v>4.1649349999999998</v>
          </cell>
          <cell r="H3564">
            <v>4.4216759999999997</v>
          </cell>
          <cell r="I3564">
            <v>-0.55934740000000005</v>
          </cell>
          <cell r="J3564">
            <v>-0.22888040000000001</v>
          </cell>
          <cell r="K3564">
            <v>0</v>
          </cell>
          <cell r="L3564">
            <v>0.22888040000000001</v>
          </cell>
          <cell r="M3564">
            <v>0.55934740000000005</v>
          </cell>
          <cell r="N3564">
            <v>0.55934740000000005</v>
          </cell>
          <cell r="O3564">
            <v>47</v>
          </cell>
        </row>
        <row r="3565">
          <cell r="A3565" t="str">
            <v>C&amp;I</v>
          </cell>
          <cell r="B3565">
            <v>12</v>
          </cell>
          <cell r="C3565" t="str">
            <v>R</v>
          </cell>
          <cell r="D3565" t="str">
            <v>Switch</v>
          </cell>
          <cell r="E3565" t="str">
            <v>ACs per customer: 1</v>
          </cell>
          <cell r="F3565">
            <v>85.431100000000001</v>
          </cell>
          <cell r="G3565">
            <v>4.2399760000000004</v>
          </cell>
          <cell r="H3565">
            <v>5.1535120000000001</v>
          </cell>
          <cell r="I3565">
            <v>-0.55162599999999995</v>
          </cell>
          <cell r="J3565">
            <v>-0.2257209</v>
          </cell>
          <cell r="K3565">
            <v>0</v>
          </cell>
          <cell r="L3565">
            <v>0.2257209</v>
          </cell>
          <cell r="M3565">
            <v>0.55162599999999995</v>
          </cell>
          <cell r="N3565">
            <v>0.55162599999999995</v>
          </cell>
          <cell r="O3565">
            <v>47</v>
          </cell>
        </row>
        <row r="3566">
          <cell r="A3566" t="str">
            <v>C&amp;I</v>
          </cell>
          <cell r="B3566">
            <v>13</v>
          </cell>
          <cell r="C3566" t="str">
            <v>R</v>
          </cell>
          <cell r="D3566" t="str">
            <v>Switch</v>
          </cell>
          <cell r="E3566" t="str">
            <v>ACs per customer: 1</v>
          </cell>
          <cell r="F3566">
            <v>88.836299999999994</v>
          </cell>
          <cell r="G3566">
            <v>4.9222440000000001</v>
          </cell>
          <cell r="H3566">
            <v>4.4302530000000004</v>
          </cell>
          <cell r="I3566">
            <v>-0.55574489999999999</v>
          </cell>
          <cell r="J3566">
            <v>-0.22740630000000001</v>
          </cell>
          <cell r="K3566">
            <v>0</v>
          </cell>
          <cell r="L3566">
            <v>0.22740630000000001</v>
          </cell>
          <cell r="M3566">
            <v>0.55574489999999999</v>
          </cell>
          <cell r="N3566">
            <v>0.55574489999999999</v>
          </cell>
          <cell r="O3566">
            <v>47</v>
          </cell>
        </row>
        <row r="3567">
          <cell r="A3567" t="str">
            <v>C&amp;I</v>
          </cell>
          <cell r="B3567">
            <v>14</v>
          </cell>
          <cell r="C3567" t="str">
            <v>R</v>
          </cell>
          <cell r="D3567" t="str">
            <v>Switch</v>
          </cell>
          <cell r="E3567" t="str">
            <v>ACs per customer: 1</v>
          </cell>
          <cell r="F3567">
            <v>92.120800000000003</v>
          </cell>
          <cell r="G3567">
            <v>5.199306</v>
          </cell>
          <cell r="H3567">
            <v>4.7164210000000004</v>
          </cell>
          <cell r="I3567">
            <v>-0.55529150000000005</v>
          </cell>
          <cell r="J3567">
            <v>-0.2272208</v>
          </cell>
          <cell r="K3567">
            <v>0</v>
          </cell>
          <cell r="L3567">
            <v>0.2272208</v>
          </cell>
          <cell r="M3567">
            <v>0.55529150000000005</v>
          </cell>
          <cell r="N3567">
            <v>0.55529150000000005</v>
          </cell>
          <cell r="O3567">
            <v>47</v>
          </cell>
        </row>
        <row r="3568">
          <cell r="A3568" t="str">
            <v>C&amp;I</v>
          </cell>
          <cell r="B3568">
            <v>15</v>
          </cell>
          <cell r="C3568" t="str">
            <v>R</v>
          </cell>
          <cell r="D3568" t="str">
            <v>Switch</v>
          </cell>
          <cell r="E3568" t="str">
            <v>ACs per customer: 1</v>
          </cell>
          <cell r="F3568">
            <v>94.810400000000001</v>
          </cell>
          <cell r="G3568">
            <v>5.2722819999999997</v>
          </cell>
          <cell r="H3568">
            <v>5.0768810000000002</v>
          </cell>
          <cell r="I3568">
            <v>-0.55347950000000001</v>
          </cell>
          <cell r="J3568">
            <v>-0.22647929999999999</v>
          </cell>
          <cell r="K3568">
            <v>0</v>
          </cell>
          <cell r="L3568">
            <v>0.22647929999999999</v>
          </cell>
          <cell r="M3568">
            <v>0.55347950000000001</v>
          </cell>
          <cell r="N3568">
            <v>0.55347950000000001</v>
          </cell>
          <cell r="O3568">
            <v>47</v>
          </cell>
        </row>
        <row r="3569">
          <cell r="A3569" t="str">
            <v>C&amp;I</v>
          </cell>
          <cell r="B3569">
            <v>16</v>
          </cell>
          <cell r="C3569" t="str">
            <v>R</v>
          </cell>
          <cell r="D3569" t="str">
            <v>Switch</v>
          </cell>
          <cell r="E3569" t="str">
            <v>ACs per customer: 1</v>
          </cell>
          <cell r="F3569">
            <v>96.836299999999994</v>
          </cell>
          <cell r="G3569">
            <v>5.2529919999999999</v>
          </cell>
          <cell r="H3569">
            <v>4.9498410000000002</v>
          </cell>
          <cell r="I3569">
            <v>-0.55724629999999997</v>
          </cell>
          <cell r="J3569">
            <v>-0.22802069999999999</v>
          </cell>
          <cell r="K3569">
            <v>0</v>
          </cell>
          <cell r="L3569">
            <v>0.22802069999999999</v>
          </cell>
          <cell r="M3569">
            <v>0.55724629999999997</v>
          </cell>
          <cell r="N3569">
            <v>0.55724629999999997</v>
          </cell>
          <cell r="O3569">
            <v>47</v>
          </cell>
        </row>
        <row r="3570">
          <cell r="A3570" t="str">
            <v>C&amp;I</v>
          </cell>
          <cell r="B3570">
            <v>17</v>
          </cell>
          <cell r="C3570" t="str">
            <v>R</v>
          </cell>
          <cell r="D3570" t="str">
            <v>Switch</v>
          </cell>
          <cell r="E3570" t="str">
            <v>ACs per customer: 1</v>
          </cell>
          <cell r="F3570">
            <v>97.862300000000005</v>
          </cell>
          <cell r="G3570">
            <v>4.9110149999999999</v>
          </cell>
          <cell r="H3570">
            <v>4.7373399999999997</v>
          </cell>
          <cell r="I3570">
            <v>-0.57391289999999995</v>
          </cell>
          <cell r="J3570">
            <v>-0.23484050000000001</v>
          </cell>
          <cell r="K3570">
            <v>0</v>
          </cell>
          <cell r="L3570">
            <v>0.23484050000000001</v>
          </cell>
          <cell r="M3570">
            <v>0.57391289999999995</v>
          </cell>
          <cell r="N3570">
            <v>0.57391289999999995</v>
          </cell>
          <cell r="O3570">
            <v>47</v>
          </cell>
        </row>
        <row r="3571">
          <cell r="A3571" t="str">
            <v>C&amp;I</v>
          </cell>
          <cell r="B3571">
            <v>18</v>
          </cell>
          <cell r="C3571" t="str">
            <v>R</v>
          </cell>
          <cell r="D3571" t="str">
            <v>Switch</v>
          </cell>
          <cell r="E3571" t="str">
            <v>ACs per customer: 1</v>
          </cell>
          <cell r="F3571">
            <v>97.862300000000005</v>
          </cell>
          <cell r="G3571">
            <v>4.1933069999999999</v>
          </cell>
          <cell r="H3571">
            <v>4.432239</v>
          </cell>
          <cell r="I3571">
            <v>-0.57588930000000005</v>
          </cell>
          <cell r="J3571">
            <v>-0.2356492</v>
          </cell>
          <cell r="K3571">
            <v>0</v>
          </cell>
          <cell r="L3571">
            <v>0.2356492</v>
          </cell>
          <cell r="M3571">
            <v>0.57588930000000005</v>
          </cell>
          <cell r="N3571">
            <v>0.57588930000000005</v>
          </cell>
          <cell r="O3571">
            <v>47</v>
          </cell>
        </row>
        <row r="3572">
          <cell r="A3572" t="str">
            <v>C&amp;I</v>
          </cell>
          <cell r="B3572">
            <v>19</v>
          </cell>
          <cell r="C3572" t="str">
            <v>R</v>
          </cell>
          <cell r="D3572" t="str">
            <v>Switch</v>
          </cell>
          <cell r="E3572" t="str">
            <v>ACs per customer: 1</v>
          </cell>
          <cell r="F3572">
            <v>95.741500000000002</v>
          </cell>
          <cell r="G3572">
            <v>3.6987480000000001</v>
          </cell>
          <cell r="H3572">
            <v>3.9229720000000001</v>
          </cell>
          <cell r="I3572">
            <v>-0.5605985</v>
          </cell>
          <cell r="J3572">
            <v>-0.22939229999999999</v>
          </cell>
          <cell r="K3572">
            <v>0</v>
          </cell>
          <cell r="L3572">
            <v>0.22939229999999999</v>
          </cell>
          <cell r="M3572">
            <v>0.5605985</v>
          </cell>
          <cell r="N3572">
            <v>0.5605985</v>
          </cell>
          <cell r="O3572">
            <v>47</v>
          </cell>
        </row>
        <row r="3573">
          <cell r="A3573" t="str">
            <v>C&amp;I</v>
          </cell>
          <cell r="B3573">
            <v>20</v>
          </cell>
          <cell r="C3573" t="str">
            <v>R</v>
          </cell>
          <cell r="D3573" t="str">
            <v>Switch</v>
          </cell>
          <cell r="E3573" t="str">
            <v>ACs per customer: 1</v>
          </cell>
          <cell r="F3573">
            <v>93.551900000000003</v>
          </cell>
          <cell r="G3573">
            <v>2.3582239999999999</v>
          </cell>
          <cell r="H3573">
            <v>2.5867300000000002</v>
          </cell>
          <cell r="I3573">
            <v>-0.58027720000000005</v>
          </cell>
          <cell r="J3573">
            <v>-0.23744470000000001</v>
          </cell>
          <cell r="K3573">
            <v>0</v>
          </cell>
          <cell r="L3573">
            <v>0.23744470000000001</v>
          </cell>
          <cell r="M3573">
            <v>0.58027720000000005</v>
          </cell>
          <cell r="N3573">
            <v>0.58027720000000005</v>
          </cell>
          <cell r="O3573">
            <v>47</v>
          </cell>
        </row>
        <row r="3574">
          <cell r="A3574" t="str">
            <v>C&amp;I</v>
          </cell>
          <cell r="B3574">
            <v>21</v>
          </cell>
          <cell r="C3574" t="str">
            <v>R</v>
          </cell>
          <cell r="D3574" t="str">
            <v>Switch</v>
          </cell>
          <cell r="E3574" t="str">
            <v>ACs per customer: 1</v>
          </cell>
          <cell r="F3574">
            <v>89.646699999999996</v>
          </cell>
          <cell r="G3574">
            <v>1.893213</v>
          </cell>
          <cell r="H3574">
            <v>1.759226</v>
          </cell>
          <cell r="I3574">
            <v>-0.57000550000000005</v>
          </cell>
          <cell r="J3574">
            <v>-0.23324159999999999</v>
          </cell>
          <cell r="K3574">
            <v>0</v>
          </cell>
          <cell r="L3574">
            <v>0.23324159999999999</v>
          </cell>
          <cell r="M3574">
            <v>0.57000550000000005</v>
          </cell>
          <cell r="N3574">
            <v>0.57000550000000005</v>
          </cell>
          <cell r="O3574">
            <v>47</v>
          </cell>
        </row>
        <row r="3575">
          <cell r="A3575" t="str">
            <v>C&amp;I</v>
          </cell>
          <cell r="B3575">
            <v>22</v>
          </cell>
          <cell r="C3575" t="str">
            <v>R</v>
          </cell>
          <cell r="D3575" t="str">
            <v>Switch</v>
          </cell>
          <cell r="E3575" t="str">
            <v>ACs per customer: 1</v>
          </cell>
          <cell r="F3575">
            <v>86.646699999999996</v>
          </cell>
          <cell r="G3575">
            <v>1.658212</v>
          </cell>
          <cell r="H3575">
            <v>1.3576589999999999</v>
          </cell>
          <cell r="I3575">
            <v>-0.55039640000000001</v>
          </cell>
          <cell r="J3575">
            <v>-0.2252178</v>
          </cell>
          <cell r="K3575">
            <v>0</v>
          </cell>
          <cell r="L3575">
            <v>0.2252178</v>
          </cell>
          <cell r="M3575">
            <v>0.55039640000000001</v>
          </cell>
          <cell r="N3575">
            <v>0.55039640000000001</v>
          </cell>
          <cell r="O3575">
            <v>47</v>
          </cell>
        </row>
        <row r="3576">
          <cell r="A3576" t="str">
            <v>C&amp;I</v>
          </cell>
          <cell r="B3576">
            <v>23</v>
          </cell>
          <cell r="C3576" t="str">
            <v>R</v>
          </cell>
          <cell r="D3576" t="str">
            <v>Switch</v>
          </cell>
          <cell r="E3576" t="str">
            <v>ACs per customer: 1</v>
          </cell>
          <cell r="F3576">
            <v>83.457099999999997</v>
          </cell>
          <cell r="G3576">
            <v>1.486205</v>
          </cell>
          <cell r="H3576">
            <v>1.166884</v>
          </cell>
          <cell r="I3576">
            <v>-0.53925219999999996</v>
          </cell>
          <cell r="J3576">
            <v>-0.22065760000000001</v>
          </cell>
          <cell r="K3576">
            <v>0</v>
          </cell>
          <cell r="L3576">
            <v>0.22065760000000001</v>
          </cell>
          <cell r="M3576">
            <v>0.53925219999999996</v>
          </cell>
          <cell r="N3576">
            <v>0.53925219999999996</v>
          </cell>
          <cell r="O3576">
            <v>47</v>
          </cell>
        </row>
        <row r="3577">
          <cell r="A3577" t="str">
            <v>C&amp;I</v>
          </cell>
          <cell r="B3577">
            <v>24</v>
          </cell>
          <cell r="C3577" t="str">
            <v>R</v>
          </cell>
          <cell r="D3577" t="str">
            <v>Switch</v>
          </cell>
          <cell r="E3577" t="str">
            <v>ACs per customer: 1</v>
          </cell>
          <cell r="F3577">
            <v>81.051900000000003</v>
          </cell>
          <cell r="G3577">
            <v>1.376943</v>
          </cell>
          <cell r="H3577">
            <v>1.183081</v>
          </cell>
          <cell r="I3577">
            <v>-0.53054159999999995</v>
          </cell>
          <cell r="J3577">
            <v>-0.21709329999999999</v>
          </cell>
          <cell r="K3577">
            <v>0</v>
          </cell>
          <cell r="L3577">
            <v>0.21709329999999999</v>
          </cell>
          <cell r="M3577">
            <v>0.53054159999999995</v>
          </cell>
          <cell r="N3577">
            <v>0.53054159999999995</v>
          </cell>
          <cell r="O3577">
            <v>47</v>
          </cell>
        </row>
        <row r="3578">
          <cell r="A3578" t="str">
            <v>C&amp;I</v>
          </cell>
          <cell r="B3578">
            <v>1</v>
          </cell>
          <cell r="C3578" t="str">
            <v>R</v>
          </cell>
          <cell r="D3578" t="str">
            <v>Switch</v>
          </cell>
          <cell r="E3578" t="str">
            <v>ACs per customer: 2-3</v>
          </cell>
          <cell r="F3578">
            <v>77</v>
          </cell>
          <cell r="G3578">
            <v>0.7270991</v>
          </cell>
          <cell r="H3578">
            <v>0.69829960000000002</v>
          </cell>
          <cell r="I3578">
            <v>-0.45978219999999997</v>
          </cell>
          <cell r="J3578">
            <v>-0.1881391</v>
          </cell>
          <cell r="K3578">
            <v>0</v>
          </cell>
          <cell r="L3578">
            <v>0.1881391</v>
          </cell>
          <cell r="M3578">
            <v>0.45978219999999997</v>
          </cell>
          <cell r="N3578">
            <v>0.45978219999999997</v>
          </cell>
          <cell r="O3578">
            <v>24</v>
          </cell>
        </row>
        <row r="3579">
          <cell r="A3579" t="str">
            <v>C&amp;I</v>
          </cell>
          <cell r="B3579">
            <v>2</v>
          </cell>
          <cell r="C3579" t="str">
            <v>R</v>
          </cell>
          <cell r="D3579" t="str">
            <v>Switch</v>
          </cell>
          <cell r="E3579" t="str">
            <v>ACs per customer: 2-3</v>
          </cell>
          <cell r="F3579">
            <v>76.5</v>
          </cell>
          <cell r="G3579">
            <v>0.70455650000000003</v>
          </cell>
          <cell r="H3579">
            <v>0.68473150000000005</v>
          </cell>
          <cell r="I3579">
            <v>-0.45887440000000002</v>
          </cell>
          <cell r="J3579">
            <v>-0.18776770000000001</v>
          </cell>
          <cell r="K3579">
            <v>0</v>
          </cell>
          <cell r="L3579">
            <v>0.18776770000000001</v>
          </cell>
          <cell r="M3579">
            <v>0.45887440000000002</v>
          </cell>
          <cell r="N3579">
            <v>0.45887440000000002</v>
          </cell>
          <cell r="O3579">
            <v>24</v>
          </cell>
        </row>
        <row r="3580">
          <cell r="A3580" t="str">
            <v>C&amp;I</v>
          </cell>
          <cell r="B3580">
            <v>3</v>
          </cell>
          <cell r="C3580" t="str">
            <v>R</v>
          </cell>
          <cell r="D3580" t="str">
            <v>Switch</v>
          </cell>
          <cell r="E3580" t="str">
            <v>ACs per customer: 2-3</v>
          </cell>
          <cell r="F3580">
            <v>73.5</v>
          </cell>
          <cell r="G3580">
            <v>0.72441440000000001</v>
          </cell>
          <cell r="H3580">
            <v>0.70223530000000001</v>
          </cell>
          <cell r="I3580">
            <v>-0.45812439999999999</v>
          </cell>
          <cell r="J3580">
            <v>-0.18746080000000001</v>
          </cell>
          <cell r="K3580">
            <v>0</v>
          </cell>
          <cell r="L3580">
            <v>0.18746080000000001</v>
          </cell>
          <cell r="M3580">
            <v>0.45812439999999999</v>
          </cell>
          <cell r="N3580">
            <v>0.45812439999999999</v>
          </cell>
          <cell r="O3580">
            <v>24</v>
          </cell>
        </row>
        <row r="3581">
          <cell r="A3581" t="str">
            <v>C&amp;I</v>
          </cell>
          <cell r="B3581">
            <v>4</v>
          </cell>
          <cell r="C3581" t="str">
            <v>R</v>
          </cell>
          <cell r="D3581" t="str">
            <v>Switch</v>
          </cell>
          <cell r="E3581" t="str">
            <v>ACs per customer: 2-3</v>
          </cell>
          <cell r="F3581">
            <v>72</v>
          </cell>
          <cell r="G3581">
            <v>0.7361955</v>
          </cell>
          <cell r="H3581">
            <v>0.70877480000000004</v>
          </cell>
          <cell r="I3581">
            <v>-0.45789210000000002</v>
          </cell>
          <cell r="J3581">
            <v>-0.1873657</v>
          </cell>
          <cell r="K3581">
            <v>0</v>
          </cell>
          <cell r="L3581">
            <v>0.1873657</v>
          </cell>
          <cell r="M3581">
            <v>0.45789210000000002</v>
          </cell>
          <cell r="N3581">
            <v>0.45789210000000002</v>
          </cell>
          <cell r="O3581">
            <v>24</v>
          </cell>
        </row>
        <row r="3582">
          <cell r="A3582" t="str">
            <v>C&amp;I</v>
          </cell>
          <cell r="B3582">
            <v>5</v>
          </cell>
          <cell r="C3582" t="str">
            <v>R</v>
          </cell>
          <cell r="D3582" t="str">
            <v>Switch</v>
          </cell>
          <cell r="E3582" t="str">
            <v>ACs per customer: 2-3</v>
          </cell>
          <cell r="F3582">
            <v>70.5</v>
          </cell>
          <cell r="G3582">
            <v>0.72166140000000001</v>
          </cell>
          <cell r="H3582">
            <v>0.68131410000000003</v>
          </cell>
          <cell r="I3582">
            <v>-0.45803630000000001</v>
          </cell>
          <cell r="J3582">
            <v>-0.1874248</v>
          </cell>
          <cell r="K3582">
            <v>0</v>
          </cell>
          <cell r="L3582">
            <v>0.1874248</v>
          </cell>
          <cell r="M3582">
            <v>0.45803630000000001</v>
          </cell>
          <cell r="N3582">
            <v>0.45803630000000001</v>
          </cell>
          <cell r="O3582">
            <v>24</v>
          </cell>
        </row>
        <row r="3583">
          <cell r="A3583" t="str">
            <v>C&amp;I</v>
          </cell>
          <cell r="B3583">
            <v>6</v>
          </cell>
          <cell r="C3583" t="str">
            <v>R</v>
          </cell>
          <cell r="D3583" t="str">
            <v>Switch</v>
          </cell>
          <cell r="E3583" t="str">
            <v>ACs per customer: 2-3</v>
          </cell>
          <cell r="F3583">
            <v>69.5</v>
          </cell>
          <cell r="G3583">
            <v>0.72814800000000002</v>
          </cell>
          <cell r="H3583">
            <v>0.68548350000000002</v>
          </cell>
          <cell r="I3583">
            <v>-0.45796740000000002</v>
          </cell>
          <cell r="J3583">
            <v>-0.1873966</v>
          </cell>
          <cell r="K3583">
            <v>0</v>
          </cell>
          <cell r="L3583">
            <v>0.1873966</v>
          </cell>
          <cell r="M3583">
            <v>0.45796740000000002</v>
          </cell>
          <cell r="N3583">
            <v>0.45796740000000002</v>
          </cell>
          <cell r="O3583">
            <v>24</v>
          </cell>
        </row>
        <row r="3584">
          <cell r="A3584" t="str">
            <v>C&amp;I</v>
          </cell>
          <cell r="B3584">
            <v>7</v>
          </cell>
          <cell r="C3584" t="str">
            <v>R</v>
          </cell>
          <cell r="D3584" t="str">
            <v>Switch</v>
          </cell>
          <cell r="E3584" t="str">
            <v>ACs per customer: 2-3</v>
          </cell>
          <cell r="F3584">
            <v>68.5</v>
          </cell>
          <cell r="G3584">
            <v>0.75497510000000001</v>
          </cell>
          <cell r="H3584">
            <v>0.61639089999999996</v>
          </cell>
          <cell r="I3584">
            <v>-0.45988319999999999</v>
          </cell>
          <cell r="J3584">
            <v>-0.1881805</v>
          </cell>
          <cell r="K3584">
            <v>0</v>
          </cell>
          <cell r="L3584">
            <v>0.1881805</v>
          </cell>
          <cell r="M3584">
            <v>0.45988319999999999</v>
          </cell>
          <cell r="N3584">
            <v>0.45988319999999999</v>
          </cell>
          <cell r="O3584">
            <v>24</v>
          </cell>
        </row>
        <row r="3585">
          <cell r="A3585" t="str">
            <v>C&amp;I</v>
          </cell>
          <cell r="B3585">
            <v>8</v>
          </cell>
          <cell r="C3585" t="str">
            <v>R</v>
          </cell>
          <cell r="D3585" t="str">
            <v>Switch</v>
          </cell>
          <cell r="E3585" t="str">
            <v>ACs per customer: 2-3</v>
          </cell>
          <cell r="F3585">
            <v>69</v>
          </cell>
          <cell r="G3585">
            <v>0.92402899999999999</v>
          </cell>
          <cell r="H3585">
            <v>0.81628270000000003</v>
          </cell>
          <cell r="I3585">
            <v>-0.46094429999999997</v>
          </cell>
          <cell r="J3585">
            <v>-0.1886147</v>
          </cell>
          <cell r="K3585">
            <v>0</v>
          </cell>
          <cell r="L3585">
            <v>0.1886147</v>
          </cell>
          <cell r="M3585">
            <v>0.46094429999999997</v>
          </cell>
          <cell r="N3585">
            <v>0.46094429999999997</v>
          </cell>
          <cell r="O3585">
            <v>24</v>
          </cell>
        </row>
        <row r="3586">
          <cell r="A3586" t="str">
            <v>C&amp;I</v>
          </cell>
          <cell r="B3586">
            <v>9</v>
          </cell>
          <cell r="C3586" t="str">
            <v>R</v>
          </cell>
          <cell r="D3586" t="str">
            <v>Switch</v>
          </cell>
          <cell r="E3586" t="str">
            <v>ACs per customer: 2-3</v>
          </cell>
          <cell r="F3586">
            <v>71.5</v>
          </cell>
          <cell r="G3586">
            <v>1.714294</v>
          </cell>
          <cell r="H3586">
            <v>1.1393690000000001</v>
          </cell>
          <cell r="I3586">
            <v>-0.48679509999999998</v>
          </cell>
          <cell r="J3586">
            <v>-0.1991926</v>
          </cell>
          <cell r="K3586">
            <v>0</v>
          </cell>
          <cell r="L3586">
            <v>0.1991926</v>
          </cell>
          <cell r="M3586">
            <v>0.48679509999999998</v>
          </cell>
          <cell r="N3586">
            <v>0.48679509999999998</v>
          </cell>
          <cell r="O3586">
            <v>24</v>
          </cell>
        </row>
        <row r="3587">
          <cell r="A3587" t="str">
            <v>C&amp;I</v>
          </cell>
          <cell r="B3587">
            <v>10</v>
          </cell>
          <cell r="C3587" t="str">
            <v>R</v>
          </cell>
          <cell r="D3587" t="str">
            <v>Switch</v>
          </cell>
          <cell r="E3587" t="str">
            <v>ACs per customer: 2-3</v>
          </cell>
          <cell r="F3587">
            <v>76</v>
          </cell>
          <cell r="G3587">
            <v>2.8237420000000002</v>
          </cell>
          <cell r="H3587">
            <v>2.1947580000000002</v>
          </cell>
          <cell r="I3587">
            <v>-0.49298969999999998</v>
          </cell>
          <cell r="J3587">
            <v>-0.2017274</v>
          </cell>
          <cell r="K3587">
            <v>0</v>
          </cell>
          <cell r="L3587">
            <v>0.2017274</v>
          </cell>
          <cell r="M3587">
            <v>0.49298969999999998</v>
          </cell>
          <cell r="N3587">
            <v>0.49298969999999998</v>
          </cell>
          <cell r="O3587">
            <v>24</v>
          </cell>
        </row>
        <row r="3588">
          <cell r="A3588" t="str">
            <v>C&amp;I</v>
          </cell>
          <cell r="B3588">
            <v>11</v>
          </cell>
          <cell r="C3588" t="str">
            <v>R</v>
          </cell>
          <cell r="D3588" t="str">
            <v>Switch</v>
          </cell>
          <cell r="E3588" t="str">
            <v>ACs per customer: 2-3</v>
          </cell>
          <cell r="F3588">
            <v>81.5</v>
          </cell>
          <cell r="G3588">
            <v>3.6346159999999998</v>
          </cell>
          <cell r="H3588">
            <v>3.750699</v>
          </cell>
          <cell r="I3588">
            <v>-0.49967689999999998</v>
          </cell>
          <cell r="J3588">
            <v>-0.2044638</v>
          </cell>
          <cell r="K3588">
            <v>0</v>
          </cell>
          <cell r="L3588">
            <v>0.2044638</v>
          </cell>
          <cell r="M3588">
            <v>0.49967689999999998</v>
          </cell>
          <cell r="N3588">
            <v>0.49967689999999998</v>
          </cell>
          <cell r="O3588">
            <v>24</v>
          </cell>
        </row>
        <row r="3589">
          <cell r="A3589" t="str">
            <v>C&amp;I</v>
          </cell>
          <cell r="B3589">
            <v>12</v>
          </cell>
          <cell r="C3589" t="str">
            <v>R</v>
          </cell>
          <cell r="D3589" t="str">
            <v>Switch</v>
          </cell>
          <cell r="E3589" t="str">
            <v>ACs per customer: 2-3</v>
          </cell>
          <cell r="F3589">
            <v>86</v>
          </cell>
          <cell r="G3589">
            <v>4.1275469999999999</v>
          </cell>
          <cell r="H3589">
            <v>4.1768549999999998</v>
          </cell>
          <cell r="I3589">
            <v>-0.49903979999999998</v>
          </cell>
          <cell r="J3589">
            <v>-0.204203</v>
          </cell>
          <cell r="K3589">
            <v>0</v>
          </cell>
          <cell r="L3589">
            <v>0.204203</v>
          </cell>
          <cell r="M3589">
            <v>0.49903979999999998</v>
          </cell>
          <cell r="N3589">
            <v>0.49903979999999998</v>
          </cell>
          <cell r="O3589">
            <v>24</v>
          </cell>
        </row>
        <row r="3590">
          <cell r="A3590" t="str">
            <v>C&amp;I</v>
          </cell>
          <cell r="B3590">
            <v>13</v>
          </cell>
          <cell r="C3590" t="str">
            <v>R</v>
          </cell>
          <cell r="D3590" t="str">
            <v>Switch</v>
          </cell>
          <cell r="E3590" t="str">
            <v>ACs per customer: 2-3</v>
          </cell>
          <cell r="F3590">
            <v>89.5</v>
          </cell>
          <cell r="G3590">
            <v>4.8715320000000002</v>
          </cell>
          <cell r="H3590">
            <v>4.7688990000000002</v>
          </cell>
          <cell r="I3590">
            <v>-0.49616009999999999</v>
          </cell>
          <cell r="J3590">
            <v>-0.2030247</v>
          </cell>
          <cell r="K3590">
            <v>0</v>
          </cell>
          <cell r="L3590">
            <v>0.2030247</v>
          </cell>
          <cell r="M3590">
            <v>0.49616009999999999</v>
          </cell>
          <cell r="N3590">
            <v>0.49616009999999999</v>
          </cell>
          <cell r="O3590">
            <v>24</v>
          </cell>
        </row>
        <row r="3591">
          <cell r="A3591" t="str">
            <v>C&amp;I</v>
          </cell>
          <cell r="B3591">
            <v>14</v>
          </cell>
          <cell r="C3591" t="str">
            <v>R</v>
          </cell>
          <cell r="D3591" t="str">
            <v>Switch</v>
          </cell>
          <cell r="E3591" t="str">
            <v>ACs per customer: 2-3</v>
          </cell>
          <cell r="F3591">
            <v>92.5</v>
          </cell>
          <cell r="G3591">
            <v>5.3176750000000004</v>
          </cell>
          <cell r="H3591">
            <v>5.3612000000000002</v>
          </cell>
          <cell r="I3591">
            <v>-0.49904870000000001</v>
          </cell>
          <cell r="J3591">
            <v>-0.20420669999999999</v>
          </cell>
          <cell r="K3591">
            <v>0</v>
          </cell>
          <cell r="L3591">
            <v>0.20420669999999999</v>
          </cell>
          <cell r="M3591">
            <v>0.49904870000000001</v>
          </cell>
          <cell r="N3591">
            <v>0.49904870000000001</v>
          </cell>
          <cell r="O3591">
            <v>24</v>
          </cell>
        </row>
        <row r="3592">
          <cell r="A3592" t="str">
            <v>C&amp;I</v>
          </cell>
          <cell r="B3592">
            <v>15</v>
          </cell>
          <cell r="C3592" t="str">
            <v>R</v>
          </cell>
          <cell r="D3592" t="str">
            <v>Switch</v>
          </cell>
          <cell r="E3592" t="str">
            <v>ACs per customer: 2-3</v>
          </cell>
          <cell r="F3592">
            <v>95</v>
          </cell>
          <cell r="G3592">
            <v>5.5393689999999998</v>
          </cell>
          <cell r="H3592">
            <v>5.4330850000000002</v>
          </cell>
          <cell r="I3592">
            <v>-0.49639680000000003</v>
          </cell>
          <cell r="J3592">
            <v>-0.20312150000000001</v>
          </cell>
          <cell r="K3592">
            <v>0</v>
          </cell>
          <cell r="L3592">
            <v>0.20312150000000001</v>
          </cell>
          <cell r="M3592">
            <v>0.49639680000000003</v>
          </cell>
          <cell r="N3592">
            <v>0.49639680000000003</v>
          </cell>
          <cell r="O3592">
            <v>24</v>
          </cell>
        </row>
        <row r="3593">
          <cell r="A3593" t="str">
            <v>C&amp;I</v>
          </cell>
          <cell r="B3593">
            <v>16</v>
          </cell>
          <cell r="C3593" t="str">
            <v>R</v>
          </cell>
          <cell r="D3593" t="str">
            <v>Switch</v>
          </cell>
          <cell r="E3593" t="str">
            <v>ACs per customer: 2-3</v>
          </cell>
          <cell r="F3593">
            <v>97.5</v>
          </cell>
          <cell r="G3593">
            <v>5.7621789999999997</v>
          </cell>
          <cell r="H3593">
            <v>5.7637299999999998</v>
          </cell>
          <cell r="I3593">
            <v>-0.49863659999999999</v>
          </cell>
          <cell r="J3593">
            <v>-0.204038</v>
          </cell>
          <cell r="K3593">
            <v>0</v>
          </cell>
          <cell r="L3593">
            <v>0.204038</v>
          </cell>
          <cell r="M3593">
            <v>0.49863659999999999</v>
          </cell>
          <cell r="N3593">
            <v>0.49863659999999999</v>
          </cell>
          <cell r="O3593">
            <v>24</v>
          </cell>
        </row>
        <row r="3594">
          <cell r="A3594" t="str">
            <v>C&amp;I</v>
          </cell>
          <cell r="B3594">
            <v>17</v>
          </cell>
          <cell r="C3594" t="str">
            <v>R</v>
          </cell>
          <cell r="D3594" t="str">
            <v>Switch</v>
          </cell>
          <cell r="E3594" t="str">
            <v>ACs per customer: 2-3</v>
          </cell>
          <cell r="F3594">
            <v>99</v>
          </cell>
          <cell r="G3594">
            <v>5.4760710000000001</v>
          </cell>
          <cell r="H3594">
            <v>4.8729779999999998</v>
          </cell>
          <cell r="I3594">
            <v>-0.50394879999999997</v>
          </cell>
          <cell r="J3594">
            <v>-0.2062118</v>
          </cell>
          <cell r="K3594">
            <v>0</v>
          </cell>
          <cell r="L3594">
            <v>0.2062118</v>
          </cell>
          <cell r="M3594">
            <v>0.50394879999999997</v>
          </cell>
          <cell r="N3594">
            <v>0.50394879999999997</v>
          </cell>
          <cell r="O3594">
            <v>24</v>
          </cell>
        </row>
        <row r="3595">
          <cell r="A3595" t="str">
            <v>C&amp;I</v>
          </cell>
          <cell r="B3595">
            <v>18</v>
          </cell>
          <cell r="C3595" t="str">
            <v>R</v>
          </cell>
          <cell r="D3595" t="str">
            <v>Switch</v>
          </cell>
          <cell r="E3595" t="str">
            <v>ACs per customer: 2-3</v>
          </cell>
          <cell r="F3595">
            <v>99</v>
          </cell>
          <cell r="G3595">
            <v>4.1235980000000003</v>
          </cell>
          <cell r="H3595">
            <v>3.3570709999999999</v>
          </cell>
          <cell r="I3595">
            <v>-0.53777739999999996</v>
          </cell>
          <cell r="J3595">
            <v>-0.22005420000000001</v>
          </cell>
          <cell r="K3595">
            <v>0</v>
          </cell>
          <cell r="L3595">
            <v>0.22005420000000001</v>
          </cell>
          <cell r="M3595">
            <v>0.53777739999999996</v>
          </cell>
          <cell r="N3595">
            <v>0.53777739999999996</v>
          </cell>
          <cell r="O3595">
            <v>24</v>
          </cell>
        </row>
        <row r="3596">
          <cell r="A3596" t="str">
            <v>C&amp;I</v>
          </cell>
          <cell r="B3596">
            <v>19</v>
          </cell>
          <cell r="C3596" t="str">
            <v>R</v>
          </cell>
          <cell r="D3596" t="str">
            <v>Switch</v>
          </cell>
          <cell r="E3596" t="str">
            <v>ACs per customer: 2-3</v>
          </cell>
          <cell r="F3596">
            <v>96.5</v>
          </cell>
          <cell r="G3596">
            <v>2.903651</v>
          </cell>
          <cell r="H3596">
            <v>3.1537869999999999</v>
          </cell>
          <cell r="I3596">
            <v>-0.5195919</v>
          </cell>
          <cell r="J3596">
            <v>-0.21261279999999999</v>
          </cell>
          <cell r="K3596">
            <v>0</v>
          </cell>
          <cell r="L3596">
            <v>0.21261279999999999</v>
          </cell>
          <cell r="M3596">
            <v>0.5195919</v>
          </cell>
          <cell r="N3596">
            <v>0.5195919</v>
          </cell>
          <cell r="O3596">
            <v>24</v>
          </cell>
        </row>
        <row r="3597">
          <cell r="A3597" t="str">
            <v>C&amp;I</v>
          </cell>
          <cell r="B3597">
            <v>20</v>
          </cell>
          <cell r="C3597" t="str">
            <v>R</v>
          </cell>
          <cell r="D3597" t="str">
            <v>Switch</v>
          </cell>
          <cell r="E3597" t="str">
            <v>ACs per customer: 2-3</v>
          </cell>
          <cell r="F3597">
            <v>94.5</v>
          </cell>
          <cell r="G3597">
            <v>2.190966</v>
          </cell>
          <cell r="H3597">
            <v>2.6263459999999998</v>
          </cell>
          <cell r="I3597">
            <v>-0.52582830000000003</v>
          </cell>
          <cell r="J3597">
            <v>-0.21516469999999999</v>
          </cell>
          <cell r="K3597">
            <v>0</v>
          </cell>
          <cell r="L3597">
            <v>0.21516469999999999</v>
          </cell>
          <cell r="M3597">
            <v>0.52582830000000003</v>
          </cell>
          <cell r="N3597">
            <v>0.52582830000000003</v>
          </cell>
          <cell r="O3597">
            <v>24</v>
          </cell>
        </row>
        <row r="3598">
          <cell r="A3598" t="str">
            <v>C&amp;I</v>
          </cell>
          <cell r="B3598">
            <v>21</v>
          </cell>
          <cell r="C3598" t="str">
            <v>R</v>
          </cell>
          <cell r="D3598" t="str">
            <v>Switch</v>
          </cell>
          <cell r="E3598" t="str">
            <v>ACs per customer: 2-3</v>
          </cell>
          <cell r="F3598">
            <v>90.5</v>
          </cell>
          <cell r="G3598">
            <v>1.316816</v>
          </cell>
          <cell r="H3598">
            <v>1.466898</v>
          </cell>
          <cell r="I3598">
            <v>-0.49415710000000002</v>
          </cell>
          <cell r="J3598">
            <v>-0.2022051</v>
          </cell>
          <cell r="K3598">
            <v>0</v>
          </cell>
          <cell r="L3598">
            <v>0.2022051</v>
          </cell>
          <cell r="M3598">
            <v>0.49415710000000002</v>
          </cell>
          <cell r="N3598">
            <v>0.49415710000000002</v>
          </cell>
          <cell r="O3598">
            <v>24</v>
          </cell>
        </row>
        <row r="3599">
          <cell r="A3599" t="str">
            <v>C&amp;I</v>
          </cell>
          <cell r="B3599">
            <v>22</v>
          </cell>
          <cell r="C3599" t="str">
            <v>R</v>
          </cell>
          <cell r="D3599" t="str">
            <v>Switch</v>
          </cell>
          <cell r="E3599" t="str">
            <v>ACs per customer: 2-3</v>
          </cell>
          <cell r="F3599">
            <v>87.5</v>
          </cell>
          <cell r="G3599">
            <v>0.96447959999999999</v>
          </cell>
          <cell r="H3599">
            <v>0.97280120000000003</v>
          </cell>
          <cell r="I3599">
            <v>-0.48056149999999997</v>
          </cell>
          <cell r="J3599">
            <v>-0.19664190000000001</v>
          </cell>
          <cell r="K3599">
            <v>0</v>
          </cell>
          <cell r="L3599">
            <v>0.19664190000000001</v>
          </cell>
          <cell r="M3599">
            <v>0.48056149999999997</v>
          </cell>
          <cell r="N3599">
            <v>0.48056149999999997</v>
          </cell>
          <cell r="O3599">
            <v>24</v>
          </cell>
        </row>
        <row r="3600">
          <cell r="A3600" t="str">
            <v>C&amp;I</v>
          </cell>
          <cell r="B3600">
            <v>23</v>
          </cell>
          <cell r="C3600" t="str">
            <v>R</v>
          </cell>
          <cell r="D3600" t="str">
            <v>Switch</v>
          </cell>
          <cell r="E3600" t="str">
            <v>ACs per customer: 2-3</v>
          </cell>
          <cell r="F3600">
            <v>84.5</v>
          </cell>
          <cell r="G3600">
            <v>0.84670749999999995</v>
          </cell>
          <cell r="H3600">
            <v>0.71932300000000005</v>
          </cell>
          <cell r="I3600">
            <v>-0.46728730000000002</v>
          </cell>
          <cell r="J3600">
            <v>-0.1912102</v>
          </cell>
          <cell r="K3600">
            <v>0</v>
          </cell>
          <cell r="L3600">
            <v>0.1912102</v>
          </cell>
          <cell r="M3600">
            <v>0.46728730000000002</v>
          </cell>
          <cell r="N3600">
            <v>0.46728730000000002</v>
          </cell>
          <cell r="O3600">
            <v>24</v>
          </cell>
        </row>
        <row r="3601">
          <cell r="A3601" t="str">
            <v>C&amp;I</v>
          </cell>
          <cell r="B3601">
            <v>24</v>
          </cell>
          <cell r="C3601" t="str">
            <v>R</v>
          </cell>
          <cell r="D3601" t="str">
            <v>Switch</v>
          </cell>
          <cell r="E3601" t="str">
            <v>ACs per customer: 2-3</v>
          </cell>
          <cell r="F3601">
            <v>82</v>
          </cell>
          <cell r="G3601">
            <v>0.73502840000000003</v>
          </cell>
          <cell r="H3601">
            <v>0.7533318</v>
          </cell>
          <cell r="I3601">
            <v>-0.46283760000000002</v>
          </cell>
          <cell r="J3601">
            <v>-0.18938940000000001</v>
          </cell>
          <cell r="K3601">
            <v>0</v>
          </cell>
          <cell r="L3601">
            <v>0.18938940000000001</v>
          </cell>
          <cell r="M3601">
            <v>0.46283760000000002</v>
          </cell>
          <cell r="N3601">
            <v>0.46283760000000002</v>
          </cell>
          <cell r="O3601">
            <v>24</v>
          </cell>
        </row>
        <row r="3602">
          <cell r="A3602" t="str">
            <v>C&amp;I</v>
          </cell>
          <cell r="B3602">
            <v>1</v>
          </cell>
          <cell r="C3602" t="str">
            <v>R</v>
          </cell>
          <cell r="D3602" t="str">
            <v>Switch</v>
          </cell>
          <cell r="E3602" t="str">
            <v>ACs per customer: 4+</v>
          </cell>
          <cell r="F3602">
            <v>77</v>
          </cell>
          <cell r="G3602">
            <v>2.3328139999999999</v>
          </cell>
          <cell r="H3602">
            <v>1.96685</v>
          </cell>
          <cell r="I3602">
            <v>-1.7750870000000001</v>
          </cell>
          <cell r="J3602">
            <v>-0.72635110000000003</v>
          </cell>
          <cell r="K3602">
            <v>0</v>
          </cell>
          <cell r="L3602">
            <v>0.72635110000000003</v>
          </cell>
          <cell r="M3602">
            <v>1.7750870000000001</v>
          </cell>
          <cell r="N3602">
            <v>1.7750870000000001</v>
          </cell>
          <cell r="O3602">
            <v>19</v>
          </cell>
        </row>
        <row r="3603">
          <cell r="A3603" t="str">
            <v>C&amp;I</v>
          </cell>
          <cell r="B3603">
            <v>2</v>
          </cell>
          <cell r="C3603" t="str">
            <v>R</v>
          </cell>
          <cell r="D3603" t="str">
            <v>Switch</v>
          </cell>
          <cell r="E3603" t="str">
            <v>ACs per customer: 4+</v>
          </cell>
          <cell r="F3603">
            <v>76.5</v>
          </cell>
          <cell r="G3603">
            <v>1.916064</v>
          </cell>
          <cell r="H3603">
            <v>1.4738500000000001</v>
          </cell>
          <cell r="I3603">
            <v>-1.7505999999999999</v>
          </cell>
          <cell r="J3603">
            <v>-0.71633150000000001</v>
          </cell>
          <cell r="K3603">
            <v>0</v>
          </cell>
          <cell r="L3603">
            <v>0.71633150000000001</v>
          </cell>
          <cell r="M3603">
            <v>1.7505999999999999</v>
          </cell>
          <cell r="N3603">
            <v>1.7505999999999999</v>
          </cell>
          <cell r="O3603">
            <v>19</v>
          </cell>
        </row>
        <row r="3604">
          <cell r="A3604" t="str">
            <v>C&amp;I</v>
          </cell>
          <cell r="B3604">
            <v>3</v>
          </cell>
          <cell r="C3604" t="str">
            <v>R</v>
          </cell>
          <cell r="D3604" t="str">
            <v>Switch</v>
          </cell>
          <cell r="E3604" t="str">
            <v>ACs per customer: 4+</v>
          </cell>
          <cell r="F3604">
            <v>73.5</v>
          </cell>
          <cell r="G3604">
            <v>1.9179679999999999</v>
          </cell>
          <cell r="H3604">
            <v>1.52955</v>
          </cell>
          <cell r="I3604">
            <v>-1.7302960000000001</v>
          </cell>
          <cell r="J3604">
            <v>-0.70802299999999996</v>
          </cell>
          <cell r="K3604">
            <v>0</v>
          </cell>
          <cell r="L3604">
            <v>0.70802299999999996</v>
          </cell>
          <cell r="M3604">
            <v>1.7302960000000001</v>
          </cell>
          <cell r="N3604">
            <v>1.7302960000000001</v>
          </cell>
          <cell r="O3604">
            <v>19</v>
          </cell>
        </row>
        <row r="3605">
          <cell r="A3605" t="str">
            <v>C&amp;I</v>
          </cell>
          <cell r="B3605">
            <v>4</v>
          </cell>
          <cell r="C3605" t="str">
            <v>R</v>
          </cell>
          <cell r="D3605" t="str">
            <v>Switch</v>
          </cell>
          <cell r="E3605" t="str">
            <v>ACs per customer: 4+</v>
          </cell>
          <cell r="F3605">
            <v>72</v>
          </cell>
          <cell r="G3605">
            <v>1.7749630000000001</v>
          </cell>
          <cell r="H3605">
            <v>1.6025499999999999</v>
          </cell>
          <cell r="I3605">
            <v>-1.7175609999999999</v>
          </cell>
          <cell r="J3605">
            <v>-0.70281190000000004</v>
          </cell>
          <cell r="K3605">
            <v>0</v>
          </cell>
          <cell r="L3605">
            <v>0.70281190000000004</v>
          </cell>
          <cell r="M3605">
            <v>1.7175609999999999</v>
          </cell>
          <cell r="N3605">
            <v>1.7175609999999999</v>
          </cell>
          <cell r="O3605">
            <v>19</v>
          </cell>
        </row>
        <row r="3606">
          <cell r="A3606" t="str">
            <v>C&amp;I</v>
          </cell>
          <cell r="B3606">
            <v>5</v>
          </cell>
          <cell r="C3606" t="str">
            <v>R</v>
          </cell>
          <cell r="D3606" t="str">
            <v>Switch</v>
          </cell>
          <cell r="E3606" t="str">
            <v>ACs per customer: 4+</v>
          </cell>
          <cell r="F3606">
            <v>70.5</v>
          </cell>
          <cell r="G3606">
            <v>1.783593</v>
          </cell>
          <cell r="H3606">
            <v>1.4914000000000001</v>
          </cell>
          <cell r="I3606">
            <v>-1.7088909999999999</v>
          </cell>
          <cell r="J3606">
            <v>-0.6992642</v>
          </cell>
          <cell r="K3606">
            <v>0</v>
          </cell>
          <cell r="L3606">
            <v>0.6992642</v>
          </cell>
          <cell r="M3606">
            <v>1.7088909999999999</v>
          </cell>
          <cell r="N3606">
            <v>1.7088909999999999</v>
          </cell>
          <cell r="O3606">
            <v>19</v>
          </cell>
        </row>
        <row r="3607">
          <cell r="A3607" t="str">
            <v>C&amp;I</v>
          </cell>
          <cell r="B3607">
            <v>6</v>
          </cell>
          <cell r="C3607" t="str">
            <v>R</v>
          </cell>
          <cell r="D3607" t="str">
            <v>Switch</v>
          </cell>
          <cell r="E3607" t="str">
            <v>ACs per customer: 4+</v>
          </cell>
          <cell r="F3607">
            <v>69.5</v>
          </cell>
          <cell r="G3607">
            <v>1.7319560000000001</v>
          </cell>
          <cell r="H3607">
            <v>1.43035</v>
          </cell>
          <cell r="I3607">
            <v>-1.7021649999999999</v>
          </cell>
          <cell r="J3607">
            <v>-0.69651220000000003</v>
          </cell>
          <cell r="K3607">
            <v>0</v>
          </cell>
          <cell r="L3607">
            <v>0.69651220000000003</v>
          </cell>
          <cell r="M3607">
            <v>1.7021649999999999</v>
          </cell>
          <cell r="N3607">
            <v>1.7021649999999999</v>
          </cell>
          <cell r="O3607">
            <v>19</v>
          </cell>
        </row>
        <row r="3608">
          <cell r="A3608" t="str">
            <v>C&amp;I</v>
          </cell>
          <cell r="B3608">
            <v>7</v>
          </cell>
          <cell r="C3608" t="str">
            <v>R</v>
          </cell>
          <cell r="D3608" t="str">
            <v>Switch</v>
          </cell>
          <cell r="E3608" t="str">
            <v>ACs per customer: 4+</v>
          </cell>
          <cell r="F3608">
            <v>68.5</v>
          </cell>
          <cell r="G3608">
            <v>1.605307</v>
          </cell>
          <cell r="H3608">
            <v>1.22445</v>
          </cell>
          <cell r="I3608">
            <v>-1.6982630000000001</v>
          </cell>
          <cell r="J3608">
            <v>-0.69491530000000001</v>
          </cell>
          <cell r="K3608">
            <v>0</v>
          </cell>
          <cell r="L3608">
            <v>0.69491530000000001</v>
          </cell>
          <cell r="M3608">
            <v>1.6982630000000001</v>
          </cell>
          <cell r="N3608">
            <v>1.6982630000000001</v>
          </cell>
          <cell r="O3608">
            <v>19</v>
          </cell>
        </row>
        <row r="3609">
          <cell r="A3609" t="str">
            <v>C&amp;I</v>
          </cell>
          <cell r="B3609">
            <v>8</v>
          </cell>
          <cell r="C3609" t="str">
            <v>R</v>
          </cell>
          <cell r="D3609" t="str">
            <v>Switch</v>
          </cell>
          <cell r="E3609" t="str">
            <v>ACs per customer: 4+</v>
          </cell>
          <cell r="F3609">
            <v>69</v>
          </cell>
          <cell r="G3609">
            <v>1.349585</v>
          </cell>
          <cell r="H3609">
            <v>1.1267</v>
          </cell>
          <cell r="I3609">
            <v>-1.698008</v>
          </cell>
          <cell r="J3609">
            <v>-0.69481119999999996</v>
          </cell>
          <cell r="K3609">
            <v>0</v>
          </cell>
          <cell r="L3609">
            <v>0.69481119999999996</v>
          </cell>
          <cell r="M3609">
            <v>1.698008</v>
          </cell>
          <cell r="N3609">
            <v>1.698008</v>
          </cell>
          <cell r="O3609">
            <v>19</v>
          </cell>
        </row>
        <row r="3610">
          <cell r="A3610" t="str">
            <v>C&amp;I</v>
          </cell>
          <cell r="B3610">
            <v>9</v>
          </cell>
          <cell r="C3610" t="str">
            <v>R</v>
          </cell>
          <cell r="D3610" t="str">
            <v>Switch</v>
          </cell>
          <cell r="E3610" t="str">
            <v>ACs per customer: 4+</v>
          </cell>
          <cell r="F3610">
            <v>71.5</v>
          </cell>
          <cell r="G3610">
            <v>1.680652</v>
          </cell>
          <cell r="H3610">
            <v>1.0640000000000001</v>
          </cell>
          <cell r="I3610">
            <v>-1.7053400000000001</v>
          </cell>
          <cell r="J3610">
            <v>-0.69781119999999996</v>
          </cell>
          <cell r="K3610">
            <v>0</v>
          </cell>
          <cell r="L3610">
            <v>0.69781119999999996</v>
          </cell>
          <cell r="M3610">
            <v>1.7053400000000001</v>
          </cell>
          <cell r="N3610">
            <v>1.7053400000000001</v>
          </cell>
          <cell r="O3610">
            <v>19</v>
          </cell>
        </row>
        <row r="3611">
          <cell r="A3611" t="str">
            <v>C&amp;I</v>
          </cell>
          <cell r="B3611">
            <v>10</v>
          </cell>
          <cell r="C3611" t="str">
            <v>R</v>
          </cell>
          <cell r="D3611" t="str">
            <v>Switch</v>
          </cell>
          <cell r="E3611" t="str">
            <v>ACs per customer: 4+</v>
          </cell>
          <cell r="F3611">
            <v>76</v>
          </cell>
          <cell r="G3611">
            <v>1.9982219999999999</v>
          </cell>
          <cell r="H3611">
            <v>1.069</v>
          </cell>
          <cell r="I3611">
            <v>-1.7401880000000001</v>
          </cell>
          <cell r="J3611">
            <v>-0.71207069999999995</v>
          </cell>
          <cell r="K3611">
            <v>0</v>
          </cell>
          <cell r="L3611">
            <v>0.71207069999999995</v>
          </cell>
          <cell r="M3611">
            <v>1.7401880000000001</v>
          </cell>
          <cell r="N3611">
            <v>1.7401880000000001</v>
          </cell>
          <cell r="O3611">
            <v>19</v>
          </cell>
        </row>
        <row r="3612">
          <cell r="A3612" t="str">
            <v>C&amp;I</v>
          </cell>
          <cell r="B3612">
            <v>11</v>
          </cell>
          <cell r="C3612" t="str">
            <v>R</v>
          </cell>
          <cell r="D3612" t="str">
            <v>Switch</v>
          </cell>
          <cell r="E3612" t="str">
            <v>ACs per customer: 4+</v>
          </cell>
          <cell r="F3612">
            <v>81.5</v>
          </cell>
          <cell r="G3612">
            <v>1.8747119999999999</v>
          </cell>
          <cell r="H3612">
            <v>1.0205</v>
          </cell>
          <cell r="I3612">
            <v>-1.7561739999999999</v>
          </cell>
          <cell r="J3612">
            <v>-0.71861209999999998</v>
          </cell>
          <cell r="K3612">
            <v>0</v>
          </cell>
          <cell r="L3612">
            <v>0.71861209999999998</v>
          </cell>
          <cell r="M3612">
            <v>1.7561739999999999</v>
          </cell>
          <cell r="N3612">
            <v>1.7561739999999999</v>
          </cell>
          <cell r="O3612">
            <v>19</v>
          </cell>
        </row>
        <row r="3613">
          <cell r="A3613" t="str">
            <v>C&amp;I</v>
          </cell>
          <cell r="B3613">
            <v>12</v>
          </cell>
          <cell r="C3613" t="str">
            <v>R</v>
          </cell>
          <cell r="D3613" t="str">
            <v>Switch</v>
          </cell>
          <cell r="E3613" t="str">
            <v>ACs per customer: 4+</v>
          </cell>
          <cell r="F3613">
            <v>86</v>
          </cell>
          <cell r="G3613">
            <v>1.9819629999999999</v>
          </cell>
          <cell r="H3613">
            <v>1.0629</v>
          </cell>
          <cell r="I3613">
            <v>-1.7569399999999999</v>
          </cell>
          <cell r="J3613">
            <v>-0.71892579999999995</v>
          </cell>
          <cell r="K3613">
            <v>0</v>
          </cell>
          <cell r="L3613">
            <v>0.71892579999999995</v>
          </cell>
          <cell r="M3613">
            <v>1.7569399999999999</v>
          </cell>
          <cell r="N3613">
            <v>1.7569399999999999</v>
          </cell>
          <cell r="O3613">
            <v>19</v>
          </cell>
        </row>
        <row r="3614">
          <cell r="A3614" t="str">
            <v>C&amp;I</v>
          </cell>
          <cell r="B3614">
            <v>13</v>
          </cell>
          <cell r="C3614" t="str">
            <v>R</v>
          </cell>
          <cell r="D3614" t="str">
            <v>Switch</v>
          </cell>
          <cell r="E3614" t="str">
            <v>ACs per customer: 4+</v>
          </cell>
          <cell r="F3614">
            <v>89.5</v>
          </cell>
          <cell r="G3614">
            <v>2.2209300000000001</v>
          </cell>
          <cell r="H3614">
            <v>1.1593</v>
          </cell>
          <cell r="I3614">
            <v>-1.7733289999999999</v>
          </cell>
          <cell r="J3614">
            <v>-0.7256321</v>
          </cell>
          <cell r="K3614">
            <v>0</v>
          </cell>
          <cell r="L3614">
            <v>0.7256321</v>
          </cell>
          <cell r="M3614">
            <v>1.7733289999999999</v>
          </cell>
          <cell r="N3614">
            <v>1.7733289999999999</v>
          </cell>
          <cell r="O3614">
            <v>19</v>
          </cell>
        </row>
        <row r="3615">
          <cell r="A3615" t="str">
            <v>C&amp;I</v>
          </cell>
          <cell r="B3615">
            <v>14</v>
          </cell>
          <cell r="C3615" t="str">
            <v>R</v>
          </cell>
          <cell r="D3615" t="str">
            <v>Switch</v>
          </cell>
          <cell r="E3615" t="str">
            <v>ACs per customer: 4+</v>
          </cell>
          <cell r="F3615">
            <v>92.5</v>
          </cell>
          <cell r="G3615">
            <v>2.5301110000000002</v>
          </cell>
          <cell r="H3615">
            <v>1.9940990000000001</v>
          </cell>
          <cell r="I3615">
            <v>-1.8229569999999999</v>
          </cell>
          <cell r="J3615">
            <v>-0.74593920000000002</v>
          </cell>
          <cell r="K3615">
            <v>0</v>
          </cell>
          <cell r="L3615">
            <v>0.74593920000000002</v>
          </cell>
          <cell r="M3615">
            <v>1.8229569999999999</v>
          </cell>
          <cell r="N3615">
            <v>1.8229569999999999</v>
          </cell>
          <cell r="O3615">
            <v>19</v>
          </cell>
        </row>
        <row r="3616">
          <cell r="A3616" t="str">
            <v>C&amp;I</v>
          </cell>
          <cell r="B3616">
            <v>15</v>
          </cell>
          <cell r="C3616" t="str">
            <v>R</v>
          </cell>
          <cell r="D3616" t="str">
            <v>Switch</v>
          </cell>
          <cell r="E3616" t="str">
            <v>ACs per customer: 4+</v>
          </cell>
          <cell r="F3616">
            <v>95</v>
          </cell>
          <cell r="G3616">
            <v>2.6933310000000001</v>
          </cell>
          <cell r="H3616">
            <v>6.0642490000000002</v>
          </cell>
          <cell r="I3616">
            <v>-1.8461419999999999</v>
          </cell>
          <cell r="J3616">
            <v>-0.75542640000000005</v>
          </cell>
          <cell r="K3616">
            <v>0</v>
          </cell>
          <cell r="L3616">
            <v>0.75542640000000005</v>
          </cell>
          <cell r="M3616">
            <v>1.8461419999999999</v>
          </cell>
          <cell r="N3616">
            <v>1.8461419999999999</v>
          </cell>
          <cell r="O3616">
            <v>19</v>
          </cell>
        </row>
        <row r="3617">
          <cell r="A3617" t="str">
            <v>C&amp;I</v>
          </cell>
          <cell r="B3617">
            <v>16</v>
          </cell>
          <cell r="C3617" t="str">
            <v>R</v>
          </cell>
          <cell r="D3617" t="str">
            <v>Switch</v>
          </cell>
          <cell r="E3617" t="str">
            <v>ACs per customer: 4+</v>
          </cell>
          <cell r="F3617">
            <v>97.5</v>
          </cell>
          <cell r="G3617">
            <v>3.6322939999999999</v>
          </cell>
          <cell r="H3617">
            <v>5.972397</v>
          </cell>
          <cell r="I3617">
            <v>-1.8823110000000001</v>
          </cell>
          <cell r="J3617">
            <v>-0.77022619999999997</v>
          </cell>
          <cell r="K3617">
            <v>0</v>
          </cell>
          <cell r="L3617">
            <v>0.77022619999999997</v>
          </cell>
          <cell r="M3617">
            <v>1.8823110000000001</v>
          </cell>
          <cell r="N3617">
            <v>1.8823110000000001</v>
          </cell>
          <cell r="O3617">
            <v>19</v>
          </cell>
        </row>
        <row r="3618">
          <cell r="A3618" t="str">
            <v>C&amp;I</v>
          </cell>
          <cell r="B3618">
            <v>17</v>
          </cell>
          <cell r="C3618" t="str">
            <v>R</v>
          </cell>
          <cell r="D3618" t="str">
            <v>Switch</v>
          </cell>
          <cell r="E3618" t="str">
            <v>ACs per customer: 4+</v>
          </cell>
          <cell r="F3618">
            <v>99</v>
          </cell>
          <cell r="G3618">
            <v>4.1303859999999997</v>
          </cell>
          <cell r="H3618">
            <v>5.2816989999999997</v>
          </cell>
          <cell r="I3618">
            <v>-1.9023620000000001</v>
          </cell>
          <cell r="J3618">
            <v>-0.77843090000000004</v>
          </cell>
          <cell r="K3618">
            <v>0</v>
          </cell>
          <cell r="L3618">
            <v>0.77843090000000004</v>
          </cell>
          <cell r="M3618">
            <v>1.9023620000000001</v>
          </cell>
          <cell r="N3618">
            <v>1.9023620000000001</v>
          </cell>
          <cell r="O3618">
            <v>19</v>
          </cell>
        </row>
        <row r="3619">
          <cell r="A3619" t="str">
            <v>C&amp;I</v>
          </cell>
          <cell r="B3619">
            <v>18</v>
          </cell>
          <cell r="C3619" t="str">
            <v>R</v>
          </cell>
          <cell r="D3619" t="str">
            <v>Switch</v>
          </cell>
          <cell r="E3619" t="str">
            <v>ACs per customer: 4+</v>
          </cell>
          <cell r="F3619">
            <v>99</v>
          </cell>
          <cell r="G3619">
            <v>5.4305219999999998</v>
          </cell>
          <cell r="H3619">
            <v>6.5389480000000004</v>
          </cell>
          <cell r="I3619">
            <v>-2.1234820000000001</v>
          </cell>
          <cell r="J3619">
            <v>-0.86891160000000001</v>
          </cell>
          <cell r="K3619">
            <v>0</v>
          </cell>
          <cell r="L3619">
            <v>0.86891160000000001</v>
          </cell>
          <cell r="M3619">
            <v>2.1234820000000001</v>
          </cell>
          <cell r="N3619">
            <v>2.1234820000000001</v>
          </cell>
          <cell r="O3619">
            <v>19</v>
          </cell>
        </row>
        <row r="3620">
          <cell r="A3620" t="str">
            <v>C&amp;I</v>
          </cell>
          <cell r="B3620">
            <v>19</v>
          </cell>
          <cell r="C3620" t="str">
            <v>R</v>
          </cell>
          <cell r="D3620" t="str">
            <v>Switch</v>
          </cell>
          <cell r="E3620" t="str">
            <v>ACs per customer: 4+</v>
          </cell>
          <cell r="F3620">
            <v>96.5</v>
          </cell>
          <cell r="G3620">
            <v>7.2121969999999997</v>
          </cell>
          <cell r="H3620">
            <v>7.7382470000000003</v>
          </cell>
          <cell r="I3620">
            <v>-2.038214</v>
          </cell>
          <cell r="J3620">
            <v>-0.83402069999999995</v>
          </cell>
          <cell r="K3620">
            <v>0</v>
          </cell>
          <cell r="L3620">
            <v>0.83402069999999995</v>
          </cell>
          <cell r="M3620">
            <v>2.038214</v>
          </cell>
          <cell r="N3620">
            <v>2.038214</v>
          </cell>
          <cell r="O3620">
            <v>19</v>
          </cell>
        </row>
        <row r="3621">
          <cell r="A3621" t="str">
            <v>C&amp;I</v>
          </cell>
          <cell r="B3621">
            <v>20</v>
          </cell>
          <cell r="C3621" t="str">
            <v>R</v>
          </cell>
          <cell r="D3621" t="str">
            <v>Switch</v>
          </cell>
          <cell r="E3621" t="str">
            <v>ACs per customer: 4+</v>
          </cell>
          <cell r="F3621">
            <v>94.5</v>
          </cell>
          <cell r="G3621">
            <v>8.6788120000000006</v>
          </cell>
          <cell r="H3621">
            <v>11.43005</v>
          </cell>
          <cell r="I3621">
            <v>-2.0686460000000002</v>
          </cell>
          <cell r="J3621">
            <v>-0.84647329999999998</v>
          </cell>
          <cell r="K3621">
            <v>0</v>
          </cell>
          <cell r="L3621">
            <v>0.84647329999999998</v>
          </cell>
          <cell r="M3621">
            <v>2.0686460000000002</v>
          </cell>
          <cell r="N3621">
            <v>2.0686460000000002</v>
          </cell>
          <cell r="O3621">
            <v>19</v>
          </cell>
        </row>
        <row r="3622">
          <cell r="A3622" t="str">
            <v>C&amp;I</v>
          </cell>
          <cell r="B3622">
            <v>21</v>
          </cell>
          <cell r="C3622" t="str">
            <v>R</v>
          </cell>
          <cell r="D3622" t="str">
            <v>Switch</v>
          </cell>
          <cell r="E3622" t="str">
            <v>ACs per customer: 4+</v>
          </cell>
          <cell r="F3622">
            <v>90.5</v>
          </cell>
          <cell r="G3622">
            <v>6.135853</v>
          </cell>
          <cell r="H3622">
            <v>11.540649999999999</v>
          </cell>
          <cell r="I3622">
            <v>-1.9807440000000001</v>
          </cell>
          <cell r="J3622">
            <v>-0.81050429999999996</v>
          </cell>
          <cell r="K3622">
            <v>0</v>
          </cell>
          <cell r="L3622">
            <v>0.81050429999999996</v>
          </cell>
          <cell r="M3622">
            <v>1.9807440000000001</v>
          </cell>
          <cell r="N3622">
            <v>1.9807440000000001</v>
          </cell>
          <cell r="O3622">
            <v>19</v>
          </cell>
        </row>
        <row r="3623">
          <cell r="A3623" t="str">
            <v>C&amp;I</v>
          </cell>
          <cell r="B3623">
            <v>22</v>
          </cell>
          <cell r="C3623" t="str">
            <v>R</v>
          </cell>
          <cell r="D3623" t="str">
            <v>Switch</v>
          </cell>
          <cell r="E3623" t="str">
            <v>ACs per customer: 4+</v>
          </cell>
          <cell r="F3623">
            <v>87.5</v>
          </cell>
          <cell r="G3623">
            <v>2.6566450000000001</v>
          </cell>
          <cell r="H3623">
            <v>2.2512490000000001</v>
          </cell>
          <cell r="I3623">
            <v>-2.0462310000000001</v>
          </cell>
          <cell r="J3623">
            <v>-0.83730099999999996</v>
          </cell>
          <cell r="K3623">
            <v>0</v>
          </cell>
          <cell r="L3623">
            <v>0.83730099999999996</v>
          </cell>
          <cell r="M3623">
            <v>2.0462310000000001</v>
          </cell>
          <cell r="N3623">
            <v>2.0462310000000001</v>
          </cell>
          <cell r="O3623">
            <v>19</v>
          </cell>
        </row>
        <row r="3624">
          <cell r="A3624" t="str">
            <v>C&amp;I</v>
          </cell>
          <cell r="B3624">
            <v>23</v>
          </cell>
          <cell r="C3624" t="str">
            <v>R</v>
          </cell>
          <cell r="D3624" t="str">
            <v>Switch</v>
          </cell>
          <cell r="E3624" t="str">
            <v>ACs per customer: 4+</v>
          </cell>
          <cell r="F3624">
            <v>84.5</v>
          </cell>
          <cell r="G3624">
            <v>2.243061</v>
          </cell>
          <cell r="H3624">
            <v>1.8978999999999999</v>
          </cell>
          <cell r="I3624">
            <v>-1.961149</v>
          </cell>
          <cell r="J3624">
            <v>-0.80248640000000004</v>
          </cell>
          <cell r="K3624">
            <v>0</v>
          </cell>
          <cell r="L3624">
            <v>0.80248640000000004</v>
          </cell>
          <cell r="M3624">
            <v>1.961149</v>
          </cell>
          <cell r="N3624">
            <v>1.961149</v>
          </cell>
          <cell r="O3624">
            <v>19</v>
          </cell>
        </row>
        <row r="3625">
          <cell r="A3625" t="str">
            <v>C&amp;I</v>
          </cell>
          <cell r="B3625">
            <v>24</v>
          </cell>
          <cell r="C3625" t="str">
            <v>R</v>
          </cell>
          <cell r="D3625" t="str">
            <v>Switch</v>
          </cell>
          <cell r="E3625" t="str">
            <v>ACs per customer: 4+</v>
          </cell>
          <cell r="F3625">
            <v>82</v>
          </cell>
          <cell r="G3625">
            <v>2.7338079999999998</v>
          </cell>
          <cell r="H3625">
            <v>2.2904490000000002</v>
          </cell>
          <cell r="I3625">
            <v>-1.864023</v>
          </cell>
          <cell r="J3625">
            <v>-0.76274310000000001</v>
          </cell>
          <cell r="K3625">
            <v>0</v>
          </cell>
          <cell r="L3625">
            <v>0.76274310000000001</v>
          </cell>
          <cell r="M3625">
            <v>1.864023</v>
          </cell>
          <cell r="N3625">
            <v>1.864023</v>
          </cell>
          <cell r="O3625">
            <v>19</v>
          </cell>
        </row>
        <row r="3626">
          <cell r="A3626" t="str">
            <v>C&amp;I</v>
          </cell>
          <cell r="B3626">
            <v>1</v>
          </cell>
          <cell r="C3626" t="str">
            <v>R</v>
          </cell>
          <cell r="D3626" t="str">
            <v>Switch</v>
          </cell>
          <cell r="E3626" t="str">
            <v>All</v>
          </cell>
          <cell r="F3626">
            <v>76.534499999999994</v>
          </cell>
          <cell r="G3626">
            <v>1.130201</v>
          </cell>
          <cell r="H3626">
            <v>1.011134</v>
          </cell>
          <cell r="I3626">
            <v>-0.37698690000000001</v>
          </cell>
          <cell r="J3626">
            <v>-0.15426000000000001</v>
          </cell>
          <cell r="K3626">
            <v>0</v>
          </cell>
          <cell r="L3626">
            <v>0.15426000000000001</v>
          </cell>
          <cell r="M3626">
            <v>0.37698690000000001</v>
          </cell>
          <cell r="N3626">
            <v>0.37698690000000001</v>
          </cell>
          <cell r="O3626">
            <v>90</v>
          </cell>
        </row>
        <row r="3627">
          <cell r="A3627" t="str">
            <v>C&amp;I</v>
          </cell>
          <cell r="B3627">
            <v>2</v>
          </cell>
          <cell r="C3627" t="str">
            <v>R</v>
          </cell>
          <cell r="D3627" t="str">
            <v>Switch</v>
          </cell>
          <cell r="E3627" t="str">
            <v>All</v>
          </cell>
          <cell r="F3627">
            <v>75.891300000000001</v>
          </cell>
          <cell r="G3627">
            <v>1.0636460000000001</v>
          </cell>
          <cell r="H3627">
            <v>1.0078910000000001</v>
          </cell>
          <cell r="I3627">
            <v>-0.37465769999999998</v>
          </cell>
          <cell r="J3627">
            <v>-0.1533069</v>
          </cell>
          <cell r="K3627">
            <v>0</v>
          </cell>
          <cell r="L3627">
            <v>0.1533069</v>
          </cell>
          <cell r="M3627">
            <v>0.37465769999999998</v>
          </cell>
          <cell r="N3627">
            <v>0.37465769999999998</v>
          </cell>
          <cell r="O3627">
            <v>90</v>
          </cell>
        </row>
        <row r="3628">
          <cell r="A3628" t="str">
            <v>C&amp;I</v>
          </cell>
          <cell r="B3628">
            <v>3</v>
          </cell>
          <cell r="C3628" t="str">
            <v>R</v>
          </cell>
          <cell r="D3628" t="str">
            <v>Switch</v>
          </cell>
          <cell r="E3628" t="str">
            <v>All</v>
          </cell>
          <cell r="F3628">
            <v>73.285200000000003</v>
          </cell>
          <cell r="G3628">
            <v>1.051634</v>
          </cell>
          <cell r="H3628">
            <v>0.99534650000000002</v>
          </cell>
          <cell r="I3628">
            <v>-0.3726312</v>
          </cell>
          <cell r="J3628">
            <v>-0.15247769999999999</v>
          </cell>
          <cell r="K3628">
            <v>0</v>
          </cell>
          <cell r="L3628">
            <v>0.15247769999999999</v>
          </cell>
          <cell r="M3628">
            <v>0.3726312</v>
          </cell>
          <cell r="N3628">
            <v>0.3726312</v>
          </cell>
          <cell r="O3628">
            <v>90</v>
          </cell>
        </row>
        <row r="3629">
          <cell r="A3629" t="str">
            <v>C&amp;I</v>
          </cell>
          <cell r="B3629">
            <v>4</v>
          </cell>
          <cell r="C3629" t="str">
            <v>R</v>
          </cell>
          <cell r="D3629" t="str">
            <v>Switch</v>
          </cell>
          <cell r="E3629" t="str">
            <v>All</v>
          </cell>
          <cell r="F3629">
            <v>71.928399999999996</v>
          </cell>
          <cell r="G3629">
            <v>1.036095</v>
          </cell>
          <cell r="H3629">
            <v>0.9847669</v>
          </cell>
          <cell r="I3629">
            <v>-0.37154350000000003</v>
          </cell>
          <cell r="J3629">
            <v>-0.15203259999999999</v>
          </cell>
          <cell r="K3629">
            <v>0</v>
          </cell>
          <cell r="L3629">
            <v>0.15203259999999999</v>
          </cell>
          <cell r="M3629">
            <v>0.37154350000000003</v>
          </cell>
          <cell r="N3629">
            <v>0.37154350000000003</v>
          </cell>
          <cell r="O3629">
            <v>90</v>
          </cell>
        </row>
        <row r="3630">
          <cell r="A3630" t="str">
            <v>C&amp;I</v>
          </cell>
          <cell r="B3630">
            <v>5</v>
          </cell>
          <cell r="C3630" t="str">
            <v>R</v>
          </cell>
          <cell r="D3630" t="str">
            <v>Switch</v>
          </cell>
          <cell r="E3630" t="str">
            <v>All</v>
          </cell>
          <cell r="F3630">
            <v>70.320999999999998</v>
          </cell>
          <cell r="G3630">
            <v>1.0110749999999999</v>
          </cell>
          <cell r="H3630">
            <v>0.94958160000000003</v>
          </cell>
          <cell r="I3630">
            <v>-0.37086720000000001</v>
          </cell>
          <cell r="J3630">
            <v>-0.1517559</v>
          </cell>
          <cell r="K3630">
            <v>0</v>
          </cell>
          <cell r="L3630">
            <v>0.1517559</v>
          </cell>
          <cell r="M3630">
            <v>0.37086720000000001</v>
          </cell>
          <cell r="N3630">
            <v>0.37086720000000001</v>
          </cell>
          <cell r="O3630">
            <v>90</v>
          </cell>
        </row>
        <row r="3631">
          <cell r="A3631" t="str">
            <v>C&amp;I</v>
          </cell>
          <cell r="B3631">
            <v>6</v>
          </cell>
          <cell r="C3631" t="str">
            <v>R</v>
          </cell>
          <cell r="D3631" t="str">
            <v>Switch</v>
          </cell>
          <cell r="E3631" t="str">
            <v>All</v>
          </cell>
          <cell r="F3631">
            <v>69.285200000000003</v>
          </cell>
          <cell r="G3631">
            <v>1.0546519999999999</v>
          </cell>
          <cell r="H3631">
            <v>0.96846670000000001</v>
          </cell>
          <cell r="I3631">
            <v>-0.37274059999999998</v>
          </cell>
          <cell r="J3631">
            <v>-0.1525224</v>
          </cell>
          <cell r="K3631">
            <v>0</v>
          </cell>
          <cell r="L3631">
            <v>0.1525224</v>
          </cell>
          <cell r="M3631">
            <v>0.37274059999999998</v>
          </cell>
          <cell r="N3631">
            <v>0.37274059999999998</v>
          </cell>
          <cell r="O3631">
            <v>90</v>
          </cell>
        </row>
        <row r="3632">
          <cell r="A3632" t="str">
            <v>C&amp;I</v>
          </cell>
          <cell r="B3632">
            <v>7</v>
          </cell>
          <cell r="C3632" t="str">
            <v>R</v>
          </cell>
          <cell r="D3632" t="str">
            <v>Switch</v>
          </cell>
          <cell r="E3632" t="str">
            <v>All</v>
          </cell>
          <cell r="F3632">
            <v>68.249300000000005</v>
          </cell>
          <cell r="G3632">
            <v>1.090298</v>
          </cell>
          <cell r="H3632">
            <v>0.9094352</v>
          </cell>
          <cell r="I3632">
            <v>-0.37234529999999999</v>
          </cell>
          <cell r="J3632">
            <v>-0.15236069999999999</v>
          </cell>
          <cell r="K3632">
            <v>0</v>
          </cell>
          <cell r="L3632">
            <v>0.15236069999999999</v>
          </cell>
          <cell r="M3632">
            <v>0.37234529999999999</v>
          </cell>
          <cell r="N3632">
            <v>0.37234529999999999</v>
          </cell>
          <cell r="O3632">
            <v>90</v>
          </cell>
        </row>
        <row r="3633">
          <cell r="A3633" t="str">
            <v>C&amp;I</v>
          </cell>
          <cell r="B3633">
            <v>8</v>
          </cell>
          <cell r="C3633" t="str">
            <v>R</v>
          </cell>
          <cell r="D3633" t="str">
            <v>Switch</v>
          </cell>
          <cell r="E3633" t="str">
            <v>All</v>
          </cell>
          <cell r="F3633">
            <v>68.820999999999998</v>
          </cell>
          <cell r="G3633">
            <v>1.196294</v>
          </cell>
          <cell r="H3633">
            <v>0.9808538</v>
          </cell>
          <cell r="I3633">
            <v>-0.37596889999999999</v>
          </cell>
          <cell r="J3633">
            <v>-0.15384339999999999</v>
          </cell>
          <cell r="K3633">
            <v>0</v>
          </cell>
          <cell r="L3633">
            <v>0.15384339999999999</v>
          </cell>
          <cell r="M3633">
            <v>0.37596889999999999</v>
          </cell>
          <cell r="N3633">
            <v>0.37596889999999999</v>
          </cell>
          <cell r="O3633">
            <v>90</v>
          </cell>
        </row>
        <row r="3634">
          <cell r="A3634" t="str">
            <v>C&amp;I</v>
          </cell>
          <cell r="B3634">
            <v>9</v>
          </cell>
          <cell r="C3634" t="str">
            <v>R</v>
          </cell>
          <cell r="D3634" t="str">
            <v>Switch</v>
          </cell>
          <cell r="E3634" t="str">
            <v>All</v>
          </cell>
          <cell r="F3634">
            <v>71.607399999999998</v>
          </cell>
          <cell r="G3634">
            <v>1.9153979999999999</v>
          </cell>
          <cell r="H3634">
            <v>1.5571060000000001</v>
          </cell>
          <cell r="I3634">
            <v>-0.38513730000000002</v>
          </cell>
          <cell r="J3634">
            <v>-0.15759500000000001</v>
          </cell>
          <cell r="K3634">
            <v>0</v>
          </cell>
          <cell r="L3634">
            <v>0.15759500000000001</v>
          </cell>
          <cell r="M3634">
            <v>0.38513730000000002</v>
          </cell>
          <cell r="N3634">
            <v>0.38513730000000002</v>
          </cell>
          <cell r="O3634">
            <v>90</v>
          </cell>
        </row>
        <row r="3635">
          <cell r="A3635" t="str">
            <v>C&amp;I</v>
          </cell>
          <cell r="B3635">
            <v>10</v>
          </cell>
          <cell r="C3635" t="str">
            <v>R</v>
          </cell>
          <cell r="D3635" t="str">
            <v>Switch</v>
          </cell>
          <cell r="E3635" t="str">
            <v>All</v>
          </cell>
          <cell r="F3635">
            <v>76.214799999999997</v>
          </cell>
          <cell r="G3635">
            <v>3.1404019999999999</v>
          </cell>
          <cell r="H3635">
            <v>2.644244</v>
          </cell>
          <cell r="I3635">
            <v>-0.38944859999999998</v>
          </cell>
          <cell r="J3635">
            <v>-0.15935920000000001</v>
          </cell>
          <cell r="K3635">
            <v>0</v>
          </cell>
          <cell r="L3635">
            <v>0.15935920000000001</v>
          </cell>
          <cell r="M3635">
            <v>0.38944859999999998</v>
          </cell>
          <cell r="N3635">
            <v>0.38944859999999998</v>
          </cell>
          <cell r="O3635">
            <v>90</v>
          </cell>
        </row>
        <row r="3636">
          <cell r="A3636" t="str">
            <v>C&amp;I</v>
          </cell>
          <cell r="B3636">
            <v>11</v>
          </cell>
          <cell r="C3636" t="str">
            <v>R</v>
          </cell>
          <cell r="D3636" t="str">
            <v>Switch</v>
          </cell>
          <cell r="E3636" t="str">
            <v>All</v>
          </cell>
          <cell r="F3636">
            <v>81.392600000000002</v>
          </cell>
          <cell r="G3636">
            <v>3.6142729999999998</v>
          </cell>
          <cell r="H3636">
            <v>3.659751</v>
          </cell>
          <cell r="I3636">
            <v>-0.39390900000000001</v>
          </cell>
          <cell r="J3636">
            <v>-0.16118440000000001</v>
          </cell>
          <cell r="K3636">
            <v>0</v>
          </cell>
          <cell r="L3636">
            <v>0.16118440000000001</v>
          </cell>
          <cell r="M3636">
            <v>0.39390900000000001</v>
          </cell>
          <cell r="N3636">
            <v>0.39390900000000001</v>
          </cell>
          <cell r="O3636">
            <v>90</v>
          </cell>
        </row>
        <row r="3637">
          <cell r="A3637" t="str">
            <v>C&amp;I</v>
          </cell>
          <cell r="B3637">
            <v>12</v>
          </cell>
          <cell r="C3637" t="str">
            <v>R</v>
          </cell>
          <cell r="D3637" t="str">
            <v>Switch</v>
          </cell>
          <cell r="E3637" t="str">
            <v>All</v>
          </cell>
          <cell r="F3637">
            <v>85.785200000000003</v>
          </cell>
          <cell r="G3637">
            <v>3.8996590000000002</v>
          </cell>
          <cell r="H3637">
            <v>4.1529509999999998</v>
          </cell>
          <cell r="I3637">
            <v>-0.39220769999999999</v>
          </cell>
          <cell r="J3637">
            <v>-0.1604882</v>
          </cell>
          <cell r="K3637">
            <v>0</v>
          </cell>
          <cell r="L3637">
            <v>0.1604882</v>
          </cell>
          <cell r="M3637">
            <v>0.39220769999999999</v>
          </cell>
          <cell r="N3637">
            <v>0.39220769999999999</v>
          </cell>
          <cell r="O3637">
            <v>90</v>
          </cell>
        </row>
        <row r="3638">
          <cell r="A3638" t="str">
            <v>C&amp;I</v>
          </cell>
          <cell r="B3638">
            <v>13</v>
          </cell>
          <cell r="C3638" t="str">
            <v>R</v>
          </cell>
          <cell r="D3638" t="str">
            <v>Switch</v>
          </cell>
          <cell r="E3638" t="str">
            <v>All</v>
          </cell>
          <cell r="F3638">
            <v>89.249300000000005</v>
          </cell>
          <cell r="G3638">
            <v>4.5570060000000003</v>
          </cell>
          <cell r="H3638">
            <v>4.1857300000000004</v>
          </cell>
          <cell r="I3638">
            <v>-0.39330939999999998</v>
          </cell>
          <cell r="J3638">
            <v>-0.160939</v>
          </cell>
          <cell r="K3638">
            <v>0</v>
          </cell>
          <cell r="L3638">
            <v>0.160939</v>
          </cell>
          <cell r="M3638">
            <v>0.39330939999999998</v>
          </cell>
          <cell r="N3638">
            <v>0.39330939999999998</v>
          </cell>
          <cell r="O3638">
            <v>90</v>
          </cell>
        </row>
        <row r="3639">
          <cell r="A3639" t="str">
            <v>C&amp;I</v>
          </cell>
          <cell r="B3639">
            <v>14</v>
          </cell>
          <cell r="C3639" t="str">
            <v>R</v>
          </cell>
          <cell r="D3639" t="str">
            <v>Switch</v>
          </cell>
          <cell r="E3639" t="str">
            <v>All</v>
          </cell>
          <cell r="F3639">
            <v>92.356800000000007</v>
          </cell>
          <cell r="G3639">
            <v>4.9207359999999998</v>
          </cell>
          <cell r="H3639">
            <v>4.6929990000000004</v>
          </cell>
          <cell r="I3639">
            <v>-0.39770280000000002</v>
          </cell>
          <cell r="J3639">
            <v>-0.16273670000000001</v>
          </cell>
          <cell r="K3639">
            <v>0</v>
          </cell>
          <cell r="L3639">
            <v>0.16273670000000001</v>
          </cell>
          <cell r="M3639">
            <v>0.39770280000000002</v>
          </cell>
          <cell r="N3639">
            <v>0.39770280000000002</v>
          </cell>
          <cell r="O3639">
            <v>90</v>
          </cell>
        </row>
        <row r="3640">
          <cell r="A3640" t="str">
            <v>C&amp;I</v>
          </cell>
          <cell r="B3640">
            <v>15</v>
          </cell>
          <cell r="C3640" t="str">
            <v>R</v>
          </cell>
          <cell r="D3640" t="str">
            <v>Switch</v>
          </cell>
          <cell r="E3640" t="str">
            <v>All</v>
          </cell>
          <cell r="F3640">
            <v>94.928399999999996</v>
          </cell>
          <cell r="G3640">
            <v>5.0779209999999999</v>
          </cell>
          <cell r="H3640">
            <v>5.3781650000000001</v>
          </cell>
          <cell r="I3640">
            <v>-0.39822639999999998</v>
          </cell>
          <cell r="J3640">
            <v>-0.16295100000000001</v>
          </cell>
          <cell r="K3640">
            <v>0</v>
          </cell>
          <cell r="L3640">
            <v>0.16295100000000001</v>
          </cell>
          <cell r="M3640">
            <v>0.39822639999999998</v>
          </cell>
          <cell r="N3640">
            <v>0.39822639999999998</v>
          </cell>
          <cell r="O3640">
            <v>90</v>
          </cell>
        </row>
        <row r="3641">
          <cell r="A3641" t="str">
            <v>C&amp;I</v>
          </cell>
          <cell r="B3641">
            <v>16</v>
          </cell>
          <cell r="C3641" t="str">
            <v>R</v>
          </cell>
          <cell r="D3641" t="str">
            <v>Switch</v>
          </cell>
          <cell r="E3641" t="str">
            <v>All</v>
          </cell>
          <cell r="F3641">
            <v>97.249300000000005</v>
          </cell>
          <cell r="G3641">
            <v>5.2938689999999999</v>
          </cell>
          <cell r="H3641">
            <v>5.4826670000000002</v>
          </cell>
          <cell r="I3641">
            <v>-0.402337</v>
          </cell>
          <cell r="J3641">
            <v>-0.164633</v>
          </cell>
          <cell r="K3641">
            <v>0</v>
          </cell>
          <cell r="L3641">
            <v>0.164633</v>
          </cell>
          <cell r="M3641">
            <v>0.402337</v>
          </cell>
          <cell r="N3641">
            <v>0.402337</v>
          </cell>
          <cell r="O3641">
            <v>90</v>
          </cell>
        </row>
        <row r="3642">
          <cell r="A3642" t="str">
            <v>C&amp;I</v>
          </cell>
          <cell r="B3642">
            <v>17</v>
          </cell>
          <cell r="C3642" t="str">
            <v>R</v>
          </cell>
          <cell r="D3642" t="str">
            <v>Switch</v>
          </cell>
          <cell r="E3642" t="str">
            <v>All</v>
          </cell>
          <cell r="F3642">
            <v>98.570300000000003</v>
          </cell>
          <cell r="G3642">
            <v>5.0817500000000004</v>
          </cell>
          <cell r="H3642">
            <v>4.8733029999999999</v>
          </cell>
          <cell r="I3642">
            <v>-0.40875739999999999</v>
          </cell>
          <cell r="J3642">
            <v>-0.1672602</v>
          </cell>
          <cell r="K3642">
            <v>0</v>
          </cell>
          <cell r="L3642">
            <v>0.1672602</v>
          </cell>
          <cell r="M3642">
            <v>0.40875739999999999</v>
          </cell>
          <cell r="N3642">
            <v>0.40875739999999999</v>
          </cell>
          <cell r="O3642">
            <v>90</v>
          </cell>
        </row>
        <row r="3643">
          <cell r="A3643" t="str">
            <v>C&amp;I</v>
          </cell>
          <cell r="B3643">
            <v>18</v>
          </cell>
          <cell r="C3643" t="str">
            <v>R</v>
          </cell>
          <cell r="D3643" t="str">
            <v>Switch</v>
          </cell>
          <cell r="E3643" t="str">
            <v>All</v>
          </cell>
          <cell r="F3643">
            <v>98.570300000000003</v>
          </cell>
          <cell r="G3643">
            <v>4.2953159999999997</v>
          </cell>
          <cell r="H3643">
            <v>4.1644550000000002</v>
          </cell>
          <cell r="I3643">
            <v>-0.43617089999999997</v>
          </cell>
          <cell r="J3643">
            <v>-0.17847759999999999</v>
          </cell>
          <cell r="K3643">
            <v>0</v>
          </cell>
          <cell r="L3643">
            <v>0.17847759999999999</v>
          </cell>
          <cell r="M3643">
            <v>0.43617089999999997</v>
          </cell>
          <cell r="N3643">
            <v>0.43617089999999997</v>
          </cell>
          <cell r="O3643">
            <v>90</v>
          </cell>
        </row>
        <row r="3644">
          <cell r="A3644" t="str">
            <v>C&amp;I</v>
          </cell>
          <cell r="B3644">
            <v>19</v>
          </cell>
          <cell r="C3644" t="str">
            <v>R</v>
          </cell>
          <cell r="D3644" t="str">
            <v>Switch</v>
          </cell>
          <cell r="E3644" t="str">
            <v>All</v>
          </cell>
          <cell r="F3644">
            <v>96.213499999999996</v>
          </cell>
          <cell r="G3644">
            <v>3.7176689999999999</v>
          </cell>
          <cell r="H3644">
            <v>4.0225160000000004</v>
          </cell>
          <cell r="I3644">
            <v>-0.42117300000000002</v>
          </cell>
          <cell r="J3644">
            <v>-0.17234060000000001</v>
          </cell>
          <cell r="K3644">
            <v>0</v>
          </cell>
          <cell r="L3644">
            <v>0.17234060000000001</v>
          </cell>
          <cell r="M3644">
            <v>0.42117300000000002</v>
          </cell>
          <cell r="N3644">
            <v>0.42117300000000002</v>
          </cell>
          <cell r="O3644">
            <v>90</v>
          </cell>
        </row>
        <row r="3645">
          <cell r="A3645" t="str">
            <v>C&amp;I</v>
          </cell>
          <cell r="B3645">
            <v>20</v>
          </cell>
          <cell r="C3645" t="str">
            <v>R</v>
          </cell>
          <cell r="D3645" t="str">
            <v>Switch</v>
          </cell>
          <cell r="E3645" t="str">
            <v>All</v>
          </cell>
          <cell r="F3645">
            <v>94.141900000000007</v>
          </cell>
          <cell r="G3645">
            <v>3.0298539999999998</v>
          </cell>
          <cell r="H3645">
            <v>3.721781</v>
          </cell>
          <cell r="I3645">
            <v>-0.42916480000000001</v>
          </cell>
          <cell r="J3645">
            <v>-0.17561080000000001</v>
          </cell>
          <cell r="K3645">
            <v>0</v>
          </cell>
          <cell r="L3645">
            <v>0.17561080000000001</v>
          </cell>
          <cell r="M3645">
            <v>0.42916480000000001</v>
          </cell>
          <cell r="N3645">
            <v>0.42916480000000001</v>
          </cell>
          <cell r="O3645">
            <v>90</v>
          </cell>
        </row>
        <row r="3646">
          <cell r="A3646" t="str">
            <v>C&amp;I</v>
          </cell>
          <cell r="B3646">
            <v>21</v>
          </cell>
          <cell r="C3646" t="str">
            <v>R</v>
          </cell>
          <cell r="D3646" t="str">
            <v>Switch</v>
          </cell>
          <cell r="E3646" t="str">
            <v>All</v>
          </cell>
          <cell r="F3646">
            <v>90.177700000000002</v>
          </cell>
          <cell r="G3646">
            <v>2.1135519999999999</v>
          </cell>
          <cell r="H3646">
            <v>2.8478880000000002</v>
          </cell>
          <cell r="I3646">
            <v>-0.41095100000000001</v>
          </cell>
          <cell r="J3646">
            <v>-0.1681578</v>
          </cell>
          <cell r="K3646">
            <v>0</v>
          </cell>
          <cell r="L3646">
            <v>0.1681578</v>
          </cell>
          <cell r="M3646">
            <v>0.41095100000000001</v>
          </cell>
          <cell r="N3646">
            <v>0.41095100000000001</v>
          </cell>
          <cell r="O3646">
            <v>90</v>
          </cell>
        </row>
        <row r="3647">
          <cell r="A3647" t="str">
            <v>C&amp;I</v>
          </cell>
          <cell r="B3647">
            <v>22</v>
          </cell>
          <cell r="C3647" t="str">
            <v>R</v>
          </cell>
          <cell r="D3647" t="str">
            <v>Switch</v>
          </cell>
          <cell r="E3647" t="str">
            <v>All</v>
          </cell>
          <cell r="F3647">
            <v>87.177700000000002</v>
          </cell>
          <cell r="G3647">
            <v>1.4304030000000001</v>
          </cell>
          <cell r="H3647">
            <v>1.279399</v>
          </cell>
          <cell r="I3647">
            <v>-0.40826400000000002</v>
          </cell>
          <cell r="J3647">
            <v>-0.16705829999999999</v>
          </cell>
          <cell r="K3647">
            <v>0</v>
          </cell>
          <cell r="L3647">
            <v>0.16705829999999999</v>
          </cell>
          <cell r="M3647">
            <v>0.40826400000000002</v>
          </cell>
          <cell r="N3647">
            <v>0.40826400000000002</v>
          </cell>
          <cell r="O3647">
            <v>90</v>
          </cell>
        </row>
        <row r="3648">
          <cell r="A3648" t="str">
            <v>C&amp;I</v>
          </cell>
          <cell r="B3648">
            <v>23</v>
          </cell>
          <cell r="C3648" t="str">
            <v>R</v>
          </cell>
          <cell r="D3648" t="str">
            <v>Switch</v>
          </cell>
          <cell r="E3648" t="str">
            <v>All</v>
          </cell>
          <cell r="F3648">
            <v>84.106099999999998</v>
          </cell>
          <cell r="G3648">
            <v>1.256634</v>
          </cell>
          <cell r="H3648">
            <v>1.0370060000000001</v>
          </cell>
          <cell r="I3648">
            <v>-0.39550669999999999</v>
          </cell>
          <cell r="J3648">
            <v>-0.16183810000000001</v>
          </cell>
          <cell r="K3648">
            <v>0</v>
          </cell>
          <cell r="L3648">
            <v>0.16183810000000001</v>
          </cell>
          <cell r="M3648">
            <v>0.39550669999999999</v>
          </cell>
          <cell r="N3648">
            <v>0.39550669999999999</v>
          </cell>
          <cell r="O3648">
            <v>90</v>
          </cell>
        </row>
        <row r="3649">
          <cell r="A3649" t="str">
            <v>C&amp;I</v>
          </cell>
          <cell r="B3649">
            <v>24</v>
          </cell>
          <cell r="C3649" t="str">
            <v>R</v>
          </cell>
          <cell r="D3649" t="str">
            <v>Switch</v>
          </cell>
          <cell r="E3649" t="str">
            <v>All</v>
          </cell>
          <cell r="F3649">
            <v>81.641900000000007</v>
          </cell>
          <cell r="G3649">
            <v>1.2187840000000001</v>
          </cell>
          <cell r="H3649">
            <v>1.10951</v>
          </cell>
          <cell r="I3649">
            <v>-0.38492470000000001</v>
          </cell>
          <cell r="J3649">
            <v>-0.15750810000000001</v>
          </cell>
          <cell r="K3649">
            <v>0</v>
          </cell>
          <cell r="L3649">
            <v>0.15750810000000001</v>
          </cell>
          <cell r="M3649">
            <v>0.38492470000000001</v>
          </cell>
          <cell r="N3649">
            <v>0.38492470000000001</v>
          </cell>
          <cell r="O3649">
            <v>90</v>
          </cell>
        </row>
        <row r="3650">
          <cell r="A3650" t="str">
            <v>C&amp;I</v>
          </cell>
          <cell r="B3650">
            <v>1</v>
          </cell>
          <cell r="C3650" t="str">
            <v>R</v>
          </cell>
          <cell r="D3650" t="str">
            <v>Switch</v>
          </cell>
          <cell r="E3650" t="str">
            <v>Building Age: &gt; 20 YEARS</v>
          </cell>
          <cell r="F3650">
            <v>76.443200000000004</v>
          </cell>
          <cell r="G3650">
            <v>1.345893</v>
          </cell>
          <cell r="H3650">
            <v>1.0927309999999999</v>
          </cell>
          <cell r="I3650">
            <v>-0.53195320000000001</v>
          </cell>
          <cell r="J3650">
            <v>-0.2176709</v>
          </cell>
          <cell r="K3650">
            <v>0</v>
          </cell>
          <cell r="L3650">
            <v>0.2176709</v>
          </cell>
          <cell r="M3650">
            <v>0.53195320000000001</v>
          </cell>
          <cell r="N3650">
            <v>0.53195320000000001</v>
          </cell>
          <cell r="O3650">
            <v>57</v>
          </cell>
        </row>
        <row r="3651">
          <cell r="A3651" t="str">
            <v>C&amp;I</v>
          </cell>
          <cell r="B3651">
            <v>2</v>
          </cell>
          <cell r="C3651" t="str">
            <v>R</v>
          </cell>
          <cell r="D3651" t="str">
            <v>Switch</v>
          </cell>
          <cell r="E3651" t="str">
            <v>Building Age: &gt; 20 YEARS</v>
          </cell>
          <cell r="F3651">
            <v>75.831800000000001</v>
          </cell>
          <cell r="G3651">
            <v>1.3268949999999999</v>
          </cell>
          <cell r="H3651">
            <v>1.18364</v>
          </cell>
          <cell r="I3651">
            <v>-0.52844809999999998</v>
          </cell>
          <cell r="J3651">
            <v>-0.2162367</v>
          </cell>
          <cell r="K3651">
            <v>0</v>
          </cell>
          <cell r="L3651">
            <v>0.2162367</v>
          </cell>
          <cell r="M3651">
            <v>0.52844809999999998</v>
          </cell>
          <cell r="N3651">
            <v>0.52844809999999998</v>
          </cell>
          <cell r="O3651">
            <v>57</v>
          </cell>
        </row>
        <row r="3652">
          <cell r="A3652" t="str">
            <v>C&amp;I</v>
          </cell>
          <cell r="B3652">
            <v>3</v>
          </cell>
          <cell r="C3652" t="str">
            <v>R</v>
          </cell>
          <cell r="D3652" t="str">
            <v>Switch</v>
          </cell>
          <cell r="E3652" t="str">
            <v>Building Age: &gt; 20 YEARS</v>
          </cell>
          <cell r="F3652">
            <v>73.221599999999995</v>
          </cell>
          <cell r="G3652">
            <v>1.3028820000000001</v>
          </cell>
          <cell r="H3652">
            <v>1.1576770000000001</v>
          </cell>
          <cell r="I3652">
            <v>-0.52525940000000004</v>
          </cell>
          <cell r="J3652">
            <v>-0.21493190000000001</v>
          </cell>
          <cell r="K3652">
            <v>0</v>
          </cell>
          <cell r="L3652">
            <v>0.21493190000000001</v>
          </cell>
          <cell r="M3652">
            <v>0.52525940000000004</v>
          </cell>
          <cell r="N3652">
            <v>0.52525940000000004</v>
          </cell>
          <cell r="O3652">
            <v>57</v>
          </cell>
        </row>
        <row r="3653">
          <cell r="A3653" t="str">
            <v>C&amp;I</v>
          </cell>
          <cell r="B3653">
            <v>4</v>
          </cell>
          <cell r="C3653" t="str">
            <v>R</v>
          </cell>
          <cell r="D3653" t="str">
            <v>Switch</v>
          </cell>
          <cell r="E3653" t="str">
            <v>Building Age: &gt; 20 YEARS</v>
          </cell>
          <cell r="F3653">
            <v>71.832999999999998</v>
          </cell>
          <cell r="G3653">
            <v>1.2749349999999999</v>
          </cell>
          <cell r="H3653">
            <v>1.12951</v>
          </cell>
          <cell r="I3653">
            <v>-0.52361279999999999</v>
          </cell>
          <cell r="J3653">
            <v>-0.21425810000000001</v>
          </cell>
          <cell r="K3653">
            <v>0</v>
          </cell>
          <cell r="L3653">
            <v>0.21425810000000001</v>
          </cell>
          <cell r="M3653">
            <v>0.52361279999999999</v>
          </cell>
          <cell r="N3653">
            <v>0.52361279999999999</v>
          </cell>
          <cell r="O3653">
            <v>57</v>
          </cell>
        </row>
        <row r="3654">
          <cell r="A3654" t="str">
            <v>C&amp;I</v>
          </cell>
          <cell r="B3654">
            <v>5</v>
          </cell>
          <cell r="C3654" t="str">
            <v>R</v>
          </cell>
          <cell r="D3654" t="str">
            <v>Switch</v>
          </cell>
          <cell r="E3654" t="str">
            <v>Building Age: &gt; 20 YEARS</v>
          </cell>
          <cell r="F3654">
            <v>70.277299999999997</v>
          </cell>
          <cell r="G3654">
            <v>1.245047</v>
          </cell>
          <cell r="H3654">
            <v>1.1118440000000001</v>
          </cell>
          <cell r="I3654">
            <v>-0.52244469999999998</v>
          </cell>
          <cell r="J3654">
            <v>-0.2137801</v>
          </cell>
          <cell r="K3654">
            <v>0</v>
          </cell>
          <cell r="L3654">
            <v>0.2137801</v>
          </cell>
          <cell r="M3654">
            <v>0.52244469999999998</v>
          </cell>
          <cell r="N3654">
            <v>0.52244469999999998</v>
          </cell>
          <cell r="O3654">
            <v>57</v>
          </cell>
        </row>
        <row r="3655">
          <cell r="A3655" t="str">
            <v>C&amp;I</v>
          </cell>
          <cell r="B3655">
            <v>6</v>
          </cell>
          <cell r="C3655" t="str">
            <v>R</v>
          </cell>
          <cell r="D3655" t="str">
            <v>Switch</v>
          </cell>
          <cell r="E3655" t="str">
            <v>Building Age: &gt; 20 YEARS</v>
          </cell>
          <cell r="F3655">
            <v>69.277299999999997</v>
          </cell>
          <cell r="G3655">
            <v>1.327615</v>
          </cell>
          <cell r="H3655">
            <v>1.128412</v>
          </cell>
          <cell r="I3655">
            <v>-0.52574739999999998</v>
          </cell>
          <cell r="J3655">
            <v>-0.21513160000000001</v>
          </cell>
          <cell r="K3655">
            <v>0</v>
          </cell>
          <cell r="L3655">
            <v>0.21513160000000001</v>
          </cell>
          <cell r="M3655">
            <v>0.52574739999999998</v>
          </cell>
          <cell r="N3655">
            <v>0.52574739999999998</v>
          </cell>
          <cell r="O3655">
            <v>57</v>
          </cell>
        </row>
        <row r="3656">
          <cell r="A3656" t="str">
            <v>C&amp;I</v>
          </cell>
          <cell r="B3656">
            <v>7</v>
          </cell>
          <cell r="C3656" t="str">
            <v>R</v>
          </cell>
          <cell r="D3656" t="str">
            <v>Switch</v>
          </cell>
          <cell r="E3656" t="str">
            <v>Building Age: &gt; 20 YEARS</v>
          </cell>
          <cell r="F3656">
            <v>68.165899999999993</v>
          </cell>
          <cell r="G3656">
            <v>1.393016</v>
          </cell>
          <cell r="H3656">
            <v>1.0583340000000001</v>
          </cell>
          <cell r="I3656">
            <v>-0.52445220000000004</v>
          </cell>
          <cell r="J3656">
            <v>-0.2146016</v>
          </cell>
          <cell r="K3656">
            <v>0</v>
          </cell>
          <cell r="L3656">
            <v>0.2146016</v>
          </cell>
          <cell r="M3656">
            <v>0.52445220000000004</v>
          </cell>
          <cell r="N3656">
            <v>0.52445220000000004</v>
          </cell>
          <cell r="O3656">
            <v>57</v>
          </cell>
        </row>
        <row r="3657">
          <cell r="A3657" t="str">
            <v>C&amp;I</v>
          </cell>
          <cell r="B3657">
            <v>8</v>
          </cell>
          <cell r="C3657" t="str">
            <v>R</v>
          </cell>
          <cell r="D3657" t="str">
            <v>Switch</v>
          </cell>
          <cell r="E3657" t="str">
            <v>Building Age: &gt; 20 YEARS</v>
          </cell>
          <cell r="F3657">
            <v>68.610200000000006</v>
          </cell>
          <cell r="G3657">
            <v>1.5752060000000001</v>
          </cell>
          <cell r="H3657">
            <v>1.1857789999999999</v>
          </cell>
          <cell r="I3657">
            <v>-0.53086719999999998</v>
          </cell>
          <cell r="J3657">
            <v>-0.21722659999999999</v>
          </cell>
          <cell r="K3657">
            <v>0</v>
          </cell>
          <cell r="L3657">
            <v>0.21722659999999999</v>
          </cell>
          <cell r="M3657">
            <v>0.53086719999999998</v>
          </cell>
          <cell r="N3657">
            <v>0.53086719999999998</v>
          </cell>
          <cell r="O3657">
            <v>57</v>
          </cell>
        </row>
        <row r="3658">
          <cell r="A3658" t="str">
            <v>C&amp;I</v>
          </cell>
          <cell r="B3658">
            <v>9</v>
          </cell>
          <cell r="C3658" t="str">
            <v>R</v>
          </cell>
          <cell r="D3658" t="str">
            <v>Switch</v>
          </cell>
          <cell r="E3658" t="str">
            <v>Building Age: &gt; 20 YEARS</v>
          </cell>
          <cell r="F3658">
            <v>71.277299999999997</v>
          </cell>
          <cell r="G3658">
            <v>2.732275</v>
          </cell>
          <cell r="H3658">
            <v>2.0663680000000002</v>
          </cell>
          <cell r="I3658">
            <v>-0.54629090000000002</v>
          </cell>
          <cell r="J3658">
            <v>-0.22353780000000001</v>
          </cell>
          <cell r="K3658">
            <v>0</v>
          </cell>
          <cell r="L3658">
            <v>0.22353780000000001</v>
          </cell>
          <cell r="M3658">
            <v>0.54629090000000002</v>
          </cell>
          <cell r="N3658">
            <v>0.54629090000000002</v>
          </cell>
          <cell r="O3658">
            <v>57</v>
          </cell>
        </row>
        <row r="3659">
          <cell r="A3659" t="str">
            <v>C&amp;I</v>
          </cell>
          <cell r="B3659">
            <v>10</v>
          </cell>
          <cell r="C3659" t="str">
            <v>R</v>
          </cell>
          <cell r="D3659" t="str">
            <v>Switch</v>
          </cell>
          <cell r="E3659" t="str">
            <v>Building Age: &gt; 20 YEARS</v>
          </cell>
          <cell r="F3659">
            <v>75.888599999999997</v>
          </cell>
          <cell r="G3659">
            <v>4.0161709999999999</v>
          </cell>
          <cell r="H3659">
            <v>3.0310049999999999</v>
          </cell>
          <cell r="I3659">
            <v>-0.55121310000000001</v>
          </cell>
          <cell r="J3659">
            <v>-0.2255519</v>
          </cell>
          <cell r="K3659">
            <v>0</v>
          </cell>
          <cell r="L3659">
            <v>0.2255519</v>
          </cell>
          <cell r="M3659">
            <v>0.55121310000000001</v>
          </cell>
          <cell r="N3659">
            <v>0.55121310000000001</v>
          </cell>
          <cell r="O3659">
            <v>57</v>
          </cell>
        </row>
        <row r="3660">
          <cell r="A3660" t="str">
            <v>C&amp;I</v>
          </cell>
          <cell r="B3660">
            <v>11</v>
          </cell>
          <cell r="C3660" t="str">
            <v>R</v>
          </cell>
          <cell r="D3660" t="str">
            <v>Switch</v>
          </cell>
          <cell r="E3660" t="str">
            <v>Building Age: &gt; 20 YEARS</v>
          </cell>
          <cell r="F3660">
            <v>81.054599999999994</v>
          </cell>
          <cell r="G3660">
            <v>4.238353</v>
          </cell>
          <cell r="H3660">
            <v>4.2853709999999996</v>
          </cell>
          <cell r="I3660">
            <v>-0.55520610000000004</v>
          </cell>
          <cell r="J3660">
            <v>-0.22718579999999999</v>
          </cell>
          <cell r="K3660">
            <v>0</v>
          </cell>
          <cell r="L3660">
            <v>0.22718579999999999</v>
          </cell>
          <cell r="M3660">
            <v>0.55520610000000004</v>
          </cell>
          <cell r="N3660">
            <v>0.55520610000000004</v>
          </cell>
          <cell r="O3660">
            <v>57</v>
          </cell>
        </row>
        <row r="3661">
          <cell r="A3661" t="str">
            <v>C&amp;I</v>
          </cell>
          <cell r="B3661">
            <v>12</v>
          </cell>
          <cell r="C3661" t="str">
            <v>R</v>
          </cell>
          <cell r="D3661" t="str">
            <v>Switch</v>
          </cell>
          <cell r="E3661" t="str">
            <v>Building Age: &gt; 20 YEARS</v>
          </cell>
          <cell r="F3661">
            <v>85.498900000000006</v>
          </cell>
          <cell r="G3661">
            <v>4.5298610000000004</v>
          </cell>
          <cell r="H3661">
            <v>4.8852960000000003</v>
          </cell>
          <cell r="I3661">
            <v>-0.55088329999999996</v>
          </cell>
          <cell r="J3661">
            <v>-0.22541700000000001</v>
          </cell>
          <cell r="K3661">
            <v>0</v>
          </cell>
          <cell r="L3661">
            <v>0.22541700000000001</v>
          </cell>
          <cell r="M3661">
            <v>0.55088329999999996</v>
          </cell>
          <cell r="N3661">
            <v>0.55088329999999996</v>
          </cell>
          <cell r="O3661">
            <v>57</v>
          </cell>
        </row>
        <row r="3662">
          <cell r="A3662" t="str">
            <v>C&amp;I</v>
          </cell>
          <cell r="B3662">
            <v>13</v>
          </cell>
          <cell r="C3662" t="str">
            <v>R</v>
          </cell>
          <cell r="D3662" t="str">
            <v>Switch</v>
          </cell>
          <cell r="E3662" t="str">
            <v>Building Age: &gt; 20 YEARS</v>
          </cell>
          <cell r="F3662">
            <v>88.998900000000006</v>
          </cell>
          <cell r="G3662">
            <v>5.247306</v>
          </cell>
          <cell r="H3662">
            <v>4.8155739999999998</v>
          </cell>
          <cell r="I3662">
            <v>-0.55033240000000005</v>
          </cell>
          <cell r="J3662">
            <v>-0.22519159999999999</v>
          </cell>
          <cell r="K3662">
            <v>0</v>
          </cell>
          <cell r="L3662">
            <v>0.22519159999999999</v>
          </cell>
          <cell r="M3662">
            <v>0.55033240000000005</v>
          </cell>
          <cell r="N3662">
            <v>0.55033240000000005</v>
          </cell>
          <cell r="O3662">
            <v>57</v>
          </cell>
        </row>
        <row r="3663">
          <cell r="A3663" t="str">
            <v>C&amp;I</v>
          </cell>
          <cell r="B3663">
            <v>14</v>
          </cell>
          <cell r="C3663" t="str">
            <v>R</v>
          </cell>
          <cell r="D3663" t="str">
            <v>Switch</v>
          </cell>
          <cell r="E3663" t="str">
            <v>Building Age: &gt; 20 YEARS</v>
          </cell>
          <cell r="F3663">
            <v>92.221599999999995</v>
          </cell>
          <cell r="G3663">
            <v>5.5724450000000001</v>
          </cell>
          <cell r="H3663">
            <v>5.1666920000000003</v>
          </cell>
          <cell r="I3663">
            <v>-0.5561043</v>
          </cell>
          <cell r="J3663">
            <v>-0.22755339999999999</v>
          </cell>
          <cell r="K3663">
            <v>0</v>
          </cell>
          <cell r="L3663">
            <v>0.22755339999999999</v>
          </cell>
          <cell r="M3663">
            <v>0.5561043</v>
          </cell>
          <cell r="N3663">
            <v>0.5561043</v>
          </cell>
          <cell r="O3663">
            <v>57</v>
          </cell>
        </row>
        <row r="3664">
          <cell r="A3664" t="str">
            <v>C&amp;I</v>
          </cell>
          <cell r="B3664">
            <v>15</v>
          </cell>
          <cell r="C3664" t="str">
            <v>R</v>
          </cell>
          <cell r="D3664" t="str">
            <v>Switch</v>
          </cell>
          <cell r="E3664" t="str">
            <v>Building Age: &gt; 20 YEARS</v>
          </cell>
          <cell r="F3664">
            <v>94.888599999999997</v>
          </cell>
          <cell r="G3664">
            <v>5.7392190000000003</v>
          </cell>
          <cell r="H3664">
            <v>6.1742489999999997</v>
          </cell>
          <cell r="I3664">
            <v>-0.55719730000000001</v>
          </cell>
          <cell r="J3664">
            <v>-0.2280006</v>
          </cell>
          <cell r="K3664">
            <v>0</v>
          </cell>
          <cell r="L3664">
            <v>0.2280006</v>
          </cell>
          <cell r="M3664">
            <v>0.55719730000000001</v>
          </cell>
          <cell r="N3664">
            <v>0.55719730000000001</v>
          </cell>
          <cell r="O3664">
            <v>57</v>
          </cell>
        </row>
        <row r="3665">
          <cell r="A3665" t="str">
            <v>C&amp;I</v>
          </cell>
          <cell r="B3665">
            <v>16</v>
          </cell>
          <cell r="C3665" t="str">
            <v>R</v>
          </cell>
          <cell r="D3665" t="str">
            <v>Switch</v>
          </cell>
          <cell r="E3665" t="str">
            <v>Building Age: &gt; 20 YEARS</v>
          </cell>
          <cell r="F3665">
            <v>97.277299999999997</v>
          </cell>
          <cell r="G3665">
            <v>5.9099830000000004</v>
          </cell>
          <cell r="H3665">
            <v>6.3381280000000002</v>
          </cell>
          <cell r="I3665">
            <v>-0.5628358</v>
          </cell>
          <cell r="J3665">
            <v>-0.23030780000000001</v>
          </cell>
          <cell r="K3665">
            <v>0</v>
          </cell>
          <cell r="L3665">
            <v>0.23030780000000001</v>
          </cell>
          <cell r="M3665">
            <v>0.5628358</v>
          </cell>
          <cell r="N3665">
            <v>0.5628358</v>
          </cell>
          <cell r="O3665">
            <v>57</v>
          </cell>
        </row>
        <row r="3666">
          <cell r="A3666" t="str">
            <v>C&amp;I</v>
          </cell>
          <cell r="B3666">
            <v>17</v>
          </cell>
          <cell r="C3666" t="str">
            <v>R</v>
          </cell>
          <cell r="D3666" t="str">
            <v>Switch</v>
          </cell>
          <cell r="E3666" t="str">
            <v>Building Age: &gt; 20 YEARS</v>
          </cell>
          <cell r="F3666">
            <v>98.665899999999993</v>
          </cell>
          <cell r="G3666">
            <v>5.5741079999999998</v>
          </cell>
          <cell r="H3666">
            <v>5.0996499999999996</v>
          </cell>
          <cell r="I3666">
            <v>-0.5724901</v>
          </cell>
          <cell r="J3666">
            <v>-0.2342583</v>
          </cell>
          <cell r="K3666">
            <v>0</v>
          </cell>
          <cell r="L3666">
            <v>0.2342583</v>
          </cell>
          <cell r="M3666">
            <v>0.5724901</v>
          </cell>
          <cell r="N3666">
            <v>0.5724901</v>
          </cell>
          <cell r="O3666">
            <v>57</v>
          </cell>
        </row>
        <row r="3667">
          <cell r="A3667" t="str">
            <v>C&amp;I</v>
          </cell>
          <cell r="B3667">
            <v>18</v>
          </cell>
          <cell r="C3667" t="str">
            <v>R</v>
          </cell>
          <cell r="D3667" t="str">
            <v>Switch</v>
          </cell>
          <cell r="E3667" t="str">
            <v>Building Age: &gt; 20 YEARS</v>
          </cell>
          <cell r="F3667">
            <v>98.610200000000006</v>
          </cell>
          <cell r="G3667">
            <v>5.034516</v>
          </cell>
          <cell r="H3667">
            <v>4.4567050000000004</v>
          </cell>
          <cell r="I3667">
            <v>-0.61780579999999996</v>
          </cell>
          <cell r="J3667">
            <v>-0.2528012</v>
          </cell>
          <cell r="K3667">
            <v>0</v>
          </cell>
          <cell r="L3667">
            <v>0.2528012</v>
          </cell>
          <cell r="M3667">
            <v>0.61780579999999996</v>
          </cell>
          <cell r="N3667">
            <v>0.61780579999999996</v>
          </cell>
          <cell r="O3667">
            <v>57</v>
          </cell>
        </row>
        <row r="3668">
          <cell r="A3668" t="str">
            <v>C&amp;I</v>
          </cell>
          <cell r="B3668">
            <v>19</v>
          </cell>
          <cell r="C3668" t="str">
            <v>R</v>
          </cell>
          <cell r="D3668" t="str">
            <v>Switch</v>
          </cell>
          <cell r="E3668" t="str">
            <v>Building Age: &gt; 20 YEARS</v>
          </cell>
          <cell r="F3668">
            <v>96.277299999999997</v>
          </cell>
          <cell r="G3668">
            <v>4.7934390000000002</v>
          </cell>
          <cell r="H3668">
            <v>4.4811259999999997</v>
          </cell>
          <cell r="I3668">
            <v>-0.59810569999999996</v>
          </cell>
          <cell r="J3668">
            <v>-0.24474000000000001</v>
          </cell>
          <cell r="K3668">
            <v>0</v>
          </cell>
          <cell r="L3668">
            <v>0.24474000000000001</v>
          </cell>
          <cell r="M3668">
            <v>0.59810569999999996</v>
          </cell>
          <cell r="N3668">
            <v>0.59810569999999996</v>
          </cell>
          <cell r="O3668">
            <v>57</v>
          </cell>
        </row>
        <row r="3669">
          <cell r="A3669" t="str">
            <v>C&amp;I</v>
          </cell>
          <cell r="B3669">
            <v>20</v>
          </cell>
          <cell r="C3669" t="str">
            <v>R</v>
          </cell>
          <cell r="D3669" t="str">
            <v>Switch</v>
          </cell>
          <cell r="E3669" t="str">
            <v>Building Age: &gt; 20 YEARS</v>
          </cell>
          <cell r="F3669">
            <v>94.277299999999997</v>
          </cell>
          <cell r="G3669">
            <v>3.6393330000000002</v>
          </cell>
          <cell r="H3669">
            <v>4.3676579999999996</v>
          </cell>
          <cell r="I3669">
            <v>-0.6082516</v>
          </cell>
          <cell r="J3669">
            <v>-0.24889169999999999</v>
          </cell>
          <cell r="K3669">
            <v>0</v>
          </cell>
          <cell r="L3669">
            <v>0.24889169999999999</v>
          </cell>
          <cell r="M3669">
            <v>0.6082516</v>
          </cell>
          <cell r="N3669">
            <v>0.6082516</v>
          </cell>
          <cell r="O3669">
            <v>57</v>
          </cell>
        </row>
        <row r="3670">
          <cell r="A3670" t="str">
            <v>C&amp;I</v>
          </cell>
          <cell r="B3670">
            <v>21</v>
          </cell>
          <cell r="C3670" t="str">
            <v>R</v>
          </cell>
          <cell r="D3670" t="str">
            <v>Switch</v>
          </cell>
          <cell r="E3670" t="str">
            <v>Building Age: &gt; 20 YEARS</v>
          </cell>
          <cell r="F3670">
            <v>90.221599999999995</v>
          </cell>
          <cell r="G3670">
            <v>2.569572</v>
          </cell>
          <cell r="H3670">
            <v>3.572781</v>
          </cell>
          <cell r="I3670">
            <v>-0.58262939999999996</v>
          </cell>
          <cell r="J3670">
            <v>-0.23840720000000001</v>
          </cell>
          <cell r="K3670">
            <v>0</v>
          </cell>
          <cell r="L3670">
            <v>0.23840720000000001</v>
          </cell>
          <cell r="M3670">
            <v>0.58262939999999996</v>
          </cell>
          <cell r="N3670">
            <v>0.58262939999999996</v>
          </cell>
          <cell r="O3670">
            <v>57</v>
          </cell>
        </row>
        <row r="3671">
          <cell r="A3671" t="str">
            <v>C&amp;I</v>
          </cell>
          <cell r="B3671">
            <v>22</v>
          </cell>
          <cell r="C3671" t="str">
            <v>R</v>
          </cell>
          <cell r="D3671" t="str">
            <v>Switch</v>
          </cell>
          <cell r="E3671" t="str">
            <v>Building Age: &gt; 20 YEARS</v>
          </cell>
          <cell r="F3671">
            <v>87.221599999999995</v>
          </cell>
          <cell r="G3671">
            <v>1.7363550000000001</v>
          </cell>
          <cell r="H3671">
            <v>1.509587</v>
          </cell>
          <cell r="I3671">
            <v>-0.57934110000000005</v>
          </cell>
          <cell r="J3671">
            <v>-0.23706169999999999</v>
          </cell>
          <cell r="K3671">
            <v>0</v>
          </cell>
          <cell r="L3671">
            <v>0.23706169999999999</v>
          </cell>
          <cell r="M3671">
            <v>0.57934110000000005</v>
          </cell>
          <cell r="N3671">
            <v>0.57934110000000005</v>
          </cell>
          <cell r="O3671">
            <v>57</v>
          </cell>
        </row>
        <row r="3672">
          <cell r="A3672" t="str">
            <v>C&amp;I</v>
          </cell>
          <cell r="B3672">
            <v>23</v>
          </cell>
          <cell r="C3672" t="str">
            <v>R</v>
          </cell>
          <cell r="D3672" t="str">
            <v>Switch</v>
          </cell>
          <cell r="E3672" t="str">
            <v>Building Age: &gt; 20 YEARS</v>
          </cell>
          <cell r="F3672">
            <v>84.110200000000006</v>
          </cell>
          <cell r="G3672">
            <v>1.460135</v>
          </cell>
          <cell r="H3672">
            <v>1.163851</v>
          </cell>
          <cell r="I3672">
            <v>-0.56169460000000004</v>
          </cell>
          <cell r="J3672">
            <v>-0.22984089999999999</v>
          </cell>
          <cell r="K3672">
            <v>0</v>
          </cell>
          <cell r="L3672">
            <v>0.22984089999999999</v>
          </cell>
          <cell r="M3672">
            <v>0.56169460000000004</v>
          </cell>
          <cell r="N3672">
            <v>0.56169460000000004</v>
          </cell>
          <cell r="O3672">
            <v>57</v>
          </cell>
        </row>
        <row r="3673">
          <cell r="A3673" t="str">
            <v>C&amp;I</v>
          </cell>
          <cell r="B3673">
            <v>24</v>
          </cell>
          <cell r="C3673" t="str">
            <v>R</v>
          </cell>
          <cell r="D3673" t="str">
            <v>Switch</v>
          </cell>
          <cell r="E3673" t="str">
            <v>Building Age: &gt; 20 YEARS</v>
          </cell>
          <cell r="F3673">
            <v>81.665899999999993</v>
          </cell>
          <cell r="G3673">
            <v>1.384668</v>
          </cell>
          <cell r="H3673">
            <v>1.219101</v>
          </cell>
          <cell r="I3673">
            <v>-0.54479979999999995</v>
          </cell>
          <cell r="J3673">
            <v>-0.22292770000000001</v>
          </cell>
          <cell r="K3673">
            <v>0</v>
          </cell>
          <cell r="L3673">
            <v>0.22292770000000001</v>
          </cell>
          <cell r="M3673">
            <v>0.54479979999999995</v>
          </cell>
          <cell r="N3673">
            <v>0.54479979999999995</v>
          </cell>
          <cell r="O3673">
            <v>57</v>
          </cell>
        </row>
        <row r="3674">
          <cell r="A3674" t="str">
            <v>C&amp;I</v>
          </cell>
          <cell r="B3674">
            <v>1</v>
          </cell>
          <cell r="C3674" t="str">
            <v>R</v>
          </cell>
          <cell r="D3674" t="str">
            <v>Switch</v>
          </cell>
          <cell r="E3674" t="str">
            <v>Building Age: 10 - 20 YEARS</v>
          </cell>
          <cell r="F3674">
            <v>77</v>
          </cell>
          <cell r="G3674">
            <v>1.9187609999999999</v>
          </cell>
          <cell r="H3674">
            <v>2.710099</v>
          </cell>
          <cell r="I3674">
            <v>-3.4707949999999999</v>
          </cell>
          <cell r="J3674">
            <v>-1.420221</v>
          </cell>
          <cell r="K3674">
            <v>0</v>
          </cell>
          <cell r="L3674">
            <v>1.420221</v>
          </cell>
          <cell r="M3674">
            <v>3.4707949999999999</v>
          </cell>
          <cell r="N3674">
            <v>3.4707949999999999</v>
          </cell>
          <cell r="O3674">
            <v>6</v>
          </cell>
        </row>
        <row r="3675">
          <cell r="A3675" t="str">
            <v>C&amp;I</v>
          </cell>
          <cell r="B3675">
            <v>2</v>
          </cell>
          <cell r="C3675" t="str">
            <v>R</v>
          </cell>
          <cell r="D3675" t="str">
            <v>Switch</v>
          </cell>
          <cell r="E3675" t="str">
            <v>Building Age: 10 - 20 YEARS</v>
          </cell>
          <cell r="F3675">
            <v>76.5</v>
          </cell>
          <cell r="G3675">
            <v>1.8332109999999999</v>
          </cell>
          <cell r="H3675">
            <v>1.960799</v>
          </cell>
          <cell r="I3675">
            <v>-3.4646970000000001</v>
          </cell>
          <cell r="J3675">
            <v>-1.417726</v>
          </cell>
          <cell r="K3675">
            <v>0</v>
          </cell>
          <cell r="L3675">
            <v>1.417726</v>
          </cell>
          <cell r="M3675">
            <v>3.4646970000000001</v>
          </cell>
          <cell r="N3675">
            <v>3.4646970000000001</v>
          </cell>
          <cell r="O3675">
            <v>6</v>
          </cell>
        </row>
        <row r="3676">
          <cell r="A3676" t="str">
            <v>C&amp;I</v>
          </cell>
          <cell r="B3676">
            <v>3</v>
          </cell>
          <cell r="C3676" t="str">
            <v>R</v>
          </cell>
          <cell r="D3676" t="str">
            <v>Switch</v>
          </cell>
          <cell r="E3676" t="str">
            <v>Building Age: 10 - 20 YEARS</v>
          </cell>
          <cell r="F3676">
            <v>73.5</v>
          </cell>
          <cell r="G3676">
            <v>1.8121339999999999</v>
          </cell>
          <cell r="H3676">
            <v>1.6853990000000001</v>
          </cell>
          <cell r="I3676">
            <v>-3.452404</v>
          </cell>
          <cell r="J3676">
            <v>-1.412696</v>
          </cell>
          <cell r="K3676">
            <v>0</v>
          </cell>
          <cell r="L3676">
            <v>1.412696</v>
          </cell>
          <cell r="M3676">
            <v>3.452404</v>
          </cell>
          <cell r="N3676">
            <v>3.452404</v>
          </cell>
          <cell r="O3676">
            <v>6</v>
          </cell>
        </row>
        <row r="3677">
          <cell r="A3677" t="str">
            <v>C&amp;I</v>
          </cell>
          <cell r="B3677">
            <v>4</v>
          </cell>
          <cell r="C3677" t="str">
            <v>R</v>
          </cell>
          <cell r="D3677" t="str">
            <v>Switch</v>
          </cell>
          <cell r="E3677" t="str">
            <v>Building Age: 10 - 20 YEARS</v>
          </cell>
          <cell r="F3677">
            <v>72</v>
          </cell>
          <cell r="G3677">
            <v>1.88114</v>
          </cell>
          <cell r="H3677">
            <v>1.7019</v>
          </cell>
          <cell r="I3677">
            <v>-3.4544109999999999</v>
          </cell>
          <cell r="J3677">
            <v>-1.4135169999999999</v>
          </cell>
          <cell r="K3677">
            <v>0</v>
          </cell>
          <cell r="L3677">
            <v>1.4135169999999999</v>
          </cell>
          <cell r="M3677">
            <v>3.4544109999999999</v>
          </cell>
          <cell r="N3677">
            <v>3.4544109999999999</v>
          </cell>
          <cell r="O3677">
            <v>6</v>
          </cell>
        </row>
        <row r="3678">
          <cell r="A3678" t="str">
            <v>C&amp;I</v>
          </cell>
          <cell r="B3678">
            <v>5</v>
          </cell>
          <cell r="C3678" t="str">
            <v>R</v>
          </cell>
          <cell r="D3678" t="str">
            <v>Switch</v>
          </cell>
          <cell r="E3678" t="str">
            <v>Building Age: 10 - 20 YEARS</v>
          </cell>
          <cell r="F3678">
            <v>70.5</v>
          </cell>
          <cell r="G3678">
            <v>1.762006</v>
          </cell>
          <cell r="H3678">
            <v>1.6928000000000001</v>
          </cell>
          <cell r="I3678">
            <v>-3.4510000000000001</v>
          </cell>
          <cell r="J3678">
            <v>-1.412121</v>
          </cell>
          <cell r="K3678">
            <v>0</v>
          </cell>
          <cell r="L3678">
            <v>1.412121</v>
          </cell>
          <cell r="M3678">
            <v>3.4510000000000001</v>
          </cell>
          <cell r="N3678">
            <v>3.4510000000000001</v>
          </cell>
          <cell r="O3678">
            <v>6</v>
          </cell>
        </row>
        <row r="3679">
          <cell r="A3679" t="str">
            <v>C&amp;I</v>
          </cell>
          <cell r="B3679">
            <v>6</v>
          </cell>
          <cell r="C3679" t="str">
            <v>R</v>
          </cell>
          <cell r="D3679" t="str">
            <v>Switch</v>
          </cell>
          <cell r="E3679" t="str">
            <v>Building Age: 10 - 20 YEARS</v>
          </cell>
          <cell r="F3679">
            <v>69.5</v>
          </cell>
          <cell r="G3679">
            <v>1.7744059999999999</v>
          </cell>
          <cell r="H3679">
            <v>2.0928</v>
          </cell>
          <cell r="I3679">
            <v>-3.447279</v>
          </cell>
          <cell r="J3679">
            <v>-1.4105989999999999</v>
          </cell>
          <cell r="K3679">
            <v>0</v>
          </cell>
          <cell r="L3679">
            <v>1.4105989999999999</v>
          </cell>
          <cell r="M3679">
            <v>3.447279</v>
          </cell>
          <cell r="N3679">
            <v>3.447279</v>
          </cell>
          <cell r="O3679">
            <v>6</v>
          </cell>
        </row>
        <row r="3680">
          <cell r="A3680" t="str">
            <v>C&amp;I</v>
          </cell>
          <cell r="B3680">
            <v>7</v>
          </cell>
          <cell r="C3680" t="str">
            <v>R</v>
          </cell>
          <cell r="D3680" t="str">
            <v>Switch</v>
          </cell>
          <cell r="E3680" t="str">
            <v>Building Age: 10 - 20 YEARS</v>
          </cell>
          <cell r="F3680">
            <v>68.5</v>
          </cell>
          <cell r="G3680">
            <v>2.0029300000000001</v>
          </cell>
          <cell r="H3680">
            <v>1.740399</v>
          </cell>
          <cell r="I3680">
            <v>-3.4545629999999998</v>
          </cell>
          <cell r="J3680">
            <v>-1.4135789999999999</v>
          </cell>
          <cell r="K3680">
            <v>0</v>
          </cell>
          <cell r="L3680">
            <v>1.4135789999999999</v>
          </cell>
          <cell r="M3680">
            <v>3.4545629999999998</v>
          </cell>
          <cell r="N3680">
            <v>3.4545629999999998</v>
          </cell>
          <cell r="O3680">
            <v>6</v>
          </cell>
        </row>
        <row r="3681">
          <cell r="A3681" t="str">
            <v>C&amp;I</v>
          </cell>
          <cell r="B3681">
            <v>8</v>
          </cell>
          <cell r="C3681" t="str">
            <v>R</v>
          </cell>
          <cell r="D3681" t="str">
            <v>Switch</v>
          </cell>
          <cell r="E3681" t="str">
            <v>Building Age: 10 - 20 YEARS</v>
          </cell>
          <cell r="F3681">
            <v>69</v>
          </cell>
          <cell r="G3681">
            <v>3.4762089999999999</v>
          </cell>
          <cell r="H3681">
            <v>2.994599</v>
          </cell>
          <cell r="I3681">
            <v>-3.4788510000000001</v>
          </cell>
          <cell r="J3681">
            <v>-1.4235180000000001</v>
          </cell>
          <cell r="K3681">
            <v>0</v>
          </cell>
          <cell r="L3681">
            <v>1.4235180000000001</v>
          </cell>
          <cell r="M3681">
            <v>3.4788510000000001</v>
          </cell>
          <cell r="N3681">
            <v>3.4788510000000001</v>
          </cell>
          <cell r="O3681">
            <v>6</v>
          </cell>
        </row>
        <row r="3682">
          <cell r="A3682" t="str">
            <v>C&amp;I</v>
          </cell>
          <cell r="B3682">
            <v>9</v>
          </cell>
          <cell r="C3682" t="str">
            <v>R</v>
          </cell>
          <cell r="D3682" t="str">
            <v>Switch</v>
          </cell>
          <cell r="E3682" t="str">
            <v>Building Age: 10 - 20 YEARS</v>
          </cell>
          <cell r="F3682">
            <v>71.5</v>
          </cell>
          <cell r="G3682">
            <v>3.3346100000000001</v>
          </cell>
          <cell r="H3682">
            <v>2.976099</v>
          </cell>
          <cell r="I3682">
            <v>-3.5300410000000002</v>
          </cell>
          <cell r="J3682">
            <v>-1.444464</v>
          </cell>
          <cell r="K3682">
            <v>0</v>
          </cell>
          <cell r="L3682">
            <v>1.444464</v>
          </cell>
          <cell r="M3682">
            <v>3.5300410000000002</v>
          </cell>
          <cell r="N3682">
            <v>3.5300410000000002</v>
          </cell>
          <cell r="O3682">
            <v>6</v>
          </cell>
        </row>
        <row r="3683">
          <cell r="A3683" t="str">
            <v>C&amp;I</v>
          </cell>
          <cell r="B3683">
            <v>10</v>
          </cell>
          <cell r="C3683" t="str">
            <v>R</v>
          </cell>
          <cell r="D3683" t="str">
            <v>Switch</v>
          </cell>
          <cell r="E3683" t="str">
            <v>Building Age: 10 - 20 YEARS</v>
          </cell>
          <cell r="F3683">
            <v>76</v>
          </cell>
          <cell r="G3683">
            <v>3.2454209999999999</v>
          </cell>
          <cell r="H3683">
            <v>2.2263000000000002</v>
          </cell>
          <cell r="I3683">
            <v>-3.5171130000000002</v>
          </cell>
          <cell r="J3683">
            <v>-1.439174</v>
          </cell>
          <cell r="K3683">
            <v>0</v>
          </cell>
          <cell r="L3683">
            <v>1.439174</v>
          </cell>
          <cell r="M3683">
            <v>3.5171130000000002</v>
          </cell>
          <cell r="N3683">
            <v>3.5171130000000002</v>
          </cell>
          <cell r="O3683">
            <v>6</v>
          </cell>
        </row>
        <row r="3684">
          <cell r="A3684" t="str">
            <v>C&amp;I</v>
          </cell>
          <cell r="B3684">
            <v>11</v>
          </cell>
          <cell r="C3684" t="str">
            <v>R</v>
          </cell>
          <cell r="D3684" t="str">
            <v>Switch</v>
          </cell>
          <cell r="E3684" t="str">
            <v>Building Age: 10 - 20 YEARS</v>
          </cell>
          <cell r="F3684">
            <v>81.5</v>
          </cell>
          <cell r="G3684">
            <v>3.1791930000000002</v>
          </cell>
          <cell r="H3684">
            <v>2.8275000000000001</v>
          </cell>
          <cell r="I3684">
            <v>-3.593772</v>
          </cell>
          <cell r="J3684">
            <v>-1.4705429999999999</v>
          </cell>
          <cell r="K3684">
            <v>0</v>
          </cell>
          <cell r="L3684">
            <v>1.4705429999999999</v>
          </cell>
          <cell r="M3684">
            <v>3.593772</v>
          </cell>
          <cell r="N3684">
            <v>3.593772</v>
          </cell>
          <cell r="O3684">
            <v>6</v>
          </cell>
        </row>
        <row r="3685">
          <cell r="A3685" t="str">
            <v>C&amp;I</v>
          </cell>
          <cell r="B3685">
            <v>12</v>
          </cell>
          <cell r="C3685" t="str">
            <v>R</v>
          </cell>
          <cell r="D3685" t="str">
            <v>Switch</v>
          </cell>
          <cell r="E3685" t="str">
            <v>Building Age: 10 - 20 YEARS</v>
          </cell>
          <cell r="F3685">
            <v>86</v>
          </cell>
          <cell r="G3685">
            <v>3.9507889999999999</v>
          </cell>
          <cell r="H3685">
            <v>4.6804990000000002</v>
          </cell>
          <cell r="I3685">
            <v>-3.7058740000000001</v>
          </cell>
          <cell r="J3685">
            <v>-1.516413</v>
          </cell>
          <cell r="K3685">
            <v>0</v>
          </cell>
          <cell r="L3685">
            <v>1.516413</v>
          </cell>
          <cell r="M3685">
            <v>3.7058740000000001</v>
          </cell>
          <cell r="N3685">
            <v>3.7058740000000001</v>
          </cell>
          <cell r="O3685">
            <v>6</v>
          </cell>
        </row>
        <row r="3686">
          <cell r="A3686" t="str">
            <v>C&amp;I</v>
          </cell>
          <cell r="B3686">
            <v>13</v>
          </cell>
          <cell r="C3686" t="str">
            <v>R</v>
          </cell>
          <cell r="D3686" t="str">
            <v>Switch</v>
          </cell>
          <cell r="E3686" t="str">
            <v>Building Age: 10 - 20 YEARS</v>
          </cell>
          <cell r="F3686">
            <v>89.5</v>
          </cell>
          <cell r="G3686">
            <v>5.2877700000000001</v>
          </cell>
          <cell r="H3686">
            <v>5.992998</v>
          </cell>
          <cell r="I3686">
            <v>-3.7587220000000001</v>
          </cell>
          <cell r="J3686">
            <v>-1.5380389999999999</v>
          </cell>
          <cell r="K3686">
            <v>0</v>
          </cell>
          <cell r="L3686">
            <v>1.5380389999999999</v>
          </cell>
          <cell r="M3686">
            <v>3.7587220000000001</v>
          </cell>
          <cell r="N3686">
            <v>3.7587220000000001</v>
          </cell>
          <cell r="O3686">
            <v>6</v>
          </cell>
        </row>
        <row r="3687">
          <cell r="A3687" t="str">
            <v>C&amp;I</v>
          </cell>
          <cell r="B3687">
            <v>14</v>
          </cell>
          <cell r="C3687" t="str">
            <v>R</v>
          </cell>
          <cell r="D3687" t="str">
            <v>Switch</v>
          </cell>
          <cell r="E3687" t="str">
            <v>Building Age: 10 - 20 YEARS</v>
          </cell>
          <cell r="F3687">
            <v>92.5</v>
          </cell>
          <cell r="G3687">
            <v>5.6516640000000002</v>
          </cell>
          <cell r="H3687">
            <v>5.1520989999999998</v>
          </cell>
          <cell r="I3687">
            <v>-3.9496030000000002</v>
          </cell>
          <cell r="J3687">
            <v>-1.6161449999999999</v>
          </cell>
          <cell r="K3687">
            <v>0</v>
          </cell>
          <cell r="L3687">
            <v>1.6161449999999999</v>
          </cell>
          <cell r="M3687">
            <v>3.9496030000000002</v>
          </cell>
          <cell r="N3687">
            <v>3.9496030000000002</v>
          </cell>
          <cell r="O3687">
            <v>6</v>
          </cell>
        </row>
        <row r="3688">
          <cell r="A3688" t="str">
            <v>C&amp;I</v>
          </cell>
          <cell r="B3688">
            <v>15</v>
          </cell>
          <cell r="C3688" t="str">
            <v>R</v>
          </cell>
          <cell r="D3688" t="str">
            <v>Switch</v>
          </cell>
          <cell r="E3688" t="str">
            <v>Building Age: 10 - 20 YEARS</v>
          </cell>
          <cell r="F3688">
            <v>95</v>
          </cell>
          <cell r="G3688">
            <v>5.9860759999999997</v>
          </cell>
          <cell r="H3688">
            <v>5.4023979999999998</v>
          </cell>
          <cell r="I3688">
            <v>-3.8470490000000002</v>
          </cell>
          <cell r="J3688">
            <v>-1.5741810000000001</v>
          </cell>
          <cell r="K3688">
            <v>0</v>
          </cell>
          <cell r="L3688">
            <v>1.5741810000000001</v>
          </cell>
          <cell r="M3688">
            <v>3.8470490000000002</v>
          </cell>
          <cell r="N3688">
            <v>3.8470490000000002</v>
          </cell>
          <cell r="O3688">
            <v>6</v>
          </cell>
        </row>
        <row r="3689">
          <cell r="A3689" t="str">
            <v>C&amp;I</v>
          </cell>
          <cell r="B3689">
            <v>16</v>
          </cell>
          <cell r="C3689" t="str">
            <v>R</v>
          </cell>
          <cell r="D3689" t="str">
            <v>Switch</v>
          </cell>
          <cell r="E3689" t="str">
            <v>Building Age: 10 - 20 YEARS</v>
          </cell>
          <cell r="F3689">
            <v>97.5</v>
          </cell>
          <cell r="G3689">
            <v>7.0404530000000003</v>
          </cell>
          <cell r="H3689">
            <v>5.781199</v>
          </cell>
          <cell r="I3689">
            <v>-3.724656</v>
          </cell>
          <cell r="J3689">
            <v>-1.5240990000000001</v>
          </cell>
          <cell r="K3689">
            <v>0</v>
          </cell>
          <cell r="L3689">
            <v>1.5240990000000001</v>
          </cell>
          <cell r="M3689">
            <v>3.724656</v>
          </cell>
          <cell r="N3689">
            <v>3.724656</v>
          </cell>
          <cell r="O3689">
            <v>6</v>
          </cell>
        </row>
        <row r="3690">
          <cell r="A3690" t="str">
            <v>C&amp;I</v>
          </cell>
          <cell r="B3690">
            <v>17</v>
          </cell>
          <cell r="C3690" t="str">
            <v>R</v>
          </cell>
          <cell r="D3690" t="str">
            <v>Switch</v>
          </cell>
          <cell r="E3690" t="str">
            <v>Building Age: 10 - 20 YEARS</v>
          </cell>
          <cell r="F3690">
            <v>99</v>
          </cell>
          <cell r="G3690">
            <v>7.1385560000000003</v>
          </cell>
          <cell r="H3690">
            <v>4.0931990000000003</v>
          </cell>
          <cell r="I3690">
            <v>-3.7492190000000001</v>
          </cell>
          <cell r="J3690">
            <v>-1.5341499999999999</v>
          </cell>
          <cell r="K3690">
            <v>0</v>
          </cell>
          <cell r="L3690">
            <v>1.5341499999999999</v>
          </cell>
          <cell r="M3690">
            <v>3.7492190000000001</v>
          </cell>
          <cell r="N3690">
            <v>3.7492190000000001</v>
          </cell>
          <cell r="O3690">
            <v>6</v>
          </cell>
        </row>
        <row r="3691">
          <cell r="A3691" t="str">
            <v>C&amp;I</v>
          </cell>
          <cell r="B3691">
            <v>18</v>
          </cell>
          <cell r="C3691" t="str">
            <v>R</v>
          </cell>
          <cell r="D3691" t="str">
            <v>Switch</v>
          </cell>
          <cell r="E3691" t="str">
            <v>Building Age: 10 - 20 YEARS</v>
          </cell>
          <cell r="F3691">
            <v>99</v>
          </cell>
          <cell r="G3691">
            <v>6.0705119999999999</v>
          </cell>
          <cell r="H3691">
            <v>5.068899</v>
          </cell>
          <cell r="I3691">
            <v>-3.712243</v>
          </cell>
          <cell r="J3691">
            <v>-1.51902</v>
          </cell>
          <cell r="K3691">
            <v>0</v>
          </cell>
          <cell r="L3691">
            <v>1.51902</v>
          </cell>
          <cell r="M3691">
            <v>3.712243</v>
          </cell>
          <cell r="N3691">
            <v>3.712243</v>
          </cell>
          <cell r="O3691">
            <v>6</v>
          </cell>
        </row>
        <row r="3692">
          <cell r="A3692" t="str">
            <v>C&amp;I</v>
          </cell>
          <cell r="B3692">
            <v>19</v>
          </cell>
          <cell r="C3692" t="str">
            <v>R</v>
          </cell>
          <cell r="D3692" t="str">
            <v>Switch</v>
          </cell>
          <cell r="E3692" t="str">
            <v>Building Age: 10 - 20 YEARS</v>
          </cell>
          <cell r="F3692">
            <v>96.5</v>
          </cell>
          <cell r="G3692">
            <v>4.9478229999999996</v>
          </cell>
          <cell r="H3692">
            <v>3.718699</v>
          </cell>
          <cell r="I3692">
            <v>-3.6520069999999998</v>
          </cell>
          <cell r="J3692">
            <v>-1.494372</v>
          </cell>
          <cell r="K3692">
            <v>0</v>
          </cell>
          <cell r="L3692">
            <v>1.494372</v>
          </cell>
          <cell r="M3692">
            <v>3.6520069999999998</v>
          </cell>
          <cell r="N3692">
            <v>3.6520069999999998</v>
          </cell>
          <cell r="O3692">
            <v>6</v>
          </cell>
        </row>
        <row r="3693">
          <cell r="A3693" t="str">
            <v>C&amp;I</v>
          </cell>
          <cell r="B3693">
            <v>20</v>
          </cell>
          <cell r="C3693" t="str">
            <v>R</v>
          </cell>
          <cell r="D3693" t="str">
            <v>Switch</v>
          </cell>
          <cell r="E3693" t="str">
            <v>Building Age: 10 - 20 YEARS</v>
          </cell>
          <cell r="F3693">
            <v>94.5</v>
          </cell>
          <cell r="G3693">
            <v>4.2648060000000001</v>
          </cell>
          <cell r="H3693">
            <v>4.628698</v>
          </cell>
          <cell r="I3693">
            <v>-3.7134230000000001</v>
          </cell>
          <cell r="J3693">
            <v>-1.5195019999999999</v>
          </cell>
          <cell r="K3693">
            <v>0</v>
          </cell>
          <cell r="L3693">
            <v>1.5195019999999999</v>
          </cell>
          <cell r="M3693">
            <v>3.7134230000000001</v>
          </cell>
          <cell r="N3693">
            <v>3.7134230000000001</v>
          </cell>
          <cell r="O3693">
            <v>6</v>
          </cell>
        </row>
        <row r="3694">
          <cell r="A3694" t="str">
            <v>C&amp;I</v>
          </cell>
          <cell r="B3694">
            <v>21</v>
          </cell>
          <cell r="C3694" t="str">
            <v>R</v>
          </cell>
          <cell r="D3694" t="str">
            <v>Switch</v>
          </cell>
          <cell r="E3694" t="str">
            <v>Building Age: 10 - 20 YEARS</v>
          </cell>
          <cell r="F3694">
            <v>90.5</v>
          </cell>
          <cell r="G3694">
            <v>3.209711</v>
          </cell>
          <cell r="H3694">
            <v>3.2842989999999999</v>
          </cell>
          <cell r="I3694">
            <v>-3.6278540000000001</v>
          </cell>
          <cell r="J3694">
            <v>-1.484488</v>
          </cell>
          <cell r="K3694">
            <v>0</v>
          </cell>
          <cell r="L3694">
            <v>1.484488</v>
          </cell>
          <cell r="M3694">
            <v>3.6278540000000001</v>
          </cell>
          <cell r="N3694">
            <v>3.6278540000000001</v>
          </cell>
          <cell r="O3694">
            <v>6</v>
          </cell>
        </row>
        <row r="3695">
          <cell r="A3695" t="str">
            <v>C&amp;I</v>
          </cell>
          <cell r="B3695">
            <v>22</v>
          </cell>
          <cell r="C3695" t="str">
            <v>R</v>
          </cell>
          <cell r="D3695" t="str">
            <v>Switch</v>
          </cell>
          <cell r="E3695" t="str">
            <v>Building Age: 10 - 20 YEARS</v>
          </cell>
          <cell r="F3695">
            <v>87.5</v>
          </cell>
          <cell r="G3695">
            <v>2.8550520000000001</v>
          </cell>
          <cell r="H3695">
            <v>2.9794990000000001</v>
          </cell>
          <cell r="I3695">
            <v>-3.5622729999999998</v>
          </cell>
          <cell r="J3695">
            <v>-1.4576530000000001</v>
          </cell>
          <cell r="K3695">
            <v>0</v>
          </cell>
          <cell r="L3695">
            <v>1.4576530000000001</v>
          </cell>
          <cell r="M3695">
            <v>3.5622729999999998</v>
          </cell>
          <cell r="N3695">
            <v>3.5622729999999998</v>
          </cell>
          <cell r="O3695">
            <v>6</v>
          </cell>
        </row>
        <row r="3696">
          <cell r="A3696" t="str">
            <v>C&amp;I</v>
          </cell>
          <cell r="B3696">
            <v>23</v>
          </cell>
          <cell r="C3696" t="str">
            <v>R</v>
          </cell>
          <cell r="D3696" t="str">
            <v>Switch</v>
          </cell>
          <cell r="E3696" t="str">
            <v>Building Age: 10 - 20 YEARS</v>
          </cell>
          <cell r="F3696">
            <v>84.5</v>
          </cell>
          <cell r="G3696">
            <v>2.5630220000000001</v>
          </cell>
          <cell r="H3696">
            <v>3.228599</v>
          </cell>
          <cell r="I3696">
            <v>-3.5250119999999998</v>
          </cell>
          <cell r="J3696">
            <v>-1.4424060000000001</v>
          </cell>
          <cell r="K3696">
            <v>0</v>
          </cell>
          <cell r="L3696">
            <v>1.4424060000000001</v>
          </cell>
          <cell r="M3696">
            <v>3.5250119999999998</v>
          </cell>
          <cell r="N3696">
            <v>3.5250119999999998</v>
          </cell>
          <cell r="O3696">
            <v>6</v>
          </cell>
        </row>
        <row r="3697">
          <cell r="A3697" t="str">
            <v>C&amp;I</v>
          </cell>
          <cell r="B3697">
            <v>24</v>
          </cell>
          <cell r="C3697" t="str">
            <v>R</v>
          </cell>
          <cell r="D3697" t="str">
            <v>Switch</v>
          </cell>
          <cell r="E3697" t="str">
            <v>Building Age: 10 - 20 YEARS</v>
          </cell>
          <cell r="F3697">
            <v>82</v>
          </cell>
          <cell r="G3697">
            <v>2.3914529999999998</v>
          </cell>
          <cell r="H3697">
            <v>2.6048990000000001</v>
          </cell>
          <cell r="I3697">
            <v>-3.4857879999999999</v>
          </cell>
          <cell r="J3697">
            <v>-1.426356</v>
          </cell>
          <cell r="K3697">
            <v>0</v>
          </cell>
          <cell r="L3697">
            <v>1.426356</v>
          </cell>
          <cell r="M3697">
            <v>3.4857879999999999</v>
          </cell>
          <cell r="N3697">
            <v>3.4857879999999999</v>
          </cell>
          <cell r="O3697">
            <v>6</v>
          </cell>
        </row>
        <row r="3698">
          <cell r="A3698" t="str">
            <v>C&amp;I</v>
          </cell>
          <cell r="B3698">
            <v>1</v>
          </cell>
          <cell r="C3698" t="str">
            <v>R</v>
          </cell>
          <cell r="D3698" t="str">
            <v>Switch</v>
          </cell>
          <cell r="E3698" t="str">
            <v>Building Age: 3 - 10 YEARS</v>
          </cell>
          <cell r="F3698">
            <v>77</v>
          </cell>
          <cell r="G3698">
            <v>0.7301877</v>
          </cell>
          <cell r="H3698">
            <v>1.3049550000000001</v>
          </cell>
          <cell r="I3698">
            <v>-0.71784539999999997</v>
          </cell>
          <cell r="J3698">
            <v>-0.29373650000000001</v>
          </cell>
          <cell r="K3698">
            <v>0</v>
          </cell>
          <cell r="L3698">
            <v>0.29373650000000001</v>
          </cell>
          <cell r="M3698">
            <v>0.71784539999999997</v>
          </cell>
          <cell r="N3698">
            <v>0.71784539999999997</v>
          </cell>
          <cell r="O3698">
            <v>4</v>
          </cell>
        </row>
        <row r="3699">
          <cell r="A3699" t="str">
            <v>C&amp;I</v>
          </cell>
          <cell r="B3699">
            <v>2</v>
          </cell>
          <cell r="C3699" t="str">
            <v>R</v>
          </cell>
          <cell r="D3699" t="str">
            <v>Switch</v>
          </cell>
          <cell r="E3699" t="str">
            <v>Building Age: 3 - 10 YEARS</v>
          </cell>
          <cell r="F3699">
            <v>76.5</v>
          </cell>
          <cell r="G3699">
            <v>0.34389360000000002</v>
          </cell>
          <cell r="H3699">
            <v>0.4827032</v>
          </cell>
          <cell r="I3699">
            <v>-0.71652819999999995</v>
          </cell>
          <cell r="J3699">
            <v>-0.2931975</v>
          </cell>
          <cell r="K3699">
            <v>0</v>
          </cell>
          <cell r="L3699">
            <v>0.2931975</v>
          </cell>
          <cell r="M3699">
            <v>0.71652819999999995</v>
          </cell>
          <cell r="N3699">
            <v>0.71652819999999995</v>
          </cell>
          <cell r="O3699">
            <v>4</v>
          </cell>
        </row>
        <row r="3700">
          <cell r="A3700" t="str">
            <v>C&amp;I</v>
          </cell>
          <cell r="B3700">
            <v>3</v>
          </cell>
          <cell r="C3700" t="str">
            <v>R</v>
          </cell>
          <cell r="D3700" t="str">
            <v>Switch</v>
          </cell>
          <cell r="E3700" t="str">
            <v>Building Age: 3 - 10 YEARS</v>
          </cell>
          <cell r="F3700">
            <v>73.5</v>
          </cell>
          <cell r="G3700">
            <v>0.35356799999999999</v>
          </cell>
          <cell r="H3700">
            <v>0.53393999999999997</v>
          </cell>
          <cell r="I3700">
            <v>-0.71269199999999999</v>
          </cell>
          <cell r="J3700">
            <v>-0.29162779999999999</v>
          </cell>
          <cell r="K3700">
            <v>0</v>
          </cell>
          <cell r="L3700">
            <v>0.29162779999999999</v>
          </cell>
          <cell r="M3700">
            <v>0.71269199999999999</v>
          </cell>
          <cell r="N3700">
            <v>0.71269199999999999</v>
          </cell>
          <cell r="O3700">
            <v>4</v>
          </cell>
        </row>
        <row r="3701">
          <cell r="A3701" t="str">
            <v>C&amp;I</v>
          </cell>
          <cell r="B3701">
            <v>4</v>
          </cell>
          <cell r="C3701" t="str">
            <v>R</v>
          </cell>
          <cell r="D3701" t="str">
            <v>Switch</v>
          </cell>
          <cell r="E3701" t="str">
            <v>Building Age: 3 - 10 YEARS</v>
          </cell>
          <cell r="F3701">
            <v>72</v>
          </cell>
          <cell r="G3701">
            <v>0.35233059999999999</v>
          </cell>
          <cell r="H3701">
            <v>0.66483619999999999</v>
          </cell>
          <cell r="I3701">
            <v>-0.71041889999999996</v>
          </cell>
          <cell r="J3701">
            <v>-0.2906977</v>
          </cell>
          <cell r="K3701">
            <v>0</v>
          </cell>
          <cell r="L3701">
            <v>0.2906977</v>
          </cell>
          <cell r="M3701">
            <v>0.71041889999999996</v>
          </cell>
          <cell r="N3701">
            <v>0.71041889999999996</v>
          </cell>
          <cell r="O3701">
            <v>4</v>
          </cell>
        </row>
        <row r="3702">
          <cell r="A3702" t="str">
            <v>C&amp;I</v>
          </cell>
          <cell r="B3702">
            <v>5</v>
          </cell>
          <cell r="C3702" t="str">
            <v>R</v>
          </cell>
          <cell r="D3702" t="str">
            <v>Switch</v>
          </cell>
          <cell r="E3702" t="str">
            <v>Building Age: 3 - 10 YEARS</v>
          </cell>
          <cell r="F3702">
            <v>70.5</v>
          </cell>
          <cell r="G3702">
            <v>0.34212569999999998</v>
          </cell>
          <cell r="H3702">
            <v>0.49315110000000001</v>
          </cell>
          <cell r="I3702">
            <v>-0.71040800000000004</v>
          </cell>
          <cell r="J3702">
            <v>-0.29069319999999998</v>
          </cell>
          <cell r="K3702">
            <v>0</v>
          </cell>
          <cell r="L3702">
            <v>0.29069319999999998</v>
          </cell>
          <cell r="M3702">
            <v>0.71040800000000004</v>
          </cell>
          <cell r="N3702">
            <v>0.71040800000000004</v>
          </cell>
          <cell r="O3702">
            <v>4</v>
          </cell>
        </row>
        <row r="3703">
          <cell r="A3703" t="str">
            <v>C&amp;I</v>
          </cell>
          <cell r="B3703">
            <v>6</v>
          </cell>
          <cell r="C3703" t="str">
            <v>R</v>
          </cell>
          <cell r="D3703" t="str">
            <v>Switch</v>
          </cell>
          <cell r="E3703" t="str">
            <v>Building Age: 3 - 10 YEARS</v>
          </cell>
          <cell r="F3703">
            <v>69.5</v>
          </cell>
          <cell r="G3703">
            <v>0.32823649999999999</v>
          </cell>
          <cell r="H3703">
            <v>0.50489150000000005</v>
          </cell>
          <cell r="I3703">
            <v>-0.70970009999999994</v>
          </cell>
          <cell r="J3703">
            <v>-0.29040349999999998</v>
          </cell>
          <cell r="K3703">
            <v>0</v>
          </cell>
          <cell r="L3703">
            <v>0.29040349999999998</v>
          </cell>
          <cell r="M3703">
            <v>0.70970009999999994</v>
          </cell>
          <cell r="N3703">
            <v>0.70970009999999994</v>
          </cell>
          <cell r="O3703">
            <v>4</v>
          </cell>
        </row>
        <row r="3704">
          <cell r="A3704" t="str">
            <v>C&amp;I</v>
          </cell>
          <cell r="B3704">
            <v>7</v>
          </cell>
          <cell r="C3704" t="str">
            <v>R</v>
          </cell>
          <cell r="D3704" t="str">
            <v>Switch</v>
          </cell>
          <cell r="E3704" t="str">
            <v>Building Age: 3 - 10 YEARS</v>
          </cell>
          <cell r="F3704">
            <v>68.5</v>
          </cell>
          <cell r="G3704">
            <v>0.30695879999999998</v>
          </cell>
          <cell r="H3704">
            <v>0.3849223</v>
          </cell>
          <cell r="I3704">
            <v>-0.71077970000000001</v>
          </cell>
          <cell r="J3704">
            <v>-0.29084529999999997</v>
          </cell>
          <cell r="K3704">
            <v>0</v>
          </cell>
          <cell r="L3704">
            <v>0.29084529999999997</v>
          </cell>
          <cell r="M3704">
            <v>0.71077970000000001</v>
          </cell>
          <cell r="N3704">
            <v>0.71077970000000001</v>
          </cell>
          <cell r="O3704">
            <v>4</v>
          </cell>
        </row>
        <row r="3705">
          <cell r="A3705" t="str">
            <v>C&amp;I</v>
          </cell>
          <cell r="B3705">
            <v>8</v>
          </cell>
          <cell r="C3705" t="str">
            <v>R</v>
          </cell>
          <cell r="D3705" t="str">
            <v>Switch</v>
          </cell>
          <cell r="E3705" t="str">
            <v>Building Age: 3 - 10 YEARS</v>
          </cell>
          <cell r="F3705">
            <v>69</v>
          </cell>
          <cell r="G3705">
            <v>0.33262659999999999</v>
          </cell>
          <cell r="H3705">
            <v>0.36886089999999999</v>
          </cell>
          <cell r="I3705">
            <v>-0.71882489999999999</v>
          </cell>
          <cell r="J3705">
            <v>-0.29413729999999999</v>
          </cell>
          <cell r="K3705">
            <v>0</v>
          </cell>
          <cell r="L3705">
            <v>0.29413729999999999</v>
          </cell>
          <cell r="M3705">
            <v>0.71882489999999999</v>
          </cell>
          <cell r="N3705">
            <v>0.71882489999999999</v>
          </cell>
          <cell r="O3705">
            <v>4</v>
          </cell>
        </row>
        <row r="3706">
          <cell r="A3706" t="str">
            <v>C&amp;I</v>
          </cell>
          <cell r="B3706">
            <v>9</v>
          </cell>
          <cell r="C3706" t="str">
            <v>R</v>
          </cell>
          <cell r="D3706" t="str">
            <v>Switch</v>
          </cell>
          <cell r="E3706" t="str">
            <v>Building Age: 3 - 10 YEARS</v>
          </cell>
          <cell r="F3706">
            <v>71.5</v>
          </cell>
          <cell r="G3706">
            <v>0.4048138</v>
          </cell>
          <cell r="H3706">
            <v>0.44887060000000001</v>
          </cell>
          <cell r="I3706">
            <v>-0.72888209999999998</v>
          </cell>
          <cell r="J3706">
            <v>-0.29825259999999998</v>
          </cell>
          <cell r="K3706">
            <v>0</v>
          </cell>
          <cell r="L3706">
            <v>0.29825259999999998</v>
          </cell>
          <cell r="M3706">
            <v>0.72888209999999998</v>
          </cell>
          <cell r="N3706">
            <v>0.72888209999999998</v>
          </cell>
          <cell r="O3706">
            <v>4</v>
          </cell>
        </row>
        <row r="3707">
          <cell r="A3707" t="str">
            <v>C&amp;I</v>
          </cell>
          <cell r="B3707">
            <v>10</v>
          </cell>
          <cell r="C3707" t="str">
            <v>R</v>
          </cell>
          <cell r="D3707" t="str">
            <v>Switch</v>
          </cell>
          <cell r="E3707" t="str">
            <v>Building Age: 3 - 10 YEARS</v>
          </cell>
          <cell r="F3707">
            <v>76</v>
          </cell>
          <cell r="G3707">
            <v>0.41859459999999998</v>
          </cell>
          <cell r="H3707">
            <v>0.50919729999999996</v>
          </cell>
          <cell r="I3707">
            <v>-0.72968929999999999</v>
          </cell>
          <cell r="J3707">
            <v>-0.29858289999999998</v>
          </cell>
          <cell r="K3707">
            <v>0</v>
          </cell>
          <cell r="L3707">
            <v>0.29858289999999998</v>
          </cell>
          <cell r="M3707">
            <v>0.72968929999999999</v>
          </cell>
          <cell r="N3707">
            <v>0.72968929999999999</v>
          </cell>
          <cell r="O3707">
            <v>4</v>
          </cell>
        </row>
        <row r="3708">
          <cell r="A3708" t="str">
            <v>C&amp;I</v>
          </cell>
          <cell r="B3708">
            <v>11</v>
          </cell>
          <cell r="C3708" t="str">
            <v>R</v>
          </cell>
          <cell r="D3708" t="str">
            <v>Switch</v>
          </cell>
          <cell r="E3708" t="str">
            <v>Building Age: 3 - 10 YEARS</v>
          </cell>
          <cell r="F3708">
            <v>81.5</v>
          </cell>
          <cell r="G3708">
            <v>0.43817349999999999</v>
          </cell>
          <cell r="H3708">
            <v>0.46762340000000002</v>
          </cell>
          <cell r="I3708">
            <v>-0.73045760000000004</v>
          </cell>
          <cell r="J3708">
            <v>-0.29889729999999998</v>
          </cell>
          <cell r="K3708">
            <v>0</v>
          </cell>
          <cell r="L3708">
            <v>0.29889729999999998</v>
          </cell>
          <cell r="M3708">
            <v>0.73045760000000004</v>
          </cell>
          <cell r="N3708">
            <v>0.73045760000000004</v>
          </cell>
          <cell r="O3708">
            <v>4</v>
          </cell>
        </row>
        <row r="3709">
          <cell r="A3709" t="str">
            <v>C&amp;I</v>
          </cell>
          <cell r="B3709">
            <v>12</v>
          </cell>
          <cell r="C3709" t="str">
            <v>R</v>
          </cell>
          <cell r="D3709" t="str">
            <v>Switch</v>
          </cell>
          <cell r="E3709" t="str">
            <v>Building Age: 3 - 10 YEARS</v>
          </cell>
          <cell r="F3709">
            <v>86</v>
          </cell>
          <cell r="G3709">
            <v>0.47920669999999999</v>
          </cell>
          <cell r="H3709">
            <v>0.40521390000000002</v>
          </cell>
          <cell r="I3709">
            <v>-0.75318879999999999</v>
          </cell>
          <cell r="J3709">
            <v>-0.30819879999999999</v>
          </cell>
          <cell r="K3709">
            <v>0</v>
          </cell>
          <cell r="L3709">
            <v>0.30819879999999999</v>
          </cell>
          <cell r="M3709">
            <v>0.75318879999999999</v>
          </cell>
          <cell r="N3709">
            <v>0.75318879999999999</v>
          </cell>
          <cell r="O3709">
            <v>4</v>
          </cell>
        </row>
        <row r="3710">
          <cell r="A3710" t="str">
            <v>C&amp;I</v>
          </cell>
          <cell r="B3710">
            <v>13</v>
          </cell>
          <cell r="C3710" t="str">
            <v>R</v>
          </cell>
          <cell r="D3710" t="str">
            <v>Switch</v>
          </cell>
          <cell r="E3710" t="str">
            <v>Building Age: 3 - 10 YEARS</v>
          </cell>
          <cell r="F3710">
            <v>89.5</v>
          </cell>
          <cell r="G3710">
            <v>0.52148170000000005</v>
          </cell>
          <cell r="H3710">
            <v>0.4625013</v>
          </cell>
          <cell r="I3710">
            <v>-0.76474070000000005</v>
          </cell>
          <cell r="J3710">
            <v>-0.31292569999999997</v>
          </cell>
          <cell r="K3710">
            <v>0</v>
          </cell>
          <cell r="L3710">
            <v>0.31292569999999997</v>
          </cell>
          <cell r="M3710">
            <v>0.76474070000000005</v>
          </cell>
          <cell r="N3710">
            <v>0.76474070000000005</v>
          </cell>
          <cell r="O3710">
            <v>4</v>
          </cell>
        </row>
        <row r="3711">
          <cell r="A3711" t="str">
            <v>C&amp;I</v>
          </cell>
          <cell r="B3711">
            <v>14</v>
          </cell>
          <cell r="C3711" t="str">
            <v>R</v>
          </cell>
          <cell r="D3711" t="str">
            <v>Switch</v>
          </cell>
          <cell r="E3711" t="str">
            <v>Building Age: 3 - 10 YEARS</v>
          </cell>
          <cell r="F3711">
            <v>92.5</v>
          </cell>
          <cell r="G3711">
            <v>0.50128139999999999</v>
          </cell>
          <cell r="H3711">
            <v>0.5617453</v>
          </cell>
          <cell r="I3711">
            <v>-0.80203440000000004</v>
          </cell>
          <cell r="J3711">
            <v>-0.32818599999999998</v>
          </cell>
          <cell r="K3711">
            <v>0</v>
          </cell>
          <cell r="L3711">
            <v>0.32818599999999998</v>
          </cell>
          <cell r="M3711">
            <v>0.80203440000000004</v>
          </cell>
          <cell r="N3711">
            <v>0.80203440000000004</v>
          </cell>
          <cell r="O3711">
            <v>4</v>
          </cell>
        </row>
        <row r="3712">
          <cell r="A3712" t="str">
            <v>C&amp;I</v>
          </cell>
          <cell r="B3712">
            <v>15</v>
          </cell>
          <cell r="C3712" t="str">
            <v>R</v>
          </cell>
          <cell r="D3712" t="str">
            <v>Switch</v>
          </cell>
          <cell r="E3712" t="str">
            <v>Building Age: 3 - 10 YEARS</v>
          </cell>
          <cell r="F3712">
            <v>95</v>
          </cell>
          <cell r="G3712">
            <v>0.59384979999999998</v>
          </cell>
          <cell r="H3712">
            <v>0.63690919999999995</v>
          </cell>
          <cell r="I3712">
            <v>-0.79862390000000005</v>
          </cell>
          <cell r="J3712">
            <v>-0.32679039999999998</v>
          </cell>
          <cell r="K3712">
            <v>0</v>
          </cell>
          <cell r="L3712">
            <v>0.32679039999999998</v>
          </cell>
          <cell r="M3712">
            <v>0.79862390000000005</v>
          </cell>
          <cell r="N3712">
            <v>0.79862390000000005</v>
          </cell>
          <cell r="O3712">
            <v>4</v>
          </cell>
        </row>
        <row r="3713">
          <cell r="A3713" t="str">
            <v>C&amp;I</v>
          </cell>
          <cell r="B3713">
            <v>16</v>
          </cell>
          <cell r="C3713" t="str">
            <v>R</v>
          </cell>
          <cell r="D3713" t="str">
            <v>Switch</v>
          </cell>
          <cell r="E3713" t="str">
            <v>Building Age: 3 - 10 YEARS</v>
          </cell>
          <cell r="F3713">
            <v>97.5</v>
          </cell>
          <cell r="G3713">
            <v>0.61497139999999995</v>
          </cell>
          <cell r="H3713">
            <v>0.87863460000000004</v>
          </cell>
          <cell r="I3713">
            <v>-0.78448790000000002</v>
          </cell>
          <cell r="J3713">
            <v>-0.32100610000000002</v>
          </cell>
          <cell r="K3713">
            <v>0</v>
          </cell>
          <cell r="L3713">
            <v>0.32100610000000002</v>
          </cell>
          <cell r="M3713">
            <v>0.78448790000000002</v>
          </cell>
          <cell r="N3713">
            <v>0.78448790000000002</v>
          </cell>
          <cell r="O3713">
            <v>4</v>
          </cell>
        </row>
        <row r="3714">
          <cell r="A3714" t="str">
            <v>C&amp;I</v>
          </cell>
          <cell r="B3714">
            <v>17</v>
          </cell>
          <cell r="C3714" t="str">
            <v>R</v>
          </cell>
          <cell r="D3714" t="str">
            <v>Switch</v>
          </cell>
          <cell r="E3714" t="str">
            <v>Building Age: 3 - 10 YEARS</v>
          </cell>
          <cell r="F3714">
            <v>99</v>
          </cell>
          <cell r="G3714">
            <v>0.55803659999999999</v>
          </cell>
          <cell r="H3714">
            <v>0.94196530000000001</v>
          </cell>
          <cell r="I3714">
            <v>-0.79518350000000004</v>
          </cell>
          <cell r="J3714">
            <v>-0.32538260000000002</v>
          </cell>
          <cell r="K3714">
            <v>0</v>
          </cell>
          <cell r="L3714">
            <v>0.32538260000000002</v>
          </cell>
          <cell r="M3714">
            <v>0.79518350000000004</v>
          </cell>
          <cell r="N3714">
            <v>0.79518350000000004</v>
          </cell>
          <cell r="O3714">
            <v>4</v>
          </cell>
        </row>
        <row r="3715">
          <cell r="A3715" t="str">
            <v>C&amp;I</v>
          </cell>
          <cell r="B3715">
            <v>18</v>
          </cell>
          <cell r="C3715" t="str">
            <v>R</v>
          </cell>
          <cell r="D3715" t="str">
            <v>Switch</v>
          </cell>
          <cell r="E3715" t="str">
            <v>Building Age: 3 - 10 YEARS</v>
          </cell>
          <cell r="F3715">
            <v>99</v>
          </cell>
          <cell r="G3715">
            <v>0.3176081</v>
          </cell>
          <cell r="H3715">
            <v>0.74278069999999996</v>
          </cell>
          <cell r="I3715">
            <v>-0.79549910000000001</v>
          </cell>
          <cell r="J3715">
            <v>-0.32551180000000002</v>
          </cell>
          <cell r="K3715">
            <v>0</v>
          </cell>
          <cell r="L3715">
            <v>0.32551180000000002</v>
          </cell>
          <cell r="M3715">
            <v>0.79549910000000001</v>
          </cell>
          <cell r="N3715">
            <v>0.79549910000000001</v>
          </cell>
          <cell r="O3715">
            <v>4</v>
          </cell>
        </row>
        <row r="3716">
          <cell r="A3716" t="str">
            <v>C&amp;I</v>
          </cell>
          <cell r="B3716">
            <v>19</v>
          </cell>
          <cell r="C3716" t="str">
            <v>R</v>
          </cell>
          <cell r="D3716" t="str">
            <v>Switch</v>
          </cell>
          <cell r="E3716" t="str">
            <v>Building Age: 3 - 10 YEARS</v>
          </cell>
          <cell r="F3716">
            <v>96.5</v>
          </cell>
          <cell r="G3716">
            <v>0.25578279999999998</v>
          </cell>
          <cell r="H3716">
            <v>0.39921970000000001</v>
          </cell>
          <cell r="I3716">
            <v>-0.76838419999999996</v>
          </cell>
          <cell r="J3716">
            <v>-0.31441659999999999</v>
          </cell>
          <cell r="K3716">
            <v>0</v>
          </cell>
          <cell r="L3716">
            <v>0.31441659999999999</v>
          </cell>
          <cell r="M3716">
            <v>0.76838419999999996</v>
          </cell>
          <cell r="N3716">
            <v>0.76838419999999996</v>
          </cell>
          <cell r="O3716">
            <v>4</v>
          </cell>
        </row>
        <row r="3717">
          <cell r="A3717" t="str">
            <v>C&amp;I</v>
          </cell>
          <cell r="B3717">
            <v>20</v>
          </cell>
          <cell r="C3717" t="str">
            <v>R</v>
          </cell>
          <cell r="D3717" t="str">
            <v>Switch</v>
          </cell>
          <cell r="E3717" t="str">
            <v>Building Age: 3 - 10 YEARS</v>
          </cell>
          <cell r="F3717">
            <v>94.5</v>
          </cell>
          <cell r="G3717">
            <v>0.28958050000000002</v>
          </cell>
          <cell r="H3717">
            <v>0.43591619999999998</v>
          </cell>
          <cell r="I3717">
            <v>-0.76079799999999997</v>
          </cell>
          <cell r="J3717">
            <v>-0.31131239999999999</v>
          </cell>
          <cell r="K3717">
            <v>0</v>
          </cell>
          <cell r="L3717">
            <v>0.31131239999999999</v>
          </cell>
          <cell r="M3717">
            <v>0.76079799999999997</v>
          </cell>
          <cell r="N3717">
            <v>0.76079799999999997</v>
          </cell>
          <cell r="O3717">
            <v>4</v>
          </cell>
        </row>
        <row r="3718">
          <cell r="A3718" t="str">
            <v>C&amp;I</v>
          </cell>
          <cell r="B3718">
            <v>21</v>
          </cell>
          <cell r="C3718" t="str">
            <v>R</v>
          </cell>
          <cell r="D3718" t="str">
            <v>Switch</v>
          </cell>
          <cell r="E3718" t="str">
            <v>Building Age: 3 - 10 YEARS</v>
          </cell>
          <cell r="F3718">
            <v>90.5</v>
          </cell>
          <cell r="G3718">
            <v>0.24157919999999999</v>
          </cell>
          <cell r="H3718">
            <v>0.39422770000000001</v>
          </cell>
          <cell r="I3718">
            <v>-0.75794890000000004</v>
          </cell>
          <cell r="J3718">
            <v>-0.31014649999999999</v>
          </cell>
          <cell r="K3718">
            <v>0</v>
          </cell>
          <cell r="L3718">
            <v>0.31014649999999999</v>
          </cell>
          <cell r="M3718">
            <v>0.75794890000000004</v>
          </cell>
          <cell r="N3718">
            <v>0.75794890000000004</v>
          </cell>
          <cell r="O3718">
            <v>4</v>
          </cell>
        </row>
        <row r="3719">
          <cell r="A3719" t="str">
            <v>C&amp;I</v>
          </cell>
          <cell r="B3719">
            <v>22</v>
          </cell>
          <cell r="C3719" t="str">
            <v>R</v>
          </cell>
          <cell r="D3719" t="str">
            <v>Switch</v>
          </cell>
          <cell r="E3719" t="str">
            <v>Building Age: 3 - 10 YEARS</v>
          </cell>
          <cell r="F3719">
            <v>87.5</v>
          </cell>
          <cell r="G3719">
            <v>0.22960149999999999</v>
          </cell>
          <cell r="H3719">
            <v>0.4188075</v>
          </cell>
          <cell r="I3719">
            <v>-0.73896919999999999</v>
          </cell>
          <cell r="J3719">
            <v>-0.30238019999999999</v>
          </cell>
          <cell r="K3719">
            <v>0</v>
          </cell>
          <cell r="L3719">
            <v>0.30238019999999999</v>
          </cell>
          <cell r="M3719">
            <v>0.73896919999999999</v>
          </cell>
          <cell r="N3719">
            <v>0.73896919999999999</v>
          </cell>
          <cell r="O3719">
            <v>4</v>
          </cell>
        </row>
        <row r="3720">
          <cell r="A3720" t="str">
            <v>C&amp;I</v>
          </cell>
          <cell r="B3720">
            <v>23</v>
          </cell>
          <cell r="C3720" t="str">
            <v>R</v>
          </cell>
          <cell r="D3720" t="str">
            <v>Switch</v>
          </cell>
          <cell r="E3720" t="str">
            <v>Building Age: 3 - 10 YEARS</v>
          </cell>
          <cell r="F3720">
            <v>84.5</v>
          </cell>
          <cell r="G3720">
            <v>0.53199209999999997</v>
          </cell>
          <cell r="H3720">
            <v>0.9338282</v>
          </cell>
          <cell r="I3720">
            <v>-0.73424630000000002</v>
          </cell>
          <cell r="J3720">
            <v>-0.30044759999999998</v>
          </cell>
          <cell r="K3720">
            <v>0</v>
          </cell>
          <cell r="L3720">
            <v>0.30044759999999998</v>
          </cell>
          <cell r="M3720">
            <v>0.73424630000000002</v>
          </cell>
          <cell r="N3720">
            <v>0.73424630000000002</v>
          </cell>
          <cell r="O3720">
            <v>4</v>
          </cell>
        </row>
        <row r="3721">
          <cell r="A3721" t="str">
            <v>C&amp;I</v>
          </cell>
          <cell r="B3721">
            <v>24</v>
          </cell>
          <cell r="C3721" t="str">
            <v>R</v>
          </cell>
          <cell r="D3721" t="str">
            <v>Switch</v>
          </cell>
          <cell r="E3721" t="str">
            <v>Building Age: 3 - 10 YEARS</v>
          </cell>
          <cell r="F3721">
            <v>82</v>
          </cell>
          <cell r="G3721">
            <v>0.95393559999999999</v>
          </cell>
          <cell r="H3721">
            <v>1.6650210000000001</v>
          </cell>
          <cell r="I3721">
            <v>-0.72507259999999996</v>
          </cell>
          <cell r="J3721">
            <v>-0.29669380000000001</v>
          </cell>
          <cell r="K3721">
            <v>0</v>
          </cell>
          <cell r="L3721">
            <v>0.29669380000000001</v>
          </cell>
          <cell r="M3721">
            <v>0.72507259999999996</v>
          </cell>
          <cell r="N3721">
            <v>0.72507259999999996</v>
          </cell>
          <cell r="O3721">
            <v>4</v>
          </cell>
        </row>
        <row r="3722">
          <cell r="A3722" t="str">
            <v>C&amp;I</v>
          </cell>
          <cell r="B3722">
            <v>1</v>
          </cell>
          <cell r="C3722" t="str">
            <v>R</v>
          </cell>
          <cell r="D3722" t="str">
            <v>Switch</v>
          </cell>
          <cell r="E3722" t="str">
            <v>Enrollment Date Quintile: 2nd Earliest</v>
          </cell>
          <cell r="F3722">
            <v>77</v>
          </cell>
          <cell r="G3722">
            <v>1.0108189999999999</v>
          </cell>
          <cell r="H3722">
            <v>1.2496309999999999</v>
          </cell>
          <cell r="I3722">
            <v>-0.72862059999999995</v>
          </cell>
          <cell r="J3722">
            <v>-0.29814570000000001</v>
          </cell>
          <cell r="K3722">
            <v>0</v>
          </cell>
          <cell r="L3722">
            <v>0.29814570000000001</v>
          </cell>
          <cell r="M3722">
            <v>0.72862059999999995</v>
          </cell>
          <cell r="N3722">
            <v>0.72862059999999995</v>
          </cell>
          <cell r="O3722">
            <v>18</v>
          </cell>
        </row>
        <row r="3723">
          <cell r="A3723" t="str">
            <v>C&amp;I</v>
          </cell>
          <cell r="B3723">
            <v>2</v>
          </cell>
          <cell r="C3723" t="str">
            <v>R</v>
          </cell>
          <cell r="D3723" t="str">
            <v>Switch</v>
          </cell>
          <cell r="E3723" t="str">
            <v>Enrollment Date Quintile: 2nd Earliest</v>
          </cell>
          <cell r="F3723">
            <v>76.5</v>
          </cell>
          <cell r="G3723">
            <v>0.51799439999999997</v>
          </cell>
          <cell r="H3723">
            <v>0.52969929999999998</v>
          </cell>
          <cell r="I3723">
            <v>-0.72530570000000005</v>
          </cell>
          <cell r="J3723">
            <v>-0.29678919999999998</v>
          </cell>
          <cell r="K3723">
            <v>0</v>
          </cell>
          <cell r="L3723">
            <v>0.29678919999999998</v>
          </cell>
          <cell r="M3723">
            <v>0.72530570000000005</v>
          </cell>
          <cell r="N3723">
            <v>0.72530570000000005</v>
          </cell>
          <cell r="O3723">
            <v>18</v>
          </cell>
        </row>
        <row r="3724">
          <cell r="A3724" t="str">
            <v>C&amp;I</v>
          </cell>
          <cell r="B3724">
            <v>3</v>
          </cell>
          <cell r="C3724" t="str">
            <v>R</v>
          </cell>
          <cell r="D3724" t="str">
            <v>Switch</v>
          </cell>
          <cell r="E3724" t="str">
            <v>Enrollment Date Quintile: 2nd Earliest</v>
          </cell>
          <cell r="F3724">
            <v>73.5</v>
          </cell>
          <cell r="G3724">
            <v>0.51944860000000004</v>
          </cell>
          <cell r="H3724">
            <v>0.54020579999999996</v>
          </cell>
          <cell r="I3724">
            <v>-0.72135629999999995</v>
          </cell>
          <cell r="J3724">
            <v>-0.29517310000000002</v>
          </cell>
          <cell r="K3724">
            <v>0</v>
          </cell>
          <cell r="L3724">
            <v>0.29517310000000002</v>
          </cell>
          <cell r="M3724">
            <v>0.72135629999999995</v>
          </cell>
          <cell r="N3724">
            <v>0.72135629999999995</v>
          </cell>
          <cell r="O3724">
            <v>18</v>
          </cell>
        </row>
        <row r="3725">
          <cell r="A3725" t="str">
            <v>C&amp;I</v>
          </cell>
          <cell r="B3725">
            <v>4</v>
          </cell>
          <cell r="C3725" t="str">
            <v>R</v>
          </cell>
          <cell r="D3725" t="str">
            <v>Switch</v>
          </cell>
          <cell r="E3725" t="str">
            <v>Enrollment Date Quintile: 2nd Earliest</v>
          </cell>
          <cell r="F3725">
            <v>72</v>
          </cell>
          <cell r="G3725">
            <v>0.52591049999999995</v>
          </cell>
          <cell r="H3725">
            <v>0.67114280000000004</v>
          </cell>
          <cell r="I3725">
            <v>-0.71922949999999997</v>
          </cell>
          <cell r="J3725">
            <v>-0.29430289999999998</v>
          </cell>
          <cell r="K3725">
            <v>0</v>
          </cell>
          <cell r="L3725">
            <v>0.29430289999999998</v>
          </cell>
          <cell r="M3725">
            <v>0.71922949999999997</v>
          </cell>
          <cell r="N3725">
            <v>0.71922949999999997</v>
          </cell>
          <cell r="O3725">
            <v>18</v>
          </cell>
        </row>
        <row r="3726">
          <cell r="A3726" t="str">
            <v>C&amp;I</v>
          </cell>
          <cell r="B3726">
            <v>5</v>
          </cell>
          <cell r="C3726" t="str">
            <v>R</v>
          </cell>
          <cell r="D3726" t="str">
            <v>Switch</v>
          </cell>
          <cell r="E3726" t="str">
            <v>Enrollment Date Quintile: 2nd Earliest</v>
          </cell>
          <cell r="F3726">
            <v>70.5</v>
          </cell>
          <cell r="G3726">
            <v>0.51205999999999996</v>
          </cell>
          <cell r="H3726">
            <v>0.522177</v>
          </cell>
          <cell r="I3726">
            <v>-0.71869349999999999</v>
          </cell>
          <cell r="J3726">
            <v>-0.2940835</v>
          </cell>
          <cell r="K3726">
            <v>0</v>
          </cell>
          <cell r="L3726">
            <v>0.2940835</v>
          </cell>
          <cell r="M3726">
            <v>0.71869349999999999</v>
          </cell>
          <cell r="N3726">
            <v>0.71869349999999999</v>
          </cell>
          <cell r="O3726">
            <v>18</v>
          </cell>
        </row>
        <row r="3727">
          <cell r="A3727" t="str">
            <v>C&amp;I</v>
          </cell>
          <cell r="B3727">
            <v>6</v>
          </cell>
          <cell r="C3727" t="str">
            <v>R</v>
          </cell>
          <cell r="D3727" t="str">
            <v>Switch</v>
          </cell>
          <cell r="E3727" t="str">
            <v>Enrollment Date Quintile: 2nd Earliest</v>
          </cell>
          <cell r="F3727">
            <v>69.5</v>
          </cell>
          <cell r="G3727">
            <v>0.50367649999999997</v>
          </cell>
          <cell r="H3727">
            <v>0.52240929999999997</v>
          </cell>
          <cell r="I3727">
            <v>-0.71736679999999997</v>
          </cell>
          <cell r="J3727">
            <v>-0.29354069999999999</v>
          </cell>
          <cell r="K3727">
            <v>0</v>
          </cell>
          <cell r="L3727">
            <v>0.29354069999999999</v>
          </cell>
          <cell r="M3727">
            <v>0.71736679999999997</v>
          </cell>
          <cell r="N3727">
            <v>0.71736679999999997</v>
          </cell>
          <cell r="O3727">
            <v>18</v>
          </cell>
        </row>
        <row r="3728">
          <cell r="A3728" t="str">
            <v>C&amp;I</v>
          </cell>
          <cell r="B3728">
            <v>7</v>
          </cell>
          <cell r="C3728" t="str">
            <v>R</v>
          </cell>
          <cell r="D3728" t="str">
            <v>Switch</v>
          </cell>
          <cell r="E3728" t="str">
            <v>Enrollment Date Quintile: 2nd Earliest</v>
          </cell>
          <cell r="F3728">
            <v>68.5</v>
          </cell>
          <cell r="G3728">
            <v>0.52020379999999999</v>
          </cell>
          <cell r="H3728">
            <v>0.51843609999999996</v>
          </cell>
          <cell r="I3728">
            <v>-0.72001269999999995</v>
          </cell>
          <cell r="J3728">
            <v>-0.29462339999999998</v>
          </cell>
          <cell r="K3728">
            <v>0</v>
          </cell>
          <cell r="L3728">
            <v>0.29462339999999998</v>
          </cell>
          <cell r="M3728">
            <v>0.72001269999999995</v>
          </cell>
          <cell r="N3728">
            <v>0.72001269999999995</v>
          </cell>
          <cell r="O3728">
            <v>18</v>
          </cell>
        </row>
        <row r="3729">
          <cell r="A3729" t="str">
            <v>C&amp;I</v>
          </cell>
          <cell r="B3729">
            <v>8</v>
          </cell>
          <cell r="C3729" t="str">
            <v>R</v>
          </cell>
          <cell r="D3729" t="str">
            <v>Switch</v>
          </cell>
          <cell r="E3729" t="str">
            <v>Enrollment Date Quintile: 2nd Earliest</v>
          </cell>
          <cell r="F3729">
            <v>69</v>
          </cell>
          <cell r="G3729">
            <v>0.61082239999999999</v>
          </cell>
          <cell r="H3729">
            <v>0.58301599999999998</v>
          </cell>
          <cell r="I3729">
            <v>-0.73530629999999997</v>
          </cell>
          <cell r="J3729">
            <v>-0.30088140000000002</v>
          </cell>
          <cell r="K3729">
            <v>0</v>
          </cell>
          <cell r="L3729">
            <v>0.30088140000000002</v>
          </cell>
          <cell r="M3729">
            <v>0.73530629999999997</v>
          </cell>
          <cell r="N3729">
            <v>0.73530629999999997</v>
          </cell>
          <cell r="O3729">
            <v>18</v>
          </cell>
        </row>
        <row r="3730">
          <cell r="A3730" t="str">
            <v>C&amp;I</v>
          </cell>
          <cell r="B3730">
            <v>9</v>
          </cell>
          <cell r="C3730" t="str">
            <v>R</v>
          </cell>
          <cell r="D3730" t="str">
            <v>Switch</v>
          </cell>
          <cell r="E3730" t="str">
            <v>Enrollment Date Quintile: 2nd Earliest</v>
          </cell>
          <cell r="F3730">
            <v>71.5</v>
          </cell>
          <cell r="G3730">
            <v>0.71079979999999998</v>
          </cell>
          <cell r="H3730">
            <v>0.65808960000000005</v>
          </cell>
          <cell r="I3730">
            <v>-0.74181269999999999</v>
          </cell>
          <cell r="J3730">
            <v>-0.30354370000000003</v>
          </cell>
          <cell r="K3730">
            <v>0</v>
          </cell>
          <cell r="L3730">
            <v>0.30354370000000003</v>
          </cell>
          <cell r="M3730">
            <v>0.74181269999999999</v>
          </cell>
          <cell r="N3730">
            <v>0.74181269999999999</v>
          </cell>
          <cell r="O3730">
            <v>18</v>
          </cell>
        </row>
        <row r="3731">
          <cell r="A3731" t="str">
            <v>C&amp;I</v>
          </cell>
          <cell r="B3731">
            <v>10</v>
          </cell>
          <cell r="C3731" t="str">
            <v>R</v>
          </cell>
          <cell r="D3731" t="str">
            <v>Switch</v>
          </cell>
          <cell r="E3731" t="str">
            <v>Enrollment Date Quintile: 2nd Earliest</v>
          </cell>
          <cell r="F3731">
            <v>76</v>
          </cell>
          <cell r="G3731">
            <v>0.81543520000000003</v>
          </cell>
          <cell r="H3731">
            <v>0.86523240000000001</v>
          </cell>
          <cell r="I3731">
            <v>-0.74646199999999996</v>
          </cell>
          <cell r="J3731">
            <v>-0.3054462</v>
          </cell>
          <cell r="K3731">
            <v>0</v>
          </cell>
          <cell r="L3731">
            <v>0.3054462</v>
          </cell>
          <cell r="M3731">
            <v>0.74646199999999996</v>
          </cell>
          <cell r="N3731">
            <v>0.74646199999999996</v>
          </cell>
          <cell r="O3731">
            <v>18</v>
          </cell>
        </row>
        <row r="3732">
          <cell r="A3732" t="str">
            <v>C&amp;I</v>
          </cell>
          <cell r="B3732">
            <v>11</v>
          </cell>
          <cell r="C3732" t="str">
            <v>R</v>
          </cell>
          <cell r="D3732" t="str">
            <v>Switch</v>
          </cell>
          <cell r="E3732" t="str">
            <v>Enrollment Date Quintile: 2nd Earliest</v>
          </cell>
          <cell r="F3732">
            <v>81.5</v>
          </cell>
          <cell r="G3732">
            <v>0.85635810000000001</v>
          </cell>
          <cell r="H3732">
            <v>0.80102969999999996</v>
          </cell>
          <cell r="I3732">
            <v>-0.74309639999999999</v>
          </cell>
          <cell r="J3732">
            <v>-0.30406899999999998</v>
          </cell>
          <cell r="K3732">
            <v>0</v>
          </cell>
          <cell r="L3732">
            <v>0.30406899999999998</v>
          </cell>
          <cell r="M3732">
            <v>0.74309639999999999</v>
          </cell>
          <cell r="N3732">
            <v>0.74309639999999999</v>
          </cell>
          <cell r="O3732">
            <v>18</v>
          </cell>
        </row>
        <row r="3733">
          <cell r="A3733" t="str">
            <v>C&amp;I</v>
          </cell>
          <cell r="B3733">
            <v>12</v>
          </cell>
          <cell r="C3733" t="str">
            <v>R</v>
          </cell>
          <cell r="D3733" t="str">
            <v>Switch</v>
          </cell>
          <cell r="E3733" t="str">
            <v>Enrollment Date Quintile: 2nd Earliest</v>
          </cell>
          <cell r="F3733">
            <v>86</v>
          </cell>
          <cell r="G3733">
            <v>0.91270739999999995</v>
          </cell>
          <cell r="H3733">
            <v>0.87238720000000003</v>
          </cell>
          <cell r="I3733">
            <v>-0.76554599999999995</v>
          </cell>
          <cell r="J3733">
            <v>-0.31325520000000001</v>
          </cell>
          <cell r="K3733">
            <v>0</v>
          </cell>
          <cell r="L3733">
            <v>0.31325520000000001</v>
          </cell>
          <cell r="M3733">
            <v>0.76554599999999995</v>
          </cell>
          <cell r="N3733">
            <v>0.76554599999999995</v>
          </cell>
          <cell r="O3733">
            <v>18</v>
          </cell>
        </row>
        <row r="3734">
          <cell r="A3734" t="str">
            <v>C&amp;I</v>
          </cell>
          <cell r="B3734">
            <v>13</v>
          </cell>
          <cell r="C3734" t="str">
            <v>R</v>
          </cell>
          <cell r="D3734" t="str">
            <v>Switch</v>
          </cell>
          <cell r="E3734" t="str">
            <v>Enrollment Date Quintile: 2nd Earliest</v>
          </cell>
          <cell r="F3734">
            <v>89.5</v>
          </cell>
          <cell r="G3734">
            <v>0.93380490000000005</v>
          </cell>
          <cell r="H3734">
            <v>0.88908089999999995</v>
          </cell>
          <cell r="I3734">
            <v>-0.77354400000000001</v>
          </cell>
          <cell r="J3734">
            <v>-0.31652789999999997</v>
          </cell>
          <cell r="K3734">
            <v>0</v>
          </cell>
          <cell r="L3734">
            <v>0.31652789999999997</v>
          </cell>
          <cell r="M3734">
            <v>0.77354400000000001</v>
          </cell>
          <cell r="N3734">
            <v>0.77354400000000001</v>
          </cell>
          <cell r="O3734">
            <v>18</v>
          </cell>
        </row>
        <row r="3735">
          <cell r="A3735" t="str">
            <v>C&amp;I</v>
          </cell>
          <cell r="B3735">
            <v>14</v>
          </cell>
          <cell r="C3735" t="str">
            <v>R</v>
          </cell>
          <cell r="D3735" t="str">
            <v>Switch</v>
          </cell>
          <cell r="E3735" t="str">
            <v>Enrollment Date Quintile: 2nd Earliest</v>
          </cell>
          <cell r="F3735">
            <v>92.5</v>
          </cell>
          <cell r="G3735">
            <v>0.86417980000000005</v>
          </cell>
          <cell r="H3735">
            <v>1.03094</v>
          </cell>
          <cell r="I3735">
            <v>-0.79198690000000005</v>
          </cell>
          <cell r="J3735">
            <v>-0.32407459999999999</v>
          </cell>
          <cell r="K3735">
            <v>0</v>
          </cell>
          <cell r="L3735">
            <v>0.32407459999999999</v>
          </cell>
          <cell r="M3735">
            <v>0.79198690000000005</v>
          </cell>
          <cell r="N3735">
            <v>0.79198690000000005</v>
          </cell>
          <cell r="O3735">
            <v>18</v>
          </cell>
        </row>
        <row r="3736">
          <cell r="A3736" t="str">
            <v>C&amp;I</v>
          </cell>
          <cell r="B3736">
            <v>15</v>
          </cell>
          <cell r="C3736" t="str">
            <v>R</v>
          </cell>
          <cell r="D3736" t="str">
            <v>Switch</v>
          </cell>
          <cell r="E3736" t="str">
            <v>Enrollment Date Quintile: 2nd Earliest</v>
          </cell>
          <cell r="F3736">
            <v>95</v>
          </cell>
          <cell r="G3736">
            <v>1.0458890000000001</v>
          </cell>
          <cell r="H3736">
            <v>1.019501</v>
          </cell>
          <cell r="I3736">
            <v>-0.79650750000000003</v>
          </cell>
          <cell r="J3736">
            <v>-0.3259244</v>
          </cell>
          <cell r="K3736">
            <v>0</v>
          </cell>
          <cell r="L3736">
            <v>0.3259244</v>
          </cell>
          <cell r="M3736">
            <v>0.79650750000000003</v>
          </cell>
          <cell r="N3736">
            <v>0.79650750000000003</v>
          </cell>
          <cell r="O3736">
            <v>18</v>
          </cell>
        </row>
        <row r="3737">
          <cell r="A3737" t="str">
            <v>C&amp;I</v>
          </cell>
          <cell r="B3737">
            <v>16</v>
          </cell>
          <cell r="C3737" t="str">
            <v>R</v>
          </cell>
          <cell r="D3737" t="str">
            <v>Switch</v>
          </cell>
          <cell r="E3737" t="str">
            <v>Enrollment Date Quintile: 2nd Earliest</v>
          </cell>
          <cell r="F3737">
            <v>97.5</v>
          </cell>
          <cell r="G3737">
            <v>1.008742</v>
          </cell>
          <cell r="H3737">
            <v>0.99566739999999998</v>
          </cell>
          <cell r="I3737">
            <v>-0.77469710000000003</v>
          </cell>
          <cell r="J3737">
            <v>-0.3169998</v>
          </cell>
          <cell r="K3737">
            <v>0</v>
          </cell>
          <cell r="L3737">
            <v>0.3169998</v>
          </cell>
          <cell r="M3737">
            <v>0.77469710000000003</v>
          </cell>
          <cell r="N3737">
            <v>0.77469710000000003</v>
          </cell>
          <cell r="O3737">
            <v>18</v>
          </cell>
        </row>
        <row r="3738">
          <cell r="A3738" t="str">
            <v>C&amp;I</v>
          </cell>
          <cell r="B3738">
            <v>17</v>
          </cell>
          <cell r="C3738" t="str">
            <v>R</v>
          </cell>
          <cell r="D3738" t="str">
            <v>Switch</v>
          </cell>
          <cell r="E3738" t="str">
            <v>Enrollment Date Quintile: 2nd Earliest</v>
          </cell>
          <cell r="F3738">
            <v>99</v>
          </cell>
          <cell r="G3738">
            <v>0.90128949999999997</v>
          </cell>
          <cell r="H3738">
            <v>0.94655129999999998</v>
          </cell>
          <cell r="I3738">
            <v>-0.79736980000000002</v>
          </cell>
          <cell r="J3738">
            <v>-0.32627729999999999</v>
          </cell>
          <cell r="K3738">
            <v>0</v>
          </cell>
          <cell r="L3738">
            <v>0.32627729999999999</v>
          </cell>
          <cell r="M3738">
            <v>0.79736980000000002</v>
          </cell>
          <cell r="N3738">
            <v>0.79736980000000002</v>
          </cell>
          <cell r="O3738">
            <v>18</v>
          </cell>
        </row>
        <row r="3739">
          <cell r="A3739" t="str">
            <v>C&amp;I</v>
          </cell>
          <cell r="B3739">
            <v>18</v>
          </cell>
          <cell r="C3739" t="str">
            <v>R</v>
          </cell>
          <cell r="D3739" t="str">
            <v>Switch</v>
          </cell>
          <cell r="E3739" t="str">
            <v>Enrollment Date Quintile: 2nd Earliest</v>
          </cell>
          <cell r="F3739">
            <v>99</v>
          </cell>
          <cell r="G3739">
            <v>0.73667090000000002</v>
          </cell>
          <cell r="H3739">
            <v>0.99164459999999999</v>
          </cell>
          <cell r="I3739">
            <v>-0.79924890000000004</v>
          </cell>
          <cell r="J3739">
            <v>-0.32704620000000001</v>
          </cell>
          <cell r="K3739">
            <v>0</v>
          </cell>
          <cell r="L3739">
            <v>0.32704620000000001</v>
          </cell>
          <cell r="M3739">
            <v>0.79924890000000004</v>
          </cell>
          <cell r="N3739">
            <v>0.79924890000000004</v>
          </cell>
          <cell r="O3739">
            <v>18</v>
          </cell>
        </row>
        <row r="3740">
          <cell r="A3740" t="str">
            <v>C&amp;I</v>
          </cell>
          <cell r="B3740">
            <v>19</v>
          </cell>
          <cell r="C3740" t="str">
            <v>R</v>
          </cell>
          <cell r="D3740" t="str">
            <v>Switch</v>
          </cell>
          <cell r="E3740" t="str">
            <v>Enrollment Date Quintile: 2nd Earliest</v>
          </cell>
          <cell r="F3740">
            <v>96.5</v>
          </cell>
          <cell r="G3740">
            <v>0.63236999999999999</v>
          </cell>
          <cell r="H3740">
            <v>0.69499</v>
          </cell>
          <cell r="I3740">
            <v>-0.77790340000000002</v>
          </cell>
          <cell r="J3740">
            <v>-0.31831179999999998</v>
          </cell>
          <cell r="K3740">
            <v>0</v>
          </cell>
          <cell r="L3740">
            <v>0.31831179999999998</v>
          </cell>
          <cell r="M3740">
            <v>0.77790340000000002</v>
          </cell>
          <cell r="N3740">
            <v>0.77790340000000002</v>
          </cell>
          <cell r="O3740">
            <v>18</v>
          </cell>
        </row>
        <row r="3741">
          <cell r="A3741" t="str">
            <v>C&amp;I</v>
          </cell>
          <cell r="B3741">
            <v>20</v>
          </cell>
          <cell r="C3741" t="str">
            <v>R</v>
          </cell>
          <cell r="D3741" t="str">
            <v>Switch</v>
          </cell>
          <cell r="E3741" t="str">
            <v>Enrollment Date Quintile: 2nd Earliest</v>
          </cell>
          <cell r="F3741">
            <v>94.5</v>
          </cell>
          <cell r="G3741">
            <v>0.6532964</v>
          </cell>
          <cell r="H3741">
            <v>0.96373310000000001</v>
          </cell>
          <cell r="I3741">
            <v>-0.77406850000000005</v>
          </cell>
          <cell r="J3741">
            <v>-0.31674259999999999</v>
          </cell>
          <cell r="K3741">
            <v>0</v>
          </cell>
          <cell r="L3741">
            <v>0.31674259999999999</v>
          </cell>
          <cell r="M3741">
            <v>0.77406850000000005</v>
          </cell>
          <cell r="N3741">
            <v>0.77406850000000005</v>
          </cell>
          <cell r="O3741">
            <v>18</v>
          </cell>
        </row>
        <row r="3742">
          <cell r="A3742" t="str">
            <v>C&amp;I</v>
          </cell>
          <cell r="B3742">
            <v>21</v>
          </cell>
          <cell r="C3742" t="str">
            <v>R</v>
          </cell>
          <cell r="D3742" t="str">
            <v>Switch</v>
          </cell>
          <cell r="E3742" t="str">
            <v>Enrollment Date Quintile: 2nd Earliest</v>
          </cell>
          <cell r="F3742">
            <v>90.5</v>
          </cell>
          <cell r="G3742">
            <v>0.55321739999999997</v>
          </cell>
          <cell r="H3742">
            <v>0.65372430000000004</v>
          </cell>
          <cell r="I3742">
            <v>-0.76846239999999999</v>
          </cell>
          <cell r="J3742">
            <v>-0.31444860000000002</v>
          </cell>
          <cell r="K3742">
            <v>0</v>
          </cell>
          <cell r="L3742">
            <v>0.31444860000000002</v>
          </cell>
          <cell r="M3742">
            <v>0.76846239999999999</v>
          </cell>
          <cell r="N3742">
            <v>0.76846239999999999</v>
          </cell>
          <cell r="O3742">
            <v>18</v>
          </cell>
        </row>
        <row r="3743">
          <cell r="A3743" t="str">
            <v>C&amp;I</v>
          </cell>
          <cell r="B3743">
            <v>22</v>
          </cell>
          <cell r="C3743" t="str">
            <v>R</v>
          </cell>
          <cell r="D3743" t="str">
            <v>Switch</v>
          </cell>
          <cell r="E3743" t="str">
            <v>Enrollment Date Quintile: 2nd Earliest</v>
          </cell>
          <cell r="F3743">
            <v>87.5</v>
          </cell>
          <cell r="G3743">
            <v>0.4994749</v>
          </cell>
          <cell r="H3743">
            <v>0.64839020000000003</v>
          </cell>
          <cell r="I3743">
            <v>-0.75217210000000001</v>
          </cell>
          <cell r="J3743">
            <v>-0.30778270000000002</v>
          </cell>
          <cell r="K3743">
            <v>0</v>
          </cell>
          <cell r="L3743">
            <v>0.30778270000000002</v>
          </cell>
          <cell r="M3743">
            <v>0.75217210000000001</v>
          </cell>
          <cell r="N3743">
            <v>0.75217210000000001</v>
          </cell>
          <cell r="O3743">
            <v>18</v>
          </cell>
        </row>
        <row r="3744">
          <cell r="A3744" t="str">
            <v>C&amp;I</v>
          </cell>
          <cell r="B3744">
            <v>23</v>
          </cell>
          <cell r="C3744" t="str">
            <v>R</v>
          </cell>
          <cell r="D3744" t="str">
            <v>Switch</v>
          </cell>
          <cell r="E3744" t="str">
            <v>Enrollment Date Quintile: 2nd Earliest</v>
          </cell>
          <cell r="F3744">
            <v>84.5</v>
          </cell>
          <cell r="G3744">
            <v>0.88803580000000004</v>
          </cell>
          <cell r="H3744">
            <v>1.1221380000000001</v>
          </cell>
          <cell r="I3744">
            <v>-0.74678990000000001</v>
          </cell>
          <cell r="J3744">
            <v>-0.30558039999999997</v>
          </cell>
          <cell r="K3744">
            <v>0</v>
          </cell>
          <cell r="L3744">
            <v>0.30558039999999997</v>
          </cell>
          <cell r="M3744">
            <v>0.74678990000000001</v>
          </cell>
          <cell r="N3744">
            <v>0.74678990000000001</v>
          </cell>
          <cell r="O3744">
            <v>18</v>
          </cell>
        </row>
        <row r="3745">
          <cell r="A3745" t="str">
            <v>C&amp;I</v>
          </cell>
          <cell r="B3745">
            <v>24</v>
          </cell>
          <cell r="C3745" t="str">
            <v>R</v>
          </cell>
          <cell r="D3745" t="str">
            <v>Switch</v>
          </cell>
          <cell r="E3745" t="str">
            <v>Enrollment Date Quintile: 2nd Earliest</v>
          </cell>
          <cell r="F3745">
            <v>82</v>
          </cell>
          <cell r="G3745">
            <v>1.3952979999999999</v>
          </cell>
          <cell r="H3745">
            <v>1.793102</v>
          </cell>
          <cell r="I3745">
            <v>-0.73636250000000003</v>
          </cell>
          <cell r="J3745">
            <v>-0.30131360000000001</v>
          </cell>
          <cell r="K3745">
            <v>0</v>
          </cell>
          <cell r="L3745">
            <v>0.30131360000000001</v>
          </cell>
          <cell r="M3745">
            <v>0.73636250000000003</v>
          </cell>
          <cell r="N3745">
            <v>0.73636250000000003</v>
          </cell>
          <cell r="O3745">
            <v>18</v>
          </cell>
        </row>
        <row r="3746">
          <cell r="A3746" t="str">
            <v>C&amp;I</v>
          </cell>
          <cell r="B3746">
            <v>1</v>
          </cell>
          <cell r="C3746" t="str">
            <v>R</v>
          </cell>
          <cell r="D3746" t="str">
            <v>Switch</v>
          </cell>
          <cell r="E3746" t="str">
            <v>Enrollment Date Quintile: 2nd Latest</v>
          </cell>
          <cell r="F3746">
            <v>77</v>
          </cell>
          <cell r="G3746">
            <v>1.8181860000000001</v>
          </cell>
          <cell r="H3746">
            <v>1.848911</v>
          </cell>
          <cell r="I3746">
            <v>-1.4973650000000001</v>
          </cell>
          <cell r="J3746">
            <v>-0.61270979999999997</v>
          </cell>
          <cell r="K3746">
            <v>0</v>
          </cell>
          <cell r="L3746">
            <v>0.61270979999999997</v>
          </cell>
          <cell r="M3746">
            <v>1.4973650000000001</v>
          </cell>
          <cell r="N3746">
            <v>1.4973650000000001</v>
          </cell>
          <cell r="O3746">
            <v>17</v>
          </cell>
        </row>
        <row r="3747">
          <cell r="A3747" t="str">
            <v>C&amp;I</v>
          </cell>
          <cell r="B3747">
            <v>2</v>
          </cell>
          <cell r="C3747" t="str">
            <v>R</v>
          </cell>
          <cell r="D3747" t="str">
            <v>Switch</v>
          </cell>
          <cell r="E3747" t="str">
            <v>Enrollment Date Quintile: 2nd Latest</v>
          </cell>
          <cell r="F3747">
            <v>76.5</v>
          </cell>
          <cell r="G3747">
            <v>1.8145800000000001</v>
          </cell>
          <cell r="H3747">
            <v>1.8218460000000001</v>
          </cell>
          <cell r="I3747">
            <v>-1.4773719999999999</v>
          </cell>
          <cell r="J3747">
            <v>-0.60452870000000003</v>
          </cell>
          <cell r="K3747">
            <v>0</v>
          </cell>
          <cell r="L3747">
            <v>0.60452870000000003</v>
          </cell>
          <cell r="M3747">
            <v>1.4773719999999999</v>
          </cell>
          <cell r="N3747">
            <v>1.4773719999999999</v>
          </cell>
          <cell r="O3747">
            <v>17</v>
          </cell>
        </row>
        <row r="3748">
          <cell r="A3748" t="str">
            <v>C&amp;I</v>
          </cell>
          <cell r="B3748">
            <v>3</v>
          </cell>
          <cell r="C3748" t="str">
            <v>R</v>
          </cell>
          <cell r="D3748" t="str">
            <v>Switch</v>
          </cell>
          <cell r="E3748" t="str">
            <v>Enrollment Date Quintile: 2nd Latest</v>
          </cell>
          <cell r="F3748">
            <v>73.5</v>
          </cell>
          <cell r="G3748">
            <v>1.836144</v>
          </cell>
          <cell r="H3748">
            <v>1.856654</v>
          </cell>
          <cell r="I3748">
            <v>-1.461735</v>
          </cell>
          <cell r="J3748">
            <v>-0.59813000000000005</v>
          </cell>
          <cell r="K3748">
            <v>0</v>
          </cell>
          <cell r="L3748">
            <v>0.59813000000000005</v>
          </cell>
          <cell r="M3748">
            <v>1.461735</v>
          </cell>
          <cell r="N3748">
            <v>1.461735</v>
          </cell>
          <cell r="O3748">
            <v>17</v>
          </cell>
        </row>
        <row r="3749">
          <cell r="A3749" t="str">
            <v>C&amp;I</v>
          </cell>
          <cell r="B3749">
            <v>4</v>
          </cell>
          <cell r="C3749" t="str">
            <v>R</v>
          </cell>
          <cell r="D3749" t="str">
            <v>Switch</v>
          </cell>
          <cell r="E3749" t="str">
            <v>Enrollment Date Quintile: 2nd Latest</v>
          </cell>
          <cell r="F3749">
            <v>72</v>
          </cell>
          <cell r="G3749">
            <v>1.7347600000000001</v>
          </cell>
          <cell r="H3749">
            <v>1.863016</v>
          </cell>
          <cell r="I3749">
            <v>-1.4511529999999999</v>
          </cell>
          <cell r="J3749">
            <v>-0.59380010000000005</v>
          </cell>
          <cell r="K3749">
            <v>0</v>
          </cell>
          <cell r="L3749">
            <v>0.59380010000000005</v>
          </cell>
          <cell r="M3749">
            <v>1.4511529999999999</v>
          </cell>
          <cell r="N3749">
            <v>1.4511529999999999</v>
          </cell>
          <cell r="O3749">
            <v>17</v>
          </cell>
        </row>
        <row r="3750">
          <cell r="A3750" t="str">
            <v>C&amp;I</v>
          </cell>
          <cell r="B3750">
            <v>5</v>
          </cell>
          <cell r="C3750" t="str">
            <v>R</v>
          </cell>
          <cell r="D3750" t="str">
            <v>Switch</v>
          </cell>
          <cell r="E3750" t="str">
            <v>Enrollment Date Quintile: 2nd Latest</v>
          </cell>
          <cell r="F3750">
            <v>70.5</v>
          </cell>
          <cell r="G3750">
            <v>1.7146330000000001</v>
          </cell>
          <cell r="H3750">
            <v>1.802441</v>
          </cell>
          <cell r="I3750">
            <v>-1.4444999999999999</v>
          </cell>
          <cell r="J3750">
            <v>-0.59107770000000004</v>
          </cell>
          <cell r="K3750">
            <v>0</v>
          </cell>
          <cell r="L3750">
            <v>0.59107770000000004</v>
          </cell>
          <cell r="M3750">
            <v>1.4444999999999999</v>
          </cell>
          <cell r="N3750">
            <v>1.4444999999999999</v>
          </cell>
          <cell r="O3750">
            <v>17</v>
          </cell>
        </row>
        <row r="3751">
          <cell r="A3751" t="str">
            <v>C&amp;I</v>
          </cell>
          <cell r="B3751">
            <v>6</v>
          </cell>
          <cell r="C3751" t="str">
            <v>R</v>
          </cell>
          <cell r="D3751" t="str">
            <v>Switch</v>
          </cell>
          <cell r="E3751" t="str">
            <v>Enrollment Date Quintile: 2nd Latest</v>
          </cell>
          <cell r="F3751">
            <v>69.5</v>
          </cell>
          <cell r="G3751">
            <v>1.6825019999999999</v>
          </cell>
          <cell r="H3751">
            <v>1.731563</v>
          </cell>
          <cell r="I3751">
            <v>-1.438823</v>
          </cell>
          <cell r="J3751">
            <v>-0.58875449999999996</v>
          </cell>
          <cell r="K3751">
            <v>0</v>
          </cell>
          <cell r="L3751">
            <v>0.58875449999999996</v>
          </cell>
          <cell r="M3751">
            <v>1.438823</v>
          </cell>
          <cell r="N3751">
            <v>1.438823</v>
          </cell>
          <cell r="O3751">
            <v>17</v>
          </cell>
        </row>
        <row r="3752">
          <cell r="A3752" t="str">
            <v>C&amp;I</v>
          </cell>
          <cell r="B3752">
            <v>7</v>
          </cell>
          <cell r="C3752" t="str">
            <v>R</v>
          </cell>
          <cell r="D3752" t="str">
            <v>Switch</v>
          </cell>
          <cell r="E3752" t="str">
            <v>Enrollment Date Quintile: 2nd Latest</v>
          </cell>
          <cell r="F3752">
            <v>68.5</v>
          </cell>
          <cell r="G3752">
            <v>1.5874919999999999</v>
          </cell>
          <cell r="H3752">
            <v>1.5672699999999999</v>
          </cell>
          <cell r="I3752">
            <v>-1.4374880000000001</v>
          </cell>
          <cell r="J3752">
            <v>-0.58820859999999997</v>
          </cell>
          <cell r="K3752">
            <v>0</v>
          </cell>
          <cell r="L3752">
            <v>0.58820859999999997</v>
          </cell>
          <cell r="M3752">
            <v>1.4374880000000001</v>
          </cell>
          <cell r="N3752">
            <v>1.4374880000000001</v>
          </cell>
          <cell r="O3752">
            <v>17</v>
          </cell>
        </row>
        <row r="3753">
          <cell r="A3753" t="str">
            <v>C&amp;I</v>
          </cell>
          <cell r="B3753">
            <v>8</v>
          </cell>
          <cell r="C3753" t="str">
            <v>R</v>
          </cell>
          <cell r="D3753" t="str">
            <v>Switch</v>
          </cell>
          <cell r="E3753" t="str">
            <v>Enrollment Date Quintile: 2nd Latest</v>
          </cell>
          <cell r="F3753">
            <v>69</v>
          </cell>
          <cell r="G3753">
            <v>1.2576940000000001</v>
          </cell>
          <cell r="H3753">
            <v>1.3276969999999999</v>
          </cell>
          <cell r="I3753">
            <v>-1.435594</v>
          </cell>
          <cell r="J3753">
            <v>-0.58743350000000005</v>
          </cell>
          <cell r="K3753">
            <v>0</v>
          </cell>
          <cell r="L3753">
            <v>0.58743350000000005</v>
          </cell>
          <cell r="M3753">
            <v>1.435594</v>
          </cell>
          <cell r="N3753">
            <v>1.435594</v>
          </cell>
          <cell r="O3753">
            <v>17</v>
          </cell>
        </row>
        <row r="3754">
          <cell r="A3754" t="str">
            <v>C&amp;I</v>
          </cell>
          <cell r="B3754">
            <v>9</v>
          </cell>
          <cell r="C3754" t="str">
            <v>R</v>
          </cell>
          <cell r="D3754" t="str">
            <v>Switch</v>
          </cell>
          <cell r="E3754" t="str">
            <v>Enrollment Date Quintile: 2nd Latest</v>
          </cell>
          <cell r="F3754">
            <v>71.5</v>
          </cell>
          <cell r="G3754">
            <v>1.500894</v>
          </cell>
          <cell r="H3754">
            <v>1.3256680000000001</v>
          </cell>
          <cell r="I3754">
            <v>-1.44093</v>
          </cell>
          <cell r="J3754">
            <v>-0.58961699999999995</v>
          </cell>
          <cell r="K3754">
            <v>0</v>
          </cell>
          <cell r="L3754">
            <v>0.58961699999999995</v>
          </cell>
          <cell r="M3754">
            <v>1.44093</v>
          </cell>
          <cell r="N3754">
            <v>1.44093</v>
          </cell>
          <cell r="O3754">
            <v>17</v>
          </cell>
        </row>
        <row r="3755">
          <cell r="A3755" t="str">
            <v>C&amp;I</v>
          </cell>
          <cell r="B3755">
            <v>10</v>
          </cell>
          <cell r="C3755" t="str">
            <v>R</v>
          </cell>
          <cell r="D3755" t="str">
            <v>Switch</v>
          </cell>
          <cell r="E3755" t="str">
            <v>Enrollment Date Quintile: 2nd Latest</v>
          </cell>
          <cell r="F3755">
            <v>76</v>
          </cell>
          <cell r="G3755">
            <v>1.9384159999999999</v>
          </cell>
          <cell r="H3755">
            <v>1.280753</v>
          </cell>
          <cell r="I3755">
            <v>-1.4710540000000001</v>
          </cell>
          <cell r="J3755">
            <v>-0.60194349999999996</v>
          </cell>
          <cell r="K3755">
            <v>0</v>
          </cell>
          <cell r="L3755">
            <v>0.60194349999999996</v>
          </cell>
          <cell r="M3755">
            <v>1.4710540000000001</v>
          </cell>
          <cell r="N3755">
            <v>1.4710540000000001</v>
          </cell>
          <cell r="O3755">
            <v>17</v>
          </cell>
        </row>
        <row r="3756">
          <cell r="A3756" t="str">
            <v>C&amp;I</v>
          </cell>
          <cell r="B3756">
            <v>11</v>
          </cell>
          <cell r="C3756" t="str">
            <v>R</v>
          </cell>
          <cell r="D3756" t="str">
            <v>Switch</v>
          </cell>
          <cell r="E3756" t="str">
            <v>Enrollment Date Quintile: 2nd Latest</v>
          </cell>
          <cell r="F3756">
            <v>81.5</v>
          </cell>
          <cell r="G3756">
            <v>1.8225739999999999</v>
          </cell>
          <cell r="H3756">
            <v>1.267388</v>
          </cell>
          <cell r="I3756">
            <v>-1.487913</v>
          </cell>
          <cell r="J3756">
            <v>-0.60884179999999999</v>
          </cell>
          <cell r="K3756">
            <v>0</v>
          </cell>
          <cell r="L3756">
            <v>0.60884179999999999</v>
          </cell>
          <cell r="M3756">
            <v>1.487913</v>
          </cell>
          <cell r="N3756">
            <v>1.487913</v>
          </cell>
          <cell r="O3756">
            <v>17</v>
          </cell>
        </row>
        <row r="3757">
          <cell r="A3757" t="str">
            <v>C&amp;I</v>
          </cell>
          <cell r="B3757">
            <v>12</v>
          </cell>
          <cell r="C3757" t="str">
            <v>R</v>
          </cell>
          <cell r="D3757" t="str">
            <v>Switch</v>
          </cell>
          <cell r="E3757" t="str">
            <v>Enrollment Date Quintile: 2nd Latest</v>
          </cell>
          <cell r="F3757">
            <v>86</v>
          </cell>
          <cell r="G3757">
            <v>1.87466</v>
          </cell>
          <cell r="H3757">
            <v>1.3587370000000001</v>
          </cell>
          <cell r="I3757">
            <v>-1.487096</v>
          </cell>
          <cell r="J3757">
            <v>-0.60850760000000004</v>
          </cell>
          <cell r="K3757">
            <v>0</v>
          </cell>
          <cell r="L3757">
            <v>0.60850760000000004</v>
          </cell>
          <cell r="M3757">
            <v>1.487096</v>
          </cell>
          <cell r="N3757">
            <v>1.487096</v>
          </cell>
          <cell r="O3757">
            <v>17</v>
          </cell>
        </row>
        <row r="3758">
          <cell r="A3758" t="str">
            <v>C&amp;I</v>
          </cell>
          <cell r="B3758">
            <v>13</v>
          </cell>
          <cell r="C3758" t="str">
            <v>R</v>
          </cell>
          <cell r="D3758" t="str">
            <v>Switch</v>
          </cell>
          <cell r="E3758" t="str">
            <v>Enrollment Date Quintile: 2nd Latest</v>
          </cell>
          <cell r="F3758">
            <v>89.5</v>
          </cell>
          <cell r="G3758">
            <v>2.2647710000000001</v>
          </cell>
          <cell r="H3758">
            <v>1.401896</v>
          </cell>
          <cell r="I3758">
            <v>-1.503271</v>
          </cell>
          <cell r="J3758">
            <v>-0.61512639999999996</v>
          </cell>
          <cell r="K3758">
            <v>0</v>
          </cell>
          <cell r="L3758">
            <v>0.61512639999999996</v>
          </cell>
          <cell r="M3758">
            <v>1.503271</v>
          </cell>
          <cell r="N3758">
            <v>1.503271</v>
          </cell>
          <cell r="O3758">
            <v>17</v>
          </cell>
        </row>
        <row r="3759">
          <cell r="A3759" t="str">
            <v>C&amp;I</v>
          </cell>
          <cell r="B3759">
            <v>14</v>
          </cell>
          <cell r="C3759" t="str">
            <v>R</v>
          </cell>
          <cell r="D3759" t="str">
            <v>Switch</v>
          </cell>
          <cell r="E3759" t="str">
            <v>Enrollment Date Quintile: 2nd Latest</v>
          </cell>
          <cell r="F3759">
            <v>92.5</v>
          </cell>
          <cell r="G3759">
            <v>2.7788719999999998</v>
          </cell>
          <cell r="H3759">
            <v>2.1931820000000002</v>
          </cell>
          <cell r="I3759">
            <v>-1.544918</v>
          </cell>
          <cell r="J3759">
            <v>-0.6321679</v>
          </cell>
          <cell r="K3759">
            <v>0</v>
          </cell>
          <cell r="L3759">
            <v>0.6321679</v>
          </cell>
          <cell r="M3759">
            <v>1.544918</v>
          </cell>
          <cell r="N3759">
            <v>1.544918</v>
          </cell>
          <cell r="O3759">
            <v>17</v>
          </cell>
        </row>
        <row r="3760">
          <cell r="A3760" t="str">
            <v>C&amp;I</v>
          </cell>
          <cell r="B3760">
            <v>15</v>
          </cell>
          <cell r="C3760" t="str">
            <v>R</v>
          </cell>
          <cell r="D3760" t="str">
            <v>Switch</v>
          </cell>
          <cell r="E3760" t="str">
            <v>Enrollment Date Quintile: 2nd Latest</v>
          </cell>
          <cell r="F3760">
            <v>95</v>
          </cell>
          <cell r="G3760">
            <v>2.977786</v>
          </cell>
          <cell r="H3760">
            <v>5.4974590000000001</v>
          </cell>
          <cell r="I3760">
            <v>-1.568703</v>
          </cell>
          <cell r="J3760">
            <v>-0.64190069999999999</v>
          </cell>
          <cell r="K3760">
            <v>0</v>
          </cell>
          <cell r="L3760">
            <v>0.64190069999999999</v>
          </cell>
          <cell r="M3760">
            <v>1.568703</v>
          </cell>
          <cell r="N3760">
            <v>1.568703</v>
          </cell>
          <cell r="O3760">
            <v>17</v>
          </cell>
        </row>
        <row r="3761">
          <cell r="A3761" t="str">
            <v>C&amp;I</v>
          </cell>
          <cell r="B3761">
            <v>16</v>
          </cell>
          <cell r="C3761" t="str">
            <v>R</v>
          </cell>
          <cell r="D3761" t="str">
            <v>Switch</v>
          </cell>
          <cell r="E3761" t="str">
            <v>Enrollment Date Quintile: 2nd Latest</v>
          </cell>
          <cell r="F3761">
            <v>97.5</v>
          </cell>
          <cell r="G3761">
            <v>3.9770949999999998</v>
          </cell>
          <cell r="H3761">
            <v>5.6205619999999996</v>
          </cell>
          <cell r="I3761">
            <v>-1.604508</v>
          </cell>
          <cell r="J3761">
            <v>-0.65655149999999995</v>
          </cell>
          <cell r="K3761">
            <v>0</v>
          </cell>
          <cell r="L3761">
            <v>0.65655149999999995</v>
          </cell>
          <cell r="M3761">
            <v>1.604508</v>
          </cell>
          <cell r="N3761">
            <v>1.604508</v>
          </cell>
          <cell r="O3761">
            <v>17</v>
          </cell>
        </row>
        <row r="3762">
          <cell r="A3762" t="str">
            <v>C&amp;I</v>
          </cell>
          <cell r="B3762">
            <v>17</v>
          </cell>
          <cell r="C3762" t="str">
            <v>R</v>
          </cell>
          <cell r="D3762" t="str">
            <v>Switch</v>
          </cell>
          <cell r="E3762" t="str">
            <v>Enrollment Date Quintile: 2nd Latest</v>
          </cell>
          <cell r="F3762">
            <v>99</v>
          </cell>
          <cell r="G3762">
            <v>4.6279440000000003</v>
          </cell>
          <cell r="H3762">
            <v>5.7444670000000002</v>
          </cell>
          <cell r="I3762">
            <v>-1.6176459999999999</v>
          </cell>
          <cell r="J3762">
            <v>-0.66192759999999995</v>
          </cell>
          <cell r="K3762">
            <v>0</v>
          </cell>
          <cell r="L3762">
            <v>0.66192759999999995</v>
          </cell>
          <cell r="M3762">
            <v>1.6176459999999999</v>
          </cell>
          <cell r="N3762">
            <v>1.6176459999999999</v>
          </cell>
          <cell r="O3762">
            <v>17</v>
          </cell>
        </row>
        <row r="3763">
          <cell r="A3763" t="str">
            <v>C&amp;I</v>
          </cell>
          <cell r="B3763">
            <v>18</v>
          </cell>
          <cell r="C3763" t="str">
            <v>R</v>
          </cell>
          <cell r="D3763" t="str">
            <v>Switch</v>
          </cell>
          <cell r="E3763" t="str">
            <v>Enrollment Date Quintile: 2nd Latest</v>
          </cell>
          <cell r="F3763">
            <v>99</v>
          </cell>
          <cell r="G3763">
            <v>5.4308170000000002</v>
          </cell>
          <cell r="H3763">
            <v>7.7982930000000001</v>
          </cell>
          <cell r="I3763">
            <v>-1.7975190000000001</v>
          </cell>
          <cell r="J3763">
            <v>-0.73553009999999996</v>
          </cell>
          <cell r="K3763">
            <v>0</v>
          </cell>
          <cell r="L3763">
            <v>0.73553009999999996</v>
          </cell>
          <cell r="M3763">
            <v>1.7975190000000001</v>
          </cell>
          <cell r="N3763">
            <v>1.7975190000000001</v>
          </cell>
          <cell r="O3763">
            <v>17</v>
          </cell>
        </row>
        <row r="3764">
          <cell r="A3764" t="str">
            <v>C&amp;I</v>
          </cell>
          <cell r="B3764">
            <v>19</v>
          </cell>
          <cell r="C3764" t="str">
            <v>R</v>
          </cell>
          <cell r="D3764" t="str">
            <v>Switch</v>
          </cell>
          <cell r="E3764" t="str">
            <v>Enrollment Date Quintile: 2nd Latest</v>
          </cell>
          <cell r="F3764">
            <v>96.5</v>
          </cell>
          <cell r="G3764">
            <v>6.2688430000000004</v>
          </cell>
          <cell r="H3764">
            <v>8.6580399999999997</v>
          </cell>
          <cell r="I3764">
            <v>-1.724226</v>
          </cell>
          <cell r="J3764">
            <v>-0.70553920000000003</v>
          </cell>
          <cell r="K3764">
            <v>0</v>
          </cell>
          <cell r="L3764">
            <v>0.70553920000000003</v>
          </cell>
          <cell r="M3764">
            <v>1.724226</v>
          </cell>
          <cell r="N3764">
            <v>1.724226</v>
          </cell>
          <cell r="O3764">
            <v>17</v>
          </cell>
        </row>
        <row r="3765">
          <cell r="A3765" t="str">
            <v>C&amp;I</v>
          </cell>
          <cell r="B3765">
            <v>20</v>
          </cell>
          <cell r="C3765" t="str">
            <v>R</v>
          </cell>
          <cell r="D3765" t="str">
            <v>Switch</v>
          </cell>
          <cell r="E3765" t="str">
            <v>Enrollment Date Quintile: 2nd Latest</v>
          </cell>
          <cell r="F3765">
            <v>94.5</v>
          </cell>
          <cell r="G3765">
            <v>6.9649270000000003</v>
          </cell>
          <cell r="H3765">
            <v>10.68505</v>
          </cell>
          <cell r="I3765">
            <v>-1.7452209999999999</v>
          </cell>
          <cell r="J3765">
            <v>-0.7141305</v>
          </cell>
          <cell r="K3765">
            <v>0</v>
          </cell>
          <cell r="L3765">
            <v>0.7141305</v>
          </cell>
          <cell r="M3765">
            <v>1.7452209999999999</v>
          </cell>
          <cell r="N3765">
            <v>1.7452209999999999</v>
          </cell>
          <cell r="O3765">
            <v>17</v>
          </cell>
        </row>
        <row r="3766">
          <cell r="A3766" t="str">
            <v>C&amp;I</v>
          </cell>
          <cell r="B3766">
            <v>21</v>
          </cell>
          <cell r="C3766" t="str">
            <v>R</v>
          </cell>
          <cell r="D3766" t="str">
            <v>Switch</v>
          </cell>
          <cell r="E3766" t="str">
            <v>Enrollment Date Quintile: 2nd Latest</v>
          </cell>
          <cell r="F3766">
            <v>90.5</v>
          </cell>
          <cell r="G3766">
            <v>5.2097249999999997</v>
          </cell>
          <cell r="H3766">
            <v>10.131209999999999</v>
          </cell>
          <cell r="I3766">
            <v>-1.6687129999999999</v>
          </cell>
          <cell r="J3766">
            <v>-0.68282379999999998</v>
          </cell>
          <cell r="K3766">
            <v>0</v>
          </cell>
          <cell r="L3766">
            <v>0.68282379999999998</v>
          </cell>
          <cell r="M3766">
            <v>1.6687129999999999</v>
          </cell>
          <cell r="N3766">
            <v>1.6687129999999999</v>
          </cell>
          <cell r="O3766">
            <v>17</v>
          </cell>
        </row>
        <row r="3767">
          <cell r="A3767" t="str">
            <v>C&amp;I</v>
          </cell>
          <cell r="B3767">
            <v>22</v>
          </cell>
          <cell r="C3767" t="str">
            <v>R</v>
          </cell>
          <cell r="D3767" t="str">
            <v>Switch</v>
          </cell>
          <cell r="E3767" t="str">
            <v>Enrollment Date Quintile: 2nd Latest</v>
          </cell>
          <cell r="F3767">
            <v>87.5</v>
          </cell>
          <cell r="G3767">
            <v>2.6258880000000002</v>
          </cell>
          <cell r="H3767">
            <v>2.3656380000000001</v>
          </cell>
          <cell r="I3767">
            <v>-1.7175050000000001</v>
          </cell>
          <cell r="J3767">
            <v>-0.7027892</v>
          </cell>
          <cell r="K3767">
            <v>0</v>
          </cell>
          <cell r="L3767">
            <v>0.7027892</v>
          </cell>
          <cell r="M3767">
            <v>1.7175050000000001</v>
          </cell>
          <cell r="N3767">
            <v>1.7175050000000001</v>
          </cell>
          <cell r="O3767">
            <v>17</v>
          </cell>
        </row>
        <row r="3768">
          <cell r="A3768" t="str">
            <v>C&amp;I</v>
          </cell>
          <cell r="B3768">
            <v>23</v>
          </cell>
          <cell r="C3768" t="str">
            <v>R</v>
          </cell>
          <cell r="D3768" t="str">
            <v>Switch</v>
          </cell>
          <cell r="E3768" t="str">
            <v>Enrollment Date Quintile: 2nd Latest</v>
          </cell>
          <cell r="F3768">
            <v>84.5</v>
          </cell>
          <cell r="G3768">
            <v>1.9895959999999999</v>
          </cell>
          <cell r="H3768">
            <v>1.8390010000000001</v>
          </cell>
          <cell r="I3768">
            <v>-1.6462810000000001</v>
          </cell>
          <cell r="J3768">
            <v>-0.67364500000000005</v>
          </cell>
          <cell r="K3768">
            <v>0</v>
          </cell>
          <cell r="L3768">
            <v>0.67364500000000005</v>
          </cell>
          <cell r="M3768">
            <v>1.6462810000000001</v>
          </cell>
          <cell r="N3768">
            <v>1.6462810000000001</v>
          </cell>
          <cell r="O3768">
            <v>17</v>
          </cell>
        </row>
        <row r="3769">
          <cell r="A3769" t="str">
            <v>C&amp;I</v>
          </cell>
          <cell r="B3769">
            <v>24</v>
          </cell>
          <cell r="C3769" t="str">
            <v>R</v>
          </cell>
          <cell r="D3769" t="str">
            <v>Switch</v>
          </cell>
          <cell r="E3769" t="str">
            <v>Enrollment Date Quintile: 2nd Latest</v>
          </cell>
          <cell r="F3769">
            <v>82</v>
          </cell>
          <cell r="G3769">
            <v>1.898827</v>
          </cell>
          <cell r="H3769">
            <v>1.831267</v>
          </cell>
          <cell r="I3769">
            <v>-1.568389</v>
          </cell>
          <cell r="J3769">
            <v>-0.64177229999999996</v>
          </cell>
          <cell r="K3769">
            <v>0</v>
          </cell>
          <cell r="L3769">
            <v>0.64177229999999996</v>
          </cell>
          <cell r="M3769">
            <v>1.568389</v>
          </cell>
          <cell r="N3769">
            <v>1.568389</v>
          </cell>
          <cell r="O3769">
            <v>17</v>
          </cell>
        </row>
        <row r="3770">
          <cell r="A3770" t="str">
            <v>C&amp;I</v>
          </cell>
          <cell r="B3770">
            <v>1</v>
          </cell>
          <cell r="C3770" t="str">
            <v>R</v>
          </cell>
          <cell r="D3770" t="str">
            <v>Switch</v>
          </cell>
          <cell r="E3770" t="str">
            <v>Enrollment Date Quintile: Earliest</v>
          </cell>
          <cell r="F3770">
            <v>76.613500000000002</v>
          </cell>
          <cell r="G3770">
            <v>0.88166290000000003</v>
          </cell>
          <cell r="H3770">
            <v>0.81528400000000001</v>
          </cell>
          <cell r="I3770">
            <v>-0.62625439999999999</v>
          </cell>
          <cell r="J3770">
            <v>-0.25625819999999999</v>
          </cell>
          <cell r="K3770">
            <v>0</v>
          </cell>
          <cell r="L3770">
            <v>0.25625819999999999</v>
          </cell>
          <cell r="M3770">
            <v>0.62625439999999999</v>
          </cell>
          <cell r="N3770">
            <v>0.62625439999999999</v>
          </cell>
          <cell r="O3770">
            <v>21</v>
          </cell>
        </row>
        <row r="3771">
          <cell r="A3771" t="str">
            <v>C&amp;I</v>
          </cell>
          <cell r="B3771">
            <v>2</v>
          </cell>
          <cell r="C3771" t="str">
            <v>R</v>
          </cell>
          <cell r="D3771" t="str">
            <v>Switch</v>
          </cell>
          <cell r="E3771" t="str">
            <v>Enrollment Date Quintile: Earliest</v>
          </cell>
          <cell r="F3771">
            <v>75.855800000000002</v>
          </cell>
          <cell r="G3771">
            <v>0.87564779999999998</v>
          </cell>
          <cell r="H3771">
            <v>0.80557270000000003</v>
          </cell>
          <cell r="I3771">
            <v>-0.6244923</v>
          </cell>
          <cell r="J3771">
            <v>-0.25553720000000002</v>
          </cell>
          <cell r="K3771">
            <v>0</v>
          </cell>
          <cell r="L3771">
            <v>0.25553720000000002</v>
          </cell>
          <cell r="M3771">
            <v>0.6244923</v>
          </cell>
          <cell r="N3771">
            <v>0.6244923</v>
          </cell>
          <cell r="O3771">
            <v>21</v>
          </cell>
        </row>
        <row r="3772">
          <cell r="A3772" t="str">
            <v>C&amp;I</v>
          </cell>
          <cell r="B3772">
            <v>3</v>
          </cell>
          <cell r="C3772" t="str">
            <v>R</v>
          </cell>
          <cell r="D3772" t="str">
            <v>Switch</v>
          </cell>
          <cell r="E3772" t="str">
            <v>Enrollment Date Quintile: Earliest</v>
          </cell>
          <cell r="F3772">
            <v>73.371200000000002</v>
          </cell>
          <cell r="G3772">
            <v>0.87208019999999997</v>
          </cell>
          <cell r="H3772">
            <v>0.80903199999999997</v>
          </cell>
          <cell r="I3772">
            <v>-0.62295219999999996</v>
          </cell>
          <cell r="J3772">
            <v>-0.25490699999999999</v>
          </cell>
          <cell r="K3772">
            <v>0</v>
          </cell>
          <cell r="L3772">
            <v>0.25490699999999999</v>
          </cell>
          <cell r="M3772">
            <v>0.62295219999999996</v>
          </cell>
          <cell r="N3772">
            <v>0.62295219999999996</v>
          </cell>
          <cell r="O3772">
            <v>21</v>
          </cell>
        </row>
        <row r="3773">
          <cell r="A3773" t="str">
            <v>C&amp;I</v>
          </cell>
          <cell r="B3773">
            <v>4</v>
          </cell>
          <cell r="C3773" t="str">
            <v>R</v>
          </cell>
          <cell r="D3773" t="str">
            <v>Switch</v>
          </cell>
          <cell r="E3773" t="str">
            <v>Enrollment Date Quintile: Earliest</v>
          </cell>
          <cell r="F3773">
            <v>72.128799999999998</v>
          </cell>
          <cell r="G3773">
            <v>0.88676639999999995</v>
          </cell>
          <cell r="H3773">
            <v>0.83254850000000002</v>
          </cell>
          <cell r="I3773">
            <v>-0.62254149999999997</v>
          </cell>
          <cell r="J3773">
            <v>-0.25473889999999999</v>
          </cell>
          <cell r="K3773">
            <v>0</v>
          </cell>
          <cell r="L3773">
            <v>0.25473889999999999</v>
          </cell>
          <cell r="M3773">
            <v>0.62254149999999997</v>
          </cell>
          <cell r="N3773">
            <v>0.62254149999999997</v>
          </cell>
          <cell r="O3773">
            <v>21</v>
          </cell>
        </row>
        <row r="3774">
          <cell r="A3774" t="str">
            <v>C&amp;I</v>
          </cell>
          <cell r="B3774">
            <v>5</v>
          </cell>
          <cell r="C3774" t="str">
            <v>R</v>
          </cell>
          <cell r="D3774" t="str">
            <v>Switch</v>
          </cell>
          <cell r="E3774" t="str">
            <v>Enrollment Date Quintile: Earliest</v>
          </cell>
          <cell r="F3774">
            <v>70.371200000000002</v>
          </cell>
          <cell r="G3774">
            <v>0.87257709999999999</v>
          </cell>
          <cell r="H3774">
            <v>0.79148640000000003</v>
          </cell>
          <cell r="I3774">
            <v>-0.62246749999999995</v>
          </cell>
          <cell r="J3774">
            <v>-0.25470860000000001</v>
          </cell>
          <cell r="K3774">
            <v>0</v>
          </cell>
          <cell r="L3774">
            <v>0.25470860000000001</v>
          </cell>
          <cell r="M3774">
            <v>0.62246749999999995</v>
          </cell>
          <cell r="N3774">
            <v>0.62246749999999995</v>
          </cell>
          <cell r="O3774">
            <v>21</v>
          </cell>
        </row>
        <row r="3775">
          <cell r="A3775" t="str">
            <v>C&amp;I</v>
          </cell>
          <cell r="B3775">
            <v>6</v>
          </cell>
          <cell r="C3775" t="str">
            <v>R</v>
          </cell>
          <cell r="D3775" t="str">
            <v>Switch</v>
          </cell>
          <cell r="E3775" t="str">
            <v>Enrollment Date Quintile: Earliest</v>
          </cell>
          <cell r="F3775">
            <v>69.2423</v>
          </cell>
          <cell r="G3775">
            <v>0.86551109999999998</v>
          </cell>
          <cell r="H3775">
            <v>0.81701760000000001</v>
          </cell>
          <cell r="I3775">
            <v>-0.62211019999999995</v>
          </cell>
          <cell r="J3775">
            <v>-0.25456240000000002</v>
          </cell>
          <cell r="K3775">
            <v>0</v>
          </cell>
          <cell r="L3775">
            <v>0.25456240000000002</v>
          </cell>
          <cell r="M3775">
            <v>0.62211019999999995</v>
          </cell>
          <cell r="N3775">
            <v>0.62211019999999995</v>
          </cell>
          <cell r="O3775">
            <v>21</v>
          </cell>
        </row>
        <row r="3776">
          <cell r="A3776" t="str">
            <v>C&amp;I</v>
          </cell>
          <cell r="B3776">
            <v>7</v>
          </cell>
          <cell r="C3776" t="str">
            <v>R</v>
          </cell>
          <cell r="D3776" t="str">
            <v>Switch</v>
          </cell>
          <cell r="E3776" t="str">
            <v>Enrollment Date Quintile: Earliest</v>
          </cell>
          <cell r="F3776">
            <v>68.371200000000002</v>
          </cell>
          <cell r="G3776">
            <v>0.78240160000000003</v>
          </cell>
          <cell r="H3776">
            <v>0.72002569999999999</v>
          </cell>
          <cell r="I3776">
            <v>-0.62366549999999998</v>
          </cell>
          <cell r="J3776">
            <v>-0.25519890000000001</v>
          </cell>
          <cell r="K3776">
            <v>0</v>
          </cell>
          <cell r="L3776">
            <v>0.25519890000000001</v>
          </cell>
          <cell r="M3776">
            <v>0.62366549999999998</v>
          </cell>
          <cell r="N3776">
            <v>0.62366549999999998</v>
          </cell>
          <cell r="O3776">
            <v>21</v>
          </cell>
        </row>
        <row r="3777">
          <cell r="A3777" t="str">
            <v>C&amp;I</v>
          </cell>
          <cell r="B3777">
            <v>8</v>
          </cell>
          <cell r="C3777" t="str">
            <v>R</v>
          </cell>
          <cell r="D3777" t="str">
            <v>Switch</v>
          </cell>
          <cell r="E3777" t="str">
            <v>Enrollment Date Quintile: Earliest</v>
          </cell>
          <cell r="F3777">
            <v>69.2577</v>
          </cell>
          <cell r="G3777">
            <v>0.77581889999999998</v>
          </cell>
          <cell r="H3777">
            <v>0.70560409999999996</v>
          </cell>
          <cell r="I3777">
            <v>-0.62281160000000002</v>
          </cell>
          <cell r="J3777">
            <v>-0.25484950000000001</v>
          </cell>
          <cell r="K3777">
            <v>0</v>
          </cell>
          <cell r="L3777">
            <v>0.25484950000000001</v>
          </cell>
          <cell r="M3777">
            <v>0.62281160000000002</v>
          </cell>
          <cell r="N3777">
            <v>0.62281160000000002</v>
          </cell>
          <cell r="O3777">
            <v>21</v>
          </cell>
        </row>
        <row r="3778">
          <cell r="A3778" t="str">
            <v>C&amp;I</v>
          </cell>
          <cell r="B3778">
            <v>9</v>
          </cell>
          <cell r="C3778" t="str">
            <v>R</v>
          </cell>
          <cell r="D3778" t="str">
            <v>Switch</v>
          </cell>
          <cell r="E3778" t="str">
            <v>Enrollment Date Quintile: Earliest</v>
          </cell>
          <cell r="F3778">
            <v>72.401899999999998</v>
          </cell>
          <cell r="G3778">
            <v>1.702385</v>
          </cell>
          <cell r="H3778">
            <v>0.66356959999999998</v>
          </cell>
          <cell r="I3778">
            <v>-0.67796630000000002</v>
          </cell>
          <cell r="J3778">
            <v>-0.27741830000000001</v>
          </cell>
          <cell r="K3778">
            <v>0</v>
          </cell>
          <cell r="L3778">
            <v>0.27741830000000001</v>
          </cell>
          <cell r="M3778">
            <v>0.67796630000000002</v>
          </cell>
          <cell r="N3778">
            <v>0.67796630000000002</v>
          </cell>
          <cell r="O3778">
            <v>21</v>
          </cell>
        </row>
        <row r="3779">
          <cell r="A3779" t="str">
            <v>C&amp;I</v>
          </cell>
          <cell r="B3779">
            <v>10</v>
          </cell>
          <cell r="C3779" t="str">
            <v>R</v>
          </cell>
          <cell r="D3779" t="str">
            <v>Switch</v>
          </cell>
          <cell r="E3779" t="str">
            <v>Enrollment Date Quintile: Earliest</v>
          </cell>
          <cell r="F3779">
            <v>77.030799999999999</v>
          </cell>
          <cell r="G3779">
            <v>4.2719990000000001</v>
          </cell>
          <cell r="H3779">
            <v>3.2654130000000001</v>
          </cell>
          <cell r="I3779">
            <v>-0.68528599999999995</v>
          </cell>
          <cell r="J3779">
            <v>-0.28041349999999998</v>
          </cell>
          <cell r="K3779">
            <v>0</v>
          </cell>
          <cell r="L3779">
            <v>0.28041349999999998</v>
          </cell>
          <cell r="M3779">
            <v>0.68528599999999995</v>
          </cell>
          <cell r="N3779">
            <v>0.68528599999999995</v>
          </cell>
          <cell r="O3779">
            <v>21</v>
          </cell>
        </row>
        <row r="3780">
          <cell r="A3780" t="str">
            <v>C&amp;I</v>
          </cell>
          <cell r="B3780">
            <v>11</v>
          </cell>
          <cell r="C3780" t="str">
            <v>R</v>
          </cell>
          <cell r="D3780" t="str">
            <v>Switch</v>
          </cell>
          <cell r="E3780" t="str">
            <v>Enrollment Date Quintile: Earliest</v>
          </cell>
          <cell r="F3780">
            <v>82.144199999999998</v>
          </cell>
          <cell r="G3780">
            <v>5.0257290000000001</v>
          </cell>
          <cell r="H3780">
            <v>5.2041510000000004</v>
          </cell>
          <cell r="I3780">
            <v>-0.68457449999999997</v>
          </cell>
          <cell r="J3780">
            <v>-0.28012239999999999</v>
          </cell>
          <cell r="K3780">
            <v>0</v>
          </cell>
          <cell r="L3780">
            <v>0.28012239999999999</v>
          </cell>
          <cell r="M3780">
            <v>0.68457449999999997</v>
          </cell>
          <cell r="N3780">
            <v>0.68457449999999997</v>
          </cell>
          <cell r="O3780">
            <v>21</v>
          </cell>
        </row>
        <row r="3781">
          <cell r="A3781" t="str">
            <v>C&amp;I</v>
          </cell>
          <cell r="B3781">
            <v>12</v>
          </cell>
          <cell r="C3781" t="str">
            <v>R</v>
          </cell>
          <cell r="D3781" t="str">
            <v>Switch</v>
          </cell>
          <cell r="E3781" t="str">
            <v>Enrollment Date Quintile: Earliest</v>
          </cell>
          <cell r="F3781">
            <v>86.386499999999998</v>
          </cell>
          <cell r="G3781">
            <v>5.2328299999999999</v>
          </cell>
          <cell r="H3781">
            <v>5.6470690000000001</v>
          </cell>
          <cell r="I3781">
            <v>-0.68471159999999998</v>
          </cell>
          <cell r="J3781">
            <v>-0.28017839999999999</v>
          </cell>
          <cell r="K3781">
            <v>0</v>
          </cell>
          <cell r="L3781">
            <v>0.28017839999999999</v>
          </cell>
          <cell r="M3781">
            <v>0.68471159999999998</v>
          </cell>
          <cell r="N3781">
            <v>0.68471159999999998</v>
          </cell>
          <cell r="O3781">
            <v>21</v>
          </cell>
        </row>
        <row r="3782">
          <cell r="A3782" t="str">
            <v>C&amp;I</v>
          </cell>
          <cell r="B3782">
            <v>13</v>
          </cell>
          <cell r="C3782" t="str">
            <v>R</v>
          </cell>
          <cell r="D3782" t="str">
            <v>Switch</v>
          </cell>
          <cell r="E3782" t="str">
            <v>Enrollment Date Quintile: Earliest</v>
          </cell>
          <cell r="F3782">
            <v>89.7577</v>
          </cell>
          <cell r="G3782">
            <v>5.9400110000000002</v>
          </cell>
          <cell r="H3782">
            <v>5.3578010000000003</v>
          </cell>
          <cell r="I3782">
            <v>-0.66321180000000002</v>
          </cell>
          <cell r="J3782">
            <v>-0.27138089999999998</v>
          </cell>
          <cell r="K3782">
            <v>0</v>
          </cell>
          <cell r="L3782">
            <v>0.27138089999999998</v>
          </cell>
          <cell r="M3782">
            <v>0.66321180000000002</v>
          </cell>
          <cell r="N3782">
            <v>0.66321180000000002</v>
          </cell>
          <cell r="O3782">
            <v>21</v>
          </cell>
        </row>
        <row r="3783">
          <cell r="A3783" t="str">
            <v>C&amp;I</v>
          </cell>
          <cell r="B3783">
            <v>14</v>
          </cell>
          <cell r="C3783" t="str">
            <v>R</v>
          </cell>
          <cell r="D3783" t="str">
            <v>Switch</v>
          </cell>
          <cell r="E3783" t="str">
            <v>Enrollment Date Quintile: Earliest</v>
          </cell>
          <cell r="F3783">
            <v>92.628799999999998</v>
          </cell>
          <cell r="G3783">
            <v>6.1464759999999998</v>
          </cell>
          <cell r="H3783">
            <v>6.0163330000000004</v>
          </cell>
          <cell r="I3783">
            <v>-0.67027630000000005</v>
          </cell>
          <cell r="J3783">
            <v>-0.2742716</v>
          </cell>
          <cell r="K3783">
            <v>0</v>
          </cell>
          <cell r="L3783">
            <v>0.2742716</v>
          </cell>
          <cell r="M3783">
            <v>0.67027630000000005</v>
          </cell>
          <cell r="N3783">
            <v>0.67027630000000005</v>
          </cell>
          <cell r="O3783">
            <v>21</v>
          </cell>
        </row>
        <row r="3784">
          <cell r="A3784" t="str">
            <v>C&amp;I</v>
          </cell>
          <cell r="B3784">
            <v>15</v>
          </cell>
          <cell r="C3784" t="str">
            <v>R</v>
          </cell>
          <cell r="D3784" t="str">
            <v>Switch</v>
          </cell>
          <cell r="E3784" t="str">
            <v>Enrollment Date Quintile: Earliest</v>
          </cell>
          <cell r="F3784">
            <v>95</v>
          </cell>
          <cell r="G3784">
            <v>6.2643849999999999</v>
          </cell>
          <cell r="H3784">
            <v>6.3840779999999997</v>
          </cell>
          <cell r="I3784">
            <v>-0.66384690000000002</v>
          </cell>
          <cell r="J3784">
            <v>-0.27164070000000001</v>
          </cell>
          <cell r="K3784">
            <v>0</v>
          </cell>
          <cell r="L3784">
            <v>0.27164070000000001</v>
          </cell>
          <cell r="M3784">
            <v>0.66384690000000002</v>
          </cell>
          <cell r="N3784">
            <v>0.66384690000000002</v>
          </cell>
          <cell r="O3784">
            <v>21</v>
          </cell>
        </row>
        <row r="3785">
          <cell r="A3785" t="str">
            <v>C&amp;I</v>
          </cell>
          <cell r="B3785">
            <v>16</v>
          </cell>
          <cell r="C3785" t="str">
            <v>R</v>
          </cell>
          <cell r="D3785" t="str">
            <v>Switch</v>
          </cell>
          <cell r="E3785" t="str">
            <v>Enrollment Date Quintile: Earliest</v>
          </cell>
          <cell r="F3785">
            <v>97.113500000000002</v>
          </cell>
          <cell r="G3785">
            <v>6.3232730000000004</v>
          </cell>
          <cell r="H3785">
            <v>6.1249019999999996</v>
          </cell>
          <cell r="I3785">
            <v>-0.66676489999999999</v>
          </cell>
          <cell r="J3785">
            <v>-0.27283479999999999</v>
          </cell>
          <cell r="K3785">
            <v>0</v>
          </cell>
          <cell r="L3785">
            <v>0.27283479999999999</v>
          </cell>
          <cell r="M3785">
            <v>0.66676489999999999</v>
          </cell>
          <cell r="N3785">
            <v>0.66676489999999999</v>
          </cell>
          <cell r="O3785">
            <v>21</v>
          </cell>
        </row>
        <row r="3786">
          <cell r="A3786" t="str">
            <v>C&amp;I</v>
          </cell>
          <cell r="B3786">
            <v>17</v>
          </cell>
          <cell r="C3786" t="str">
            <v>R</v>
          </cell>
          <cell r="D3786" t="str">
            <v>Switch</v>
          </cell>
          <cell r="E3786" t="str">
            <v>Enrollment Date Quintile: Earliest</v>
          </cell>
          <cell r="F3786">
            <v>98.226900000000001</v>
          </cell>
          <cell r="G3786">
            <v>6.3521229999999997</v>
          </cell>
          <cell r="H3786">
            <v>4.3338020000000004</v>
          </cell>
          <cell r="I3786">
            <v>-0.67356499999999997</v>
          </cell>
          <cell r="J3786">
            <v>-0.27561730000000001</v>
          </cell>
          <cell r="K3786">
            <v>0</v>
          </cell>
          <cell r="L3786">
            <v>0.27561730000000001</v>
          </cell>
          <cell r="M3786">
            <v>0.67356499999999997</v>
          </cell>
          <cell r="N3786">
            <v>0.67356499999999997</v>
          </cell>
          <cell r="O3786">
            <v>21</v>
          </cell>
        </row>
        <row r="3787">
          <cell r="A3787" t="str">
            <v>C&amp;I</v>
          </cell>
          <cell r="B3787">
            <v>18</v>
          </cell>
          <cell r="C3787" t="str">
            <v>R</v>
          </cell>
          <cell r="D3787" t="str">
            <v>Switch</v>
          </cell>
          <cell r="E3787" t="str">
            <v>Enrollment Date Quintile: Earliest</v>
          </cell>
          <cell r="F3787">
            <v>98.355800000000002</v>
          </cell>
          <cell r="G3787">
            <v>5.0185930000000001</v>
          </cell>
          <cell r="H3787">
            <v>3.1636470000000001</v>
          </cell>
          <cell r="I3787">
            <v>-0.77042880000000002</v>
          </cell>
          <cell r="J3787">
            <v>-0.31525320000000001</v>
          </cell>
          <cell r="K3787">
            <v>0</v>
          </cell>
          <cell r="L3787">
            <v>0.31525320000000001</v>
          </cell>
          <cell r="M3787">
            <v>0.77042880000000002</v>
          </cell>
          <cell r="N3787">
            <v>0.77042880000000002</v>
          </cell>
          <cell r="O3787">
            <v>21</v>
          </cell>
        </row>
        <row r="3788">
          <cell r="A3788" t="str">
            <v>C&amp;I</v>
          </cell>
          <cell r="B3788">
            <v>19</v>
          </cell>
          <cell r="C3788" t="str">
            <v>R</v>
          </cell>
          <cell r="D3788" t="str">
            <v>Switch</v>
          </cell>
          <cell r="E3788" t="str">
            <v>Enrollment Date Quintile: Earliest</v>
          </cell>
          <cell r="F3788">
            <v>95.9846</v>
          </cell>
          <cell r="G3788">
            <v>2.9968509999999999</v>
          </cell>
          <cell r="H3788">
            <v>2.7952110000000001</v>
          </cell>
          <cell r="I3788">
            <v>-0.73478010000000005</v>
          </cell>
          <cell r="J3788">
            <v>-0.30066609999999999</v>
          </cell>
          <cell r="K3788">
            <v>0</v>
          </cell>
          <cell r="L3788">
            <v>0.30066609999999999</v>
          </cell>
          <cell r="M3788">
            <v>0.73478010000000005</v>
          </cell>
          <cell r="N3788">
            <v>0.73478010000000005</v>
          </cell>
          <cell r="O3788">
            <v>21</v>
          </cell>
        </row>
        <row r="3789">
          <cell r="A3789" t="str">
            <v>C&amp;I</v>
          </cell>
          <cell r="B3789">
            <v>20</v>
          </cell>
          <cell r="C3789" t="str">
            <v>R</v>
          </cell>
          <cell r="D3789" t="str">
            <v>Switch</v>
          </cell>
          <cell r="E3789" t="str">
            <v>Enrollment Date Quintile: Earliest</v>
          </cell>
          <cell r="F3789">
            <v>93.726900000000001</v>
          </cell>
          <cell r="G3789">
            <v>2.648822</v>
          </cell>
          <cell r="H3789">
            <v>2.764332</v>
          </cell>
          <cell r="I3789">
            <v>-0.75429550000000001</v>
          </cell>
          <cell r="J3789">
            <v>-0.30865160000000003</v>
          </cell>
          <cell r="K3789">
            <v>0</v>
          </cell>
          <cell r="L3789">
            <v>0.30865160000000003</v>
          </cell>
          <cell r="M3789">
            <v>0.75429550000000001</v>
          </cell>
          <cell r="N3789">
            <v>0.75429550000000001</v>
          </cell>
          <cell r="O3789">
            <v>21</v>
          </cell>
        </row>
        <row r="3790">
          <cell r="A3790" t="str">
            <v>C&amp;I</v>
          </cell>
          <cell r="B3790">
            <v>21</v>
          </cell>
          <cell r="C3790" t="str">
            <v>R</v>
          </cell>
          <cell r="D3790" t="str">
            <v>Switch</v>
          </cell>
          <cell r="E3790" t="str">
            <v>Enrollment Date Quintile: Earliest</v>
          </cell>
          <cell r="F3790">
            <v>89.9846</v>
          </cell>
          <cell r="G3790">
            <v>1.768912</v>
          </cell>
          <cell r="H3790">
            <v>1.9051940000000001</v>
          </cell>
          <cell r="I3790">
            <v>-0.68765690000000002</v>
          </cell>
          <cell r="J3790">
            <v>-0.28138360000000001</v>
          </cell>
          <cell r="K3790">
            <v>0</v>
          </cell>
          <cell r="L3790">
            <v>0.28138360000000001</v>
          </cell>
          <cell r="M3790">
            <v>0.68765690000000002</v>
          </cell>
          <cell r="N3790">
            <v>0.68765690000000002</v>
          </cell>
          <cell r="O3790">
            <v>21</v>
          </cell>
        </row>
        <row r="3791">
          <cell r="A3791" t="str">
            <v>C&amp;I</v>
          </cell>
          <cell r="B3791">
            <v>22</v>
          </cell>
          <cell r="C3791" t="str">
            <v>R</v>
          </cell>
          <cell r="D3791" t="str">
            <v>Switch</v>
          </cell>
          <cell r="E3791" t="str">
            <v>Enrollment Date Quintile: Earliest</v>
          </cell>
          <cell r="F3791">
            <v>86.9846</v>
          </cell>
          <cell r="G3791">
            <v>1.190123</v>
          </cell>
          <cell r="H3791">
            <v>1.0465139999999999</v>
          </cell>
          <cell r="I3791">
            <v>-0.66585749999999999</v>
          </cell>
          <cell r="J3791">
            <v>-0.27246350000000003</v>
          </cell>
          <cell r="K3791">
            <v>0</v>
          </cell>
          <cell r="L3791">
            <v>0.27246350000000003</v>
          </cell>
          <cell r="M3791">
            <v>0.66585749999999999</v>
          </cell>
          <cell r="N3791">
            <v>0.66585749999999999</v>
          </cell>
          <cell r="O3791">
            <v>21</v>
          </cell>
        </row>
        <row r="3792">
          <cell r="A3792" t="str">
            <v>C&amp;I</v>
          </cell>
          <cell r="B3792">
            <v>23</v>
          </cell>
          <cell r="C3792" t="str">
            <v>R</v>
          </cell>
          <cell r="D3792" t="str">
            <v>Switch</v>
          </cell>
          <cell r="E3792" t="str">
            <v>Enrollment Date Quintile: Earliest</v>
          </cell>
          <cell r="F3792">
            <v>83.9846</v>
          </cell>
          <cell r="G3792">
            <v>1.081725</v>
          </cell>
          <cell r="H3792">
            <v>0.83181340000000004</v>
          </cell>
          <cell r="I3792">
            <v>-0.63923560000000001</v>
          </cell>
          <cell r="J3792">
            <v>-0.26157000000000002</v>
          </cell>
          <cell r="K3792">
            <v>0</v>
          </cell>
          <cell r="L3792">
            <v>0.26157000000000002</v>
          </cell>
          <cell r="M3792">
            <v>0.63923560000000001</v>
          </cell>
          <cell r="N3792">
            <v>0.63923560000000001</v>
          </cell>
          <cell r="O3792">
            <v>21</v>
          </cell>
        </row>
        <row r="3793">
          <cell r="A3793" t="str">
            <v>C&amp;I</v>
          </cell>
          <cell r="B3793">
            <v>24</v>
          </cell>
          <cell r="C3793" t="str">
            <v>R</v>
          </cell>
          <cell r="D3793" t="str">
            <v>Switch</v>
          </cell>
          <cell r="E3793" t="str">
            <v>Enrollment Date Quintile: Earliest</v>
          </cell>
          <cell r="F3793">
            <v>81.4846</v>
          </cell>
          <cell r="G3793">
            <v>0.95533310000000005</v>
          </cell>
          <cell r="H3793">
            <v>0.80069630000000003</v>
          </cell>
          <cell r="I3793">
            <v>-0.63044140000000004</v>
          </cell>
          <cell r="J3793">
            <v>-0.25797150000000002</v>
          </cell>
          <cell r="K3793">
            <v>0</v>
          </cell>
          <cell r="L3793">
            <v>0.25797150000000002</v>
          </cell>
          <cell r="M3793">
            <v>0.63044140000000004</v>
          </cell>
          <cell r="N3793">
            <v>0.63044140000000004</v>
          </cell>
          <cell r="O3793">
            <v>21</v>
          </cell>
        </row>
        <row r="3794">
          <cell r="A3794" t="str">
            <v>C&amp;I</v>
          </cell>
          <cell r="B3794">
            <v>1</v>
          </cell>
          <cell r="C3794" t="str">
            <v>R</v>
          </cell>
          <cell r="D3794" t="str">
            <v>Switch</v>
          </cell>
          <cell r="E3794" t="str">
            <v>Enrollment Date Quintile: Latest</v>
          </cell>
          <cell r="F3794">
            <v>77</v>
          </cell>
          <cell r="G3794">
            <v>0.26695269999999999</v>
          </cell>
          <cell r="H3794">
            <v>0.3603479</v>
          </cell>
          <cell r="I3794">
            <v>-0.34178969999999997</v>
          </cell>
          <cell r="J3794">
            <v>-0.1398576</v>
          </cell>
          <cell r="K3794">
            <v>0</v>
          </cell>
          <cell r="L3794">
            <v>0.1398576</v>
          </cell>
          <cell r="M3794">
            <v>0.34178969999999997</v>
          </cell>
          <cell r="N3794">
            <v>0.34178969999999997</v>
          </cell>
          <cell r="O3794">
            <v>7</v>
          </cell>
        </row>
        <row r="3795">
          <cell r="A3795" t="str">
            <v>C&amp;I</v>
          </cell>
          <cell r="B3795">
            <v>2</v>
          </cell>
          <cell r="C3795" t="str">
            <v>R</v>
          </cell>
          <cell r="D3795" t="str">
            <v>Switch</v>
          </cell>
          <cell r="E3795" t="str">
            <v>Enrollment Date Quintile: Latest</v>
          </cell>
          <cell r="F3795">
            <v>76.5</v>
          </cell>
          <cell r="G3795">
            <v>0.26100329999999999</v>
          </cell>
          <cell r="H3795">
            <v>0.31899810000000001</v>
          </cell>
          <cell r="I3795">
            <v>-0.34160829999999998</v>
          </cell>
          <cell r="J3795">
            <v>-0.1397833</v>
          </cell>
          <cell r="K3795">
            <v>0</v>
          </cell>
          <cell r="L3795">
            <v>0.1397833</v>
          </cell>
          <cell r="M3795">
            <v>0.34160829999999998</v>
          </cell>
          <cell r="N3795">
            <v>0.34160829999999998</v>
          </cell>
          <cell r="O3795">
            <v>7</v>
          </cell>
        </row>
        <row r="3796">
          <cell r="A3796" t="str">
            <v>C&amp;I</v>
          </cell>
          <cell r="B3796">
            <v>3</v>
          </cell>
          <cell r="C3796" t="str">
            <v>R</v>
          </cell>
          <cell r="D3796" t="str">
            <v>Switch</v>
          </cell>
          <cell r="E3796" t="str">
            <v>Enrollment Date Quintile: Latest</v>
          </cell>
          <cell r="F3796">
            <v>73.5</v>
          </cell>
          <cell r="G3796">
            <v>0.26149670000000003</v>
          </cell>
          <cell r="H3796">
            <v>0.30295939999999999</v>
          </cell>
          <cell r="I3796">
            <v>-0.34122530000000001</v>
          </cell>
          <cell r="J3796">
            <v>-0.13962659999999999</v>
          </cell>
          <cell r="K3796">
            <v>0</v>
          </cell>
          <cell r="L3796">
            <v>0.13962659999999999</v>
          </cell>
          <cell r="M3796">
            <v>0.34122530000000001</v>
          </cell>
          <cell r="N3796">
            <v>0.34122530000000001</v>
          </cell>
          <cell r="O3796">
            <v>7</v>
          </cell>
        </row>
        <row r="3797">
          <cell r="A3797" t="str">
            <v>C&amp;I</v>
          </cell>
          <cell r="B3797">
            <v>4</v>
          </cell>
          <cell r="C3797" t="str">
            <v>R</v>
          </cell>
          <cell r="D3797" t="str">
            <v>Switch</v>
          </cell>
          <cell r="E3797" t="str">
            <v>Enrollment Date Quintile: Latest</v>
          </cell>
          <cell r="F3797">
            <v>72</v>
          </cell>
          <cell r="G3797">
            <v>0.26437260000000001</v>
          </cell>
          <cell r="H3797">
            <v>0.3045253</v>
          </cell>
          <cell r="I3797">
            <v>-0.3412847</v>
          </cell>
          <cell r="J3797">
            <v>-0.13965089999999999</v>
          </cell>
          <cell r="K3797">
            <v>0</v>
          </cell>
          <cell r="L3797">
            <v>0.13965089999999999</v>
          </cell>
          <cell r="M3797">
            <v>0.3412847</v>
          </cell>
          <cell r="N3797">
            <v>0.3412847</v>
          </cell>
          <cell r="O3797">
            <v>7</v>
          </cell>
        </row>
        <row r="3798">
          <cell r="A3798" t="str">
            <v>C&amp;I</v>
          </cell>
          <cell r="B3798">
            <v>5</v>
          </cell>
          <cell r="C3798" t="str">
            <v>R</v>
          </cell>
          <cell r="D3798" t="str">
            <v>Switch</v>
          </cell>
          <cell r="E3798" t="str">
            <v>Enrollment Date Quintile: Latest</v>
          </cell>
          <cell r="F3798">
            <v>70.5</v>
          </cell>
          <cell r="G3798">
            <v>0.2601559</v>
          </cell>
          <cell r="H3798">
            <v>0.30506630000000001</v>
          </cell>
          <cell r="I3798">
            <v>-0.34118349999999997</v>
          </cell>
          <cell r="J3798">
            <v>-0.1396095</v>
          </cell>
          <cell r="K3798">
            <v>0</v>
          </cell>
          <cell r="L3798">
            <v>0.1396095</v>
          </cell>
          <cell r="M3798">
            <v>0.34118349999999997</v>
          </cell>
          <cell r="N3798">
            <v>0.34118349999999997</v>
          </cell>
          <cell r="O3798">
            <v>7</v>
          </cell>
        </row>
        <row r="3799">
          <cell r="A3799" t="str">
            <v>C&amp;I</v>
          </cell>
          <cell r="B3799">
            <v>6</v>
          </cell>
          <cell r="C3799" t="str">
            <v>R</v>
          </cell>
          <cell r="D3799" t="str">
            <v>Switch</v>
          </cell>
          <cell r="E3799" t="str">
            <v>Enrollment Date Quintile: Latest</v>
          </cell>
          <cell r="F3799">
            <v>69.5</v>
          </cell>
          <cell r="G3799">
            <v>0.25902039999999998</v>
          </cell>
          <cell r="H3799">
            <v>0.32651609999999998</v>
          </cell>
          <cell r="I3799">
            <v>-0.34107739999999998</v>
          </cell>
          <cell r="J3799">
            <v>-0.1395661</v>
          </cell>
          <cell r="K3799">
            <v>0</v>
          </cell>
          <cell r="L3799">
            <v>0.1395661</v>
          </cell>
          <cell r="M3799">
            <v>0.34107739999999998</v>
          </cell>
          <cell r="N3799">
            <v>0.34107739999999998</v>
          </cell>
          <cell r="O3799">
            <v>7</v>
          </cell>
        </row>
        <row r="3800">
          <cell r="A3800" t="str">
            <v>C&amp;I</v>
          </cell>
          <cell r="B3800">
            <v>7</v>
          </cell>
          <cell r="C3800" t="str">
            <v>R</v>
          </cell>
          <cell r="D3800" t="str">
            <v>Switch</v>
          </cell>
          <cell r="E3800" t="str">
            <v>Enrollment Date Quintile: Latest</v>
          </cell>
          <cell r="F3800">
            <v>68.5</v>
          </cell>
          <cell r="G3800">
            <v>0.21189920000000001</v>
          </cell>
          <cell r="H3800">
            <v>0.231965</v>
          </cell>
          <cell r="I3800">
            <v>-0.34134100000000001</v>
          </cell>
          <cell r="J3800">
            <v>-0.13967399999999999</v>
          </cell>
          <cell r="K3800">
            <v>0</v>
          </cell>
          <cell r="L3800">
            <v>0.13967399999999999</v>
          </cell>
          <cell r="M3800">
            <v>0.34134100000000001</v>
          </cell>
          <cell r="N3800">
            <v>0.34134100000000001</v>
          </cell>
          <cell r="O3800">
            <v>7</v>
          </cell>
        </row>
        <row r="3801">
          <cell r="A3801" t="str">
            <v>C&amp;I</v>
          </cell>
          <cell r="B3801">
            <v>8</v>
          </cell>
          <cell r="C3801" t="str">
            <v>R</v>
          </cell>
          <cell r="D3801" t="str">
            <v>Switch</v>
          </cell>
          <cell r="E3801" t="str">
            <v>Enrollment Date Quintile: Latest</v>
          </cell>
          <cell r="F3801">
            <v>69</v>
          </cell>
          <cell r="G3801">
            <v>0.1825937</v>
          </cell>
          <cell r="H3801">
            <v>0.21355589999999999</v>
          </cell>
          <cell r="I3801">
            <v>-0.34204499999999999</v>
          </cell>
          <cell r="J3801">
            <v>-0.139962</v>
          </cell>
          <cell r="K3801">
            <v>0</v>
          </cell>
          <cell r="L3801">
            <v>0.139962</v>
          </cell>
          <cell r="M3801">
            <v>0.34204499999999999</v>
          </cell>
          <cell r="N3801">
            <v>0.34204499999999999</v>
          </cell>
          <cell r="O3801">
            <v>7</v>
          </cell>
        </row>
        <row r="3802">
          <cell r="A3802" t="str">
            <v>C&amp;I</v>
          </cell>
          <cell r="B3802">
            <v>9</v>
          </cell>
          <cell r="C3802" t="str">
            <v>R</v>
          </cell>
          <cell r="D3802" t="str">
            <v>Switch</v>
          </cell>
          <cell r="E3802" t="str">
            <v>Enrollment Date Quintile: Latest</v>
          </cell>
          <cell r="F3802">
            <v>71.5</v>
          </cell>
          <cell r="G3802">
            <v>0.29039330000000002</v>
          </cell>
          <cell r="H3802">
            <v>0.19448879999999999</v>
          </cell>
          <cell r="I3802">
            <v>-0.37944139999999998</v>
          </cell>
          <cell r="J3802">
            <v>-0.15526429999999999</v>
          </cell>
          <cell r="K3802">
            <v>0</v>
          </cell>
          <cell r="L3802">
            <v>0.15526429999999999</v>
          </cell>
          <cell r="M3802">
            <v>0.37944139999999998</v>
          </cell>
          <cell r="N3802">
            <v>0.37944139999999998</v>
          </cell>
          <cell r="O3802">
            <v>7</v>
          </cell>
        </row>
        <row r="3803">
          <cell r="A3803" t="str">
            <v>C&amp;I</v>
          </cell>
          <cell r="B3803">
            <v>10</v>
          </cell>
          <cell r="C3803" t="str">
            <v>R</v>
          </cell>
          <cell r="D3803" t="str">
            <v>Switch</v>
          </cell>
          <cell r="E3803" t="str">
            <v>Enrollment Date Quintile: Latest</v>
          </cell>
          <cell r="F3803">
            <v>76</v>
          </cell>
          <cell r="G3803">
            <v>0.62645969999999995</v>
          </cell>
          <cell r="H3803">
            <v>0.15320619999999999</v>
          </cell>
          <cell r="I3803">
            <v>-0.40577459999999999</v>
          </cell>
          <cell r="J3803">
            <v>-0.16603970000000001</v>
          </cell>
          <cell r="K3803">
            <v>0</v>
          </cell>
          <cell r="L3803">
            <v>0.16603970000000001</v>
          </cell>
          <cell r="M3803">
            <v>0.40577459999999999</v>
          </cell>
          <cell r="N3803">
            <v>0.40577459999999999</v>
          </cell>
          <cell r="O3803">
            <v>7</v>
          </cell>
        </row>
        <row r="3804">
          <cell r="A3804" t="str">
            <v>C&amp;I</v>
          </cell>
          <cell r="B3804">
            <v>11</v>
          </cell>
          <cell r="C3804" t="str">
            <v>R</v>
          </cell>
          <cell r="D3804" t="str">
            <v>Switch</v>
          </cell>
          <cell r="E3804" t="str">
            <v>Enrollment Date Quintile: Latest</v>
          </cell>
          <cell r="F3804">
            <v>81.5</v>
          </cell>
          <cell r="G3804">
            <v>0.1917364</v>
          </cell>
          <cell r="H3804">
            <v>0.1863447</v>
          </cell>
          <cell r="I3804">
            <v>-0.37093330000000002</v>
          </cell>
          <cell r="J3804">
            <v>-0.1517829</v>
          </cell>
          <cell r="K3804">
            <v>0</v>
          </cell>
          <cell r="L3804">
            <v>0.1517829</v>
          </cell>
          <cell r="M3804">
            <v>0.37093330000000002</v>
          </cell>
          <cell r="N3804">
            <v>0.37093330000000002</v>
          </cell>
          <cell r="O3804">
            <v>7</v>
          </cell>
        </row>
        <row r="3805">
          <cell r="A3805" t="str">
            <v>C&amp;I</v>
          </cell>
          <cell r="B3805">
            <v>12</v>
          </cell>
          <cell r="C3805" t="str">
            <v>R</v>
          </cell>
          <cell r="D3805" t="str">
            <v>Switch</v>
          </cell>
          <cell r="E3805" t="str">
            <v>Enrollment Date Quintile: Latest</v>
          </cell>
          <cell r="F3805">
            <v>86</v>
          </cell>
          <cell r="G3805">
            <v>0.29049520000000001</v>
          </cell>
          <cell r="H3805">
            <v>0.28742770000000001</v>
          </cell>
          <cell r="I3805">
            <v>-0.3925729</v>
          </cell>
          <cell r="J3805">
            <v>-0.16063759999999999</v>
          </cell>
          <cell r="K3805">
            <v>0</v>
          </cell>
          <cell r="L3805">
            <v>0.16063759999999999</v>
          </cell>
          <cell r="M3805">
            <v>0.3925729</v>
          </cell>
          <cell r="N3805">
            <v>0.3925729</v>
          </cell>
          <cell r="O3805">
            <v>7</v>
          </cell>
        </row>
        <row r="3806">
          <cell r="A3806" t="str">
            <v>C&amp;I</v>
          </cell>
          <cell r="B3806">
            <v>13</v>
          </cell>
          <cell r="C3806" t="str">
            <v>R</v>
          </cell>
          <cell r="D3806" t="str">
            <v>Switch</v>
          </cell>
          <cell r="E3806" t="str">
            <v>Enrollment Date Quintile: Latest</v>
          </cell>
          <cell r="F3806">
            <v>89.5</v>
          </cell>
          <cell r="G3806">
            <v>0.34424870000000002</v>
          </cell>
          <cell r="H3806">
            <v>0.36002230000000002</v>
          </cell>
          <cell r="I3806">
            <v>-0.39574409999999999</v>
          </cell>
          <cell r="J3806">
            <v>-0.1619353</v>
          </cell>
          <cell r="K3806">
            <v>0</v>
          </cell>
          <cell r="L3806">
            <v>0.1619353</v>
          </cell>
          <cell r="M3806">
            <v>0.39574409999999999</v>
          </cell>
          <cell r="N3806">
            <v>0.39574409999999999</v>
          </cell>
          <cell r="O3806">
            <v>7</v>
          </cell>
        </row>
        <row r="3807">
          <cell r="A3807" t="str">
            <v>C&amp;I</v>
          </cell>
          <cell r="B3807">
            <v>14</v>
          </cell>
          <cell r="C3807" t="str">
            <v>R</v>
          </cell>
          <cell r="D3807" t="str">
            <v>Switch</v>
          </cell>
          <cell r="E3807" t="str">
            <v>Enrollment Date Quintile: Latest</v>
          </cell>
          <cell r="F3807">
            <v>92.5</v>
          </cell>
          <cell r="G3807">
            <v>0.32280930000000002</v>
          </cell>
          <cell r="H3807">
            <v>0.3134633</v>
          </cell>
          <cell r="I3807">
            <v>-0.3826891</v>
          </cell>
          <cell r="J3807">
            <v>-0.15659329999999999</v>
          </cell>
          <cell r="K3807">
            <v>0</v>
          </cell>
          <cell r="L3807">
            <v>0.15659329999999999</v>
          </cell>
          <cell r="M3807">
            <v>0.3826891</v>
          </cell>
          <cell r="N3807">
            <v>0.3826891</v>
          </cell>
          <cell r="O3807">
            <v>7</v>
          </cell>
        </row>
        <row r="3808">
          <cell r="A3808" t="str">
            <v>C&amp;I</v>
          </cell>
          <cell r="B3808">
            <v>15</v>
          </cell>
          <cell r="C3808" t="str">
            <v>R</v>
          </cell>
          <cell r="D3808" t="str">
            <v>Switch</v>
          </cell>
          <cell r="E3808" t="str">
            <v>Enrollment Date Quintile: Latest</v>
          </cell>
          <cell r="F3808">
            <v>95</v>
          </cell>
          <cell r="G3808">
            <v>0.32496049999999999</v>
          </cell>
          <cell r="H3808">
            <v>0.32699220000000001</v>
          </cell>
          <cell r="I3808">
            <v>-0.36293180000000003</v>
          </cell>
          <cell r="J3808">
            <v>-0.1485088</v>
          </cell>
          <cell r="K3808">
            <v>0</v>
          </cell>
          <cell r="L3808">
            <v>0.1485088</v>
          </cell>
          <cell r="M3808">
            <v>0.36293180000000003</v>
          </cell>
          <cell r="N3808">
            <v>0.36293180000000003</v>
          </cell>
          <cell r="O3808">
            <v>7</v>
          </cell>
        </row>
        <row r="3809">
          <cell r="A3809" t="str">
            <v>C&amp;I</v>
          </cell>
          <cell r="B3809">
            <v>16</v>
          </cell>
          <cell r="C3809" t="str">
            <v>R</v>
          </cell>
          <cell r="D3809" t="str">
            <v>Switch</v>
          </cell>
          <cell r="E3809" t="str">
            <v>Enrollment Date Quintile: Latest</v>
          </cell>
          <cell r="F3809">
            <v>97.5</v>
          </cell>
          <cell r="G3809">
            <v>0.34126190000000001</v>
          </cell>
          <cell r="H3809">
            <v>0.34784730000000003</v>
          </cell>
          <cell r="I3809">
            <v>-0.35393659999999999</v>
          </cell>
          <cell r="J3809">
            <v>-0.14482800000000001</v>
          </cell>
          <cell r="K3809">
            <v>0</v>
          </cell>
          <cell r="L3809">
            <v>0.14482800000000001</v>
          </cell>
          <cell r="M3809">
            <v>0.35393659999999999</v>
          </cell>
          <cell r="N3809">
            <v>0.35393659999999999</v>
          </cell>
          <cell r="O3809">
            <v>7</v>
          </cell>
        </row>
        <row r="3810">
          <cell r="A3810" t="str">
            <v>C&amp;I</v>
          </cell>
          <cell r="B3810">
            <v>17</v>
          </cell>
          <cell r="C3810" t="str">
            <v>R</v>
          </cell>
          <cell r="D3810" t="str">
            <v>Switch</v>
          </cell>
          <cell r="E3810" t="str">
            <v>Enrollment Date Quintile: Latest</v>
          </cell>
          <cell r="F3810">
            <v>99</v>
          </cell>
          <cell r="G3810">
            <v>0.27630650000000001</v>
          </cell>
          <cell r="H3810">
            <v>0.27631800000000001</v>
          </cell>
          <cell r="I3810">
            <v>-0.35310780000000003</v>
          </cell>
          <cell r="J3810">
            <v>-0.1444888</v>
          </cell>
          <cell r="K3810">
            <v>0</v>
          </cell>
          <cell r="L3810">
            <v>0.1444888</v>
          </cell>
          <cell r="M3810">
            <v>0.35310780000000003</v>
          </cell>
          <cell r="N3810">
            <v>0.35310780000000003</v>
          </cell>
          <cell r="O3810">
            <v>7</v>
          </cell>
        </row>
        <row r="3811">
          <cell r="A3811" t="str">
            <v>C&amp;I</v>
          </cell>
          <cell r="B3811">
            <v>18</v>
          </cell>
          <cell r="C3811" t="str">
            <v>R</v>
          </cell>
          <cell r="D3811" t="str">
            <v>Switch</v>
          </cell>
          <cell r="E3811" t="str">
            <v>Enrollment Date Quintile: Latest</v>
          </cell>
          <cell r="F3811">
            <v>99</v>
          </cell>
          <cell r="G3811">
            <v>0.3121814</v>
          </cell>
          <cell r="H3811">
            <v>0.33253329999999998</v>
          </cell>
          <cell r="I3811">
            <v>-0.35566219999999998</v>
          </cell>
          <cell r="J3811">
            <v>-0.1455341</v>
          </cell>
          <cell r="K3811">
            <v>0</v>
          </cell>
          <cell r="L3811">
            <v>0.1455341</v>
          </cell>
          <cell r="M3811">
            <v>0.35566219999999998</v>
          </cell>
          <cell r="N3811">
            <v>0.35566219999999998</v>
          </cell>
          <cell r="O3811">
            <v>7</v>
          </cell>
        </row>
        <row r="3812">
          <cell r="A3812" t="str">
            <v>C&amp;I</v>
          </cell>
          <cell r="B3812">
            <v>19</v>
          </cell>
          <cell r="C3812" t="str">
            <v>R</v>
          </cell>
          <cell r="D3812" t="str">
            <v>Switch</v>
          </cell>
          <cell r="E3812" t="str">
            <v>Enrollment Date Quintile: Latest</v>
          </cell>
          <cell r="F3812">
            <v>96.5</v>
          </cell>
          <cell r="G3812">
            <v>0.28392770000000001</v>
          </cell>
          <cell r="H3812">
            <v>0.25881769999999998</v>
          </cell>
          <cell r="I3812">
            <v>-0.35449809999999998</v>
          </cell>
          <cell r="J3812">
            <v>-0.14505770000000001</v>
          </cell>
          <cell r="K3812">
            <v>0</v>
          </cell>
          <cell r="L3812">
            <v>0.14505770000000001</v>
          </cell>
          <cell r="M3812">
            <v>0.35449809999999998</v>
          </cell>
          <cell r="N3812">
            <v>0.35449809999999998</v>
          </cell>
          <cell r="O3812">
            <v>7</v>
          </cell>
        </row>
        <row r="3813">
          <cell r="A3813" t="str">
            <v>C&amp;I</v>
          </cell>
          <cell r="B3813">
            <v>20</v>
          </cell>
          <cell r="C3813" t="str">
            <v>R</v>
          </cell>
          <cell r="D3813" t="str">
            <v>Switch</v>
          </cell>
          <cell r="E3813" t="str">
            <v>Enrollment Date Quintile: Latest</v>
          </cell>
          <cell r="F3813">
            <v>94.5</v>
          </cell>
          <cell r="G3813">
            <v>0.27647280000000002</v>
          </cell>
          <cell r="H3813">
            <v>0.37617800000000001</v>
          </cell>
          <cell r="I3813">
            <v>-0.35065879999999999</v>
          </cell>
          <cell r="J3813">
            <v>-0.14348669999999999</v>
          </cell>
          <cell r="K3813">
            <v>0</v>
          </cell>
          <cell r="L3813">
            <v>0.14348669999999999</v>
          </cell>
          <cell r="M3813">
            <v>0.35065879999999999</v>
          </cell>
          <cell r="N3813">
            <v>0.35065879999999999</v>
          </cell>
          <cell r="O3813">
            <v>7</v>
          </cell>
        </row>
        <row r="3814">
          <cell r="A3814" t="str">
            <v>C&amp;I</v>
          </cell>
          <cell r="B3814">
            <v>21</v>
          </cell>
          <cell r="C3814" t="str">
            <v>R</v>
          </cell>
          <cell r="D3814" t="str">
            <v>Switch</v>
          </cell>
          <cell r="E3814" t="str">
            <v>Enrollment Date Quintile: Latest</v>
          </cell>
          <cell r="F3814">
            <v>90.5</v>
          </cell>
          <cell r="G3814">
            <v>0.30006650000000001</v>
          </cell>
          <cell r="H3814">
            <v>0.38728059999999997</v>
          </cell>
          <cell r="I3814">
            <v>-0.34691260000000002</v>
          </cell>
          <cell r="J3814">
            <v>-0.14195379999999999</v>
          </cell>
          <cell r="K3814">
            <v>0</v>
          </cell>
          <cell r="L3814">
            <v>0.14195379999999999</v>
          </cell>
          <cell r="M3814">
            <v>0.34691260000000002</v>
          </cell>
          <cell r="N3814">
            <v>0.34691260000000002</v>
          </cell>
          <cell r="O3814">
            <v>7</v>
          </cell>
        </row>
        <row r="3815">
          <cell r="A3815" t="str">
            <v>C&amp;I</v>
          </cell>
          <cell r="B3815">
            <v>22</v>
          </cell>
          <cell r="C3815" t="str">
            <v>R</v>
          </cell>
          <cell r="D3815" t="str">
            <v>Switch</v>
          </cell>
          <cell r="E3815" t="str">
            <v>Enrollment Date Quintile: Latest</v>
          </cell>
          <cell r="F3815">
            <v>87.5</v>
          </cell>
          <cell r="G3815">
            <v>0.29093920000000001</v>
          </cell>
          <cell r="H3815">
            <v>0.37246610000000002</v>
          </cell>
          <cell r="I3815">
            <v>-0.34473690000000001</v>
          </cell>
          <cell r="J3815">
            <v>-0.14106360000000001</v>
          </cell>
          <cell r="K3815">
            <v>0</v>
          </cell>
          <cell r="L3815">
            <v>0.14106360000000001</v>
          </cell>
          <cell r="M3815">
            <v>0.34473690000000001</v>
          </cell>
          <cell r="N3815">
            <v>0.34473690000000001</v>
          </cell>
          <cell r="O3815">
            <v>7</v>
          </cell>
        </row>
        <row r="3816">
          <cell r="A3816" t="str">
            <v>C&amp;I</v>
          </cell>
          <cell r="B3816">
            <v>23</v>
          </cell>
          <cell r="C3816" t="str">
            <v>R</v>
          </cell>
          <cell r="D3816" t="str">
            <v>Switch</v>
          </cell>
          <cell r="E3816" t="str">
            <v>Enrollment Date Quintile: Latest</v>
          </cell>
          <cell r="F3816">
            <v>84.5</v>
          </cell>
          <cell r="G3816">
            <v>0.28455069999999999</v>
          </cell>
          <cell r="H3816">
            <v>0.38829229999999998</v>
          </cell>
          <cell r="I3816">
            <v>-0.34351549999999997</v>
          </cell>
          <cell r="J3816">
            <v>-0.14056370000000001</v>
          </cell>
          <cell r="K3816">
            <v>0</v>
          </cell>
          <cell r="L3816">
            <v>0.14056370000000001</v>
          </cell>
          <cell r="M3816">
            <v>0.34351549999999997</v>
          </cell>
          <cell r="N3816">
            <v>0.34351549999999997</v>
          </cell>
          <cell r="O3816">
            <v>7</v>
          </cell>
        </row>
        <row r="3817">
          <cell r="A3817" t="str">
            <v>C&amp;I</v>
          </cell>
          <cell r="B3817">
            <v>24</v>
          </cell>
          <cell r="C3817" t="str">
            <v>R</v>
          </cell>
          <cell r="D3817" t="str">
            <v>Switch</v>
          </cell>
          <cell r="E3817" t="str">
            <v>Enrollment Date Quintile: Latest</v>
          </cell>
          <cell r="F3817">
            <v>82</v>
          </cell>
          <cell r="G3817">
            <v>0.28050979999999998</v>
          </cell>
          <cell r="H3817">
            <v>0.3527864</v>
          </cell>
          <cell r="I3817">
            <v>-0.34226020000000001</v>
          </cell>
          <cell r="J3817">
            <v>-0.14005010000000001</v>
          </cell>
          <cell r="K3817">
            <v>0</v>
          </cell>
          <cell r="L3817">
            <v>0.14005010000000001</v>
          </cell>
          <cell r="M3817">
            <v>0.34226020000000001</v>
          </cell>
          <cell r="N3817">
            <v>0.34226020000000001</v>
          </cell>
          <cell r="O3817">
            <v>7</v>
          </cell>
        </row>
        <row r="3818">
          <cell r="A3818" t="str">
            <v>C&amp;I</v>
          </cell>
          <cell r="B3818">
            <v>1</v>
          </cell>
          <cell r="C3818" t="str">
            <v>R</v>
          </cell>
          <cell r="D3818" t="str">
            <v>Switch</v>
          </cell>
          <cell r="E3818" t="str">
            <v>Enrollment Date Quintile: Middle</v>
          </cell>
          <cell r="F3818">
            <v>76.132099999999994</v>
          </cell>
          <cell r="G3818">
            <v>1.0993520000000001</v>
          </cell>
          <cell r="H3818">
            <v>0.90301849999999995</v>
          </cell>
          <cell r="I3818">
            <v>-0.56474939999999996</v>
          </cell>
          <cell r="J3818">
            <v>-0.23109089999999999</v>
          </cell>
          <cell r="K3818">
            <v>0</v>
          </cell>
          <cell r="L3818">
            <v>0.23109089999999999</v>
          </cell>
          <cell r="M3818">
            <v>0.56474939999999996</v>
          </cell>
          <cell r="N3818">
            <v>0.56474939999999996</v>
          </cell>
          <cell r="O3818">
            <v>27</v>
          </cell>
        </row>
        <row r="3819">
          <cell r="A3819" t="str">
            <v>C&amp;I</v>
          </cell>
          <cell r="B3819">
            <v>2</v>
          </cell>
          <cell r="C3819" t="str">
            <v>R</v>
          </cell>
          <cell r="D3819" t="str">
            <v>Switch</v>
          </cell>
          <cell r="E3819" t="str">
            <v>Enrollment Date Quintile: Middle</v>
          </cell>
          <cell r="F3819">
            <v>75.458500000000001</v>
          </cell>
          <cell r="G3819">
            <v>1.072454</v>
          </cell>
          <cell r="H3819">
            <v>1.0576490000000001</v>
          </cell>
          <cell r="I3819">
            <v>-0.5640752</v>
          </cell>
          <cell r="J3819">
            <v>-0.23081499999999999</v>
          </cell>
          <cell r="K3819">
            <v>0</v>
          </cell>
          <cell r="L3819">
            <v>0.23081499999999999</v>
          </cell>
          <cell r="M3819">
            <v>0.5640752</v>
          </cell>
          <cell r="N3819">
            <v>0.5640752</v>
          </cell>
          <cell r="O3819">
            <v>27</v>
          </cell>
        </row>
        <row r="3820">
          <cell r="A3820" t="str">
            <v>C&amp;I</v>
          </cell>
          <cell r="B3820">
            <v>3</v>
          </cell>
          <cell r="C3820" t="str">
            <v>R</v>
          </cell>
          <cell r="D3820" t="str">
            <v>Switch</v>
          </cell>
          <cell r="E3820" t="str">
            <v>Enrollment Date Quintile: Middle</v>
          </cell>
          <cell r="F3820">
            <v>73.066100000000006</v>
          </cell>
          <cell r="G3820">
            <v>1.0357540000000001</v>
          </cell>
          <cell r="H3820">
            <v>1.0128060000000001</v>
          </cell>
          <cell r="I3820">
            <v>-0.56286939999999996</v>
          </cell>
          <cell r="J3820">
            <v>-0.23032159999999999</v>
          </cell>
          <cell r="K3820">
            <v>0</v>
          </cell>
          <cell r="L3820">
            <v>0.23032159999999999</v>
          </cell>
          <cell r="M3820">
            <v>0.56286939999999996</v>
          </cell>
          <cell r="N3820">
            <v>0.56286939999999996</v>
          </cell>
          <cell r="O3820">
            <v>27</v>
          </cell>
        </row>
        <row r="3821">
          <cell r="A3821" t="str">
            <v>C&amp;I</v>
          </cell>
          <cell r="B3821">
            <v>4</v>
          </cell>
          <cell r="C3821" t="str">
            <v>R</v>
          </cell>
          <cell r="D3821" t="str">
            <v>Switch</v>
          </cell>
          <cell r="E3821" t="str">
            <v>Enrollment Date Quintile: Middle</v>
          </cell>
          <cell r="F3821">
            <v>71.739599999999996</v>
          </cell>
          <cell r="G3821">
            <v>1.028405</v>
          </cell>
          <cell r="H3821">
            <v>0.9435154</v>
          </cell>
          <cell r="I3821">
            <v>-0.56279129999999999</v>
          </cell>
          <cell r="J3821">
            <v>-0.23028970000000001</v>
          </cell>
          <cell r="K3821">
            <v>0</v>
          </cell>
          <cell r="L3821">
            <v>0.23028970000000001</v>
          </cell>
          <cell r="M3821">
            <v>0.56279129999999999</v>
          </cell>
          <cell r="N3821">
            <v>0.56279129999999999</v>
          </cell>
          <cell r="O3821">
            <v>27</v>
          </cell>
        </row>
        <row r="3822">
          <cell r="A3822" t="str">
            <v>C&amp;I</v>
          </cell>
          <cell r="B3822">
            <v>5</v>
          </cell>
          <cell r="C3822" t="str">
            <v>R</v>
          </cell>
          <cell r="D3822" t="str">
            <v>Switch</v>
          </cell>
          <cell r="E3822" t="str">
            <v>Enrollment Date Quintile: Middle</v>
          </cell>
          <cell r="F3822">
            <v>70.152799999999999</v>
          </cell>
          <cell r="G3822">
            <v>0.98943650000000005</v>
          </cell>
          <cell r="H3822">
            <v>0.93708130000000001</v>
          </cell>
          <cell r="I3822">
            <v>-0.56263600000000002</v>
          </cell>
          <cell r="J3822">
            <v>-0.23022609999999999</v>
          </cell>
          <cell r="K3822">
            <v>0</v>
          </cell>
          <cell r="L3822">
            <v>0.23022609999999999</v>
          </cell>
          <cell r="M3822">
            <v>0.56263600000000002</v>
          </cell>
          <cell r="N3822">
            <v>0.56263600000000002</v>
          </cell>
          <cell r="O3822">
            <v>27</v>
          </cell>
        </row>
        <row r="3823">
          <cell r="A3823" t="str">
            <v>C&amp;I</v>
          </cell>
          <cell r="B3823">
            <v>6</v>
          </cell>
          <cell r="C3823" t="str">
            <v>R</v>
          </cell>
          <cell r="D3823" t="str">
            <v>Switch</v>
          </cell>
          <cell r="E3823" t="str">
            <v>Enrollment Date Quintile: Middle</v>
          </cell>
          <cell r="F3823">
            <v>69.152799999999999</v>
          </cell>
          <cell r="G3823">
            <v>1.1170949999999999</v>
          </cell>
          <cell r="H3823">
            <v>0.98821680000000001</v>
          </cell>
          <cell r="I3823">
            <v>-0.57211299999999998</v>
          </cell>
          <cell r="J3823">
            <v>-0.23410400000000001</v>
          </cell>
          <cell r="K3823">
            <v>0</v>
          </cell>
          <cell r="L3823">
            <v>0.23410400000000001</v>
          </cell>
          <cell r="M3823">
            <v>0.57211299999999998</v>
          </cell>
          <cell r="N3823">
            <v>0.57211299999999998</v>
          </cell>
          <cell r="O3823">
            <v>27</v>
          </cell>
        </row>
        <row r="3824">
          <cell r="A3824" t="str">
            <v>C&amp;I</v>
          </cell>
          <cell r="B3824">
            <v>7</v>
          </cell>
          <cell r="C3824" t="str">
            <v>R</v>
          </cell>
          <cell r="D3824" t="str">
            <v>Switch</v>
          </cell>
          <cell r="E3824" t="str">
            <v>Enrollment Date Quintile: Middle</v>
          </cell>
          <cell r="F3824">
            <v>67.979299999999995</v>
          </cell>
          <cell r="G3824">
            <v>1.305145</v>
          </cell>
          <cell r="H3824">
            <v>0.99012820000000001</v>
          </cell>
          <cell r="I3824">
            <v>-0.57017180000000001</v>
          </cell>
          <cell r="J3824">
            <v>-0.23330970000000001</v>
          </cell>
          <cell r="K3824">
            <v>0</v>
          </cell>
          <cell r="L3824">
            <v>0.23330970000000001</v>
          </cell>
          <cell r="M3824">
            <v>0.57017180000000001</v>
          </cell>
          <cell r="N3824">
            <v>0.57017180000000001</v>
          </cell>
          <cell r="O3824">
            <v>27</v>
          </cell>
        </row>
        <row r="3825">
          <cell r="A3825" t="str">
            <v>C&amp;I</v>
          </cell>
          <cell r="B3825">
            <v>8</v>
          </cell>
          <cell r="C3825" t="str">
            <v>R</v>
          </cell>
          <cell r="D3825" t="str">
            <v>Switch</v>
          </cell>
          <cell r="E3825" t="str">
            <v>Enrollment Date Quintile: Middle</v>
          </cell>
          <cell r="F3825">
            <v>68.392499999999998</v>
          </cell>
          <cell r="G3825">
            <v>1.691066</v>
          </cell>
          <cell r="H3825">
            <v>1.253646</v>
          </cell>
          <cell r="I3825">
            <v>-0.58432410000000001</v>
          </cell>
          <cell r="J3825">
            <v>-0.2391007</v>
          </cell>
          <cell r="K3825">
            <v>0</v>
          </cell>
          <cell r="L3825">
            <v>0.2391007</v>
          </cell>
          <cell r="M3825">
            <v>0.58432410000000001</v>
          </cell>
          <cell r="N3825">
            <v>0.58432410000000001</v>
          </cell>
          <cell r="O3825">
            <v>27</v>
          </cell>
        </row>
        <row r="3826">
          <cell r="A3826" t="str">
            <v>C&amp;I</v>
          </cell>
          <cell r="B3826">
            <v>9</v>
          </cell>
          <cell r="C3826" t="str">
            <v>R</v>
          </cell>
          <cell r="D3826" t="str">
            <v>Switch</v>
          </cell>
          <cell r="E3826" t="str">
            <v>Enrollment Date Quintile: Middle</v>
          </cell>
          <cell r="F3826">
            <v>71.152799999999999</v>
          </cell>
          <cell r="G3826">
            <v>2.6889050000000001</v>
          </cell>
          <cell r="H3826">
            <v>2.6684779999999999</v>
          </cell>
          <cell r="I3826">
            <v>-0.58860769999999996</v>
          </cell>
          <cell r="J3826">
            <v>-0.2408535</v>
          </cell>
          <cell r="K3826">
            <v>0</v>
          </cell>
          <cell r="L3826">
            <v>0.2408535</v>
          </cell>
          <cell r="M3826">
            <v>0.58860769999999996</v>
          </cell>
          <cell r="N3826">
            <v>0.58860769999999996</v>
          </cell>
          <cell r="O3826">
            <v>27</v>
          </cell>
        </row>
        <row r="3827">
          <cell r="A3827" t="str">
            <v>C&amp;I</v>
          </cell>
          <cell r="B3827">
            <v>10</v>
          </cell>
          <cell r="C3827" t="str">
            <v>R</v>
          </cell>
          <cell r="D3827" t="str">
            <v>Switch</v>
          </cell>
          <cell r="E3827" t="str">
            <v>Enrollment Date Quintile: Middle</v>
          </cell>
          <cell r="F3827">
            <v>75.826400000000007</v>
          </cell>
          <cell r="G3827">
            <v>3.7062719999999998</v>
          </cell>
          <cell r="H3827">
            <v>3.5354890000000001</v>
          </cell>
          <cell r="I3827">
            <v>-0.59016380000000002</v>
          </cell>
          <cell r="J3827">
            <v>-0.24149029999999999</v>
          </cell>
          <cell r="K3827">
            <v>0</v>
          </cell>
          <cell r="L3827">
            <v>0.24149029999999999</v>
          </cell>
          <cell r="M3827">
            <v>0.59016380000000002</v>
          </cell>
          <cell r="N3827">
            <v>0.59016380000000002</v>
          </cell>
          <cell r="O3827">
            <v>27</v>
          </cell>
        </row>
        <row r="3828">
          <cell r="A3828" t="str">
            <v>C&amp;I</v>
          </cell>
          <cell r="B3828">
            <v>11</v>
          </cell>
          <cell r="C3828" t="str">
            <v>R</v>
          </cell>
          <cell r="D3828" t="str">
            <v>Switch</v>
          </cell>
          <cell r="E3828" t="str">
            <v>Enrollment Date Quintile: Middle</v>
          </cell>
          <cell r="F3828">
            <v>80.805700000000002</v>
          </cell>
          <cell r="G3828">
            <v>4.4938029999999998</v>
          </cell>
          <cell r="H3828">
            <v>4.7021490000000004</v>
          </cell>
          <cell r="I3828">
            <v>-0.60279510000000003</v>
          </cell>
          <cell r="J3828">
            <v>-0.24665880000000001</v>
          </cell>
          <cell r="K3828">
            <v>0</v>
          </cell>
          <cell r="L3828">
            <v>0.24665880000000001</v>
          </cell>
          <cell r="M3828">
            <v>0.60279510000000003</v>
          </cell>
          <cell r="N3828">
            <v>0.60279510000000003</v>
          </cell>
          <cell r="O3828">
            <v>27</v>
          </cell>
        </row>
        <row r="3829">
          <cell r="A3829" t="str">
            <v>C&amp;I</v>
          </cell>
          <cell r="B3829">
            <v>12</v>
          </cell>
          <cell r="C3829" t="str">
            <v>R</v>
          </cell>
          <cell r="D3829" t="str">
            <v>Switch</v>
          </cell>
          <cell r="E3829" t="str">
            <v>Enrollment Date Quintile: Middle</v>
          </cell>
          <cell r="F3829">
            <v>85.218900000000005</v>
          </cell>
          <cell r="G3829">
            <v>4.9997309999999997</v>
          </cell>
          <cell r="H3829">
            <v>5.5327130000000002</v>
          </cell>
          <cell r="I3829">
            <v>-0.59494170000000002</v>
          </cell>
          <cell r="J3829">
            <v>-0.2434453</v>
          </cell>
          <cell r="K3829">
            <v>0</v>
          </cell>
          <cell r="L3829">
            <v>0.2434453</v>
          </cell>
          <cell r="M3829">
            <v>0.59494170000000002</v>
          </cell>
          <cell r="N3829">
            <v>0.59494170000000002</v>
          </cell>
          <cell r="O3829">
            <v>27</v>
          </cell>
        </row>
        <row r="3830">
          <cell r="A3830" t="str">
            <v>C&amp;I</v>
          </cell>
          <cell r="B3830">
            <v>13</v>
          </cell>
          <cell r="C3830" t="str">
            <v>R</v>
          </cell>
          <cell r="D3830" t="str">
            <v>Switch</v>
          </cell>
          <cell r="E3830" t="str">
            <v>Enrollment Date Quintile: Middle</v>
          </cell>
          <cell r="F3830">
            <v>88.718900000000005</v>
          </cell>
          <cell r="G3830">
            <v>5.9614950000000002</v>
          </cell>
          <cell r="H3830">
            <v>5.7743019999999996</v>
          </cell>
          <cell r="I3830">
            <v>-0.60404069999999999</v>
          </cell>
          <cell r="J3830">
            <v>-0.24716859999999999</v>
          </cell>
          <cell r="K3830">
            <v>0</v>
          </cell>
          <cell r="L3830">
            <v>0.24716859999999999</v>
          </cell>
          <cell r="M3830">
            <v>0.60404069999999999</v>
          </cell>
          <cell r="N3830">
            <v>0.60404069999999999</v>
          </cell>
          <cell r="O3830">
            <v>27</v>
          </cell>
        </row>
        <row r="3831">
          <cell r="A3831" t="str">
            <v>C&amp;I</v>
          </cell>
          <cell r="B3831">
            <v>14</v>
          </cell>
          <cell r="C3831" t="str">
            <v>R</v>
          </cell>
          <cell r="D3831" t="str">
            <v>Switch</v>
          </cell>
          <cell r="E3831" t="str">
            <v>Enrollment Date Quintile: Middle</v>
          </cell>
          <cell r="F3831">
            <v>92.066100000000006</v>
          </cell>
          <cell r="G3831">
            <v>6.5223050000000002</v>
          </cell>
          <cell r="H3831">
            <v>6.2451790000000003</v>
          </cell>
          <cell r="I3831">
            <v>-0.60206219999999999</v>
          </cell>
          <cell r="J3831">
            <v>-0.24635899999999999</v>
          </cell>
          <cell r="K3831">
            <v>0</v>
          </cell>
          <cell r="L3831">
            <v>0.24635899999999999</v>
          </cell>
          <cell r="M3831">
            <v>0.60206219999999999</v>
          </cell>
          <cell r="N3831">
            <v>0.60206219999999999</v>
          </cell>
          <cell r="O3831">
            <v>27</v>
          </cell>
        </row>
        <row r="3832">
          <cell r="A3832" t="str">
            <v>C&amp;I</v>
          </cell>
          <cell r="B3832">
            <v>15</v>
          </cell>
          <cell r="C3832" t="str">
            <v>R</v>
          </cell>
          <cell r="D3832" t="str">
            <v>Switch</v>
          </cell>
          <cell r="E3832" t="str">
            <v>Enrollment Date Quintile: Middle</v>
          </cell>
          <cell r="F3832">
            <v>94.826400000000007</v>
          </cell>
          <cell r="G3832">
            <v>6.6973529999999997</v>
          </cell>
          <cell r="H3832">
            <v>6.4203450000000002</v>
          </cell>
          <cell r="I3832">
            <v>-0.59888540000000001</v>
          </cell>
          <cell r="J3832">
            <v>-0.245059</v>
          </cell>
          <cell r="K3832">
            <v>0</v>
          </cell>
          <cell r="L3832">
            <v>0.245059</v>
          </cell>
          <cell r="M3832">
            <v>0.59888540000000001</v>
          </cell>
          <cell r="N3832">
            <v>0.59888540000000001</v>
          </cell>
          <cell r="O3832">
            <v>27</v>
          </cell>
        </row>
        <row r="3833">
          <cell r="A3833" t="str">
            <v>C&amp;I</v>
          </cell>
          <cell r="B3833">
            <v>16</v>
          </cell>
          <cell r="C3833" t="str">
            <v>R</v>
          </cell>
          <cell r="D3833" t="str">
            <v>Switch</v>
          </cell>
          <cell r="E3833" t="str">
            <v>Enrollment Date Quintile: Middle</v>
          </cell>
          <cell r="F3833">
            <v>97.152799999999999</v>
          </cell>
          <cell r="G3833">
            <v>6.7724520000000004</v>
          </cell>
          <cell r="H3833">
            <v>6.8028449999999996</v>
          </cell>
          <cell r="I3833">
            <v>-0.60148020000000002</v>
          </cell>
          <cell r="J3833">
            <v>-0.2461208</v>
          </cell>
          <cell r="K3833">
            <v>0</v>
          </cell>
          <cell r="L3833">
            <v>0.2461208</v>
          </cell>
          <cell r="M3833">
            <v>0.60148020000000002</v>
          </cell>
          <cell r="N3833">
            <v>0.60148020000000002</v>
          </cell>
          <cell r="O3833">
            <v>27</v>
          </cell>
        </row>
        <row r="3834">
          <cell r="A3834" t="str">
            <v>C&amp;I</v>
          </cell>
          <cell r="B3834">
            <v>17</v>
          </cell>
          <cell r="C3834" t="str">
            <v>R</v>
          </cell>
          <cell r="D3834" t="str">
            <v>Switch</v>
          </cell>
          <cell r="E3834" t="str">
            <v>Enrollment Date Quintile: Middle</v>
          </cell>
          <cell r="F3834">
            <v>98.479299999999995</v>
          </cell>
          <cell r="G3834">
            <v>5.9990519999999998</v>
          </cell>
          <cell r="H3834">
            <v>6.5085220000000001</v>
          </cell>
          <cell r="I3834">
            <v>-0.61725439999999998</v>
          </cell>
          <cell r="J3834">
            <v>-0.25257550000000001</v>
          </cell>
          <cell r="K3834">
            <v>0</v>
          </cell>
          <cell r="L3834">
            <v>0.25257550000000001</v>
          </cell>
          <cell r="M3834">
            <v>0.61725439999999998</v>
          </cell>
          <cell r="N3834">
            <v>0.61725439999999998</v>
          </cell>
          <cell r="O3834">
            <v>27</v>
          </cell>
        </row>
        <row r="3835">
          <cell r="A3835" t="str">
            <v>C&amp;I</v>
          </cell>
          <cell r="B3835">
            <v>18</v>
          </cell>
          <cell r="C3835" t="str">
            <v>R</v>
          </cell>
          <cell r="D3835" t="str">
            <v>Switch</v>
          </cell>
          <cell r="E3835" t="str">
            <v>Enrollment Date Quintile: Middle</v>
          </cell>
          <cell r="F3835">
            <v>98.392499999999998</v>
          </cell>
          <cell r="G3835">
            <v>4.6526990000000001</v>
          </cell>
          <cell r="H3835">
            <v>4.790502</v>
          </cell>
          <cell r="I3835">
            <v>-0.60603340000000006</v>
          </cell>
          <cell r="J3835">
            <v>-0.24798400000000001</v>
          </cell>
          <cell r="K3835">
            <v>0</v>
          </cell>
          <cell r="L3835">
            <v>0.24798400000000001</v>
          </cell>
          <cell r="M3835">
            <v>0.60603340000000006</v>
          </cell>
          <cell r="N3835">
            <v>0.60603340000000006</v>
          </cell>
          <cell r="O3835">
            <v>27</v>
          </cell>
        </row>
        <row r="3836">
          <cell r="A3836" t="str">
            <v>C&amp;I</v>
          </cell>
          <cell r="B3836">
            <v>19</v>
          </cell>
          <cell r="C3836" t="str">
            <v>R</v>
          </cell>
          <cell r="D3836" t="str">
            <v>Switch</v>
          </cell>
          <cell r="E3836" t="str">
            <v>Enrollment Date Quintile: Middle</v>
          </cell>
          <cell r="F3836">
            <v>96.152799999999999</v>
          </cell>
          <cell r="G3836">
            <v>4.2586659999999998</v>
          </cell>
          <cell r="H3836">
            <v>4.4431589999999996</v>
          </cell>
          <cell r="I3836">
            <v>-0.59460820000000003</v>
          </cell>
          <cell r="J3836">
            <v>-0.24330879999999999</v>
          </cell>
          <cell r="K3836">
            <v>0</v>
          </cell>
          <cell r="L3836">
            <v>0.24330879999999999</v>
          </cell>
          <cell r="M3836">
            <v>0.59460820000000003</v>
          </cell>
          <cell r="N3836">
            <v>0.59460820000000003</v>
          </cell>
          <cell r="O3836">
            <v>27</v>
          </cell>
        </row>
        <row r="3837">
          <cell r="A3837" t="str">
            <v>C&amp;I</v>
          </cell>
          <cell r="B3837">
            <v>20</v>
          </cell>
          <cell r="C3837" t="str">
            <v>R</v>
          </cell>
          <cell r="D3837" t="str">
            <v>Switch</v>
          </cell>
          <cell r="E3837" t="str">
            <v>Enrollment Date Quintile: Middle</v>
          </cell>
          <cell r="F3837">
            <v>94.152799999999999</v>
          </cell>
          <cell r="G3837">
            <v>2.5039400000000001</v>
          </cell>
          <cell r="H3837">
            <v>2.9027759999999998</v>
          </cell>
          <cell r="I3837">
            <v>-0.60859600000000003</v>
          </cell>
          <cell r="J3837">
            <v>-0.24903259999999999</v>
          </cell>
          <cell r="K3837">
            <v>0</v>
          </cell>
          <cell r="L3837">
            <v>0.24903259999999999</v>
          </cell>
          <cell r="M3837">
            <v>0.60859600000000003</v>
          </cell>
          <cell r="N3837">
            <v>0.60859600000000003</v>
          </cell>
          <cell r="O3837">
            <v>27</v>
          </cell>
        </row>
        <row r="3838">
          <cell r="A3838" t="str">
            <v>C&amp;I</v>
          </cell>
          <cell r="B3838">
            <v>21</v>
          </cell>
          <cell r="C3838" t="str">
            <v>R</v>
          </cell>
          <cell r="D3838" t="str">
            <v>Switch</v>
          </cell>
          <cell r="E3838" t="str">
            <v>Enrollment Date Quintile: Middle</v>
          </cell>
          <cell r="F3838">
            <v>90.066100000000006</v>
          </cell>
          <cell r="G3838">
            <v>1.603477</v>
          </cell>
          <cell r="H3838">
            <v>1.628301</v>
          </cell>
          <cell r="I3838">
            <v>-0.6009485</v>
          </cell>
          <cell r="J3838">
            <v>-0.24590319999999999</v>
          </cell>
          <cell r="K3838">
            <v>0</v>
          </cell>
          <cell r="L3838">
            <v>0.24590319999999999</v>
          </cell>
          <cell r="M3838">
            <v>0.6009485</v>
          </cell>
          <cell r="N3838">
            <v>0.6009485</v>
          </cell>
          <cell r="O3838">
            <v>27</v>
          </cell>
        </row>
        <row r="3839">
          <cell r="A3839" t="str">
            <v>C&amp;I</v>
          </cell>
          <cell r="B3839">
            <v>22</v>
          </cell>
          <cell r="C3839" t="str">
            <v>R</v>
          </cell>
          <cell r="D3839" t="str">
            <v>Switch</v>
          </cell>
          <cell r="E3839" t="str">
            <v>Enrollment Date Quintile: Middle</v>
          </cell>
          <cell r="F3839">
            <v>87.066100000000006</v>
          </cell>
          <cell r="G3839">
            <v>1.419476</v>
          </cell>
          <cell r="H3839">
            <v>1.317153</v>
          </cell>
          <cell r="I3839">
            <v>-0.58256750000000002</v>
          </cell>
          <cell r="J3839">
            <v>-0.23838190000000001</v>
          </cell>
          <cell r="K3839">
            <v>0</v>
          </cell>
          <cell r="L3839">
            <v>0.23838190000000001</v>
          </cell>
          <cell r="M3839">
            <v>0.58256750000000002</v>
          </cell>
          <cell r="N3839">
            <v>0.58256750000000002</v>
          </cell>
          <cell r="O3839">
            <v>27</v>
          </cell>
        </row>
        <row r="3840">
          <cell r="A3840" t="str">
            <v>C&amp;I</v>
          </cell>
          <cell r="B3840">
            <v>23</v>
          </cell>
          <cell r="C3840" t="str">
            <v>R</v>
          </cell>
          <cell r="D3840" t="str">
            <v>Switch</v>
          </cell>
          <cell r="E3840" t="str">
            <v>Enrollment Date Quintile: Middle</v>
          </cell>
          <cell r="F3840">
            <v>83.892499999999998</v>
          </cell>
          <cell r="G3840">
            <v>1.2329460000000001</v>
          </cell>
          <cell r="H3840">
            <v>0.97764680000000004</v>
          </cell>
          <cell r="I3840">
            <v>-0.57344709999999999</v>
          </cell>
          <cell r="J3840">
            <v>-0.23464989999999999</v>
          </cell>
          <cell r="K3840">
            <v>0</v>
          </cell>
          <cell r="L3840">
            <v>0.23464989999999999</v>
          </cell>
          <cell r="M3840">
            <v>0.57344709999999999</v>
          </cell>
          <cell r="N3840">
            <v>0.57344709999999999</v>
          </cell>
          <cell r="O3840">
            <v>27</v>
          </cell>
        </row>
        <row r="3841">
          <cell r="A3841" t="str">
            <v>C&amp;I</v>
          </cell>
          <cell r="B3841">
            <v>24</v>
          </cell>
          <cell r="C3841" t="str">
            <v>R</v>
          </cell>
          <cell r="D3841" t="str">
            <v>Switch</v>
          </cell>
          <cell r="E3841" t="str">
            <v>Enrollment Date Quintile: Middle</v>
          </cell>
          <cell r="F3841">
            <v>81.479299999999995</v>
          </cell>
          <cell r="G3841">
            <v>1.1297569999999999</v>
          </cell>
          <cell r="H3841">
            <v>1.054934</v>
          </cell>
          <cell r="I3841">
            <v>-0.56666850000000002</v>
          </cell>
          <cell r="J3841">
            <v>-0.2318762</v>
          </cell>
          <cell r="K3841">
            <v>0</v>
          </cell>
          <cell r="L3841">
            <v>0.2318762</v>
          </cell>
          <cell r="M3841">
            <v>0.56666850000000002</v>
          </cell>
          <cell r="N3841">
            <v>0.56666850000000002</v>
          </cell>
          <cell r="O3841">
            <v>27</v>
          </cell>
        </row>
        <row r="3842">
          <cell r="A3842" t="str">
            <v>C&amp;I</v>
          </cell>
          <cell r="B3842">
            <v>1</v>
          </cell>
          <cell r="C3842" t="str">
            <v>R</v>
          </cell>
          <cell r="D3842" t="str">
            <v>Switch</v>
          </cell>
          <cell r="E3842" t="str">
            <v>Industry: Agriculture, Mining &amp; Construction</v>
          </cell>
          <cell r="F3842">
            <v>77</v>
          </cell>
          <cell r="G3842">
            <v>1.2105250000000001</v>
          </cell>
          <cell r="H3842">
            <v>1.423775</v>
          </cell>
          <cell r="I3842">
            <v>-2.1175769999999998</v>
          </cell>
          <cell r="J3842">
            <v>-0.86649540000000003</v>
          </cell>
          <cell r="K3842">
            <v>0</v>
          </cell>
          <cell r="L3842">
            <v>0.86649540000000003</v>
          </cell>
          <cell r="M3842">
            <v>2.1175769999999998</v>
          </cell>
          <cell r="N3842">
            <v>2.1175769999999998</v>
          </cell>
          <cell r="O3842">
            <v>12</v>
          </cell>
        </row>
        <row r="3843">
          <cell r="A3843" t="str">
            <v>C&amp;I</v>
          </cell>
          <cell r="B3843">
            <v>2</v>
          </cell>
          <cell r="C3843" t="str">
            <v>R</v>
          </cell>
          <cell r="D3843" t="str">
            <v>Switch</v>
          </cell>
          <cell r="E3843" t="str">
            <v>Industry: Agriculture, Mining &amp; Construction</v>
          </cell>
          <cell r="F3843">
            <v>76.5</v>
          </cell>
          <cell r="G3843">
            <v>1.216272</v>
          </cell>
          <cell r="H3843">
            <v>1.25495</v>
          </cell>
          <cell r="I3843">
            <v>-2.1086969999999998</v>
          </cell>
          <cell r="J3843">
            <v>-0.86286160000000001</v>
          </cell>
          <cell r="K3843">
            <v>0</v>
          </cell>
          <cell r="L3843">
            <v>0.86286160000000001</v>
          </cell>
          <cell r="M3843">
            <v>2.1086969999999998</v>
          </cell>
          <cell r="N3843">
            <v>2.1086969999999998</v>
          </cell>
          <cell r="O3843">
            <v>12</v>
          </cell>
        </row>
        <row r="3844">
          <cell r="A3844" t="str">
            <v>C&amp;I</v>
          </cell>
          <cell r="B3844">
            <v>3</v>
          </cell>
          <cell r="C3844" t="str">
            <v>R</v>
          </cell>
          <cell r="D3844" t="str">
            <v>Switch</v>
          </cell>
          <cell r="E3844" t="str">
            <v>Industry: Agriculture, Mining &amp; Construction</v>
          </cell>
          <cell r="F3844">
            <v>73.5</v>
          </cell>
          <cell r="G3844">
            <v>1.2031000000000001</v>
          </cell>
          <cell r="H3844">
            <v>1.16235</v>
          </cell>
          <cell r="I3844">
            <v>-2.1037300000000001</v>
          </cell>
          <cell r="J3844">
            <v>-0.86082950000000003</v>
          </cell>
          <cell r="K3844">
            <v>0</v>
          </cell>
          <cell r="L3844">
            <v>0.86082950000000003</v>
          </cell>
          <cell r="M3844">
            <v>2.1037300000000001</v>
          </cell>
          <cell r="N3844">
            <v>2.1037300000000001</v>
          </cell>
          <cell r="O3844">
            <v>12</v>
          </cell>
        </row>
        <row r="3845">
          <cell r="A3845" t="str">
            <v>C&amp;I</v>
          </cell>
          <cell r="B3845">
            <v>4</v>
          </cell>
          <cell r="C3845" t="str">
            <v>R</v>
          </cell>
          <cell r="D3845" t="str">
            <v>Switch</v>
          </cell>
          <cell r="E3845" t="str">
            <v>Industry: Agriculture, Mining &amp; Construction</v>
          </cell>
          <cell r="F3845">
            <v>72</v>
          </cell>
          <cell r="G3845">
            <v>1.231487</v>
          </cell>
          <cell r="H3845">
            <v>1.165975</v>
          </cell>
          <cell r="I3845">
            <v>-2.0987559999999998</v>
          </cell>
          <cell r="J3845">
            <v>-0.8587939</v>
          </cell>
          <cell r="K3845">
            <v>0</v>
          </cell>
          <cell r="L3845">
            <v>0.8587939</v>
          </cell>
          <cell r="M3845">
            <v>2.0987559999999998</v>
          </cell>
          <cell r="N3845">
            <v>2.0987559999999998</v>
          </cell>
          <cell r="O3845">
            <v>12</v>
          </cell>
        </row>
        <row r="3846">
          <cell r="A3846" t="str">
            <v>C&amp;I</v>
          </cell>
          <cell r="B3846">
            <v>5</v>
          </cell>
          <cell r="C3846" t="str">
            <v>R</v>
          </cell>
          <cell r="D3846" t="str">
            <v>Switch</v>
          </cell>
          <cell r="E3846" t="str">
            <v>Industry: Agriculture, Mining &amp; Construction</v>
          </cell>
          <cell r="F3846">
            <v>70.5</v>
          </cell>
          <cell r="G3846">
            <v>1.211368</v>
          </cell>
          <cell r="H3846">
            <v>1.2001999999999999</v>
          </cell>
          <cell r="I3846">
            <v>-2.0956929999999998</v>
          </cell>
          <cell r="J3846">
            <v>-0.85754059999999999</v>
          </cell>
          <cell r="K3846">
            <v>0</v>
          </cell>
          <cell r="L3846">
            <v>0.85754059999999999</v>
          </cell>
          <cell r="M3846">
            <v>2.0956929999999998</v>
          </cell>
          <cell r="N3846">
            <v>2.0956929999999998</v>
          </cell>
          <cell r="O3846">
            <v>12</v>
          </cell>
        </row>
        <row r="3847">
          <cell r="A3847" t="str">
            <v>C&amp;I</v>
          </cell>
          <cell r="B3847">
            <v>6</v>
          </cell>
          <cell r="C3847" t="str">
            <v>R</v>
          </cell>
          <cell r="D3847" t="str">
            <v>Switch</v>
          </cell>
          <cell r="E3847" t="str">
            <v>Industry: Agriculture, Mining &amp; Construction</v>
          </cell>
          <cell r="F3847">
            <v>69.5</v>
          </cell>
          <cell r="G3847">
            <v>1.214712</v>
          </cell>
          <cell r="H3847">
            <v>1.2604500000000001</v>
          </cell>
          <cell r="I3847">
            <v>-2.0929220000000002</v>
          </cell>
          <cell r="J3847">
            <v>-0.85640689999999997</v>
          </cell>
          <cell r="K3847">
            <v>0</v>
          </cell>
          <cell r="L3847">
            <v>0.85640689999999997</v>
          </cell>
          <cell r="M3847">
            <v>2.0929220000000002</v>
          </cell>
          <cell r="N3847">
            <v>2.0929220000000002</v>
          </cell>
          <cell r="O3847">
            <v>12</v>
          </cell>
        </row>
        <row r="3848">
          <cell r="A3848" t="str">
            <v>C&amp;I</v>
          </cell>
          <cell r="B3848">
            <v>7</v>
          </cell>
          <cell r="C3848" t="str">
            <v>R</v>
          </cell>
          <cell r="D3848" t="str">
            <v>Switch</v>
          </cell>
          <cell r="E3848" t="str">
            <v>Industry: Agriculture, Mining &amp; Construction</v>
          </cell>
          <cell r="F3848">
            <v>68.5</v>
          </cell>
          <cell r="G3848">
            <v>1.194507</v>
          </cell>
          <cell r="H3848">
            <v>1.18835</v>
          </cell>
          <cell r="I3848">
            <v>-2.1141459999999999</v>
          </cell>
          <cell r="J3848">
            <v>-0.86509130000000001</v>
          </cell>
          <cell r="K3848">
            <v>0</v>
          </cell>
          <cell r="L3848">
            <v>0.86509130000000001</v>
          </cell>
          <cell r="M3848">
            <v>2.1141459999999999</v>
          </cell>
          <cell r="N3848">
            <v>2.1141459999999999</v>
          </cell>
          <cell r="O3848">
            <v>12</v>
          </cell>
        </row>
        <row r="3849">
          <cell r="A3849" t="str">
            <v>C&amp;I</v>
          </cell>
          <cell r="B3849">
            <v>8</v>
          </cell>
          <cell r="C3849" t="str">
            <v>R</v>
          </cell>
          <cell r="D3849" t="str">
            <v>Switch</v>
          </cell>
          <cell r="E3849" t="str">
            <v>Industry: Agriculture, Mining &amp; Construction</v>
          </cell>
          <cell r="F3849">
            <v>69</v>
          </cell>
          <cell r="G3849">
            <v>1.4331590000000001</v>
          </cell>
          <cell r="H3849">
            <v>1.4921489999999999</v>
          </cell>
          <cell r="I3849">
            <v>-2.1693190000000002</v>
          </cell>
          <cell r="J3849">
            <v>-0.88766780000000001</v>
          </cell>
          <cell r="K3849">
            <v>0</v>
          </cell>
          <cell r="L3849">
            <v>0.88766780000000001</v>
          </cell>
          <cell r="M3849">
            <v>2.1693190000000002</v>
          </cell>
          <cell r="N3849">
            <v>2.1693190000000002</v>
          </cell>
          <cell r="O3849">
            <v>12</v>
          </cell>
        </row>
        <row r="3850">
          <cell r="A3850" t="str">
            <v>C&amp;I</v>
          </cell>
          <cell r="B3850">
            <v>9</v>
          </cell>
          <cell r="C3850" t="str">
            <v>R</v>
          </cell>
          <cell r="D3850" t="str">
            <v>Switch</v>
          </cell>
          <cell r="E3850" t="str">
            <v>Industry: Agriculture, Mining &amp; Construction</v>
          </cell>
          <cell r="F3850">
            <v>71.5</v>
          </cell>
          <cell r="G3850">
            <v>1.399708</v>
          </cell>
          <cell r="H3850">
            <v>1.457775</v>
          </cell>
          <cell r="I3850">
            <v>-2.158115</v>
          </cell>
          <cell r="J3850">
            <v>-0.88308330000000002</v>
          </cell>
          <cell r="K3850">
            <v>0</v>
          </cell>
          <cell r="L3850">
            <v>0.88308330000000002</v>
          </cell>
          <cell r="M3850">
            <v>2.158115</v>
          </cell>
          <cell r="N3850">
            <v>2.158115</v>
          </cell>
          <cell r="O3850">
            <v>12</v>
          </cell>
        </row>
        <row r="3851">
          <cell r="A3851" t="str">
            <v>C&amp;I</v>
          </cell>
          <cell r="B3851">
            <v>10</v>
          </cell>
          <cell r="C3851" t="str">
            <v>R</v>
          </cell>
          <cell r="D3851" t="str">
            <v>Switch</v>
          </cell>
          <cell r="E3851" t="str">
            <v>Industry: Agriculture, Mining &amp; Construction</v>
          </cell>
          <cell r="F3851">
            <v>76</v>
          </cell>
          <cell r="G3851">
            <v>1.3635649999999999</v>
          </cell>
          <cell r="H3851">
            <v>1.2268250000000001</v>
          </cell>
          <cell r="I3851">
            <v>-2.1517059999999999</v>
          </cell>
          <cell r="J3851">
            <v>-0.88046049999999998</v>
          </cell>
          <cell r="K3851">
            <v>0</v>
          </cell>
          <cell r="L3851">
            <v>0.88046049999999998</v>
          </cell>
          <cell r="M3851">
            <v>2.1517059999999999</v>
          </cell>
          <cell r="N3851">
            <v>2.1517059999999999</v>
          </cell>
          <cell r="O3851">
            <v>12</v>
          </cell>
        </row>
        <row r="3852">
          <cell r="A3852" t="str">
            <v>C&amp;I</v>
          </cell>
          <cell r="B3852">
            <v>11</v>
          </cell>
          <cell r="C3852" t="str">
            <v>R</v>
          </cell>
          <cell r="D3852" t="str">
            <v>Switch</v>
          </cell>
          <cell r="E3852" t="str">
            <v>Industry: Agriculture, Mining &amp; Construction</v>
          </cell>
          <cell r="F3852">
            <v>81.5</v>
          </cell>
          <cell r="G3852">
            <v>1.353699</v>
          </cell>
          <cell r="H3852">
            <v>1.4183749999999999</v>
          </cell>
          <cell r="I3852">
            <v>-2.1528749999999999</v>
          </cell>
          <cell r="J3852">
            <v>-0.88093909999999997</v>
          </cell>
          <cell r="K3852">
            <v>0</v>
          </cell>
          <cell r="L3852">
            <v>0.88093909999999997</v>
          </cell>
          <cell r="M3852">
            <v>2.1528749999999999</v>
          </cell>
          <cell r="N3852">
            <v>2.1528749999999999</v>
          </cell>
          <cell r="O3852">
            <v>12</v>
          </cell>
        </row>
        <row r="3853">
          <cell r="A3853" t="str">
            <v>C&amp;I</v>
          </cell>
          <cell r="B3853">
            <v>12</v>
          </cell>
          <cell r="C3853" t="str">
            <v>R</v>
          </cell>
          <cell r="D3853" t="str">
            <v>Switch</v>
          </cell>
          <cell r="E3853" t="str">
            <v>Industry: Agriculture, Mining &amp; Construction</v>
          </cell>
          <cell r="F3853">
            <v>86</v>
          </cell>
          <cell r="G3853">
            <v>1.4310719999999999</v>
          </cell>
          <cell r="H3853">
            <v>1.832875</v>
          </cell>
          <cell r="I3853">
            <v>-2.1941090000000001</v>
          </cell>
          <cell r="J3853">
            <v>-0.89781149999999998</v>
          </cell>
          <cell r="K3853">
            <v>0</v>
          </cell>
          <cell r="L3853">
            <v>0.89781149999999998</v>
          </cell>
          <cell r="M3853">
            <v>2.1941090000000001</v>
          </cell>
          <cell r="N3853">
            <v>2.1941090000000001</v>
          </cell>
          <cell r="O3853">
            <v>12</v>
          </cell>
        </row>
        <row r="3854">
          <cell r="A3854" t="str">
            <v>C&amp;I</v>
          </cell>
          <cell r="B3854">
            <v>13</v>
          </cell>
          <cell r="C3854" t="str">
            <v>R</v>
          </cell>
          <cell r="D3854" t="str">
            <v>Switch</v>
          </cell>
          <cell r="E3854" t="str">
            <v>Industry: Agriculture, Mining &amp; Construction</v>
          </cell>
          <cell r="F3854">
            <v>89.5</v>
          </cell>
          <cell r="G3854">
            <v>1.5843940000000001</v>
          </cell>
          <cell r="H3854">
            <v>1.8364990000000001</v>
          </cell>
          <cell r="I3854">
            <v>-2.2340010000000001</v>
          </cell>
          <cell r="J3854">
            <v>-0.91413500000000003</v>
          </cell>
          <cell r="K3854">
            <v>0</v>
          </cell>
          <cell r="L3854">
            <v>0.91413500000000003</v>
          </cell>
          <cell r="M3854">
            <v>2.2340010000000001</v>
          </cell>
          <cell r="N3854">
            <v>2.2340010000000001</v>
          </cell>
          <cell r="O3854">
            <v>12</v>
          </cell>
        </row>
        <row r="3855">
          <cell r="A3855" t="str">
            <v>C&amp;I</v>
          </cell>
          <cell r="B3855">
            <v>14</v>
          </cell>
          <cell r="C3855" t="str">
            <v>R</v>
          </cell>
          <cell r="D3855" t="str">
            <v>Switch</v>
          </cell>
          <cell r="E3855" t="str">
            <v>Industry: Agriculture, Mining &amp; Construction</v>
          </cell>
          <cell r="F3855">
            <v>92.5</v>
          </cell>
          <cell r="G3855">
            <v>1.719965</v>
          </cell>
          <cell r="H3855">
            <v>1.615775</v>
          </cell>
          <cell r="I3855">
            <v>-2.415905</v>
          </cell>
          <cell r="J3855">
            <v>-0.98856860000000002</v>
          </cell>
          <cell r="K3855">
            <v>0</v>
          </cell>
          <cell r="L3855">
            <v>0.98856860000000002</v>
          </cell>
          <cell r="M3855">
            <v>2.415905</v>
          </cell>
          <cell r="N3855">
            <v>2.415905</v>
          </cell>
          <cell r="O3855">
            <v>12</v>
          </cell>
        </row>
        <row r="3856">
          <cell r="A3856" t="str">
            <v>C&amp;I</v>
          </cell>
          <cell r="B3856">
            <v>15</v>
          </cell>
          <cell r="C3856" t="str">
            <v>R</v>
          </cell>
          <cell r="D3856" t="str">
            <v>Switch</v>
          </cell>
          <cell r="E3856" t="str">
            <v>Industry: Agriculture, Mining &amp; Construction</v>
          </cell>
          <cell r="F3856">
            <v>95</v>
          </cell>
          <cell r="G3856">
            <v>2.2917429999999999</v>
          </cell>
          <cell r="H3856">
            <v>1.677349</v>
          </cell>
          <cell r="I3856">
            <v>-2.4648850000000002</v>
          </cell>
          <cell r="J3856">
            <v>-1.0086109999999999</v>
          </cell>
          <cell r="K3856">
            <v>0</v>
          </cell>
          <cell r="L3856">
            <v>1.0086109999999999</v>
          </cell>
          <cell r="M3856">
            <v>2.4648850000000002</v>
          </cell>
          <cell r="N3856">
            <v>2.4648850000000002</v>
          </cell>
          <cell r="O3856">
            <v>12</v>
          </cell>
        </row>
        <row r="3857">
          <cell r="A3857" t="str">
            <v>C&amp;I</v>
          </cell>
          <cell r="B3857">
            <v>16</v>
          </cell>
          <cell r="C3857" t="str">
            <v>R</v>
          </cell>
          <cell r="D3857" t="str">
            <v>Switch</v>
          </cell>
          <cell r="E3857" t="str">
            <v>Industry: Agriculture, Mining &amp; Construction</v>
          </cell>
          <cell r="F3857">
            <v>97.5</v>
          </cell>
          <cell r="G3857">
            <v>2.9197799999999998</v>
          </cell>
          <cell r="H3857">
            <v>2.4775489999999998</v>
          </cell>
          <cell r="I3857">
            <v>-2.4106800000000002</v>
          </cell>
          <cell r="J3857">
            <v>-0.98643080000000005</v>
          </cell>
          <cell r="K3857">
            <v>0</v>
          </cell>
          <cell r="L3857">
            <v>0.98643080000000005</v>
          </cell>
          <cell r="M3857">
            <v>2.4106800000000002</v>
          </cell>
          <cell r="N3857">
            <v>2.4106800000000002</v>
          </cell>
          <cell r="O3857">
            <v>12</v>
          </cell>
        </row>
        <row r="3858">
          <cell r="A3858" t="str">
            <v>C&amp;I</v>
          </cell>
          <cell r="B3858">
            <v>17</v>
          </cell>
          <cell r="C3858" t="str">
            <v>R</v>
          </cell>
          <cell r="D3858" t="str">
            <v>Switch</v>
          </cell>
          <cell r="E3858" t="str">
            <v>Industry: Agriculture, Mining &amp; Construction</v>
          </cell>
          <cell r="F3858">
            <v>99</v>
          </cell>
          <cell r="G3858">
            <v>3.6508229999999999</v>
          </cell>
          <cell r="H3858">
            <v>2.2875489999999998</v>
          </cell>
          <cell r="I3858">
            <v>-2.3288350000000002</v>
          </cell>
          <cell r="J3858">
            <v>-0.95294049999999997</v>
          </cell>
          <cell r="K3858">
            <v>0</v>
          </cell>
          <cell r="L3858">
            <v>0.95294049999999997</v>
          </cell>
          <cell r="M3858">
            <v>2.3288350000000002</v>
          </cell>
          <cell r="N3858">
            <v>2.3288350000000002</v>
          </cell>
          <cell r="O3858">
            <v>12</v>
          </cell>
        </row>
        <row r="3859">
          <cell r="A3859" t="str">
            <v>C&amp;I</v>
          </cell>
          <cell r="B3859">
            <v>18</v>
          </cell>
          <cell r="C3859" t="str">
            <v>R</v>
          </cell>
          <cell r="D3859" t="str">
            <v>Switch</v>
          </cell>
          <cell r="E3859" t="str">
            <v>Industry: Agriculture, Mining &amp; Construction</v>
          </cell>
          <cell r="F3859">
            <v>99</v>
          </cell>
          <cell r="G3859">
            <v>3.3282219999999998</v>
          </cell>
          <cell r="H3859">
            <v>2.5009739999999998</v>
          </cell>
          <cell r="I3859">
            <v>-2.3882279999999998</v>
          </cell>
          <cell r="J3859">
            <v>-0.97724370000000005</v>
          </cell>
          <cell r="K3859">
            <v>0</v>
          </cell>
          <cell r="L3859">
            <v>0.97724370000000005</v>
          </cell>
          <cell r="M3859">
            <v>2.3882279999999998</v>
          </cell>
          <cell r="N3859">
            <v>2.3882279999999998</v>
          </cell>
          <cell r="O3859">
            <v>12</v>
          </cell>
        </row>
        <row r="3860">
          <cell r="A3860" t="str">
            <v>C&amp;I</v>
          </cell>
          <cell r="B3860">
            <v>19</v>
          </cell>
          <cell r="C3860" t="str">
            <v>R</v>
          </cell>
          <cell r="D3860" t="str">
            <v>Switch</v>
          </cell>
          <cell r="E3860" t="str">
            <v>Industry: Agriculture, Mining &amp; Construction</v>
          </cell>
          <cell r="F3860">
            <v>96.5</v>
          </cell>
          <cell r="G3860">
            <v>2.9376570000000002</v>
          </cell>
          <cell r="H3860">
            <v>2.6014240000000002</v>
          </cell>
          <cell r="I3860">
            <v>-2.4034010000000001</v>
          </cell>
          <cell r="J3860">
            <v>-0.98345229999999995</v>
          </cell>
          <cell r="K3860">
            <v>0</v>
          </cell>
          <cell r="L3860">
            <v>0.98345229999999995</v>
          </cell>
          <cell r="M3860">
            <v>2.4034010000000001</v>
          </cell>
          <cell r="N3860">
            <v>2.4034010000000001</v>
          </cell>
          <cell r="O3860">
            <v>12</v>
          </cell>
        </row>
        <row r="3861">
          <cell r="A3861" t="str">
            <v>C&amp;I</v>
          </cell>
          <cell r="B3861">
            <v>20</v>
          </cell>
          <cell r="C3861" t="str">
            <v>R</v>
          </cell>
          <cell r="D3861" t="str">
            <v>Switch</v>
          </cell>
          <cell r="E3861" t="str">
            <v>Industry: Agriculture, Mining &amp; Construction</v>
          </cell>
          <cell r="F3861">
            <v>94.5</v>
          </cell>
          <cell r="G3861">
            <v>2.0001799999999998</v>
          </cell>
          <cell r="H3861">
            <v>3.4794239999999999</v>
          </cell>
          <cell r="I3861">
            <v>-2.3885550000000002</v>
          </cell>
          <cell r="J3861">
            <v>-0.97737750000000001</v>
          </cell>
          <cell r="K3861">
            <v>0</v>
          </cell>
          <cell r="L3861">
            <v>0.97737750000000001</v>
          </cell>
          <cell r="M3861">
            <v>2.3885550000000002</v>
          </cell>
          <cell r="N3861">
            <v>2.3885550000000002</v>
          </cell>
          <cell r="O3861">
            <v>12</v>
          </cell>
        </row>
        <row r="3862">
          <cell r="A3862" t="str">
            <v>C&amp;I</v>
          </cell>
          <cell r="B3862">
            <v>21</v>
          </cell>
          <cell r="C3862" t="str">
            <v>R</v>
          </cell>
          <cell r="D3862" t="str">
            <v>Switch</v>
          </cell>
          <cell r="E3862" t="str">
            <v>Industry: Agriculture, Mining &amp; Construction</v>
          </cell>
          <cell r="F3862">
            <v>90.5</v>
          </cell>
          <cell r="G3862">
            <v>1.3005310000000001</v>
          </cell>
          <cell r="H3862">
            <v>2.933074</v>
          </cell>
          <cell r="I3862">
            <v>-2.243474</v>
          </cell>
          <cell r="J3862">
            <v>-0.91801120000000003</v>
          </cell>
          <cell r="K3862">
            <v>0</v>
          </cell>
          <cell r="L3862">
            <v>0.91801120000000003</v>
          </cell>
          <cell r="M3862">
            <v>2.243474</v>
          </cell>
          <cell r="N3862">
            <v>2.243474</v>
          </cell>
          <cell r="O3862">
            <v>12</v>
          </cell>
        </row>
        <row r="3863">
          <cell r="A3863" t="str">
            <v>C&amp;I</v>
          </cell>
          <cell r="B3863">
            <v>22</v>
          </cell>
          <cell r="C3863" t="str">
            <v>R</v>
          </cell>
          <cell r="D3863" t="str">
            <v>Switch</v>
          </cell>
          <cell r="E3863" t="str">
            <v>Industry: Agriculture, Mining &amp; Construction</v>
          </cell>
          <cell r="F3863">
            <v>87.5</v>
          </cell>
          <cell r="G3863">
            <v>1.383745</v>
          </cell>
          <cell r="H3863">
            <v>1.447875</v>
          </cell>
          <cell r="I3863">
            <v>-2.1795239999999998</v>
          </cell>
          <cell r="J3863">
            <v>-0.89184359999999996</v>
          </cell>
          <cell r="K3863">
            <v>0</v>
          </cell>
          <cell r="L3863">
            <v>0.89184359999999996</v>
          </cell>
          <cell r="M3863">
            <v>2.1795239999999998</v>
          </cell>
          <cell r="N3863">
            <v>2.1795239999999998</v>
          </cell>
          <cell r="O3863">
            <v>12</v>
          </cell>
        </row>
        <row r="3864">
          <cell r="A3864" t="str">
            <v>C&amp;I</v>
          </cell>
          <cell r="B3864">
            <v>23</v>
          </cell>
          <cell r="C3864" t="str">
            <v>R</v>
          </cell>
          <cell r="D3864" t="str">
            <v>Switch</v>
          </cell>
          <cell r="E3864" t="str">
            <v>Industry: Agriculture, Mining &amp; Construction</v>
          </cell>
          <cell r="F3864">
            <v>84.5</v>
          </cell>
          <cell r="G3864">
            <v>1.3675949999999999</v>
          </cell>
          <cell r="H3864">
            <v>1.5368999999999999</v>
          </cell>
          <cell r="I3864">
            <v>-2.1520839999999999</v>
          </cell>
          <cell r="J3864">
            <v>-0.88061540000000005</v>
          </cell>
          <cell r="K3864">
            <v>0</v>
          </cell>
          <cell r="L3864">
            <v>0.88061540000000005</v>
          </cell>
          <cell r="M3864">
            <v>2.1520839999999999</v>
          </cell>
          <cell r="N3864">
            <v>2.1520839999999999</v>
          </cell>
          <cell r="O3864">
            <v>12</v>
          </cell>
        </row>
        <row r="3865">
          <cell r="A3865" t="str">
            <v>C&amp;I</v>
          </cell>
          <cell r="B3865">
            <v>24</v>
          </cell>
          <cell r="C3865" t="str">
            <v>R</v>
          </cell>
          <cell r="D3865" t="str">
            <v>Switch</v>
          </cell>
          <cell r="E3865" t="str">
            <v>Industry: Agriculture, Mining &amp; Construction</v>
          </cell>
          <cell r="F3865">
            <v>82</v>
          </cell>
          <cell r="G3865">
            <v>1.4284460000000001</v>
          </cell>
          <cell r="H3865">
            <v>1.6707240000000001</v>
          </cell>
          <cell r="I3865">
            <v>-2.1337950000000001</v>
          </cell>
          <cell r="J3865">
            <v>-0.87313160000000001</v>
          </cell>
          <cell r="K3865">
            <v>0</v>
          </cell>
          <cell r="L3865">
            <v>0.87313160000000001</v>
          </cell>
          <cell r="M3865">
            <v>2.1337950000000001</v>
          </cell>
          <cell r="N3865">
            <v>2.1337950000000001</v>
          </cell>
          <cell r="O3865">
            <v>12</v>
          </cell>
        </row>
        <row r="3866">
          <cell r="A3866" t="str">
            <v>C&amp;I</v>
          </cell>
          <cell r="B3866">
            <v>1</v>
          </cell>
          <cell r="C3866" t="str">
            <v>R</v>
          </cell>
          <cell r="D3866" t="str">
            <v>Switch</v>
          </cell>
          <cell r="E3866" t="str">
            <v>Industry: Institutional/Government</v>
          </cell>
          <cell r="F3866">
            <v>77</v>
          </cell>
          <cell r="G3866">
            <v>1.565874</v>
          </cell>
          <cell r="H3866">
            <v>1.368994</v>
          </cell>
          <cell r="I3866">
            <v>-0.96405359999999996</v>
          </cell>
          <cell r="J3866">
            <v>-0.39448290000000003</v>
          </cell>
          <cell r="K3866">
            <v>0</v>
          </cell>
          <cell r="L3866">
            <v>0.39448290000000003</v>
          </cell>
          <cell r="M3866">
            <v>0.96405359999999996</v>
          </cell>
          <cell r="N3866">
            <v>0.96405359999999996</v>
          </cell>
          <cell r="O3866">
            <v>20</v>
          </cell>
        </row>
        <row r="3867">
          <cell r="A3867" t="str">
            <v>C&amp;I</v>
          </cell>
          <cell r="B3867">
            <v>2</v>
          </cell>
          <cell r="C3867" t="str">
            <v>R</v>
          </cell>
          <cell r="D3867" t="str">
            <v>Switch</v>
          </cell>
          <cell r="E3867" t="str">
            <v>Industry: Institutional/Government</v>
          </cell>
          <cell r="F3867">
            <v>76.5</v>
          </cell>
          <cell r="G3867">
            <v>1.3996170000000001</v>
          </cell>
          <cell r="H3867">
            <v>1.161654</v>
          </cell>
          <cell r="I3867">
            <v>-0.95565750000000005</v>
          </cell>
          <cell r="J3867">
            <v>-0.39104729999999999</v>
          </cell>
          <cell r="K3867">
            <v>0</v>
          </cell>
          <cell r="L3867">
            <v>0.39104729999999999</v>
          </cell>
          <cell r="M3867">
            <v>0.95565750000000005</v>
          </cell>
          <cell r="N3867">
            <v>0.95565750000000005</v>
          </cell>
          <cell r="O3867">
            <v>20</v>
          </cell>
        </row>
        <row r="3868">
          <cell r="A3868" t="str">
            <v>C&amp;I</v>
          </cell>
          <cell r="B3868">
            <v>3</v>
          </cell>
          <cell r="C3868" t="str">
            <v>R</v>
          </cell>
          <cell r="D3868" t="str">
            <v>Switch</v>
          </cell>
          <cell r="E3868" t="str">
            <v>Industry: Institutional/Government</v>
          </cell>
          <cell r="F3868">
            <v>73.5</v>
          </cell>
          <cell r="G3868">
            <v>1.3813850000000001</v>
          </cell>
          <cell r="H3868">
            <v>1.197632</v>
          </cell>
          <cell r="I3868">
            <v>-0.94910119999999998</v>
          </cell>
          <cell r="J3868">
            <v>-0.3883645</v>
          </cell>
          <cell r="K3868">
            <v>0</v>
          </cell>
          <cell r="L3868">
            <v>0.3883645</v>
          </cell>
          <cell r="M3868">
            <v>0.94910119999999998</v>
          </cell>
          <cell r="N3868">
            <v>0.94910119999999998</v>
          </cell>
          <cell r="O3868">
            <v>20</v>
          </cell>
        </row>
        <row r="3869">
          <cell r="A3869" t="str">
            <v>C&amp;I</v>
          </cell>
          <cell r="B3869">
            <v>4</v>
          </cell>
          <cell r="C3869" t="str">
            <v>R</v>
          </cell>
          <cell r="D3869" t="str">
            <v>Switch</v>
          </cell>
          <cell r="E3869" t="str">
            <v>Industry: Institutional/Government</v>
          </cell>
          <cell r="F3869">
            <v>72</v>
          </cell>
          <cell r="G3869">
            <v>1.342266</v>
          </cell>
          <cell r="H3869">
            <v>1.2071000000000001</v>
          </cell>
          <cell r="I3869">
            <v>-0.94520119999999996</v>
          </cell>
          <cell r="J3869">
            <v>-0.38676870000000002</v>
          </cell>
          <cell r="K3869">
            <v>0</v>
          </cell>
          <cell r="L3869">
            <v>0.38676870000000002</v>
          </cell>
          <cell r="M3869">
            <v>0.94520119999999996</v>
          </cell>
          <cell r="N3869">
            <v>0.94520119999999996</v>
          </cell>
          <cell r="O3869">
            <v>20</v>
          </cell>
        </row>
        <row r="3870">
          <cell r="A3870" t="str">
            <v>C&amp;I</v>
          </cell>
          <cell r="B3870">
            <v>5</v>
          </cell>
          <cell r="C3870" t="str">
            <v>R</v>
          </cell>
          <cell r="D3870" t="str">
            <v>Switch</v>
          </cell>
          <cell r="E3870" t="str">
            <v>Industry: Institutional/Government</v>
          </cell>
          <cell r="F3870">
            <v>70.5</v>
          </cell>
          <cell r="G3870">
            <v>1.338052</v>
          </cell>
          <cell r="H3870">
            <v>1.16489</v>
          </cell>
          <cell r="I3870">
            <v>-0.94288269999999996</v>
          </cell>
          <cell r="J3870">
            <v>-0.38582</v>
          </cell>
          <cell r="K3870">
            <v>0</v>
          </cell>
          <cell r="L3870">
            <v>0.38582</v>
          </cell>
          <cell r="M3870">
            <v>0.94288269999999996</v>
          </cell>
          <cell r="N3870">
            <v>0.94288269999999996</v>
          </cell>
          <cell r="O3870">
            <v>20</v>
          </cell>
        </row>
        <row r="3871">
          <cell r="A3871" t="str">
            <v>C&amp;I</v>
          </cell>
          <cell r="B3871">
            <v>6</v>
          </cell>
          <cell r="C3871" t="str">
            <v>R</v>
          </cell>
          <cell r="D3871" t="str">
            <v>Switch</v>
          </cell>
          <cell r="E3871" t="str">
            <v>Industry: Institutional/Government</v>
          </cell>
          <cell r="F3871">
            <v>69.5</v>
          </cell>
          <cell r="G3871">
            <v>1.4792019999999999</v>
          </cell>
          <cell r="H3871">
            <v>1.197808</v>
          </cell>
          <cell r="I3871">
            <v>-0.95070929999999998</v>
          </cell>
          <cell r="J3871">
            <v>-0.38902249999999999</v>
          </cell>
          <cell r="K3871">
            <v>0</v>
          </cell>
          <cell r="L3871">
            <v>0.38902249999999999</v>
          </cell>
          <cell r="M3871">
            <v>0.95070929999999998</v>
          </cell>
          <cell r="N3871">
            <v>0.95070929999999998</v>
          </cell>
          <cell r="O3871">
            <v>20</v>
          </cell>
        </row>
        <row r="3872">
          <cell r="A3872" t="str">
            <v>C&amp;I</v>
          </cell>
          <cell r="B3872">
            <v>7</v>
          </cell>
          <cell r="C3872" t="str">
            <v>R</v>
          </cell>
          <cell r="D3872" t="str">
            <v>Switch</v>
          </cell>
          <cell r="E3872" t="str">
            <v>Industry: Institutional/Government</v>
          </cell>
          <cell r="F3872">
            <v>68.5</v>
          </cell>
          <cell r="G3872">
            <v>1.6095889999999999</v>
          </cell>
          <cell r="H3872">
            <v>1.0404819999999999</v>
          </cell>
          <cell r="I3872">
            <v>-0.94793439999999995</v>
          </cell>
          <cell r="J3872">
            <v>-0.38788709999999998</v>
          </cell>
          <cell r="K3872">
            <v>0</v>
          </cell>
          <cell r="L3872">
            <v>0.38788709999999998</v>
          </cell>
          <cell r="M3872">
            <v>0.94793439999999995</v>
          </cell>
          <cell r="N3872">
            <v>0.94793439999999995</v>
          </cell>
          <cell r="O3872">
            <v>20</v>
          </cell>
        </row>
        <row r="3873">
          <cell r="A3873" t="str">
            <v>C&amp;I</v>
          </cell>
          <cell r="B3873">
            <v>8</v>
          </cell>
          <cell r="C3873" t="str">
            <v>R</v>
          </cell>
          <cell r="D3873" t="str">
            <v>Switch</v>
          </cell>
          <cell r="E3873" t="str">
            <v>Industry: Institutional/Government</v>
          </cell>
          <cell r="F3873">
            <v>69</v>
          </cell>
          <cell r="G3873">
            <v>1.6152850000000001</v>
          </cell>
          <cell r="H3873">
            <v>1.0271760000000001</v>
          </cell>
          <cell r="I3873">
            <v>-0.95514480000000002</v>
          </cell>
          <cell r="J3873">
            <v>-0.3908375</v>
          </cell>
          <cell r="K3873">
            <v>0</v>
          </cell>
          <cell r="L3873">
            <v>0.3908375</v>
          </cell>
          <cell r="M3873">
            <v>0.95514480000000002</v>
          </cell>
          <cell r="N3873">
            <v>0.95514480000000002</v>
          </cell>
          <cell r="O3873">
            <v>20</v>
          </cell>
        </row>
        <row r="3874">
          <cell r="A3874" t="str">
            <v>C&amp;I</v>
          </cell>
          <cell r="B3874">
            <v>9</v>
          </cell>
          <cell r="C3874" t="str">
            <v>R</v>
          </cell>
          <cell r="D3874" t="str">
            <v>Switch</v>
          </cell>
          <cell r="E3874" t="str">
            <v>Industry: Institutional/Government</v>
          </cell>
          <cell r="F3874">
            <v>71.5</v>
          </cell>
          <cell r="G3874">
            <v>2.0676329999999998</v>
          </cell>
          <cell r="H3874">
            <v>1.6274919999999999</v>
          </cell>
          <cell r="I3874">
            <v>-0.95488580000000001</v>
          </cell>
          <cell r="J3874">
            <v>-0.39073150000000001</v>
          </cell>
          <cell r="K3874">
            <v>0</v>
          </cell>
          <cell r="L3874">
            <v>0.39073150000000001</v>
          </cell>
          <cell r="M3874">
            <v>0.95488580000000001</v>
          </cell>
          <cell r="N3874">
            <v>0.95488580000000001</v>
          </cell>
          <cell r="O3874">
            <v>20</v>
          </cell>
        </row>
        <row r="3875">
          <cell r="A3875" t="str">
            <v>C&amp;I</v>
          </cell>
          <cell r="B3875">
            <v>10</v>
          </cell>
          <cell r="C3875" t="str">
            <v>R</v>
          </cell>
          <cell r="D3875" t="str">
            <v>Switch</v>
          </cell>
          <cell r="E3875" t="str">
            <v>Industry: Institutional/Government</v>
          </cell>
          <cell r="F3875">
            <v>76</v>
          </cell>
          <cell r="G3875">
            <v>3.163373</v>
          </cell>
          <cell r="H3875">
            <v>2.570395</v>
          </cell>
          <cell r="I3875">
            <v>-0.96904489999999999</v>
          </cell>
          <cell r="J3875">
            <v>-0.39652530000000002</v>
          </cell>
          <cell r="K3875">
            <v>0</v>
          </cell>
          <cell r="L3875">
            <v>0.39652530000000002</v>
          </cell>
          <cell r="M3875">
            <v>0.96904489999999999</v>
          </cell>
          <cell r="N3875">
            <v>0.96904489999999999</v>
          </cell>
          <cell r="O3875">
            <v>20</v>
          </cell>
        </row>
        <row r="3876">
          <cell r="A3876" t="str">
            <v>C&amp;I</v>
          </cell>
          <cell r="B3876">
            <v>11</v>
          </cell>
          <cell r="C3876" t="str">
            <v>R</v>
          </cell>
          <cell r="D3876" t="str">
            <v>Switch</v>
          </cell>
          <cell r="E3876" t="str">
            <v>Industry: Institutional/Government</v>
          </cell>
          <cell r="F3876">
            <v>81.5</v>
          </cell>
          <cell r="G3876">
            <v>4.5681250000000002</v>
          </cell>
          <cell r="H3876">
            <v>5.1048530000000003</v>
          </cell>
          <cell r="I3876">
            <v>-0.9827745</v>
          </cell>
          <cell r="J3876">
            <v>-0.40214339999999998</v>
          </cell>
          <cell r="K3876">
            <v>0</v>
          </cell>
          <cell r="L3876">
            <v>0.40214339999999998</v>
          </cell>
          <cell r="M3876">
            <v>0.9827745</v>
          </cell>
          <cell r="N3876">
            <v>0.9827745</v>
          </cell>
          <cell r="O3876">
            <v>20</v>
          </cell>
        </row>
        <row r="3877">
          <cell r="A3877" t="str">
            <v>C&amp;I</v>
          </cell>
          <cell r="B3877">
            <v>12</v>
          </cell>
          <cell r="C3877" t="str">
            <v>R</v>
          </cell>
          <cell r="D3877" t="str">
            <v>Switch</v>
          </cell>
          <cell r="E3877" t="str">
            <v>Industry: Institutional/Government</v>
          </cell>
          <cell r="F3877">
            <v>86</v>
          </cell>
          <cell r="G3877">
            <v>5.4757369999999996</v>
          </cell>
          <cell r="H3877">
            <v>5.8238430000000001</v>
          </cell>
          <cell r="I3877">
            <v>-0.97898309999999999</v>
          </cell>
          <cell r="J3877">
            <v>-0.400592</v>
          </cell>
          <cell r="K3877">
            <v>0</v>
          </cell>
          <cell r="L3877">
            <v>0.400592</v>
          </cell>
          <cell r="M3877">
            <v>0.97898309999999999</v>
          </cell>
          <cell r="N3877">
            <v>0.97898309999999999</v>
          </cell>
          <cell r="O3877">
            <v>20</v>
          </cell>
        </row>
        <row r="3878">
          <cell r="A3878" t="str">
            <v>C&amp;I</v>
          </cell>
          <cell r="B3878">
            <v>13</v>
          </cell>
          <cell r="C3878" t="str">
            <v>R</v>
          </cell>
          <cell r="D3878" t="str">
            <v>Switch</v>
          </cell>
          <cell r="E3878" t="str">
            <v>Industry: Institutional/Government</v>
          </cell>
          <cell r="F3878">
            <v>89.5</v>
          </cell>
          <cell r="G3878">
            <v>6.6324829999999997</v>
          </cell>
          <cell r="H3878">
            <v>5.5682369999999999</v>
          </cell>
          <cell r="I3878">
            <v>-0.98573829999999996</v>
          </cell>
          <cell r="J3878">
            <v>-0.4033561</v>
          </cell>
          <cell r="K3878">
            <v>0</v>
          </cell>
          <cell r="L3878">
            <v>0.4033561</v>
          </cell>
          <cell r="M3878">
            <v>0.98573829999999996</v>
          </cell>
          <cell r="N3878">
            <v>0.98573829999999996</v>
          </cell>
          <cell r="O3878">
            <v>20</v>
          </cell>
        </row>
        <row r="3879">
          <cell r="A3879" t="str">
            <v>C&amp;I</v>
          </cell>
          <cell r="B3879">
            <v>14</v>
          </cell>
          <cell r="C3879" t="str">
            <v>R</v>
          </cell>
          <cell r="D3879" t="str">
            <v>Switch</v>
          </cell>
          <cell r="E3879" t="str">
            <v>Industry: Institutional/Government</v>
          </cell>
          <cell r="F3879">
            <v>92.5</v>
          </cell>
          <cell r="G3879">
            <v>7.3932180000000001</v>
          </cell>
          <cell r="H3879">
            <v>6.7692249999999996</v>
          </cell>
          <cell r="I3879">
            <v>-1.000804</v>
          </cell>
          <cell r="J3879">
            <v>-0.40952080000000002</v>
          </cell>
          <cell r="K3879">
            <v>0</v>
          </cell>
          <cell r="L3879">
            <v>0.40952080000000002</v>
          </cell>
          <cell r="M3879">
            <v>1.000804</v>
          </cell>
          <cell r="N3879">
            <v>1.000804</v>
          </cell>
          <cell r="O3879">
            <v>20</v>
          </cell>
        </row>
        <row r="3880">
          <cell r="A3880" t="str">
            <v>C&amp;I</v>
          </cell>
          <cell r="B3880">
            <v>15</v>
          </cell>
          <cell r="C3880" t="str">
            <v>R</v>
          </cell>
          <cell r="D3880" t="str">
            <v>Switch</v>
          </cell>
          <cell r="E3880" t="str">
            <v>Industry: Institutional/Government</v>
          </cell>
          <cell r="F3880">
            <v>95</v>
          </cell>
          <cell r="G3880">
            <v>7.5461039999999997</v>
          </cell>
          <cell r="H3880">
            <v>8.3495100000000004</v>
          </cell>
          <cell r="I3880">
            <v>-1.00223</v>
          </cell>
          <cell r="J3880">
            <v>-0.41010439999999998</v>
          </cell>
          <cell r="K3880">
            <v>0</v>
          </cell>
          <cell r="L3880">
            <v>0.41010439999999998</v>
          </cell>
          <cell r="M3880">
            <v>1.00223</v>
          </cell>
          <cell r="N3880">
            <v>1.00223</v>
          </cell>
          <cell r="O3880">
            <v>20</v>
          </cell>
        </row>
        <row r="3881">
          <cell r="A3881" t="str">
            <v>C&amp;I</v>
          </cell>
          <cell r="B3881">
            <v>16</v>
          </cell>
          <cell r="C3881" t="str">
            <v>R</v>
          </cell>
          <cell r="D3881" t="str">
            <v>Switch</v>
          </cell>
          <cell r="E3881" t="str">
            <v>Industry: Institutional/Government</v>
          </cell>
          <cell r="F3881">
            <v>97.5</v>
          </cell>
          <cell r="G3881">
            <v>8.1984790000000007</v>
          </cell>
          <cell r="H3881">
            <v>8.9163200000000007</v>
          </cell>
          <cell r="I3881">
            <v>-1.011047</v>
          </cell>
          <cell r="J3881">
            <v>-0.41371239999999998</v>
          </cell>
          <cell r="K3881">
            <v>0</v>
          </cell>
          <cell r="L3881">
            <v>0.41371239999999998</v>
          </cell>
          <cell r="M3881">
            <v>1.011047</v>
          </cell>
          <cell r="N3881">
            <v>1.011047</v>
          </cell>
          <cell r="O3881">
            <v>20</v>
          </cell>
        </row>
        <row r="3882">
          <cell r="A3882" t="str">
            <v>C&amp;I</v>
          </cell>
          <cell r="B3882">
            <v>17</v>
          </cell>
          <cell r="C3882" t="str">
            <v>R</v>
          </cell>
          <cell r="D3882" t="str">
            <v>Switch</v>
          </cell>
          <cell r="E3882" t="str">
            <v>Industry: Institutional/Government</v>
          </cell>
          <cell r="F3882">
            <v>99</v>
          </cell>
          <cell r="G3882">
            <v>8.4746109999999994</v>
          </cell>
          <cell r="H3882">
            <v>9.0776190000000003</v>
          </cell>
          <cell r="I3882">
            <v>-1.017503</v>
          </cell>
          <cell r="J3882">
            <v>-0.4163538</v>
          </cell>
          <cell r="K3882">
            <v>0</v>
          </cell>
          <cell r="L3882">
            <v>0.4163538</v>
          </cell>
          <cell r="M3882">
            <v>1.017503</v>
          </cell>
          <cell r="N3882">
            <v>1.017503</v>
          </cell>
          <cell r="O3882">
            <v>20</v>
          </cell>
        </row>
        <row r="3883">
          <cell r="A3883" t="str">
            <v>C&amp;I</v>
          </cell>
          <cell r="B3883">
            <v>18</v>
          </cell>
          <cell r="C3883" t="str">
            <v>R</v>
          </cell>
          <cell r="D3883" t="str">
            <v>Switch</v>
          </cell>
          <cell r="E3883" t="str">
            <v>Industry: Institutional/Government</v>
          </cell>
          <cell r="F3883">
            <v>99</v>
          </cell>
          <cell r="G3883">
            <v>8.7208410000000001</v>
          </cell>
          <cell r="H3883">
            <v>9.3394060000000003</v>
          </cell>
          <cell r="I3883">
            <v>-1.086198</v>
          </cell>
          <cell r="J3883">
            <v>-0.44446350000000001</v>
          </cell>
          <cell r="K3883">
            <v>0</v>
          </cell>
          <cell r="L3883">
            <v>0.44446350000000001</v>
          </cell>
          <cell r="M3883">
            <v>1.086198</v>
          </cell>
          <cell r="N3883">
            <v>1.086198</v>
          </cell>
          <cell r="O3883">
            <v>20</v>
          </cell>
        </row>
        <row r="3884">
          <cell r="A3884" t="str">
            <v>C&amp;I</v>
          </cell>
          <cell r="B3884">
            <v>19</v>
          </cell>
          <cell r="C3884" t="str">
            <v>R</v>
          </cell>
          <cell r="D3884" t="str">
            <v>Switch</v>
          </cell>
          <cell r="E3884" t="str">
            <v>Industry: Institutional/Government</v>
          </cell>
          <cell r="F3884">
            <v>96.5</v>
          </cell>
          <cell r="G3884">
            <v>8.3407509999999991</v>
          </cell>
          <cell r="H3884">
            <v>9.4116119999999999</v>
          </cell>
          <cell r="I3884">
            <v>-1.0610390000000001</v>
          </cell>
          <cell r="J3884">
            <v>-0.43416870000000002</v>
          </cell>
          <cell r="K3884">
            <v>0</v>
          </cell>
          <cell r="L3884">
            <v>0.43416870000000002</v>
          </cell>
          <cell r="M3884">
            <v>1.0610390000000001</v>
          </cell>
          <cell r="N3884">
            <v>1.0610390000000001</v>
          </cell>
          <cell r="O3884">
            <v>20</v>
          </cell>
        </row>
        <row r="3885">
          <cell r="A3885" t="str">
            <v>C&amp;I</v>
          </cell>
          <cell r="B3885">
            <v>20</v>
          </cell>
          <cell r="C3885" t="str">
            <v>R</v>
          </cell>
          <cell r="D3885" t="str">
            <v>Switch</v>
          </cell>
          <cell r="E3885" t="str">
            <v>Industry: Institutional/Government</v>
          </cell>
          <cell r="F3885">
            <v>94.5</v>
          </cell>
          <cell r="G3885">
            <v>7.4598199999999997</v>
          </cell>
          <cell r="H3885">
            <v>9.113073</v>
          </cell>
          <cell r="I3885">
            <v>-1.092066</v>
          </cell>
          <cell r="J3885">
            <v>-0.4468645</v>
          </cell>
          <cell r="K3885">
            <v>0</v>
          </cell>
          <cell r="L3885">
            <v>0.4468645</v>
          </cell>
          <cell r="M3885">
            <v>1.092066</v>
          </cell>
          <cell r="N3885">
            <v>1.092066</v>
          </cell>
          <cell r="O3885">
            <v>20</v>
          </cell>
        </row>
        <row r="3886">
          <cell r="A3886" t="str">
            <v>C&amp;I</v>
          </cell>
          <cell r="B3886">
            <v>21</v>
          </cell>
          <cell r="C3886" t="str">
            <v>R</v>
          </cell>
          <cell r="D3886" t="str">
            <v>Switch</v>
          </cell>
          <cell r="E3886" t="str">
            <v>Industry: Institutional/Government</v>
          </cell>
          <cell r="F3886">
            <v>90.5</v>
          </cell>
          <cell r="G3886">
            <v>4.4646929999999996</v>
          </cell>
          <cell r="H3886">
            <v>6.8356240000000001</v>
          </cell>
          <cell r="I3886">
            <v>-1.064074</v>
          </cell>
          <cell r="J3886">
            <v>-0.43541059999999998</v>
          </cell>
          <cell r="K3886">
            <v>0</v>
          </cell>
          <cell r="L3886">
            <v>0.43541059999999998</v>
          </cell>
          <cell r="M3886">
            <v>1.064074</v>
          </cell>
          <cell r="N3886">
            <v>1.064074</v>
          </cell>
          <cell r="O3886">
            <v>20</v>
          </cell>
        </row>
        <row r="3887">
          <cell r="A3887" t="str">
            <v>C&amp;I</v>
          </cell>
          <cell r="B3887">
            <v>22</v>
          </cell>
          <cell r="C3887" t="str">
            <v>R</v>
          </cell>
          <cell r="D3887" t="str">
            <v>Switch</v>
          </cell>
          <cell r="E3887" t="str">
            <v>Industry: Institutional/Government</v>
          </cell>
          <cell r="F3887">
            <v>87.5</v>
          </cell>
          <cell r="G3887">
            <v>2.3407249999999999</v>
          </cell>
          <cell r="H3887">
            <v>1.7108399999999999</v>
          </cell>
          <cell r="I3887">
            <v>-1.0699879999999999</v>
          </cell>
          <cell r="J3887">
            <v>-0.43783030000000001</v>
          </cell>
          <cell r="K3887">
            <v>0</v>
          </cell>
          <cell r="L3887">
            <v>0.43783030000000001</v>
          </cell>
          <cell r="M3887">
            <v>1.0699879999999999</v>
          </cell>
          <cell r="N3887">
            <v>1.0699879999999999</v>
          </cell>
          <cell r="O3887">
            <v>20</v>
          </cell>
        </row>
        <row r="3888">
          <cell r="A3888" t="str">
            <v>C&amp;I</v>
          </cell>
          <cell r="B3888">
            <v>23</v>
          </cell>
          <cell r="C3888" t="str">
            <v>R</v>
          </cell>
          <cell r="D3888" t="str">
            <v>Switch</v>
          </cell>
          <cell r="E3888" t="str">
            <v>Industry: Institutional/Government</v>
          </cell>
          <cell r="F3888">
            <v>84.5</v>
          </cell>
          <cell r="G3888">
            <v>1.8314520000000001</v>
          </cell>
          <cell r="H3888">
            <v>1.393804</v>
          </cell>
          <cell r="I3888">
            <v>-1.029704</v>
          </cell>
          <cell r="J3888">
            <v>-0.42134640000000001</v>
          </cell>
          <cell r="K3888">
            <v>0</v>
          </cell>
          <cell r="L3888">
            <v>0.42134640000000001</v>
          </cell>
          <cell r="M3888">
            <v>1.029704</v>
          </cell>
          <cell r="N3888">
            <v>1.029704</v>
          </cell>
          <cell r="O3888">
            <v>20</v>
          </cell>
        </row>
        <row r="3889">
          <cell r="A3889" t="str">
            <v>C&amp;I</v>
          </cell>
          <cell r="B3889">
            <v>24</v>
          </cell>
          <cell r="C3889" t="str">
            <v>R</v>
          </cell>
          <cell r="D3889" t="str">
            <v>Switch</v>
          </cell>
          <cell r="E3889" t="str">
            <v>Industry: Institutional/Government</v>
          </cell>
          <cell r="F3889">
            <v>82</v>
          </cell>
          <cell r="G3889">
            <v>1.8410169999999999</v>
          </cell>
          <cell r="H3889">
            <v>1.489932</v>
          </cell>
          <cell r="I3889">
            <v>-0.99316749999999998</v>
          </cell>
          <cell r="J3889">
            <v>-0.40639609999999998</v>
          </cell>
          <cell r="K3889">
            <v>0</v>
          </cell>
          <cell r="L3889">
            <v>0.40639609999999998</v>
          </cell>
          <cell r="M3889">
            <v>0.99316749999999998</v>
          </cell>
          <cell r="N3889">
            <v>0.99316749999999998</v>
          </cell>
          <cell r="O3889">
            <v>20</v>
          </cell>
        </row>
        <row r="3890">
          <cell r="A3890" t="str">
            <v>C&amp;I</v>
          </cell>
          <cell r="B3890">
            <v>1</v>
          </cell>
          <cell r="C3890" t="str">
            <v>R</v>
          </cell>
          <cell r="D3890" t="str">
            <v>Switch</v>
          </cell>
          <cell r="E3890" t="str">
            <v>Industry: Offices, Hotels, Finance, Services</v>
          </cell>
          <cell r="F3890">
            <v>76.277799999999999</v>
          </cell>
          <cell r="G3890">
            <v>0.89517429999999998</v>
          </cell>
          <cell r="H3890">
            <v>0.80346649999999997</v>
          </cell>
          <cell r="I3890">
            <v>-0.33708979999999999</v>
          </cell>
          <cell r="J3890">
            <v>-0.13793440000000001</v>
          </cell>
          <cell r="K3890">
            <v>0</v>
          </cell>
          <cell r="L3890">
            <v>0.13793440000000001</v>
          </cell>
          <cell r="M3890">
            <v>0.33708979999999999</v>
          </cell>
          <cell r="N3890">
            <v>0.33708979999999999</v>
          </cell>
          <cell r="O3890">
            <v>31</v>
          </cell>
        </row>
        <row r="3891">
          <cell r="A3891" t="str">
            <v>C&amp;I</v>
          </cell>
          <cell r="B3891">
            <v>2</v>
          </cell>
          <cell r="C3891" t="str">
            <v>R</v>
          </cell>
          <cell r="D3891" t="str">
            <v>Switch</v>
          </cell>
          <cell r="E3891" t="str">
            <v>Industry: Offices, Hotels, Finance, Services</v>
          </cell>
          <cell r="F3891">
            <v>75.555599999999998</v>
          </cell>
          <cell r="G3891">
            <v>0.87219849999999999</v>
          </cell>
          <cell r="H3891">
            <v>0.90015750000000005</v>
          </cell>
          <cell r="I3891">
            <v>-0.33663480000000001</v>
          </cell>
          <cell r="J3891">
            <v>-0.13774819999999999</v>
          </cell>
          <cell r="K3891">
            <v>0</v>
          </cell>
          <cell r="L3891">
            <v>0.13774819999999999</v>
          </cell>
          <cell r="M3891">
            <v>0.33663480000000001</v>
          </cell>
          <cell r="N3891">
            <v>0.33663480000000001</v>
          </cell>
          <cell r="O3891">
            <v>31</v>
          </cell>
        </row>
        <row r="3892">
          <cell r="A3892" t="str">
            <v>C&amp;I</v>
          </cell>
          <cell r="B3892">
            <v>3</v>
          </cell>
          <cell r="C3892" t="str">
            <v>R</v>
          </cell>
          <cell r="D3892" t="str">
            <v>Switch</v>
          </cell>
          <cell r="E3892" t="str">
            <v>Industry: Offices, Hotels, Finance, Services</v>
          </cell>
          <cell r="F3892">
            <v>73.166700000000006</v>
          </cell>
          <cell r="G3892">
            <v>0.86350099999999996</v>
          </cell>
          <cell r="H3892">
            <v>0.86971969999999998</v>
          </cell>
          <cell r="I3892">
            <v>-0.33572489999999999</v>
          </cell>
          <cell r="J3892">
            <v>-0.1373759</v>
          </cell>
          <cell r="K3892">
            <v>0</v>
          </cell>
          <cell r="L3892">
            <v>0.1373759</v>
          </cell>
          <cell r="M3892">
            <v>0.33572489999999999</v>
          </cell>
          <cell r="N3892">
            <v>0.33572489999999999</v>
          </cell>
          <cell r="O3892">
            <v>31</v>
          </cell>
        </row>
        <row r="3893">
          <cell r="A3893" t="str">
            <v>C&amp;I</v>
          </cell>
          <cell r="B3893">
            <v>4</v>
          </cell>
          <cell r="C3893" t="str">
            <v>R</v>
          </cell>
          <cell r="D3893" t="str">
            <v>Switch</v>
          </cell>
          <cell r="E3893" t="str">
            <v>Industry: Offices, Hotels, Finance, Services</v>
          </cell>
          <cell r="F3893">
            <v>71.888900000000007</v>
          </cell>
          <cell r="G3893">
            <v>0.85707299999999997</v>
          </cell>
          <cell r="H3893">
            <v>0.84684649999999995</v>
          </cell>
          <cell r="I3893">
            <v>-0.33548</v>
          </cell>
          <cell r="J3893">
            <v>-0.1372757</v>
          </cell>
          <cell r="K3893">
            <v>0</v>
          </cell>
          <cell r="L3893">
            <v>0.1372757</v>
          </cell>
          <cell r="M3893">
            <v>0.33548</v>
          </cell>
          <cell r="N3893">
            <v>0.33548</v>
          </cell>
          <cell r="O3893">
            <v>31</v>
          </cell>
        </row>
        <row r="3894">
          <cell r="A3894" t="str">
            <v>C&amp;I</v>
          </cell>
          <cell r="B3894">
            <v>5</v>
          </cell>
          <cell r="C3894" t="str">
            <v>R</v>
          </cell>
          <cell r="D3894" t="str">
            <v>Switch</v>
          </cell>
          <cell r="E3894" t="str">
            <v>Industry: Offices, Hotels, Finance, Services</v>
          </cell>
          <cell r="F3894">
            <v>70.222200000000001</v>
          </cell>
          <cell r="G3894">
            <v>0.8269126</v>
          </cell>
          <cell r="H3894">
            <v>0.81983320000000004</v>
          </cell>
          <cell r="I3894">
            <v>-0.33525179999999999</v>
          </cell>
          <cell r="J3894">
            <v>-0.13718230000000001</v>
          </cell>
          <cell r="K3894">
            <v>0</v>
          </cell>
          <cell r="L3894">
            <v>0.13718230000000001</v>
          </cell>
          <cell r="M3894">
            <v>0.33525179999999999</v>
          </cell>
          <cell r="N3894">
            <v>0.33525179999999999</v>
          </cell>
          <cell r="O3894">
            <v>31</v>
          </cell>
        </row>
        <row r="3895">
          <cell r="A3895" t="str">
            <v>C&amp;I</v>
          </cell>
          <cell r="B3895">
            <v>6</v>
          </cell>
          <cell r="C3895" t="str">
            <v>R</v>
          </cell>
          <cell r="D3895" t="str">
            <v>Switch</v>
          </cell>
          <cell r="E3895" t="str">
            <v>Industry: Offices, Hotels, Finance, Services</v>
          </cell>
          <cell r="F3895">
            <v>69.166700000000006</v>
          </cell>
          <cell r="G3895">
            <v>0.83068929999999996</v>
          </cell>
          <cell r="H3895">
            <v>0.83226869999999997</v>
          </cell>
          <cell r="I3895">
            <v>-0.33498919999999999</v>
          </cell>
          <cell r="J3895">
            <v>-0.1370749</v>
          </cell>
          <cell r="K3895">
            <v>0</v>
          </cell>
          <cell r="L3895">
            <v>0.1370749</v>
          </cell>
          <cell r="M3895">
            <v>0.33498919999999999</v>
          </cell>
          <cell r="N3895">
            <v>0.33498919999999999</v>
          </cell>
          <cell r="O3895">
            <v>31</v>
          </cell>
        </row>
        <row r="3896">
          <cell r="A3896" t="str">
            <v>C&amp;I</v>
          </cell>
          <cell r="B3896">
            <v>7</v>
          </cell>
          <cell r="C3896" t="str">
            <v>R</v>
          </cell>
          <cell r="D3896" t="str">
            <v>Switch</v>
          </cell>
          <cell r="E3896" t="str">
            <v>Industry: Offices, Hotels, Finance, Services</v>
          </cell>
          <cell r="F3896">
            <v>68.111099999999993</v>
          </cell>
          <cell r="G3896">
            <v>0.83379139999999996</v>
          </cell>
          <cell r="H3896">
            <v>0.8277909</v>
          </cell>
          <cell r="I3896">
            <v>-0.3356982</v>
          </cell>
          <cell r="J3896">
            <v>-0.13736499999999999</v>
          </cell>
          <cell r="K3896">
            <v>0</v>
          </cell>
          <cell r="L3896">
            <v>0.13736499999999999</v>
          </cell>
          <cell r="M3896">
            <v>0.3356982</v>
          </cell>
          <cell r="N3896">
            <v>0.3356982</v>
          </cell>
          <cell r="O3896">
            <v>31</v>
          </cell>
        </row>
        <row r="3897">
          <cell r="A3897" t="str">
            <v>C&amp;I</v>
          </cell>
          <cell r="B3897">
            <v>8</v>
          </cell>
          <cell r="C3897" t="str">
            <v>R</v>
          </cell>
          <cell r="D3897" t="str">
            <v>Switch</v>
          </cell>
          <cell r="E3897" t="str">
            <v>Industry: Offices, Hotels, Finance, Services</v>
          </cell>
          <cell r="F3897">
            <v>68.722200000000001</v>
          </cell>
          <cell r="G3897">
            <v>0.98486189999999996</v>
          </cell>
          <cell r="H3897">
            <v>0.94537309999999997</v>
          </cell>
          <cell r="I3897">
            <v>-0.34020210000000001</v>
          </cell>
          <cell r="J3897">
            <v>-0.139208</v>
          </cell>
          <cell r="K3897">
            <v>0</v>
          </cell>
          <cell r="L3897">
            <v>0.139208</v>
          </cell>
          <cell r="M3897">
            <v>0.34020210000000001</v>
          </cell>
          <cell r="N3897">
            <v>0.34020210000000001</v>
          </cell>
          <cell r="O3897">
            <v>31</v>
          </cell>
        </row>
        <row r="3898">
          <cell r="A3898" t="str">
            <v>C&amp;I</v>
          </cell>
          <cell r="B3898">
            <v>9</v>
          </cell>
          <cell r="C3898" t="str">
            <v>R</v>
          </cell>
          <cell r="D3898" t="str">
            <v>Switch</v>
          </cell>
          <cell r="E3898" t="str">
            <v>Industry: Offices, Hotels, Finance, Services</v>
          </cell>
          <cell r="F3898">
            <v>71.666700000000006</v>
          </cell>
          <cell r="G3898">
            <v>1.827518</v>
          </cell>
          <cell r="H3898">
            <v>1.525417</v>
          </cell>
          <cell r="I3898">
            <v>-0.36415599999999998</v>
          </cell>
          <cell r="J3898">
            <v>-0.14900969999999999</v>
          </cell>
          <cell r="K3898">
            <v>0</v>
          </cell>
          <cell r="L3898">
            <v>0.14900969999999999</v>
          </cell>
          <cell r="M3898">
            <v>0.36415599999999998</v>
          </cell>
          <cell r="N3898">
            <v>0.36415599999999998</v>
          </cell>
          <cell r="O3898">
            <v>31</v>
          </cell>
        </row>
        <row r="3899">
          <cell r="A3899" t="str">
            <v>C&amp;I</v>
          </cell>
          <cell r="B3899">
            <v>10</v>
          </cell>
          <cell r="C3899" t="str">
            <v>R</v>
          </cell>
          <cell r="D3899" t="str">
            <v>Switch</v>
          </cell>
          <cell r="E3899" t="str">
            <v>Industry: Offices, Hotels, Finance, Services</v>
          </cell>
          <cell r="F3899">
            <v>76.333299999999994</v>
          </cell>
          <cell r="G3899">
            <v>3.1282380000000001</v>
          </cell>
          <cell r="H3899">
            <v>2.7414550000000002</v>
          </cell>
          <cell r="I3899">
            <v>-0.36609269999999999</v>
          </cell>
          <cell r="J3899">
            <v>-0.1498022</v>
          </cell>
          <cell r="K3899">
            <v>0</v>
          </cell>
          <cell r="L3899">
            <v>0.1498022</v>
          </cell>
          <cell r="M3899">
            <v>0.36609269999999999</v>
          </cell>
          <cell r="N3899">
            <v>0.36609269999999999</v>
          </cell>
          <cell r="O3899">
            <v>31</v>
          </cell>
        </row>
        <row r="3900">
          <cell r="A3900" t="str">
            <v>C&amp;I</v>
          </cell>
          <cell r="B3900">
            <v>11</v>
          </cell>
          <cell r="C3900" t="str">
            <v>R</v>
          </cell>
          <cell r="D3900" t="str">
            <v>Switch</v>
          </cell>
          <cell r="E3900" t="str">
            <v>Industry: Offices, Hotels, Finance, Services</v>
          </cell>
          <cell r="F3900">
            <v>81.333299999999994</v>
          </cell>
          <cell r="G3900">
            <v>3.2152319999999999</v>
          </cell>
          <cell r="H3900">
            <v>3.0710229999999998</v>
          </cell>
          <cell r="I3900">
            <v>-0.36872959999999999</v>
          </cell>
          <cell r="J3900">
            <v>-0.15088119999999999</v>
          </cell>
          <cell r="K3900">
            <v>0</v>
          </cell>
          <cell r="L3900">
            <v>0.15088119999999999</v>
          </cell>
          <cell r="M3900">
            <v>0.36872959999999999</v>
          </cell>
          <cell r="N3900">
            <v>0.36872959999999999</v>
          </cell>
          <cell r="O3900">
            <v>31</v>
          </cell>
        </row>
        <row r="3901">
          <cell r="A3901" t="str">
            <v>C&amp;I</v>
          </cell>
          <cell r="B3901">
            <v>12</v>
          </cell>
          <cell r="C3901" t="str">
            <v>R</v>
          </cell>
          <cell r="D3901" t="str">
            <v>Switch</v>
          </cell>
          <cell r="E3901" t="str">
            <v>Industry: Offices, Hotels, Finance, Services</v>
          </cell>
          <cell r="F3901">
            <v>85.666700000000006</v>
          </cell>
          <cell r="G3901">
            <v>3.234</v>
          </cell>
          <cell r="H3901">
            <v>3.4548350000000001</v>
          </cell>
          <cell r="I3901">
            <v>-0.36652380000000001</v>
          </cell>
          <cell r="J3901">
            <v>-0.14997859999999999</v>
          </cell>
          <cell r="K3901">
            <v>0</v>
          </cell>
          <cell r="L3901">
            <v>0.14997859999999999</v>
          </cell>
          <cell r="M3901">
            <v>0.36652380000000001</v>
          </cell>
          <cell r="N3901">
            <v>0.36652380000000001</v>
          </cell>
          <cell r="O3901">
            <v>31</v>
          </cell>
        </row>
        <row r="3902">
          <cell r="A3902" t="str">
            <v>C&amp;I</v>
          </cell>
          <cell r="B3902">
            <v>13</v>
          </cell>
          <cell r="C3902" t="str">
            <v>R</v>
          </cell>
          <cell r="D3902" t="str">
            <v>Switch</v>
          </cell>
          <cell r="E3902" t="str">
            <v>Industry: Offices, Hotels, Finance, Services</v>
          </cell>
          <cell r="F3902">
            <v>89.111099999999993</v>
          </cell>
          <cell r="G3902">
            <v>3.6860909999999998</v>
          </cell>
          <cell r="H3902">
            <v>3.6237149999999998</v>
          </cell>
          <cell r="I3902">
            <v>-0.36462299999999997</v>
          </cell>
          <cell r="J3902">
            <v>-0.14920079999999999</v>
          </cell>
          <cell r="K3902">
            <v>0</v>
          </cell>
          <cell r="L3902">
            <v>0.14920079999999999</v>
          </cell>
          <cell r="M3902">
            <v>0.36462299999999997</v>
          </cell>
          <cell r="N3902">
            <v>0.36462299999999997</v>
          </cell>
          <cell r="O3902">
            <v>31</v>
          </cell>
        </row>
        <row r="3903">
          <cell r="A3903" t="str">
            <v>C&amp;I</v>
          </cell>
          <cell r="B3903">
            <v>14</v>
          </cell>
          <cell r="C3903" t="str">
            <v>R</v>
          </cell>
          <cell r="D3903" t="str">
            <v>Switch</v>
          </cell>
          <cell r="E3903" t="str">
            <v>Industry: Offices, Hotels, Finance, Services</v>
          </cell>
          <cell r="F3903">
            <v>92.277799999999999</v>
          </cell>
          <cell r="G3903">
            <v>3.8753410000000001</v>
          </cell>
          <cell r="H3903">
            <v>3.7896610000000002</v>
          </cell>
          <cell r="I3903">
            <v>-0.364954</v>
          </cell>
          <cell r="J3903">
            <v>-0.1493362</v>
          </cell>
          <cell r="K3903">
            <v>0</v>
          </cell>
          <cell r="L3903">
            <v>0.1493362</v>
          </cell>
          <cell r="M3903">
            <v>0.364954</v>
          </cell>
          <cell r="N3903">
            <v>0.364954</v>
          </cell>
          <cell r="O3903">
            <v>31</v>
          </cell>
        </row>
        <row r="3904">
          <cell r="A3904" t="str">
            <v>C&amp;I</v>
          </cell>
          <cell r="B3904">
            <v>15</v>
          </cell>
          <cell r="C3904" t="str">
            <v>R</v>
          </cell>
          <cell r="D3904" t="str">
            <v>Switch</v>
          </cell>
          <cell r="E3904" t="str">
            <v>Industry: Offices, Hotels, Finance, Services</v>
          </cell>
          <cell r="F3904">
            <v>94.888900000000007</v>
          </cell>
          <cell r="G3904">
            <v>4.0068849999999996</v>
          </cell>
          <cell r="H3904">
            <v>4.0783149999999999</v>
          </cell>
          <cell r="I3904">
            <v>-0.36521710000000002</v>
          </cell>
          <cell r="J3904">
            <v>-0.14944389999999999</v>
          </cell>
          <cell r="K3904">
            <v>0</v>
          </cell>
          <cell r="L3904">
            <v>0.14944389999999999</v>
          </cell>
          <cell r="M3904">
            <v>0.36521710000000002</v>
          </cell>
          <cell r="N3904">
            <v>0.36521710000000002</v>
          </cell>
          <cell r="O3904">
            <v>31</v>
          </cell>
        </row>
        <row r="3905">
          <cell r="A3905" t="str">
            <v>C&amp;I</v>
          </cell>
          <cell r="B3905">
            <v>16</v>
          </cell>
          <cell r="C3905" t="str">
            <v>R</v>
          </cell>
          <cell r="D3905" t="str">
            <v>Switch</v>
          </cell>
          <cell r="E3905" t="str">
            <v>Industry: Offices, Hotels, Finance, Services</v>
          </cell>
          <cell r="F3905">
            <v>97.111099999999993</v>
          </cell>
          <cell r="G3905">
            <v>4.0222350000000002</v>
          </cell>
          <cell r="H3905">
            <v>3.921824</v>
          </cell>
          <cell r="I3905">
            <v>-0.37054369999999998</v>
          </cell>
          <cell r="J3905">
            <v>-0.15162349999999999</v>
          </cell>
          <cell r="K3905">
            <v>0</v>
          </cell>
          <cell r="L3905">
            <v>0.15162349999999999</v>
          </cell>
          <cell r="M3905">
            <v>0.37054369999999998</v>
          </cell>
          <cell r="N3905">
            <v>0.37054369999999998</v>
          </cell>
          <cell r="O3905">
            <v>31</v>
          </cell>
        </row>
        <row r="3906">
          <cell r="A3906" t="str">
            <v>C&amp;I</v>
          </cell>
          <cell r="B3906">
            <v>17</v>
          </cell>
          <cell r="C3906" t="str">
            <v>R</v>
          </cell>
          <cell r="D3906" t="str">
            <v>Switch</v>
          </cell>
          <cell r="E3906" t="str">
            <v>Industry: Offices, Hotels, Finance, Services</v>
          </cell>
          <cell r="F3906">
            <v>98.333299999999994</v>
          </cell>
          <cell r="G3906">
            <v>3.5729160000000002</v>
          </cell>
          <cell r="H3906">
            <v>2.8676409999999999</v>
          </cell>
          <cell r="I3906">
            <v>-0.3831309</v>
          </cell>
          <cell r="J3906">
            <v>-0.1567741</v>
          </cell>
          <cell r="K3906">
            <v>0</v>
          </cell>
          <cell r="L3906">
            <v>0.1567741</v>
          </cell>
          <cell r="M3906">
            <v>0.3831309</v>
          </cell>
          <cell r="N3906">
            <v>0.3831309</v>
          </cell>
          <cell r="O3906">
            <v>31</v>
          </cell>
        </row>
        <row r="3907">
          <cell r="A3907" t="str">
            <v>C&amp;I</v>
          </cell>
          <cell r="B3907">
            <v>18</v>
          </cell>
          <cell r="C3907" t="str">
            <v>R</v>
          </cell>
          <cell r="D3907" t="str">
            <v>Switch</v>
          </cell>
          <cell r="E3907" t="str">
            <v>Industry: Offices, Hotels, Finance, Services</v>
          </cell>
          <cell r="F3907">
            <v>98.333299999999994</v>
          </cell>
          <cell r="G3907">
            <v>2.357793</v>
          </cell>
          <cell r="H3907">
            <v>1.700315</v>
          </cell>
          <cell r="I3907">
            <v>-0.40945290000000001</v>
          </cell>
          <cell r="J3907">
            <v>-0.16754479999999999</v>
          </cell>
          <cell r="K3907">
            <v>0</v>
          </cell>
          <cell r="L3907">
            <v>0.16754479999999999</v>
          </cell>
          <cell r="M3907">
            <v>0.40945290000000001</v>
          </cell>
          <cell r="N3907">
            <v>0.40945290000000001</v>
          </cell>
          <cell r="O3907">
            <v>31</v>
          </cell>
        </row>
        <row r="3908">
          <cell r="A3908" t="str">
            <v>C&amp;I</v>
          </cell>
          <cell r="B3908">
            <v>19</v>
          </cell>
          <cell r="C3908" t="str">
            <v>R</v>
          </cell>
          <cell r="D3908" t="str">
            <v>Switch</v>
          </cell>
          <cell r="E3908" t="str">
            <v>Industry: Offices, Hotels, Finance, Services</v>
          </cell>
          <cell r="F3908">
            <v>96.055599999999998</v>
          </cell>
          <cell r="G3908">
            <v>1.712566</v>
          </cell>
          <cell r="H3908">
            <v>1.505684</v>
          </cell>
          <cell r="I3908">
            <v>-0.38736389999999998</v>
          </cell>
          <cell r="J3908">
            <v>-0.15850620000000001</v>
          </cell>
          <cell r="K3908">
            <v>0</v>
          </cell>
          <cell r="L3908">
            <v>0.15850620000000001</v>
          </cell>
          <cell r="M3908">
            <v>0.38736389999999998</v>
          </cell>
          <cell r="N3908">
            <v>0.38736389999999998</v>
          </cell>
          <cell r="O3908">
            <v>31</v>
          </cell>
        </row>
        <row r="3909">
          <cell r="A3909" t="str">
            <v>C&amp;I</v>
          </cell>
          <cell r="B3909">
            <v>20</v>
          </cell>
          <cell r="C3909" t="str">
            <v>R</v>
          </cell>
          <cell r="D3909" t="str">
            <v>Switch</v>
          </cell>
          <cell r="E3909" t="str">
            <v>Industry: Offices, Hotels, Finance, Services</v>
          </cell>
          <cell r="F3909">
            <v>93.944400000000002</v>
          </cell>
          <cell r="G3909">
            <v>1.10425</v>
          </cell>
          <cell r="H3909">
            <v>1.1336459999999999</v>
          </cell>
          <cell r="I3909">
            <v>-0.38799719999999999</v>
          </cell>
          <cell r="J3909">
            <v>-0.1587653</v>
          </cell>
          <cell r="K3909">
            <v>0</v>
          </cell>
          <cell r="L3909">
            <v>0.1587653</v>
          </cell>
          <cell r="M3909">
            <v>0.38799719999999999</v>
          </cell>
          <cell r="N3909">
            <v>0.38799719999999999</v>
          </cell>
          <cell r="O3909">
            <v>31</v>
          </cell>
        </row>
        <row r="3910">
          <cell r="A3910" t="str">
            <v>C&amp;I</v>
          </cell>
          <cell r="B3910">
            <v>21</v>
          </cell>
          <cell r="C3910" t="str">
            <v>R</v>
          </cell>
          <cell r="D3910" t="str">
            <v>Switch</v>
          </cell>
          <cell r="E3910" t="str">
            <v>Industry: Offices, Hotels, Finance, Services</v>
          </cell>
          <cell r="F3910">
            <v>90</v>
          </cell>
          <cell r="G3910">
            <v>1.0710740000000001</v>
          </cell>
          <cell r="H3910">
            <v>0.93492410000000004</v>
          </cell>
          <cell r="I3910">
            <v>-0.3588886</v>
          </cell>
          <cell r="J3910">
            <v>-0.14685429999999999</v>
          </cell>
          <cell r="K3910">
            <v>0</v>
          </cell>
          <cell r="L3910">
            <v>0.14685429999999999</v>
          </cell>
          <cell r="M3910">
            <v>0.3588886</v>
          </cell>
          <cell r="N3910">
            <v>0.3588886</v>
          </cell>
          <cell r="O3910">
            <v>31</v>
          </cell>
        </row>
        <row r="3911">
          <cell r="A3911" t="str">
            <v>C&amp;I</v>
          </cell>
          <cell r="B3911">
            <v>22</v>
          </cell>
          <cell r="C3911" t="str">
            <v>R</v>
          </cell>
          <cell r="D3911" t="str">
            <v>Switch</v>
          </cell>
          <cell r="E3911" t="str">
            <v>Industry: Offices, Hotels, Finance, Services</v>
          </cell>
          <cell r="F3911">
            <v>87</v>
          </cell>
          <cell r="G3911">
            <v>0.99334690000000003</v>
          </cell>
          <cell r="H3911">
            <v>1.0533060000000001</v>
          </cell>
          <cell r="I3911">
            <v>-0.34745789999999999</v>
          </cell>
          <cell r="J3911">
            <v>-0.142177</v>
          </cell>
          <cell r="K3911">
            <v>0</v>
          </cell>
          <cell r="L3911">
            <v>0.142177</v>
          </cell>
          <cell r="M3911">
            <v>0.34745789999999999</v>
          </cell>
          <cell r="N3911">
            <v>0.34745789999999999</v>
          </cell>
          <cell r="O3911">
            <v>31</v>
          </cell>
        </row>
        <row r="3912">
          <cell r="A3912" t="str">
            <v>C&amp;I</v>
          </cell>
          <cell r="B3912">
            <v>23</v>
          </cell>
          <cell r="C3912" t="str">
            <v>R</v>
          </cell>
          <cell r="D3912" t="str">
            <v>Switch</v>
          </cell>
          <cell r="E3912" t="str">
            <v>Industry: Offices, Hotels, Finance, Services</v>
          </cell>
          <cell r="F3912">
            <v>83.888900000000007</v>
          </cell>
          <cell r="G3912">
            <v>0.96120229999999995</v>
          </cell>
          <cell r="H3912">
            <v>0.82606860000000004</v>
          </cell>
          <cell r="I3912">
            <v>-0.34130159999999998</v>
          </cell>
          <cell r="J3912">
            <v>-0.1396578</v>
          </cell>
          <cell r="K3912">
            <v>0</v>
          </cell>
          <cell r="L3912">
            <v>0.1396578</v>
          </cell>
          <cell r="M3912">
            <v>0.34130159999999998</v>
          </cell>
          <cell r="N3912">
            <v>0.34130159999999998</v>
          </cell>
          <cell r="O3912">
            <v>31</v>
          </cell>
        </row>
        <row r="3913">
          <cell r="A3913" t="str">
            <v>C&amp;I</v>
          </cell>
          <cell r="B3913">
            <v>24</v>
          </cell>
          <cell r="C3913" t="str">
            <v>R</v>
          </cell>
          <cell r="D3913" t="str">
            <v>Switch</v>
          </cell>
          <cell r="E3913" t="str">
            <v>Industry: Offices, Hotels, Finance, Services</v>
          </cell>
          <cell r="F3913">
            <v>81.444400000000002</v>
          </cell>
          <cell r="G3913">
            <v>0.90901909999999997</v>
          </cell>
          <cell r="H3913">
            <v>0.89720420000000001</v>
          </cell>
          <cell r="I3913">
            <v>-0.33832400000000001</v>
          </cell>
          <cell r="J3913">
            <v>-0.13843939999999999</v>
          </cell>
          <cell r="K3913">
            <v>0</v>
          </cell>
          <cell r="L3913">
            <v>0.13843939999999999</v>
          </cell>
          <cell r="M3913">
            <v>0.33832400000000001</v>
          </cell>
          <cell r="N3913">
            <v>0.33832400000000001</v>
          </cell>
          <cell r="O3913">
            <v>31</v>
          </cell>
        </row>
        <row r="3914">
          <cell r="A3914" t="str">
            <v>C&amp;I</v>
          </cell>
          <cell r="B3914">
            <v>1</v>
          </cell>
          <cell r="C3914" t="str">
            <v>R</v>
          </cell>
          <cell r="D3914" t="str">
            <v>Switch</v>
          </cell>
          <cell r="E3914" t="str">
            <v>Industry: Other or unknown</v>
          </cell>
          <cell r="F3914">
            <v>77</v>
          </cell>
          <cell r="G3914">
            <v>1.7270490000000001</v>
          </cell>
          <cell r="H3914">
            <v>1.6126830000000001</v>
          </cell>
          <cell r="I3914">
            <v>-1.5140020000000001</v>
          </cell>
          <cell r="J3914">
            <v>-0.61951730000000005</v>
          </cell>
          <cell r="K3914">
            <v>0</v>
          </cell>
          <cell r="L3914">
            <v>0.61951730000000005</v>
          </cell>
          <cell r="M3914">
            <v>1.5140020000000001</v>
          </cell>
          <cell r="N3914">
            <v>1.5140020000000001</v>
          </cell>
          <cell r="O3914">
            <v>16</v>
          </cell>
        </row>
        <row r="3915">
          <cell r="A3915" t="str">
            <v>C&amp;I</v>
          </cell>
          <cell r="B3915">
            <v>2</v>
          </cell>
          <cell r="C3915" t="str">
            <v>R</v>
          </cell>
          <cell r="D3915" t="str">
            <v>Switch</v>
          </cell>
          <cell r="E3915" t="str">
            <v>Industry: Other or unknown</v>
          </cell>
          <cell r="F3915">
            <v>76.5</v>
          </cell>
          <cell r="G3915">
            <v>1.6354690000000001</v>
          </cell>
          <cell r="H3915">
            <v>1.723983</v>
          </cell>
          <cell r="I3915">
            <v>-1.5077480000000001</v>
          </cell>
          <cell r="J3915">
            <v>-0.61695829999999996</v>
          </cell>
          <cell r="K3915">
            <v>0</v>
          </cell>
          <cell r="L3915">
            <v>0.61695829999999996</v>
          </cell>
          <cell r="M3915">
            <v>1.5077480000000001</v>
          </cell>
          <cell r="N3915">
            <v>1.5077480000000001</v>
          </cell>
          <cell r="O3915">
            <v>16</v>
          </cell>
        </row>
        <row r="3916">
          <cell r="A3916" t="str">
            <v>C&amp;I</v>
          </cell>
          <cell r="B3916">
            <v>3</v>
          </cell>
          <cell r="C3916" t="str">
            <v>R</v>
          </cell>
          <cell r="D3916" t="str">
            <v>Switch</v>
          </cell>
          <cell r="E3916" t="str">
            <v>Industry: Other or unknown</v>
          </cell>
          <cell r="F3916">
            <v>73.5</v>
          </cell>
          <cell r="G3916">
            <v>1.6133960000000001</v>
          </cell>
          <cell r="H3916">
            <v>1.6078330000000001</v>
          </cell>
          <cell r="I3916">
            <v>-1.500068</v>
          </cell>
          <cell r="J3916">
            <v>-0.61381569999999996</v>
          </cell>
          <cell r="K3916">
            <v>0</v>
          </cell>
          <cell r="L3916">
            <v>0.61381569999999996</v>
          </cell>
          <cell r="M3916">
            <v>1.500068</v>
          </cell>
          <cell r="N3916">
            <v>1.500068</v>
          </cell>
          <cell r="O3916">
            <v>16</v>
          </cell>
        </row>
        <row r="3917">
          <cell r="A3917" t="str">
            <v>C&amp;I</v>
          </cell>
          <cell r="B3917">
            <v>4</v>
          </cell>
          <cell r="C3917" t="str">
            <v>R</v>
          </cell>
          <cell r="D3917" t="str">
            <v>Switch</v>
          </cell>
          <cell r="E3917" t="str">
            <v>Industry: Other or unknown</v>
          </cell>
          <cell r="F3917">
            <v>72</v>
          </cell>
          <cell r="G3917">
            <v>1.609159</v>
          </cell>
          <cell r="H3917">
            <v>1.655316</v>
          </cell>
          <cell r="I3917">
            <v>-1.499582</v>
          </cell>
          <cell r="J3917">
            <v>-0.61361670000000001</v>
          </cell>
          <cell r="K3917">
            <v>0</v>
          </cell>
          <cell r="L3917">
            <v>0.61361670000000001</v>
          </cell>
          <cell r="M3917">
            <v>1.499582</v>
          </cell>
          <cell r="N3917">
            <v>1.499582</v>
          </cell>
          <cell r="O3917">
            <v>16</v>
          </cell>
        </row>
        <row r="3918">
          <cell r="A3918" t="str">
            <v>C&amp;I</v>
          </cell>
          <cell r="B3918">
            <v>5</v>
          </cell>
          <cell r="C3918" t="str">
            <v>R</v>
          </cell>
          <cell r="D3918" t="str">
            <v>Switch</v>
          </cell>
          <cell r="E3918" t="str">
            <v>Industry: Other or unknown</v>
          </cell>
          <cell r="F3918">
            <v>70.5</v>
          </cell>
          <cell r="G3918">
            <v>1.4846459999999999</v>
          </cell>
          <cell r="H3918">
            <v>1.441433</v>
          </cell>
          <cell r="I3918">
            <v>-1.4997389999999999</v>
          </cell>
          <cell r="J3918">
            <v>-0.61368100000000003</v>
          </cell>
          <cell r="K3918">
            <v>0</v>
          </cell>
          <cell r="L3918">
            <v>0.61368100000000003</v>
          </cell>
          <cell r="M3918">
            <v>1.4997389999999999</v>
          </cell>
          <cell r="N3918">
            <v>1.4997389999999999</v>
          </cell>
          <cell r="O3918">
            <v>16</v>
          </cell>
        </row>
        <row r="3919">
          <cell r="A3919" t="str">
            <v>C&amp;I</v>
          </cell>
          <cell r="B3919">
            <v>6</v>
          </cell>
          <cell r="C3919" t="str">
            <v>R</v>
          </cell>
          <cell r="D3919" t="str">
            <v>Switch</v>
          </cell>
          <cell r="E3919" t="str">
            <v>Industry: Other or unknown</v>
          </cell>
          <cell r="F3919">
            <v>69.5</v>
          </cell>
          <cell r="G3919">
            <v>1.461892</v>
          </cell>
          <cell r="H3919">
            <v>1.4197329999999999</v>
          </cell>
          <cell r="I3919">
            <v>-1.497244</v>
          </cell>
          <cell r="J3919">
            <v>-0.61266010000000004</v>
          </cell>
          <cell r="K3919">
            <v>0</v>
          </cell>
          <cell r="L3919">
            <v>0.61266010000000004</v>
          </cell>
          <cell r="M3919">
            <v>1.497244</v>
          </cell>
          <cell r="N3919">
            <v>1.497244</v>
          </cell>
          <cell r="O3919">
            <v>16</v>
          </cell>
        </row>
        <row r="3920">
          <cell r="A3920" t="str">
            <v>C&amp;I</v>
          </cell>
          <cell r="B3920">
            <v>7</v>
          </cell>
          <cell r="C3920" t="str">
            <v>R</v>
          </cell>
          <cell r="D3920" t="str">
            <v>Switch</v>
          </cell>
          <cell r="E3920" t="str">
            <v>Industry: Other or unknown</v>
          </cell>
          <cell r="F3920">
            <v>68.5</v>
          </cell>
          <cell r="G3920">
            <v>1.267577</v>
          </cell>
          <cell r="H3920">
            <v>1.1928160000000001</v>
          </cell>
          <cell r="I3920">
            <v>-1.5015350000000001</v>
          </cell>
          <cell r="J3920">
            <v>-0.61441610000000002</v>
          </cell>
          <cell r="K3920">
            <v>0</v>
          </cell>
          <cell r="L3920">
            <v>0.61441610000000002</v>
          </cell>
          <cell r="M3920">
            <v>1.5015350000000001</v>
          </cell>
          <cell r="N3920">
            <v>1.5015350000000001</v>
          </cell>
          <cell r="O3920">
            <v>16</v>
          </cell>
        </row>
        <row r="3921">
          <cell r="A3921" t="str">
            <v>C&amp;I</v>
          </cell>
          <cell r="B3921">
            <v>8</v>
          </cell>
          <cell r="C3921" t="str">
            <v>R</v>
          </cell>
          <cell r="D3921" t="str">
            <v>Switch</v>
          </cell>
          <cell r="E3921" t="str">
            <v>Industry: Other or unknown</v>
          </cell>
          <cell r="F3921">
            <v>69</v>
          </cell>
          <cell r="G3921">
            <v>1.1535359999999999</v>
          </cell>
          <cell r="H3921">
            <v>0.9710664</v>
          </cell>
          <cell r="I3921">
            <v>-1.5119720000000001</v>
          </cell>
          <cell r="J3921">
            <v>-0.61868650000000003</v>
          </cell>
          <cell r="K3921">
            <v>0</v>
          </cell>
          <cell r="L3921">
            <v>0.61868650000000003</v>
          </cell>
          <cell r="M3921">
            <v>1.5119720000000001</v>
          </cell>
          <cell r="N3921">
            <v>1.5119720000000001</v>
          </cell>
          <cell r="O3921">
            <v>16</v>
          </cell>
        </row>
        <row r="3922">
          <cell r="A3922" t="str">
            <v>C&amp;I</v>
          </cell>
          <cell r="B3922">
            <v>9</v>
          </cell>
          <cell r="C3922" t="str">
            <v>R</v>
          </cell>
          <cell r="D3922" t="str">
            <v>Switch</v>
          </cell>
          <cell r="E3922" t="str">
            <v>Industry: Other or unknown</v>
          </cell>
          <cell r="F3922">
            <v>71.5</v>
          </cell>
          <cell r="G3922">
            <v>1.6307069999999999</v>
          </cell>
          <cell r="H3922">
            <v>1.5520160000000001</v>
          </cell>
          <cell r="I3922">
            <v>-1.5306630000000001</v>
          </cell>
          <cell r="J3922">
            <v>-0.62633490000000003</v>
          </cell>
          <cell r="K3922">
            <v>0</v>
          </cell>
          <cell r="L3922">
            <v>0.62633490000000003</v>
          </cell>
          <cell r="M3922">
            <v>1.5306630000000001</v>
          </cell>
          <cell r="N3922">
            <v>1.5306630000000001</v>
          </cell>
          <cell r="O3922">
            <v>16</v>
          </cell>
        </row>
        <row r="3923">
          <cell r="A3923" t="str">
            <v>C&amp;I</v>
          </cell>
          <cell r="B3923">
            <v>10</v>
          </cell>
          <cell r="C3923" t="str">
            <v>R</v>
          </cell>
          <cell r="D3923" t="str">
            <v>Switch</v>
          </cell>
          <cell r="E3923" t="str">
            <v>Industry: Other or unknown</v>
          </cell>
          <cell r="F3923">
            <v>76</v>
          </cell>
          <cell r="G3923">
            <v>2.2793960000000002</v>
          </cell>
          <cell r="H3923">
            <v>1.9716830000000001</v>
          </cell>
          <cell r="I3923">
            <v>-1.560508</v>
          </cell>
          <cell r="J3923">
            <v>-0.63854739999999999</v>
          </cell>
          <cell r="K3923">
            <v>0</v>
          </cell>
          <cell r="L3923">
            <v>0.63854739999999999</v>
          </cell>
          <cell r="M3923">
            <v>1.560508</v>
          </cell>
          <cell r="N3923">
            <v>1.560508</v>
          </cell>
          <cell r="O3923">
            <v>16</v>
          </cell>
        </row>
        <row r="3924">
          <cell r="A3924" t="str">
            <v>C&amp;I</v>
          </cell>
          <cell r="B3924">
            <v>11</v>
          </cell>
          <cell r="C3924" t="str">
            <v>R</v>
          </cell>
          <cell r="D3924" t="str">
            <v>Switch</v>
          </cell>
          <cell r="E3924" t="str">
            <v>Industry: Other or unknown</v>
          </cell>
          <cell r="F3924">
            <v>81.5</v>
          </cell>
          <cell r="G3924">
            <v>2.3622010000000002</v>
          </cell>
          <cell r="H3924">
            <v>2.0030329999999998</v>
          </cell>
          <cell r="I3924">
            <v>-1.5739289999999999</v>
          </cell>
          <cell r="J3924">
            <v>-0.64403889999999997</v>
          </cell>
          <cell r="K3924">
            <v>0</v>
          </cell>
          <cell r="L3924">
            <v>0.64403889999999997</v>
          </cell>
          <cell r="M3924">
            <v>1.5739289999999999</v>
          </cell>
          <cell r="N3924">
            <v>1.5739289999999999</v>
          </cell>
          <cell r="O3924">
            <v>16</v>
          </cell>
        </row>
        <row r="3925">
          <cell r="A3925" t="str">
            <v>C&amp;I</v>
          </cell>
          <cell r="B3925">
            <v>12</v>
          </cell>
          <cell r="C3925" t="str">
            <v>R</v>
          </cell>
          <cell r="D3925" t="str">
            <v>Switch</v>
          </cell>
          <cell r="E3925" t="str">
            <v>Industry: Other or unknown</v>
          </cell>
          <cell r="F3925">
            <v>86</v>
          </cell>
          <cell r="G3925">
            <v>2.56786</v>
          </cell>
          <cell r="H3925">
            <v>2.5224160000000002</v>
          </cell>
          <cell r="I3925">
            <v>-1.589018</v>
          </cell>
          <cell r="J3925">
            <v>-0.65021340000000005</v>
          </cell>
          <cell r="K3925">
            <v>0</v>
          </cell>
          <cell r="L3925">
            <v>0.65021340000000005</v>
          </cell>
          <cell r="M3925">
            <v>1.589018</v>
          </cell>
          <cell r="N3925">
            <v>1.589018</v>
          </cell>
          <cell r="O3925">
            <v>16</v>
          </cell>
        </row>
        <row r="3926">
          <cell r="A3926" t="str">
            <v>C&amp;I</v>
          </cell>
          <cell r="B3926">
            <v>13</v>
          </cell>
          <cell r="C3926" t="str">
            <v>R</v>
          </cell>
          <cell r="D3926" t="str">
            <v>Switch</v>
          </cell>
          <cell r="E3926" t="str">
            <v>Industry: Other or unknown</v>
          </cell>
          <cell r="F3926">
            <v>89.5</v>
          </cell>
          <cell r="G3926">
            <v>2.839032</v>
          </cell>
          <cell r="H3926">
            <v>2.7122329999999999</v>
          </cell>
          <cell r="I3926">
            <v>-1.6307309999999999</v>
          </cell>
          <cell r="J3926">
            <v>-0.66728169999999998</v>
          </cell>
          <cell r="K3926">
            <v>0</v>
          </cell>
          <cell r="L3926">
            <v>0.66728169999999998</v>
          </cell>
          <cell r="M3926">
            <v>1.6307309999999999</v>
          </cell>
          <cell r="N3926">
            <v>1.6307309999999999</v>
          </cell>
          <cell r="O3926">
            <v>16</v>
          </cell>
        </row>
        <row r="3927">
          <cell r="A3927" t="str">
            <v>C&amp;I</v>
          </cell>
          <cell r="B3927">
            <v>14</v>
          </cell>
          <cell r="C3927" t="str">
            <v>R</v>
          </cell>
          <cell r="D3927" t="str">
            <v>Switch</v>
          </cell>
          <cell r="E3927" t="str">
            <v>Industry: Other or unknown</v>
          </cell>
          <cell r="F3927">
            <v>92.5</v>
          </cell>
          <cell r="G3927">
            <v>3.223077</v>
          </cell>
          <cell r="H3927">
            <v>3.7865820000000001</v>
          </cell>
          <cell r="I3927">
            <v>-1.7201139999999999</v>
          </cell>
          <cell r="J3927">
            <v>-0.70385679999999995</v>
          </cell>
          <cell r="K3927">
            <v>0</v>
          </cell>
          <cell r="L3927">
            <v>0.70385679999999995</v>
          </cell>
          <cell r="M3927">
            <v>1.7201139999999999</v>
          </cell>
          <cell r="N3927">
            <v>1.7201139999999999</v>
          </cell>
          <cell r="O3927">
            <v>16</v>
          </cell>
        </row>
        <row r="3928">
          <cell r="A3928" t="str">
            <v>C&amp;I</v>
          </cell>
          <cell r="B3928">
            <v>15</v>
          </cell>
          <cell r="C3928" t="str">
            <v>R</v>
          </cell>
          <cell r="D3928" t="str">
            <v>Switch</v>
          </cell>
          <cell r="E3928" t="str">
            <v>Industry: Other or unknown</v>
          </cell>
          <cell r="F3928">
            <v>95</v>
          </cell>
          <cell r="G3928">
            <v>3.81006</v>
          </cell>
          <cell r="H3928">
            <v>3.7779660000000002</v>
          </cell>
          <cell r="I3928">
            <v>-1.7132689999999999</v>
          </cell>
          <cell r="J3928">
            <v>-0.70105580000000001</v>
          </cell>
          <cell r="K3928">
            <v>0</v>
          </cell>
          <cell r="L3928">
            <v>0.70105580000000001</v>
          </cell>
          <cell r="M3928">
            <v>1.7132689999999999</v>
          </cell>
          <cell r="N3928">
            <v>1.7132689999999999</v>
          </cell>
          <cell r="O3928">
            <v>16</v>
          </cell>
        </row>
        <row r="3929">
          <cell r="A3929" t="str">
            <v>C&amp;I</v>
          </cell>
          <cell r="B3929">
            <v>16</v>
          </cell>
          <cell r="C3929" t="str">
            <v>R</v>
          </cell>
          <cell r="D3929" t="str">
            <v>Switch</v>
          </cell>
          <cell r="E3929" t="str">
            <v>Industry: Other or unknown</v>
          </cell>
          <cell r="F3929">
            <v>97.5</v>
          </cell>
          <cell r="G3929">
            <v>3.985284</v>
          </cell>
          <cell r="H3929">
            <v>4.3452159999999997</v>
          </cell>
          <cell r="I3929">
            <v>-1.697692</v>
          </cell>
          <cell r="J3929">
            <v>-0.69468180000000002</v>
          </cell>
          <cell r="K3929">
            <v>0</v>
          </cell>
          <cell r="L3929">
            <v>0.69468180000000002</v>
          </cell>
          <cell r="M3929">
            <v>1.697692</v>
          </cell>
          <cell r="N3929">
            <v>1.697692</v>
          </cell>
          <cell r="O3929">
            <v>16</v>
          </cell>
        </row>
        <row r="3930">
          <cell r="A3930" t="str">
            <v>C&amp;I</v>
          </cell>
          <cell r="B3930">
            <v>17</v>
          </cell>
          <cell r="C3930" t="str">
            <v>R</v>
          </cell>
          <cell r="D3930" t="str">
            <v>Switch</v>
          </cell>
          <cell r="E3930" t="str">
            <v>Industry: Other or unknown</v>
          </cell>
          <cell r="F3930">
            <v>99</v>
          </cell>
          <cell r="G3930">
            <v>4.0891799999999998</v>
          </cell>
          <cell r="H3930">
            <v>5.2967820000000003</v>
          </cell>
          <cell r="I3930">
            <v>-1.735355</v>
          </cell>
          <cell r="J3930">
            <v>-0.71009330000000004</v>
          </cell>
          <cell r="K3930">
            <v>0</v>
          </cell>
          <cell r="L3930">
            <v>0.71009330000000004</v>
          </cell>
          <cell r="M3930">
            <v>1.735355</v>
          </cell>
          <cell r="N3930">
            <v>1.735355</v>
          </cell>
          <cell r="O3930">
            <v>16</v>
          </cell>
        </row>
        <row r="3931">
          <cell r="A3931" t="str">
            <v>C&amp;I</v>
          </cell>
          <cell r="B3931">
            <v>18</v>
          </cell>
          <cell r="C3931" t="str">
            <v>R</v>
          </cell>
          <cell r="D3931" t="str">
            <v>Switch</v>
          </cell>
          <cell r="E3931" t="str">
            <v>Industry: Other or unknown</v>
          </cell>
          <cell r="F3931">
            <v>99</v>
          </cell>
          <cell r="G3931">
            <v>3.067536</v>
          </cell>
          <cell r="H3931">
            <v>3.4883489999999999</v>
          </cell>
          <cell r="I3931">
            <v>-1.7609239999999999</v>
          </cell>
          <cell r="J3931">
            <v>-0.72055599999999997</v>
          </cell>
          <cell r="K3931">
            <v>0</v>
          </cell>
          <cell r="L3931">
            <v>0.72055599999999997</v>
          </cell>
          <cell r="M3931">
            <v>1.7609239999999999</v>
          </cell>
          <cell r="N3931">
            <v>1.7609239999999999</v>
          </cell>
          <cell r="O3931">
            <v>16</v>
          </cell>
        </row>
        <row r="3932">
          <cell r="A3932" t="str">
            <v>C&amp;I</v>
          </cell>
          <cell r="B3932">
            <v>19</v>
          </cell>
          <cell r="C3932" t="str">
            <v>R</v>
          </cell>
          <cell r="D3932" t="str">
            <v>Switch</v>
          </cell>
          <cell r="E3932" t="str">
            <v>Industry: Other or unknown</v>
          </cell>
          <cell r="F3932">
            <v>96.5</v>
          </cell>
          <cell r="G3932">
            <v>2.2391580000000002</v>
          </cell>
          <cell r="H3932">
            <v>1.7490330000000001</v>
          </cell>
          <cell r="I3932">
            <v>-1.657794</v>
          </cell>
          <cell r="J3932">
            <v>-0.67835590000000001</v>
          </cell>
          <cell r="K3932">
            <v>0</v>
          </cell>
          <cell r="L3932">
            <v>0.67835590000000001</v>
          </cell>
          <cell r="M3932">
            <v>1.657794</v>
          </cell>
          <cell r="N3932">
            <v>1.657794</v>
          </cell>
          <cell r="O3932">
            <v>16</v>
          </cell>
        </row>
        <row r="3933">
          <cell r="A3933" t="str">
            <v>C&amp;I</v>
          </cell>
          <cell r="B3933">
            <v>20</v>
          </cell>
          <cell r="C3933" t="str">
            <v>R</v>
          </cell>
          <cell r="D3933" t="str">
            <v>Switch</v>
          </cell>
          <cell r="E3933" t="str">
            <v>Industry: Other or unknown</v>
          </cell>
          <cell r="F3933">
            <v>94.5</v>
          </cell>
          <cell r="G3933">
            <v>2.2931240000000002</v>
          </cell>
          <cell r="H3933">
            <v>2.5398489999999998</v>
          </cell>
          <cell r="I3933">
            <v>-1.6410089999999999</v>
          </cell>
          <cell r="J3933">
            <v>-0.67148739999999996</v>
          </cell>
          <cell r="K3933">
            <v>0</v>
          </cell>
          <cell r="L3933">
            <v>0.67148739999999996</v>
          </cell>
          <cell r="M3933">
            <v>1.6410089999999999</v>
          </cell>
          <cell r="N3933">
            <v>1.6410089999999999</v>
          </cell>
          <cell r="O3933">
            <v>16</v>
          </cell>
        </row>
        <row r="3934">
          <cell r="A3934" t="str">
            <v>C&amp;I</v>
          </cell>
          <cell r="B3934">
            <v>21</v>
          </cell>
          <cell r="C3934" t="str">
            <v>R</v>
          </cell>
          <cell r="D3934" t="str">
            <v>Switch</v>
          </cell>
          <cell r="E3934" t="str">
            <v>Industry: Other or unknown</v>
          </cell>
          <cell r="F3934">
            <v>90.5</v>
          </cell>
          <cell r="G3934">
            <v>2.1693630000000002</v>
          </cell>
          <cell r="H3934">
            <v>1.749133</v>
          </cell>
          <cell r="I3934">
            <v>-1.5943000000000001</v>
          </cell>
          <cell r="J3934">
            <v>-0.65237480000000003</v>
          </cell>
          <cell r="K3934">
            <v>0</v>
          </cell>
          <cell r="L3934">
            <v>0.65237480000000003</v>
          </cell>
          <cell r="M3934">
            <v>1.5943000000000001</v>
          </cell>
          <cell r="N3934">
            <v>1.5943000000000001</v>
          </cell>
          <cell r="O3934">
            <v>16</v>
          </cell>
        </row>
        <row r="3935">
          <cell r="A3935" t="str">
            <v>C&amp;I</v>
          </cell>
          <cell r="B3935">
            <v>22</v>
          </cell>
          <cell r="C3935" t="str">
            <v>R</v>
          </cell>
          <cell r="D3935" t="str">
            <v>Switch</v>
          </cell>
          <cell r="E3935" t="str">
            <v>Industry: Other or unknown</v>
          </cell>
          <cell r="F3935">
            <v>87.5</v>
          </cell>
          <cell r="G3935">
            <v>1.848617</v>
          </cell>
          <cell r="H3935">
            <v>1.5719829999999999</v>
          </cell>
          <cell r="I3935">
            <v>-1.580776</v>
          </cell>
          <cell r="J3935">
            <v>-0.64684070000000005</v>
          </cell>
          <cell r="K3935">
            <v>0</v>
          </cell>
          <cell r="L3935">
            <v>0.64684070000000005</v>
          </cell>
          <cell r="M3935">
            <v>1.580776</v>
          </cell>
          <cell r="N3935">
            <v>1.580776</v>
          </cell>
          <cell r="O3935">
            <v>16</v>
          </cell>
        </row>
        <row r="3936">
          <cell r="A3936" t="str">
            <v>C&amp;I</v>
          </cell>
          <cell r="B3936">
            <v>23</v>
          </cell>
          <cell r="C3936" t="str">
            <v>R</v>
          </cell>
          <cell r="D3936" t="str">
            <v>Switch</v>
          </cell>
          <cell r="E3936" t="str">
            <v>Industry: Other or unknown</v>
          </cell>
          <cell r="F3936">
            <v>84.5</v>
          </cell>
          <cell r="G3936">
            <v>1.7640610000000001</v>
          </cell>
          <cell r="H3936">
            <v>1.680733</v>
          </cell>
          <cell r="I3936">
            <v>-1.552136</v>
          </cell>
          <cell r="J3936">
            <v>-0.63512159999999995</v>
          </cell>
          <cell r="K3936">
            <v>0</v>
          </cell>
          <cell r="L3936">
            <v>0.63512159999999995</v>
          </cell>
          <cell r="M3936">
            <v>1.552136</v>
          </cell>
          <cell r="N3936">
            <v>1.552136</v>
          </cell>
          <cell r="O3936">
            <v>16</v>
          </cell>
        </row>
        <row r="3937">
          <cell r="A3937" t="str">
            <v>C&amp;I</v>
          </cell>
          <cell r="B3937">
            <v>24</v>
          </cell>
          <cell r="C3937" t="str">
            <v>R</v>
          </cell>
          <cell r="D3937" t="str">
            <v>Switch</v>
          </cell>
          <cell r="E3937" t="str">
            <v>Industry: Other or unknown</v>
          </cell>
          <cell r="F3937">
            <v>82</v>
          </cell>
          <cell r="G3937">
            <v>1.504966</v>
          </cell>
          <cell r="H3937">
            <v>1.430866</v>
          </cell>
          <cell r="I3937">
            <v>-1.524097</v>
          </cell>
          <cell r="J3937">
            <v>-0.62364830000000004</v>
          </cell>
          <cell r="K3937">
            <v>0</v>
          </cell>
          <cell r="L3937">
            <v>0.62364830000000004</v>
          </cell>
          <cell r="M3937">
            <v>1.524097</v>
          </cell>
          <cell r="N3937">
            <v>1.524097</v>
          </cell>
          <cell r="O3937">
            <v>16</v>
          </cell>
        </row>
        <row r="3938">
          <cell r="A3938" t="str">
            <v>C&amp;I</v>
          </cell>
          <cell r="B3938">
            <v>1</v>
          </cell>
          <cell r="C3938" t="str">
            <v>R</v>
          </cell>
          <cell r="D3938" t="str">
            <v>Switch</v>
          </cell>
          <cell r="E3938" t="str">
            <v>LCA: Greater Fresno</v>
          </cell>
          <cell r="F3938">
            <v>76.6143</v>
          </cell>
          <cell r="G3938">
            <v>1.1713709999999999</v>
          </cell>
          <cell r="H3938">
            <v>1.057536</v>
          </cell>
          <cell r="I3938">
            <v>-0.40190189999999998</v>
          </cell>
          <cell r="J3938">
            <v>-0.16445499999999999</v>
          </cell>
          <cell r="K3938">
            <v>0</v>
          </cell>
          <cell r="L3938">
            <v>0.16445499999999999</v>
          </cell>
          <cell r="M3938">
            <v>0.40190189999999998</v>
          </cell>
          <cell r="N3938">
            <v>0.40190189999999998</v>
          </cell>
          <cell r="O3938">
            <v>82</v>
          </cell>
        </row>
        <row r="3939">
          <cell r="A3939" t="str">
            <v>C&amp;I</v>
          </cell>
          <cell r="B3939">
            <v>2</v>
          </cell>
          <cell r="C3939" t="str">
            <v>R</v>
          </cell>
          <cell r="D3939" t="str">
            <v>Switch</v>
          </cell>
          <cell r="E3939" t="str">
            <v>LCA: Greater Fresno</v>
          </cell>
          <cell r="F3939">
            <v>76.037199999999999</v>
          </cell>
          <cell r="G3939">
            <v>1.099899</v>
          </cell>
          <cell r="H3939">
            <v>1.0477240000000001</v>
          </cell>
          <cell r="I3939">
            <v>-0.39938940000000001</v>
          </cell>
          <cell r="J3939">
            <v>-0.16342690000000001</v>
          </cell>
          <cell r="K3939">
            <v>0</v>
          </cell>
          <cell r="L3939">
            <v>0.16342690000000001</v>
          </cell>
          <cell r="M3939">
            <v>0.39938940000000001</v>
          </cell>
          <cell r="N3939">
            <v>0.39938940000000001</v>
          </cell>
          <cell r="O3939">
            <v>82</v>
          </cell>
        </row>
        <row r="3940">
          <cell r="A3940" t="str">
            <v>C&amp;I</v>
          </cell>
          <cell r="B3940">
            <v>3</v>
          </cell>
          <cell r="C3940" t="str">
            <v>R</v>
          </cell>
          <cell r="D3940" t="str">
            <v>Switch</v>
          </cell>
          <cell r="E3940" t="str">
            <v>LCA: Greater Fresno</v>
          </cell>
          <cell r="F3940">
            <v>73.307199999999995</v>
          </cell>
          <cell r="G3940">
            <v>1.0895410000000001</v>
          </cell>
          <cell r="H3940">
            <v>1.038951</v>
          </cell>
          <cell r="I3940">
            <v>-0.39720800000000001</v>
          </cell>
          <cell r="J3940">
            <v>-0.16253429999999999</v>
          </cell>
          <cell r="K3940">
            <v>0</v>
          </cell>
          <cell r="L3940">
            <v>0.16253429999999999</v>
          </cell>
          <cell r="M3940">
            <v>0.39720800000000001</v>
          </cell>
          <cell r="N3940">
            <v>0.39720800000000001</v>
          </cell>
          <cell r="O3940">
            <v>82</v>
          </cell>
        </row>
        <row r="3941">
          <cell r="A3941" t="str">
            <v>C&amp;I</v>
          </cell>
          <cell r="B3941">
            <v>4</v>
          </cell>
          <cell r="C3941" t="str">
            <v>R</v>
          </cell>
          <cell r="D3941" t="str">
            <v>Switch</v>
          </cell>
          <cell r="E3941" t="str">
            <v>LCA: Greater Fresno</v>
          </cell>
          <cell r="F3941">
            <v>71.884299999999996</v>
          </cell>
          <cell r="G3941">
            <v>1.072657</v>
          </cell>
          <cell r="H3941">
            <v>1.0228159999999999</v>
          </cell>
          <cell r="I3941">
            <v>-0.39604250000000002</v>
          </cell>
          <cell r="J3941">
            <v>-0.16205739999999999</v>
          </cell>
          <cell r="K3941">
            <v>0</v>
          </cell>
          <cell r="L3941">
            <v>0.16205739999999999</v>
          </cell>
          <cell r="M3941">
            <v>0.39604250000000002</v>
          </cell>
          <cell r="N3941">
            <v>0.39604250000000002</v>
          </cell>
          <cell r="O3941">
            <v>82</v>
          </cell>
        </row>
        <row r="3942">
          <cell r="A3942" t="str">
            <v>C&amp;I</v>
          </cell>
          <cell r="B3942">
            <v>5</v>
          </cell>
          <cell r="C3942" t="str">
            <v>R</v>
          </cell>
          <cell r="D3942" t="str">
            <v>Switch</v>
          </cell>
          <cell r="E3942" t="str">
            <v>LCA: Greater Fresno</v>
          </cell>
          <cell r="F3942">
            <v>70.345699999999994</v>
          </cell>
          <cell r="G3942">
            <v>1.0474380000000001</v>
          </cell>
          <cell r="H3942">
            <v>0.99123570000000005</v>
          </cell>
          <cell r="I3942">
            <v>-0.39531480000000002</v>
          </cell>
          <cell r="J3942">
            <v>-0.1617596</v>
          </cell>
          <cell r="K3942">
            <v>0</v>
          </cell>
          <cell r="L3942">
            <v>0.1617596</v>
          </cell>
          <cell r="M3942">
            <v>0.39531480000000002</v>
          </cell>
          <cell r="N3942">
            <v>0.39531480000000002</v>
          </cell>
          <cell r="O3942">
            <v>82</v>
          </cell>
        </row>
        <row r="3943">
          <cell r="A3943" t="str">
            <v>C&amp;I</v>
          </cell>
          <cell r="B3943">
            <v>6</v>
          </cell>
          <cell r="C3943" t="str">
            <v>R</v>
          </cell>
          <cell r="D3943" t="str">
            <v>Switch</v>
          </cell>
          <cell r="E3943" t="str">
            <v>LCA: Greater Fresno</v>
          </cell>
          <cell r="F3943">
            <v>69.345699999999994</v>
          </cell>
          <cell r="G3943">
            <v>1.094557</v>
          </cell>
          <cell r="H3943">
            <v>1.005258</v>
          </cell>
          <cell r="I3943">
            <v>-0.39734849999999999</v>
          </cell>
          <cell r="J3943">
            <v>-0.16259180000000001</v>
          </cell>
          <cell r="K3943">
            <v>0</v>
          </cell>
          <cell r="L3943">
            <v>0.16259180000000001</v>
          </cell>
          <cell r="M3943">
            <v>0.39734849999999999</v>
          </cell>
          <cell r="N3943">
            <v>0.39734849999999999</v>
          </cell>
          <cell r="O3943">
            <v>82</v>
          </cell>
        </row>
        <row r="3944">
          <cell r="A3944" t="str">
            <v>C&amp;I</v>
          </cell>
          <cell r="B3944">
            <v>7</v>
          </cell>
          <cell r="C3944" t="str">
            <v>R</v>
          </cell>
          <cell r="D3944" t="str">
            <v>Switch</v>
          </cell>
          <cell r="E3944" t="str">
            <v>LCA: Greater Fresno</v>
          </cell>
          <cell r="F3944">
            <v>68.268600000000006</v>
          </cell>
          <cell r="G3944">
            <v>1.1350150000000001</v>
          </cell>
          <cell r="H3944">
            <v>0.94167299999999998</v>
          </cell>
          <cell r="I3944">
            <v>-0.39690510000000001</v>
          </cell>
          <cell r="J3944">
            <v>-0.16241040000000001</v>
          </cell>
          <cell r="K3944">
            <v>0</v>
          </cell>
          <cell r="L3944">
            <v>0.16241040000000001</v>
          </cell>
          <cell r="M3944">
            <v>0.39690510000000001</v>
          </cell>
          <cell r="N3944">
            <v>0.39690510000000001</v>
          </cell>
          <cell r="O3944">
            <v>82</v>
          </cell>
        </row>
        <row r="3945">
          <cell r="A3945" t="str">
            <v>C&amp;I</v>
          </cell>
          <cell r="B3945">
            <v>8</v>
          </cell>
          <cell r="C3945" t="str">
            <v>R</v>
          </cell>
          <cell r="D3945" t="str">
            <v>Switch</v>
          </cell>
          <cell r="E3945" t="str">
            <v>LCA: Greater Fresno</v>
          </cell>
          <cell r="F3945">
            <v>68.73</v>
          </cell>
          <cell r="G3945">
            <v>1.2507029999999999</v>
          </cell>
          <cell r="H3945">
            <v>1.0217609999999999</v>
          </cell>
          <cell r="I3945">
            <v>-0.40087709999999999</v>
          </cell>
          <cell r="J3945">
            <v>-0.16403570000000001</v>
          </cell>
          <cell r="K3945">
            <v>0</v>
          </cell>
          <cell r="L3945">
            <v>0.16403570000000001</v>
          </cell>
          <cell r="M3945">
            <v>0.40087709999999999</v>
          </cell>
          <cell r="N3945">
            <v>0.40087709999999999</v>
          </cell>
          <cell r="O3945">
            <v>82</v>
          </cell>
        </row>
        <row r="3946">
          <cell r="A3946" t="str">
            <v>C&amp;I</v>
          </cell>
          <cell r="B3946">
            <v>9</v>
          </cell>
          <cell r="C3946" t="str">
            <v>R</v>
          </cell>
          <cell r="D3946" t="str">
            <v>Switch</v>
          </cell>
          <cell r="E3946" t="str">
            <v>LCA: Greater Fresno</v>
          </cell>
          <cell r="F3946">
            <v>71.345699999999994</v>
          </cell>
          <cell r="G3946">
            <v>2.0173190000000001</v>
          </cell>
          <cell r="H3946">
            <v>1.6424650000000001</v>
          </cell>
          <cell r="I3946">
            <v>-0.41082180000000001</v>
          </cell>
          <cell r="J3946">
            <v>-0.1681049</v>
          </cell>
          <cell r="K3946">
            <v>0</v>
          </cell>
          <cell r="L3946">
            <v>0.1681049</v>
          </cell>
          <cell r="M3946">
            <v>0.41082180000000001</v>
          </cell>
          <cell r="N3946">
            <v>0.41082180000000001</v>
          </cell>
          <cell r="O3946">
            <v>82</v>
          </cell>
        </row>
        <row r="3947">
          <cell r="A3947" t="str">
            <v>C&amp;I</v>
          </cell>
          <cell r="B3947">
            <v>10</v>
          </cell>
          <cell r="C3947" t="str">
            <v>R</v>
          </cell>
          <cell r="D3947" t="str">
            <v>Switch</v>
          </cell>
          <cell r="E3947" t="str">
            <v>LCA: Greater Fresno</v>
          </cell>
          <cell r="F3947">
            <v>75.922899999999998</v>
          </cell>
          <cell r="G3947">
            <v>3.0691120000000001</v>
          </cell>
          <cell r="H3947">
            <v>2.508559</v>
          </cell>
          <cell r="I3947">
            <v>-0.41516029999999998</v>
          </cell>
          <cell r="J3947">
            <v>-0.16988020000000001</v>
          </cell>
          <cell r="K3947">
            <v>0</v>
          </cell>
          <cell r="L3947">
            <v>0.16988020000000001</v>
          </cell>
          <cell r="M3947">
            <v>0.41516029999999998</v>
          </cell>
          <cell r="N3947">
            <v>0.41516029999999998</v>
          </cell>
          <cell r="O3947">
            <v>82</v>
          </cell>
        </row>
        <row r="3948">
          <cell r="A3948" t="str">
            <v>C&amp;I</v>
          </cell>
          <cell r="B3948">
            <v>11</v>
          </cell>
          <cell r="C3948" t="str">
            <v>R</v>
          </cell>
          <cell r="D3948" t="str">
            <v>Switch</v>
          </cell>
          <cell r="E3948" t="str">
            <v>LCA: Greater Fresno</v>
          </cell>
          <cell r="F3948">
            <v>81.191400000000002</v>
          </cell>
          <cell r="G3948">
            <v>3.5346790000000001</v>
          </cell>
          <cell r="H3948">
            <v>3.5802839999999998</v>
          </cell>
          <cell r="I3948">
            <v>-0.42012949999999999</v>
          </cell>
          <cell r="J3948">
            <v>-0.1719136</v>
          </cell>
          <cell r="K3948">
            <v>0</v>
          </cell>
          <cell r="L3948">
            <v>0.1719136</v>
          </cell>
          <cell r="M3948">
            <v>0.42012949999999999</v>
          </cell>
          <cell r="N3948">
            <v>0.42012949999999999</v>
          </cell>
          <cell r="O3948">
            <v>82</v>
          </cell>
        </row>
        <row r="3949">
          <cell r="A3949" t="str">
            <v>C&amp;I</v>
          </cell>
          <cell r="B3949">
            <v>12</v>
          </cell>
          <cell r="C3949" t="str">
            <v>R</v>
          </cell>
          <cell r="D3949" t="str">
            <v>Switch</v>
          </cell>
          <cell r="E3949" t="str">
            <v>LCA: Greater Fresno</v>
          </cell>
          <cell r="F3949">
            <v>85.652900000000002</v>
          </cell>
          <cell r="G3949">
            <v>3.84151</v>
          </cell>
          <cell r="H3949">
            <v>4.0799329999999996</v>
          </cell>
          <cell r="I3949">
            <v>-0.41835450000000002</v>
          </cell>
          <cell r="J3949">
            <v>-0.17118729999999999</v>
          </cell>
          <cell r="K3949">
            <v>0</v>
          </cell>
          <cell r="L3949">
            <v>0.17118729999999999</v>
          </cell>
          <cell r="M3949">
            <v>0.41835450000000002</v>
          </cell>
          <cell r="N3949">
            <v>0.41835450000000002</v>
          </cell>
          <cell r="O3949">
            <v>82</v>
          </cell>
        </row>
        <row r="3950">
          <cell r="A3950" t="str">
            <v>C&amp;I</v>
          </cell>
          <cell r="B3950">
            <v>13</v>
          </cell>
          <cell r="C3950" t="str">
            <v>R</v>
          </cell>
          <cell r="D3950" t="str">
            <v>Switch</v>
          </cell>
          <cell r="E3950" t="str">
            <v>LCA: Greater Fresno</v>
          </cell>
          <cell r="F3950">
            <v>89.152900000000002</v>
          </cell>
          <cell r="G3950">
            <v>4.5335840000000003</v>
          </cell>
          <cell r="H3950">
            <v>4.1879119999999999</v>
          </cell>
          <cell r="I3950">
            <v>-0.41946620000000001</v>
          </cell>
          <cell r="J3950">
            <v>-0.17164219999999999</v>
          </cell>
          <cell r="K3950">
            <v>0</v>
          </cell>
          <cell r="L3950">
            <v>0.17164219999999999</v>
          </cell>
          <cell r="M3950">
            <v>0.41946620000000001</v>
          </cell>
          <cell r="N3950">
            <v>0.41946620000000001</v>
          </cell>
          <cell r="O3950">
            <v>82</v>
          </cell>
        </row>
        <row r="3951">
          <cell r="A3951" t="str">
            <v>C&amp;I</v>
          </cell>
          <cell r="B3951">
            <v>14</v>
          </cell>
          <cell r="C3951" t="str">
            <v>R</v>
          </cell>
          <cell r="D3951" t="str">
            <v>Switch</v>
          </cell>
          <cell r="E3951" t="str">
            <v>LCA: Greater Fresno</v>
          </cell>
          <cell r="F3951">
            <v>92.307199999999995</v>
          </cell>
          <cell r="G3951">
            <v>4.9049909999999999</v>
          </cell>
          <cell r="H3951">
            <v>4.6805979999999998</v>
          </cell>
          <cell r="I3951">
            <v>-0.42433650000000001</v>
          </cell>
          <cell r="J3951">
            <v>-0.17363500000000001</v>
          </cell>
          <cell r="K3951">
            <v>0</v>
          </cell>
          <cell r="L3951">
            <v>0.17363500000000001</v>
          </cell>
          <cell r="M3951">
            <v>0.42433650000000001</v>
          </cell>
          <cell r="N3951">
            <v>0.42433650000000001</v>
          </cell>
          <cell r="O3951">
            <v>82</v>
          </cell>
        </row>
        <row r="3952">
          <cell r="A3952" t="str">
            <v>C&amp;I</v>
          </cell>
          <cell r="B3952">
            <v>15</v>
          </cell>
          <cell r="C3952" t="str">
            <v>R</v>
          </cell>
          <cell r="D3952" t="str">
            <v>Switch</v>
          </cell>
          <cell r="E3952" t="str">
            <v>LCA: Greater Fresno</v>
          </cell>
          <cell r="F3952">
            <v>94.922899999999998</v>
          </cell>
          <cell r="G3952">
            <v>5.0678080000000003</v>
          </cell>
          <cell r="H3952">
            <v>5.3538449999999997</v>
          </cell>
          <cell r="I3952">
            <v>-0.42489389999999999</v>
          </cell>
          <cell r="J3952">
            <v>-0.17386309999999999</v>
          </cell>
          <cell r="K3952">
            <v>0</v>
          </cell>
          <cell r="L3952">
            <v>0.17386309999999999</v>
          </cell>
          <cell r="M3952">
            <v>0.42489389999999999</v>
          </cell>
          <cell r="N3952">
            <v>0.42489389999999999</v>
          </cell>
          <cell r="O3952">
            <v>82</v>
          </cell>
        </row>
        <row r="3953">
          <cell r="A3953" t="str">
            <v>C&amp;I</v>
          </cell>
          <cell r="B3953">
            <v>16</v>
          </cell>
          <cell r="C3953" t="str">
            <v>R</v>
          </cell>
          <cell r="D3953" t="str">
            <v>Switch</v>
          </cell>
          <cell r="E3953" t="str">
            <v>LCA: Greater Fresno</v>
          </cell>
          <cell r="F3953">
            <v>97.345699999999994</v>
          </cell>
          <cell r="G3953">
            <v>5.2840829999999999</v>
          </cell>
          <cell r="H3953">
            <v>5.4885250000000001</v>
          </cell>
          <cell r="I3953">
            <v>-0.42926520000000001</v>
          </cell>
          <cell r="J3953">
            <v>-0.1756518</v>
          </cell>
          <cell r="K3953">
            <v>0</v>
          </cell>
          <cell r="L3953">
            <v>0.1756518</v>
          </cell>
          <cell r="M3953">
            <v>0.42926520000000001</v>
          </cell>
          <cell r="N3953">
            <v>0.42926520000000001</v>
          </cell>
          <cell r="O3953">
            <v>82</v>
          </cell>
        </row>
        <row r="3954">
          <cell r="A3954" t="str">
            <v>C&amp;I</v>
          </cell>
          <cell r="B3954">
            <v>17</v>
          </cell>
          <cell r="C3954" t="str">
            <v>R</v>
          </cell>
          <cell r="D3954" t="str">
            <v>Switch</v>
          </cell>
          <cell r="E3954" t="str">
            <v>LCA: Greater Fresno</v>
          </cell>
          <cell r="F3954">
            <v>98.768600000000006</v>
          </cell>
          <cell r="G3954">
            <v>5.0640359999999998</v>
          </cell>
          <cell r="H3954">
            <v>4.88429</v>
          </cell>
          <cell r="I3954">
            <v>-0.43613150000000001</v>
          </cell>
          <cell r="J3954">
            <v>-0.1784615</v>
          </cell>
          <cell r="K3954">
            <v>0</v>
          </cell>
          <cell r="L3954">
            <v>0.1784615</v>
          </cell>
          <cell r="M3954">
            <v>0.43613150000000001</v>
          </cell>
          <cell r="N3954">
            <v>0.43613150000000001</v>
          </cell>
          <cell r="O3954">
            <v>82</v>
          </cell>
        </row>
        <row r="3955">
          <cell r="A3955" t="str">
            <v>C&amp;I</v>
          </cell>
          <cell r="B3955">
            <v>18</v>
          </cell>
          <cell r="C3955" t="str">
            <v>R</v>
          </cell>
          <cell r="D3955" t="str">
            <v>Switch</v>
          </cell>
          <cell r="E3955" t="str">
            <v>LCA: Greater Fresno</v>
          </cell>
          <cell r="F3955">
            <v>98.73</v>
          </cell>
          <cell r="G3955">
            <v>4.4366750000000001</v>
          </cell>
          <cell r="H3955">
            <v>4.3387770000000003</v>
          </cell>
          <cell r="I3955">
            <v>-0.46462170000000003</v>
          </cell>
          <cell r="J3955">
            <v>-0.19011939999999999</v>
          </cell>
          <cell r="K3955">
            <v>0</v>
          </cell>
          <cell r="L3955">
            <v>0.19011939999999999</v>
          </cell>
          <cell r="M3955">
            <v>0.46462170000000003</v>
          </cell>
          <cell r="N3955">
            <v>0.46462170000000003</v>
          </cell>
          <cell r="O3955">
            <v>82</v>
          </cell>
        </row>
        <row r="3956">
          <cell r="A3956" t="str">
            <v>C&amp;I</v>
          </cell>
          <cell r="B3956">
            <v>19</v>
          </cell>
          <cell r="C3956" t="str">
            <v>R</v>
          </cell>
          <cell r="D3956" t="str">
            <v>Switch</v>
          </cell>
          <cell r="E3956" t="str">
            <v>LCA: Greater Fresno</v>
          </cell>
          <cell r="F3956">
            <v>96.345699999999994</v>
          </cell>
          <cell r="G3956">
            <v>3.9494389999999999</v>
          </cell>
          <cell r="H3956">
            <v>4.305955</v>
          </cell>
          <cell r="I3956">
            <v>-0.44894479999999998</v>
          </cell>
          <cell r="J3956">
            <v>-0.1837046</v>
          </cell>
          <cell r="K3956">
            <v>0</v>
          </cell>
          <cell r="L3956">
            <v>0.1837046</v>
          </cell>
          <cell r="M3956">
            <v>0.44894479999999998</v>
          </cell>
          <cell r="N3956">
            <v>0.44894479999999998</v>
          </cell>
          <cell r="O3956">
            <v>82</v>
          </cell>
        </row>
        <row r="3957">
          <cell r="A3957" t="str">
            <v>C&amp;I</v>
          </cell>
          <cell r="B3957">
            <v>20</v>
          </cell>
          <cell r="C3957" t="str">
            <v>R</v>
          </cell>
          <cell r="D3957" t="str">
            <v>Switch</v>
          </cell>
          <cell r="E3957" t="str">
            <v>LCA: Greater Fresno</v>
          </cell>
          <cell r="F3957">
            <v>94.345699999999994</v>
          </cell>
          <cell r="G3957">
            <v>3.2006839999999999</v>
          </cell>
          <cell r="H3957">
            <v>3.9788619999999999</v>
          </cell>
          <cell r="I3957">
            <v>-0.4566286</v>
          </cell>
          <cell r="J3957">
            <v>-0.18684870000000001</v>
          </cell>
          <cell r="K3957">
            <v>0</v>
          </cell>
          <cell r="L3957">
            <v>0.18684870000000001</v>
          </cell>
          <cell r="M3957">
            <v>0.4566286</v>
          </cell>
          <cell r="N3957">
            <v>0.4566286</v>
          </cell>
          <cell r="O3957">
            <v>82</v>
          </cell>
        </row>
        <row r="3958">
          <cell r="A3958" t="str">
            <v>C&amp;I</v>
          </cell>
          <cell r="B3958">
            <v>21</v>
          </cell>
          <cell r="C3958" t="str">
            <v>R</v>
          </cell>
          <cell r="D3958" t="str">
            <v>Switch</v>
          </cell>
          <cell r="E3958" t="str">
            <v>LCA: Greater Fresno</v>
          </cell>
          <cell r="F3958">
            <v>90.307199999999995</v>
          </cell>
          <cell r="G3958">
            <v>2.230054</v>
          </cell>
          <cell r="H3958">
            <v>3.0454560000000002</v>
          </cell>
          <cell r="I3958">
            <v>-0.43825029999999998</v>
          </cell>
          <cell r="J3958">
            <v>-0.1793285</v>
          </cell>
          <cell r="K3958">
            <v>0</v>
          </cell>
          <cell r="L3958">
            <v>0.1793285</v>
          </cell>
          <cell r="M3958">
            <v>0.43825029999999998</v>
          </cell>
          <cell r="N3958">
            <v>0.43825029999999998</v>
          </cell>
          <cell r="O3958">
            <v>82</v>
          </cell>
        </row>
        <row r="3959">
          <cell r="A3959" t="str">
            <v>C&amp;I</v>
          </cell>
          <cell r="B3959">
            <v>22</v>
          </cell>
          <cell r="C3959" t="str">
            <v>R</v>
          </cell>
          <cell r="D3959" t="str">
            <v>Switch</v>
          </cell>
          <cell r="E3959" t="str">
            <v>LCA: Greater Fresno</v>
          </cell>
          <cell r="F3959">
            <v>87.307199999999995</v>
          </cell>
          <cell r="G3959">
            <v>1.5004329999999999</v>
          </cell>
          <cell r="H3959">
            <v>1.351235</v>
          </cell>
          <cell r="I3959">
            <v>-0.43573699999999999</v>
          </cell>
          <cell r="J3959">
            <v>-0.17830009999999999</v>
          </cell>
          <cell r="K3959">
            <v>0</v>
          </cell>
          <cell r="L3959">
            <v>0.17830009999999999</v>
          </cell>
          <cell r="M3959">
            <v>0.43573699999999999</v>
          </cell>
          <cell r="N3959">
            <v>0.43573699999999999</v>
          </cell>
          <cell r="O3959">
            <v>82</v>
          </cell>
        </row>
        <row r="3960">
          <cell r="A3960" t="str">
            <v>C&amp;I</v>
          </cell>
          <cell r="B3960">
            <v>23</v>
          </cell>
          <cell r="C3960" t="str">
            <v>R</v>
          </cell>
          <cell r="D3960" t="str">
            <v>Switch</v>
          </cell>
          <cell r="E3960" t="str">
            <v>LCA: Greater Fresno</v>
          </cell>
          <cell r="F3960">
            <v>84.23</v>
          </cell>
          <cell r="G3960">
            <v>1.310184</v>
          </cell>
          <cell r="H3960">
            <v>1.0948819999999999</v>
          </cell>
          <cell r="I3960">
            <v>-0.42204360000000002</v>
          </cell>
          <cell r="J3960">
            <v>-0.17269680000000001</v>
          </cell>
          <cell r="K3960">
            <v>0</v>
          </cell>
          <cell r="L3960">
            <v>0.17269680000000001</v>
          </cell>
          <cell r="M3960">
            <v>0.42204360000000002</v>
          </cell>
          <cell r="N3960">
            <v>0.42204360000000002</v>
          </cell>
          <cell r="O3960">
            <v>82</v>
          </cell>
        </row>
        <row r="3961">
          <cell r="A3961" t="str">
            <v>C&amp;I</v>
          </cell>
          <cell r="B3961">
            <v>24</v>
          </cell>
          <cell r="C3961" t="str">
            <v>R</v>
          </cell>
          <cell r="D3961" t="str">
            <v>Switch</v>
          </cell>
          <cell r="E3961" t="str">
            <v>LCA: Greater Fresno</v>
          </cell>
          <cell r="F3961">
            <v>81.768600000000006</v>
          </cell>
          <cell r="G3961">
            <v>1.271075</v>
          </cell>
          <cell r="H3961">
            <v>1.16666</v>
          </cell>
          <cell r="I3961">
            <v>-0.41060740000000001</v>
          </cell>
          <cell r="J3961">
            <v>-0.16801720000000001</v>
          </cell>
          <cell r="K3961">
            <v>0</v>
          </cell>
          <cell r="L3961">
            <v>0.16801720000000001</v>
          </cell>
          <cell r="M3961">
            <v>0.41060740000000001</v>
          </cell>
          <cell r="N3961">
            <v>0.41060740000000001</v>
          </cell>
          <cell r="O3961">
            <v>82</v>
          </cell>
        </row>
        <row r="3962">
          <cell r="A3962" t="str">
            <v>C&amp;I</v>
          </cell>
          <cell r="B3962">
            <v>1</v>
          </cell>
          <cell r="C3962" t="str">
            <v>R</v>
          </cell>
          <cell r="D3962" t="str">
            <v>Switch</v>
          </cell>
          <cell r="E3962" t="str">
            <v>LCA: Kern</v>
          </cell>
          <cell r="F3962">
            <v>75.5</v>
          </cell>
          <cell r="G3962">
            <v>0.5972208</v>
          </cell>
          <cell r="H3962">
            <v>0.40959980000000001</v>
          </cell>
          <cell r="I3962">
            <v>-0.75207259999999998</v>
          </cell>
          <cell r="J3962">
            <v>-0.30774200000000002</v>
          </cell>
          <cell r="K3962">
            <v>0</v>
          </cell>
          <cell r="L3962">
            <v>0.30774200000000002</v>
          </cell>
          <cell r="M3962">
            <v>0.75207259999999998</v>
          </cell>
          <cell r="N3962">
            <v>0.75207259999999998</v>
          </cell>
          <cell r="O3962">
            <v>1</v>
          </cell>
        </row>
        <row r="3963">
          <cell r="A3963" t="str">
            <v>C&amp;I</v>
          </cell>
          <cell r="B3963">
            <v>2</v>
          </cell>
          <cell r="C3963" t="str">
            <v>R</v>
          </cell>
          <cell r="D3963" t="str">
            <v>Switch</v>
          </cell>
          <cell r="E3963" t="str">
            <v>LCA: Kern</v>
          </cell>
          <cell r="F3963">
            <v>74</v>
          </cell>
          <cell r="G3963">
            <v>0.59432339999999995</v>
          </cell>
          <cell r="H3963">
            <v>0.49151980000000001</v>
          </cell>
          <cell r="I3963">
            <v>-0.75005730000000004</v>
          </cell>
          <cell r="J3963">
            <v>-0.30691740000000001</v>
          </cell>
          <cell r="K3963">
            <v>0</v>
          </cell>
          <cell r="L3963">
            <v>0.30691740000000001</v>
          </cell>
          <cell r="M3963">
            <v>0.75005730000000004</v>
          </cell>
          <cell r="N3963">
            <v>0.75005730000000004</v>
          </cell>
          <cell r="O3963">
            <v>1</v>
          </cell>
        </row>
        <row r="3964">
          <cell r="A3964" t="str">
            <v>C&amp;I</v>
          </cell>
          <cell r="B3964">
            <v>3</v>
          </cell>
          <cell r="C3964" t="str">
            <v>R</v>
          </cell>
          <cell r="D3964" t="str">
            <v>Switch</v>
          </cell>
          <cell r="E3964" t="str">
            <v>LCA: Kern</v>
          </cell>
          <cell r="F3964">
            <v>73</v>
          </cell>
          <cell r="G3964">
            <v>0.5609056</v>
          </cell>
          <cell r="H3964">
            <v>0.43007980000000001</v>
          </cell>
          <cell r="I3964">
            <v>-0.74788569999999999</v>
          </cell>
          <cell r="J3964">
            <v>-0.30602879999999999</v>
          </cell>
          <cell r="K3964">
            <v>0</v>
          </cell>
          <cell r="L3964">
            <v>0.30602879999999999</v>
          </cell>
          <cell r="M3964">
            <v>0.74788569999999999</v>
          </cell>
          <cell r="N3964">
            <v>0.74788569999999999</v>
          </cell>
          <cell r="O3964">
            <v>1</v>
          </cell>
        </row>
        <row r="3965">
          <cell r="A3965" t="str">
            <v>C&amp;I</v>
          </cell>
          <cell r="B3965">
            <v>4</v>
          </cell>
          <cell r="C3965" t="str">
            <v>R</v>
          </cell>
          <cell r="D3965" t="str">
            <v>Switch</v>
          </cell>
          <cell r="E3965" t="str">
            <v>LCA: Kern</v>
          </cell>
          <cell r="F3965">
            <v>72.5</v>
          </cell>
          <cell r="G3965">
            <v>0.56277540000000004</v>
          </cell>
          <cell r="H3965">
            <v>0.49151990000000001</v>
          </cell>
          <cell r="I3965">
            <v>-0.74625390000000003</v>
          </cell>
          <cell r="J3965">
            <v>-0.3053611</v>
          </cell>
          <cell r="K3965">
            <v>0</v>
          </cell>
          <cell r="L3965">
            <v>0.3053611</v>
          </cell>
          <cell r="M3965">
            <v>0.74625390000000003</v>
          </cell>
          <cell r="N3965">
            <v>0.74625390000000003</v>
          </cell>
          <cell r="O3965">
            <v>1</v>
          </cell>
        </row>
        <row r="3966">
          <cell r="A3966" t="str">
            <v>C&amp;I</v>
          </cell>
          <cell r="B3966">
            <v>5</v>
          </cell>
          <cell r="C3966" t="str">
            <v>R</v>
          </cell>
          <cell r="D3966" t="str">
            <v>Switch</v>
          </cell>
          <cell r="E3966" t="str">
            <v>LCA: Kern</v>
          </cell>
          <cell r="F3966">
            <v>70</v>
          </cell>
          <cell r="G3966">
            <v>0.54032740000000001</v>
          </cell>
          <cell r="H3966">
            <v>0.40959980000000001</v>
          </cell>
          <cell r="I3966">
            <v>-0.74549430000000005</v>
          </cell>
          <cell r="J3966">
            <v>-0.3050503</v>
          </cell>
          <cell r="K3966">
            <v>0</v>
          </cell>
          <cell r="L3966">
            <v>0.3050503</v>
          </cell>
          <cell r="M3966">
            <v>0.74549430000000005</v>
          </cell>
          <cell r="N3966">
            <v>0.74549430000000005</v>
          </cell>
          <cell r="O3966">
            <v>1</v>
          </cell>
        </row>
        <row r="3967">
          <cell r="A3967" t="str">
            <v>C&amp;I</v>
          </cell>
          <cell r="B3967">
            <v>6</v>
          </cell>
          <cell r="C3967" t="str">
            <v>R</v>
          </cell>
          <cell r="D3967" t="str">
            <v>Switch</v>
          </cell>
          <cell r="E3967" t="str">
            <v>LCA: Kern</v>
          </cell>
          <cell r="F3967">
            <v>68.5</v>
          </cell>
          <cell r="G3967">
            <v>0.53803639999999997</v>
          </cell>
          <cell r="H3967">
            <v>0.49151990000000001</v>
          </cell>
          <cell r="I3967">
            <v>-0.74597690000000005</v>
          </cell>
          <cell r="J3967">
            <v>-0.30524770000000001</v>
          </cell>
          <cell r="K3967">
            <v>0</v>
          </cell>
          <cell r="L3967">
            <v>0.30524770000000001</v>
          </cell>
          <cell r="M3967">
            <v>0.74597690000000005</v>
          </cell>
          <cell r="N3967">
            <v>0.74597690000000005</v>
          </cell>
          <cell r="O3967">
            <v>1</v>
          </cell>
        </row>
        <row r="3968">
          <cell r="A3968" t="str">
            <v>C&amp;I</v>
          </cell>
          <cell r="B3968">
            <v>7</v>
          </cell>
          <cell r="C3968" t="str">
            <v>R</v>
          </cell>
          <cell r="D3968" t="str">
            <v>Switch</v>
          </cell>
          <cell r="E3968" t="str">
            <v>LCA: Kern</v>
          </cell>
          <cell r="F3968">
            <v>68</v>
          </cell>
          <cell r="G3968">
            <v>0.5113782</v>
          </cell>
          <cell r="H3968">
            <v>0.49151990000000001</v>
          </cell>
          <cell r="I3968">
            <v>-0.74714879999999995</v>
          </cell>
          <cell r="J3968">
            <v>-0.30572719999999998</v>
          </cell>
          <cell r="K3968">
            <v>0</v>
          </cell>
          <cell r="L3968">
            <v>0.30572719999999998</v>
          </cell>
          <cell r="M3968">
            <v>0.74714879999999995</v>
          </cell>
          <cell r="N3968">
            <v>0.74714879999999995</v>
          </cell>
          <cell r="O3968">
            <v>1</v>
          </cell>
        </row>
        <row r="3969">
          <cell r="A3969" t="str">
            <v>C&amp;I</v>
          </cell>
          <cell r="B3969">
            <v>8</v>
          </cell>
          <cell r="C3969" t="str">
            <v>R</v>
          </cell>
          <cell r="D3969" t="str">
            <v>Switch</v>
          </cell>
          <cell r="E3969" t="str">
            <v>LCA: Kern</v>
          </cell>
          <cell r="F3969">
            <v>70</v>
          </cell>
          <cell r="G3969">
            <v>0.49189040000000001</v>
          </cell>
          <cell r="H3969">
            <v>0.45055980000000001</v>
          </cell>
          <cell r="I3969">
            <v>-0.74459220000000004</v>
          </cell>
          <cell r="J3969">
            <v>-0.30468109999999998</v>
          </cell>
          <cell r="K3969">
            <v>0</v>
          </cell>
          <cell r="L3969">
            <v>0.30468109999999998</v>
          </cell>
          <cell r="M3969">
            <v>0.74459220000000004</v>
          </cell>
          <cell r="N3969">
            <v>0.74459220000000004</v>
          </cell>
          <cell r="O3969">
            <v>1</v>
          </cell>
        </row>
        <row r="3970">
          <cell r="A3970" t="str">
            <v>C&amp;I</v>
          </cell>
          <cell r="B3970">
            <v>9</v>
          </cell>
          <cell r="C3970" t="str">
            <v>R</v>
          </cell>
          <cell r="D3970" t="str">
            <v>Switch</v>
          </cell>
          <cell r="E3970" t="str">
            <v>LCA: Kern</v>
          </cell>
          <cell r="F3970">
            <v>75</v>
          </cell>
          <cell r="G3970">
            <v>0.59583569999999997</v>
          </cell>
          <cell r="H3970">
            <v>0.45055990000000001</v>
          </cell>
          <cell r="I3970">
            <v>-0.74731020000000004</v>
          </cell>
          <cell r="J3970">
            <v>-0.30579329999999999</v>
          </cell>
          <cell r="K3970">
            <v>0</v>
          </cell>
          <cell r="L3970">
            <v>0.30579329999999999</v>
          </cell>
          <cell r="M3970">
            <v>0.74731020000000004</v>
          </cell>
          <cell r="N3970">
            <v>0.74731020000000004</v>
          </cell>
          <cell r="O3970">
            <v>1</v>
          </cell>
        </row>
        <row r="3971">
          <cell r="A3971" t="str">
            <v>C&amp;I</v>
          </cell>
          <cell r="B3971">
            <v>10</v>
          </cell>
          <cell r="C3971" t="str">
            <v>R</v>
          </cell>
          <cell r="D3971" t="str">
            <v>Switch</v>
          </cell>
          <cell r="E3971" t="str">
            <v>LCA: Kern</v>
          </cell>
          <cell r="F3971">
            <v>80</v>
          </cell>
          <cell r="G3971">
            <v>4.0639399999999997</v>
          </cell>
          <cell r="H3971">
            <v>4.4031989999999999</v>
          </cell>
          <cell r="I3971">
            <v>-0.77935160000000003</v>
          </cell>
          <cell r="J3971">
            <v>-0.31890429999999997</v>
          </cell>
          <cell r="K3971">
            <v>0</v>
          </cell>
          <cell r="L3971">
            <v>0.31890429999999997</v>
          </cell>
          <cell r="M3971">
            <v>0.77935160000000003</v>
          </cell>
          <cell r="N3971">
            <v>0.77935160000000003</v>
          </cell>
          <cell r="O3971">
            <v>1</v>
          </cell>
        </row>
        <row r="3972">
          <cell r="A3972" t="str">
            <v>C&amp;I</v>
          </cell>
          <cell r="B3972">
            <v>11</v>
          </cell>
          <cell r="C3972" t="str">
            <v>R</v>
          </cell>
          <cell r="D3972" t="str">
            <v>Switch</v>
          </cell>
          <cell r="E3972" t="str">
            <v>LCA: Kern</v>
          </cell>
          <cell r="F3972">
            <v>84</v>
          </cell>
          <cell r="G3972">
            <v>4.645384</v>
          </cell>
          <cell r="H3972">
            <v>4.6899179999999996</v>
          </cell>
          <cell r="I3972">
            <v>-0.76884070000000004</v>
          </cell>
          <cell r="J3972">
            <v>-0.31460339999999998</v>
          </cell>
          <cell r="K3972">
            <v>0</v>
          </cell>
          <cell r="L3972">
            <v>0.31460339999999998</v>
          </cell>
          <cell r="M3972">
            <v>0.76884070000000004</v>
          </cell>
          <cell r="N3972">
            <v>0.76884070000000004</v>
          </cell>
          <cell r="O3972">
            <v>1</v>
          </cell>
        </row>
        <row r="3973">
          <cell r="A3973" t="str">
            <v>C&amp;I</v>
          </cell>
          <cell r="B3973">
            <v>12</v>
          </cell>
          <cell r="C3973" t="str">
            <v>R</v>
          </cell>
          <cell r="D3973" t="str">
            <v>Switch</v>
          </cell>
          <cell r="E3973" t="str">
            <v>LCA: Kern</v>
          </cell>
          <cell r="F3973">
            <v>87.5</v>
          </cell>
          <cell r="G3973">
            <v>4.6531089999999997</v>
          </cell>
          <cell r="H3973">
            <v>5.0995179999999998</v>
          </cell>
          <cell r="I3973">
            <v>-0.76188400000000001</v>
          </cell>
          <cell r="J3973">
            <v>-0.3117568</v>
          </cell>
          <cell r="K3973">
            <v>0</v>
          </cell>
          <cell r="L3973">
            <v>0.3117568</v>
          </cell>
          <cell r="M3973">
            <v>0.76188400000000001</v>
          </cell>
          <cell r="N3973">
            <v>0.76188400000000001</v>
          </cell>
          <cell r="O3973">
            <v>1</v>
          </cell>
        </row>
        <row r="3974">
          <cell r="A3974" t="str">
            <v>C&amp;I</v>
          </cell>
          <cell r="B3974">
            <v>13</v>
          </cell>
          <cell r="C3974" t="str">
            <v>R</v>
          </cell>
          <cell r="D3974" t="str">
            <v>Switch</v>
          </cell>
          <cell r="E3974" t="str">
            <v>LCA: Kern</v>
          </cell>
          <cell r="F3974">
            <v>90.5</v>
          </cell>
          <cell r="G3974">
            <v>4.8608570000000002</v>
          </cell>
          <cell r="H3974">
            <v>4.1574390000000001</v>
          </cell>
          <cell r="I3974">
            <v>-0.76985139999999996</v>
          </cell>
          <cell r="J3974">
            <v>-0.31501699999999999</v>
          </cell>
          <cell r="K3974">
            <v>0</v>
          </cell>
          <cell r="L3974">
            <v>0.31501699999999999</v>
          </cell>
          <cell r="M3974">
            <v>0.76985139999999996</v>
          </cell>
          <cell r="N3974">
            <v>0.76985139999999996</v>
          </cell>
          <cell r="O3974">
            <v>1</v>
          </cell>
        </row>
        <row r="3975">
          <cell r="A3975" t="str">
            <v>C&amp;I</v>
          </cell>
          <cell r="B3975">
            <v>14</v>
          </cell>
          <cell r="C3975" t="str">
            <v>R</v>
          </cell>
          <cell r="D3975" t="str">
            <v>Switch</v>
          </cell>
          <cell r="E3975" t="str">
            <v>LCA: Kern</v>
          </cell>
          <cell r="F3975">
            <v>93</v>
          </cell>
          <cell r="G3975">
            <v>5.1252269999999998</v>
          </cell>
          <cell r="H3975">
            <v>4.853758</v>
          </cell>
          <cell r="I3975">
            <v>-0.76134429999999997</v>
          </cell>
          <cell r="J3975">
            <v>-0.31153589999999998</v>
          </cell>
          <cell r="K3975">
            <v>0</v>
          </cell>
          <cell r="L3975">
            <v>0.31153589999999998</v>
          </cell>
          <cell r="M3975">
            <v>0.76134429999999997</v>
          </cell>
          <cell r="N3975">
            <v>0.76134429999999997</v>
          </cell>
          <cell r="O3975">
            <v>1</v>
          </cell>
        </row>
        <row r="3976">
          <cell r="A3976" t="str">
            <v>C&amp;I</v>
          </cell>
          <cell r="B3976">
            <v>15</v>
          </cell>
          <cell r="C3976" t="str">
            <v>R</v>
          </cell>
          <cell r="D3976" t="str">
            <v>Switch</v>
          </cell>
          <cell r="E3976" t="str">
            <v>LCA: Kern</v>
          </cell>
          <cell r="F3976">
            <v>95</v>
          </cell>
          <cell r="G3976">
            <v>5.2094950000000004</v>
          </cell>
          <cell r="H3976">
            <v>5.6934389999999997</v>
          </cell>
          <cell r="I3976">
            <v>-0.76246659999999999</v>
          </cell>
          <cell r="J3976">
            <v>-0.31199510000000003</v>
          </cell>
          <cell r="K3976">
            <v>0</v>
          </cell>
          <cell r="L3976">
            <v>0.31199510000000003</v>
          </cell>
          <cell r="M3976">
            <v>0.76246659999999999</v>
          </cell>
          <cell r="N3976">
            <v>0.76246659999999999</v>
          </cell>
          <cell r="O3976">
            <v>1</v>
          </cell>
        </row>
        <row r="3977">
          <cell r="A3977" t="str">
            <v>C&amp;I</v>
          </cell>
          <cell r="B3977">
            <v>16</v>
          </cell>
          <cell r="C3977" t="str">
            <v>R</v>
          </cell>
          <cell r="D3977" t="str">
            <v>Switch</v>
          </cell>
          <cell r="E3977" t="str">
            <v>LCA: Kern</v>
          </cell>
          <cell r="F3977">
            <v>96</v>
          </cell>
          <cell r="G3977">
            <v>5.4212400000000001</v>
          </cell>
          <cell r="H3977">
            <v>5.4067189999999998</v>
          </cell>
          <cell r="I3977">
            <v>-0.7716963</v>
          </cell>
          <cell r="J3977">
            <v>-0.31577179999999999</v>
          </cell>
          <cell r="K3977">
            <v>0</v>
          </cell>
          <cell r="L3977">
            <v>0.31577179999999999</v>
          </cell>
          <cell r="M3977">
            <v>0.7716963</v>
          </cell>
          <cell r="N3977">
            <v>0.7716963</v>
          </cell>
          <cell r="O3977">
            <v>1</v>
          </cell>
        </row>
        <row r="3978">
          <cell r="A3978" t="str">
            <v>C&amp;I</v>
          </cell>
          <cell r="B3978">
            <v>17</v>
          </cell>
          <cell r="C3978" t="str">
            <v>R</v>
          </cell>
          <cell r="D3978" t="str">
            <v>Switch</v>
          </cell>
          <cell r="E3978" t="str">
            <v>LCA: Kern</v>
          </cell>
          <cell r="F3978">
            <v>96</v>
          </cell>
          <cell r="G3978">
            <v>5.3117479999999997</v>
          </cell>
          <cell r="H3978">
            <v>4.7308789999999998</v>
          </cell>
          <cell r="I3978">
            <v>-0.78249780000000002</v>
          </cell>
          <cell r="J3978">
            <v>-0.32019170000000002</v>
          </cell>
          <cell r="K3978">
            <v>0</v>
          </cell>
          <cell r="L3978">
            <v>0.32019170000000002</v>
          </cell>
          <cell r="M3978">
            <v>0.78249780000000002</v>
          </cell>
          <cell r="N3978">
            <v>0.78249780000000002</v>
          </cell>
          <cell r="O3978">
            <v>1</v>
          </cell>
        </row>
        <row r="3979">
          <cell r="A3979" t="str">
            <v>C&amp;I</v>
          </cell>
          <cell r="B3979">
            <v>18</v>
          </cell>
          <cell r="C3979" t="str">
            <v>R</v>
          </cell>
          <cell r="D3979" t="str">
            <v>Switch</v>
          </cell>
          <cell r="E3979" t="str">
            <v>LCA: Kern</v>
          </cell>
          <cell r="F3979">
            <v>96.5</v>
          </cell>
          <cell r="G3979">
            <v>2.465357</v>
          </cell>
          <cell r="H3979">
            <v>1.904639</v>
          </cell>
          <cell r="I3979">
            <v>-0.90323209999999998</v>
          </cell>
          <cell r="J3979">
            <v>-0.36959530000000002</v>
          </cell>
          <cell r="K3979">
            <v>0</v>
          </cell>
          <cell r="L3979">
            <v>0.36959530000000002</v>
          </cell>
          <cell r="M3979">
            <v>0.90323209999999998</v>
          </cell>
          <cell r="N3979">
            <v>0.90323209999999998</v>
          </cell>
          <cell r="O3979">
            <v>1</v>
          </cell>
        </row>
        <row r="3980">
          <cell r="A3980" t="str">
            <v>C&amp;I</v>
          </cell>
          <cell r="B3980">
            <v>19</v>
          </cell>
          <cell r="C3980" t="str">
            <v>R</v>
          </cell>
          <cell r="D3980" t="str">
            <v>Switch</v>
          </cell>
          <cell r="E3980" t="str">
            <v>LCA: Kern</v>
          </cell>
          <cell r="F3980">
            <v>94.5</v>
          </cell>
          <cell r="G3980">
            <v>0.71688269999999998</v>
          </cell>
          <cell r="H3980">
            <v>0.34815990000000002</v>
          </cell>
          <cell r="I3980">
            <v>-0.84589999999999999</v>
          </cell>
          <cell r="J3980">
            <v>-0.34613539999999998</v>
          </cell>
          <cell r="K3980">
            <v>0</v>
          </cell>
          <cell r="L3980">
            <v>0.34613539999999998</v>
          </cell>
          <cell r="M3980">
            <v>0.84589999999999999</v>
          </cell>
          <cell r="N3980">
            <v>0.84589999999999999</v>
          </cell>
          <cell r="O3980">
            <v>1</v>
          </cell>
        </row>
        <row r="3981">
          <cell r="A3981" t="str">
            <v>C&amp;I</v>
          </cell>
          <cell r="B3981">
            <v>20</v>
          </cell>
          <cell r="C3981" t="str">
            <v>R</v>
          </cell>
          <cell r="D3981" t="str">
            <v>Switch</v>
          </cell>
          <cell r="E3981" t="str">
            <v>LCA: Kern</v>
          </cell>
          <cell r="F3981">
            <v>91.5</v>
          </cell>
          <cell r="G3981">
            <v>0.81811520000000004</v>
          </cell>
          <cell r="H3981">
            <v>0.38911990000000002</v>
          </cell>
          <cell r="I3981">
            <v>-0.93340259999999997</v>
          </cell>
          <cell r="J3981">
            <v>-0.38194080000000002</v>
          </cell>
          <cell r="K3981">
            <v>0</v>
          </cell>
          <cell r="L3981">
            <v>0.38194080000000002</v>
          </cell>
          <cell r="M3981">
            <v>0.93340259999999997</v>
          </cell>
          <cell r="N3981">
            <v>0.93340259999999997</v>
          </cell>
          <cell r="O3981">
            <v>1</v>
          </cell>
        </row>
        <row r="3982">
          <cell r="A3982" t="str">
            <v>C&amp;I</v>
          </cell>
          <cell r="B3982">
            <v>21</v>
          </cell>
          <cell r="C3982" t="str">
            <v>R</v>
          </cell>
          <cell r="D3982" t="str">
            <v>Switch</v>
          </cell>
          <cell r="E3982" t="str">
            <v>LCA: Kern</v>
          </cell>
          <cell r="F3982">
            <v>88.5</v>
          </cell>
          <cell r="G3982">
            <v>0.60520019999999997</v>
          </cell>
          <cell r="H3982">
            <v>0.28671990000000003</v>
          </cell>
          <cell r="I3982">
            <v>-0.80719830000000004</v>
          </cell>
          <cell r="J3982">
            <v>-0.33029900000000001</v>
          </cell>
          <cell r="K3982">
            <v>0</v>
          </cell>
          <cell r="L3982">
            <v>0.33029900000000001</v>
          </cell>
          <cell r="M3982">
            <v>0.80719830000000004</v>
          </cell>
          <cell r="N3982">
            <v>0.80719830000000004</v>
          </cell>
          <cell r="O3982">
            <v>1</v>
          </cell>
        </row>
        <row r="3983">
          <cell r="A3983" t="str">
            <v>C&amp;I</v>
          </cell>
          <cell r="B3983">
            <v>22</v>
          </cell>
          <cell r="C3983" t="str">
            <v>R</v>
          </cell>
          <cell r="D3983" t="str">
            <v>Switch</v>
          </cell>
          <cell r="E3983" t="str">
            <v>LCA: Kern</v>
          </cell>
          <cell r="F3983">
            <v>85.5</v>
          </cell>
          <cell r="G3983">
            <v>0.52374639999999995</v>
          </cell>
          <cell r="H3983">
            <v>0.34815990000000002</v>
          </cell>
          <cell r="I3983">
            <v>-0.76909760000000005</v>
          </cell>
          <cell r="J3983">
            <v>-0.3147085</v>
          </cell>
          <cell r="K3983">
            <v>0</v>
          </cell>
          <cell r="L3983">
            <v>0.3147085</v>
          </cell>
          <cell r="M3983">
            <v>0.76909760000000005</v>
          </cell>
          <cell r="N3983">
            <v>0.76909760000000005</v>
          </cell>
          <cell r="O3983">
            <v>1</v>
          </cell>
        </row>
        <row r="3984">
          <cell r="A3984" t="str">
            <v>C&amp;I</v>
          </cell>
          <cell r="B3984">
            <v>23</v>
          </cell>
          <cell r="C3984" t="str">
            <v>R</v>
          </cell>
          <cell r="D3984" t="str">
            <v>Switch</v>
          </cell>
          <cell r="E3984" t="str">
            <v>LCA: Kern</v>
          </cell>
          <cell r="F3984">
            <v>82.5</v>
          </cell>
          <cell r="G3984">
            <v>0.56334960000000001</v>
          </cell>
          <cell r="H3984">
            <v>0.28671990000000003</v>
          </cell>
          <cell r="I3984">
            <v>-0.75242189999999998</v>
          </cell>
          <cell r="J3984">
            <v>-0.30788490000000002</v>
          </cell>
          <cell r="K3984">
            <v>0</v>
          </cell>
          <cell r="L3984">
            <v>0.30788490000000002</v>
          </cell>
          <cell r="M3984">
            <v>0.75242189999999998</v>
          </cell>
          <cell r="N3984">
            <v>0.75242189999999998</v>
          </cell>
          <cell r="O3984">
            <v>1</v>
          </cell>
        </row>
        <row r="3985">
          <cell r="A3985" t="str">
            <v>C&amp;I</v>
          </cell>
          <cell r="B3985">
            <v>24</v>
          </cell>
          <cell r="C3985" t="str">
            <v>R</v>
          </cell>
          <cell r="D3985" t="str">
            <v>Switch</v>
          </cell>
          <cell r="E3985" t="str">
            <v>LCA: Kern</v>
          </cell>
          <cell r="F3985">
            <v>80</v>
          </cell>
          <cell r="G3985">
            <v>0.54180340000000005</v>
          </cell>
          <cell r="H3985">
            <v>0.36863990000000002</v>
          </cell>
          <cell r="I3985">
            <v>-0.7457511</v>
          </cell>
          <cell r="J3985">
            <v>-0.30515530000000002</v>
          </cell>
          <cell r="K3985">
            <v>0</v>
          </cell>
          <cell r="L3985">
            <v>0.30515530000000002</v>
          </cell>
          <cell r="M3985">
            <v>0.7457511</v>
          </cell>
          <cell r="N3985">
            <v>0.7457511</v>
          </cell>
          <cell r="O3985">
            <v>1</v>
          </cell>
        </row>
        <row r="3986">
          <cell r="A3986" t="str">
            <v>C&amp;I</v>
          </cell>
          <cell r="B3986">
            <v>1</v>
          </cell>
          <cell r="C3986" t="str">
            <v>R</v>
          </cell>
          <cell r="D3986" t="str">
            <v>Switch</v>
          </cell>
          <cell r="E3986" t="str">
            <v>Tonnage: 2&lt;=tons&lt;3</v>
          </cell>
          <cell r="F3986">
            <v>77</v>
          </cell>
          <cell r="G3986">
            <v>1.567526</v>
          </cell>
          <cell r="H3986">
            <v>1.842565</v>
          </cell>
          <cell r="I3986">
            <v>-1.7877689999999999</v>
          </cell>
          <cell r="J3986">
            <v>-0.73154050000000004</v>
          </cell>
          <cell r="K3986">
            <v>0</v>
          </cell>
          <cell r="L3986">
            <v>0.73154050000000004</v>
          </cell>
          <cell r="M3986">
            <v>1.7877689999999999</v>
          </cell>
          <cell r="N3986">
            <v>1.7877689999999999</v>
          </cell>
          <cell r="O3986">
            <v>8</v>
          </cell>
        </row>
        <row r="3987">
          <cell r="A3987" t="str">
            <v>C&amp;I</v>
          </cell>
          <cell r="B3987">
            <v>2</v>
          </cell>
          <cell r="C3987" t="str">
            <v>R</v>
          </cell>
          <cell r="D3987" t="str">
            <v>Switch</v>
          </cell>
          <cell r="E3987" t="str">
            <v>Tonnage: 2&lt;=tons&lt;3</v>
          </cell>
          <cell r="F3987">
            <v>76.5</v>
          </cell>
          <cell r="G3987">
            <v>1.536049</v>
          </cell>
          <cell r="H3987">
            <v>1.4601249999999999</v>
          </cell>
          <cell r="I3987">
            <v>-1.7847390000000001</v>
          </cell>
          <cell r="J3987">
            <v>-0.73030070000000002</v>
          </cell>
          <cell r="K3987">
            <v>0</v>
          </cell>
          <cell r="L3987">
            <v>0.73030070000000002</v>
          </cell>
          <cell r="M3987">
            <v>1.7847390000000001</v>
          </cell>
          <cell r="N3987">
            <v>1.7847390000000001</v>
          </cell>
          <cell r="O3987">
            <v>8</v>
          </cell>
        </row>
        <row r="3988">
          <cell r="A3988" t="str">
            <v>C&amp;I</v>
          </cell>
          <cell r="B3988">
            <v>3</v>
          </cell>
          <cell r="C3988" t="str">
            <v>R</v>
          </cell>
          <cell r="D3988" t="str">
            <v>Switch</v>
          </cell>
          <cell r="E3988" t="str">
            <v>Tonnage: 2&lt;=tons&lt;3</v>
          </cell>
          <cell r="F3988">
            <v>73.5</v>
          </cell>
          <cell r="G3988">
            <v>1.5138990000000001</v>
          </cell>
          <cell r="H3988">
            <v>1.343262</v>
          </cell>
          <cell r="I3988">
            <v>-1.778319</v>
          </cell>
          <cell r="J3988">
            <v>-0.72767380000000004</v>
          </cell>
          <cell r="K3988">
            <v>0</v>
          </cell>
          <cell r="L3988">
            <v>0.72767380000000004</v>
          </cell>
          <cell r="M3988">
            <v>1.778319</v>
          </cell>
          <cell r="N3988">
            <v>1.778319</v>
          </cell>
          <cell r="O3988">
            <v>8</v>
          </cell>
        </row>
        <row r="3989">
          <cell r="A3989" t="str">
            <v>C&amp;I</v>
          </cell>
          <cell r="B3989">
            <v>4</v>
          </cell>
          <cell r="C3989" t="str">
            <v>R</v>
          </cell>
          <cell r="D3989" t="str">
            <v>Switch</v>
          </cell>
          <cell r="E3989" t="str">
            <v>Tonnage: 2&lt;=tons&lt;3</v>
          </cell>
          <cell r="F3989">
            <v>72</v>
          </cell>
          <cell r="G3989">
            <v>1.55955</v>
          </cell>
          <cell r="H3989">
            <v>1.332805</v>
          </cell>
          <cell r="I3989">
            <v>-1.7793399999999999</v>
          </cell>
          <cell r="J3989">
            <v>-0.72809159999999995</v>
          </cell>
          <cell r="K3989">
            <v>0</v>
          </cell>
          <cell r="L3989">
            <v>0.72809159999999995</v>
          </cell>
          <cell r="M3989">
            <v>1.7793399999999999</v>
          </cell>
          <cell r="N3989">
            <v>1.7793399999999999</v>
          </cell>
          <cell r="O3989">
            <v>8</v>
          </cell>
        </row>
        <row r="3990">
          <cell r="A3990" t="str">
            <v>C&amp;I</v>
          </cell>
          <cell r="B3990">
            <v>5</v>
          </cell>
          <cell r="C3990" t="str">
            <v>R</v>
          </cell>
          <cell r="D3990" t="str">
            <v>Switch</v>
          </cell>
          <cell r="E3990" t="str">
            <v>Tonnage: 2&lt;=tons&lt;3</v>
          </cell>
          <cell r="F3990">
            <v>70.5</v>
          </cell>
          <cell r="G3990">
            <v>1.4957940000000001</v>
          </cell>
          <cell r="H3990">
            <v>1.3446400000000001</v>
          </cell>
          <cell r="I3990">
            <v>-1.777604</v>
          </cell>
          <cell r="J3990">
            <v>-0.7273809</v>
          </cell>
          <cell r="K3990">
            <v>0</v>
          </cell>
          <cell r="L3990">
            <v>0.7273809</v>
          </cell>
          <cell r="M3990">
            <v>1.777604</v>
          </cell>
          <cell r="N3990">
            <v>1.777604</v>
          </cell>
          <cell r="O3990">
            <v>8</v>
          </cell>
        </row>
        <row r="3991">
          <cell r="A3991" t="str">
            <v>C&amp;I</v>
          </cell>
          <cell r="B3991">
            <v>6</v>
          </cell>
          <cell r="C3991" t="str">
            <v>R</v>
          </cell>
          <cell r="D3991" t="str">
            <v>Switch</v>
          </cell>
          <cell r="E3991" t="str">
            <v>Tonnage: 2&lt;=tons&lt;3</v>
          </cell>
          <cell r="F3991">
            <v>69.5</v>
          </cell>
          <cell r="G3991">
            <v>1.498435</v>
          </cell>
          <cell r="H3991">
            <v>1.529468</v>
          </cell>
          <cell r="I3991">
            <v>-1.7756749999999999</v>
          </cell>
          <cell r="J3991">
            <v>-0.72659180000000001</v>
          </cell>
          <cell r="K3991">
            <v>0</v>
          </cell>
          <cell r="L3991">
            <v>0.72659180000000001</v>
          </cell>
          <cell r="M3991">
            <v>1.7756749999999999</v>
          </cell>
          <cell r="N3991">
            <v>1.7756749999999999</v>
          </cell>
          <cell r="O3991">
            <v>8</v>
          </cell>
        </row>
        <row r="3992">
          <cell r="A3992" t="str">
            <v>C&amp;I</v>
          </cell>
          <cell r="B3992">
            <v>7</v>
          </cell>
          <cell r="C3992" t="str">
            <v>R</v>
          </cell>
          <cell r="D3992" t="str">
            <v>Switch</v>
          </cell>
          <cell r="E3992" t="str">
            <v>Tonnage: 2&lt;=tons&lt;3</v>
          </cell>
          <cell r="F3992">
            <v>68.5</v>
          </cell>
          <cell r="G3992">
            <v>1.524295</v>
          </cell>
          <cell r="H3992">
            <v>1.2782910000000001</v>
          </cell>
          <cell r="I3992">
            <v>-1.7795209999999999</v>
          </cell>
          <cell r="J3992">
            <v>-0.72816559999999997</v>
          </cell>
          <cell r="K3992">
            <v>0</v>
          </cell>
          <cell r="L3992">
            <v>0.72816559999999997</v>
          </cell>
          <cell r="M3992">
            <v>1.7795209999999999</v>
          </cell>
          <cell r="N3992">
            <v>1.7795209999999999</v>
          </cell>
          <cell r="O3992">
            <v>8</v>
          </cell>
        </row>
        <row r="3993">
          <cell r="A3993" t="str">
            <v>C&amp;I</v>
          </cell>
          <cell r="B3993">
            <v>8</v>
          </cell>
          <cell r="C3993" t="str">
            <v>R</v>
          </cell>
          <cell r="D3993" t="str">
            <v>Switch</v>
          </cell>
          <cell r="E3993" t="str">
            <v>Tonnage: 2&lt;=tons&lt;3</v>
          </cell>
          <cell r="F3993">
            <v>69</v>
          </cell>
          <cell r="G3993">
            <v>2.1077620000000001</v>
          </cell>
          <cell r="H3993">
            <v>1.8062510000000001</v>
          </cell>
          <cell r="I3993">
            <v>-1.792003</v>
          </cell>
          <cell r="J3993">
            <v>-0.73327290000000001</v>
          </cell>
          <cell r="K3993">
            <v>0</v>
          </cell>
          <cell r="L3993">
            <v>0.73327290000000001</v>
          </cell>
          <cell r="M3993">
            <v>1.792003</v>
          </cell>
          <cell r="N3993">
            <v>1.792003</v>
          </cell>
          <cell r="O3993">
            <v>8</v>
          </cell>
        </row>
        <row r="3994">
          <cell r="A3994" t="str">
            <v>C&amp;I</v>
          </cell>
          <cell r="B3994">
            <v>9</v>
          </cell>
          <cell r="C3994" t="str">
            <v>R</v>
          </cell>
          <cell r="D3994" t="str">
            <v>Switch</v>
          </cell>
          <cell r="E3994" t="str">
            <v>Tonnage: 2&lt;=tons&lt;3</v>
          </cell>
          <cell r="F3994">
            <v>71.5</v>
          </cell>
          <cell r="G3994">
            <v>1.8673960000000001</v>
          </cell>
          <cell r="H3994">
            <v>1.673365</v>
          </cell>
          <cell r="I3994">
            <v>-1.8181579999999999</v>
          </cell>
          <cell r="J3994">
            <v>-0.74397559999999996</v>
          </cell>
          <cell r="K3994">
            <v>0</v>
          </cell>
          <cell r="L3994">
            <v>0.74397559999999996</v>
          </cell>
          <cell r="M3994">
            <v>1.8181579999999999</v>
          </cell>
          <cell r="N3994">
            <v>1.8181579999999999</v>
          </cell>
          <cell r="O3994">
            <v>8</v>
          </cell>
        </row>
        <row r="3995">
          <cell r="A3995" t="str">
            <v>C&amp;I</v>
          </cell>
          <cell r="B3995">
            <v>10</v>
          </cell>
          <cell r="C3995" t="str">
            <v>R</v>
          </cell>
          <cell r="D3995" t="str">
            <v>Switch</v>
          </cell>
          <cell r="E3995" t="str">
            <v>Tonnage: 2&lt;=tons&lt;3</v>
          </cell>
          <cell r="F3995">
            <v>76</v>
          </cell>
          <cell r="G3995">
            <v>1.779121</v>
          </cell>
          <cell r="H3995">
            <v>1.2469539999999999</v>
          </cell>
          <cell r="I3995">
            <v>-1.811434</v>
          </cell>
          <cell r="J3995">
            <v>-0.74122410000000005</v>
          </cell>
          <cell r="K3995">
            <v>0</v>
          </cell>
          <cell r="L3995">
            <v>0.74122410000000005</v>
          </cell>
          <cell r="M3995">
            <v>1.811434</v>
          </cell>
          <cell r="N3995">
            <v>1.811434</v>
          </cell>
          <cell r="O3995">
            <v>8</v>
          </cell>
        </row>
        <row r="3996">
          <cell r="A3996" t="str">
            <v>C&amp;I</v>
          </cell>
          <cell r="B3996">
            <v>11</v>
          </cell>
          <cell r="C3996" t="str">
            <v>R</v>
          </cell>
          <cell r="D3996" t="str">
            <v>Switch</v>
          </cell>
          <cell r="E3996" t="str">
            <v>Tonnage: 2&lt;=tons&lt;3</v>
          </cell>
          <cell r="F3996">
            <v>81.5</v>
          </cell>
          <cell r="G3996">
            <v>1.743808</v>
          </cell>
          <cell r="H3996">
            <v>1.5551710000000001</v>
          </cell>
          <cell r="I3996">
            <v>-1.850752</v>
          </cell>
          <cell r="J3996">
            <v>-0.75731250000000006</v>
          </cell>
          <cell r="K3996">
            <v>0</v>
          </cell>
          <cell r="L3996">
            <v>0.75731250000000006</v>
          </cell>
          <cell r="M3996">
            <v>1.850752</v>
          </cell>
          <cell r="N3996">
            <v>1.850752</v>
          </cell>
          <cell r="O3996">
            <v>8</v>
          </cell>
        </row>
        <row r="3997">
          <cell r="A3997" t="str">
            <v>C&amp;I</v>
          </cell>
          <cell r="B3997">
            <v>12</v>
          </cell>
          <cell r="C3997" t="str">
            <v>R</v>
          </cell>
          <cell r="D3997" t="str">
            <v>Switch</v>
          </cell>
          <cell r="E3997" t="str">
            <v>Tonnage: 2&lt;=tons&lt;3</v>
          </cell>
          <cell r="F3997">
            <v>86</v>
          </cell>
          <cell r="G3997">
            <v>2.1375799999999998</v>
          </cell>
          <cell r="H3997">
            <v>2.5120279999999999</v>
          </cell>
          <cell r="I3997">
            <v>-1.908301</v>
          </cell>
          <cell r="J3997">
            <v>-0.78086109999999997</v>
          </cell>
          <cell r="K3997">
            <v>0</v>
          </cell>
          <cell r="L3997">
            <v>0.78086109999999997</v>
          </cell>
          <cell r="M3997">
            <v>1.908301</v>
          </cell>
          <cell r="N3997">
            <v>1.908301</v>
          </cell>
          <cell r="O3997">
            <v>8</v>
          </cell>
        </row>
        <row r="3998">
          <cell r="A3998" t="str">
            <v>C&amp;I</v>
          </cell>
          <cell r="B3998">
            <v>13</v>
          </cell>
          <cell r="C3998" t="str">
            <v>R</v>
          </cell>
          <cell r="D3998" t="str">
            <v>Switch</v>
          </cell>
          <cell r="E3998" t="str">
            <v>Tonnage: 2&lt;=tons&lt;3</v>
          </cell>
          <cell r="F3998">
            <v>89.5</v>
          </cell>
          <cell r="G3998">
            <v>2.817212</v>
          </cell>
          <cell r="H3998">
            <v>3.1802280000000001</v>
          </cell>
          <cell r="I3998">
            <v>-1.935438</v>
          </cell>
          <cell r="J3998">
            <v>-0.79196569999999999</v>
          </cell>
          <cell r="K3998">
            <v>0</v>
          </cell>
          <cell r="L3998">
            <v>0.79196569999999999</v>
          </cell>
          <cell r="M3998">
            <v>1.935438</v>
          </cell>
          <cell r="N3998">
            <v>1.935438</v>
          </cell>
          <cell r="O3998">
            <v>8</v>
          </cell>
        </row>
        <row r="3999">
          <cell r="A3999" t="str">
            <v>C&amp;I</v>
          </cell>
          <cell r="B3999">
            <v>14</v>
          </cell>
          <cell r="C3999" t="str">
            <v>R</v>
          </cell>
          <cell r="D3999" t="str">
            <v>Switch</v>
          </cell>
          <cell r="E3999" t="str">
            <v>Tonnage: 2&lt;=tons&lt;3</v>
          </cell>
          <cell r="F3999">
            <v>92.5</v>
          </cell>
          <cell r="G3999">
            <v>3.0022470000000001</v>
          </cell>
          <cell r="H3999">
            <v>2.750194</v>
          </cell>
          <cell r="I3999">
            <v>-2.033496</v>
          </cell>
          <cell r="J3999">
            <v>-0.83209010000000005</v>
          </cell>
          <cell r="K3999">
            <v>0</v>
          </cell>
          <cell r="L3999">
            <v>0.83209010000000005</v>
          </cell>
          <cell r="M3999">
            <v>2.033496</v>
          </cell>
          <cell r="N3999">
            <v>2.033496</v>
          </cell>
          <cell r="O3999">
            <v>8</v>
          </cell>
        </row>
        <row r="4000">
          <cell r="A4000" t="str">
            <v>C&amp;I</v>
          </cell>
          <cell r="B4000">
            <v>15</v>
          </cell>
          <cell r="C4000" t="str">
            <v>R</v>
          </cell>
          <cell r="D4000" t="str">
            <v>Switch</v>
          </cell>
          <cell r="E4000" t="str">
            <v>Tonnage: 2&lt;=tons&lt;3</v>
          </cell>
          <cell r="F4000">
            <v>95</v>
          </cell>
          <cell r="G4000">
            <v>3.1727789999999998</v>
          </cell>
          <cell r="H4000">
            <v>2.8760050000000001</v>
          </cell>
          <cell r="I4000">
            <v>-1.9808079999999999</v>
          </cell>
          <cell r="J4000">
            <v>-0.81053039999999998</v>
          </cell>
          <cell r="K4000">
            <v>0</v>
          </cell>
          <cell r="L4000">
            <v>0.81053039999999998</v>
          </cell>
          <cell r="M4000">
            <v>1.9808079999999999</v>
          </cell>
          <cell r="N4000">
            <v>1.9808079999999999</v>
          </cell>
          <cell r="O4000">
            <v>8</v>
          </cell>
        </row>
        <row r="4001">
          <cell r="A4001" t="str">
            <v>C&amp;I</v>
          </cell>
          <cell r="B4001">
            <v>16</v>
          </cell>
          <cell r="C4001" t="str">
            <v>R</v>
          </cell>
          <cell r="D4001" t="str">
            <v>Switch</v>
          </cell>
          <cell r="E4001" t="str">
            <v>Tonnage: 2&lt;=tons&lt;3</v>
          </cell>
          <cell r="F4001">
            <v>97.5</v>
          </cell>
          <cell r="G4001">
            <v>3.708996</v>
          </cell>
          <cell r="H4001">
            <v>3.0693589999999999</v>
          </cell>
          <cell r="I4001">
            <v>-1.9179330000000001</v>
          </cell>
          <cell r="J4001">
            <v>-0.78480249999999996</v>
          </cell>
          <cell r="K4001">
            <v>0</v>
          </cell>
          <cell r="L4001">
            <v>0.78480249999999996</v>
          </cell>
          <cell r="M4001">
            <v>1.9179330000000001</v>
          </cell>
          <cell r="N4001">
            <v>1.9179330000000001</v>
          </cell>
          <cell r="O4001">
            <v>8</v>
          </cell>
        </row>
        <row r="4002">
          <cell r="A4002" t="str">
            <v>C&amp;I</v>
          </cell>
          <cell r="B4002">
            <v>17</v>
          </cell>
          <cell r="C4002" t="str">
            <v>R</v>
          </cell>
          <cell r="D4002" t="str">
            <v>Switch</v>
          </cell>
          <cell r="E4002" t="str">
            <v>Tonnage: 2&lt;=tons&lt;3</v>
          </cell>
          <cell r="F4002">
            <v>99</v>
          </cell>
          <cell r="G4002">
            <v>3.759506</v>
          </cell>
          <cell r="H4002">
            <v>2.21096</v>
          </cell>
          <cell r="I4002">
            <v>-1.9305650000000001</v>
          </cell>
          <cell r="J4002">
            <v>-0.78997139999999999</v>
          </cell>
          <cell r="K4002">
            <v>0</v>
          </cell>
          <cell r="L4002">
            <v>0.78997139999999999</v>
          </cell>
          <cell r="M4002">
            <v>1.9305650000000001</v>
          </cell>
          <cell r="N4002">
            <v>1.9305650000000001</v>
          </cell>
          <cell r="O4002">
            <v>8</v>
          </cell>
        </row>
        <row r="4003">
          <cell r="A4003" t="str">
            <v>C&amp;I</v>
          </cell>
          <cell r="B4003">
            <v>18</v>
          </cell>
          <cell r="C4003" t="str">
            <v>R</v>
          </cell>
          <cell r="D4003" t="str">
            <v>Switch</v>
          </cell>
          <cell r="E4003" t="str">
            <v>Tonnage: 2&lt;=tons&lt;3</v>
          </cell>
          <cell r="F4003">
            <v>99</v>
          </cell>
          <cell r="G4003">
            <v>3.351356</v>
          </cell>
          <cell r="H4003">
            <v>2.8069769999999998</v>
          </cell>
          <cell r="I4003">
            <v>-1.9116599999999999</v>
          </cell>
          <cell r="J4003">
            <v>-0.78223580000000004</v>
          </cell>
          <cell r="K4003">
            <v>0</v>
          </cell>
          <cell r="L4003">
            <v>0.78223580000000004</v>
          </cell>
          <cell r="M4003">
            <v>1.9116599999999999</v>
          </cell>
          <cell r="N4003">
            <v>1.9116599999999999</v>
          </cell>
          <cell r="O4003">
            <v>8</v>
          </cell>
        </row>
        <row r="4004">
          <cell r="A4004" t="str">
            <v>C&amp;I</v>
          </cell>
          <cell r="B4004">
            <v>19</v>
          </cell>
          <cell r="C4004" t="str">
            <v>R</v>
          </cell>
          <cell r="D4004" t="str">
            <v>Switch</v>
          </cell>
          <cell r="E4004" t="str">
            <v>Tonnage: 2&lt;=tons&lt;3</v>
          </cell>
          <cell r="F4004">
            <v>96.5</v>
          </cell>
          <cell r="G4004">
            <v>2.8527089999999999</v>
          </cell>
          <cell r="H4004">
            <v>2.1796169999999999</v>
          </cell>
          <cell r="I4004">
            <v>-1.8806890000000001</v>
          </cell>
          <cell r="J4004">
            <v>-0.76956270000000004</v>
          </cell>
          <cell r="K4004">
            <v>0</v>
          </cell>
          <cell r="L4004">
            <v>0.76956270000000004</v>
          </cell>
          <cell r="M4004">
            <v>1.8806890000000001</v>
          </cell>
          <cell r="N4004">
            <v>1.8806890000000001</v>
          </cell>
          <cell r="O4004">
            <v>8</v>
          </cell>
        </row>
        <row r="4005">
          <cell r="A4005" t="str">
            <v>C&amp;I</v>
          </cell>
          <cell r="B4005">
            <v>20</v>
          </cell>
          <cell r="C4005" t="str">
            <v>R</v>
          </cell>
          <cell r="D4005" t="str">
            <v>Switch</v>
          </cell>
          <cell r="E4005" t="str">
            <v>Tonnage: 2&lt;=tons&lt;3</v>
          </cell>
          <cell r="F4005">
            <v>94.5</v>
          </cell>
          <cell r="G4005">
            <v>2.6431089999999999</v>
          </cell>
          <cell r="H4005">
            <v>2.7214450000000001</v>
          </cell>
          <cell r="I4005">
            <v>-1.9127860000000001</v>
          </cell>
          <cell r="J4005">
            <v>-0.78269670000000002</v>
          </cell>
          <cell r="K4005">
            <v>0</v>
          </cell>
          <cell r="L4005">
            <v>0.78269670000000002</v>
          </cell>
          <cell r="M4005">
            <v>1.9127860000000001</v>
          </cell>
          <cell r="N4005">
            <v>1.9127860000000001</v>
          </cell>
          <cell r="O4005">
            <v>8</v>
          </cell>
        </row>
        <row r="4006">
          <cell r="A4006" t="str">
            <v>C&amp;I</v>
          </cell>
          <cell r="B4006">
            <v>21</v>
          </cell>
          <cell r="C4006" t="str">
            <v>R</v>
          </cell>
          <cell r="D4006" t="str">
            <v>Switch</v>
          </cell>
          <cell r="E4006" t="str">
            <v>Tonnage: 2&lt;=tons&lt;3</v>
          </cell>
          <cell r="F4006">
            <v>90.5</v>
          </cell>
          <cell r="G4006">
            <v>2.211989</v>
          </cell>
          <cell r="H4006">
            <v>2.1504970000000001</v>
          </cell>
          <cell r="I4006">
            <v>-1.868932</v>
          </cell>
          <cell r="J4006">
            <v>-0.76475190000000004</v>
          </cell>
          <cell r="K4006">
            <v>0</v>
          </cell>
          <cell r="L4006">
            <v>0.76475190000000004</v>
          </cell>
          <cell r="M4006">
            <v>1.868932</v>
          </cell>
          <cell r="N4006">
            <v>1.868932</v>
          </cell>
          <cell r="O4006">
            <v>8</v>
          </cell>
        </row>
        <row r="4007">
          <cell r="A4007" t="str">
            <v>C&amp;I</v>
          </cell>
          <cell r="B4007">
            <v>22</v>
          </cell>
          <cell r="C4007" t="str">
            <v>R</v>
          </cell>
          <cell r="D4007" t="str">
            <v>Switch</v>
          </cell>
          <cell r="E4007" t="str">
            <v>Tonnage: 2&lt;=tons&lt;3</v>
          </cell>
          <cell r="F4007">
            <v>87.5</v>
          </cell>
          <cell r="G4007">
            <v>2.0366810000000002</v>
          </cell>
          <cell r="H4007">
            <v>1.981114</v>
          </cell>
          <cell r="I4007">
            <v>-1.8351120000000001</v>
          </cell>
          <cell r="J4007">
            <v>-0.75091280000000005</v>
          </cell>
          <cell r="K4007">
            <v>0</v>
          </cell>
          <cell r="L4007">
            <v>0.75091280000000005</v>
          </cell>
          <cell r="M4007">
            <v>1.8351120000000001</v>
          </cell>
          <cell r="N4007">
            <v>1.8351120000000001</v>
          </cell>
          <cell r="O4007">
            <v>8</v>
          </cell>
        </row>
        <row r="4008">
          <cell r="A4008" t="str">
            <v>C&amp;I</v>
          </cell>
          <cell r="B4008">
            <v>23</v>
          </cell>
          <cell r="C4008" t="str">
            <v>R</v>
          </cell>
          <cell r="D4008" t="str">
            <v>Switch</v>
          </cell>
          <cell r="E4008" t="str">
            <v>Tonnage: 2&lt;=tons&lt;3</v>
          </cell>
          <cell r="F4008">
            <v>84.5</v>
          </cell>
          <cell r="G4008">
            <v>1.8951979999999999</v>
          </cell>
          <cell r="H4008">
            <v>2.1339939999999999</v>
          </cell>
          <cell r="I4008">
            <v>-1.815822</v>
          </cell>
          <cell r="J4008">
            <v>-0.7430196</v>
          </cell>
          <cell r="K4008">
            <v>0</v>
          </cell>
          <cell r="L4008">
            <v>0.7430196</v>
          </cell>
          <cell r="M4008">
            <v>1.815822</v>
          </cell>
          <cell r="N4008">
            <v>1.815822</v>
          </cell>
          <cell r="O4008">
            <v>8</v>
          </cell>
        </row>
        <row r="4009">
          <cell r="A4009" t="str">
            <v>C&amp;I</v>
          </cell>
          <cell r="B4009">
            <v>24</v>
          </cell>
          <cell r="C4009" t="str">
            <v>R</v>
          </cell>
          <cell r="D4009" t="str">
            <v>Switch</v>
          </cell>
          <cell r="E4009" t="str">
            <v>Tonnage: 2&lt;=tons&lt;3</v>
          </cell>
          <cell r="F4009">
            <v>82</v>
          </cell>
          <cell r="G4009">
            <v>1.809331</v>
          </cell>
          <cell r="H4009">
            <v>1.7865200000000001</v>
          </cell>
          <cell r="I4009">
            <v>-1.7955369999999999</v>
          </cell>
          <cell r="J4009">
            <v>-0.73471940000000002</v>
          </cell>
          <cell r="K4009">
            <v>0</v>
          </cell>
          <cell r="L4009">
            <v>0.73471940000000002</v>
          </cell>
          <cell r="M4009">
            <v>1.7955369999999999</v>
          </cell>
          <cell r="N4009">
            <v>1.7955369999999999</v>
          </cell>
          <cell r="O4009">
            <v>8</v>
          </cell>
        </row>
        <row r="4010">
          <cell r="A4010" t="str">
            <v>C&amp;I</v>
          </cell>
          <cell r="B4010">
            <v>1</v>
          </cell>
          <cell r="C4010" t="str">
            <v>R</v>
          </cell>
          <cell r="D4010" t="str">
            <v>Switch</v>
          </cell>
          <cell r="E4010" t="str">
            <v>Tonnage: 3&lt;=tons&lt;4</v>
          </cell>
          <cell r="F4010">
            <v>76.526399999999995</v>
          </cell>
          <cell r="G4010">
            <v>0.88637710000000003</v>
          </cell>
          <cell r="H4010">
            <v>0.8075118</v>
          </cell>
          <cell r="I4010">
            <v>-0.71302410000000005</v>
          </cell>
          <cell r="J4010">
            <v>-0.29176370000000001</v>
          </cell>
          <cell r="K4010">
            <v>0</v>
          </cell>
          <cell r="L4010">
            <v>0.29176370000000001</v>
          </cell>
          <cell r="M4010">
            <v>0.71302410000000005</v>
          </cell>
          <cell r="N4010">
            <v>0.71302410000000005</v>
          </cell>
          <cell r="O4010">
            <v>18</v>
          </cell>
        </row>
        <row r="4011">
          <cell r="A4011" t="str">
            <v>C&amp;I</v>
          </cell>
          <cell r="B4011">
            <v>2</v>
          </cell>
          <cell r="C4011" t="str">
            <v>R</v>
          </cell>
          <cell r="D4011" t="str">
            <v>Switch</v>
          </cell>
          <cell r="E4011" t="str">
            <v>Tonnage: 3&lt;=tons&lt;4</v>
          </cell>
          <cell r="F4011">
            <v>75.710700000000003</v>
          </cell>
          <cell r="G4011">
            <v>0.87611760000000005</v>
          </cell>
          <cell r="H4011">
            <v>0.82829980000000003</v>
          </cell>
          <cell r="I4011">
            <v>-0.71158699999999997</v>
          </cell>
          <cell r="J4011">
            <v>-0.29117559999999998</v>
          </cell>
          <cell r="K4011">
            <v>0</v>
          </cell>
          <cell r="L4011">
            <v>0.29117559999999998</v>
          </cell>
          <cell r="M4011">
            <v>0.71158699999999997</v>
          </cell>
          <cell r="N4011">
            <v>0.71158699999999997</v>
          </cell>
          <cell r="O4011">
            <v>18</v>
          </cell>
        </row>
        <row r="4012">
          <cell r="A4012" t="str">
            <v>C&amp;I</v>
          </cell>
          <cell r="B4012">
            <v>3</v>
          </cell>
          <cell r="C4012" t="str">
            <v>R</v>
          </cell>
          <cell r="D4012" t="str">
            <v>Switch</v>
          </cell>
          <cell r="E4012" t="str">
            <v>Tonnage: 3&lt;=tons&lt;4</v>
          </cell>
          <cell r="F4012">
            <v>73.342100000000002</v>
          </cell>
          <cell r="G4012">
            <v>0.89161639999999998</v>
          </cell>
          <cell r="H4012">
            <v>0.82176400000000005</v>
          </cell>
          <cell r="I4012">
            <v>-0.71078390000000002</v>
          </cell>
          <cell r="J4012">
            <v>-0.29084700000000002</v>
          </cell>
          <cell r="K4012">
            <v>0</v>
          </cell>
          <cell r="L4012">
            <v>0.29084700000000002</v>
          </cell>
          <cell r="M4012">
            <v>0.71078390000000002</v>
          </cell>
          <cell r="N4012">
            <v>0.71078390000000002</v>
          </cell>
          <cell r="O4012">
            <v>18</v>
          </cell>
        </row>
        <row r="4013">
          <cell r="A4013" t="str">
            <v>C&amp;I</v>
          </cell>
          <cell r="B4013">
            <v>4</v>
          </cell>
          <cell r="C4013" t="str">
            <v>R</v>
          </cell>
          <cell r="D4013" t="str">
            <v>Switch</v>
          </cell>
          <cell r="E4013" t="str">
            <v>Tonnage: 3&lt;=tons&lt;4</v>
          </cell>
          <cell r="F4013">
            <v>72.157899999999998</v>
          </cell>
          <cell r="G4013">
            <v>0.90550229999999998</v>
          </cell>
          <cell r="H4013">
            <v>0.87753650000000005</v>
          </cell>
          <cell r="I4013">
            <v>-0.70971910000000005</v>
          </cell>
          <cell r="J4013">
            <v>-0.29041129999999998</v>
          </cell>
          <cell r="K4013">
            <v>0</v>
          </cell>
          <cell r="L4013">
            <v>0.29041129999999998</v>
          </cell>
          <cell r="M4013">
            <v>0.70971910000000005</v>
          </cell>
          <cell r="N4013">
            <v>0.70971910000000005</v>
          </cell>
          <cell r="O4013">
            <v>18</v>
          </cell>
        </row>
        <row r="4014">
          <cell r="A4014" t="str">
            <v>C&amp;I</v>
          </cell>
          <cell r="B4014">
            <v>5</v>
          </cell>
          <cell r="C4014" t="str">
            <v>R</v>
          </cell>
          <cell r="D4014" t="str">
            <v>Switch</v>
          </cell>
          <cell r="E4014" t="str">
            <v>Tonnage: 3&lt;=tons&lt;4</v>
          </cell>
          <cell r="F4014">
            <v>70.342100000000002</v>
          </cell>
          <cell r="G4014">
            <v>0.87068719999999999</v>
          </cell>
          <cell r="H4014">
            <v>0.82017229999999997</v>
          </cell>
          <cell r="I4014">
            <v>-0.70978300000000005</v>
          </cell>
          <cell r="J4014">
            <v>-0.29043750000000002</v>
          </cell>
          <cell r="K4014">
            <v>0</v>
          </cell>
          <cell r="L4014">
            <v>0.29043750000000002</v>
          </cell>
          <cell r="M4014">
            <v>0.70978300000000005</v>
          </cell>
          <cell r="N4014">
            <v>0.70978300000000005</v>
          </cell>
          <cell r="O4014">
            <v>18</v>
          </cell>
        </row>
        <row r="4015">
          <cell r="A4015" t="str">
            <v>C&amp;I</v>
          </cell>
          <cell r="B4015">
            <v>6</v>
          </cell>
          <cell r="C4015" t="str">
            <v>R</v>
          </cell>
          <cell r="D4015" t="str">
            <v>Switch</v>
          </cell>
          <cell r="E4015" t="str">
            <v>Tonnage: 3&lt;=tons&lt;4</v>
          </cell>
          <cell r="F4015">
            <v>69.184299999999993</v>
          </cell>
          <cell r="G4015">
            <v>0.88055899999999998</v>
          </cell>
          <cell r="H4015">
            <v>0.82406509999999999</v>
          </cell>
          <cell r="I4015">
            <v>-0.70895980000000003</v>
          </cell>
          <cell r="J4015">
            <v>-0.29010059999999999</v>
          </cell>
          <cell r="K4015">
            <v>0</v>
          </cell>
          <cell r="L4015">
            <v>0.29010059999999999</v>
          </cell>
          <cell r="M4015">
            <v>0.70895980000000003</v>
          </cell>
          <cell r="N4015">
            <v>0.70895980000000003</v>
          </cell>
          <cell r="O4015">
            <v>18</v>
          </cell>
        </row>
        <row r="4016">
          <cell r="A4016" t="str">
            <v>C&amp;I</v>
          </cell>
          <cell r="B4016">
            <v>7</v>
          </cell>
          <cell r="C4016" t="str">
            <v>R</v>
          </cell>
          <cell r="D4016" t="str">
            <v>Switch</v>
          </cell>
          <cell r="E4016" t="str">
            <v>Tonnage: 3&lt;=tons&lt;4</v>
          </cell>
          <cell r="F4016">
            <v>68.342100000000002</v>
          </cell>
          <cell r="G4016">
            <v>0.80430109999999999</v>
          </cell>
          <cell r="H4016">
            <v>0.74470979999999998</v>
          </cell>
          <cell r="I4016">
            <v>-0.71109389999999995</v>
          </cell>
          <cell r="J4016">
            <v>-0.29097390000000001</v>
          </cell>
          <cell r="K4016">
            <v>0</v>
          </cell>
          <cell r="L4016">
            <v>0.29097390000000001</v>
          </cell>
          <cell r="M4016">
            <v>0.71109389999999995</v>
          </cell>
          <cell r="N4016">
            <v>0.71109389999999995</v>
          </cell>
          <cell r="O4016">
            <v>18</v>
          </cell>
        </row>
        <row r="4017">
          <cell r="A4017" t="str">
            <v>C&amp;I</v>
          </cell>
          <cell r="B4017">
            <v>8</v>
          </cell>
          <cell r="C4017" t="str">
            <v>R</v>
          </cell>
          <cell r="D4017" t="str">
            <v>Switch</v>
          </cell>
          <cell r="E4017" t="str">
            <v>Tonnage: 3&lt;=tons&lt;4</v>
          </cell>
          <cell r="F4017">
            <v>69.315700000000007</v>
          </cell>
          <cell r="G4017">
            <v>0.70032539999999999</v>
          </cell>
          <cell r="H4017">
            <v>0.63712539999999995</v>
          </cell>
          <cell r="I4017">
            <v>-0.71054209999999995</v>
          </cell>
          <cell r="J4017">
            <v>-0.29074810000000001</v>
          </cell>
          <cell r="K4017">
            <v>0</v>
          </cell>
          <cell r="L4017">
            <v>0.29074810000000001</v>
          </cell>
          <cell r="M4017">
            <v>0.71054209999999995</v>
          </cell>
          <cell r="N4017">
            <v>0.71054209999999995</v>
          </cell>
          <cell r="O4017">
            <v>18</v>
          </cell>
        </row>
        <row r="4018">
          <cell r="A4018" t="str">
            <v>C&amp;I</v>
          </cell>
          <cell r="B4018">
            <v>9</v>
          </cell>
          <cell r="C4018" t="str">
            <v>R</v>
          </cell>
          <cell r="D4018" t="str">
            <v>Switch</v>
          </cell>
          <cell r="E4018" t="str">
            <v>Tonnage: 3&lt;=tons&lt;4</v>
          </cell>
          <cell r="F4018">
            <v>72.605000000000004</v>
          </cell>
          <cell r="G4018">
            <v>2.0185110000000002</v>
          </cell>
          <cell r="H4018">
            <v>0.81743509999999997</v>
          </cell>
          <cell r="I4018">
            <v>-0.78315679999999999</v>
          </cell>
          <cell r="J4018">
            <v>-0.32046140000000001</v>
          </cell>
          <cell r="K4018">
            <v>0</v>
          </cell>
          <cell r="L4018">
            <v>0.32046140000000001</v>
          </cell>
          <cell r="M4018">
            <v>0.78315679999999999</v>
          </cell>
          <cell r="N4018">
            <v>0.78315679999999999</v>
          </cell>
          <cell r="O4018">
            <v>18</v>
          </cell>
        </row>
        <row r="4019">
          <cell r="A4019" t="str">
            <v>C&amp;I</v>
          </cell>
          <cell r="B4019">
            <v>10</v>
          </cell>
          <cell r="C4019" t="str">
            <v>R</v>
          </cell>
          <cell r="D4019" t="str">
            <v>Switch</v>
          </cell>
          <cell r="E4019" t="str">
            <v>Tonnage: 3&lt;=tons&lt;4</v>
          </cell>
          <cell r="F4019">
            <v>77.262799999999999</v>
          </cell>
          <cell r="G4019">
            <v>4.615005</v>
          </cell>
          <cell r="H4019">
            <v>3.2490030000000001</v>
          </cell>
          <cell r="I4019">
            <v>-0.79003299999999999</v>
          </cell>
          <cell r="J4019">
            <v>-0.32327509999999998</v>
          </cell>
          <cell r="K4019">
            <v>0</v>
          </cell>
          <cell r="L4019">
            <v>0.32327509999999998</v>
          </cell>
          <cell r="M4019">
            <v>0.79003299999999999</v>
          </cell>
          <cell r="N4019">
            <v>0.79003299999999999</v>
          </cell>
          <cell r="O4019">
            <v>18</v>
          </cell>
        </row>
        <row r="4020">
          <cell r="A4020" t="str">
            <v>C&amp;I</v>
          </cell>
          <cell r="B4020">
            <v>11</v>
          </cell>
          <cell r="C4020" t="str">
            <v>R</v>
          </cell>
          <cell r="D4020" t="str">
            <v>Switch</v>
          </cell>
          <cell r="E4020" t="str">
            <v>Tonnage: 3&lt;=tons&lt;4</v>
          </cell>
          <cell r="F4020">
            <v>82.289299999999997</v>
          </cell>
          <cell r="G4020">
            <v>4.6180810000000001</v>
          </cell>
          <cell r="H4020">
            <v>4.7792669999999999</v>
          </cell>
          <cell r="I4020">
            <v>-0.79034839999999995</v>
          </cell>
          <cell r="J4020">
            <v>-0.32340419999999998</v>
          </cell>
          <cell r="K4020">
            <v>0</v>
          </cell>
          <cell r="L4020">
            <v>0.32340419999999998</v>
          </cell>
          <cell r="M4020">
            <v>0.79034839999999995</v>
          </cell>
          <cell r="N4020">
            <v>0.79034839999999995</v>
          </cell>
          <cell r="O4020">
            <v>18</v>
          </cell>
        </row>
        <row r="4021">
          <cell r="A4021" t="str">
            <v>C&amp;I</v>
          </cell>
          <cell r="B4021">
            <v>12</v>
          </cell>
          <cell r="C4021" t="str">
            <v>R</v>
          </cell>
          <cell r="D4021" t="str">
            <v>Switch</v>
          </cell>
          <cell r="E4021" t="str">
            <v>Tonnage: 3&lt;=tons&lt;4</v>
          </cell>
          <cell r="F4021">
            <v>86.473600000000005</v>
          </cell>
          <cell r="G4021">
            <v>4.5710030000000001</v>
          </cell>
          <cell r="H4021">
            <v>5.0242399999999998</v>
          </cell>
          <cell r="I4021">
            <v>-0.78743339999999995</v>
          </cell>
          <cell r="J4021">
            <v>-0.32221139999999998</v>
          </cell>
          <cell r="K4021">
            <v>0</v>
          </cell>
          <cell r="L4021">
            <v>0.32221139999999998</v>
          </cell>
          <cell r="M4021">
            <v>0.78743339999999995</v>
          </cell>
          <cell r="N4021">
            <v>0.78743339999999995</v>
          </cell>
          <cell r="O4021">
            <v>18</v>
          </cell>
        </row>
        <row r="4022">
          <cell r="A4022" t="str">
            <v>C&amp;I</v>
          </cell>
          <cell r="B4022">
            <v>13</v>
          </cell>
          <cell r="C4022" t="str">
            <v>R</v>
          </cell>
          <cell r="D4022" t="str">
            <v>Switch</v>
          </cell>
          <cell r="E4022" t="str">
            <v>Tonnage: 3&lt;=tons&lt;4</v>
          </cell>
          <cell r="F4022">
            <v>89.815700000000007</v>
          </cell>
          <cell r="G4022">
            <v>5.0390059999999997</v>
          </cell>
          <cell r="H4022">
            <v>4.7141080000000004</v>
          </cell>
          <cell r="I4022">
            <v>-0.76394580000000001</v>
          </cell>
          <cell r="J4022">
            <v>-0.3126004</v>
          </cell>
          <cell r="K4022">
            <v>0</v>
          </cell>
          <cell r="L4022">
            <v>0.3126004</v>
          </cell>
          <cell r="M4022">
            <v>0.76394580000000001</v>
          </cell>
          <cell r="N4022">
            <v>0.76394580000000001</v>
          </cell>
          <cell r="O4022">
            <v>18</v>
          </cell>
        </row>
        <row r="4023">
          <cell r="A4023" t="str">
            <v>C&amp;I</v>
          </cell>
          <cell r="B4023">
            <v>14</v>
          </cell>
          <cell r="C4023" t="str">
            <v>R</v>
          </cell>
          <cell r="D4023" t="str">
            <v>Switch</v>
          </cell>
          <cell r="E4023" t="str">
            <v>Tonnage: 3&lt;=tons&lt;4</v>
          </cell>
          <cell r="F4023">
            <v>92.657899999999998</v>
          </cell>
          <cell r="G4023">
            <v>5.2382299999999997</v>
          </cell>
          <cell r="H4023">
            <v>5.0294749999999997</v>
          </cell>
          <cell r="I4023">
            <v>-0.76961849999999998</v>
          </cell>
          <cell r="J4023">
            <v>-0.31492160000000002</v>
          </cell>
          <cell r="K4023">
            <v>0</v>
          </cell>
          <cell r="L4023">
            <v>0.31492160000000002</v>
          </cell>
          <cell r="M4023">
            <v>0.76961849999999998</v>
          </cell>
          <cell r="N4023">
            <v>0.76961849999999998</v>
          </cell>
          <cell r="O4023">
            <v>18</v>
          </cell>
        </row>
        <row r="4024">
          <cell r="A4024" t="str">
            <v>C&amp;I</v>
          </cell>
          <cell r="B4024">
            <v>15</v>
          </cell>
          <cell r="C4024" t="str">
            <v>R</v>
          </cell>
          <cell r="D4024" t="str">
            <v>Switch</v>
          </cell>
          <cell r="E4024" t="str">
            <v>Tonnage: 3&lt;=tons&lt;4</v>
          </cell>
          <cell r="F4024">
            <v>95</v>
          </cell>
          <cell r="G4024">
            <v>5.3989419999999999</v>
          </cell>
          <cell r="H4024">
            <v>5.3181719999999997</v>
          </cell>
          <cell r="I4024">
            <v>-0.77052900000000002</v>
          </cell>
          <cell r="J4024">
            <v>-0.31529420000000002</v>
          </cell>
          <cell r="K4024">
            <v>0</v>
          </cell>
          <cell r="L4024">
            <v>0.31529420000000002</v>
          </cell>
          <cell r="M4024">
            <v>0.77052900000000002</v>
          </cell>
          <cell r="N4024">
            <v>0.77052900000000002</v>
          </cell>
          <cell r="O4024">
            <v>18</v>
          </cell>
        </row>
        <row r="4025">
          <cell r="A4025" t="str">
            <v>C&amp;I</v>
          </cell>
          <cell r="B4025">
            <v>16</v>
          </cell>
          <cell r="C4025" t="str">
            <v>R</v>
          </cell>
          <cell r="D4025" t="str">
            <v>Switch</v>
          </cell>
          <cell r="E4025" t="str">
            <v>Tonnage: 3&lt;=tons&lt;4</v>
          </cell>
          <cell r="F4025">
            <v>97.026399999999995</v>
          </cell>
          <cell r="G4025">
            <v>5.6542380000000003</v>
          </cell>
          <cell r="H4025">
            <v>5.298419</v>
          </cell>
          <cell r="I4025">
            <v>-0.78006240000000004</v>
          </cell>
          <cell r="J4025">
            <v>-0.31919520000000001</v>
          </cell>
          <cell r="K4025">
            <v>0</v>
          </cell>
          <cell r="L4025">
            <v>0.31919520000000001</v>
          </cell>
          <cell r="M4025">
            <v>0.78006240000000004</v>
          </cell>
          <cell r="N4025">
            <v>0.78006240000000004</v>
          </cell>
          <cell r="O4025">
            <v>18</v>
          </cell>
        </row>
        <row r="4026">
          <cell r="A4026" t="str">
            <v>C&amp;I</v>
          </cell>
          <cell r="B4026">
            <v>17</v>
          </cell>
          <cell r="C4026" t="str">
            <v>R</v>
          </cell>
          <cell r="D4026" t="str">
            <v>Switch</v>
          </cell>
          <cell r="E4026" t="str">
            <v>Tonnage: 3&lt;=tons&lt;4</v>
          </cell>
          <cell r="F4026">
            <v>98.052899999999994</v>
          </cell>
          <cell r="G4026">
            <v>5.6248680000000002</v>
          </cell>
          <cell r="H4026">
            <v>3.1382569999999999</v>
          </cell>
          <cell r="I4026">
            <v>-0.78671869999999999</v>
          </cell>
          <cell r="J4026">
            <v>-0.32191890000000001</v>
          </cell>
          <cell r="K4026">
            <v>0</v>
          </cell>
          <cell r="L4026">
            <v>0.32191890000000001</v>
          </cell>
          <cell r="M4026">
            <v>0.78671869999999999</v>
          </cell>
          <cell r="N4026">
            <v>0.78671869999999999</v>
          </cell>
          <cell r="O4026">
            <v>18</v>
          </cell>
        </row>
        <row r="4027">
          <cell r="A4027" t="str">
            <v>C&amp;I</v>
          </cell>
          <cell r="B4027">
            <v>18</v>
          </cell>
          <cell r="C4027" t="str">
            <v>R</v>
          </cell>
          <cell r="D4027" t="str">
            <v>Switch</v>
          </cell>
          <cell r="E4027" t="str">
            <v>Tonnage: 3&lt;=tons&lt;4</v>
          </cell>
          <cell r="F4027">
            <v>98.210700000000003</v>
          </cell>
          <cell r="G4027">
            <v>3.9711880000000002</v>
          </cell>
          <cell r="H4027">
            <v>2.448585</v>
          </cell>
          <cell r="I4027">
            <v>-0.91308840000000002</v>
          </cell>
          <cell r="J4027">
            <v>-0.37362830000000002</v>
          </cell>
          <cell r="K4027">
            <v>0</v>
          </cell>
          <cell r="L4027">
            <v>0.37362830000000002</v>
          </cell>
          <cell r="M4027">
            <v>0.91308840000000002</v>
          </cell>
          <cell r="N4027">
            <v>0.91308840000000002</v>
          </cell>
          <cell r="O4027">
            <v>18</v>
          </cell>
        </row>
        <row r="4028">
          <cell r="A4028" t="str">
            <v>C&amp;I</v>
          </cell>
          <cell r="B4028">
            <v>19</v>
          </cell>
          <cell r="C4028" t="str">
            <v>R</v>
          </cell>
          <cell r="D4028" t="str">
            <v>Switch</v>
          </cell>
          <cell r="E4028" t="str">
            <v>Tonnage: 3&lt;=tons&lt;4</v>
          </cell>
          <cell r="F4028">
            <v>95.868600000000001</v>
          </cell>
          <cell r="G4028">
            <v>2.1000030000000001</v>
          </cell>
          <cell r="H4028">
            <v>1.847081</v>
          </cell>
          <cell r="I4028">
            <v>-0.86197080000000004</v>
          </cell>
          <cell r="J4028">
            <v>-0.35271150000000001</v>
          </cell>
          <cell r="K4028">
            <v>0</v>
          </cell>
          <cell r="L4028">
            <v>0.35271150000000001</v>
          </cell>
          <cell r="M4028">
            <v>0.86197080000000004</v>
          </cell>
          <cell r="N4028">
            <v>0.86197080000000004</v>
          </cell>
          <cell r="O4028">
            <v>18</v>
          </cell>
        </row>
        <row r="4029">
          <cell r="A4029" t="str">
            <v>C&amp;I</v>
          </cell>
          <cell r="B4029">
            <v>20</v>
          </cell>
          <cell r="C4029" t="str">
            <v>R</v>
          </cell>
          <cell r="D4029" t="str">
            <v>Switch</v>
          </cell>
          <cell r="E4029" t="str">
            <v>Tonnage: 3&lt;=tons&lt;4</v>
          </cell>
          <cell r="F4029">
            <v>93.552899999999994</v>
          </cell>
          <cell r="G4029">
            <v>1.148191</v>
          </cell>
          <cell r="H4029">
            <v>1.1914039999999999</v>
          </cell>
          <cell r="I4029">
            <v>-0.86526250000000005</v>
          </cell>
          <cell r="J4029">
            <v>-0.3540584</v>
          </cell>
          <cell r="K4029">
            <v>0</v>
          </cell>
          <cell r="L4029">
            <v>0.3540584</v>
          </cell>
          <cell r="M4029">
            <v>0.86526250000000005</v>
          </cell>
          <cell r="N4029">
            <v>0.86526250000000005</v>
          </cell>
          <cell r="O4029">
            <v>18</v>
          </cell>
        </row>
        <row r="4030">
          <cell r="A4030" t="str">
            <v>C&amp;I</v>
          </cell>
          <cell r="B4030">
            <v>21</v>
          </cell>
          <cell r="C4030" t="str">
            <v>R</v>
          </cell>
          <cell r="D4030" t="str">
            <v>Switch</v>
          </cell>
          <cell r="E4030" t="str">
            <v>Tonnage: 3&lt;=tons&lt;4</v>
          </cell>
          <cell r="F4030">
            <v>89.868600000000001</v>
          </cell>
          <cell r="G4030">
            <v>1.194796</v>
          </cell>
          <cell r="H4030">
            <v>0.75447509999999995</v>
          </cell>
          <cell r="I4030">
            <v>-0.78305170000000002</v>
          </cell>
          <cell r="J4030">
            <v>-0.32041839999999999</v>
          </cell>
          <cell r="K4030">
            <v>0</v>
          </cell>
          <cell r="L4030">
            <v>0.32041839999999999</v>
          </cell>
          <cell r="M4030">
            <v>0.78305170000000002</v>
          </cell>
          <cell r="N4030">
            <v>0.78305170000000002</v>
          </cell>
          <cell r="O4030">
            <v>18</v>
          </cell>
        </row>
        <row r="4031">
          <cell r="A4031" t="str">
            <v>C&amp;I</v>
          </cell>
          <cell r="B4031">
            <v>22</v>
          </cell>
          <cell r="C4031" t="str">
            <v>R</v>
          </cell>
          <cell r="D4031" t="str">
            <v>Switch</v>
          </cell>
          <cell r="E4031" t="str">
            <v>Tonnage: 3&lt;=tons&lt;4</v>
          </cell>
          <cell r="F4031">
            <v>86.868600000000001</v>
          </cell>
          <cell r="G4031">
            <v>1.0264150000000001</v>
          </cell>
          <cell r="H4031">
            <v>0.76403840000000001</v>
          </cell>
          <cell r="I4031">
            <v>-0.74665979999999998</v>
          </cell>
          <cell r="J4031">
            <v>-0.3055272</v>
          </cell>
          <cell r="K4031">
            <v>0</v>
          </cell>
          <cell r="L4031">
            <v>0.3055272</v>
          </cell>
          <cell r="M4031">
            <v>0.74665979999999998</v>
          </cell>
          <cell r="N4031">
            <v>0.74665979999999998</v>
          </cell>
          <cell r="O4031">
            <v>18</v>
          </cell>
        </row>
        <row r="4032">
          <cell r="A4032" t="str">
            <v>C&amp;I</v>
          </cell>
          <cell r="B4032">
            <v>23</v>
          </cell>
          <cell r="C4032" t="str">
            <v>R</v>
          </cell>
          <cell r="D4032" t="str">
            <v>Switch</v>
          </cell>
          <cell r="E4032" t="str">
            <v>Tonnage: 3&lt;=tons&lt;4</v>
          </cell>
          <cell r="F4032">
            <v>83.868600000000001</v>
          </cell>
          <cell r="G4032">
            <v>0.96220309999999998</v>
          </cell>
          <cell r="H4032">
            <v>0.73427620000000005</v>
          </cell>
          <cell r="I4032">
            <v>-0.7264929</v>
          </cell>
          <cell r="J4032">
            <v>-0.29727500000000001</v>
          </cell>
          <cell r="K4032">
            <v>0</v>
          </cell>
          <cell r="L4032">
            <v>0.29727500000000001</v>
          </cell>
          <cell r="M4032">
            <v>0.7264929</v>
          </cell>
          <cell r="N4032">
            <v>0.7264929</v>
          </cell>
          <cell r="O4032">
            <v>18</v>
          </cell>
        </row>
        <row r="4033">
          <cell r="A4033" t="str">
            <v>C&amp;I</v>
          </cell>
          <cell r="B4033">
            <v>24</v>
          </cell>
          <cell r="C4033" t="str">
            <v>R</v>
          </cell>
          <cell r="D4033" t="str">
            <v>Switch</v>
          </cell>
          <cell r="E4033" t="str">
            <v>Tonnage: 3&lt;=tons&lt;4</v>
          </cell>
          <cell r="F4033">
            <v>81.368600000000001</v>
          </cell>
          <cell r="G4033">
            <v>0.86663199999999996</v>
          </cell>
          <cell r="H4033">
            <v>0.78148870000000004</v>
          </cell>
          <cell r="I4033">
            <v>-0.71709750000000005</v>
          </cell>
          <cell r="J4033">
            <v>-0.29343049999999998</v>
          </cell>
          <cell r="K4033">
            <v>0</v>
          </cell>
          <cell r="L4033">
            <v>0.29343049999999998</v>
          </cell>
          <cell r="M4033">
            <v>0.71709750000000005</v>
          </cell>
          <cell r="N4033">
            <v>0.71709750000000005</v>
          </cell>
          <cell r="O4033">
            <v>18</v>
          </cell>
        </row>
        <row r="4034">
          <cell r="A4034" t="str">
            <v>C&amp;I</v>
          </cell>
          <cell r="B4034">
            <v>1</v>
          </cell>
          <cell r="C4034" t="str">
            <v>R</v>
          </cell>
          <cell r="D4034" t="str">
            <v>Switch</v>
          </cell>
          <cell r="E4034" t="str">
            <v>Tonnage: 4&lt;=tons&lt;5</v>
          </cell>
          <cell r="F4034">
            <v>72.259600000000006</v>
          </cell>
          <cell r="G4034">
            <v>5.2489599999999997E-2</v>
          </cell>
          <cell r="H4034">
            <v>4.28387E-2</v>
          </cell>
          <cell r="I4034">
            <v>-0.27911599999999998</v>
          </cell>
          <cell r="J4034">
            <v>-0.11421199999999999</v>
          </cell>
          <cell r="K4034">
            <v>0</v>
          </cell>
          <cell r="L4034">
            <v>0.11421199999999999</v>
          </cell>
          <cell r="M4034">
            <v>0.27911599999999998</v>
          </cell>
          <cell r="N4034">
            <v>0.27911599999999998</v>
          </cell>
          <cell r="O4034">
            <v>7</v>
          </cell>
        </row>
        <row r="4035">
          <cell r="A4035" t="str">
            <v>C&amp;I</v>
          </cell>
          <cell r="B4035">
            <v>2</v>
          </cell>
          <cell r="C4035" t="str">
            <v>R</v>
          </cell>
          <cell r="D4035" t="str">
            <v>Switch</v>
          </cell>
          <cell r="E4035" t="str">
            <v>Tonnage: 4&lt;=tons&lt;5</v>
          </cell>
          <cell r="F4035">
            <v>70.811499999999995</v>
          </cell>
          <cell r="G4035">
            <v>5.3514899999999997E-2</v>
          </cell>
          <cell r="H4035">
            <v>5.0226800000000002E-2</v>
          </cell>
          <cell r="I4035">
            <v>-0.2759142</v>
          </cell>
          <cell r="J4035">
            <v>-0.1129018</v>
          </cell>
          <cell r="K4035">
            <v>0</v>
          </cell>
          <cell r="L4035">
            <v>0.1129018</v>
          </cell>
          <cell r="M4035">
            <v>0.2759142</v>
          </cell>
          <cell r="N4035">
            <v>0.2759142</v>
          </cell>
          <cell r="O4035">
            <v>7</v>
          </cell>
        </row>
        <row r="4036">
          <cell r="A4036" t="str">
            <v>C&amp;I</v>
          </cell>
          <cell r="B4036">
            <v>3</v>
          </cell>
          <cell r="C4036" t="str">
            <v>R</v>
          </cell>
          <cell r="D4036" t="str">
            <v>Switch</v>
          </cell>
          <cell r="E4036" t="str">
            <v>Tonnage: 4&lt;=tons&lt;5</v>
          </cell>
          <cell r="F4036">
            <v>71.129800000000003</v>
          </cell>
          <cell r="G4036">
            <v>5.2111699999999997E-2</v>
          </cell>
          <cell r="H4036">
            <v>4.4443000000000003E-2</v>
          </cell>
          <cell r="I4036">
            <v>-0.2746383</v>
          </cell>
          <cell r="J4036">
            <v>-0.1123798</v>
          </cell>
          <cell r="K4036">
            <v>0</v>
          </cell>
          <cell r="L4036">
            <v>0.1123798</v>
          </cell>
          <cell r="M4036">
            <v>0.2746383</v>
          </cell>
          <cell r="N4036">
            <v>0.2746383</v>
          </cell>
          <cell r="O4036">
            <v>7</v>
          </cell>
        </row>
        <row r="4037">
          <cell r="A4037" t="str">
            <v>C&amp;I</v>
          </cell>
          <cell r="B4037">
            <v>4</v>
          </cell>
          <cell r="C4037" t="str">
            <v>R</v>
          </cell>
          <cell r="D4037" t="str">
            <v>Switch</v>
          </cell>
          <cell r="E4037" t="str">
            <v>Tonnage: 4&lt;=tons&lt;5</v>
          </cell>
          <cell r="F4037">
            <v>70.5779</v>
          </cell>
          <cell r="G4037">
            <v>5.0855600000000001E-2</v>
          </cell>
          <cell r="H4037">
            <v>4.3004800000000003E-2</v>
          </cell>
          <cell r="I4037">
            <v>-0.27422400000000002</v>
          </cell>
          <cell r="J4037">
            <v>-0.1122103</v>
          </cell>
          <cell r="K4037">
            <v>0</v>
          </cell>
          <cell r="L4037">
            <v>0.1122103</v>
          </cell>
          <cell r="M4037">
            <v>0.27422400000000002</v>
          </cell>
          <cell r="N4037">
            <v>0.27422400000000002</v>
          </cell>
          <cell r="O4037">
            <v>7</v>
          </cell>
        </row>
        <row r="4038">
          <cell r="A4038" t="str">
            <v>C&amp;I</v>
          </cell>
          <cell r="B4038">
            <v>5</v>
          </cell>
          <cell r="C4038" t="str">
            <v>R</v>
          </cell>
          <cell r="D4038" t="str">
            <v>Switch</v>
          </cell>
          <cell r="E4038" t="str">
            <v>Tonnage: 4&lt;=tons&lt;5</v>
          </cell>
          <cell r="F4038">
            <v>68.603800000000007</v>
          </cell>
          <cell r="G4038">
            <v>4.9136399999999997E-2</v>
          </cell>
          <cell r="H4038">
            <v>4.4224899999999998E-2</v>
          </cell>
          <cell r="I4038">
            <v>-0.27398030000000001</v>
          </cell>
          <cell r="J4038">
            <v>-0.1121105</v>
          </cell>
          <cell r="K4038">
            <v>0</v>
          </cell>
          <cell r="L4038">
            <v>0.1121105</v>
          </cell>
          <cell r="M4038">
            <v>0.27398030000000001</v>
          </cell>
          <cell r="N4038">
            <v>0.27398030000000001</v>
          </cell>
          <cell r="O4038">
            <v>7</v>
          </cell>
        </row>
        <row r="4039">
          <cell r="A4039" t="str">
            <v>C&amp;I</v>
          </cell>
          <cell r="B4039">
            <v>6</v>
          </cell>
          <cell r="C4039" t="str">
            <v>R</v>
          </cell>
          <cell r="D4039" t="str">
            <v>Switch</v>
          </cell>
          <cell r="E4039" t="str">
            <v>Tonnage: 4&lt;=tons&lt;5</v>
          </cell>
          <cell r="F4039">
            <v>67.603800000000007</v>
          </cell>
          <cell r="G4039">
            <v>5.2087000000000001E-2</v>
          </cell>
          <cell r="H4039">
            <v>4.29685E-2</v>
          </cell>
          <cell r="I4039">
            <v>-0.27387430000000001</v>
          </cell>
          <cell r="J4039">
            <v>-0.1120671</v>
          </cell>
          <cell r="K4039">
            <v>0</v>
          </cell>
          <cell r="L4039">
            <v>0.1120671</v>
          </cell>
          <cell r="M4039">
            <v>0.27387430000000001</v>
          </cell>
          <cell r="N4039">
            <v>0.27387430000000001</v>
          </cell>
          <cell r="O4039">
            <v>7</v>
          </cell>
        </row>
        <row r="4040">
          <cell r="A4040" t="str">
            <v>C&amp;I</v>
          </cell>
          <cell r="B4040">
            <v>7</v>
          </cell>
          <cell r="C4040" t="str">
            <v>R</v>
          </cell>
          <cell r="D4040" t="str">
            <v>Switch</v>
          </cell>
          <cell r="E4040" t="str">
            <v>Tonnage: 4&lt;=tons&lt;5</v>
          </cell>
          <cell r="F4040">
            <v>65.655799999999999</v>
          </cell>
          <cell r="G4040">
            <v>4.5626899999999998E-2</v>
          </cell>
          <cell r="H4040">
            <v>4.0767100000000001E-2</v>
          </cell>
          <cell r="I4040">
            <v>-0.27391389999999999</v>
          </cell>
          <cell r="J4040">
            <v>-0.1120833</v>
          </cell>
          <cell r="K4040">
            <v>0</v>
          </cell>
          <cell r="L4040">
            <v>0.1120833</v>
          </cell>
          <cell r="M4040">
            <v>0.27391389999999999</v>
          </cell>
          <cell r="N4040">
            <v>0.27391389999999999</v>
          </cell>
          <cell r="O4040">
            <v>7</v>
          </cell>
        </row>
        <row r="4041">
          <cell r="A4041" t="str">
            <v>C&amp;I</v>
          </cell>
          <cell r="B4041">
            <v>8</v>
          </cell>
          <cell r="C4041" t="str">
            <v>R</v>
          </cell>
          <cell r="D4041" t="str">
            <v>Switch</v>
          </cell>
          <cell r="E4041" t="str">
            <v>Tonnage: 4&lt;=tons&lt;5</v>
          </cell>
          <cell r="F4041">
            <v>65.681700000000006</v>
          </cell>
          <cell r="G4041">
            <v>3.46191E-2</v>
          </cell>
          <cell r="H4041">
            <v>2.99367E-2</v>
          </cell>
          <cell r="I4041">
            <v>-0.27400940000000001</v>
          </cell>
          <cell r="J4041">
            <v>-0.1121224</v>
          </cell>
          <cell r="K4041">
            <v>0</v>
          </cell>
          <cell r="L4041">
            <v>0.1121224</v>
          </cell>
          <cell r="M4041">
            <v>0.27400940000000001</v>
          </cell>
          <cell r="N4041">
            <v>0.27400940000000001</v>
          </cell>
          <cell r="O4041">
            <v>7</v>
          </cell>
        </row>
        <row r="4042">
          <cell r="A4042" t="str">
            <v>C&amp;I</v>
          </cell>
          <cell r="B4042">
            <v>9</v>
          </cell>
          <cell r="C4042" t="str">
            <v>R</v>
          </cell>
          <cell r="D4042" t="str">
            <v>Switch</v>
          </cell>
          <cell r="E4042" t="str">
            <v>Tonnage: 4&lt;=tons&lt;5</v>
          </cell>
          <cell r="F4042">
            <v>69.603800000000007</v>
          </cell>
          <cell r="G4042">
            <v>5.5724700000000002E-2</v>
          </cell>
          <cell r="H4042">
            <v>4.5351599999999999E-2</v>
          </cell>
          <cell r="I4042">
            <v>-0.27493590000000001</v>
          </cell>
          <cell r="J4042">
            <v>-0.11250159999999999</v>
          </cell>
          <cell r="K4042">
            <v>0</v>
          </cell>
          <cell r="L4042">
            <v>0.11250159999999999</v>
          </cell>
          <cell r="M4042">
            <v>0.27493590000000001</v>
          </cell>
          <cell r="N4042">
            <v>0.27493590000000001</v>
          </cell>
          <cell r="O4042">
            <v>7</v>
          </cell>
        </row>
        <row r="4043">
          <cell r="A4043" t="str">
            <v>C&amp;I</v>
          </cell>
          <cell r="B4043">
            <v>10</v>
          </cell>
          <cell r="C4043" t="str">
            <v>R</v>
          </cell>
          <cell r="D4043" t="str">
            <v>Switch</v>
          </cell>
          <cell r="E4043" t="str">
            <v>Tonnage: 4&lt;=tons&lt;5</v>
          </cell>
          <cell r="F4043">
            <v>75.051900000000003</v>
          </cell>
          <cell r="G4043">
            <v>0.1898357</v>
          </cell>
          <cell r="H4043">
            <v>0.16014010000000001</v>
          </cell>
          <cell r="I4043">
            <v>-0.2847305</v>
          </cell>
          <cell r="J4043">
            <v>-0.1165094</v>
          </cell>
          <cell r="K4043">
            <v>0</v>
          </cell>
          <cell r="L4043">
            <v>0.1165094</v>
          </cell>
          <cell r="M4043">
            <v>0.2847305</v>
          </cell>
          <cell r="N4043">
            <v>0.2847305</v>
          </cell>
          <cell r="O4043">
            <v>7</v>
          </cell>
        </row>
        <row r="4044">
          <cell r="A4044" t="str">
            <v>C&amp;I</v>
          </cell>
          <cell r="B4044">
            <v>11</v>
          </cell>
          <cell r="C4044" t="str">
            <v>R</v>
          </cell>
          <cell r="D4044" t="str">
            <v>Switch</v>
          </cell>
          <cell r="E4044" t="str">
            <v>Tonnage: 4&lt;=tons&lt;5</v>
          </cell>
          <cell r="F4044">
            <v>77.707700000000003</v>
          </cell>
          <cell r="G4044">
            <v>0.2157956</v>
          </cell>
          <cell r="H4044">
            <v>0.13266439999999999</v>
          </cell>
          <cell r="I4044">
            <v>-0.2862441</v>
          </cell>
          <cell r="J4044">
            <v>-0.11712880000000001</v>
          </cell>
          <cell r="K4044">
            <v>0</v>
          </cell>
          <cell r="L4044">
            <v>0.11712880000000001</v>
          </cell>
          <cell r="M4044">
            <v>0.2862441</v>
          </cell>
          <cell r="N4044">
            <v>0.2862441</v>
          </cell>
          <cell r="O4044">
            <v>7</v>
          </cell>
        </row>
        <row r="4045">
          <cell r="A4045" t="str">
            <v>C&amp;I</v>
          </cell>
          <cell r="B4045">
            <v>12</v>
          </cell>
          <cell r="C4045" t="str">
            <v>R</v>
          </cell>
          <cell r="D4045" t="str">
            <v>Switch</v>
          </cell>
          <cell r="E4045" t="str">
            <v>Tonnage: 4&lt;=tons&lt;5</v>
          </cell>
          <cell r="F4045">
            <v>81.733599999999996</v>
          </cell>
          <cell r="G4045">
            <v>0.200104</v>
          </cell>
          <cell r="H4045">
            <v>0.1700671</v>
          </cell>
          <cell r="I4045">
            <v>-0.28813800000000001</v>
          </cell>
          <cell r="J4045">
            <v>-0.1179037</v>
          </cell>
          <cell r="K4045">
            <v>0</v>
          </cell>
          <cell r="L4045">
            <v>0.1179037</v>
          </cell>
          <cell r="M4045">
            <v>0.28813800000000001</v>
          </cell>
          <cell r="N4045">
            <v>0.28813800000000001</v>
          </cell>
          <cell r="O4045">
            <v>7</v>
          </cell>
        </row>
        <row r="4046">
          <cell r="A4046" t="str">
            <v>C&amp;I</v>
          </cell>
          <cell r="B4046">
            <v>13</v>
          </cell>
          <cell r="C4046" t="str">
            <v>R</v>
          </cell>
          <cell r="D4046" t="str">
            <v>Switch</v>
          </cell>
          <cell r="E4046" t="str">
            <v>Tonnage: 4&lt;=tons&lt;5</v>
          </cell>
          <cell r="F4046">
            <v>85.233599999999996</v>
          </cell>
          <cell r="G4046">
            <v>0.1857336</v>
          </cell>
          <cell r="H4046">
            <v>0.2075996</v>
          </cell>
          <cell r="I4046">
            <v>-0.30077470000000001</v>
          </cell>
          <cell r="J4046">
            <v>-0.12307460000000001</v>
          </cell>
          <cell r="K4046">
            <v>0</v>
          </cell>
          <cell r="L4046">
            <v>0.12307460000000001</v>
          </cell>
          <cell r="M4046">
            <v>0.30077470000000001</v>
          </cell>
          <cell r="N4046">
            <v>0.30077470000000001</v>
          </cell>
          <cell r="O4046">
            <v>7</v>
          </cell>
        </row>
        <row r="4047">
          <cell r="A4047" t="str">
            <v>C&amp;I</v>
          </cell>
          <cell r="B4047">
            <v>14</v>
          </cell>
          <cell r="C4047" t="str">
            <v>R</v>
          </cell>
          <cell r="D4047" t="str">
            <v>Switch</v>
          </cell>
          <cell r="E4047" t="str">
            <v>Tonnage: 4&lt;=tons&lt;5</v>
          </cell>
          <cell r="F4047">
            <v>90.129800000000003</v>
          </cell>
          <cell r="G4047">
            <v>0.21594650000000001</v>
          </cell>
          <cell r="H4047">
            <v>0.3613381</v>
          </cell>
          <cell r="I4047">
            <v>-0.31074859999999999</v>
          </cell>
          <cell r="J4047">
            <v>-0.12715580000000001</v>
          </cell>
          <cell r="K4047">
            <v>0</v>
          </cell>
          <cell r="L4047">
            <v>0.12715580000000001</v>
          </cell>
          <cell r="M4047">
            <v>0.31074859999999999</v>
          </cell>
          <cell r="N4047">
            <v>0.31074859999999999</v>
          </cell>
          <cell r="O4047">
            <v>7</v>
          </cell>
        </row>
        <row r="4048">
          <cell r="A4048" t="str">
            <v>C&amp;I</v>
          </cell>
          <cell r="B4048">
            <v>15</v>
          </cell>
          <cell r="C4048" t="str">
            <v>R</v>
          </cell>
          <cell r="D4048" t="str">
            <v>Switch</v>
          </cell>
          <cell r="E4048" t="str">
            <v>Tonnage: 4&lt;=tons&lt;5</v>
          </cell>
          <cell r="F4048">
            <v>94.051900000000003</v>
          </cell>
          <cell r="G4048">
            <v>0.32208720000000002</v>
          </cell>
          <cell r="H4048">
            <v>0.2679975</v>
          </cell>
          <cell r="I4048">
            <v>-0.31462620000000002</v>
          </cell>
          <cell r="J4048">
            <v>-0.12874250000000001</v>
          </cell>
          <cell r="K4048">
            <v>0</v>
          </cell>
          <cell r="L4048">
            <v>0.12874250000000001</v>
          </cell>
          <cell r="M4048">
            <v>0.31462620000000002</v>
          </cell>
          <cell r="N4048">
            <v>0.31462620000000002</v>
          </cell>
          <cell r="O4048">
            <v>7</v>
          </cell>
        </row>
        <row r="4049">
          <cell r="A4049" t="str">
            <v>C&amp;I</v>
          </cell>
          <cell r="B4049">
            <v>16</v>
          </cell>
          <cell r="C4049" t="str">
            <v>R</v>
          </cell>
          <cell r="D4049" t="str">
            <v>Switch</v>
          </cell>
          <cell r="E4049" t="str">
            <v>Tonnage: 4&lt;=tons&lt;5</v>
          </cell>
          <cell r="F4049">
            <v>95.603800000000007</v>
          </cell>
          <cell r="G4049">
            <v>0.29083609999999999</v>
          </cell>
          <cell r="H4049">
            <v>0.1968887</v>
          </cell>
          <cell r="I4049">
            <v>-0.30016120000000002</v>
          </cell>
          <cell r="J4049">
            <v>-0.1228235</v>
          </cell>
          <cell r="K4049">
            <v>0</v>
          </cell>
          <cell r="L4049">
            <v>0.1228235</v>
          </cell>
          <cell r="M4049">
            <v>0.30016120000000002</v>
          </cell>
          <cell r="N4049">
            <v>0.30016120000000002</v>
          </cell>
          <cell r="O4049">
            <v>7</v>
          </cell>
        </row>
        <row r="4050">
          <cell r="A4050" t="str">
            <v>C&amp;I</v>
          </cell>
          <cell r="B4050">
            <v>17</v>
          </cell>
          <cell r="C4050" t="str">
            <v>R</v>
          </cell>
          <cell r="D4050" t="str">
            <v>Switch</v>
          </cell>
          <cell r="E4050" t="str">
            <v>Tonnage: 4&lt;=tons&lt;5</v>
          </cell>
          <cell r="F4050">
            <v>96.155799999999999</v>
          </cell>
          <cell r="G4050">
            <v>0.29802640000000002</v>
          </cell>
          <cell r="H4050">
            <v>0.1829172</v>
          </cell>
          <cell r="I4050">
            <v>-0.32523289999999999</v>
          </cell>
          <cell r="J4050">
            <v>-0.1330827</v>
          </cell>
          <cell r="K4050">
            <v>0</v>
          </cell>
          <cell r="L4050">
            <v>0.1330827</v>
          </cell>
          <cell r="M4050">
            <v>0.32523289999999999</v>
          </cell>
          <cell r="N4050">
            <v>0.32523289999999999</v>
          </cell>
          <cell r="O4050">
            <v>7</v>
          </cell>
        </row>
        <row r="4051">
          <cell r="A4051" t="str">
            <v>C&amp;I</v>
          </cell>
          <cell r="B4051">
            <v>18</v>
          </cell>
          <cell r="C4051" t="str">
            <v>R</v>
          </cell>
          <cell r="D4051" t="str">
            <v>Switch</v>
          </cell>
          <cell r="E4051" t="str">
            <v>Tonnage: 4&lt;=tons&lt;5</v>
          </cell>
          <cell r="F4051">
            <v>95.681700000000006</v>
          </cell>
          <cell r="G4051">
            <v>0.29621789999999998</v>
          </cell>
          <cell r="H4051">
            <v>0.14103379999999999</v>
          </cell>
          <cell r="I4051">
            <v>-0.33041199999999998</v>
          </cell>
          <cell r="J4051">
            <v>-0.13520190000000001</v>
          </cell>
          <cell r="K4051">
            <v>0</v>
          </cell>
          <cell r="L4051">
            <v>0.13520190000000001</v>
          </cell>
          <cell r="M4051">
            <v>0.33041199999999998</v>
          </cell>
          <cell r="N4051">
            <v>0.33041199999999998</v>
          </cell>
          <cell r="O4051">
            <v>7</v>
          </cell>
        </row>
        <row r="4052">
          <cell r="A4052" t="str">
            <v>C&amp;I</v>
          </cell>
          <cell r="B4052">
            <v>19</v>
          </cell>
          <cell r="C4052" t="str">
            <v>R</v>
          </cell>
          <cell r="D4052" t="str">
            <v>Switch</v>
          </cell>
          <cell r="E4052" t="str">
            <v>Tonnage: 4&lt;=tons&lt;5</v>
          </cell>
          <cell r="F4052">
            <v>94.603800000000007</v>
          </cell>
          <cell r="G4052">
            <v>0.16248889999999999</v>
          </cell>
          <cell r="H4052">
            <v>2.8986600000000001E-2</v>
          </cell>
          <cell r="I4052">
            <v>-0.3108052</v>
          </cell>
          <cell r="J4052">
            <v>-0.12717899999999999</v>
          </cell>
          <cell r="K4052">
            <v>0</v>
          </cell>
          <cell r="L4052">
            <v>0.12717899999999999</v>
          </cell>
          <cell r="M4052">
            <v>0.3108052</v>
          </cell>
          <cell r="N4052">
            <v>0.3108052</v>
          </cell>
          <cell r="O4052">
            <v>7</v>
          </cell>
        </row>
        <row r="4053">
          <cell r="A4053" t="str">
            <v>C&amp;I</v>
          </cell>
          <cell r="B4053">
            <v>20</v>
          </cell>
          <cell r="C4053" t="str">
            <v>R</v>
          </cell>
          <cell r="D4053" t="str">
            <v>Switch</v>
          </cell>
          <cell r="E4053" t="str">
            <v>Tonnage: 4&lt;=tons&lt;5</v>
          </cell>
          <cell r="F4053">
            <v>92.603800000000007</v>
          </cell>
          <cell r="G4053">
            <v>0.16374569999999999</v>
          </cell>
          <cell r="H4053">
            <v>0.28624709999999998</v>
          </cell>
          <cell r="I4053">
            <v>-0.30495369999999999</v>
          </cell>
          <cell r="J4053">
            <v>-0.1247846</v>
          </cell>
          <cell r="K4053">
            <v>0</v>
          </cell>
          <cell r="L4053">
            <v>0.1247846</v>
          </cell>
          <cell r="M4053">
            <v>0.30495369999999999</v>
          </cell>
          <cell r="N4053">
            <v>0.30495369999999999</v>
          </cell>
          <cell r="O4053">
            <v>7</v>
          </cell>
        </row>
        <row r="4054">
          <cell r="A4054" t="str">
            <v>C&amp;I</v>
          </cell>
          <cell r="B4054">
            <v>21</v>
          </cell>
          <cell r="C4054" t="str">
            <v>R</v>
          </cell>
          <cell r="D4054" t="str">
            <v>Switch</v>
          </cell>
          <cell r="E4054" t="str">
            <v>Tonnage: 4&lt;=tons&lt;5</v>
          </cell>
          <cell r="F4054">
            <v>88.129800000000003</v>
          </cell>
          <cell r="G4054">
            <v>0.2028346</v>
          </cell>
          <cell r="H4054">
            <v>0.11707819999999999</v>
          </cell>
          <cell r="I4054">
            <v>-0.30038589999999998</v>
          </cell>
          <cell r="J4054">
            <v>-0.1229155</v>
          </cell>
          <cell r="K4054">
            <v>0</v>
          </cell>
          <cell r="L4054">
            <v>0.1229155</v>
          </cell>
          <cell r="M4054">
            <v>0.30038589999999998</v>
          </cell>
          <cell r="N4054">
            <v>0.30038589999999998</v>
          </cell>
          <cell r="O4054">
            <v>7</v>
          </cell>
        </row>
        <row r="4055">
          <cell r="A4055" t="str">
            <v>C&amp;I</v>
          </cell>
          <cell r="B4055">
            <v>22</v>
          </cell>
          <cell r="C4055" t="str">
            <v>R</v>
          </cell>
          <cell r="D4055" t="str">
            <v>Switch</v>
          </cell>
          <cell r="E4055" t="str">
            <v>Tonnage: 4&lt;=tons&lt;5</v>
          </cell>
          <cell r="F4055">
            <v>85.129800000000003</v>
          </cell>
          <cell r="G4055">
            <v>0.13204089999999999</v>
          </cell>
          <cell r="H4055">
            <v>4.1421300000000001E-2</v>
          </cell>
          <cell r="I4055">
            <v>-0.30108560000000001</v>
          </cell>
          <cell r="J4055">
            <v>-0.1232018</v>
          </cell>
          <cell r="K4055">
            <v>0</v>
          </cell>
          <cell r="L4055">
            <v>0.1232018</v>
          </cell>
          <cell r="M4055">
            <v>0.30108560000000001</v>
          </cell>
          <cell r="N4055">
            <v>0.30108560000000001</v>
          </cell>
          <cell r="O4055">
            <v>7</v>
          </cell>
        </row>
        <row r="4056">
          <cell r="A4056" t="str">
            <v>C&amp;I</v>
          </cell>
          <cell r="B4056">
            <v>23</v>
          </cell>
          <cell r="C4056" t="str">
            <v>R</v>
          </cell>
          <cell r="D4056" t="str">
            <v>Switch</v>
          </cell>
          <cell r="E4056" t="str">
            <v>Tonnage: 4&lt;=tons&lt;5</v>
          </cell>
          <cell r="F4056">
            <v>81.181700000000006</v>
          </cell>
          <cell r="G4056">
            <v>0.1271099</v>
          </cell>
          <cell r="H4056">
            <v>7.7323500000000003E-2</v>
          </cell>
          <cell r="I4056">
            <v>-0.29148420000000003</v>
          </cell>
          <cell r="J4056">
            <v>-0.119273</v>
          </cell>
          <cell r="K4056">
            <v>0</v>
          </cell>
          <cell r="L4056">
            <v>0.119273</v>
          </cell>
          <cell r="M4056">
            <v>0.29148420000000003</v>
          </cell>
          <cell r="N4056">
            <v>0.29148420000000003</v>
          </cell>
          <cell r="O4056">
            <v>7</v>
          </cell>
        </row>
        <row r="4057">
          <cell r="A4057" t="str">
            <v>C&amp;I</v>
          </cell>
          <cell r="B4057">
            <v>24</v>
          </cell>
          <cell r="C4057" t="str">
            <v>R</v>
          </cell>
          <cell r="D4057" t="str">
            <v>Switch</v>
          </cell>
          <cell r="E4057" t="str">
            <v>Tonnage: 4&lt;=tons&lt;5</v>
          </cell>
          <cell r="F4057">
            <v>79.155799999999999</v>
          </cell>
          <cell r="G4057">
            <v>7.5042700000000004E-2</v>
          </cell>
          <cell r="H4057">
            <v>4.1353800000000003E-2</v>
          </cell>
          <cell r="I4057">
            <v>-0.28138839999999998</v>
          </cell>
          <cell r="J4057">
            <v>-0.11514190000000001</v>
          </cell>
          <cell r="K4057">
            <v>0</v>
          </cell>
          <cell r="L4057">
            <v>0.11514190000000001</v>
          </cell>
          <cell r="M4057">
            <v>0.28138839999999998</v>
          </cell>
          <cell r="N4057">
            <v>0.28138839999999998</v>
          </cell>
          <cell r="O4057">
            <v>7</v>
          </cell>
        </row>
        <row r="4058">
          <cell r="A4058" t="str">
            <v>C&amp;I</v>
          </cell>
          <cell r="B4058">
            <v>1</v>
          </cell>
          <cell r="C4058" t="str">
            <v>R</v>
          </cell>
          <cell r="D4058" t="str">
            <v>Switch</v>
          </cell>
          <cell r="E4058" t="str">
            <v>Tonnage: 5&lt;=tons</v>
          </cell>
          <cell r="F4058">
            <v>77</v>
          </cell>
          <cell r="G4058">
            <v>1.3259069999999999</v>
          </cell>
          <cell r="H4058">
            <v>1.174458</v>
          </cell>
          <cell r="I4058">
            <v>-0.49244860000000001</v>
          </cell>
          <cell r="J4058">
            <v>-0.20150599999999999</v>
          </cell>
          <cell r="K4058">
            <v>0</v>
          </cell>
          <cell r="L4058">
            <v>0.20150599999999999</v>
          </cell>
          <cell r="M4058">
            <v>0.49244860000000001</v>
          </cell>
          <cell r="N4058">
            <v>0.49244860000000001</v>
          </cell>
          <cell r="O4058">
            <v>56</v>
          </cell>
        </row>
        <row r="4059">
          <cell r="A4059" t="str">
            <v>C&amp;I</v>
          </cell>
          <cell r="B4059">
            <v>2</v>
          </cell>
          <cell r="C4059" t="str">
            <v>R</v>
          </cell>
          <cell r="D4059" t="str">
            <v>Switch</v>
          </cell>
          <cell r="E4059" t="str">
            <v>Tonnage: 5&lt;=tons</v>
          </cell>
          <cell r="F4059">
            <v>76.5</v>
          </cell>
          <cell r="G4059">
            <v>1.233163</v>
          </cell>
          <cell r="H4059">
            <v>1.166585</v>
          </cell>
          <cell r="I4059">
            <v>-0.48894569999999998</v>
          </cell>
          <cell r="J4059">
            <v>-0.20007259999999999</v>
          </cell>
          <cell r="K4059">
            <v>0</v>
          </cell>
          <cell r="L4059">
            <v>0.20007259999999999</v>
          </cell>
          <cell r="M4059">
            <v>0.48894569999999998</v>
          </cell>
          <cell r="N4059">
            <v>0.48894569999999998</v>
          </cell>
          <cell r="O4059">
            <v>56</v>
          </cell>
        </row>
        <row r="4060">
          <cell r="A4060" t="str">
            <v>C&amp;I</v>
          </cell>
          <cell r="B4060">
            <v>3</v>
          </cell>
          <cell r="C4060" t="str">
            <v>R</v>
          </cell>
          <cell r="D4060" t="str">
            <v>Switch</v>
          </cell>
          <cell r="E4060" t="str">
            <v>Tonnage: 5&lt;=tons</v>
          </cell>
          <cell r="F4060">
            <v>73.5</v>
          </cell>
          <cell r="G4060">
            <v>1.210985</v>
          </cell>
          <cell r="H4060">
            <v>1.152544</v>
          </cell>
          <cell r="I4060">
            <v>-0.4858169</v>
          </cell>
          <cell r="J4060">
            <v>-0.19879230000000001</v>
          </cell>
          <cell r="K4060">
            <v>0</v>
          </cell>
          <cell r="L4060">
            <v>0.19879230000000001</v>
          </cell>
          <cell r="M4060">
            <v>0.4858169</v>
          </cell>
          <cell r="N4060">
            <v>0.4858169</v>
          </cell>
          <cell r="O4060">
            <v>56</v>
          </cell>
        </row>
        <row r="4061">
          <cell r="A4061" t="str">
            <v>C&amp;I</v>
          </cell>
          <cell r="B4061">
            <v>4</v>
          </cell>
          <cell r="C4061" t="str">
            <v>R</v>
          </cell>
          <cell r="D4061" t="str">
            <v>Switch</v>
          </cell>
          <cell r="E4061" t="str">
            <v>Tonnage: 5&lt;=tons</v>
          </cell>
          <cell r="F4061">
            <v>72</v>
          </cell>
          <cell r="G4061">
            <v>1.1836249999999999</v>
          </cell>
          <cell r="H4061">
            <v>1.1191340000000001</v>
          </cell>
          <cell r="I4061">
            <v>-0.48423310000000003</v>
          </cell>
          <cell r="J4061">
            <v>-0.19814419999999999</v>
          </cell>
          <cell r="K4061">
            <v>0</v>
          </cell>
          <cell r="L4061">
            <v>0.19814419999999999</v>
          </cell>
          <cell r="M4061">
            <v>0.48423310000000003</v>
          </cell>
          <cell r="N4061">
            <v>0.48423310000000003</v>
          </cell>
          <cell r="O4061">
            <v>56</v>
          </cell>
        </row>
        <row r="4062">
          <cell r="A4062" t="str">
            <v>C&amp;I</v>
          </cell>
          <cell r="B4062">
            <v>5</v>
          </cell>
          <cell r="C4062" t="str">
            <v>R</v>
          </cell>
          <cell r="D4062" t="str">
            <v>Switch</v>
          </cell>
          <cell r="E4062" t="str">
            <v>Tonnage: 5&lt;=tons</v>
          </cell>
          <cell r="F4062">
            <v>70.5</v>
          </cell>
          <cell r="G4062">
            <v>1.159573</v>
          </cell>
          <cell r="H4062">
            <v>1.0867059999999999</v>
          </cell>
          <cell r="I4062">
            <v>-0.4831338</v>
          </cell>
          <cell r="J4062">
            <v>-0.19769439999999999</v>
          </cell>
          <cell r="K4062">
            <v>0</v>
          </cell>
          <cell r="L4062">
            <v>0.19769439999999999</v>
          </cell>
          <cell r="M4062">
            <v>0.4831338</v>
          </cell>
          <cell r="N4062">
            <v>0.4831338</v>
          </cell>
          <cell r="O4062">
            <v>56</v>
          </cell>
        </row>
        <row r="4063">
          <cell r="A4063" t="str">
            <v>C&amp;I</v>
          </cell>
          <cell r="B4063">
            <v>6</v>
          </cell>
          <cell r="C4063" t="str">
            <v>R</v>
          </cell>
          <cell r="D4063" t="str">
            <v>Switch</v>
          </cell>
          <cell r="E4063" t="str">
            <v>Tonnage: 5&lt;=tons</v>
          </cell>
          <cell r="F4063">
            <v>69.5</v>
          </cell>
          <cell r="G4063">
            <v>1.2191289999999999</v>
          </cell>
          <cell r="H4063">
            <v>1.1107860000000001</v>
          </cell>
          <cell r="I4063">
            <v>-0.4862882</v>
          </cell>
          <cell r="J4063">
            <v>-0.1989852</v>
          </cell>
          <cell r="K4063">
            <v>0</v>
          </cell>
          <cell r="L4063">
            <v>0.1989852</v>
          </cell>
          <cell r="M4063">
            <v>0.4862882</v>
          </cell>
          <cell r="N4063">
            <v>0.4862882</v>
          </cell>
          <cell r="O4063">
            <v>56</v>
          </cell>
        </row>
        <row r="4064">
          <cell r="A4064" t="str">
            <v>C&amp;I</v>
          </cell>
          <cell r="B4064">
            <v>7</v>
          </cell>
          <cell r="C4064" t="str">
            <v>R</v>
          </cell>
          <cell r="D4064" t="str">
            <v>Switch</v>
          </cell>
          <cell r="E4064" t="str">
            <v>Tonnage: 5&lt;=tons</v>
          </cell>
          <cell r="F4064">
            <v>68.5</v>
          </cell>
          <cell r="G4064">
            <v>1.2961009999999999</v>
          </cell>
          <cell r="H4064">
            <v>1.054465</v>
          </cell>
          <cell r="I4064">
            <v>-0.48531089999999999</v>
          </cell>
          <cell r="J4064">
            <v>-0.19858529999999999</v>
          </cell>
          <cell r="K4064">
            <v>0</v>
          </cell>
          <cell r="L4064">
            <v>0.19858529999999999</v>
          </cell>
          <cell r="M4064">
            <v>0.48531089999999999</v>
          </cell>
          <cell r="N4064">
            <v>0.48531089999999999</v>
          </cell>
          <cell r="O4064">
            <v>56</v>
          </cell>
        </row>
        <row r="4065">
          <cell r="A4065" t="str">
            <v>C&amp;I</v>
          </cell>
          <cell r="B4065">
            <v>8</v>
          </cell>
          <cell r="C4065" t="str">
            <v>R</v>
          </cell>
          <cell r="D4065" t="str">
            <v>Switch</v>
          </cell>
          <cell r="E4065" t="str">
            <v>Tonnage: 5&lt;=tons</v>
          </cell>
          <cell r="F4065">
            <v>69</v>
          </cell>
          <cell r="G4065">
            <v>1.4794719999999999</v>
          </cell>
          <cell r="H4065">
            <v>1.1884349999999999</v>
          </cell>
          <cell r="I4065">
            <v>-0.49123090000000003</v>
          </cell>
          <cell r="J4065">
            <v>-0.20100770000000001</v>
          </cell>
          <cell r="K4065">
            <v>0</v>
          </cell>
          <cell r="L4065">
            <v>0.20100770000000001</v>
          </cell>
          <cell r="M4065">
            <v>0.49123090000000003</v>
          </cell>
          <cell r="N4065">
            <v>0.49123090000000003</v>
          </cell>
          <cell r="O4065">
            <v>56</v>
          </cell>
        </row>
        <row r="4066">
          <cell r="A4066" t="str">
            <v>C&amp;I</v>
          </cell>
          <cell r="B4066">
            <v>9</v>
          </cell>
          <cell r="C4066" t="str">
            <v>R</v>
          </cell>
          <cell r="D4066" t="str">
            <v>Switch</v>
          </cell>
          <cell r="E4066" t="str">
            <v>Tonnage: 5&lt;=tons</v>
          </cell>
          <cell r="F4066">
            <v>71.5</v>
          </cell>
          <cell r="G4066">
            <v>2.0866790000000002</v>
          </cell>
          <cell r="H4066">
            <v>1.964683</v>
          </cell>
          <cell r="I4066">
            <v>-0.49419259999999998</v>
          </cell>
          <cell r="J4066">
            <v>-0.2022196</v>
          </cell>
          <cell r="K4066">
            <v>0</v>
          </cell>
          <cell r="L4066">
            <v>0.2022196</v>
          </cell>
          <cell r="M4066">
            <v>0.49419259999999998</v>
          </cell>
          <cell r="N4066">
            <v>0.49419259999999998</v>
          </cell>
          <cell r="O4066">
            <v>56</v>
          </cell>
        </row>
        <row r="4067">
          <cell r="A4067" t="str">
            <v>C&amp;I</v>
          </cell>
          <cell r="B4067">
            <v>10</v>
          </cell>
          <cell r="C4067" t="str">
            <v>R</v>
          </cell>
          <cell r="D4067" t="str">
            <v>Switch</v>
          </cell>
          <cell r="E4067" t="str">
            <v>Tonnage: 5&lt;=tons</v>
          </cell>
          <cell r="F4067">
            <v>76</v>
          </cell>
          <cell r="G4067">
            <v>2.994939</v>
          </cell>
          <cell r="H4067">
            <v>2.733781</v>
          </cell>
          <cell r="I4067">
            <v>-0.50001669999999998</v>
          </cell>
          <cell r="J4067">
            <v>-0.2046028</v>
          </cell>
          <cell r="K4067">
            <v>0</v>
          </cell>
          <cell r="L4067">
            <v>0.2046028</v>
          </cell>
          <cell r="M4067">
            <v>0.50001669999999998</v>
          </cell>
          <cell r="N4067">
            <v>0.50001669999999998</v>
          </cell>
          <cell r="O4067">
            <v>56</v>
          </cell>
        </row>
        <row r="4068">
          <cell r="A4068" t="str">
            <v>C&amp;I</v>
          </cell>
          <cell r="B4068">
            <v>11</v>
          </cell>
          <cell r="C4068" t="str">
            <v>R</v>
          </cell>
          <cell r="D4068" t="str">
            <v>Switch</v>
          </cell>
          <cell r="E4068" t="str">
            <v>Tonnage: 5&lt;=tons</v>
          </cell>
          <cell r="F4068">
            <v>81.5</v>
          </cell>
          <cell r="G4068">
            <v>3.6779489999999999</v>
          </cell>
          <cell r="H4068">
            <v>3.702483</v>
          </cell>
          <cell r="I4068">
            <v>-0.50722900000000004</v>
          </cell>
          <cell r="J4068">
            <v>-0.20755399999999999</v>
          </cell>
          <cell r="K4068">
            <v>0</v>
          </cell>
          <cell r="L4068">
            <v>0.20755399999999999</v>
          </cell>
          <cell r="M4068">
            <v>0.50722900000000004</v>
          </cell>
          <cell r="N4068">
            <v>0.50722900000000004</v>
          </cell>
          <cell r="O4068">
            <v>56</v>
          </cell>
        </row>
        <row r="4069">
          <cell r="A4069" t="str">
            <v>C&amp;I</v>
          </cell>
          <cell r="B4069">
            <v>12</v>
          </cell>
          <cell r="C4069" t="str">
            <v>R</v>
          </cell>
          <cell r="D4069" t="str">
            <v>Switch</v>
          </cell>
          <cell r="E4069" t="str">
            <v>Tonnage: 5&lt;=tons</v>
          </cell>
          <cell r="F4069">
            <v>86</v>
          </cell>
          <cell r="G4069">
            <v>4.1042360000000002</v>
          </cell>
          <cell r="H4069">
            <v>4.3218449999999997</v>
          </cell>
          <cell r="I4069">
            <v>-0.5048996</v>
          </cell>
          <cell r="J4069">
            <v>-0.2066008</v>
          </cell>
          <cell r="K4069">
            <v>0</v>
          </cell>
          <cell r="L4069">
            <v>0.2066008</v>
          </cell>
          <cell r="M4069">
            <v>0.5048996</v>
          </cell>
          <cell r="N4069">
            <v>0.5048996</v>
          </cell>
          <cell r="O4069">
            <v>56</v>
          </cell>
        </row>
        <row r="4070">
          <cell r="A4070" t="str">
            <v>C&amp;I</v>
          </cell>
          <cell r="B4070">
            <v>13</v>
          </cell>
          <cell r="C4070" t="str">
            <v>R</v>
          </cell>
          <cell r="D4070" t="str">
            <v>Switch</v>
          </cell>
          <cell r="E4070" t="str">
            <v>Tonnage: 5&lt;=tons</v>
          </cell>
          <cell r="F4070">
            <v>89.5</v>
          </cell>
          <cell r="G4070">
            <v>4.896655</v>
          </cell>
          <cell r="H4070">
            <v>4.4594699999999996</v>
          </cell>
          <cell r="I4070">
            <v>-0.51047370000000003</v>
          </cell>
          <cell r="J4070">
            <v>-0.2088817</v>
          </cell>
          <cell r="K4070">
            <v>0</v>
          </cell>
          <cell r="L4070">
            <v>0.2088817</v>
          </cell>
          <cell r="M4070">
            <v>0.51047370000000003</v>
          </cell>
          <cell r="N4070">
            <v>0.51047370000000003</v>
          </cell>
          <cell r="O4070">
            <v>56</v>
          </cell>
        </row>
        <row r="4071">
          <cell r="A4071" t="str">
            <v>C&amp;I</v>
          </cell>
          <cell r="B4071">
            <v>14</v>
          </cell>
          <cell r="C4071" t="str">
            <v>R</v>
          </cell>
          <cell r="D4071" t="str">
            <v>Switch</v>
          </cell>
          <cell r="E4071" t="str">
            <v>Tonnage: 5&lt;=tons</v>
          </cell>
          <cell r="F4071">
            <v>92.5</v>
          </cell>
          <cell r="G4071">
            <v>5.3534360000000003</v>
          </cell>
          <cell r="H4071">
            <v>5.079574</v>
          </cell>
          <cell r="I4071">
            <v>-0.51655039999999997</v>
          </cell>
          <cell r="J4071">
            <v>-0.21136820000000001</v>
          </cell>
          <cell r="K4071">
            <v>0</v>
          </cell>
          <cell r="L4071">
            <v>0.21136820000000001</v>
          </cell>
          <cell r="M4071">
            <v>0.51655039999999997</v>
          </cell>
          <cell r="N4071">
            <v>0.51655039999999997</v>
          </cell>
          <cell r="O4071">
            <v>56</v>
          </cell>
        </row>
        <row r="4072">
          <cell r="A4072" t="str">
            <v>C&amp;I</v>
          </cell>
          <cell r="B4072">
            <v>15</v>
          </cell>
          <cell r="C4072" t="str">
            <v>R</v>
          </cell>
          <cell r="D4072" t="str">
            <v>Switch</v>
          </cell>
          <cell r="E4072" t="str">
            <v>Tonnage: 5&lt;=tons</v>
          </cell>
          <cell r="F4072">
            <v>95</v>
          </cell>
          <cell r="G4072">
            <v>5.5180939999999996</v>
          </cell>
          <cell r="H4072">
            <v>5.9870000000000001</v>
          </cell>
          <cell r="I4072">
            <v>-0.51725140000000003</v>
          </cell>
          <cell r="J4072">
            <v>-0.21165510000000001</v>
          </cell>
          <cell r="K4072">
            <v>0</v>
          </cell>
          <cell r="L4072">
            <v>0.21165510000000001</v>
          </cell>
          <cell r="M4072">
            <v>0.51725140000000003</v>
          </cell>
          <cell r="N4072">
            <v>0.51725140000000003</v>
          </cell>
          <cell r="O4072">
            <v>56</v>
          </cell>
        </row>
        <row r="4073">
          <cell r="A4073" t="str">
            <v>C&amp;I</v>
          </cell>
          <cell r="B4073">
            <v>16</v>
          </cell>
          <cell r="C4073" t="str">
            <v>R</v>
          </cell>
          <cell r="D4073" t="str">
            <v>Switch</v>
          </cell>
          <cell r="E4073" t="str">
            <v>Tonnage: 5&lt;=tons</v>
          </cell>
          <cell r="F4073">
            <v>97.5</v>
          </cell>
          <cell r="G4073">
            <v>5.744345</v>
          </cell>
          <cell r="H4073">
            <v>6.1505749999999999</v>
          </cell>
          <cell r="I4073">
            <v>-0.52250410000000003</v>
          </cell>
          <cell r="J4073">
            <v>-0.21380440000000001</v>
          </cell>
          <cell r="K4073">
            <v>0</v>
          </cell>
          <cell r="L4073">
            <v>0.21380440000000001</v>
          </cell>
          <cell r="M4073">
            <v>0.52250410000000003</v>
          </cell>
          <cell r="N4073">
            <v>0.52250410000000003</v>
          </cell>
          <cell r="O4073">
            <v>56</v>
          </cell>
        </row>
        <row r="4074">
          <cell r="A4074" t="str">
            <v>C&amp;I</v>
          </cell>
          <cell r="B4074">
            <v>17</v>
          </cell>
          <cell r="C4074" t="str">
            <v>R</v>
          </cell>
          <cell r="D4074" t="str">
            <v>Switch</v>
          </cell>
          <cell r="E4074" t="str">
            <v>Tonnage: 5&lt;=tons</v>
          </cell>
          <cell r="F4074">
            <v>99</v>
          </cell>
          <cell r="G4074">
            <v>5.4460249999999997</v>
          </cell>
          <cell r="H4074">
            <v>5.9890749999999997</v>
          </cell>
          <cell r="I4074">
            <v>-0.53163850000000001</v>
          </cell>
          <cell r="J4074">
            <v>-0.21754219999999999</v>
          </cell>
          <cell r="K4074">
            <v>0</v>
          </cell>
          <cell r="L4074">
            <v>0.21754219999999999</v>
          </cell>
          <cell r="M4074">
            <v>0.53163850000000001</v>
          </cell>
          <cell r="N4074">
            <v>0.53163850000000001</v>
          </cell>
          <cell r="O4074">
            <v>56</v>
          </cell>
        </row>
        <row r="4075">
          <cell r="A4075" t="str">
            <v>C&amp;I</v>
          </cell>
          <cell r="B4075">
            <v>18</v>
          </cell>
          <cell r="C4075" t="str">
            <v>R</v>
          </cell>
          <cell r="D4075" t="str">
            <v>Switch</v>
          </cell>
          <cell r="E4075" t="str">
            <v>Tonnage: 5&lt;=tons</v>
          </cell>
          <cell r="F4075">
            <v>99</v>
          </cell>
          <cell r="G4075">
            <v>4.8559760000000001</v>
          </cell>
          <cell r="H4075">
            <v>5.1855760000000002</v>
          </cell>
          <cell r="I4075">
            <v>-0.55504609999999999</v>
          </cell>
          <cell r="J4075">
            <v>-0.2271204</v>
          </cell>
          <cell r="K4075">
            <v>0</v>
          </cell>
          <cell r="L4075">
            <v>0.2271204</v>
          </cell>
          <cell r="M4075">
            <v>0.55504609999999999</v>
          </cell>
          <cell r="N4075">
            <v>0.55504609999999999</v>
          </cell>
          <cell r="O4075">
            <v>56</v>
          </cell>
        </row>
        <row r="4076">
          <cell r="A4076" t="str">
            <v>C&amp;I</v>
          </cell>
          <cell r="B4076">
            <v>19</v>
          </cell>
          <cell r="C4076" t="str">
            <v>R</v>
          </cell>
          <cell r="D4076" t="str">
            <v>Switch</v>
          </cell>
          <cell r="E4076" t="str">
            <v>Tonnage: 5&lt;=tons</v>
          </cell>
          <cell r="F4076">
            <v>96.5</v>
          </cell>
          <cell r="G4076">
            <v>4.6509289999999996</v>
          </cell>
          <cell r="H4076">
            <v>5.1972310000000004</v>
          </cell>
          <cell r="I4076">
            <v>-0.53946249999999996</v>
          </cell>
          <cell r="J4076">
            <v>-0.22074369999999999</v>
          </cell>
          <cell r="K4076">
            <v>0</v>
          </cell>
          <cell r="L4076">
            <v>0.22074369999999999</v>
          </cell>
          <cell r="M4076">
            <v>0.53946249999999996</v>
          </cell>
          <cell r="N4076">
            <v>0.53946249999999996</v>
          </cell>
          <cell r="O4076">
            <v>56</v>
          </cell>
        </row>
        <row r="4077">
          <cell r="A4077" t="str">
            <v>C&amp;I</v>
          </cell>
          <cell r="B4077">
            <v>20</v>
          </cell>
          <cell r="C4077" t="str">
            <v>R</v>
          </cell>
          <cell r="D4077" t="str">
            <v>Switch</v>
          </cell>
          <cell r="E4077" t="str">
            <v>Tonnage: 5&lt;=tons</v>
          </cell>
          <cell r="F4077">
            <v>94.5</v>
          </cell>
          <cell r="G4077">
            <v>3.9705840000000001</v>
          </cell>
          <cell r="H4077">
            <v>4.9422699999999997</v>
          </cell>
          <cell r="I4077">
            <v>-0.5520178</v>
          </cell>
          <cell r="J4077">
            <v>-0.2258812</v>
          </cell>
          <cell r="K4077">
            <v>0</v>
          </cell>
          <cell r="L4077">
            <v>0.2258812</v>
          </cell>
          <cell r="M4077">
            <v>0.5520178</v>
          </cell>
          <cell r="N4077">
            <v>0.5520178</v>
          </cell>
          <cell r="O4077">
            <v>56</v>
          </cell>
        </row>
        <row r="4078">
          <cell r="A4078" t="str">
            <v>C&amp;I</v>
          </cell>
          <cell r="B4078">
            <v>21</v>
          </cell>
          <cell r="C4078" t="str">
            <v>R</v>
          </cell>
          <cell r="D4078" t="str">
            <v>Switch</v>
          </cell>
          <cell r="E4078" t="str">
            <v>Tonnage: 5&lt;=tons</v>
          </cell>
          <cell r="F4078">
            <v>90.5</v>
          </cell>
          <cell r="G4078">
            <v>2.6298819999999998</v>
          </cell>
          <cell r="H4078">
            <v>3.84388</v>
          </cell>
          <cell r="I4078">
            <v>-0.53596909999999998</v>
          </cell>
          <cell r="J4078">
            <v>-0.21931419999999999</v>
          </cell>
          <cell r="K4078">
            <v>0</v>
          </cell>
          <cell r="L4078">
            <v>0.21931419999999999</v>
          </cell>
          <cell r="M4078">
            <v>0.53596909999999998</v>
          </cell>
          <cell r="N4078">
            <v>0.53596909999999998</v>
          </cell>
          <cell r="O4078">
            <v>56</v>
          </cell>
        </row>
        <row r="4079">
          <cell r="A4079" t="str">
            <v>C&amp;I</v>
          </cell>
          <cell r="B4079">
            <v>22</v>
          </cell>
          <cell r="C4079" t="str">
            <v>R</v>
          </cell>
          <cell r="D4079" t="str">
            <v>Switch</v>
          </cell>
          <cell r="E4079" t="str">
            <v>Tonnage: 5&lt;=tons</v>
          </cell>
          <cell r="F4079">
            <v>87.5</v>
          </cell>
          <cell r="G4079">
            <v>1.7038279999999999</v>
          </cell>
          <cell r="H4079">
            <v>1.576338</v>
          </cell>
          <cell r="I4079">
            <v>-0.53728030000000004</v>
          </cell>
          <cell r="J4079">
            <v>-0.21985070000000001</v>
          </cell>
          <cell r="K4079">
            <v>0</v>
          </cell>
          <cell r="L4079">
            <v>0.21985070000000001</v>
          </cell>
          <cell r="M4079">
            <v>0.53728030000000004</v>
          </cell>
          <cell r="N4079">
            <v>0.53728030000000004</v>
          </cell>
          <cell r="O4079">
            <v>56</v>
          </cell>
        </row>
        <row r="4080">
          <cell r="A4080" t="str">
            <v>C&amp;I</v>
          </cell>
          <cell r="B4080">
            <v>23</v>
          </cell>
          <cell r="C4080" t="str">
            <v>R</v>
          </cell>
          <cell r="D4080" t="str">
            <v>Switch</v>
          </cell>
          <cell r="E4080" t="str">
            <v>Tonnage: 5&lt;=tons</v>
          </cell>
          <cell r="F4080">
            <v>84.5</v>
          </cell>
          <cell r="G4080">
            <v>1.475123</v>
          </cell>
          <cell r="H4080">
            <v>1.22888</v>
          </cell>
          <cell r="I4080">
            <v>-0.51999759999999995</v>
          </cell>
          <cell r="J4080">
            <v>-0.21277879999999999</v>
          </cell>
          <cell r="K4080">
            <v>0</v>
          </cell>
          <cell r="L4080">
            <v>0.21277879999999999</v>
          </cell>
          <cell r="M4080">
            <v>0.51999759999999995</v>
          </cell>
          <cell r="N4080">
            <v>0.51999759999999995</v>
          </cell>
          <cell r="O4080">
            <v>56</v>
          </cell>
        </row>
        <row r="4081">
          <cell r="A4081" t="str">
            <v>C&amp;I</v>
          </cell>
          <cell r="B4081">
            <v>24</v>
          </cell>
          <cell r="C4081" t="str">
            <v>R</v>
          </cell>
          <cell r="D4081" t="str">
            <v>Switch</v>
          </cell>
          <cell r="E4081" t="str">
            <v>Tonnage: 5&lt;=tons</v>
          </cell>
          <cell r="F4081">
            <v>82</v>
          </cell>
          <cell r="G4081">
            <v>1.456691</v>
          </cell>
          <cell r="H4081">
            <v>1.3265039999999999</v>
          </cell>
          <cell r="I4081">
            <v>-0.50455499999999998</v>
          </cell>
          <cell r="J4081">
            <v>-0.2064598</v>
          </cell>
          <cell r="K4081">
            <v>0</v>
          </cell>
          <cell r="L4081">
            <v>0.2064598</v>
          </cell>
          <cell r="M4081">
            <v>0.50455499999999998</v>
          </cell>
          <cell r="N4081">
            <v>0.50455499999999998</v>
          </cell>
          <cell r="O4081">
            <v>56</v>
          </cell>
        </row>
        <row r="4082">
          <cell r="A4082" t="str">
            <v>C&amp;I</v>
          </cell>
          <cell r="B4082">
            <v>1</v>
          </cell>
          <cell r="C4082" t="str">
            <v>S</v>
          </cell>
          <cell r="D4082" t="str">
            <v>All</v>
          </cell>
          <cell r="E4082" t="str">
            <v>ACs per customer: 1</v>
          </cell>
          <cell r="F4082">
            <v>68.437399999999997</v>
          </cell>
          <cell r="G4082">
            <v>1.3027550000000001</v>
          </cell>
          <cell r="H4082">
            <v>1.274025</v>
          </cell>
          <cell r="I4082">
            <v>-0.1783643</v>
          </cell>
          <cell r="J4082">
            <v>-7.29852E-2</v>
          </cell>
          <cell r="K4082">
            <v>0</v>
          </cell>
          <cell r="L4082">
            <v>7.29852E-2</v>
          </cell>
          <cell r="M4082">
            <v>0.1783643</v>
          </cell>
          <cell r="N4082">
            <v>0.1783643</v>
          </cell>
          <cell r="O4082">
            <v>176</v>
          </cell>
        </row>
        <row r="4083">
          <cell r="A4083" t="str">
            <v>C&amp;I</v>
          </cell>
          <cell r="B4083">
            <v>2</v>
          </cell>
          <cell r="C4083" t="str">
            <v>S</v>
          </cell>
          <cell r="D4083" t="str">
            <v>All</v>
          </cell>
          <cell r="E4083" t="str">
            <v>ACs per customer: 1</v>
          </cell>
          <cell r="F4083">
            <v>66.285899999999998</v>
          </cell>
          <cell r="G4083">
            <v>1.300918</v>
          </cell>
          <cell r="H4083">
            <v>1.2118249999999999</v>
          </cell>
          <cell r="I4083">
            <v>-0.17495040000000001</v>
          </cell>
          <cell r="J4083">
            <v>-7.1588299999999994E-2</v>
          </cell>
          <cell r="K4083">
            <v>0</v>
          </cell>
          <cell r="L4083">
            <v>7.1588299999999994E-2</v>
          </cell>
          <cell r="M4083">
            <v>0.17495040000000001</v>
          </cell>
          <cell r="N4083">
            <v>0.17495040000000001</v>
          </cell>
          <cell r="O4083">
            <v>176</v>
          </cell>
        </row>
        <row r="4084">
          <cell r="A4084" t="str">
            <v>C&amp;I</v>
          </cell>
          <cell r="B4084">
            <v>3</v>
          </cell>
          <cell r="C4084" t="str">
            <v>S</v>
          </cell>
          <cell r="D4084" t="str">
            <v>All</v>
          </cell>
          <cell r="E4084" t="str">
            <v>ACs per customer: 1</v>
          </cell>
          <cell r="F4084">
            <v>64.943200000000004</v>
          </cell>
          <cell r="G4084">
            <v>1.283663</v>
          </cell>
          <cell r="H4084">
            <v>1.1785620000000001</v>
          </cell>
          <cell r="I4084">
            <v>-0.17167560000000001</v>
          </cell>
          <cell r="J4084">
            <v>-7.02483E-2</v>
          </cell>
          <cell r="K4084">
            <v>0</v>
          </cell>
          <cell r="L4084">
            <v>7.02483E-2</v>
          </cell>
          <cell r="M4084">
            <v>0.17167560000000001</v>
          </cell>
          <cell r="N4084">
            <v>0.17167560000000001</v>
          </cell>
          <cell r="O4084">
            <v>176</v>
          </cell>
        </row>
        <row r="4085">
          <cell r="A4085" t="str">
            <v>C&amp;I</v>
          </cell>
          <cell r="B4085">
            <v>4</v>
          </cell>
          <cell r="C4085" t="str">
            <v>S</v>
          </cell>
          <cell r="D4085" t="str">
            <v>All</v>
          </cell>
          <cell r="E4085" t="str">
            <v>ACs per customer: 1</v>
          </cell>
          <cell r="F4085">
            <v>64.555700000000002</v>
          </cell>
          <cell r="G4085">
            <v>1.205865</v>
          </cell>
          <cell r="H4085">
            <v>1.1391579999999999</v>
          </cell>
          <cell r="I4085">
            <v>-0.17017489999999999</v>
          </cell>
          <cell r="J4085">
            <v>-6.9634199999999993E-2</v>
          </cell>
          <cell r="K4085">
            <v>0</v>
          </cell>
          <cell r="L4085">
            <v>6.9634199999999993E-2</v>
          </cell>
          <cell r="M4085">
            <v>0.17017489999999999</v>
          </cell>
          <cell r="N4085">
            <v>0.17017489999999999</v>
          </cell>
          <cell r="O4085">
            <v>176</v>
          </cell>
        </row>
        <row r="4086">
          <cell r="A4086" t="str">
            <v>C&amp;I</v>
          </cell>
          <cell r="B4086">
            <v>5</v>
          </cell>
          <cell r="C4086" t="str">
            <v>S</v>
          </cell>
          <cell r="D4086" t="str">
            <v>All</v>
          </cell>
          <cell r="E4086" t="str">
            <v>ACs per customer: 1</v>
          </cell>
          <cell r="F4086">
            <v>63.752800000000001</v>
          </cell>
          <cell r="G4086">
            <v>1.2528140000000001</v>
          </cell>
          <cell r="H4086">
            <v>1.198785</v>
          </cell>
          <cell r="I4086">
            <v>-0.1695508</v>
          </cell>
          <cell r="J4086">
            <v>-6.9378800000000004E-2</v>
          </cell>
          <cell r="K4086">
            <v>0</v>
          </cell>
          <cell r="L4086">
            <v>6.9378800000000004E-2</v>
          </cell>
          <cell r="M4086">
            <v>0.1695508</v>
          </cell>
          <cell r="N4086">
            <v>0.1695508</v>
          </cell>
          <cell r="O4086">
            <v>176</v>
          </cell>
        </row>
        <row r="4087">
          <cell r="A4087" t="str">
            <v>C&amp;I</v>
          </cell>
          <cell r="B4087">
            <v>6</v>
          </cell>
          <cell r="C4087" t="str">
            <v>S</v>
          </cell>
          <cell r="D4087" t="str">
            <v>All</v>
          </cell>
          <cell r="E4087" t="str">
            <v>ACs per customer: 1</v>
          </cell>
          <cell r="F4087">
            <v>63.076500000000003</v>
          </cell>
          <cell r="G4087">
            <v>1.23037</v>
          </cell>
          <cell r="H4087">
            <v>1.208078</v>
          </cell>
          <cell r="I4087">
            <v>-0.16934869999999999</v>
          </cell>
          <cell r="J4087">
            <v>-6.9296099999999999E-2</v>
          </cell>
          <cell r="K4087">
            <v>0</v>
          </cell>
          <cell r="L4087">
            <v>6.9296099999999999E-2</v>
          </cell>
          <cell r="M4087">
            <v>0.16934869999999999</v>
          </cell>
          <cell r="N4087">
            <v>0.16934869999999999</v>
          </cell>
          <cell r="O4087">
            <v>176</v>
          </cell>
        </row>
        <row r="4088">
          <cell r="A4088" t="str">
            <v>C&amp;I</v>
          </cell>
          <cell r="B4088">
            <v>7</v>
          </cell>
          <cell r="C4088" t="str">
            <v>S</v>
          </cell>
          <cell r="D4088" t="str">
            <v>All</v>
          </cell>
          <cell r="E4088" t="str">
            <v>ACs per customer: 1</v>
          </cell>
          <cell r="F4088">
            <v>62.342599999999997</v>
          </cell>
          <cell r="G4088">
            <v>1.3689549999999999</v>
          </cell>
          <cell r="H4088">
            <v>1.2930280000000001</v>
          </cell>
          <cell r="I4088">
            <v>-0.1705884</v>
          </cell>
          <cell r="J4088">
            <v>-6.9803400000000002E-2</v>
          </cell>
          <cell r="K4088">
            <v>0</v>
          </cell>
          <cell r="L4088">
            <v>6.9803400000000002E-2</v>
          </cell>
          <cell r="M4088">
            <v>0.1705884</v>
          </cell>
          <cell r="N4088">
            <v>0.1705884</v>
          </cell>
          <cell r="O4088">
            <v>176</v>
          </cell>
        </row>
        <row r="4089">
          <cell r="A4089" t="str">
            <v>C&amp;I</v>
          </cell>
          <cell r="B4089">
            <v>8</v>
          </cell>
          <cell r="C4089" t="str">
            <v>S</v>
          </cell>
          <cell r="D4089" t="str">
            <v>All</v>
          </cell>
          <cell r="E4089" t="str">
            <v>ACs per customer: 1</v>
          </cell>
          <cell r="F4089">
            <v>63.950699999999998</v>
          </cell>
          <cell r="G4089">
            <v>1.4552290000000001</v>
          </cell>
          <cell r="H4089">
            <v>1.4753879999999999</v>
          </cell>
          <cell r="I4089">
            <v>-0.172569</v>
          </cell>
          <cell r="J4089">
            <v>-7.0613800000000004E-2</v>
          </cell>
          <cell r="K4089">
            <v>0</v>
          </cell>
          <cell r="L4089">
            <v>7.0613800000000004E-2</v>
          </cell>
          <cell r="M4089">
            <v>0.172569</v>
          </cell>
          <cell r="N4089">
            <v>0.172569</v>
          </cell>
          <cell r="O4089">
            <v>176</v>
          </cell>
        </row>
        <row r="4090">
          <cell r="A4090" t="str">
            <v>C&amp;I</v>
          </cell>
          <cell r="B4090">
            <v>9</v>
          </cell>
          <cell r="C4090" t="str">
            <v>S</v>
          </cell>
          <cell r="D4090" t="str">
            <v>All</v>
          </cell>
          <cell r="E4090" t="str">
            <v>ACs per customer: 1</v>
          </cell>
          <cell r="F4090">
            <v>69.317800000000005</v>
          </cell>
          <cell r="G4090">
            <v>2.2423760000000001</v>
          </cell>
          <cell r="H4090">
            <v>2.3632819999999999</v>
          </cell>
          <cell r="I4090">
            <v>-0.18991269999999999</v>
          </cell>
          <cell r="J4090">
            <v>-7.7710699999999994E-2</v>
          </cell>
          <cell r="K4090">
            <v>0</v>
          </cell>
          <cell r="L4090">
            <v>7.7710699999999994E-2</v>
          </cell>
          <cell r="M4090">
            <v>0.18991269999999999</v>
          </cell>
          <cell r="N4090">
            <v>0.18991269999999999</v>
          </cell>
          <cell r="O4090">
            <v>176</v>
          </cell>
        </row>
        <row r="4091">
          <cell r="A4091" t="str">
            <v>C&amp;I</v>
          </cell>
          <cell r="B4091">
            <v>10</v>
          </cell>
          <cell r="C4091" t="str">
            <v>S</v>
          </cell>
          <cell r="D4091" t="str">
            <v>All</v>
          </cell>
          <cell r="E4091" t="str">
            <v>ACs per customer: 1</v>
          </cell>
          <cell r="F4091">
            <v>75.647499999999994</v>
          </cell>
          <cell r="G4091">
            <v>3.3227600000000002</v>
          </cell>
          <cell r="H4091">
            <v>3.4919560000000001</v>
          </cell>
          <cell r="I4091">
            <v>-0.20627789999999999</v>
          </cell>
          <cell r="J4091">
            <v>-8.4407200000000002E-2</v>
          </cell>
          <cell r="K4091">
            <v>0</v>
          </cell>
          <cell r="L4091">
            <v>8.4407200000000002E-2</v>
          </cell>
          <cell r="M4091">
            <v>0.20627789999999999</v>
          </cell>
          <cell r="N4091">
            <v>0.20627789999999999</v>
          </cell>
          <cell r="O4091">
            <v>176</v>
          </cell>
        </row>
        <row r="4092">
          <cell r="A4092" t="str">
            <v>C&amp;I</v>
          </cell>
          <cell r="B4092">
            <v>11</v>
          </cell>
          <cell r="C4092" t="str">
            <v>S</v>
          </cell>
          <cell r="D4092" t="str">
            <v>All</v>
          </cell>
          <cell r="E4092" t="str">
            <v>ACs per customer: 1</v>
          </cell>
          <cell r="F4092">
            <v>80.809299999999993</v>
          </cell>
          <cell r="G4092">
            <v>4.3769869999999997</v>
          </cell>
          <cell r="H4092">
            <v>4.3964350000000003</v>
          </cell>
          <cell r="I4092">
            <v>-0.2185849</v>
          </cell>
          <cell r="J4092">
            <v>-8.94432E-2</v>
          </cell>
          <cell r="K4092">
            <v>0</v>
          </cell>
          <cell r="L4092">
            <v>8.94432E-2</v>
          </cell>
          <cell r="M4092">
            <v>0.2185849</v>
          </cell>
          <cell r="N4092">
            <v>0.2185849</v>
          </cell>
          <cell r="O4092">
            <v>176</v>
          </cell>
        </row>
        <row r="4093">
          <cell r="A4093" t="str">
            <v>C&amp;I</v>
          </cell>
          <cell r="B4093">
            <v>12</v>
          </cell>
          <cell r="C4093" t="str">
            <v>S</v>
          </cell>
          <cell r="D4093" t="str">
            <v>All</v>
          </cell>
          <cell r="E4093" t="str">
            <v>ACs per customer: 1</v>
          </cell>
          <cell r="F4093">
            <v>84.915400000000005</v>
          </cell>
          <cell r="G4093">
            <v>5.1979670000000002</v>
          </cell>
          <cell r="H4093">
            <v>5.3622009999999998</v>
          </cell>
          <cell r="I4093">
            <v>-0.22951460000000001</v>
          </cell>
          <cell r="J4093">
            <v>-9.3915499999999999E-2</v>
          </cell>
          <cell r="K4093">
            <v>0</v>
          </cell>
          <cell r="L4093">
            <v>9.3915499999999999E-2</v>
          </cell>
          <cell r="M4093">
            <v>0.22951460000000001</v>
          </cell>
          <cell r="N4093">
            <v>0.22951460000000001</v>
          </cell>
          <cell r="O4093">
            <v>176</v>
          </cell>
        </row>
        <row r="4094">
          <cell r="A4094" t="str">
            <v>C&amp;I</v>
          </cell>
          <cell r="B4094">
            <v>13</v>
          </cell>
          <cell r="C4094" t="str">
            <v>S</v>
          </cell>
          <cell r="D4094" t="str">
            <v>All</v>
          </cell>
          <cell r="E4094" t="str">
            <v>ACs per customer: 1</v>
          </cell>
          <cell r="F4094">
            <v>88.005099999999999</v>
          </cell>
          <cell r="G4094">
            <v>5.4980859999999998</v>
          </cell>
          <cell r="H4094">
            <v>5.7309970000000003</v>
          </cell>
          <cell r="I4094">
            <v>-0.21220939999999999</v>
          </cell>
          <cell r="J4094">
            <v>-8.6834300000000003E-2</v>
          </cell>
          <cell r="K4094">
            <v>0</v>
          </cell>
          <cell r="L4094">
            <v>8.6834300000000003E-2</v>
          </cell>
          <cell r="M4094">
            <v>0.21220939999999999</v>
          </cell>
          <cell r="N4094">
            <v>0.21220939999999999</v>
          </cell>
          <cell r="O4094">
            <v>176</v>
          </cell>
        </row>
        <row r="4095">
          <cell r="A4095" t="str">
            <v>C&amp;I</v>
          </cell>
          <cell r="B4095">
            <v>14</v>
          </cell>
          <cell r="C4095" t="str">
            <v>S</v>
          </cell>
          <cell r="D4095" t="str">
            <v>All</v>
          </cell>
          <cell r="E4095" t="str">
            <v>ACs per customer: 1</v>
          </cell>
          <cell r="F4095">
            <v>91.096500000000006</v>
          </cell>
          <cell r="G4095">
            <v>5.8712549999999997</v>
          </cell>
          <cell r="H4095">
            <v>5.7699290000000003</v>
          </cell>
          <cell r="I4095">
            <v>-0.20824680000000001</v>
          </cell>
          <cell r="J4095">
            <v>-8.5212899999999994E-2</v>
          </cell>
          <cell r="K4095">
            <v>0</v>
          </cell>
          <cell r="L4095">
            <v>8.5212899999999994E-2</v>
          </cell>
          <cell r="M4095">
            <v>0.20824680000000001</v>
          </cell>
          <cell r="N4095">
            <v>0.20824680000000001</v>
          </cell>
          <cell r="O4095">
            <v>176</v>
          </cell>
        </row>
        <row r="4096">
          <cell r="A4096" t="str">
            <v>C&amp;I</v>
          </cell>
          <cell r="B4096">
            <v>15</v>
          </cell>
          <cell r="C4096" t="str">
            <v>S</v>
          </cell>
          <cell r="D4096" t="str">
            <v>All</v>
          </cell>
          <cell r="E4096" t="str">
            <v>ACs per customer: 1</v>
          </cell>
          <cell r="F4096">
            <v>93.813199999999995</v>
          </cell>
          <cell r="G4096">
            <v>6.1760250000000001</v>
          </cell>
          <cell r="H4096">
            <v>5.8607589999999998</v>
          </cell>
          <cell r="I4096">
            <v>-0.21012439999999999</v>
          </cell>
          <cell r="J4096">
            <v>-8.5981199999999994E-2</v>
          </cell>
          <cell r="K4096">
            <v>0</v>
          </cell>
          <cell r="L4096">
            <v>8.5981199999999994E-2</v>
          </cell>
          <cell r="M4096">
            <v>0.21012439999999999</v>
          </cell>
          <cell r="N4096">
            <v>0.21012439999999999</v>
          </cell>
          <cell r="O4096">
            <v>176</v>
          </cell>
        </row>
        <row r="4097">
          <cell r="A4097" t="str">
            <v>C&amp;I</v>
          </cell>
          <cell r="B4097">
            <v>16</v>
          </cell>
          <cell r="C4097" t="str">
            <v>S</v>
          </cell>
          <cell r="D4097" t="str">
            <v>All</v>
          </cell>
          <cell r="E4097" t="str">
            <v>ACs per customer: 1</v>
          </cell>
          <cell r="F4097">
            <v>95.432900000000004</v>
          </cell>
          <cell r="G4097">
            <v>6.2545159999999997</v>
          </cell>
          <cell r="H4097">
            <v>5.8321149999999999</v>
          </cell>
          <cell r="I4097">
            <v>-0.2079878</v>
          </cell>
          <cell r="J4097">
            <v>-8.5106899999999999E-2</v>
          </cell>
          <cell r="K4097">
            <v>0</v>
          </cell>
          <cell r="L4097">
            <v>8.5106899999999999E-2</v>
          </cell>
          <cell r="M4097">
            <v>0.2079878</v>
          </cell>
          <cell r="N4097">
            <v>0.2079878</v>
          </cell>
          <cell r="O4097">
            <v>176</v>
          </cell>
        </row>
        <row r="4098">
          <cell r="A4098" t="str">
            <v>C&amp;I</v>
          </cell>
          <cell r="B4098">
            <v>17</v>
          </cell>
          <cell r="C4098" t="str">
            <v>S</v>
          </cell>
          <cell r="D4098" t="str">
            <v>All</v>
          </cell>
          <cell r="E4098" t="str">
            <v>ACs per customer: 1</v>
          </cell>
          <cell r="F4098">
            <v>96.019800000000004</v>
          </cell>
          <cell r="G4098">
            <v>6.0939459999999999</v>
          </cell>
          <cell r="H4098">
            <v>5.8963859999999997</v>
          </cell>
          <cell r="I4098">
            <v>-0.2157405</v>
          </cell>
          <cell r="J4098">
            <v>-8.8279300000000005E-2</v>
          </cell>
          <cell r="K4098">
            <v>0</v>
          </cell>
          <cell r="L4098">
            <v>8.8279300000000005E-2</v>
          </cell>
          <cell r="M4098">
            <v>0.2157405</v>
          </cell>
          <cell r="N4098">
            <v>0.2157405</v>
          </cell>
          <cell r="O4098">
            <v>176</v>
          </cell>
        </row>
        <row r="4099">
          <cell r="A4099" t="str">
            <v>C&amp;I</v>
          </cell>
          <cell r="B4099">
            <v>18</v>
          </cell>
          <cell r="C4099" t="str">
            <v>S</v>
          </cell>
          <cell r="D4099" t="str">
            <v>All</v>
          </cell>
          <cell r="E4099" t="str">
            <v>ACs per customer: 1</v>
          </cell>
          <cell r="F4099">
            <v>95.513000000000005</v>
          </cell>
          <cell r="G4099">
            <v>5.7058790000000004</v>
          </cell>
          <cell r="H4099">
            <v>5.3507709999999999</v>
          </cell>
          <cell r="I4099">
            <v>-0.21101059999999999</v>
          </cell>
          <cell r="J4099">
            <v>-8.6343799999999998E-2</v>
          </cell>
          <cell r="K4099">
            <v>0</v>
          </cell>
          <cell r="L4099">
            <v>8.6343799999999998E-2</v>
          </cell>
          <cell r="M4099">
            <v>0.21101059999999999</v>
          </cell>
          <cell r="N4099">
            <v>0.21101059999999999</v>
          </cell>
          <cell r="O4099">
            <v>176</v>
          </cell>
        </row>
        <row r="4100">
          <cell r="A4100" t="str">
            <v>C&amp;I</v>
          </cell>
          <cell r="B4100">
            <v>19</v>
          </cell>
          <cell r="C4100" t="str">
            <v>S</v>
          </cell>
          <cell r="D4100" t="str">
            <v>All</v>
          </cell>
          <cell r="E4100" t="str">
            <v>ACs per customer: 1</v>
          </cell>
          <cell r="F4100">
            <v>93.600399999999993</v>
          </cell>
          <cell r="G4100">
            <v>4.8012170000000003</v>
          </cell>
          <cell r="H4100">
            <v>4.2814139999999998</v>
          </cell>
          <cell r="I4100">
            <v>-0.21112990000000001</v>
          </cell>
          <cell r="J4100">
            <v>-8.63926E-2</v>
          </cell>
          <cell r="K4100">
            <v>0</v>
          </cell>
          <cell r="L4100">
            <v>8.63926E-2</v>
          </cell>
          <cell r="M4100">
            <v>0.21112990000000001</v>
          </cell>
          <cell r="N4100">
            <v>0.21112990000000001</v>
          </cell>
          <cell r="O4100">
            <v>176</v>
          </cell>
        </row>
        <row r="4101">
          <cell r="A4101" t="str">
            <v>C&amp;I</v>
          </cell>
          <cell r="B4101">
            <v>20</v>
          </cell>
          <cell r="C4101" t="str">
            <v>S</v>
          </cell>
          <cell r="D4101" t="str">
            <v>All</v>
          </cell>
          <cell r="E4101" t="str">
            <v>ACs per customer: 1</v>
          </cell>
          <cell r="F4101">
            <v>88.750900000000001</v>
          </cell>
          <cell r="G4101">
            <v>3.9363359999999998</v>
          </cell>
          <cell r="H4101">
            <v>3.8279830000000001</v>
          </cell>
          <cell r="I4101">
            <v>-0.2076877</v>
          </cell>
          <cell r="J4101">
            <v>-8.4984100000000007E-2</v>
          </cell>
          <cell r="K4101">
            <v>0</v>
          </cell>
          <cell r="L4101">
            <v>8.4984100000000007E-2</v>
          </cell>
          <cell r="M4101">
            <v>0.2076877</v>
          </cell>
          <cell r="N4101">
            <v>0.2076877</v>
          </cell>
          <cell r="O4101">
            <v>176</v>
          </cell>
        </row>
        <row r="4102">
          <cell r="A4102" t="str">
            <v>C&amp;I</v>
          </cell>
          <cell r="B4102">
            <v>21</v>
          </cell>
          <cell r="C4102" t="str">
            <v>S</v>
          </cell>
          <cell r="D4102" t="str">
            <v>All</v>
          </cell>
          <cell r="E4102" t="str">
            <v>ACs per customer: 1</v>
          </cell>
          <cell r="F4102">
            <v>83.856999999999999</v>
          </cell>
          <cell r="G4102">
            <v>3.55857</v>
          </cell>
          <cell r="H4102">
            <v>3.2371919999999998</v>
          </cell>
          <cell r="I4102">
            <v>-0.20442730000000001</v>
          </cell>
          <cell r="J4102">
            <v>-8.3650000000000002E-2</v>
          </cell>
          <cell r="K4102">
            <v>0</v>
          </cell>
          <cell r="L4102">
            <v>8.3650000000000002E-2</v>
          </cell>
          <cell r="M4102">
            <v>0.20442730000000001</v>
          </cell>
          <cell r="N4102">
            <v>0.20442730000000001</v>
          </cell>
          <cell r="O4102">
            <v>176</v>
          </cell>
        </row>
        <row r="4103">
          <cell r="A4103" t="str">
            <v>C&amp;I</v>
          </cell>
          <cell r="B4103">
            <v>22</v>
          </cell>
          <cell r="C4103" t="str">
            <v>S</v>
          </cell>
          <cell r="D4103" t="str">
            <v>All</v>
          </cell>
          <cell r="E4103" t="str">
            <v>ACs per customer: 1</v>
          </cell>
          <cell r="F4103">
            <v>80.188299999999998</v>
          </cell>
          <cell r="G4103">
            <v>3.0281910000000001</v>
          </cell>
          <cell r="H4103">
            <v>2.4506589999999999</v>
          </cell>
          <cell r="I4103">
            <v>-0.2149935</v>
          </cell>
          <cell r="J4103">
            <v>-8.7973599999999999E-2</v>
          </cell>
          <cell r="K4103">
            <v>0</v>
          </cell>
          <cell r="L4103">
            <v>8.7973599999999999E-2</v>
          </cell>
          <cell r="M4103">
            <v>0.2149935</v>
          </cell>
          <cell r="N4103">
            <v>0.2149935</v>
          </cell>
          <cell r="O4103">
            <v>176</v>
          </cell>
        </row>
        <row r="4104">
          <cell r="A4104" t="str">
            <v>C&amp;I</v>
          </cell>
          <cell r="B4104">
            <v>23</v>
          </cell>
          <cell r="C4104" t="str">
            <v>S</v>
          </cell>
          <cell r="D4104" t="str">
            <v>All</v>
          </cell>
          <cell r="E4104" t="str">
            <v>ACs per customer: 1</v>
          </cell>
          <cell r="F4104">
            <v>77.317999999999998</v>
          </cell>
          <cell r="G4104">
            <v>2.2464200000000001</v>
          </cell>
          <cell r="H4104">
            <v>2.1099990000000002</v>
          </cell>
          <cell r="I4104">
            <v>-0.2024243</v>
          </cell>
          <cell r="J4104">
            <v>-8.2830399999999998E-2</v>
          </cell>
          <cell r="K4104">
            <v>0</v>
          </cell>
          <cell r="L4104">
            <v>8.2830399999999998E-2</v>
          </cell>
          <cell r="M4104">
            <v>0.2024243</v>
          </cell>
          <cell r="N4104">
            <v>0.2024243</v>
          </cell>
          <cell r="O4104">
            <v>176</v>
          </cell>
        </row>
        <row r="4105">
          <cell r="A4105" t="str">
            <v>C&amp;I</v>
          </cell>
          <cell r="B4105">
            <v>24</v>
          </cell>
          <cell r="C4105" t="str">
            <v>S</v>
          </cell>
          <cell r="D4105" t="str">
            <v>All</v>
          </cell>
          <cell r="E4105" t="str">
            <v>ACs per customer: 1</v>
          </cell>
          <cell r="F4105">
            <v>75.246600000000001</v>
          </cell>
          <cell r="G4105">
            <v>1.728826</v>
          </cell>
          <cell r="H4105">
            <v>1.6265670000000001</v>
          </cell>
          <cell r="I4105">
            <v>-0.2246194</v>
          </cell>
          <cell r="J4105">
            <v>-9.1912400000000005E-2</v>
          </cell>
          <cell r="K4105">
            <v>0</v>
          </cell>
          <cell r="L4105">
            <v>9.1912400000000005E-2</v>
          </cell>
          <cell r="M4105">
            <v>0.2246194</v>
          </cell>
          <cell r="N4105">
            <v>0.2246194</v>
          </cell>
          <cell r="O4105">
            <v>176</v>
          </cell>
        </row>
        <row r="4106">
          <cell r="A4106" t="str">
            <v>C&amp;I</v>
          </cell>
          <cell r="B4106">
            <v>1</v>
          </cell>
          <cell r="C4106" t="str">
            <v>S</v>
          </cell>
          <cell r="D4106" t="str">
            <v>All</v>
          </cell>
          <cell r="E4106" t="str">
            <v>ACs per customer: 2-3</v>
          </cell>
          <cell r="F4106">
            <v>67.082099999999997</v>
          </cell>
          <cell r="G4106">
            <v>1.156647</v>
          </cell>
          <cell r="H4106">
            <v>1.3956360000000001</v>
          </cell>
          <cell r="I4106">
            <v>-0.3789612</v>
          </cell>
          <cell r="J4106">
            <v>-0.15506790000000001</v>
          </cell>
          <cell r="K4106">
            <v>0</v>
          </cell>
          <cell r="L4106">
            <v>0.15506790000000001</v>
          </cell>
          <cell r="M4106">
            <v>0.3789612</v>
          </cell>
          <cell r="N4106">
            <v>0.3789612</v>
          </cell>
          <cell r="O4106">
            <v>76</v>
          </cell>
        </row>
        <row r="4107">
          <cell r="A4107" t="str">
            <v>C&amp;I</v>
          </cell>
          <cell r="B4107">
            <v>2</v>
          </cell>
          <cell r="C4107" t="str">
            <v>S</v>
          </cell>
          <cell r="D4107" t="str">
            <v>All</v>
          </cell>
          <cell r="E4107" t="str">
            <v>ACs per customer: 2-3</v>
          </cell>
          <cell r="F4107">
            <v>65.399699999999996</v>
          </cell>
          <cell r="G4107">
            <v>1.09771</v>
          </cell>
          <cell r="H4107">
            <v>1.350624</v>
          </cell>
          <cell r="I4107">
            <v>-0.37695719999999999</v>
          </cell>
          <cell r="J4107">
            <v>-0.15424779999999999</v>
          </cell>
          <cell r="K4107">
            <v>0</v>
          </cell>
          <cell r="L4107">
            <v>0.15424779999999999</v>
          </cell>
          <cell r="M4107">
            <v>0.37695719999999999</v>
          </cell>
          <cell r="N4107">
            <v>0.37695719999999999</v>
          </cell>
          <cell r="O4107">
            <v>76</v>
          </cell>
        </row>
        <row r="4108">
          <cell r="A4108" t="str">
            <v>C&amp;I</v>
          </cell>
          <cell r="B4108">
            <v>3</v>
          </cell>
          <cell r="C4108" t="str">
            <v>S</v>
          </cell>
          <cell r="D4108" t="str">
            <v>All</v>
          </cell>
          <cell r="E4108" t="str">
            <v>ACs per customer: 2-3</v>
          </cell>
          <cell r="F4108">
            <v>64.111699999999999</v>
          </cell>
          <cell r="G4108">
            <v>1.1139239999999999</v>
          </cell>
          <cell r="H4108">
            <v>1.312314</v>
          </cell>
          <cell r="I4108">
            <v>-0.3739305</v>
          </cell>
          <cell r="J4108">
            <v>-0.15300929999999999</v>
          </cell>
          <cell r="K4108">
            <v>0</v>
          </cell>
          <cell r="L4108">
            <v>0.15300929999999999</v>
          </cell>
          <cell r="M4108">
            <v>0.3739305</v>
          </cell>
          <cell r="N4108">
            <v>0.3739305</v>
          </cell>
          <cell r="O4108">
            <v>76</v>
          </cell>
        </row>
        <row r="4109">
          <cell r="A4109" t="str">
            <v>C&amp;I</v>
          </cell>
          <cell r="B4109">
            <v>4</v>
          </cell>
          <cell r="C4109" t="str">
            <v>S</v>
          </cell>
          <cell r="D4109" t="str">
            <v>All</v>
          </cell>
          <cell r="E4109" t="str">
            <v>ACs per customer: 2-3</v>
          </cell>
          <cell r="F4109">
            <v>63.916800000000002</v>
          </cell>
          <cell r="G4109">
            <v>1.1004860000000001</v>
          </cell>
          <cell r="H4109">
            <v>1.2799179999999999</v>
          </cell>
          <cell r="I4109">
            <v>-0.37201030000000002</v>
          </cell>
          <cell r="J4109">
            <v>-0.15222359999999999</v>
          </cell>
          <cell r="K4109">
            <v>0</v>
          </cell>
          <cell r="L4109">
            <v>0.15222359999999999</v>
          </cell>
          <cell r="M4109">
            <v>0.37201030000000002</v>
          </cell>
          <cell r="N4109">
            <v>0.37201030000000002</v>
          </cell>
          <cell r="O4109">
            <v>76</v>
          </cell>
        </row>
        <row r="4110">
          <cell r="A4110" t="str">
            <v>C&amp;I</v>
          </cell>
          <cell r="B4110">
            <v>5</v>
          </cell>
          <cell r="C4110" t="str">
            <v>S</v>
          </cell>
          <cell r="D4110" t="str">
            <v>All</v>
          </cell>
          <cell r="E4110" t="str">
            <v>ACs per customer: 2-3</v>
          </cell>
          <cell r="F4110">
            <v>63.3523</v>
          </cell>
          <cell r="G4110">
            <v>1.1251910000000001</v>
          </cell>
          <cell r="H4110">
            <v>1.309267</v>
          </cell>
          <cell r="I4110">
            <v>-0.3716545</v>
          </cell>
          <cell r="J4110">
            <v>-0.15207799999999999</v>
          </cell>
          <cell r="K4110">
            <v>0</v>
          </cell>
          <cell r="L4110">
            <v>0.15207799999999999</v>
          </cell>
          <cell r="M4110">
            <v>0.3716545</v>
          </cell>
          <cell r="N4110">
            <v>0.3716545</v>
          </cell>
          <cell r="O4110">
            <v>76</v>
          </cell>
        </row>
        <row r="4111">
          <cell r="A4111" t="str">
            <v>C&amp;I</v>
          </cell>
          <cell r="B4111">
            <v>6</v>
          </cell>
          <cell r="C4111" t="str">
            <v>S</v>
          </cell>
          <cell r="D4111" t="str">
            <v>All</v>
          </cell>
          <cell r="E4111" t="str">
            <v>ACs per customer: 2-3</v>
          </cell>
          <cell r="F4111">
            <v>62.698999999999998</v>
          </cell>
          <cell r="G4111">
            <v>1.522081</v>
          </cell>
          <cell r="H4111">
            <v>1.7759830000000001</v>
          </cell>
          <cell r="I4111">
            <v>-0.37646829999999998</v>
          </cell>
          <cell r="J4111">
            <v>-0.15404780000000001</v>
          </cell>
          <cell r="K4111">
            <v>0</v>
          </cell>
          <cell r="L4111">
            <v>0.15404780000000001</v>
          </cell>
          <cell r="M4111">
            <v>0.37646829999999998</v>
          </cell>
          <cell r="N4111">
            <v>0.37646829999999998</v>
          </cell>
          <cell r="O4111">
            <v>76</v>
          </cell>
        </row>
        <row r="4112">
          <cell r="A4112" t="str">
            <v>C&amp;I</v>
          </cell>
          <cell r="B4112">
            <v>7</v>
          </cell>
          <cell r="C4112" t="str">
            <v>S</v>
          </cell>
          <cell r="D4112" t="str">
            <v>All</v>
          </cell>
          <cell r="E4112" t="str">
            <v>ACs per customer: 2-3</v>
          </cell>
          <cell r="F4112">
            <v>62.027200000000001</v>
          </cell>
          <cell r="G4112">
            <v>1.4478740000000001</v>
          </cell>
          <cell r="H4112">
            <v>1.6766669999999999</v>
          </cell>
          <cell r="I4112">
            <v>-0.37799509999999997</v>
          </cell>
          <cell r="J4112">
            <v>-0.15467249999999999</v>
          </cell>
          <cell r="K4112">
            <v>0</v>
          </cell>
          <cell r="L4112">
            <v>0.15467249999999999</v>
          </cell>
          <cell r="M4112">
            <v>0.37799509999999997</v>
          </cell>
          <cell r="N4112">
            <v>0.37799509999999997</v>
          </cell>
          <cell r="O4112">
            <v>76</v>
          </cell>
        </row>
        <row r="4113">
          <cell r="A4113" t="str">
            <v>C&amp;I</v>
          </cell>
          <cell r="B4113">
            <v>8</v>
          </cell>
          <cell r="C4113" t="str">
            <v>S</v>
          </cell>
          <cell r="D4113" t="str">
            <v>All</v>
          </cell>
          <cell r="E4113" t="str">
            <v>ACs per customer: 2-3</v>
          </cell>
          <cell r="F4113">
            <v>63.759700000000002</v>
          </cell>
          <cell r="G4113">
            <v>2.3303609999999999</v>
          </cell>
          <cell r="H4113">
            <v>2.3620359999999998</v>
          </cell>
          <cell r="I4113">
            <v>-0.38585560000000002</v>
          </cell>
          <cell r="J4113">
            <v>-0.157889</v>
          </cell>
          <cell r="K4113">
            <v>0</v>
          </cell>
          <cell r="L4113">
            <v>0.157889</v>
          </cell>
          <cell r="M4113">
            <v>0.38585560000000002</v>
          </cell>
          <cell r="N4113">
            <v>0.38585560000000002</v>
          </cell>
          <cell r="O4113">
            <v>76</v>
          </cell>
        </row>
        <row r="4114">
          <cell r="A4114" t="str">
            <v>C&amp;I</v>
          </cell>
          <cell r="B4114">
            <v>9</v>
          </cell>
          <cell r="C4114" t="str">
            <v>S</v>
          </cell>
          <cell r="D4114" t="str">
            <v>All</v>
          </cell>
          <cell r="E4114" t="str">
            <v>ACs per customer: 2-3</v>
          </cell>
          <cell r="F4114">
            <v>69.825000000000003</v>
          </cell>
          <cell r="G4114">
            <v>3.5444499999999999</v>
          </cell>
          <cell r="H4114">
            <v>3.5585960000000001</v>
          </cell>
          <cell r="I4114">
            <v>-0.41308859999999997</v>
          </cell>
          <cell r="J4114">
            <v>-0.1690325</v>
          </cell>
          <cell r="K4114">
            <v>0</v>
          </cell>
          <cell r="L4114">
            <v>0.1690325</v>
          </cell>
          <cell r="M4114">
            <v>0.41308859999999997</v>
          </cell>
          <cell r="N4114">
            <v>0.41308859999999997</v>
          </cell>
          <cell r="O4114">
            <v>76</v>
          </cell>
        </row>
        <row r="4115">
          <cell r="A4115" t="str">
            <v>C&amp;I</v>
          </cell>
          <cell r="B4115">
            <v>10</v>
          </cell>
          <cell r="C4115" t="str">
            <v>S</v>
          </cell>
          <cell r="D4115" t="str">
            <v>All</v>
          </cell>
          <cell r="E4115" t="str">
            <v>ACs per customer: 2-3</v>
          </cell>
          <cell r="F4115">
            <v>76.875699999999995</v>
          </cell>
          <cell r="G4115">
            <v>4.2304550000000001</v>
          </cell>
          <cell r="H4115">
            <v>4.2582950000000004</v>
          </cell>
          <cell r="I4115">
            <v>-0.42533989999999999</v>
          </cell>
          <cell r="J4115">
            <v>-0.17404559999999999</v>
          </cell>
          <cell r="K4115">
            <v>0</v>
          </cell>
          <cell r="L4115">
            <v>0.17404559999999999</v>
          </cell>
          <cell r="M4115">
            <v>0.42533989999999999</v>
          </cell>
          <cell r="N4115">
            <v>0.42533989999999999</v>
          </cell>
          <cell r="O4115">
            <v>76</v>
          </cell>
        </row>
        <row r="4116">
          <cell r="A4116" t="str">
            <v>C&amp;I</v>
          </cell>
          <cell r="B4116">
            <v>11</v>
          </cell>
          <cell r="C4116" t="str">
            <v>S</v>
          </cell>
          <cell r="D4116" t="str">
            <v>All</v>
          </cell>
          <cell r="E4116" t="str">
            <v>ACs per customer: 2-3</v>
          </cell>
          <cell r="F4116">
            <v>81.953599999999994</v>
          </cell>
          <cell r="G4116">
            <v>4.6660199999999996</v>
          </cell>
          <cell r="H4116">
            <v>4.581906</v>
          </cell>
          <cell r="I4116">
            <v>-0.41974620000000001</v>
          </cell>
          <cell r="J4116">
            <v>-0.17175679999999999</v>
          </cell>
          <cell r="K4116">
            <v>0</v>
          </cell>
          <cell r="L4116">
            <v>0.17175679999999999</v>
          </cell>
          <cell r="M4116">
            <v>0.41974620000000001</v>
          </cell>
          <cell r="N4116">
            <v>0.41974620000000001</v>
          </cell>
          <cell r="O4116">
            <v>76</v>
          </cell>
        </row>
        <row r="4117">
          <cell r="A4117" t="str">
            <v>C&amp;I</v>
          </cell>
          <cell r="B4117">
            <v>12</v>
          </cell>
          <cell r="C4117" t="str">
            <v>S</v>
          </cell>
          <cell r="D4117" t="str">
            <v>All</v>
          </cell>
          <cell r="E4117" t="str">
            <v>ACs per customer: 2-3</v>
          </cell>
          <cell r="F4117">
            <v>85.539000000000001</v>
          </cell>
          <cell r="G4117">
            <v>5.0351520000000001</v>
          </cell>
          <cell r="H4117">
            <v>4.2798109999999996</v>
          </cell>
          <cell r="I4117">
            <v>-0.43018309999999998</v>
          </cell>
          <cell r="J4117">
            <v>-0.1760275</v>
          </cell>
          <cell r="K4117">
            <v>0</v>
          </cell>
          <cell r="L4117">
            <v>0.1760275</v>
          </cell>
          <cell r="M4117">
            <v>0.43018309999999998</v>
          </cell>
          <cell r="N4117">
            <v>0.43018309999999998</v>
          </cell>
          <cell r="O4117">
            <v>76</v>
          </cell>
        </row>
        <row r="4118">
          <cell r="A4118" t="str">
            <v>C&amp;I</v>
          </cell>
          <cell r="B4118">
            <v>13</v>
          </cell>
          <cell r="C4118" t="str">
            <v>S</v>
          </cell>
          <cell r="D4118" t="str">
            <v>All</v>
          </cell>
          <cell r="E4118" t="str">
            <v>ACs per customer: 2-3</v>
          </cell>
          <cell r="F4118">
            <v>88.423400000000001</v>
          </cell>
          <cell r="G4118">
            <v>5.0898279999999998</v>
          </cell>
          <cell r="H4118">
            <v>5.4876189999999996</v>
          </cell>
          <cell r="I4118">
            <v>-0.43818459999999998</v>
          </cell>
          <cell r="J4118">
            <v>-0.17930160000000001</v>
          </cell>
          <cell r="K4118">
            <v>0</v>
          </cell>
          <cell r="L4118">
            <v>0.17930160000000001</v>
          </cell>
          <cell r="M4118">
            <v>0.43818459999999998</v>
          </cell>
          <cell r="N4118">
            <v>0.43818459999999998</v>
          </cell>
          <cell r="O4118">
            <v>76</v>
          </cell>
        </row>
        <row r="4119">
          <cell r="A4119" t="str">
            <v>C&amp;I</v>
          </cell>
          <cell r="B4119">
            <v>14</v>
          </cell>
          <cell r="C4119" t="str">
            <v>S</v>
          </cell>
          <cell r="D4119" t="str">
            <v>All</v>
          </cell>
          <cell r="E4119" t="str">
            <v>ACs per customer: 2-3</v>
          </cell>
          <cell r="F4119">
            <v>91.124399999999994</v>
          </cell>
          <cell r="G4119">
            <v>5.7034349999999998</v>
          </cell>
          <cell r="H4119">
            <v>6.2718020000000001</v>
          </cell>
          <cell r="I4119">
            <v>-0.44009779999999998</v>
          </cell>
          <cell r="J4119">
            <v>-0.18008450000000001</v>
          </cell>
          <cell r="K4119">
            <v>0</v>
          </cell>
          <cell r="L4119">
            <v>0.18008450000000001</v>
          </cell>
          <cell r="M4119">
            <v>0.44009779999999998</v>
          </cell>
          <cell r="N4119">
            <v>0.44009779999999998</v>
          </cell>
          <cell r="O4119">
            <v>76</v>
          </cell>
        </row>
        <row r="4120">
          <cell r="A4120" t="str">
            <v>C&amp;I</v>
          </cell>
          <cell r="B4120">
            <v>15</v>
          </cell>
          <cell r="C4120" t="str">
            <v>S</v>
          </cell>
          <cell r="D4120" t="str">
            <v>All</v>
          </cell>
          <cell r="E4120" t="str">
            <v>ACs per customer: 2-3</v>
          </cell>
          <cell r="F4120">
            <v>93.523899999999998</v>
          </cell>
          <cell r="G4120">
            <v>5.9154109999999998</v>
          </cell>
          <cell r="H4120">
            <v>5.7887069999999996</v>
          </cell>
          <cell r="I4120">
            <v>-0.45087929999999998</v>
          </cell>
          <cell r="J4120">
            <v>-0.1844961</v>
          </cell>
          <cell r="K4120">
            <v>0</v>
          </cell>
          <cell r="L4120">
            <v>0.1844961</v>
          </cell>
          <cell r="M4120">
            <v>0.45087929999999998</v>
          </cell>
          <cell r="N4120">
            <v>0.45087929999999998</v>
          </cell>
          <cell r="O4120">
            <v>76</v>
          </cell>
        </row>
        <row r="4121">
          <cell r="A4121" t="str">
            <v>C&amp;I</v>
          </cell>
          <cell r="B4121">
            <v>16</v>
          </cell>
          <cell r="C4121" t="str">
            <v>S</v>
          </cell>
          <cell r="D4121" t="str">
            <v>All</v>
          </cell>
          <cell r="E4121" t="str">
            <v>ACs per customer: 2-3</v>
          </cell>
          <cell r="F4121">
            <v>95.073899999999995</v>
          </cell>
          <cell r="G4121">
            <v>6.0385140000000002</v>
          </cell>
          <cell r="H4121">
            <v>6.1266379999999998</v>
          </cell>
          <cell r="I4121">
            <v>-0.45673599999999998</v>
          </cell>
          <cell r="J4121">
            <v>-0.18689269999999999</v>
          </cell>
          <cell r="K4121">
            <v>0</v>
          </cell>
          <cell r="L4121">
            <v>0.18689269999999999</v>
          </cell>
          <cell r="M4121">
            <v>0.45673599999999998</v>
          </cell>
          <cell r="N4121">
            <v>0.45673599999999998</v>
          </cell>
          <cell r="O4121">
            <v>76</v>
          </cell>
        </row>
        <row r="4122">
          <cell r="A4122" t="str">
            <v>C&amp;I</v>
          </cell>
          <cell r="B4122">
            <v>17</v>
          </cell>
          <cell r="C4122" t="str">
            <v>S</v>
          </cell>
          <cell r="D4122" t="str">
            <v>All</v>
          </cell>
          <cell r="E4122" t="str">
            <v>ACs per customer: 2-3</v>
          </cell>
          <cell r="F4122">
            <v>95.420400000000001</v>
          </cell>
          <cell r="G4122">
            <v>5.8280909999999997</v>
          </cell>
          <cell r="H4122">
            <v>5.3281619999999998</v>
          </cell>
          <cell r="I4122">
            <v>-0.44830160000000002</v>
          </cell>
          <cell r="J4122">
            <v>-0.1834414</v>
          </cell>
          <cell r="K4122">
            <v>0</v>
          </cell>
          <cell r="L4122">
            <v>0.1834414</v>
          </cell>
          <cell r="M4122">
            <v>0.44830160000000002</v>
          </cell>
          <cell r="N4122">
            <v>0.44830160000000002</v>
          </cell>
          <cell r="O4122">
            <v>76</v>
          </cell>
        </row>
        <row r="4123">
          <cell r="A4123" t="str">
            <v>C&amp;I</v>
          </cell>
          <cell r="B4123">
            <v>18</v>
          </cell>
          <cell r="C4123" t="str">
            <v>S</v>
          </cell>
          <cell r="D4123" t="str">
            <v>All</v>
          </cell>
          <cell r="E4123" t="str">
            <v>ACs per customer: 2-3</v>
          </cell>
          <cell r="F4123">
            <v>94.752899999999997</v>
          </cell>
          <cell r="G4123">
            <v>4.9287390000000002</v>
          </cell>
          <cell r="H4123">
            <v>4.2729869999999996</v>
          </cell>
          <cell r="I4123">
            <v>-0.44842389999999999</v>
          </cell>
          <cell r="J4123">
            <v>-0.1834914</v>
          </cell>
          <cell r="K4123">
            <v>0</v>
          </cell>
          <cell r="L4123">
            <v>0.1834914</v>
          </cell>
          <cell r="M4123">
            <v>0.44842389999999999</v>
          </cell>
          <cell r="N4123">
            <v>0.44842389999999999</v>
          </cell>
          <cell r="O4123">
            <v>76</v>
          </cell>
        </row>
        <row r="4124">
          <cell r="A4124" t="str">
            <v>C&amp;I</v>
          </cell>
          <cell r="B4124">
            <v>19</v>
          </cell>
          <cell r="C4124" t="str">
            <v>S</v>
          </cell>
          <cell r="D4124" t="str">
            <v>All</v>
          </cell>
          <cell r="E4124" t="str">
            <v>ACs per customer: 2-3</v>
          </cell>
          <cell r="F4124">
            <v>92.397000000000006</v>
          </cell>
          <cell r="G4124">
            <v>3.5268039999999998</v>
          </cell>
          <cell r="H4124">
            <v>4.0407149999999996</v>
          </cell>
          <cell r="I4124">
            <v>-0.45370480000000002</v>
          </cell>
          <cell r="J4124">
            <v>-0.18565229999999999</v>
          </cell>
          <cell r="K4124">
            <v>0</v>
          </cell>
          <cell r="L4124">
            <v>0.18565229999999999</v>
          </cell>
          <cell r="M4124">
            <v>0.45370480000000002</v>
          </cell>
          <cell r="N4124">
            <v>0.45370480000000002</v>
          </cell>
          <cell r="O4124">
            <v>76</v>
          </cell>
        </row>
        <row r="4125">
          <cell r="A4125" t="str">
            <v>C&amp;I</v>
          </cell>
          <cell r="B4125">
            <v>20</v>
          </cell>
          <cell r="C4125" t="str">
            <v>S</v>
          </cell>
          <cell r="D4125" t="str">
            <v>All</v>
          </cell>
          <cell r="E4125" t="str">
            <v>ACs per customer: 2-3</v>
          </cell>
          <cell r="F4125">
            <v>86.683499999999995</v>
          </cell>
          <cell r="G4125">
            <v>3.4183729999999999</v>
          </cell>
          <cell r="H4125">
            <v>3.5242170000000002</v>
          </cell>
          <cell r="I4125">
            <v>-0.47220299999999998</v>
          </cell>
          <cell r="J4125">
            <v>-0.1932217</v>
          </cell>
          <cell r="K4125">
            <v>0</v>
          </cell>
          <cell r="L4125">
            <v>0.1932217</v>
          </cell>
          <cell r="M4125">
            <v>0.47220299999999998</v>
          </cell>
          <cell r="N4125">
            <v>0.47220299999999998</v>
          </cell>
          <cell r="O4125">
            <v>76</v>
          </cell>
        </row>
        <row r="4126">
          <cell r="A4126" t="str">
            <v>C&amp;I</v>
          </cell>
          <cell r="B4126">
            <v>21</v>
          </cell>
          <cell r="C4126" t="str">
            <v>S</v>
          </cell>
          <cell r="D4126" t="str">
            <v>All</v>
          </cell>
          <cell r="E4126" t="str">
            <v>ACs per customer: 2-3</v>
          </cell>
          <cell r="F4126">
            <v>81.706999999999994</v>
          </cell>
          <cell r="G4126">
            <v>2.410917</v>
          </cell>
          <cell r="H4126">
            <v>2.3408890000000002</v>
          </cell>
          <cell r="I4126">
            <v>-0.47510950000000002</v>
          </cell>
          <cell r="J4126">
            <v>-0.194411</v>
          </cell>
          <cell r="K4126">
            <v>0</v>
          </cell>
          <cell r="L4126">
            <v>0.194411</v>
          </cell>
          <cell r="M4126">
            <v>0.47510950000000002</v>
          </cell>
          <cell r="N4126">
            <v>0.47510950000000002</v>
          </cell>
          <cell r="O4126">
            <v>76</v>
          </cell>
        </row>
        <row r="4127">
          <cell r="A4127" t="str">
            <v>C&amp;I</v>
          </cell>
          <cell r="B4127">
            <v>22</v>
          </cell>
          <cell r="C4127" t="str">
            <v>S</v>
          </cell>
          <cell r="D4127" t="str">
            <v>All</v>
          </cell>
          <cell r="E4127" t="str">
            <v>ACs per customer: 2-3</v>
          </cell>
          <cell r="F4127">
            <v>78.048000000000002</v>
          </cell>
          <cell r="G4127">
            <v>1.7421629999999999</v>
          </cell>
          <cell r="H4127">
            <v>1.7758910000000001</v>
          </cell>
          <cell r="I4127">
            <v>-0.43270239999999999</v>
          </cell>
          <cell r="J4127">
            <v>-0.1770583</v>
          </cell>
          <cell r="K4127">
            <v>0</v>
          </cell>
          <cell r="L4127">
            <v>0.1770583</v>
          </cell>
          <cell r="M4127">
            <v>0.43270239999999999</v>
          </cell>
          <cell r="N4127">
            <v>0.43270239999999999</v>
          </cell>
          <cell r="O4127">
            <v>76</v>
          </cell>
        </row>
        <row r="4128">
          <cell r="A4128" t="str">
            <v>C&amp;I</v>
          </cell>
          <cell r="B4128">
            <v>23</v>
          </cell>
          <cell r="C4128" t="str">
            <v>S</v>
          </cell>
          <cell r="D4128" t="str">
            <v>All</v>
          </cell>
          <cell r="E4128" t="str">
            <v>ACs per customer: 2-3</v>
          </cell>
          <cell r="F4128">
            <v>75.6096</v>
          </cell>
          <cell r="G4128">
            <v>1.49047</v>
          </cell>
          <cell r="H4128">
            <v>1.591977</v>
          </cell>
          <cell r="I4128">
            <v>-0.41176200000000002</v>
          </cell>
          <cell r="J4128">
            <v>-0.16848969999999999</v>
          </cell>
          <cell r="K4128">
            <v>0</v>
          </cell>
          <cell r="L4128">
            <v>0.16848969999999999</v>
          </cell>
          <cell r="M4128">
            <v>0.41176200000000002</v>
          </cell>
          <cell r="N4128">
            <v>0.41176200000000002</v>
          </cell>
          <cell r="O4128">
            <v>76</v>
          </cell>
        </row>
        <row r="4129">
          <cell r="A4129" t="str">
            <v>C&amp;I</v>
          </cell>
          <cell r="B4129">
            <v>24</v>
          </cell>
          <cell r="C4129" t="str">
            <v>S</v>
          </cell>
          <cell r="D4129" t="str">
            <v>All</v>
          </cell>
          <cell r="E4129" t="str">
            <v>ACs per customer: 2-3</v>
          </cell>
          <cell r="F4129">
            <v>73.694500000000005</v>
          </cell>
          <cell r="G4129">
            <v>1.2835989999999999</v>
          </cell>
          <cell r="H4129">
            <v>1.491025</v>
          </cell>
          <cell r="I4129">
            <v>-0.39726230000000001</v>
          </cell>
          <cell r="J4129">
            <v>-0.16255649999999999</v>
          </cell>
          <cell r="K4129">
            <v>0</v>
          </cell>
          <cell r="L4129">
            <v>0.16255649999999999</v>
          </cell>
          <cell r="M4129">
            <v>0.39726230000000001</v>
          </cell>
          <cell r="N4129">
            <v>0.39726230000000001</v>
          </cell>
          <cell r="O4129">
            <v>76</v>
          </cell>
        </row>
        <row r="4130">
          <cell r="A4130" t="str">
            <v>C&amp;I</v>
          </cell>
          <cell r="B4130">
            <v>1</v>
          </cell>
          <cell r="C4130" t="str">
            <v>S</v>
          </cell>
          <cell r="D4130" t="str">
            <v>All</v>
          </cell>
          <cell r="E4130" t="str">
            <v>ACs per customer: 4+</v>
          </cell>
          <cell r="F4130">
            <v>65.277600000000007</v>
          </cell>
          <cell r="G4130">
            <v>1.0073620000000001</v>
          </cell>
          <cell r="H4130">
            <v>1.270804</v>
          </cell>
          <cell r="I4130">
            <v>-0.84840550000000003</v>
          </cell>
          <cell r="J4130">
            <v>-0.34716069999999999</v>
          </cell>
          <cell r="K4130">
            <v>0</v>
          </cell>
          <cell r="L4130">
            <v>0.34716069999999999</v>
          </cell>
          <cell r="M4130">
            <v>0.84840550000000003</v>
          </cell>
          <cell r="N4130">
            <v>0.84840550000000003</v>
          </cell>
          <cell r="O4130">
            <v>44</v>
          </cell>
        </row>
        <row r="4131">
          <cell r="A4131" t="str">
            <v>C&amp;I</v>
          </cell>
          <cell r="B4131">
            <v>2</v>
          </cell>
          <cell r="C4131" t="str">
            <v>S</v>
          </cell>
          <cell r="D4131" t="str">
            <v>All</v>
          </cell>
          <cell r="E4131" t="str">
            <v>ACs per customer: 4+</v>
          </cell>
          <cell r="F4131">
            <v>64.265100000000004</v>
          </cell>
          <cell r="G4131">
            <v>0.9825467</v>
          </cell>
          <cell r="H4131">
            <v>1.193414</v>
          </cell>
          <cell r="I4131">
            <v>-0.84011630000000004</v>
          </cell>
          <cell r="J4131">
            <v>-0.34376879999999999</v>
          </cell>
          <cell r="K4131">
            <v>0</v>
          </cell>
          <cell r="L4131">
            <v>0.34376879999999999</v>
          </cell>
          <cell r="M4131">
            <v>0.84011630000000004</v>
          </cell>
          <cell r="N4131">
            <v>0.84011630000000004</v>
          </cell>
          <cell r="O4131">
            <v>44</v>
          </cell>
        </row>
        <row r="4132">
          <cell r="A4132" t="str">
            <v>C&amp;I</v>
          </cell>
          <cell r="B4132">
            <v>3</v>
          </cell>
          <cell r="C4132" t="str">
            <v>S</v>
          </cell>
          <cell r="D4132" t="str">
            <v>All</v>
          </cell>
          <cell r="E4132" t="str">
            <v>ACs per customer: 4+</v>
          </cell>
          <cell r="F4132">
            <v>63.643000000000001</v>
          </cell>
          <cell r="G4132">
            <v>0.95399230000000002</v>
          </cell>
          <cell r="H4132">
            <v>1.256</v>
          </cell>
          <cell r="I4132">
            <v>-0.83464090000000002</v>
          </cell>
          <cell r="J4132">
            <v>-0.34152830000000001</v>
          </cell>
          <cell r="K4132">
            <v>0</v>
          </cell>
          <cell r="L4132">
            <v>0.34152830000000001</v>
          </cell>
          <cell r="M4132">
            <v>0.83464090000000002</v>
          </cell>
          <cell r="N4132">
            <v>0.83464090000000002</v>
          </cell>
          <cell r="O4132">
            <v>44</v>
          </cell>
        </row>
        <row r="4133">
          <cell r="A4133" t="str">
            <v>C&amp;I</v>
          </cell>
          <cell r="B4133">
            <v>4</v>
          </cell>
          <cell r="C4133" t="str">
            <v>S</v>
          </cell>
          <cell r="D4133" t="str">
            <v>All</v>
          </cell>
          <cell r="E4133" t="str">
            <v>ACs per customer: 4+</v>
          </cell>
          <cell r="F4133">
            <v>63.730600000000003</v>
          </cell>
          <cell r="G4133">
            <v>0.95060250000000002</v>
          </cell>
          <cell r="H4133">
            <v>1.278483</v>
          </cell>
          <cell r="I4133">
            <v>-0.83081640000000001</v>
          </cell>
          <cell r="J4133">
            <v>-0.33996330000000002</v>
          </cell>
          <cell r="K4133">
            <v>0</v>
          </cell>
          <cell r="L4133">
            <v>0.33996330000000002</v>
          </cell>
          <cell r="M4133">
            <v>0.83081640000000001</v>
          </cell>
          <cell r="N4133">
            <v>0.83081640000000001</v>
          </cell>
          <cell r="O4133">
            <v>44</v>
          </cell>
        </row>
        <row r="4134">
          <cell r="A4134" t="str">
            <v>C&amp;I</v>
          </cell>
          <cell r="B4134">
            <v>5</v>
          </cell>
          <cell r="C4134" t="str">
            <v>S</v>
          </cell>
          <cell r="D4134" t="str">
            <v>All</v>
          </cell>
          <cell r="E4134" t="str">
            <v>ACs per customer: 4+</v>
          </cell>
          <cell r="F4134">
            <v>63.388199999999998</v>
          </cell>
          <cell r="G4134">
            <v>1.247989</v>
          </cell>
          <cell r="H4134">
            <v>1.6835260000000001</v>
          </cell>
          <cell r="I4134">
            <v>-0.82882679999999997</v>
          </cell>
          <cell r="J4134">
            <v>-0.33914919999999998</v>
          </cell>
          <cell r="K4134">
            <v>0</v>
          </cell>
          <cell r="L4134">
            <v>0.33914919999999998</v>
          </cell>
          <cell r="M4134">
            <v>0.82882679999999997</v>
          </cell>
          <cell r="N4134">
            <v>0.82882679999999997</v>
          </cell>
          <cell r="O4134">
            <v>44</v>
          </cell>
        </row>
        <row r="4135">
          <cell r="A4135" t="str">
            <v>C&amp;I</v>
          </cell>
          <cell r="B4135">
            <v>6</v>
          </cell>
          <cell r="C4135" t="str">
            <v>S</v>
          </cell>
          <cell r="D4135" t="str">
            <v>All</v>
          </cell>
          <cell r="E4135" t="str">
            <v>ACs per customer: 4+</v>
          </cell>
          <cell r="F4135">
            <v>62.670099999999998</v>
          </cell>
          <cell r="G4135">
            <v>1.4863630000000001</v>
          </cell>
          <cell r="H4135">
            <v>1.9587289999999999</v>
          </cell>
          <cell r="I4135">
            <v>-0.8284513</v>
          </cell>
          <cell r="J4135">
            <v>-0.33899560000000001</v>
          </cell>
          <cell r="K4135">
            <v>0</v>
          </cell>
          <cell r="L4135">
            <v>0.33899560000000001</v>
          </cell>
          <cell r="M4135">
            <v>0.8284513</v>
          </cell>
          <cell r="N4135">
            <v>0.8284513</v>
          </cell>
          <cell r="O4135">
            <v>44</v>
          </cell>
        </row>
        <row r="4136">
          <cell r="A4136" t="str">
            <v>C&amp;I</v>
          </cell>
          <cell r="B4136">
            <v>7</v>
          </cell>
          <cell r="C4136" t="str">
            <v>S</v>
          </cell>
          <cell r="D4136" t="str">
            <v>All</v>
          </cell>
          <cell r="E4136" t="str">
            <v>ACs per customer: 4+</v>
          </cell>
          <cell r="F4136">
            <v>61.790799999999997</v>
          </cell>
          <cell r="G4136">
            <v>1.4743930000000001</v>
          </cell>
          <cell r="H4136">
            <v>1.898315</v>
          </cell>
          <cell r="I4136">
            <v>-0.82954090000000003</v>
          </cell>
          <cell r="J4136">
            <v>-0.3394414</v>
          </cell>
          <cell r="K4136">
            <v>0</v>
          </cell>
          <cell r="L4136">
            <v>0.3394414</v>
          </cell>
          <cell r="M4136">
            <v>0.82954090000000003</v>
          </cell>
          <cell r="N4136">
            <v>0.82954090000000003</v>
          </cell>
          <cell r="O4136">
            <v>44</v>
          </cell>
        </row>
        <row r="4137">
          <cell r="A4137" t="str">
            <v>C&amp;I</v>
          </cell>
          <cell r="B4137">
            <v>8</v>
          </cell>
          <cell r="C4137" t="str">
            <v>S</v>
          </cell>
          <cell r="D4137" t="str">
            <v>All</v>
          </cell>
          <cell r="E4137" t="str">
            <v>ACs per customer: 4+</v>
          </cell>
          <cell r="F4137">
            <v>63.6233</v>
          </cell>
          <cell r="G4137">
            <v>1.744043</v>
          </cell>
          <cell r="H4137">
            <v>2.059199</v>
          </cell>
          <cell r="I4137">
            <v>-0.83573039999999998</v>
          </cell>
          <cell r="J4137">
            <v>-0.3419741</v>
          </cell>
          <cell r="K4137">
            <v>0</v>
          </cell>
          <cell r="L4137">
            <v>0.3419741</v>
          </cell>
          <cell r="M4137">
            <v>0.83573039999999998</v>
          </cell>
          <cell r="N4137">
            <v>0.83573039999999998</v>
          </cell>
          <cell r="O4137">
            <v>44</v>
          </cell>
        </row>
        <row r="4138">
          <cell r="A4138" t="str">
            <v>C&amp;I</v>
          </cell>
          <cell r="B4138">
            <v>9</v>
          </cell>
          <cell r="C4138" t="str">
            <v>S</v>
          </cell>
          <cell r="D4138" t="str">
            <v>All</v>
          </cell>
          <cell r="E4138" t="str">
            <v>ACs per customer: 4+</v>
          </cell>
          <cell r="F4138">
            <v>70.942400000000006</v>
          </cell>
          <cell r="G4138">
            <v>2.4138609999999998</v>
          </cell>
          <cell r="H4138">
            <v>2.193298</v>
          </cell>
          <cell r="I4138">
            <v>-0.85242379999999995</v>
          </cell>
          <cell r="J4138">
            <v>-0.34880489999999997</v>
          </cell>
          <cell r="K4138">
            <v>0</v>
          </cell>
          <cell r="L4138">
            <v>0.34880489999999997</v>
          </cell>
          <cell r="M4138">
            <v>0.85242379999999995</v>
          </cell>
          <cell r="N4138">
            <v>0.85242379999999995</v>
          </cell>
          <cell r="O4138">
            <v>44</v>
          </cell>
        </row>
        <row r="4139">
          <cell r="A4139" t="str">
            <v>C&amp;I</v>
          </cell>
          <cell r="B4139">
            <v>10</v>
          </cell>
          <cell r="C4139" t="str">
            <v>S</v>
          </cell>
          <cell r="D4139" t="str">
            <v>All</v>
          </cell>
          <cell r="E4139" t="str">
            <v>ACs per customer: 4+</v>
          </cell>
          <cell r="F4139">
            <v>79.049599999999998</v>
          </cell>
          <cell r="G4139">
            <v>3.9006509999999999</v>
          </cell>
          <cell r="H4139">
            <v>4.043863</v>
          </cell>
          <cell r="I4139">
            <v>-0.90070439999999996</v>
          </cell>
          <cell r="J4139">
            <v>-0.36856090000000002</v>
          </cell>
          <cell r="K4139">
            <v>0</v>
          </cell>
          <cell r="L4139">
            <v>0.36856090000000002</v>
          </cell>
          <cell r="M4139">
            <v>0.90070439999999996</v>
          </cell>
          <cell r="N4139">
            <v>0.90070439999999996</v>
          </cell>
          <cell r="O4139">
            <v>44</v>
          </cell>
        </row>
        <row r="4140">
          <cell r="A4140" t="str">
            <v>C&amp;I</v>
          </cell>
          <cell r="B4140">
            <v>11</v>
          </cell>
          <cell r="C4140" t="str">
            <v>S</v>
          </cell>
          <cell r="D4140" t="str">
            <v>All</v>
          </cell>
          <cell r="E4140" t="str">
            <v>ACs per customer: 4+</v>
          </cell>
          <cell r="F4140">
            <v>83.64</v>
          </cell>
          <cell r="G4140">
            <v>4.4602719999999998</v>
          </cell>
          <cell r="H4140">
            <v>4.8245089999999999</v>
          </cell>
          <cell r="I4140">
            <v>-0.91140049999999995</v>
          </cell>
          <cell r="J4140">
            <v>-0.37293769999999998</v>
          </cell>
          <cell r="K4140">
            <v>0</v>
          </cell>
          <cell r="L4140">
            <v>0.37293769999999998</v>
          </cell>
          <cell r="M4140">
            <v>0.91140049999999995</v>
          </cell>
          <cell r="N4140">
            <v>0.91140049999999995</v>
          </cell>
          <cell r="O4140">
            <v>44</v>
          </cell>
        </row>
        <row r="4141">
          <cell r="A4141" t="str">
            <v>C&amp;I</v>
          </cell>
          <cell r="B4141">
            <v>12</v>
          </cell>
          <cell r="C4141" t="str">
            <v>S</v>
          </cell>
          <cell r="D4141" t="str">
            <v>All</v>
          </cell>
          <cell r="E4141" t="str">
            <v>ACs per customer: 4+</v>
          </cell>
          <cell r="F4141">
            <v>86.539400000000001</v>
          </cell>
          <cell r="G4141">
            <v>4.8371810000000002</v>
          </cell>
          <cell r="H4141">
            <v>5.072203</v>
          </cell>
          <cell r="I4141">
            <v>-0.92050770000000004</v>
          </cell>
          <cell r="J4141">
            <v>-0.37666430000000001</v>
          </cell>
          <cell r="K4141">
            <v>0</v>
          </cell>
          <cell r="L4141">
            <v>0.37666430000000001</v>
          </cell>
          <cell r="M4141">
            <v>0.92050770000000004</v>
          </cell>
          <cell r="N4141">
            <v>0.92050770000000004</v>
          </cell>
          <cell r="O4141">
            <v>44</v>
          </cell>
        </row>
        <row r="4142">
          <cell r="A4142" t="str">
            <v>C&amp;I</v>
          </cell>
          <cell r="B4142">
            <v>13</v>
          </cell>
          <cell r="C4142" t="str">
            <v>S</v>
          </cell>
          <cell r="D4142" t="str">
            <v>All</v>
          </cell>
          <cell r="E4142" t="str">
            <v>ACs per customer: 4+</v>
          </cell>
          <cell r="F4142">
            <v>88.9709</v>
          </cell>
          <cell r="G4142">
            <v>5.1835560000000003</v>
          </cell>
          <cell r="H4142">
            <v>5.2082290000000002</v>
          </cell>
          <cell r="I4142">
            <v>-0.92535319999999999</v>
          </cell>
          <cell r="J4142">
            <v>-0.37864700000000001</v>
          </cell>
          <cell r="K4142">
            <v>0</v>
          </cell>
          <cell r="L4142">
            <v>0.37864700000000001</v>
          </cell>
          <cell r="M4142">
            <v>0.92535319999999999</v>
          </cell>
          <cell r="N4142">
            <v>0.92535319999999999</v>
          </cell>
          <cell r="O4142">
            <v>44</v>
          </cell>
        </row>
        <row r="4143">
          <cell r="A4143" t="str">
            <v>C&amp;I</v>
          </cell>
          <cell r="B4143">
            <v>14</v>
          </cell>
          <cell r="C4143" t="str">
            <v>S</v>
          </cell>
          <cell r="D4143" t="str">
            <v>All</v>
          </cell>
          <cell r="E4143" t="str">
            <v>ACs per customer: 4+</v>
          </cell>
          <cell r="F4143">
            <v>91.343599999999995</v>
          </cell>
          <cell r="G4143">
            <v>5.4142419999999998</v>
          </cell>
          <cell r="H4143">
            <v>5.1508969999999996</v>
          </cell>
          <cell r="I4143">
            <v>-0.93301480000000003</v>
          </cell>
          <cell r="J4143">
            <v>-0.38178210000000001</v>
          </cell>
          <cell r="K4143">
            <v>0</v>
          </cell>
          <cell r="L4143">
            <v>0.38178210000000001</v>
          </cell>
          <cell r="M4143">
            <v>0.93301480000000003</v>
          </cell>
          <cell r="N4143">
            <v>0.93301480000000003</v>
          </cell>
          <cell r="O4143">
            <v>44</v>
          </cell>
        </row>
        <row r="4144">
          <cell r="A4144" t="str">
            <v>C&amp;I</v>
          </cell>
          <cell r="B4144">
            <v>15</v>
          </cell>
          <cell r="C4144" t="str">
            <v>S</v>
          </cell>
          <cell r="D4144" t="str">
            <v>All</v>
          </cell>
          <cell r="E4144" t="str">
            <v>ACs per customer: 4+</v>
          </cell>
          <cell r="F4144">
            <v>93.429599999999994</v>
          </cell>
          <cell r="G4144">
            <v>5.6408959999999997</v>
          </cell>
          <cell r="H4144">
            <v>5.2803089999999999</v>
          </cell>
          <cell r="I4144">
            <v>-0.94330210000000003</v>
          </cell>
          <cell r="J4144">
            <v>-0.38599159999999999</v>
          </cell>
          <cell r="K4144">
            <v>0</v>
          </cell>
          <cell r="L4144">
            <v>0.38599159999999999</v>
          </cell>
          <cell r="M4144">
            <v>0.94330210000000003</v>
          </cell>
          <cell r="N4144">
            <v>0.94330210000000003</v>
          </cell>
          <cell r="O4144">
            <v>44</v>
          </cell>
        </row>
        <row r="4145">
          <cell r="A4145" t="str">
            <v>C&amp;I</v>
          </cell>
          <cell r="B4145">
            <v>16</v>
          </cell>
          <cell r="C4145" t="str">
            <v>S</v>
          </cell>
          <cell r="D4145" t="str">
            <v>All</v>
          </cell>
          <cell r="E4145" t="str">
            <v>ACs per customer: 4+</v>
          </cell>
          <cell r="F4145">
            <v>94.78</v>
          </cell>
          <cell r="G4145">
            <v>6.1669669999999996</v>
          </cell>
          <cell r="H4145">
            <v>4.6050579999999997</v>
          </cell>
          <cell r="I4145">
            <v>-0.99681980000000003</v>
          </cell>
          <cell r="J4145">
            <v>-0.40789059999999999</v>
          </cell>
          <cell r="K4145">
            <v>0</v>
          </cell>
          <cell r="L4145">
            <v>0.40789059999999999</v>
          </cell>
          <cell r="M4145">
            <v>0.99681980000000003</v>
          </cell>
          <cell r="N4145">
            <v>0.99681980000000003</v>
          </cell>
          <cell r="O4145">
            <v>44</v>
          </cell>
        </row>
        <row r="4146">
          <cell r="A4146" t="str">
            <v>C&amp;I</v>
          </cell>
          <cell r="B4146">
            <v>17</v>
          </cell>
          <cell r="C4146" t="str">
            <v>S</v>
          </cell>
          <cell r="D4146" t="str">
            <v>All</v>
          </cell>
          <cell r="E4146" t="str">
            <v>ACs per customer: 4+</v>
          </cell>
          <cell r="F4146">
            <v>94.643000000000001</v>
          </cell>
          <cell r="G4146">
            <v>5.9295540000000004</v>
          </cell>
          <cell r="H4146">
            <v>4.1859869999999999</v>
          </cell>
          <cell r="I4146">
            <v>-1.002095</v>
          </cell>
          <cell r="J4146">
            <v>-0.4100492</v>
          </cell>
          <cell r="K4146">
            <v>0</v>
          </cell>
          <cell r="L4146">
            <v>0.4100492</v>
          </cell>
          <cell r="M4146">
            <v>1.002095</v>
          </cell>
          <cell r="N4146">
            <v>1.002095</v>
          </cell>
          <cell r="O4146">
            <v>44</v>
          </cell>
        </row>
        <row r="4147">
          <cell r="A4147" t="str">
            <v>C&amp;I</v>
          </cell>
          <cell r="B4147">
            <v>18</v>
          </cell>
          <cell r="C4147" t="str">
            <v>S</v>
          </cell>
          <cell r="D4147" t="str">
            <v>All</v>
          </cell>
          <cell r="E4147" t="str">
            <v>ACs per customer: 4+</v>
          </cell>
          <cell r="F4147">
            <v>93.456500000000005</v>
          </cell>
          <cell r="G4147">
            <v>5.2620139999999997</v>
          </cell>
          <cell r="H4147">
            <v>2.6714880000000001</v>
          </cell>
          <cell r="I4147">
            <v>-1.0002789999999999</v>
          </cell>
          <cell r="J4147">
            <v>-0.409306</v>
          </cell>
          <cell r="K4147">
            <v>0</v>
          </cell>
          <cell r="L4147">
            <v>0.409306</v>
          </cell>
          <cell r="M4147">
            <v>1.0002789999999999</v>
          </cell>
          <cell r="N4147">
            <v>1.0002789999999999</v>
          </cell>
          <cell r="O4147">
            <v>44</v>
          </cell>
        </row>
        <row r="4148">
          <cell r="A4148" t="str">
            <v>C&amp;I</v>
          </cell>
          <cell r="B4148">
            <v>19</v>
          </cell>
          <cell r="C4148" t="str">
            <v>S</v>
          </cell>
          <cell r="D4148" t="str">
            <v>All</v>
          </cell>
          <cell r="E4148" t="str">
            <v>ACs per customer: 4+</v>
          </cell>
          <cell r="F4148">
            <v>90.436999999999998</v>
          </cell>
          <cell r="G4148">
            <v>5.0122799999999996</v>
          </cell>
          <cell r="H4148">
            <v>2.973163</v>
          </cell>
          <cell r="I4148">
            <v>-1.0178339999999999</v>
          </cell>
          <cell r="J4148">
            <v>-0.41648960000000002</v>
          </cell>
          <cell r="K4148">
            <v>0</v>
          </cell>
          <cell r="L4148">
            <v>0.41648960000000002</v>
          </cell>
          <cell r="M4148">
            <v>1.0178339999999999</v>
          </cell>
          <cell r="N4148">
            <v>1.0178339999999999</v>
          </cell>
          <cell r="O4148">
            <v>44</v>
          </cell>
        </row>
        <row r="4149">
          <cell r="A4149" t="str">
            <v>C&amp;I</v>
          </cell>
          <cell r="B4149">
            <v>20</v>
          </cell>
          <cell r="C4149" t="str">
            <v>S</v>
          </cell>
          <cell r="D4149" t="str">
            <v>All</v>
          </cell>
          <cell r="E4149" t="str">
            <v>ACs per customer: 4+</v>
          </cell>
          <cell r="F4149">
            <v>83.783500000000004</v>
          </cell>
          <cell r="G4149">
            <v>5.0080790000000004</v>
          </cell>
          <cell r="H4149">
            <v>2.5316510000000001</v>
          </cell>
          <cell r="I4149">
            <v>-0.98438930000000002</v>
          </cell>
          <cell r="J4149">
            <v>-0.4028041</v>
          </cell>
          <cell r="K4149">
            <v>0</v>
          </cell>
          <cell r="L4149">
            <v>0.4028041</v>
          </cell>
          <cell r="M4149">
            <v>0.98438930000000002</v>
          </cell>
          <cell r="N4149">
            <v>0.98438930000000002</v>
          </cell>
          <cell r="O4149">
            <v>44</v>
          </cell>
        </row>
        <row r="4150">
          <cell r="A4150" t="str">
            <v>C&amp;I</v>
          </cell>
          <cell r="B4150">
            <v>21</v>
          </cell>
          <cell r="C4150" t="str">
            <v>S</v>
          </cell>
          <cell r="D4150" t="str">
            <v>All</v>
          </cell>
          <cell r="E4150" t="str">
            <v>ACs per customer: 4+</v>
          </cell>
          <cell r="F4150">
            <v>78.969499999999996</v>
          </cell>
          <cell r="G4150">
            <v>3.9323809999999999</v>
          </cell>
          <cell r="H4150">
            <v>2.9207529999999999</v>
          </cell>
          <cell r="I4150">
            <v>-0.95145460000000004</v>
          </cell>
          <cell r="J4150">
            <v>-0.38932749999999999</v>
          </cell>
          <cell r="K4150">
            <v>0</v>
          </cell>
          <cell r="L4150">
            <v>0.38932749999999999</v>
          </cell>
          <cell r="M4150">
            <v>0.95145460000000004</v>
          </cell>
          <cell r="N4150">
            <v>0.95145460000000004</v>
          </cell>
          <cell r="O4150">
            <v>44</v>
          </cell>
        </row>
        <row r="4151">
          <cell r="A4151" t="str">
            <v>C&amp;I</v>
          </cell>
          <cell r="B4151">
            <v>22</v>
          </cell>
          <cell r="C4151" t="str">
            <v>S</v>
          </cell>
          <cell r="D4151" t="str">
            <v>All</v>
          </cell>
          <cell r="E4151" t="str">
            <v>ACs per customer: 4+</v>
          </cell>
          <cell r="F4151">
            <v>75.063999999999993</v>
          </cell>
          <cell r="G4151">
            <v>2.270216</v>
          </cell>
          <cell r="H4151">
            <v>2.337688</v>
          </cell>
          <cell r="I4151">
            <v>-1.0496700000000001</v>
          </cell>
          <cell r="J4151">
            <v>-0.42951640000000002</v>
          </cell>
          <cell r="K4151">
            <v>0</v>
          </cell>
          <cell r="L4151">
            <v>0.42951640000000002</v>
          </cell>
          <cell r="M4151">
            <v>1.0496700000000001</v>
          </cell>
          <cell r="N4151">
            <v>1.0496700000000001</v>
          </cell>
          <cell r="O4151">
            <v>44</v>
          </cell>
        </row>
        <row r="4152">
          <cell r="A4152" t="str">
            <v>C&amp;I</v>
          </cell>
          <cell r="B4152">
            <v>23</v>
          </cell>
          <cell r="C4152" t="str">
            <v>S</v>
          </cell>
          <cell r="D4152" t="str">
            <v>All</v>
          </cell>
          <cell r="E4152" t="str">
            <v>ACs per customer: 4+</v>
          </cell>
          <cell r="F4152">
            <v>73.003500000000003</v>
          </cell>
          <cell r="G4152">
            <v>1.504624</v>
          </cell>
          <cell r="H4152">
            <v>1.6974659999999999</v>
          </cell>
          <cell r="I4152">
            <v>-0.91913639999999996</v>
          </cell>
          <cell r="J4152">
            <v>-0.37610320000000003</v>
          </cell>
          <cell r="K4152">
            <v>0</v>
          </cell>
          <cell r="L4152">
            <v>0.37610320000000003</v>
          </cell>
          <cell r="M4152">
            <v>0.91913639999999996</v>
          </cell>
          <cell r="N4152">
            <v>0.91913639999999996</v>
          </cell>
          <cell r="O4152">
            <v>44</v>
          </cell>
        </row>
        <row r="4153">
          <cell r="A4153" t="str">
            <v>C&amp;I</v>
          </cell>
          <cell r="B4153">
            <v>24</v>
          </cell>
          <cell r="C4153" t="str">
            <v>S</v>
          </cell>
          <cell r="D4153" t="str">
            <v>All</v>
          </cell>
          <cell r="E4153" t="str">
            <v>ACs per customer: 4+</v>
          </cell>
          <cell r="F4153">
            <v>71.334699999999998</v>
          </cell>
          <cell r="G4153">
            <v>1.0710660000000001</v>
          </cell>
          <cell r="H4153">
            <v>1.3066469999999999</v>
          </cell>
          <cell r="I4153">
            <v>-0.86998549999999997</v>
          </cell>
          <cell r="J4153">
            <v>-0.355991</v>
          </cell>
          <cell r="K4153">
            <v>0</v>
          </cell>
          <cell r="L4153">
            <v>0.355991</v>
          </cell>
          <cell r="M4153">
            <v>0.86998549999999997</v>
          </cell>
          <cell r="N4153">
            <v>0.86998549999999997</v>
          </cell>
          <cell r="O4153">
            <v>44</v>
          </cell>
        </row>
        <row r="4154">
          <cell r="A4154" t="str">
            <v>C&amp;I</v>
          </cell>
          <cell r="B4154">
            <v>1</v>
          </cell>
          <cell r="C4154" t="str">
            <v>S</v>
          </cell>
          <cell r="D4154" t="str">
            <v>All</v>
          </cell>
          <cell r="E4154" t="str">
            <v>All</v>
          </cell>
          <cell r="F4154">
            <v>67.805099999999996</v>
          </cell>
          <cell r="G4154">
            <v>1.233371</v>
          </cell>
          <cell r="H4154">
            <v>1.3015890000000001</v>
          </cell>
          <cell r="I4154">
            <v>-0.170682</v>
          </cell>
          <cell r="J4154">
            <v>-6.9841700000000007E-2</v>
          </cell>
          <cell r="K4154">
            <v>0</v>
          </cell>
          <cell r="L4154">
            <v>6.9841700000000007E-2</v>
          </cell>
          <cell r="M4154">
            <v>0.170682</v>
          </cell>
          <cell r="N4154">
            <v>0.170682</v>
          </cell>
          <cell r="O4154">
            <v>304</v>
          </cell>
        </row>
        <row r="4155">
          <cell r="A4155" t="str">
            <v>C&amp;I</v>
          </cell>
          <cell r="B4155">
            <v>2</v>
          </cell>
          <cell r="C4155" t="str">
            <v>S</v>
          </cell>
          <cell r="D4155" t="str">
            <v>All</v>
          </cell>
          <cell r="E4155" t="str">
            <v>All</v>
          </cell>
          <cell r="F4155">
            <v>65.877099999999999</v>
          </cell>
          <cell r="G4155">
            <v>1.2156800000000001</v>
          </cell>
          <cell r="H4155">
            <v>1.2418009999999999</v>
          </cell>
          <cell r="I4155">
            <v>-0.168432</v>
          </cell>
          <cell r="J4155">
            <v>-6.8920999999999996E-2</v>
          </cell>
          <cell r="K4155">
            <v>0</v>
          </cell>
          <cell r="L4155">
            <v>6.8920999999999996E-2</v>
          </cell>
          <cell r="M4155">
            <v>0.168432</v>
          </cell>
          <cell r="N4155">
            <v>0.168432</v>
          </cell>
          <cell r="O4155">
            <v>304</v>
          </cell>
        </row>
        <row r="4156">
          <cell r="A4156" t="str">
            <v>C&amp;I</v>
          </cell>
          <cell r="B4156">
            <v>3</v>
          </cell>
          <cell r="C4156" t="str">
            <v>S</v>
          </cell>
          <cell r="D4156" t="str">
            <v>All</v>
          </cell>
          <cell r="E4156" t="str">
            <v>All</v>
          </cell>
          <cell r="F4156">
            <v>64.619900000000001</v>
          </cell>
          <cell r="G4156">
            <v>1.204445</v>
          </cell>
          <cell r="H4156">
            <v>1.217033</v>
          </cell>
          <cell r="I4156">
            <v>-0.1662748</v>
          </cell>
          <cell r="J4156">
            <v>-6.8038299999999996E-2</v>
          </cell>
          <cell r="K4156">
            <v>0</v>
          </cell>
          <cell r="L4156">
            <v>6.8038299999999996E-2</v>
          </cell>
          <cell r="M4156">
            <v>0.1662748</v>
          </cell>
          <cell r="N4156">
            <v>0.1662748</v>
          </cell>
          <cell r="O4156">
            <v>304</v>
          </cell>
        </row>
        <row r="4157">
          <cell r="A4157" t="str">
            <v>C&amp;I</v>
          </cell>
          <cell r="B4157">
            <v>4</v>
          </cell>
          <cell r="C4157" t="str">
            <v>S</v>
          </cell>
          <cell r="D4157" t="str">
            <v>All</v>
          </cell>
          <cell r="E4157" t="str">
            <v>All</v>
          </cell>
          <cell r="F4157">
            <v>64.3249</v>
          </cell>
          <cell r="G4157">
            <v>1.150736</v>
          </cell>
          <cell r="H4157">
            <v>1.1854690000000001</v>
          </cell>
          <cell r="I4157">
            <v>-0.16515779999999999</v>
          </cell>
          <cell r="J4157">
            <v>-6.7581199999999994E-2</v>
          </cell>
          <cell r="K4157">
            <v>0</v>
          </cell>
          <cell r="L4157">
            <v>6.7581199999999994E-2</v>
          </cell>
          <cell r="M4157">
            <v>0.16515779999999999</v>
          </cell>
          <cell r="N4157">
            <v>0.16515779999999999</v>
          </cell>
          <cell r="O4157">
            <v>304</v>
          </cell>
        </row>
        <row r="4158">
          <cell r="A4158" t="str">
            <v>C&amp;I</v>
          </cell>
          <cell r="B4158">
            <v>5</v>
          </cell>
          <cell r="C4158" t="str">
            <v>S</v>
          </cell>
          <cell r="D4158" t="str">
            <v>All</v>
          </cell>
          <cell r="E4158" t="str">
            <v>All</v>
          </cell>
          <cell r="F4158">
            <v>63.623600000000003</v>
          </cell>
          <cell r="G4158">
            <v>1.225541</v>
          </cell>
          <cell r="H4158">
            <v>1.2729379999999999</v>
          </cell>
          <cell r="I4158">
            <v>-0.1647257</v>
          </cell>
          <cell r="J4158">
            <v>-6.7404400000000003E-2</v>
          </cell>
          <cell r="K4158">
            <v>0</v>
          </cell>
          <cell r="L4158">
            <v>6.7404400000000003E-2</v>
          </cell>
          <cell r="M4158">
            <v>0.1647257</v>
          </cell>
          <cell r="N4158">
            <v>0.1647257</v>
          </cell>
          <cell r="O4158">
            <v>304</v>
          </cell>
        </row>
        <row r="4159">
          <cell r="A4159" t="str">
            <v>C&amp;I</v>
          </cell>
          <cell r="B4159">
            <v>6</v>
          </cell>
          <cell r="C4159" t="str">
            <v>S</v>
          </cell>
          <cell r="D4159" t="str">
            <v>All</v>
          </cell>
          <cell r="E4159" t="str">
            <v>All</v>
          </cell>
          <cell r="F4159">
            <v>62.948300000000003</v>
          </cell>
          <cell r="G4159">
            <v>1.331523</v>
          </cell>
          <cell r="H4159">
            <v>1.4139079999999999</v>
          </cell>
          <cell r="I4159">
            <v>-0.16518740000000001</v>
          </cell>
          <cell r="J4159">
            <v>-6.7593299999999995E-2</v>
          </cell>
          <cell r="K4159">
            <v>0</v>
          </cell>
          <cell r="L4159">
            <v>6.7593299999999995E-2</v>
          </cell>
          <cell r="M4159">
            <v>0.16518740000000001</v>
          </cell>
          <cell r="N4159">
            <v>0.16518740000000001</v>
          </cell>
          <cell r="O4159">
            <v>304</v>
          </cell>
        </row>
        <row r="4160">
          <cell r="A4160" t="str">
            <v>C&amp;I</v>
          </cell>
          <cell r="B4160">
            <v>7</v>
          </cell>
          <cell r="C4160" t="str">
            <v>S</v>
          </cell>
          <cell r="D4160" t="str">
            <v>All</v>
          </cell>
          <cell r="E4160" t="str">
            <v>All</v>
          </cell>
          <cell r="F4160">
            <v>62.214100000000002</v>
          </cell>
          <cell r="G4160">
            <v>1.402765</v>
          </cell>
          <cell r="H4160">
            <v>1.4419630000000001</v>
          </cell>
          <cell r="I4160">
            <v>-0.1659968</v>
          </cell>
          <cell r="J4160">
            <v>-6.7924499999999999E-2</v>
          </cell>
          <cell r="K4160">
            <v>0</v>
          </cell>
          <cell r="L4160">
            <v>6.7924499999999999E-2</v>
          </cell>
          <cell r="M4160">
            <v>0.1659968</v>
          </cell>
          <cell r="N4160">
            <v>0.1659968</v>
          </cell>
          <cell r="O4160">
            <v>304</v>
          </cell>
        </row>
        <row r="4161">
          <cell r="A4161" t="str">
            <v>C&amp;I</v>
          </cell>
          <cell r="B4161">
            <v>8</v>
          </cell>
          <cell r="C4161" t="str">
            <v>S</v>
          </cell>
          <cell r="D4161" t="str">
            <v>All</v>
          </cell>
          <cell r="E4161" t="str">
            <v>All</v>
          </cell>
          <cell r="F4161">
            <v>63.8735</v>
          </cell>
          <cell r="G4161">
            <v>1.6922779999999999</v>
          </cell>
          <cell r="H4161">
            <v>1.7375119999999999</v>
          </cell>
          <cell r="I4161">
            <v>-0.1681675</v>
          </cell>
          <cell r="J4161">
            <v>-6.8812799999999993E-2</v>
          </cell>
          <cell r="K4161">
            <v>0</v>
          </cell>
          <cell r="L4161">
            <v>6.8812799999999993E-2</v>
          </cell>
          <cell r="M4161">
            <v>0.1681675</v>
          </cell>
          <cell r="N4161">
            <v>0.1681675</v>
          </cell>
          <cell r="O4161">
            <v>304</v>
          </cell>
        </row>
        <row r="4162">
          <cell r="A4162" t="str">
            <v>C&amp;I</v>
          </cell>
          <cell r="B4162">
            <v>9</v>
          </cell>
          <cell r="C4162" t="str">
            <v>S</v>
          </cell>
          <cell r="D4162" t="str">
            <v>All</v>
          </cell>
          <cell r="E4162" t="str">
            <v>All</v>
          </cell>
          <cell r="F4162">
            <v>69.599199999999996</v>
          </cell>
          <cell r="G4162">
            <v>2.5613969999999999</v>
          </cell>
          <cell r="H4162">
            <v>2.6202800000000002</v>
          </cell>
          <cell r="I4162">
            <v>-0.1803669</v>
          </cell>
          <cell r="J4162">
            <v>-7.3804700000000001E-2</v>
          </cell>
          <cell r="K4162">
            <v>0</v>
          </cell>
          <cell r="L4162">
            <v>7.3804700000000001E-2</v>
          </cell>
          <cell r="M4162">
            <v>0.1803669</v>
          </cell>
          <cell r="N4162">
            <v>0.1803669</v>
          </cell>
          <cell r="O4162">
            <v>304</v>
          </cell>
        </row>
        <row r="4163">
          <cell r="A4163" t="str">
            <v>C&amp;I</v>
          </cell>
          <cell r="B4163">
            <v>10</v>
          </cell>
          <cell r="C4163" t="str">
            <v>S</v>
          </cell>
          <cell r="D4163" t="str">
            <v>All</v>
          </cell>
          <cell r="E4163" t="str">
            <v>All</v>
          </cell>
          <cell r="F4163">
            <v>76.275000000000006</v>
          </cell>
          <cell r="G4163">
            <v>3.6080519999999998</v>
          </cell>
          <cell r="H4163">
            <v>3.7232769999999999</v>
          </cell>
          <cell r="I4163">
            <v>-0.19194040000000001</v>
          </cell>
          <cell r="J4163">
            <v>-7.8540399999999996E-2</v>
          </cell>
          <cell r="K4163">
            <v>0</v>
          </cell>
          <cell r="L4163">
            <v>7.8540399999999996E-2</v>
          </cell>
          <cell r="M4163">
            <v>0.19194040000000001</v>
          </cell>
          <cell r="N4163">
            <v>0.19194040000000001</v>
          </cell>
          <cell r="O4163">
            <v>304</v>
          </cell>
        </row>
        <row r="4164">
          <cell r="A4164" t="str">
            <v>C&amp;I</v>
          </cell>
          <cell r="B4164">
            <v>11</v>
          </cell>
          <cell r="C4164" t="str">
            <v>S</v>
          </cell>
          <cell r="D4164" t="str">
            <v>All</v>
          </cell>
          <cell r="E4164" t="str">
            <v>All</v>
          </cell>
          <cell r="F4164">
            <v>81.3596</v>
          </cell>
          <cell r="G4164">
            <v>4.4601170000000003</v>
          </cell>
          <cell r="H4164">
            <v>4.4820779999999996</v>
          </cell>
          <cell r="I4164">
            <v>-0.19782839999999999</v>
          </cell>
          <cell r="J4164">
            <v>-8.0949800000000002E-2</v>
          </cell>
          <cell r="K4164">
            <v>0</v>
          </cell>
          <cell r="L4164">
            <v>8.0949800000000002E-2</v>
          </cell>
          <cell r="M4164">
            <v>0.19782839999999999</v>
          </cell>
          <cell r="N4164">
            <v>0.19782839999999999</v>
          </cell>
          <cell r="O4164">
            <v>304</v>
          </cell>
        </row>
        <row r="4165">
          <cell r="A4165" t="str">
            <v>C&amp;I</v>
          </cell>
          <cell r="B4165">
            <v>12</v>
          </cell>
          <cell r="C4165" t="str">
            <v>S</v>
          </cell>
          <cell r="D4165" t="str">
            <v>All</v>
          </cell>
          <cell r="E4165" t="str">
            <v>All</v>
          </cell>
          <cell r="F4165">
            <v>85.223500000000001</v>
          </cell>
          <cell r="G4165">
            <v>5.122687</v>
          </cell>
          <cell r="H4165">
            <v>5.0847769999999999</v>
          </cell>
          <cell r="I4165">
            <v>-0.20486599999999999</v>
          </cell>
          <cell r="J4165">
            <v>-8.3829500000000001E-2</v>
          </cell>
          <cell r="K4165">
            <v>0</v>
          </cell>
          <cell r="L4165">
            <v>8.3829500000000001E-2</v>
          </cell>
          <cell r="M4165">
            <v>0.20486599999999999</v>
          </cell>
          <cell r="N4165">
            <v>0.20486599999999999</v>
          </cell>
          <cell r="O4165">
            <v>304</v>
          </cell>
        </row>
        <row r="4166">
          <cell r="A4166" t="str">
            <v>C&amp;I</v>
          </cell>
          <cell r="B4166">
            <v>13</v>
          </cell>
          <cell r="C4166" t="str">
            <v>S</v>
          </cell>
          <cell r="D4166" t="str">
            <v>All</v>
          </cell>
          <cell r="E4166" t="str">
            <v>All</v>
          </cell>
          <cell r="F4166">
            <v>88.199299999999994</v>
          </cell>
          <cell r="G4166">
            <v>5.3741479999999999</v>
          </cell>
          <cell r="H4166">
            <v>5.6225379999999996</v>
          </cell>
          <cell r="I4166">
            <v>-0.1974717</v>
          </cell>
          <cell r="J4166">
            <v>-8.0803799999999995E-2</v>
          </cell>
          <cell r="K4166">
            <v>0</v>
          </cell>
          <cell r="L4166">
            <v>8.0803799999999995E-2</v>
          </cell>
          <cell r="M4166">
            <v>0.1974717</v>
          </cell>
          <cell r="N4166">
            <v>0.1974717</v>
          </cell>
          <cell r="O4166">
            <v>304</v>
          </cell>
        </row>
        <row r="4167">
          <cell r="A4167" t="str">
            <v>C&amp;I</v>
          </cell>
          <cell r="B4167">
            <v>14</v>
          </cell>
          <cell r="C4167" t="str">
            <v>S</v>
          </cell>
          <cell r="D4167" t="str">
            <v>All</v>
          </cell>
          <cell r="E4167" t="str">
            <v>All</v>
          </cell>
          <cell r="F4167">
            <v>91.128</v>
          </cell>
          <cell r="G4167">
            <v>5.7833629999999996</v>
          </cell>
          <cell r="H4167">
            <v>5.8226810000000002</v>
          </cell>
          <cell r="I4167">
            <v>-0.19616320000000001</v>
          </cell>
          <cell r="J4167">
            <v>-8.0268400000000004E-2</v>
          </cell>
          <cell r="K4167">
            <v>0</v>
          </cell>
          <cell r="L4167">
            <v>8.0268400000000004E-2</v>
          </cell>
          <cell r="M4167">
            <v>0.19616320000000001</v>
          </cell>
          <cell r="N4167">
            <v>0.19616320000000001</v>
          </cell>
          <cell r="O4167">
            <v>304</v>
          </cell>
        </row>
        <row r="4168">
          <cell r="A4168" t="str">
            <v>C&amp;I</v>
          </cell>
          <cell r="B4168">
            <v>15</v>
          </cell>
          <cell r="C4168" t="str">
            <v>S</v>
          </cell>
          <cell r="D4168" t="str">
            <v>All</v>
          </cell>
          <cell r="E4168" t="str">
            <v>All</v>
          </cell>
          <cell r="F4168">
            <v>93.707700000000003</v>
          </cell>
          <cell r="G4168">
            <v>6.0575380000000001</v>
          </cell>
          <cell r="H4168">
            <v>5.7857799999999999</v>
          </cell>
          <cell r="I4168">
            <v>-0.19883049999999999</v>
          </cell>
          <cell r="J4168">
            <v>-8.1359799999999996E-2</v>
          </cell>
          <cell r="K4168">
            <v>0</v>
          </cell>
          <cell r="L4168">
            <v>8.1359799999999996E-2</v>
          </cell>
          <cell r="M4168">
            <v>0.19883049999999999</v>
          </cell>
          <cell r="N4168">
            <v>0.19883049999999999</v>
          </cell>
          <cell r="O4168">
            <v>304</v>
          </cell>
        </row>
        <row r="4169">
          <cell r="A4169" t="str">
            <v>C&amp;I</v>
          </cell>
          <cell r="B4169">
            <v>16</v>
          </cell>
          <cell r="C4169" t="str">
            <v>S</v>
          </cell>
          <cell r="D4169" t="str">
            <v>All</v>
          </cell>
          <cell r="E4169" t="str">
            <v>All</v>
          </cell>
          <cell r="F4169">
            <v>95.284000000000006</v>
          </cell>
          <cell r="G4169">
            <v>6.2047819999999998</v>
          </cell>
          <cell r="H4169">
            <v>5.776084</v>
          </cell>
          <cell r="I4169">
            <v>-0.20115949999999999</v>
          </cell>
          <cell r="J4169">
            <v>-8.2312800000000005E-2</v>
          </cell>
          <cell r="K4169">
            <v>0</v>
          </cell>
          <cell r="L4169">
            <v>8.2312800000000005E-2</v>
          </cell>
          <cell r="M4169">
            <v>0.20115949999999999</v>
          </cell>
          <cell r="N4169">
            <v>0.20115949999999999</v>
          </cell>
          <cell r="O4169">
            <v>304</v>
          </cell>
        </row>
        <row r="4170">
          <cell r="A4170" t="str">
            <v>C&amp;I</v>
          </cell>
          <cell r="B4170">
            <v>17</v>
          </cell>
          <cell r="C4170" t="str">
            <v>S</v>
          </cell>
          <cell r="D4170" t="str">
            <v>All</v>
          </cell>
          <cell r="E4170" t="str">
            <v>All</v>
          </cell>
          <cell r="F4170">
            <v>95.7423</v>
          </cell>
          <cell r="G4170">
            <v>6.0226749999999996</v>
          </cell>
          <cell r="H4170">
            <v>5.5938299999999996</v>
          </cell>
          <cell r="I4170">
            <v>-0.20407139999999999</v>
          </cell>
          <cell r="J4170">
            <v>-8.3504400000000006E-2</v>
          </cell>
          <cell r="K4170">
            <v>0</v>
          </cell>
          <cell r="L4170">
            <v>8.3504400000000006E-2</v>
          </cell>
          <cell r="M4170">
            <v>0.20407139999999999</v>
          </cell>
          <cell r="N4170">
            <v>0.20407139999999999</v>
          </cell>
          <cell r="O4170">
            <v>304</v>
          </cell>
        </row>
        <row r="4171">
          <cell r="A4171" t="str">
            <v>C&amp;I</v>
          </cell>
          <cell r="B4171">
            <v>18</v>
          </cell>
          <cell r="C4171" t="str">
            <v>S</v>
          </cell>
          <cell r="D4171" t="str">
            <v>All</v>
          </cell>
          <cell r="E4171" t="str">
            <v>All</v>
          </cell>
          <cell r="F4171">
            <v>95.1297</v>
          </cell>
          <cell r="G4171">
            <v>5.4823810000000002</v>
          </cell>
          <cell r="H4171">
            <v>4.8337880000000002</v>
          </cell>
          <cell r="I4171">
            <v>-0.20176230000000001</v>
          </cell>
          <cell r="J4171">
            <v>-8.2559499999999994E-2</v>
          </cell>
          <cell r="K4171">
            <v>0</v>
          </cell>
          <cell r="L4171">
            <v>8.2559499999999994E-2</v>
          </cell>
          <cell r="M4171">
            <v>0.20176230000000001</v>
          </cell>
          <cell r="N4171">
            <v>0.20176230000000001</v>
          </cell>
          <cell r="O4171">
            <v>304</v>
          </cell>
        </row>
        <row r="4172">
          <cell r="A4172" t="str">
            <v>C&amp;I</v>
          </cell>
          <cell r="B4172">
            <v>19</v>
          </cell>
          <cell r="C4172" t="str">
            <v>S</v>
          </cell>
          <cell r="D4172" t="str">
            <v>All</v>
          </cell>
          <cell r="E4172" t="str">
            <v>All</v>
          </cell>
          <cell r="F4172">
            <v>93.002799999999993</v>
          </cell>
          <cell r="G4172">
            <v>4.5501060000000004</v>
          </cell>
          <cell r="H4172">
            <v>4.0944669999999999</v>
          </cell>
          <cell r="I4172">
            <v>-0.20332359999999999</v>
          </cell>
          <cell r="J4172">
            <v>-8.3198400000000006E-2</v>
          </cell>
          <cell r="K4172">
            <v>0</v>
          </cell>
          <cell r="L4172">
            <v>8.3198400000000006E-2</v>
          </cell>
          <cell r="M4172">
            <v>0.20332359999999999</v>
          </cell>
          <cell r="N4172">
            <v>0.20332359999999999</v>
          </cell>
          <cell r="O4172">
            <v>304</v>
          </cell>
        </row>
        <row r="4173">
          <cell r="A4173" t="str">
            <v>C&amp;I</v>
          </cell>
          <cell r="B4173">
            <v>20</v>
          </cell>
          <cell r="C4173" t="str">
            <v>S</v>
          </cell>
          <cell r="D4173" t="str">
            <v>All</v>
          </cell>
          <cell r="E4173" t="str">
            <v>All</v>
          </cell>
          <cell r="F4173">
            <v>87.771500000000003</v>
          </cell>
          <cell r="G4173">
            <v>3.966612</v>
          </cell>
          <cell r="H4173">
            <v>3.6277740000000001</v>
          </cell>
          <cell r="I4173">
            <v>-0.2022745</v>
          </cell>
          <cell r="J4173">
            <v>-8.2769099999999998E-2</v>
          </cell>
          <cell r="K4173">
            <v>0</v>
          </cell>
          <cell r="L4173">
            <v>8.2769099999999998E-2</v>
          </cell>
          <cell r="M4173">
            <v>0.2022745</v>
          </cell>
          <cell r="N4173">
            <v>0.2022745</v>
          </cell>
          <cell r="O4173">
            <v>304</v>
          </cell>
        </row>
        <row r="4174">
          <cell r="A4174" t="str">
            <v>C&amp;I</v>
          </cell>
          <cell r="B4174">
            <v>21</v>
          </cell>
          <cell r="C4174" t="str">
            <v>S</v>
          </cell>
          <cell r="D4174" t="str">
            <v>All</v>
          </cell>
          <cell r="E4174" t="str">
            <v>All</v>
          </cell>
          <cell r="F4174">
            <v>82.866699999999994</v>
          </cell>
          <cell r="G4174">
            <v>3.3552270000000002</v>
          </cell>
          <cell r="H4174">
            <v>2.9997790000000002</v>
          </cell>
          <cell r="I4174">
            <v>-0.1995247</v>
          </cell>
          <cell r="J4174">
            <v>-8.1643900000000005E-2</v>
          </cell>
          <cell r="K4174">
            <v>0</v>
          </cell>
          <cell r="L4174">
            <v>8.1643900000000005E-2</v>
          </cell>
          <cell r="M4174">
            <v>0.1995247</v>
          </cell>
          <cell r="N4174">
            <v>0.1995247</v>
          </cell>
          <cell r="O4174">
            <v>304</v>
          </cell>
        </row>
        <row r="4175">
          <cell r="A4175" t="str">
            <v>C&amp;I</v>
          </cell>
          <cell r="B4175">
            <v>22</v>
          </cell>
          <cell r="C4175" t="str">
            <v>S</v>
          </cell>
          <cell r="D4175" t="str">
            <v>All</v>
          </cell>
          <cell r="E4175" t="str">
            <v>All</v>
          </cell>
          <cell r="F4175">
            <v>79.176199999999994</v>
          </cell>
          <cell r="G4175">
            <v>2.6446960000000002</v>
          </cell>
          <cell r="H4175">
            <v>2.2845409999999999</v>
          </cell>
          <cell r="I4175">
            <v>-0.204372</v>
          </cell>
          <cell r="J4175">
            <v>-8.3627400000000005E-2</v>
          </cell>
          <cell r="K4175">
            <v>0</v>
          </cell>
          <cell r="L4175">
            <v>8.3627400000000005E-2</v>
          </cell>
          <cell r="M4175">
            <v>0.204372</v>
          </cell>
          <cell r="N4175">
            <v>0.204372</v>
          </cell>
          <cell r="O4175">
            <v>304</v>
          </cell>
        </row>
        <row r="4176">
          <cell r="A4176" t="str">
            <v>C&amp;I</v>
          </cell>
          <cell r="B4176">
            <v>23</v>
          </cell>
          <cell r="C4176" t="str">
            <v>S</v>
          </cell>
          <cell r="D4176" t="str">
            <v>All</v>
          </cell>
          <cell r="E4176" t="str">
            <v>All</v>
          </cell>
          <cell r="F4176">
            <v>76.487499999999997</v>
          </cell>
          <cell r="G4176">
            <v>1.9829859999999999</v>
          </cell>
          <cell r="H4176">
            <v>1.949659</v>
          </cell>
          <cell r="I4176">
            <v>-0.1894112</v>
          </cell>
          <cell r="J4176">
            <v>-7.7505500000000005E-2</v>
          </cell>
          <cell r="K4176">
            <v>0</v>
          </cell>
          <cell r="L4176">
            <v>7.7505500000000005E-2</v>
          </cell>
          <cell r="M4176">
            <v>0.1894112</v>
          </cell>
          <cell r="N4176">
            <v>0.1894112</v>
          </cell>
          <cell r="O4176">
            <v>304</v>
          </cell>
        </row>
        <row r="4177">
          <cell r="A4177" t="str">
            <v>C&amp;I</v>
          </cell>
          <cell r="B4177">
            <v>24</v>
          </cell>
          <cell r="C4177" t="str">
            <v>S</v>
          </cell>
          <cell r="D4177" t="str">
            <v>All</v>
          </cell>
          <cell r="E4177" t="str">
            <v>All</v>
          </cell>
          <cell r="F4177">
            <v>74.492900000000006</v>
          </cell>
          <cell r="G4177">
            <v>1.5454300000000001</v>
          </cell>
          <cell r="H4177">
            <v>1.563266</v>
          </cell>
          <cell r="I4177">
            <v>-0.19652539999999999</v>
          </cell>
          <cell r="J4177">
            <v>-8.0416600000000005E-2</v>
          </cell>
          <cell r="K4177">
            <v>0</v>
          </cell>
          <cell r="L4177">
            <v>8.0416600000000005E-2</v>
          </cell>
          <cell r="M4177">
            <v>0.19652539999999999</v>
          </cell>
          <cell r="N4177">
            <v>0.19652539999999999</v>
          </cell>
          <cell r="O4177">
            <v>304</v>
          </cell>
        </row>
        <row r="4178">
          <cell r="A4178" t="str">
            <v>C&amp;I</v>
          </cell>
          <cell r="B4178">
            <v>1</v>
          </cell>
          <cell r="C4178" t="str">
            <v>S</v>
          </cell>
          <cell r="D4178" t="str">
            <v>All</v>
          </cell>
          <cell r="E4178" t="str">
            <v>Building Age: &lt; 3 YEARS</v>
          </cell>
          <cell r="F4178">
            <v>65.793300000000002</v>
          </cell>
          <cell r="G4178">
            <v>1.176895</v>
          </cell>
          <cell r="H4178">
            <v>1.2749459999999999</v>
          </cell>
          <cell r="I4178">
            <v>-0.96242629999999996</v>
          </cell>
          <cell r="J4178">
            <v>-0.39381699999999997</v>
          </cell>
          <cell r="K4178">
            <v>0</v>
          </cell>
          <cell r="L4178">
            <v>0.39381699999999997</v>
          </cell>
          <cell r="M4178">
            <v>0.96242629999999996</v>
          </cell>
          <cell r="N4178">
            <v>0.96242629999999996</v>
          </cell>
          <cell r="O4178">
            <v>6</v>
          </cell>
        </row>
        <row r="4179">
          <cell r="A4179" t="str">
            <v>C&amp;I</v>
          </cell>
          <cell r="B4179">
            <v>2</v>
          </cell>
          <cell r="C4179" t="str">
            <v>S</v>
          </cell>
          <cell r="D4179" t="str">
            <v>All</v>
          </cell>
          <cell r="E4179" t="str">
            <v>Building Age: &lt; 3 YEARS</v>
          </cell>
          <cell r="F4179">
            <v>64.832999999999998</v>
          </cell>
          <cell r="G4179">
            <v>1.113834</v>
          </cell>
          <cell r="H4179">
            <v>1.095885</v>
          </cell>
          <cell r="I4179">
            <v>-0.96070979999999995</v>
          </cell>
          <cell r="J4179">
            <v>-0.39311469999999998</v>
          </cell>
          <cell r="K4179">
            <v>0</v>
          </cell>
          <cell r="L4179">
            <v>0.39311469999999998</v>
          </cell>
          <cell r="M4179">
            <v>0.96070979999999995</v>
          </cell>
          <cell r="N4179">
            <v>0.96070979999999995</v>
          </cell>
          <cell r="O4179">
            <v>6</v>
          </cell>
        </row>
        <row r="4180">
          <cell r="A4180" t="str">
            <v>C&amp;I</v>
          </cell>
          <cell r="B4180">
            <v>3</v>
          </cell>
          <cell r="C4180" t="str">
            <v>S</v>
          </cell>
          <cell r="D4180" t="str">
            <v>All</v>
          </cell>
          <cell r="E4180" t="str">
            <v>Building Age: &lt; 3 YEARS</v>
          </cell>
          <cell r="F4180">
            <v>64.523499999999999</v>
          </cell>
          <cell r="G4180">
            <v>1.123094</v>
          </cell>
          <cell r="H4180">
            <v>1.1885920000000001</v>
          </cell>
          <cell r="I4180">
            <v>-0.96016009999999996</v>
          </cell>
          <cell r="J4180">
            <v>-0.39288980000000001</v>
          </cell>
          <cell r="K4180">
            <v>0</v>
          </cell>
          <cell r="L4180">
            <v>0.39288980000000001</v>
          </cell>
          <cell r="M4180">
            <v>0.96016009999999996</v>
          </cell>
          <cell r="N4180">
            <v>0.96016009999999996</v>
          </cell>
          <cell r="O4180">
            <v>6</v>
          </cell>
        </row>
        <row r="4181">
          <cell r="A4181" t="str">
            <v>C&amp;I</v>
          </cell>
          <cell r="B4181">
            <v>4</v>
          </cell>
          <cell r="C4181" t="str">
            <v>S</v>
          </cell>
          <cell r="D4181" t="str">
            <v>All</v>
          </cell>
          <cell r="E4181" t="str">
            <v>Building Age: &lt; 3 YEARS</v>
          </cell>
          <cell r="F4181">
            <v>64.563199999999995</v>
          </cell>
          <cell r="G4181">
            <v>1.1304000000000001</v>
          </cell>
          <cell r="H4181">
            <v>1.3358840000000001</v>
          </cell>
          <cell r="I4181">
            <v>-0.95951929999999996</v>
          </cell>
          <cell r="J4181">
            <v>-0.39262750000000002</v>
          </cell>
          <cell r="K4181">
            <v>0</v>
          </cell>
          <cell r="L4181">
            <v>0.39262750000000002</v>
          </cell>
          <cell r="M4181">
            <v>0.95951929999999996</v>
          </cell>
          <cell r="N4181">
            <v>0.95951929999999996</v>
          </cell>
          <cell r="O4181">
            <v>6</v>
          </cell>
        </row>
        <row r="4182">
          <cell r="A4182" t="str">
            <v>C&amp;I</v>
          </cell>
          <cell r="B4182">
            <v>5</v>
          </cell>
          <cell r="C4182" t="str">
            <v>S</v>
          </cell>
          <cell r="D4182" t="str">
            <v>All</v>
          </cell>
          <cell r="E4182" t="str">
            <v>Building Age: &lt; 3 YEARS</v>
          </cell>
          <cell r="F4182">
            <v>63.912399999999998</v>
          </cell>
          <cell r="G4182">
            <v>1.1174200000000001</v>
          </cell>
          <cell r="H4182">
            <v>1.182239</v>
          </cell>
          <cell r="I4182">
            <v>-0.95945849999999999</v>
          </cell>
          <cell r="J4182">
            <v>-0.39260260000000002</v>
          </cell>
          <cell r="K4182">
            <v>0</v>
          </cell>
          <cell r="L4182">
            <v>0.39260260000000002</v>
          </cell>
          <cell r="M4182">
            <v>0.95945849999999999</v>
          </cell>
          <cell r="N4182">
            <v>0.95945849999999999</v>
          </cell>
          <cell r="O4182">
            <v>6</v>
          </cell>
        </row>
        <row r="4183">
          <cell r="A4183" t="str">
            <v>C&amp;I</v>
          </cell>
          <cell r="B4183">
            <v>6</v>
          </cell>
          <cell r="C4183" t="str">
            <v>S</v>
          </cell>
          <cell r="D4183" t="str">
            <v>All</v>
          </cell>
          <cell r="E4183" t="str">
            <v>Building Age: &lt; 3 YEARS</v>
          </cell>
          <cell r="F4183">
            <v>63.182299999999998</v>
          </cell>
          <cell r="G4183">
            <v>1.108406</v>
          </cell>
          <cell r="H4183">
            <v>1.145416</v>
          </cell>
          <cell r="I4183">
            <v>-0.95918970000000003</v>
          </cell>
          <cell r="J4183">
            <v>-0.39249260000000002</v>
          </cell>
          <cell r="K4183">
            <v>0</v>
          </cell>
          <cell r="L4183">
            <v>0.39249260000000002</v>
          </cell>
          <cell r="M4183">
            <v>0.95918970000000003</v>
          </cell>
          <cell r="N4183">
            <v>0.95918970000000003</v>
          </cell>
          <cell r="O4183">
            <v>6</v>
          </cell>
        </row>
        <row r="4184">
          <cell r="A4184" t="str">
            <v>C&amp;I</v>
          </cell>
          <cell r="B4184">
            <v>7</v>
          </cell>
          <cell r="C4184" t="str">
            <v>S</v>
          </cell>
          <cell r="D4184" t="str">
            <v>All</v>
          </cell>
          <cell r="E4184" t="str">
            <v>Building Age: &lt; 3 YEARS</v>
          </cell>
          <cell r="F4184">
            <v>61.991900000000001</v>
          </cell>
          <cell r="G4184">
            <v>0.9895275</v>
          </cell>
          <cell r="H4184">
            <v>1.0158849999999999</v>
          </cell>
          <cell r="I4184">
            <v>-0.95928250000000004</v>
          </cell>
          <cell r="J4184">
            <v>-0.39253060000000001</v>
          </cell>
          <cell r="K4184">
            <v>0</v>
          </cell>
          <cell r="L4184">
            <v>0.39253060000000001</v>
          </cell>
          <cell r="M4184">
            <v>0.95928250000000004</v>
          </cell>
          <cell r="N4184">
            <v>0.95928250000000004</v>
          </cell>
          <cell r="O4184">
            <v>6</v>
          </cell>
        </row>
        <row r="4185">
          <cell r="A4185" t="str">
            <v>C&amp;I</v>
          </cell>
          <cell r="B4185">
            <v>8</v>
          </cell>
          <cell r="C4185" t="str">
            <v>S</v>
          </cell>
          <cell r="D4185" t="str">
            <v>All</v>
          </cell>
          <cell r="E4185" t="str">
            <v>Building Age: &lt; 3 YEARS</v>
          </cell>
          <cell r="F4185">
            <v>63.341200000000001</v>
          </cell>
          <cell r="G4185">
            <v>0.82853589999999999</v>
          </cell>
          <cell r="H4185">
            <v>1.0768230000000001</v>
          </cell>
          <cell r="I4185">
            <v>-0.95941949999999998</v>
          </cell>
          <cell r="J4185">
            <v>-0.39258670000000001</v>
          </cell>
          <cell r="K4185">
            <v>0</v>
          </cell>
          <cell r="L4185">
            <v>0.39258670000000001</v>
          </cell>
          <cell r="M4185">
            <v>0.95941949999999998</v>
          </cell>
          <cell r="N4185">
            <v>0.95941949999999998</v>
          </cell>
          <cell r="O4185">
            <v>6</v>
          </cell>
        </row>
        <row r="4186">
          <cell r="A4186" t="str">
            <v>C&amp;I</v>
          </cell>
          <cell r="B4186">
            <v>9</v>
          </cell>
          <cell r="C4186" t="str">
            <v>S</v>
          </cell>
          <cell r="D4186" t="str">
            <v>All</v>
          </cell>
          <cell r="E4186" t="str">
            <v>Building Age: &lt; 3 YEARS</v>
          </cell>
          <cell r="F4186">
            <v>70.309600000000003</v>
          </cell>
          <cell r="G4186">
            <v>0.93363249999999998</v>
          </cell>
          <cell r="H4186">
            <v>0.75682289999999997</v>
          </cell>
          <cell r="I4186">
            <v>-0.97171350000000001</v>
          </cell>
          <cell r="J4186">
            <v>-0.39761730000000001</v>
          </cell>
          <cell r="K4186">
            <v>0</v>
          </cell>
          <cell r="L4186">
            <v>0.39761730000000001</v>
          </cell>
          <cell r="M4186">
            <v>0.97171350000000001</v>
          </cell>
          <cell r="N4186">
            <v>0.97171350000000001</v>
          </cell>
          <cell r="O4186">
            <v>6</v>
          </cell>
        </row>
        <row r="4187">
          <cell r="A4187" t="str">
            <v>C&amp;I</v>
          </cell>
          <cell r="B4187">
            <v>10</v>
          </cell>
          <cell r="C4187" t="str">
            <v>S</v>
          </cell>
          <cell r="D4187" t="str">
            <v>All</v>
          </cell>
          <cell r="E4187" t="str">
            <v>Building Age: &lt; 3 YEARS</v>
          </cell>
          <cell r="F4187">
            <v>78.238299999999995</v>
          </cell>
          <cell r="G4187">
            <v>1.4096740000000001</v>
          </cell>
          <cell r="H4187">
            <v>1.5859909999999999</v>
          </cell>
          <cell r="I4187">
            <v>-0.99223430000000001</v>
          </cell>
          <cell r="J4187">
            <v>-0.40601429999999999</v>
          </cell>
          <cell r="K4187">
            <v>0</v>
          </cell>
          <cell r="L4187">
            <v>0.40601429999999999</v>
          </cell>
          <cell r="M4187">
            <v>0.99223430000000001</v>
          </cell>
          <cell r="N4187">
            <v>0.99223430000000001</v>
          </cell>
          <cell r="O4187">
            <v>6</v>
          </cell>
        </row>
        <row r="4188">
          <cell r="A4188" t="str">
            <v>C&amp;I</v>
          </cell>
          <cell r="B4188">
            <v>11</v>
          </cell>
          <cell r="C4188" t="str">
            <v>S</v>
          </cell>
          <cell r="D4188" t="str">
            <v>All</v>
          </cell>
          <cell r="E4188" t="str">
            <v>Building Age: &lt; 3 YEARS</v>
          </cell>
          <cell r="F4188">
            <v>82.357399999999998</v>
          </cell>
          <cell r="G4188">
            <v>2.1934239999999998</v>
          </cell>
          <cell r="H4188">
            <v>2.3097430000000001</v>
          </cell>
          <cell r="I4188">
            <v>-1.02624</v>
          </cell>
          <cell r="J4188">
            <v>-0.4199291</v>
          </cell>
          <cell r="K4188">
            <v>0</v>
          </cell>
          <cell r="L4188">
            <v>0.4199291</v>
          </cell>
          <cell r="M4188">
            <v>1.02624</v>
          </cell>
          <cell r="N4188">
            <v>1.02624</v>
          </cell>
          <cell r="O4188">
            <v>6</v>
          </cell>
        </row>
        <row r="4189">
          <cell r="A4189" t="str">
            <v>C&amp;I</v>
          </cell>
          <cell r="B4189">
            <v>12</v>
          </cell>
          <cell r="C4189" t="str">
            <v>S</v>
          </cell>
          <cell r="D4189" t="str">
            <v>All</v>
          </cell>
          <cell r="E4189" t="str">
            <v>Building Age: &lt; 3 YEARS</v>
          </cell>
          <cell r="F4189">
            <v>85.278000000000006</v>
          </cell>
          <cell r="G4189">
            <v>2.7613110000000001</v>
          </cell>
          <cell r="H4189">
            <v>3.782664</v>
          </cell>
          <cell r="I4189">
            <v>-1.039177</v>
          </cell>
          <cell r="J4189">
            <v>-0.42522300000000002</v>
          </cell>
          <cell r="K4189">
            <v>0</v>
          </cell>
          <cell r="L4189">
            <v>0.42522300000000002</v>
          </cell>
          <cell r="M4189">
            <v>1.039177</v>
          </cell>
          <cell r="N4189">
            <v>1.039177</v>
          </cell>
          <cell r="O4189">
            <v>6</v>
          </cell>
        </row>
        <row r="4190">
          <cell r="A4190" t="str">
            <v>C&amp;I</v>
          </cell>
          <cell r="B4190">
            <v>13</v>
          </cell>
          <cell r="C4190" t="str">
            <v>S</v>
          </cell>
          <cell r="D4190" t="str">
            <v>All</v>
          </cell>
          <cell r="E4190" t="str">
            <v>Building Age: &lt; 3 YEARS</v>
          </cell>
          <cell r="F4190">
            <v>87.968400000000003</v>
          </cell>
          <cell r="G4190">
            <v>3.184123</v>
          </cell>
          <cell r="H4190">
            <v>2.6475040000000001</v>
          </cell>
          <cell r="I4190">
            <v>-1.06454</v>
          </cell>
          <cell r="J4190">
            <v>-0.43560120000000002</v>
          </cell>
          <cell r="K4190">
            <v>0</v>
          </cell>
          <cell r="L4190">
            <v>0.43560120000000002</v>
          </cell>
          <cell r="M4190">
            <v>1.06454</v>
          </cell>
          <cell r="N4190">
            <v>1.06454</v>
          </cell>
          <cell r="O4190">
            <v>6</v>
          </cell>
        </row>
        <row r="4191">
          <cell r="A4191" t="str">
            <v>C&amp;I</v>
          </cell>
          <cell r="B4191">
            <v>14</v>
          </cell>
          <cell r="C4191" t="str">
            <v>S</v>
          </cell>
          <cell r="D4191" t="str">
            <v>All</v>
          </cell>
          <cell r="E4191" t="str">
            <v>Building Age: &lt; 3 YEARS</v>
          </cell>
          <cell r="F4191">
            <v>90.809600000000003</v>
          </cell>
          <cell r="G4191">
            <v>3.5005269999999999</v>
          </cell>
          <cell r="H4191">
            <v>2.9357340000000001</v>
          </cell>
          <cell r="I4191">
            <v>-1.0565180000000001</v>
          </cell>
          <cell r="J4191">
            <v>-0.4323187</v>
          </cell>
          <cell r="K4191">
            <v>0</v>
          </cell>
          <cell r="L4191">
            <v>0.4323187</v>
          </cell>
          <cell r="M4191">
            <v>1.0565180000000001</v>
          </cell>
          <cell r="N4191">
            <v>1.0565180000000001</v>
          </cell>
          <cell r="O4191">
            <v>6</v>
          </cell>
        </row>
        <row r="4192">
          <cell r="A4192" t="str">
            <v>C&amp;I</v>
          </cell>
          <cell r="B4192">
            <v>15</v>
          </cell>
          <cell r="C4192" t="str">
            <v>S</v>
          </cell>
          <cell r="D4192" t="str">
            <v>All</v>
          </cell>
          <cell r="E4192" t="str">
            <v>Building Age: &lt; 3 YEARS</v>
          </cell>
          <cell r="F4192">
            <v>93.190399999999997</v>
          </cell>
          <cell r="G4192">
            <v>3.309755</v>
          </cell>
          <cell r="H4192">
            <v>3.273495</v>
          </cell>
          <cell r="I4192">
            <v>-1.0481560000000001</v>
          </cell>
          <cell r="J4192">
            <v>-0.42889690000000003</v>
          </cell>
          <cell r="K4192">
            <v>0</v>
          </cell>
          <cell r="L4192">
            <v>0.42889690000000003</v>
          </cell>
          <cell r="M4192">
            <v>1.0481560000000001</v>
          </cell>
          <cell r="N4192">
            <v>1.0481560000000001</v>
          </cell>
          <cell r="O4192">
            <v>6</v>
          </cell>
        </row>
        <row r="4193">
          <cell r="A4193" t="str">
            <v>C&amp;I</v>
          </cell>
          <cell r="B4193">
            <v>16</v>
          </cell>
          <cell r="C4193" t="str">
            <v>S</v>
          </cell>
          <cell r="D4193" t="str">
            <v>All</v>
          </cell>
          <cell r="E4193" t="str">
            <v>Building Age: &lt; 3 YEARS</v>
          </cell>
          <cell r="F4193">
            <v>94.690399999999997</v>
          </cell>
          <cell r="G4193">
            <v>3.4937740000000002</v>
          </cell>
          <cell r="H4193">
            <v>2.991619</v>
          </cell>
          <cell r="I4193">
            <v>-1.0310459999999999</v>
          </cell>
          <cell r="J4193">
            <v>-0.42189579999999999</v>
          </cell>
          <cell r="K4193">
            <v>0</v>
          </cell>
          <cell r="L4193">
            <v>0.42189579999999999</v>
          </cell>
          <cell r="M4193">
            <v>1.0310459999999999</v>
          </cell>
          <cell r="N4193">
            <v>1.0310459999999999</v>
          </cell>
          <cell r="O4193">
            <v>6</v>
          </cell>
        </row>
        <row r="4194">
          <cell r="A4194" t="str">
            <v>C&amp;I</v>
          </cell>
          <cell r="B4194">
            <v>17</v>
          </cell>
          <cell r="C4194" t="str">
            <v>S</v>
          </cell>
          <cell r="D4194" t="str">
            <v>All</v>
          </cell>
          <cell r="E4194" t="str">
            <v>Building Age: &lt; 3 YEARS</v>
          </cell>
          <cell r="F4194">
            <v>94.650700000000001</v>
          </cell>
          <cell r="G4194">
            <v>3.008235</v>
          </cell>
          <cell r="H4194">
            <v>3.3839640000000002</v>
          </cell>
          <cell r="I4194">
            <v>-1.057639</v>
          </cell>
          <cell r="J4194">
            <v>-0.43277749999999998</v>
          </cell>
          <cell r="K4194">
            <v>0</v>
          </cell>
          <cell r="L4194">
            <v>0.43277749999999998</v>
          </cell>
          <cell r="M4194">
            <v>1.057639</v>
          </cell>
          <cell r="N4194">
            <v>1.057639</v>
          </cell>
          <cell r="O4194">
            <v>6</v>
          </cell>
        </row>
        <row r="4195">
          <cell r="A4195" t="str">
            <v>C&amp;I</v>
          </cell>
          <cell r="B4195">
            <v>18</v>
          </cell>
          <cell r="C4195" t="str">
            <v>S</v>
          </cell>
          <cell r="D4195" t="str">
            <v>All</v>
          </cell>
          <cell r="E4195" t="str">
            <v>Building Age: &lt; 3 YEARS</v>
          </cell>
          <cell r="F4195">
            <v>93.611000000000004</v>
          </cell>
          <cell r="G4195">
            <v>3.0521060000000002</v>
          </cell>
          <cell r="H4195">
            <v>2.905265</v>
          </cell>
          <cell r="I4195">
            <v>-1.05806</v>
          </cell>
          <cell r="J4195">
            <v>-0.43294969999999999</v>
          </cell>
          <cell r="K4195">
            <v>0</v>
          </cell>
          <cell r="L4195">
            <v>0.43294969999999999</v>
          </cell>
          <cell r="M4195">
            <v>1.05806</v>
          </cell>
          <cell r="N4195">
            <v>1.05806</v>
          </cell>
          <cell r="O4195">
            <v>6</v>
          </cell>
        </row>
        <row r="4196">
          <cell r="A4196" t="str">
            <v>C&amp;I</v>
          </cell>
          <cell r="B4196">
            <v>19</v>
          </cell>
          <cell r="C4196" t="str">
            <v>S</v>
          </cell>
          <cell r="D4196" t="str">
            <v>All</v>
          </cell>
          <cell r="E4196" t="str">
            <v>Building Age: &lt; 3 YEARS</v>
          </cell>
          <cell r="F4196">
            <v>90.721999999999994</v>
          </cell>
          <cell r="G4196">
            <v>2.9092790000000002</v>
          </cell>
          <cell r="H4196">
            <v>3.3979729999999999</v>
          </cell>
          <cell r="I4196">
            <v>-1.0584549999999999</v>
          </cell>
          <cell r="J4196">
            <v>-0.43311119999999997</v>
          </cell>
          <cell r="K4196">
            <v>0</v>
          </cell>
          <cell r="L4196">
            <v>0.43311119999999997</v>
          </cell>
          <cell r="M4196">
            <v>1.0584549999999999</v>
          </cell>
          <cell r="N4196">
            <v>1.0584549999999999</v>
          </cell>
          <cell r="O4196">
            <v>6</v>
          </cell>
        </row>
        <row r="4197">
          <cell r="A4197" t="str">
            <v>C&amp;I</v>
          </cell>
          <cell r="B4197">
            <v>20</v>
          </cell>
          <cell r="C4197" t="str">
            <v>S</v>
          </cell>
          <cell r="D4197" t="str">
            <v>All</v>
          </cell>
          <cell r="E4197" t="str">
            <v>Building Age: &lt; 3 YEARS</v>
          </cell>
          <cell r="F4197">
            <v>84.404300000000006</v>
          </cell>
          <cell r="G4197">
            <v>1.6457219999999999</v>
          </cell>
          <cell r="H4197">
            <v>3.7293799999999999</v>
          </cell>
          <cell r="I4197">
            <v>-1.034573</v>
          </cell>
          <cell r="J4197">
            <v>-0.42333880000000002</v>
          </cell>
          <cell r="K4197">
            <v>0</v>
          </cell>
          <cell r="L4197">
            <v>0.42333880000000002</v>
          </cell>
          <cell r="M4197">
            <v>1.034573</v>
          </cell>
          <cell r="N4197">
            <v>1.034573</v>
          </cell>
          <cell r="O4197">
            <v>6</v>
          </cell>
        </row>
        <row r="4198">
          <cell r="A4198" t="str">
            <v>C&amp;I</v>
          </cell>
          <cell r="B4198">
            <v>21</v>
          </cell>
          <cell r="C4198" t="str">
            <v>S</v>
          </cell>
          <cell r="D4198" t="str">
            <v>All</v>
          </cell>
          <cell r="E4198" t="str">
            <v>Building Age: &lt; 3 YEARS</v>
          </cell>
          <cell r="F4198">
            <v>79.364599999999996</v>
          </cell>
          <cell r="G4198">
            <v>1.1247400000000001</v>
          </cell>
          <cell r="H4198">
            <v>1.311769</v>
          </cell>
          <cell r="I4198">
            <v>-0.99451540000000005</v>
          </cell>
          <cell r="J4198">
            <v>-0.40694760000000002</v>
          </cell>
          <cell r="K4198">
            <v>0</v>
          </cell>
          <cell r="L4198">
            <v>0.40694760000000002</v>
          </cell>
          <cell r="M4198">
            <v>0.99451540000000005</v>
          </cell>
          <cell r="N4198">
            <v>0.99451540000000005</v>
          </cell>
          <cell r="O4198">
            <v>6</v>
          </cell>
        </row>
        <row r="4199">
          <cell r="A4199" t="str">
            <v>C&amp;I</v>
          </cell>
          <cell r="B4199">
            <v>22</v>
          </cell>
          <cell r="C4199" t="str">
            <v>S</v>
          </cell>
          <cell r="D4199" t="str">
            <v>All</v>
          </cell>
          <cell r="E4199" t="str">
            <v>Building Age: &lt; 3 YEARS</v>
          </cell>
          <cell r="F4199">
            <v>76.094700000000003</v>
          </cell>
          <cell r="G4199">
            <v>1.1938070000000001</v>
          </cell>
          <cell r="H4199">
            <v>1.2685919999999999</v>
          </cell>
          <cell r="I4199">
            <v>-0.97702009999999995</v>
          </cell>
          <cell r="J4199">
            <v>-0.3997887</v>
          </cell>
          <cell r="K4199">
            <v>0</v>
          </cell>
          <cell r="L4199">
            <v>0.3997887</v>
          </cell>
          <cell r="M4199">
            <v>0.97702009999999995</v>
          </cell>
          <cell r="N4199">
            <v>0.97702009999999995</v>
          </cell>
          <cell r="O4199">
            <v>6</v>
          </cell>
        </row>
        <row r="4200">
          <cell r="A4200" t="str">
            <v>C&amp;I</v>
          </cell>
          <cell r="B4200">
            <v>23</v>
          </cell>
          <cell r="C4200" t="str">
            <v>S</v>
          </cell>
          <cell r="D4200" t="str">
            <v>All</v>
          </cell>
          <cell r="E4200" t="str">
            <v>Building Age: &lt; 3 YEARS</v>
          </cell>
          <cell r="F4200">
            <v>73.713899999999995</v>
          </cell>
          <cell r="G4200">
            <v>1.220955</v>
          </cell>
          <cell r="H4200">
            <v>1.2317689999999999</v>
          </cell>
          <cell r="I4200">
            <v>-0.96465959999999995</v>
          </cell>
          <cell r="J4200">
            <v>-0.3947309</v>
          </cell>
          <cell r="K4200">
            <v>0</v>
          </cell>
          <cell r="L4200">
            <v>0.3947309</v>
          </cell>
          <cell r="M4200">
            <v>0.96465959999999995</v>
          </cell>
          <cell r="N4200">
            <v>0.96465959999999995</v>
          </cell>
          <cell r="O4200">
            <v>6</v>
          </cell>
        </row>
        <row r="4201">
          <cell r="A4201" t="str">
            <v>C&amp;I</v>
          </cell>
          <cell r="B4201">
            <v>24</v>
          </cell>
          <cell r="C4201" t="str">
            <v>S</v>
          </cell>
          <cell r="D4201" t="str">
            <v>All</v>
          </cell>
          <cell r="E4201" t="str">
            <v>Building Age: &lt; 3 YEARS</v>
          </cell>
          <cell r="F4201">
            <v>71.983699999999999</v>
          </cell>
          <cell r="G4201">
            <v>1.155429</v>
          </cell>
          <cell r="H4201">
            <v>1.311769</v>
          </cell>
          <cell r="I4201">
            <v>-0.96126140000000004</v>
          </cell>
          <cell r="J4201">
            <v>-0.39334039999999998</v>
          </cell>
          <cell r="K4201">
            <v>0</v>
          </cell>
          <cell r="L4201">
            <v>0.39334039999999998</v>
          </cell>
          <cell r="M4201">
            <v>0.96126140000000004</v>
          </cell>
          <cell r="N4201">
            <v>0.96126140000000004</v>
          </cell>
          <cell r="O4201">
            <v>6</v>
          </cell>
        </row>
        <row r="4202">
          <cell r="A4202" t="str">
            <v>C&amp;I</v>
          </cell>
          <cell r="B4202">
            <v>1</v>
          </cell>
          <cell r="C4202" t="str">
            <v>S</v>
          </cell>
          <cell r="D4202" t="str">
            <v>All</v>
          </cell>
          <cell r="E4202" t="str">
            <v>Building Age: &gt; 20 YEARS</v>
          </cell>
          <cell r="F4202">
            <v>68.585800000000006</v>
          </cell>
          <cell r="G4202">
            <v>1.1292390000000001</v>
          </cell>
          <cell r="H4202">
            <v>1.2216769999999999</v>
          </cell>
          <cell r="I4202">
            <v>-0.2292999</v>
          </cell>
          <cell r="J4202">
            <v>-9.3827599999999997E-2</v>
          </cell>
          <cell r="K4202">
            <v>0</v>
          </cell>
          <cell r="L4202">
            <v>9.3827599999999997E-2</v>
          </cell>
          <cell r="M4202">
            <v>0.2292999</v>
          </cell>
          <cell r="N4202">
            <v>0.2292999</v>
          </cell>
          <cell r="O4202">
            <v>153</v>
          </cell>
        </row>
        <row r="4203">
          <cell r="A4203" t="str">
            <v>C&amp;I</v>
          </cell>
          <cell r="B4203">
            <v>2</v>
          </cell>
          <cell r="C4203" t="str">
            <v>S</v>
          </cell>
          <cell r="D4203" t="str">
            <v>All</v>
          </cell>
          <cell r="E4203" t="str">
            <v>Building Age: &gt; 20 YEARS</v>
          </cell>
          <cell r="F4203">
            <v>66.604299999999995</v>
          </cell>
          <cell r="G4203">
            <v>1.0770439999999999</v>
          </cell>
          <cell r="H4203">
            <v>1.169923</v>
          </cell>
          <cell r="I4203">
            <v>-0.22792889999999999</v>
          </cell>
          <cell r="J4203">
            <v>-9.3266699999999994E-2</v>
          </cell>
          <cell r="K4203">
            <v>0</v>
          </cell>
          <cell r="L4203">
            <v>9.3266699999999994E-2</v>
          </cell>
          <cell r="M4203">
            <v>0.22792889999999999</v>
          </cell>
          <cell r="N4203">
            <v>0.22792889999999999</v>
          </cell>
          <cell r="O4203">
            <v>153</v>
          </cell>
        </row>
        <row r="4204">
          <cell r="A4204" t="str">
            <v>C&amp;I</v>
          </cell>
          <cell r="B4204">
            <v>3</v>
          </cell>
          <cell r="C4204" t="str">
            <v>S</v>
          </cell>
          <cell r="D4204" t="str">
            <v>All</v>
          </cell>
          <cell r="E4204" t="str">
            <v>Building Age: &gt; 20 YEARS</v>
          </cell>
          <cell r="F4204">
            <v>65.753299999999996</v>
          </cell>
          <cell r="G4204">
            <v>1.0544629999999999</v>
          </cell>
          <cell r="H4204">
            <v>1.128771</v>
          </cell>
          <cell r="I4204">
            <v>-0.2263377</v>
          </cell>
          <cell r="J4204">
            <v>-9.2615500000000003E-2</v>
          </cell>
          <cell r="K4204">
            <v>0</v>
          </cell>
          <cell r="L4204">
            <v>9.2615500000000003E-2</v>
          </cell>
          <cell r="M4204">
            <v>0.2263377</v>
          </cell>
          <cell r="N4204">
            <v>0.2263377</v>
          </cell>
          <cell r="O4204">
            <v>153</v>
          </cell>
        </row>
        <row r="4205">
          <cell r="A4205" t="str">
            <v>C&amp;I</v>
          </cell>
          <cell r="B4205">
            <v>4</v>
          </cell>
          <cell r="C4205" t="str">
            <v>S</v>
          </cell>
          <cell r="D4205" t="str">
            <v>All</v>
          </cell>
          <cell r="E4205" t="str">
            <v>Building Age: &gt; 20 YEARS</v>
          </cell>
          <cell r="F4205">
            <v>65.394800000000004</v>
          </cell>
          <cell r="G4205">
            <v>1.027447</v>
          </cell>
          <cell r="H4205">
            <v>1.1562539999999999</v>
          </cell>
          <cell r="I4205">
            <v>-0.22522629999999999</v>
          </cell>
          <cell r="J4205">
            <v>-9.2160800000000001E-2</v>
          </cell>
          <cell r="K4205">
            <v>0</v>
          </cell>
          <cell r="L4205">
            <v>9.2160800000000001E-2</v>
          </cell>
          <cell r="M4205">
            <v>0.22522629999999999</v>
          </cell>
          <cell r="N4205">
            <v>0.22522629999999999</v>
          </cell>
          <cell r="O4205">
            <v>153</v>
          </cell>
        </row>
        <row r="4206">
          <cell r="A4206" t="str">
            <v>C&amp;I</v>
          </cell>
          <cell r="B4206">
            <v>5</v>
          </cell>
          <cell r="C4206" t="str">
            <v>S</v>
          </cell>
          <cell r="D4206" t="str">
            <v>All</v>
          </cell>
          <cell r="E4206" t="str">
            <v>Building Age: &gt; 20 YEARS</v>
          </cell>
          <cell r="F4206">
            <v>64.436199999999999</v>
          </cell>
          <cell r="G4206">
            <v>1.030966</v>
          </cell>
          <cell r="H4206">
            <v>1.092376</v>
          </cell>
          <cell r="I4206">
            <v>-0.22486239999999999</v>
          </cell>
          <cell r="J4206">
            <v>-9.2011899999999994E-2</v>
          </cell>
          <cell r="K4206">
            <v>0</v>
          </cell>
          <cell r="L4206">
            <v>9.2011899999999994E-2</v>
          </cell>
          <cell r="M4206">
            <v>0.22486239999999999</v>
          </cell>
          <cell r="N4206">
            <v>0.22486239999999999</v>
          </cell>
          <cell r="O4206">
            <v>153</v>
          </cell>
        </row>
        <row r="4207">
          <cell r="A4207" t="str">
            <v>C&amp;I</v>
          </cell>
          <cell r="B4207">
            <v>6</v>
          </cell>
          <cell r="C4207" t="str">
            <v>S</v>
          </cell>
          <cell r="D4207" t="str">
            <v>All</v>
          </cell>
          <cell r="E4207" t="str">
            <v>Building Age: &gt; 20 YEARS</v>
          </cell>
          <cell r="F4207">
            <v>63.6907</v>
          </cell>
          <cell r="G4207">
            <v>1.204197</v>
          </cell>
          <cell r="H4207">
            <v>1.3046439999999999</v>
          </cell>
          <cell r="I4207">
            <v>-0.22594590000000001</v>
          </cell>
          <cell r="J4207">
            <v>-9.2455300000000004E-2</v>
          </cell>
          <cell r="K4207">
            <v>0</v>
          </cell>
          <cell r="L4207">
            <v>9.2455300000000004E-2</v>
          </cell>
          <cell r="M4207">
            <v>0.22594590000000001</v>
          </cell>
          <cell r="N4207">
            <v>0.22594590000000001</v>
          </cell>
          <cell r="O4207">
            <v>153</v>
          </cell>
        </row>
        <row r="4208">
          <cell r="A4208" t="str">
            <v>C&amp;I</v>
          </cell>
          <cell r="B4208">
            <v>7</v>
          </cell>
          <cell r="C4208" t="str">
            <v>S</v>
          </cell>
          <cell r="D4208" t="str">
            <v>All</v>
          </cell>
          <cell r="E4208" t="str">
            <v>Building Age: &gt; 20 YEARS</v>
          </cell>
          <cell r="F4208">
            <v>62.673900000000003</v>
          </cell>
          <cell r="G4208">
            <v>1.2953440000000001</v>
          </cell>
          <cell r="H4208">
            <v>1.3150379999999999</v>
          </cell>
          <cell r="I4208">
            <v>-0.22607160000000001</v>
          </cell>
          <cell r="J4208">
            <v>-9.2506699999999997E-2</v>
          </cell>
          <cell r="K4208">
            <v>0</v>
          </cell>
          <cell r="L4208">
            <v>9.2506699999999997E-2</v>
          </cell>
          <cell r="M4208">
            <v>0.22607160000000001</v>
          </cell>
          <cell r="N4208">
            <v>0.22607160000000001</v>
          </cell>
          <cell r="O4208">
            <v>153</v>
          </cell>
        </row>
        <row r="4209">
          <cell r="A4209" t="str">
            <v>C&amp;I</v>
          </cell>
          <cell r="B4209">
            <v>8</v>
          </cell>
          <cell r="C4209" t="str">
            <v>S</v>
          </cell>
          <cell r="D4209" t="str">
            <v>All</v>
          </cell>
          <cell r="E4209" t="str">
            <v>Building Age: &gt; 20 YEARS</v>
          </cell>
          <cell r="F4209">
            <v>64.054299999999998</v>
          </cell>
          <cell r="G4209">
            <v>1.5901019999999999</v>
          </cell>
          <cell r="H4209">
            <v>1.612107</v>
          </cell>
          <cell r="I4209">
            <v>-0.2284698</v>
          </cell>
          <cell r="J4209">
            <v>-9.3488000000000002E-2</v>
          </cell>
          <cell r="K4209">
            <v>0</v>
          </cell>
          <cell r="L4209">
            <v>9.3488000000000002E-2</v>
          </cell>
          <cell r="M4209">
            <v>0.2284698</v>
          </cell>
          <cell r="N4209">
            <v>0.2284698</v>
          </cell>
          <cell r="O4209">
            <v>153</v>
          </cell>
        </row>
        <row r="4210">
          <cell r="A4210" t="str">
            <v>C&amp;I</v>
          </cell>
          <cell r="B4210">
            <v>9</v>
          </cell>
          <cell r="C4210" t="str">
            <v>S</v>
          </cell>
          <cell r="D4210" t="str">
            <v>All</v>
          </cell>
          <cell r="E4210" t="str">
            <v>Building Age: &gt; 20 YEARS</v>
          </cell>
          <cell r="F4210">
            <v>69.518500000000003</v>
          </cell>
          <cell r="G4210">
            <v>2.318133</v>
          </cell>
          <cell r="H4210">
            <v>2.349869</v>
          </cell>
          <cell r="I4210">
            <v>-0.23991019999999999</v>
          </cell>
          <cell r="J4210">
            <v>-9.8169300000000001E-2</v>
          </cell>
          <cell r="K4210">
            <v>0</v>
          </cell>
          <cell r="L4210">
            <v>9.8169300000000001E-2</v>
          </cell>
          <cell r="M4210">
            <v>0.23991019999999999</v>
          </cell>
          <cell r="N4210">
            <v>0.23991019999999999</v>
          </cell>
          <cell r="O4210">
            <v>153</v>
          </cell>
        </row>
        <row r="4211">
          <cell r="A4211" t="str">
            <v>C&amp;I</v>
          </cell>
          <cell r="B4211">
            <v>10</v>
          </cell>
          <cell r="C4211" t="str">
            <v>S</v>
          </cell>
          <cell r="D4211" t="str">
            <v>All</v>
          </cell>
          <cell r="E4211" t="str">
            <v>Building Age: &gt; 20 YEARS</v>
          </cell>
          <cell r="F4211">
            <v>75.9208</v>
          </cell>
          <cell r="G4211">
            <v>3.3731849999999999</v>
          </cell>
          <cell r="H4211">
            <v>3.6584660000000002</v>
          </cell>
          <cell r="I4211">
            <v>-0.25060900000000003</v>
          </cell>
          <cell r="J4211">
            <v>-0.10254720000000001</v>
          </cell>
          <cell r="K4211">
            <v>0</v>
          </cell>
          <cell r="L4211">
            <v>0.10254720000000001</v>
          </cell>
          <cell r="M4211">
            <v>0.25060900000000003</v>
          </cell>
          <cell r="N4211">
            <v>0.25060900000000003</v>
          </cell>
          <cell r="O4211">
            <v>153</v>
          </cell>
        </row>
        <row r="4212">
          <cell r="A4212" t="str">
            <v>C&amp;I</v>
          </cell>
          <cell r="B4212">
            <v>11</v>
          </cell>
          <cell r="C4212" t="str">
            <v>S</v>
          </cell>
          <cell r="D4212" t="str">
            <v>All</v>
          </cell>
          <cell r="E4212" t="str">
            <v>Building Age: &gt; 20 YEARS</v>
          </cell>
          <cell r="F4212">
            <v>80.587800000000001</v>
          </cell>
          <cell r="G4212">
            <v>3.9133879999999999</v>
          </cell>
          <cell r="H4212">
            <v>3.9531969999999998</v>
          </cell>
          <cell r="I4212">
            <v>-0.25604690000000002</v>
          </cell>
          <cell r="J4212">
            <v>-0.1047723</v>
          </cell>
          <cell r="K4212">
            <v>0</v>
          </cell>
          <cell r="L4212">
            <v>0.1047723</v>
          </cell>
          <cell r="M4212">
            <v>0.25604690000000002</v>
          </cell>
          <cell r="N4212">
            <v>0.25604690000000002</v>
          </cell>
          <cell r="O4212">
            <v>153</v>
          </cell>
        </row>
        <row r="4213">
          <cell r="A4213" t="str">
            <v>C&amp;I</v>
          </cell>
          <cell r="B4213">
            <v>12</v>
          </cell>
          <cell r="C4213" t="str">
            <v>S</v>
          </cell>
          <cell r="D4213" t="str">
            <v>All</v>
          </cell>
          <cell r="E4213" t="str">
            <v>Building Age: &gt; 20 YEARS</v>
          </cell>
          <cell r="F4213">
            <v>84.5976</v>
          </cell>
          <cell r="G4213">
            <v>4.3220140000000002</v>
          </cell>
          <cell r="H4213">
            <v>4.1621459999999999</v>
          </cell>
          <cell r="I4213">
            <v>-0.2617197</v>
          </cell>
          <cell r="J4213">
            <v>-0.1070936</v>
          </cell>
          <cell r="K4213">
            <v>0</v>
          </cell>
          <cell r="L4213">
            <v>0.1070936</v>
          </cell>
          <cell r="M4213">
            <v>0.2617197</v>
          </cell>
          <cell r="N4213">
            <v>0.2617197</v>
          </cell>
          <cell r="O4213">
            <v>153</v>
          </cell>
        </row>
        <row r="4214">
          <cell r="A4214" t="str">
            <v>C&amp;I</v>
          </cell>
          <cell r="B4214">
            <v>13</v>
          </cell>
          <cell r="C4214" t="str">
            <v>S</v>
          </cell>
          <cell r="D4214" t="str">
            <v>All</v>
          </cell>
          <cell r="E4214" t="str">
            <v>Building Age: &gt; 20 YEARS</v>
          </cell>
          <cell r="F4214">
            <v>87.647800000000004</v>
          </cell>
          <cell r="G4214">
            <v>4.5593959999999996</v>
          </cell>
          <cell r="H4214">
            <v>4.8594309999999998</v>
          </cell>
          <cell r="I4214">
            <v>-0.26561590000000002</v>
          </cell>
          <cell r="J4214">
            <v>-0.1086879</v>
          </cell>
          <cell r="K4214">
            <v>0</v>
          </cell>
          <cell r="L4214">
            <v>0.1086879</v>
          </cell>
          <cell r="M4214">
            <v>0.26561590000000002</v>
          </cell>
          <cell r="N4214">
            <v>0.26561590000000002</v>
          </cell>
          <cell r="O4214">
            <v>153</v>
          </cell>
        </row>
        <row r="4215">
          <cell r="A4215" t="str">
            <v>C&amp;I</v>
          </cell>
          <cell r="B4215">
            <v>14</v>
          </cell>
          <cell r="C4215" t="str">
            <v>S</v>
          </cell>
          <cell r="D4215" t="str">
            <v>All</v>
          </cell>
          <cell r="E4215" t="str">
            <v>Building Age: &gt; 20 YEARS</v>
          </cell>
          <cell r="F4215">
            <v>90.999499999999998</v>
          </cell>
          <cell r="G4215">
            <v>5.0728419999999996</v>
          </cell>
          <cell r="H4215">
            <v>5.2134819999999999</v>
          </cell>
          <cell r="I4215">
            <v>-0.26596940000000002</v>
          </cell>
          <cell r="J4215">
            <v>-0.1088325</v>
          </cell>
          <cell r="K4215">
            <v>0</v>
          </cell>
          <cell r="L4215">
            <v>0.1088325</v>
          </cell>
          <cell r="M4215">
            <v>0.26596940000000002</v>
          </cell>
          <cell r="N4215">
            <v>0.26596940000000002</v>
          </cell>
          <cell r="O4215">
            <v>153</v>
          </cell>
        </row>
        <row r="4216">
          <cell r="A4216" t="str">
            <v>C&amp;I</v>
          </cell>
          <cell r="B4216">
            <v>15</v>
          </cell>
          <cell r="C4216" t="str">
            <v>S</v>
          </cell>
          <cell r="D4216" t="str">
            <v>All</v>
          </cell>
          <cell r="E4216" t="str">
            <v>Building Age: &gt; 20 YEARS</v>
          </cell>
          <cell r="F4216">
            <v>93.868899999999996</v>
          </cell>
          <cell r="G4216">
            <v>5.4462900000000003</v>
          </cell>
          <cell r="H4216">
            <v>5.1256740000000001</v>
          </cell>
          <cell r="I4216">
            <v>-0.2698739</v>
          </cell>
          <cell r="J4216">
            <v>-0.11043020000000001</v>
          </cell>
          <cell r="K4216">
            <v>0</v>
          </cell>
          <cell r="L4216">
            <v>0.11043020000000001</v>
          </cell>
          <cell r="M4216">
            <v>0.2698739</v>
          </cell>
          <cell r="N4216">
            <v>0.2698739</v>
          </cell>
          <cell r="O4216">
            <v>153</v>
          </cell>
        </row>
        <row r="4217">
          <cell r="A4217" t="str">
            <v>C&amp;I</v>
          </cell>
          <cell r="B4217">
            <v>16</v>
          </cell>
          <cell r="C4217" t="str">
            <v>S</v>
          </cell>
          <cell r="D4217" t="str">
            <v>All</v>
          </cell>
          <cell r="E4217" t="str">
            <v>Building Age: &gt; 20 YEARS</v>
          </cell>
          <cell r="F4217">
            <v>95.442499999999995</v>
          </cell>
          <cell r="G4217">
            <v>5.7091070000000004</v>
          </cell>
          <cell r="H4217">
            <v>5.395086</v>
          </cell>
          <cell r="I4217">
            <v>-0.27653080000000002</v>
          </cell>
          <cell r="J4217">
            <v>-0.11315409999999999</v>
          </cell>
          <cell r="K4217">
            <v>0</v>
          </cell>
          <cell r="L4217">
            <v>0.11315409999999999</v>
          </cell>
          <cell r="M4217">
            <v>0.27653080000000002</v>
          </cell>
          <cell r="N4217">
            <v>0.27653080000000002</v>
          </cell>
          <cell r="O4217">
            <v>153</v>
          </cell>
        </row>
        <row r="4218">
          <cell r="A4218" t="str">
            <v>C&amp;I</v>
          </cell>
          <cell r="B4218">
            <v>17</v>
          </cell>
          <cell r="C4218" t="str">
            <v>S</v>
          </cell>
          <cell r="D4218" t="str">
            <v>All</v>
          </cell>
          <cell r="E4218" t="str">
            <v>Building Age: &gt; 20 YEARS</v>
          </cell>
          <cell r="F4218">
            <v>95.920699999999997</v>
          </cell>
          <cell r="G4218">
            <v>5.4842139999999997</v>
          </cell>
          <cell r="H4218">
            <v>4.8472559999999998</v>
          </cell>
          <cell r="I4218">
            <v>-0.27502850000000001</v>
          </cell>
          <cell r="J4218">
            <v>-0.1125394</v>
          </cell>
          <cell r="K4218">
            <v>0</v>
          </cell>
          <cell r="L4218">
            <v>0.1125394</v>
          </cell>
          <cell r="M4218">
            <v>0.27502850000000001</v>
          </cell>
          <cell r="N4218">
            <v>0.27502850000000001</v>
          </cell>
          <cell r="O4218">
            <v>153</v>
          </cell>
        </row>
        <row r="4219">
          <cell r="A4219" t="str">
            <v>C&amp;I</v>
          </cell>
          <cell r="B4219">
            <v>18</v>
          </cell>
          <cell r="C4219" t="str">
            <v>S</v>
          </cell>
          <cell r="D4219" t="str">
            <v>All</v>
          </cell>
          <cell r="E4219" t="str">
            <v>Building Age: &gt; 20 YEARS</v>
          </cell>
          <cell r="F4219">
            <v>95.271299999999997</v>
          </cell>
          <cell r="G4219">
            <v>4.8429859999999998</v>
          </cell>
          <cell r="H4219">
            <v>4.1270530000000001</v>
          </cell>
          <cell r="I4219">
            <v>-0.2726267</v>
          </cell>
          <cell r="J4219">
            <v>-0.11155660000000001</v>
          </cell>
          <cell r="K4219">
            <v>0</v>
          </cell>
          <cell r="L4219">
            <v>0.11155660000000001</v>
          </cell>
          <cell r="M4219">
            <v>0.2726267</v>
          </cell>
          <cell r="N4219">
            <v>0.2726267</v>
          </cell>
          <cell r="O4219">
            <v>153</v>
          </cell>
        </row>
        <row r="4220">
          <cell r="A4220" t="str">
            <v>C&amp;I</v>
          </cell>
          <cell r="B4220">
            <v>19</v>
          </cell>
          <cell r="C4220" t="str">
            <v>S</v>
          </cell>
          <cell r="D4220" t="str">
            <v>All</v>
          </cell>
          <cell r="E4220" t="str">
            <v>Building Age: &gt; 20 YEARS</v>
          </cell>
          <cell r="F4220">
            <v>93.345699999999994</v>
          </cell>
          <cell r="G4220">
            <v>3.9546429999999999</v>
          </cell>
          <cell r="H4220">
            <v>3.5390459999999999</v>
          </cell>
          <cell r="I4220">
            <v>-0.28042620000000001</v>
          </cell>
          <cell r="J4220">
            <v>-0.11474810000000001</v>
          </cell>
          <cell r="K4220">
            <v>0</v>
          </cell>
          <cell r="L4220">
            <v>0.11474810000000001</v>
          </cell>
          <cell r="M4220">
            <v>0.28042620000000001</v>
          </cell>
          <cell r="N4220">
            <v>0.28042620000000001</v>
          </cell>
          <cell r="O4220">
            <v>153</v>
          </cell>
        </row>
        <row r="4221">
          <cell r="A4221" t="str">
            <v>C&amp;I</v>
          </cell>
          <cell r="B4221">
            <v>20</v>
          </cell>
          <cell r="C4221" t="str">
            <v>S</v>
          </cell>
          <cell r="D4221" t="str">
            <v>All</v>
          </cell>
          <cell r="E4221" t="str">
            <v>Building Age: &gt; 20 YEARS</v>
          </cell>
          <cell r="F4221">
            <v>88.737399999999994</v>
          </cell>
          <cell r="G4221">
            <v>3.6504590000000001</v>
          </cell>
          <cell r="H4221">
            <v>3.172847</v>
          </cell>
          <cell r="I4221">
            <v>-0.28450940000000002</v>
          </cell>
          <cell r="J4221">
            <v>-0.11641890000000001</v>
          </cell>
          <cell r="K4221">
            <v>0</v>
          </cell>
          <cell r="L4221">
            <v>0.11641890000000001</v>
          </cell>
          <cell r="M4221">
            <v>0.28450940000000002</v>
          </cell>
          <cell r="N4221">
            <v>0.28450940000000002</v>
          </cell>
          <cell r="O4221">
            <v>153</v>
          </cell>
        </row>
        <row r="4222">
          <cell r="A4222" t="str">
            <v>C&amp;I</v>
          </cell>
          <cell r="B4222">
            <v>21</v>
          </cell>
          <cell r="C4222" t="str">
            <v>S</v>
          </cell>
          <cell r="D4222" t="str">
            <v>All</v>
          </cell>
          <cell r="E4222" t="str">
            <v>Building Age: &gt; 20 YEARS</v>
          </cell>
          <cell r="F4222">
            <v>83.9482</v>
          </cell>
          <cell r="G4222">
            <v>2.908385</v>
          </cell>
          <cell r="H4222">
            <v>2.676904</v>
          </cell>
          <cell r="I4222">
            <v>-0.28112949999999998</v>
          </cell>
          <cell r="J4222">
            <v>-0.1150359</v>
          </cell>
          <cell r="K4222">
            <v>0</v>
          </cell>
          <cell r="L4222">
            <v>0.1150359</v>
          </cell>
          <cell r="M4222">
            <v>0.28112949999999998</v>
          </cell>
          <cell r="N4222">
            <v>0.28112949999999998</v>
          </cell>
          <cell r="O4222">
            <v>153</v>
          </cell>
        </row>
        <row r="4223">
          <cell r="A4223" t="str">
            <v>C&amp;I</v>
          </cell>
          <cell r="B4223">
            <v>22</v>
          </cell>
          <cell r="C4223" t="str">
            <v>S</v>
          </cell>
          <cell r="D4223" t="str">
            <v>All</v>
          </cell>
          <cell r="E4223" t="str">
            <v>Building Age: &gt; 20 YEARS</v>
          </cell>
          <cell r="F4223">
            <v>80.328599999999994</v>
          </cell>
          <cell r="G4223">
            <v>1.976348</v>
          </cell>
          <cell r="H4223">
            <v>1.7000249999999999</v>
          </cell>
          <cell r="I4223">
            <v>-0.28290650000000001</v>
          </cell>
          <cell r="J4223">
            <v>-0.115763</v>
          </cell>
          <cell r="K4223">
            <v>0</v>
          </cell>
          <cell r="L4223">
            <v>0.115763</v>
          </cell>
          <cell r="M4223">
            <v>0.28290650000000001</v>
          </cell>
          <cell r="N4223">
            <v>0.28290650000000001</v>
          </cell>
          <cell r="O4223">
            <v>153</v>
          </cell>
        </row>
        <row r="4224">
          <cell r="A4224" t="str">
            <v>C&amp;I</v>
          </cell>
          <cell r="B4224">
            <v>23</v>
          </cell>
          <cell r="C4224" t="str">
            <v>S</v>
          </cell>
          <cell r="D4224" t="str">
            <v>All</v>
          </cell>
          <cell r="E4224" t="str">
            <v>Building Age: &gt; 20 YEARS</v>
          </cell>
          <cell r="F4224">
            <v>77.294899999999998</v>
          </cell>
          <cell r="G4224">
            <v>1.4410590000000001</v>
          </cell>
          <cell r="H4224">
            <v>1.37686</v>
          </cell>
          <cell r="I4224">
            <v>-0.25254789999999999</v>
          </cell>
          <cell r="J4224">
            <v>-0.1033406</v>
          </cell>
          <cell r="K4224">
            <v>0</v>
          </cell>
          <cell r="L4224">
            <v>0.1033406</v>
          </cell>
          <cell r="M4224">
            <v>0.25254789999999999</v>
          </cell>
          <cell r="N4224">
            <v>0.25254789999999999</v>
          </cell>
          <cell r="O4224">
            <v>153</v>
          </cell>
        </row>
        <row r="4225">
          <cell r="A4225" t="str">
            <v>C&amp;I</v>
          </cell>
          <cell r="B4225">
            <v>24</v>
          </cell>
          <cell r="C4225" t="str">
            <v>S</v>
          </cell>
          <cell r="D4225" t="str">
            <v>All</v>
          </cell>
          <cell r="E4225" t="str">
            <v>Building Age: &gt; 20 YEARS</v>
          </cell>
          <cell r="F4225">
            <v>75.264799999999994</v>
          </cell>
          <cell r="G4225">
            <v>1.212215</v>
          </cell>
          <cell r="H4225">
            <v>1.2395119999999999</v>
          </cell>
          <cell r="I4225">
            <v>-0.237538</v>
          </cell>
          <cell r="J4225">
            <v>-9.7198599999999996E-2</v>
          </cell>
          <cell r="K4225">
            <v>0</v>
          </cell>
          <cell r="L4225">
            <v>9.7198599999999996E-2</v>
          </cell>
          <cell r="M4225">
            <v>0.237538</v>
          </cell>
          <cell r="N4225">
            <v>0.237538</v>
          </cell>
          <cell r="O4225">
            <v>153</v>
          </cell>
        </row>
        <row r="4226">
          <cell r="A4226" t="str">
            <v>C&amp;I</v>
          </cell>
          <cell r="B4226">
            <v>1</v>
          </cell>
          <cell r="C4226" t="str">
            <v>S</v>
          </cell>
          <cell r="D4226" t="str">
            <v>All</v>
          </cell>
          <cell r="E4226" t="str">
            <v>Building Age: 10 - 20 YEARS</v>
          </cell>
          <cell r="F4226">
            <v>66.540099999999995</v>
          </cell>
          <cell r="G4226">
            <v>0.94309100000000001</v>
          </cell>
          <cell r="H4226">
            <v>0.90819289999999997</v>
          </cell>
          <cell r="I4226">
            <v>-0.34000390000000003</v>
          </cell>
          <cell r="J4226">
            <v>-0.1391269</v>
          </cell>
          <cell r="K4226">
            <v>0</v>
          </cell>
          <cell r="L4226">
            <v>0.1391269</v>
          </cell>
          <cell r="M4226">
            <v>0.34000390000000003</v>
          </cell>
          <cell r="N4226">
            <v>0.34000390000000003</v>
          </cell>
          <cell r="O4226">
            <v>44</v>
          </cell>
        </row>
        <row r="4227">
          <cell r="A4227" t="str">
            <v>C&amp;I</v>
          </cell>
          <cell r="B4227">
            <v>2</v>
          </cell>
          <cell r="C4227" t="str">
            <v>S</v>
          </cell>
          <cell r="D4227" t="str">
            <v>All</v>
          </cell>
          <cell r="E4227" t="str">
            <v>Building Age: 10 - 20 YEARS</v>
          </cell>
          <cell r="F4227">
            <v>64.364599999999996</v>
          </cell>
          <cell r="G4227">
            <v>0.98524350000000005</v>
          </cell>
          <cell r="H4227">
            <v>0.87700999999999996</v>
          </cell>
          <cell r="I4227">
            <v>-0.33863339999999997</v>
          </cell>
          <cell r="J4227">
            <v>-0.1385661</v>
          </cell>
          <cell r="K4227">
            <v>0</v>
          </cell>
          <cell r="L4227">
            <v>0.1385661</v>
          </cell>
          <cell r="M4227">
            <v>0.33863339999999997</v>
          </cell>
          <cell r="N4227">
            <v>0.33863339999999997</v>
          </cell>
          <cell r="O4227">
            <v>44</v>
          </cell>
        </row>
        <row r="4228">
          <cell r="A4228" t="str">
            <v>C&amp;I</v>
          </cell>
          <cell r="B4228">
            <v>3</v>
          </cell>
          <cell r="C4228" t="str">
            <v>S</v>
          </cell>
          <cell r="D4228" t="str">
            <v>All</v>
          </cell>
          <cell r="E4228" t="str">
            <v>Building Age: 10 - 20 YEARS</v>
          </cell>
          <cell r="F4228">
            <v>63.102800000000002</v>
          </cell>
          <cell r="G4228">
            <v>0.98721539999999997</v>
          </cell>
          <cell r="H4228">
            <v>0.88753780000000004</v>
          </cell>
          <cell r="I4228">
            <v>-0.33757340000000002</v>
          </cell>
          <cell r="J4228">
            <v>-0.13813230000000001</v>
          </cell>
          <cell r="K4228">
            <v>0</v>
          </cell>
          <cell r="L4228">
            <v>0.13813230000000001</v>
          </cell>
          <cell r="M4228">
            <v>0.33757340000000002</v>
          </cell>
          <cell r="N4228">
            <v>0.33757340000000002</v>
          </cell>
          <cell r="O4228">
            <v>44</v>
          </cell>
        </row>
        <row r="4229">
          <cell r="A4229" t="str">
            <v>C&amp;I</v>
          </cell>
          <cell r="B4229">
            <v>4</v>
          </cell>
          <cell r="C4229" t="str">
            <v>S</v>
          </cell>
          <cell r="D4229" t="str">
            <v>All</v>
          </cell>
          <cell r="E4229" t="str">
            <v>Building Age: 10 - 20 YEARS</v>
          </cell>
          <cell r="F4229">
            <v>62.840899999999998</v>
          </cell>
          <cell r="G4229">
            <v>0.98264929999999995</v>
          </cell>
          <cell r="H4229">
            <v>0.91473599999999999</v>
          </cell>
          <cell r="I4229">
            <v>-0.33656609999999998</v>
          </cell>
          <cell r="J4229">
            <v>-0.13772010000000001</v>
          </cell>
          <cell r="K4229">
            <v>0</v>
          </cell>
          <cell r="L4229">
            <v>0.13772010000000001</v>
          </cell>
          <cell r="M4229">
            <v>0.33656609999999998</v>
          </cell>
          <cell r="N4229">
            <v>0.33656609999999998</v>
          </cell>
          <cell r="O4229">
            <v>44</v>
          </cell>
        </row>
        <row r="4230">
          <cell r="A4230" t="str">
            <v>C&amp;I</v>
          </cell>
          <cell r="B4230">
            <v>5</v>
          </cell>
          <cell r="C4230" t="str">
            <v>S</v>
          </cell>
          <cell r="D4230" t="str">
            <v>All</v>
          </cell>
          <cell r="E4230" t="str">
            <v>Building Age: 10 - 20 YEARS</v>
          </cell>
          <cell r="F4230">
            <v>62.343499999999999</v>
          </cell>
          <cell r="G4230">
            <v>1.248591</v>
          </cell>
          <cell r="H4230">
            <v>1.2516879999999999</v>
          </cell>
          <cell r="I4230">
            <v>-0.33690599999999998</v>
          </cell>
          <cell r="J4230">
            <v>-0.13785919999999999</v>
          </cell>
          <cell r="K4230">
            <v>0</v>
          </cell>
          <cell r="L4230">
            <v>0.13785919999999999</v>
          </cell>
          <cell r="M4230">
            <v>0.33690599999999998</v>
          </cell>
          <cell r="N4230">
            <v>0.33690599999999998</v>
          </cell>
          <cell r="O4230">
            <v>44</v>
          </cell>
        </row>
        <row r="4231">
          <cell r="A4231" t="str">
            <v>C&amp;I</v>
          </cell>
          <cell r="B4231">
            <v>6</v>
          </cell>
          <cell r="C4231" t="str">
            <v>S</v>
          </cell>
          <cell r="D4231" t="str">
            <v>All</v>
          </cell>
          <cell r="E4231" t="str">
            <v>Building Age: 10 - 20 YEARS</v>
          </cell>
          <cell r="F4231">
            <v>61.717300000000002</v>
          </cell>
          <cell r="G4231">
            <v>1.424682</v>
          </cell>
          <cell r="H4231">
            <v>1.3526469999999999</v>
          </cell>
          <cell r="I4231">
            <v>-0.33769490000000002</v>
          </cell>
          <cell r="J4231">
            <v>-0.138182</v>
          </cell>
          <cell r="K4231">
            <v>0</v>
          </cell>
          <cell r="L4231">
            <v>0.138182</v>
          </cell>
          <cell r="M4231">
            <v>0.33769490000000002</v>
          </cell>
          <cell r="N4231">
            <v>0.33769490000000002</v>
          </cell>
          <cell r="O4231">
            <v>44</v>
          </cell>
        </row>
        <row r="4232">
          <cell r="A4232" t="str">
            <v>C&amp;I</v>
          </cell>
          <cell r="B4232">
            <v>7</v>
          </cell>
          <cell r="C4232" t="str">
            <v>S</v>
          </cell>
          <cell r="D4232" t="str">
            <v>All</v>
          </cell>
          <cell r="E4232" t="str">
            <v>Building Age: 10 - 20 YEARS</v>
          </cell>
          <cell r="F4232">
            <v>61.017099999999999</v>
          </cell>
          <cell r="G4232">
            <v>1.5369980000000001</v>
          </cell>
          <cell r="H4232">
            <v>1.5112969999999999</v>
          </cell>
          <cell r="I4232">
            <v>-0.3453714</v>
          </cell>
          <cell r="J4232">
            <v>-0.14132320000000001</v>
          </cell>
          <cell r="K4232">
            <v>0</v>
          </cell>
          <cell r="L4232">
            <v>0.14132320000000001</v>
          </cell>
          <cell r="M4232">
            <v>0.3453714</v>
          </cell>
          <cell r="N4232">
            <v>0.3453714</v>
          </cell>
          <cell r="O4232">
            <v>44</v>
          </cell>
        </row>
        <row r="4233">
          <cell r="A4233" t="str">
            <v>C&amp;I</v>
          </cell>
          <cell r="B4233">
            <v>8</v>
          </cell>
          <cell r="C4233" t="str">
            <v>S</v>
          </cell>
          <cell r="D4233" t="str">
            <v>All</v>
          </cell>
          <cell r="E4233" t="str">
            <v>Building Age: 10 - 20 YEARS</v>
          </cell>
          <cell r="F4233">
            <v>62.9587</v>
          </cell>
          <cell r="G4233">
            <v>1.809833</v>
          </cell>
          <cell r="H4233">
            <v>1.5889500000000001</v>
          </cell>
          <cell r="I4233">
            <v>-0.35541929999999999</v>
          </cell>
          <cell r="J4233">
            <v>-0.1454347</v>
          </cell>
          <cell r="K4233">
            <v>0</v>
          </cell>
          <cell r="L4233">
            <v>0.1454347</v>
          </cell>
          <cell r="M4233">
            <v>0.35541929999999999</v>
          </cell>
          <cell r="N4233">
            <v>0.35541929999999999</v>
          </cell>
          <cell r="O4233">
            <v>44</v>
          </cell>
        </row>
        <row r="4234">
          <cell r="A4234" t="str">
            <v>C&amp;I</v>
          </cell>
          <cell r="B4234">
            <v>9</v>
          </cell>
          <cell r="C4234" t="str">
            <v>S</v>
          </cell>
          <cell r="D4234" t="str">
            <v>All</v>
          </cell>
          <cell r="E4234" t="str">
            <v>Building Age: 10 - 20 YEARS</v>
          </cell>
          <cell r="F4234">
            <v>69.366</v>
          </cell>
          <cell r="G4234">
            <v>3.309993</v>
          </cell>
          <cell r="H4234">
            <v>3.178153</v>
          </cell>
          <cell r="I4234">
            <v>-0.37473479999999998</v>
          </cell>
          <cell r="J4234">
            <v>-0.15333840000000001</v>
          </cell>
          <cell r="K4234">
            <v>0</v>
          </cell>
          <cell r="L4234">
            <v>0.15333840000000001</v>
          </cell>
          <cell r="M4234">
            <v>0.37473479999999998</v>
          </cell>
          <cell r="N4234">
            <v>0.37473479999999998</v>
          </cell>
          <cell r="O4234">
            <v>44</v>
          </cell>
        </row>
        <row r="4235">
          <cell r="A4235" t="str">
            <v>C&amp;I</v>
          </cell>
          <cell r="B4235">
            <v>10</v>
          </cell>
          <cell r="C4235" t="str">
            <v>S</v>
          </cell>
          <cell r="D4235" t="str">
            <v>All</v>
          </cell>
          <cell r="E4235" t="str">
            <v>Building Age: 10 - 20 YEARS</v>
          </cell>
          <cell r="F4235">
            <v>76.3703</v>
          </cell>
          <cell r="G4235">
            <v>3.8583189999999998</v>
          </cell>
          <cell r="H4235">
            <v>3.8159809999999998</v>
          </cell>
          <cell r="I4235">
            <v>-0.3856115</v>
          </cell>
          <cell r="J4235">
            <v>-0.15778909999999999</v>
          </cell>
          <cell r="K4235">
            <v>0</v>
          </cell>
          <cell r="L4235">
            <v>0.15778909999999999</v>
          </cell>
          <cell r="M4235">
            <v>0.3856115</v>
          </cell>
          <cell r="N4235">
            <v>0.3856115</v>
          </cell>
          <cell r="O4235">
            <v>44</v>
          </cell>
        </row>
        <row r="4236">
          <cell r="A4236" t="str">
            <v>C&amp;I</v>
          </cell>
          <cell r="B4236">
            <v>11</v>
          </cell>
          <cell r="C4236" t="str">
            <v>S</v>
          </cell>
          <cell r="D4236" t="str">
            <v>All</v>
          </cell>
          <cell r="E4236" t="str">
            <v>Building Age: 10 - 20 YEARS</v>
          </cell>
          <cell r="F4236">
            <v>81.956500000000005</v>
          </cell>
          <cell r="G4236">
            <v>4.445322</v>
          </cell>
          <cell r="H4236">
            <v>4.6692299999999998</v>
          </cell>
          <cell r="I4236">
            <v>-0.38229790000000002</v>
          </cell>
          <cell r="J4236">
            <v>-0.15643319999999999</v>
          </cell>
          <cell r="K4236">
            <v>0</v>
          </cell>
          <cell r="L4236">
            <v>0.15643319999999999</v>
          </cell>
          <cell r="M4236">
            <v>0.38229790000000002</v>
          </cell>
          <cell r="N4236">
            <v>0.38229790000000002</v>
          </cell>
          <cell r="O4236">
            <v>44</v>
          </cell>
        </row>
        <row r="4237">
          <cell r="A4237" t="str">
            <v>C&amp;I</v>
          </cell>
          <cell r="B4237">
            <v>12</v>
          </cell>
          <cell r="C4237" t="str">
            <v>S</v>
          </cell>
          <cell r="D4237" t="str">
            <v>All</v>
          </cell>
          <cell r="E4237" t="str">
            <v>Building Age: 10 - 20 YEARS</v>
          </cell>
          <cell r="F4237">
            <v>85.919399999999996</v>
          </cell>
          <cell r="G4237">
            <v>4.9794890000000001</v>
          </cell>
          <cell r="H4237">
            <v>5.0414599999999998</v>
          </cell>
          <cell r="I4237">
            <v>-0.38164989999999999</v>
          </cell>
          <cell r="J4237">
            <v>-0.156168</v>
          </cell>
          <cell r="K4237">
            <v>0</v>
          </cell>
          <cell r="L4237">
            <v>0.156168</v>
          </cell>
          <cell r="M4237">
            <v>0.38164989999999999</v>
          </cell>
          <cell r="N4237">
            <v>0.38164989999999999</v>
          </cell>
          <cell r="O4237">
            <v>44</v>
          </cell>
        </row>
        <row r="4238">
          <cell r="A4238" t="str">
            <v>C&amp;I</v>
          </cell>
          <cell r="B4238">
            <v>13</v>
          </cell>
          <cell r="C4238" t="str">
            <v>S</v>
          </cell>
          <cell r="D4238" t="str">
            <v>All</v>
          </cell>
          <cell r="E4238" t="str">
            <v>Building Age: 10 - 20 YEARS</v>
          </cell>
          <cell r="F4238">
            <v>88.747500000000002</v>
          </cell>
          <cell r="G4238">
            <v>5.0591030000000003</v>
          </cell>
          <cell r="H4238">
            <v>5.1025309999999999</v>
          </cell>
          <cell r="I4238">
            <v>-0.3789343</v>
          </cell>
          <cell r="J4238">
            <v>-0.15505679999999999</v>
          </cell>
          <cell r="K4238">
            <v>0</v>
          </cell>
          <cell r="L4238">
            <v>0.15505679999999999</v>
          </cell>
          <cell r="M4238">
            <v>0.3789343</v>
          </cell>
          <cell r="N4238">
            <v>0.3789343</v>
          </cell>
          <cell r="O4238">
            <v>44</v>
          </cell>
        </row>
        <row r="4239">
          <cell r="A4239" t="str">
            <v>C&amp;I</v>
          </cell>
          <cell r="B4239">
            <v>14</v>
          </cell>
          <cell r="C4239" t="str">
            <v>S</v>
          </cell>
          <cell r="D4239" t="str">
            <v>All</v>
          </cell>
          <cell r="E4239" t="str">
            <v>Building Age: 10 - 20 YEARS</v>
          </cell>
          <cell r="F4239">
            <v>91.372</v>
          </cell>
          <cell r="G4239">
            <v>4.965751</v>
          </cell>
          <cell r="H4239">
            <v>4.8072559999999998</v>
          </cell>
          <cell r="I4239">
            <v>-0.396229</v>
          </cell>
          <cell r="J4239">
            <v>-0.16213369999999999</v>
          </cell>
          <cell r="K4239">
            <v>0</v>
          </cell>
          <cell r="L4239">
            <v>0.16213369999999999</v>
          </cell>
          <cell r="M4239">
            <v>0.396229</v>
          </cell>
          <cell r="N4239">
            <v>0.396229</v>
          </cell>
          <cell r="O4239">
            <v>44</v>
          </cell>
        </row>
        <row r="4240">
          <cell r="A4240" t="str">
            <v>C&amp;I</v>
          </cell>
          <cell r="B4240">
            <v>15</v>
          </cell>
          <cell r="C4240" t="str">
            <v>S</v>
          </cell>
          <cell r="D4240" t="str">
            <v>All</v>
          </cell>
          <cell r="E4240" t="str">
            <v>Building Age: 10 - 20 YEARS</v>
          </cell>
          <cell r="F4240">
            <v>93.709000000000003</v>
          </cell>
          <cell r="G4240">
            <v>5.2316510000000003</v>
          </cell>
          <cell r="H4240">
            <v>5.0608420000000001</v>
          </cell>
          <cell r="I4240">
            <v>-0.39577190000000001</v>
          </cell>
          <cell r="J4240">
            <v>-0.1619467</v>
          </cell>
          <cell r="K4240">
            <v>0</v>
          </cell>
          <cell r="L4240">
            <v>0.1619467</v>
          </cell>
          <cell r="M4240">
            <v>0.39577190000000001</v>
          </cell>
          <cell r="N4240">
            <v>0.39577190000000001</v>
          </cell>
          <cell r="O4240">
            <v>44</v>
          </cell>
        </row>
        <row r="4241">
          <cell r="A4241" t="str">
            <v>C&amp;I</v>
          </cell>
          <cell r="B4241">
            <v>16</v>
          </cell>
          <cell r="C4241" t="str">
            <v>S</v>
          </cell>
          <cell r="D4241" t="str">
            <v>All</v>
          </cell>
          <cell r="E4241" t="str">
            <v>Building Age: 10 - 20 YEARS</v>
          </cell>
          <cell r="F4241">
            <v>95.374799999999993</v>
          </cell>
          <cell r="G4241">
            <v>5.527393</v>
          </cell>
          <cell r="H4241">
            <v>4.6571239999999996</v>
          </cell>
          <cell r="I4241">
            <v>-0.41016580000000002</v>
          </cell>
          <cell r="J4241">
            <v>-0.1678365</v>
          </cell>
          <cell r="K4241">
            <v>0</v>
          </cell>
          <cell r="L4241">
            <v>0.1678365</v>
          </cell>
          <cell r="M4241">
            <v>0.41016580000000002</v>
          </cell>
          <cell r="N4241">
            <v>0.41016580000000002</v>
          </cell>
          <cell r="O4241">
            <v>44</v>
          </cell>
        </row>
        <row r="4242">
          <cell r="A4242" t="str">
            <v>C&amp;I</v>
          </cell>
          <cell r="B4242">
            <v>17</v>
          </cell>
          <cell r="C4242" t="str">
            <v>S</v>
          </cell>
          <cell r="D4242" t="str">
            <v>All</v>
          </cell>
          <cell r="E4242" t="str">
            <v>Building Age: 10 - 20 YEARS</v>
          </cell>
          <cell r="F4242">
            <v>95.802499999999995</v>
          </cell>
          <cell r="G4242">
            <v>5.3115610000000002</v>
          </cell>
          <cell r="H4242">
            <v>4.6255129999999998</v>
          </cell>
          <cell r="I4242">
            <v>-0.4062789</v>
          </cell>
          <cell r="J4242">
            <v>-0.166246</v>
          </cell>
          <cell r="K4242">
            <v>0</v>
          </cell>
          <cell r="L4242">
            <v>0.166246</v>
          </cell>
          <cell r="M4242">
            <v>0.4062789</v>
          </cell>
          <cell r="N4242">
            <v>0.4062789</v>
          </cell>
          <cell r="O4242">
            <v>44</v>
          </cell>
        </row>
        <row r="4243">
          <cell r="A4243" t="str">
            <v>C&amp;I</v>
          </cell>
          <cell r="B4243">
            <v>18</v>
          </cell>
          <cell r="C4243" t="str">
            <v>S</v>
          </cell>
          <cell r="D4243" t="str">
            <v>All</v>
          </cell>
          <cell r="E4243" t="str">
            <v>Building Age: 10 - 20 YEARS</v>
          </cell>
          <cell r="F4243">
            <v>95.004400000000004</v>
          </cell>
          <cell r="G4243">
            <v>4.0932149999999998</v>
          </cell>
          <cell r="H4243">
            <v>3.1874820000000001</v>
          </cell>
          <cell r="I4243">
            <v>-0.4187651</v>
          </cell>
          <cell r="J4243">
            <v>-0.17135529999999999</v>
          </cell>
          <cell r="K4243">
            <v>0</v>
          </cell>
          <cell r="L4243">
            <v>0.17135529999999999</v>
          </cell>
          <cell r="M4243">
            <v>0.4187651</v>
          </cell>
          <cell r="N4243">
            <v>0.4187651</v>
          </cell>
          <cell r="O4243">
            <v>44</v>
          </cell>
        </row>
        <row r="4244">
          <cell r="A4244" t="str">
            <v>C&amp;I</v>
          </cell>
          <cell r="B4244">
            <v>19</v>
          </cell>
          <cell r="C4244" t="str">
            <v>S</v>
          </cell>
          <cell r="D4244" t="str">
            <v>All</v>
          </cell>
          <cell r="E4244" t="str">
            <v>Building Age: 10 - 20 YEARS</v>
          </cell>
          <cell r="F4244">
            <v>92.477199999999996</v>
          </cell>
          <cell r="G4244">
            <v>2.5471300000000001</v>
          </cell>
          <cell r="H4244">
            <v>2.050586</v>
          </cell>
          <cell r="I4244">
            <v>-0.43037379999999997</v>
          </cell>
          <cell r="J4244">
            <v>-0.1761055</v>
          </cell>
          <cell r="K4244">
            <v>0</v>
          </cell>
          <cell r="L4244">
            <v>0.1761055</v>
          </cell>
          <cell r="M4244">
            <v>0.43037379999999997</v>
          </cell>
          <cell r="N4244">
            <v>0.43037379999999997</v>
          </cell>
          <cell r="O4244">
            <v>44</v>
          </cell>
        </row>
        <row r="4245">
          <cell r="A4245" t="str">
            <v>C&amp;I</v>
          </cell>
          <cell r="B4245">
            <v>20</v>
          </cell>
          <cell r="C4245" t="str">
            <v>S</v>
          </cell>
          <cell r="D4245" t="str">
            <v>All</v>
          </cell>
          <cell r="E4245" t="str">
            <v>Building Age: 10 - 20 YEARS</v>
          </cell>
          <cell r="F4245">
            <v>86.378699999999995</v>
          </cell>
          <cell r="G4245">
            <v>1.1269769999999999</v>
          </cell>
          <cell r="H4245">
            <v>0.76219579999999998</v>
          </cell>
          <cell r="I4245">
            <v>-0.40738390000000002</v>
          </cell>
          <cell r="J4245">
            <v>-0.16669819999999999</v>
          </cell>
          <cell r="K4245">
            <v>0</v>
          </cell>
          <cell r="L4245">
            <v>0.16669819999999999</v>
          </cell>
          <cell r="M4245">
            <v>0.40738390000000002</v>
          </cell>
          <cell r="N4245">
            <v>0.40738390000000002</v>
          </cell>
          <cell r="O4245">
            <v>44</v>
          </cell>
        </row>
        <row r="4246">
          <cell r="A4246" t="str">
            <v>C&amp;I</v>
          </cell>
          <cell r="B4246">
            <v>21</v>
          </cell>
          <cell r="C4246" t="str">
            <v>S</v>
          </cell>
          <cell r="D4246" t="str">
            <v>All</v>
          </cell>
          <cell r="E4246" t="str">
            <v>Building Age: 10 - 20 YEARS</v>
          </cell>
          <cell r="F4246">
            <v>81.356700000000004</v>
          </cell>
          <cell r="G4246">
            <v>1.11344</v>
          </cell>
          <cell r="H4246">
            <v>0.96430669999999996</v>
          </cell>
          <cell r="I4246">
            <v>-0.37685999999999997</v>
          </cell>
          <cell r="J4246">
            <v>-0.15420800000000001</v>
          </cell>
          <cell r="K4246">
            <v>0</v>
          </cell>
          <cell r="L4246">
            <v>0.15420800000000001</v>
          </cell>
          <cell r="M4246">
            <v>0.37685999999999997</v>
          </cell>
          <cell r="N4246">
            <v>0.37685999999999997</v>
          </cell>
          <cell r="O4246">
            <v>44</v>
          </cell>
        </row>
        <row r="4247">
          <cell r="A4247" t="str">
            <v>C&amp;I</v>
          </cell>
          <cell r="B4247">
            <v>22</v>
          </cell>
          <cell r="C4247" t="str">
            <v>S</v>
          </cell>
          <cell r="D4247" t="str">
            <v>All</v>
          </cell>
          <cell r="E4247" t="str">
            <v>Building Age: 10 - 20 YEARS</v>
          </cell>
          <cell r="F4247">
            <v>77.649600000000007</v>
          </cell>
          <cell r="G4247">
            <v>1.059706</v>
          </cell>
          <cell r="H4247">
            <v>0.96890849999999995</v>
          </cell>
          <cell r="I4247">
            <v>-0.36146149999999999</v>
          </cell>
          <cell r="J4247">
            <v>-0.14790710000000001</v>
          </cell>
          <cell r="K4247">
            <v>0</v>
          </cell>
          <cell r="L4247">
            <v>0.14790710000000001</v>
          </cell>
          <cell r="M4247">
            <v>0.36146149999999999</v>
          </cell>
          <cell r="N4247">
            <v>0.36146149999999999</v>
          </cell>
          <cell r="O4247">
            <v>44</v>
          </cell>
        </row>
        <row r="4248">
          <cell r="A4248" t="str">
            <v>C&amp;I</v>
          </cell>
          <cell r="B4248">
            <v>23</v>
          </cell>
          <cell r="C4248" t="str">
            <v>S</v>
          </cell>
          <cell r="D4248" t="str">
            <v>All</v>
          </cell>
          <cell r="E4248" t="str">
            <v>Building Age: 10 - 20 YEARS</v>
          </cell>
          <cell r="F4248">
            <v>75.004000000000005</v>
          </cell>
          <cell r="G4248">
            <v>1.0035149999999999</v>
          </cell>
          <cell r="H4248">
            <v>0.89954409999999996</v>
          </cell>
          <cell r="I4248">
            <v>-0.35061049999999999</v>
          </cell>
          <cell r="J4248">
            <v>-0.14346700000000001</v>
          </cell>
          <cell r="K4248">
            <v>0</v>
          </cell>
          <cell r="L4248">
            <v>0.14346700000000001</v>
          </cell>
          <cell r="M4248">
            <v>0.35061049999999999</v>
          </cell>
          <cell r="N4248">
            <v>0.35061049999999999</v>
          </cell>
          <cell r="O4248">
            <v>44</v>
          </cell>
        </row>
        <row r="4249">
          <cell r="A4249" t="str">
            <v>C&amp;I</v>
          </cell>
          <cell r="B4249">
            <v>24</v>
          </cell>
          <cell r="C4249" t="str">
            <v>S</v>
          </cell>
          <cell r="D4249" t="str">
            <v>All</v>
          </cell>
          <cell r="E4249" t="str">
            <v>Building Age: 10 - 20 YEARS</v>
          </cell>
          <cell r="F4249">
            <v>72.950999999999993</v>
          </cell>
          <cell r="G4249">
            <v>0.97350970000000003</v>
          </cell>
          <cell r="H4249">
            <v>0.89253859999999996</v>
          </cell>
          <cell r="I4249">
            <v>-0.3444721</v>
          </cell>
          <cell r="J4249">
            <v>-0.1409552</v>
          </cell>
          <cell r="K4249">
            <v>0</v>
          </cell>
          <cell r="L4249">
            <v>0.1409552</v>
          </cell>
          <cell r="M4249">
            <v>0.3444721</v>
          </cell>
          <cell r="N4249">
            <v>0.3444721</v>
          </cell>
          <cell r="O4249">
            <v>44</v>
          </cell>
        </row>
        <row r="4250">
          <cell r="A4250" t="str">
            <v>C&amp;I</v>
          </cell>
          <cell r="B4250">
            <v>1</v>
          </cell>
          <cell r="C4250" t="str">
            <v>S</v>
          </cell>
          <cell r="D4250" t="str">
            <v>All</v>
          </cell>
          <cell r="E4250" t="str">
            <v>Building Age: 3 - 10 YEARS</v>
          </cell>
          <cell r="F4250">
            <v>63.709800000000001</v>
          </cell>
          <cell r="G4250">
            <v>0.85235530000000004</v>
          </cell>
          <cell r="H4250">
            <v>2.3557429999999999</v>
          </cell>
          <cell r="I4250">
            <v>-0.7697638</v>
          </cell>
          <cell r="J4250">
            <v>-0.31498110000000001</v>
          </cell>
          <cell r="K4250">
            <v>0</v>
          </cell>
          <cell r="L4250">
            <v>0.31498110000000001</v>
          </cell>
          <cell r="M4250">
            <v>0.7697638</v>
          </cell>
          <cell r="N4250">
            <v>0.7697638</v>
          </cell>
          <cell r="O4250">
            <v>20</v>
          </cell>
        </row>
        <row r="4251">
          <cell r="A4251" t="str">
            <v>C&amp;I</v>
          </cell>
          <cell r="B4251">
            <v>2</v>
          </cell>
          <cell r="C4251" t="str">
            <v>S</v>
          </cell>
          <cell r="D4251" t="str">
            <v>All</v>
          </cell>
          <cell r="E4251" t="str">
            <v>Building Age: 3 - 10 YEARS</v>
          </cell>
          <cell r="F4251">
            <v>62.109299999999998</v>
          </cell>
          <cell r="G4251">
            <v>0.88424409999999998</v>
          </cell>
          <cell r="H4251">
            <v>2.3350059999999999</v>
          </cell>
          <cell r="I4251">
            <v>-0.76303460000000001</v>
          </cell>
          <cell r="J4251">
            <v>-0.31222749999999999</v>
          </cell>
          <cell r="K4251">
            <v>0</v>
          </cell>
          <cell r="L4251">
            <v>0.31222749999999999</v>
          </cell>
          <cell r="M4251">
            <v>0.76303460000000001</v>
          </cell>
          <cell r="N4251">
            <v>0.76303460000000001</v>
          </cell>
          <cell r="O4251">
            <v>20</v>
          </cell>
        </row>
        <row r="4252">
          <cell r="A4252" t="str">
            <v>C&amp;I</v>
          </cell>
          <cell r="B4252">
            <v>3</v>
          </cell>
          <cell r="C4252" t="str">
            <v>S</v>
          </cell>
          <cell r="D4252" t="str">
            <v>All</v>
          </cell>
          <cell r="E4252" t="str">
            <v>Building Age: 3 - 10 YEARS</v>
          </cell>
          <cell r="F4252">
            <v>60.559100000000001</v>
          </cell>
          <cell r="G4252">
            <v>0.89582320000000004</v>
          </cell>
          <cell r="H4252">
            <v>2.3455780000000002</v>
          </cell>
          <cell r="I4252">
            <v>-0.75479499999999999</v>
          </cell>
          <cell r="J4252">
            <v>-0.30885600000000002</v>
          </cell>
          <cell r="K4252">
            <v>0</v>
          </cell>
          <cell r="L4252">
            <v>0.30885600000000002</v>
          </cell>
          <cell r="M4252">
            <v>0.75479499999999999</v>
          </cell>
          <cell r="N4252">
            <v>0.75479499999999999</v>
          </cell>
          <cell r="O4252">
            <v>20</v>
          </cell>
        </row>
        <row r="4253">
          <cell r="A4253" t="str">
            <v>C&amp;I</v>
          </cell>
          <cell r="B4253">
            <v>4</v>
          </cell>
          <cell r="C4253" t="str">
            <v>S</v>
          </cell>
          <cell r="D4253" t="str">
            <v>All</v>
          </cell>
          <cell r="E4253" t="str">
            <v>Building Age: 3 - 10 YEARS</v>
          </cell>
          <cell r="F4253">
            <v>60.600499999999997</v>
          </cell>
          <cell r="G4253">
            <v>0.88452039999999998</v>
          </cell>
          <cell r="H4253">
            <v>2.3352909999999998</v>
          </cell>
          <cell r="I4253">
            <v>-0.74785610000000002</v>
          </cell>
          <cell r="J4253">
            <v>-0.30601669999999997</v>
          </cell>
          <cell r="K4253">
            <v>0</v>
          </cell>
          <cell r="L4253">
            <v>0.30601669999999997</v>
          </cell>
          <cell r="M4253">
            <v>0.74785610000000002</v>
          </cell>
          <cell r="N4253">
            <v>0.74785610000000002</v>
          </cell>
          <cell r="O4253">
            <v>20</v>
          </cell>
        </row>
        <row r="4254">
          <cell r="A4254" t="str">
            <v>C&amp;I</v>
          </cell>
          <cell r="B4254">
            <v>5</v>
          </cell>
          <cell r="C4254" t="str">
            <v>S</v>
          </cell>
          <cell r="D4254" t="str">
            <v>All</v>
          </cell>
          <cell r="E4254" t="str">
            <v>Building Age: 3 - 10 YEARS</v>
          </cell>
          <cell r="F4254">
            <v>60.642000000000003</v>
          </cell>
          <cell r="G4254">
            <v>0.8248801</v>
          </cell>
          <cell r="H4254">
            <v>2.3308049999999998</v>
          </cell>
          <cell r="I4254">
            <v>-0.7443862</v>
          </cell>
          <cell r="J4254">
            <v>-0.3045968</v>
          </cell>
          <cell r="K4254">
            <v>0</v>
          </cell>
          <cell r="L4254">
            <v>0.3045968</v>
          </cell>
          <cell r="M4254">
            <v>0.7443862</v>
          </cell>
          <cell r="N4254">
            <v>0.7443862</v>
          </cell>
          <cell r="O4254">
            <v>20</v>
          </cell>
        </row>
        <row r="4255">
          <cell r="A4255" t="str">
            <v>C&amp;I</v>
          </cell>
          <cell r="B4255">
            <v>6</v>
          </cell>
          <cell r="C4255" t="str">
            <v>S</v>
          </cell>
          <cell r="D4255" t="str">
            <v>All</v>
          </cell>
          <cell r="E4255" t="str">
            <v>Building Age: 3 - 10 YEARS</v>
          </cell>
          <cell r="F4255">
            <v>60.142000000000003</v>
          </cell>
          <cell r="G4255">
            <v>1.0221549999999999</v>
          </cell>
          <cell r="H4255">
            <v>2.7953459999999999</v>
          </cell>
          <cell r="I4255">
            <v>-0.74550810000000001</v>
          </cell>
          <cell r="J4255">
            <v>-0.30505589999999999</v>
          </cell>
          <cell r="K4255">
            <v>0</v>
          </cell>
          <cell r="L4255">
            <v>0.30505589999999999</v>
          </cell>
          <cell r="M4255">
            <v>0.74550810000000001</v>
          </cell>
          <cell r="N4255">
            <v>0.74550810000000001</v>
          </cell>
          <cell r="O4255">
            <v>20</v>
          </cell>
        </row>
        <row r="4256">
          <cell r="A4256" t="str">
            <v>C&amp;I</v>
          </cell>
          <cell r="B4256">
            <v>7</v>
          </cell>
          <cell r="C4256" t="str">
            <v>S</v>
          </cell>
          <cell r="D4256" t="str">
            <v>All</v>
          </cell>
          <cell r="E4256" t="str">
            <v>Building Age: 3 - 10 YEARS</v>
          </cell>
          <cell r="F4256">
            <v>59.733699999999999</v>
          </cell>
          <cell r="G4256">
            <v>1.5472649999999999</v>
          </cell>
          <cell r="H4256">
            <v>2.8394490000000001</v>
          </cell>
          <cell r="I4256">
            <v>-0.82245699999999999</v>
          </cell>
          <cell r="J4256">
            <v>-0.33654279999999998</v>
          </cell>
          <cell r="K4256">
            <v>0</v>
          </cell>
          <cell r="L4256">
            <v>0.33654279999999998</v>
          </cell>
          <cell r="M4256">
            <v>0.82245699999999999</v>
          </cell>
          <cell r="N4256">
            <v>0.82245699999999999</v>
          </cell>
          <cell r="O4256">
            <v>20</v>
          </cell>
        </row>
        <row r="4257">
          <cell r="A4257" t="str">
            <v>C&amp;I</v>
          </cell>
          <cell r="B4257">
            <v>8</v>
          </cell>
          <cell r="C4257" t="str">
            <v>S</v>
          </cell>
          <cell r="D4257" t="str">
            <v>All</v>
          </cell>
          <cell r="E4257" t="str">
            <v>Building Age: 3 - 10 YEARS</v>
          </cell>
          <cell r="F4257">
            <v>62.0503</v>
          </cell>
          <cell r="G4257">
            <v>2.240507</v>
          </cell>
          <cell r="H4257">
            <v>2.9641320000000002</v>
          </cell>
          <cell r="I4257">
            <v>-0.91625500000000004</v>
          </cell>
          <cell r="J4257">
            <v>-0.37492409999999998</v>
          </cell>
          <cell r="K4257">
            <v>0</v>
          </cell>
          <cell r="L4257">
            <v>0.37492409999999998</v>
          </cell>
          <cell r="M4257">
            <v>0.91625500000000004</v>
          </cell>
          <cell r="N4257">
            <v>0.91625500000000004</v>
          </cell>
          <cell r="O4257">
            <v>20</v>
          </cell>
        </row>
        <row r="4258">
          <cell r="A4258" t="str">
            <v>C&amp;I</v>
          </cell>
          <cell r="B4258">
            <v>9</v>
          </cell>
          <cell r="C4258" t="str">
            <v>S</v>
          </cell>
          <cell r="D4258" t="str">
            <v>All</v>
          </cell>
          <cell r="E4258" t="str">
            <v>Building Age: 3 - 10 YEARS</v>
          </cell>
          <cell r="F4258">
            <v>69.716099999999997</v>
          </cell>
          <cell r="G4258">
            <v>2.4988929999999998</v>
          </cell>
          <cell r="H4258">
            <v>2.993303</v>
          </cell>
          <cell r="I4258">
            <v>-0.93567429999999996</v>
          </cell>
          <cell r="J4258">
            <v>-0.3828703</v>
          </cell>
          <cell r="K4258">
            <v>0</v>
          </cell>
          <cell r="L4258">
            <v>0.3828703</v>
          </cell>
          <cell r="M4258">
            <v>0.93567429999999996</v>
          </cell>
          <cell r="N4258">
            <v>0.93567429999999996</v>
          </cell>
          <cell r="O4258">
            <v>20</v>
          </cell>
        </row>
        <row r="4259">
          <cell r="A4259" t="str">
            <v>C&amp;I</v>
          </cell>
          <cell r="B4259">
            <v>10</v>
          </cell>
          <cell r="C4259" t="str">
            <v>S</v>
          </cell>
          <cell r="D4259" t="str">
            <v>All</v>
          </cell>
          <cell r="E4259" t="str">
            <v>Building Age: 3 - 10 YEARS</v>
          </cell>
          <cell r="F4259">
            <v>77.973600000000005</v>
          </cell>
          <cell r="G4259">
            <v>3.2784330000000002</v>
          </cell>
          <cell r="H4259">
            <v>4.0741269999999998</v>
          </cell>
          <cell r="I4259">
            <v>-0.92710000000000004</v>
          </cell>
          <cell r="J4259">
            <v>-0.37936180000000003</v>
          </cell>
          <cell r="K4259">
            <v>0</v>
          </cell>
          <cell r="L4259">
            <v>0.37936180000000003</v>
          </cell>
          <cell r="M4259">
            <v>0.92710000000000004</v>
          </cell>
          <cell r="N4259">
            <v>0.92710000000000004</v>
          </cell>
          <cell r="O4259">
            <v>20</v>
          </cell>
        </row>
        <row r="4260">
          <cell r="A4260" t="str">
            <v>C&amp;I</v>
          </cell>
          <cell r="B4260">
            <v>11</v>
          </cell>
          <cell r="C4260" t="str">
            <v>S</v>
          </cell>
          <cell r="D4260" t="str">
            <v>All</v>
          </cell>
          <cell r="E4260" t="str">
            <v>Building Age: 3 - 10 YEARS</v>
          </cell>
          <cell r="F4260">
            <v>83.932100000000005</v>
          </cell>
          <cell r="G4260">
            <v>4.6140429999999997</v>
          </cell>
          <cell r="H4260">
            <v>4.779598</v>
          </cell>
          <cell r="I4260">
            <v>-0.95589489999999999</v>
          </cell>
          <cell r="J4260">
            <v>-0.39114450000000001</v>
          </cell>
          <cell r="K4260">
            <v>0</v>
          </cell>
          <cell r="L4260">
            <v>0.39114450000000001</v>
          </cell>
          <cell r="M4260">
            <v>0.95589489999999999</v>
          </cell>
          <cell r="N4260">
            <v>0.95589489999999999</v>
          </cell>
          <cell r="O4260">
            <v>20</v>
          </cell>
        </row>
        <row r="4261">
          <cell r="A4261" t="str">
            <v>C&amp;I</v>
          </cell>
          <cell r="B4261">
            <v>12</v>
          </cell>
          <cell r="C4261" t="str">
            <v>S</v>
          </cell>
          <cell r="D4261" t="str">
            <v>All</v>
          </cell>
          <cell r="E4261" t="str">
            <v>Building Age: 3 - 10 YEARS</v>
          </cell>
          <cell r="F4261">
            <v>87.124399999999994</v>
          </cell>
          <cell r="G4261">
            <v>4.9647350000000001</v>
          </cell>
          <cell r="H4261">
            <v>5.2452439999999996</v>
          </cell>
          <cell r="I4261">
            <v>-0.92076409999999997</v>
          </cell>
          <cell r="J4261">
            <v>-0.37676920000000003</v>
          </cell>
          <cell r="K4261">
            <v>0</v>
          </cell>
          <cell r="L4261">
            <v>0.37676920000000003</v>
          </cell>
          <cell r="M4261">
            <v>0.92076409999999997</v>
          </cell>
          <cell r="N4261">
            <v>0.92076409999999997</v>
          </cell>
          <cell r="O4261">
            <v>20</v>
          </cell>
        </row>
        <row r="4262">
          <cell r="A4262" t="str">
            <v>C&amp;I</v>
          </cell>
          <cell r="B4262">
            <v>13</v>
          </cell>
          <cell r="C4262" t="str">
            <v>S</v>
          </cell>
          <cell r="D4262" t="str">
            <v>All</v>
          </cell>
          <cell r="E4262" t="str">
            <v>Building Age: 3 - 10 YEARS</v>
          </cell>
          <cell r="F4262">
            <v>89.674599999999998</v>
          </cell>
          <cell r="G4262">
            <v>5.3539669999999999</v>
          </cell>
          <cell r="H4262">
            <v>5.4832140000000003</v>
          </cell>
          <cell r="I4262">
            <v>-0.88502020000000003</v>
          </cell>
          <cell r="J4262">
            <v>-0.3621431</v>
          </cell>
          <cell r="K4262">
            <v>0</v>
          </cell>
          <cell r="L4262">
            <v>0.3621431</v>
          </cell>
          <cell r="M4262">
            <v>0.88502020000000003</v>
          </cell>
          <cell r="N4262">
            <v>0.88502020000000003</v>
          </cell>
          <cell r="O4262">
            <v>20</v>
          </cell>
        </row>
        <row r="4263">
          <cell r="A4263" t="str">
            <v>C&amp;I</v>
          </cell>
          <cell r="B4263">
            <v>14</v>
          </cell>
          <cell r="C4263" t="str">
            <v>S</v>
          </cell>
          <cell r="D4263" t="str">
            <v>All</v>
          </cell>
          <cell r="E4263" t="str">
            <v>Building Age: 3 - 10 YEARS</v>
          </cell>
          <cell r="F4263">
            <v>91.408299999999997</v>
          </cell>
          <cell r="G4263">
            <v>5.8731229999999996</v>
          </cell>
          <cell r="H4263">
            <v>5.478472</v>
          </cell>
          <cell r="I4263">
            <v>-0.85802560000000005</v>
          </cell>
          <cell r="J4263">
            <v>-0.3510971</v>
          </cell>
          <cell r="K4263">
            <v>0</v>
          </cell>
          <cell r="L4263">
            <v>0.3510971</v>
          </cell>
          <cell r="M4263">
            <v>0.85802560000000005</v>
          </cell>
          <cell r="N4263">
            <v>0.85802560000000005</v>
          </cell>
          <cell r="O4263">
            <v>20</v>
          </cell>
        </row>
        <row r="4264">
          <cell r="A4264" t="str">
            <v>C&amp;I</v>
          </cell>
          <cell r="B4264">
            <v>15</v>
          </cell>
          <cell r="C4264" t="str">
            <v>S</v>
          </cell>
          <cell r="D4264" t="str">
            <v>All</v>
          </cell>
          <cell r="E4264" t="str">
            <v>Building Age: 3 - 10 YEARS</v>
          </cell>
          <cell r="F4264">
            <v>93.050299999999993</v>
          </cell>
          <cell r="G4264">
            <v>5.9781829999999996</v>
          </cell>
          <cell r="H4264">
            <v>5.797523</v>
          </cell>
          <cell r="I4264">
            <v>-0.84704749999999995</v>
          </cell>
          <cell r="J4264">
            <v>-0.346605</v>
          </cell>
          <cell r="K4264">
            <v>0</v>
          </cell>
          <cell r="L4264">
            <v>0.346605</v>
          </cell>
          <cell r="M4264">
            <v>0.84704749999999995</v>
          </cell>
          <cell r="N4264">
            <v>0.84704749999999995</v>
          </cell>
          <cell r="O4264">
            <v>20</v>
          </cell>
        </row>
        <row r="4265">
          <cell r="A4265" t="str">
            <v>C&amp;I</v>
          </cell>
          <cell r="B4265">
            <v>16</v>
          </cell>
          <cell r="C4265" t="str">
            <v>S</v>
          </cell>
          <cell r="D4265" t="str">
            <v>All</v>
          </cell>
          <cell r="E4265" t="str">
            <v>Building Age: 3 - 10 YEARS</v>
          </cell>
          <cell r="F4265">
            <v>94.733699999999999</v>
          </cell>
          <cell r="G4265">
            <v>5.7073809999999998</v>
          </cell>
          <cell r="H4265">
            <v>6.0185519999999997</v>
          </cell>
          <cell r="I4265">
            <v>-0.9236877</v>
          </cell>
          <cell r="J4265">
            <v>-0.37796550000000001</v>
          </cell>
          <cell r="K4265">
            <v>0</v>
          </cell>
          <cell r="L4265">
            <v>0.37796550000000001</v>
          </cell>
          <cell r="M4265">
            <v>0.9236877</v>
          </cell>
          <cell r="N4265">
            <v>0.9236877</v>
          </cell>
          <cell r="O4265">
            <v>20</v>
          </cell>
        </row>
        <row r="4266">
          <cell r="A4266" t="str">
            <v>C&amp;I</v>
          </cell>
          <cell r="B4266">
            <v>17</v>
          </cell>
          <cell r="C4266" t="str">
            <v>S</v>
          </cell>
          <cell r="D4266" t="str">
            <v>All</v>
          </cell>
          <cell r="E4266" t="str">
            <v>Building Age: 3 - 10 YEARS</v>
          </cell>
          <cell r="F4266">
            <v>94.875600000000006</v>
          </cell>
          <cell r="G4266">
            <v>5.5233160000000003</v>
          </cell>
          <cell r="H4266">
            <v>5.8119069999999997</v>
          </cell>
          <cell r="I4266">
            <v>-0.89911339999999995</v>
          </cell>
          <cell r="J4266">
            <v>-0.36790990000000001</v>
          </cell>
          <cell r="K4266">
            <v>0</v>
          </cell>
          <cell r="L4266">
            <v>0.36790990000000001</v>
          </cell>
          <cell r="M4266">
            <v>0.89911339999999995</v>
          </cell>
          <cell r="N4266">
            <v>0.89911339999999995</v>
          </cell>
          <cell r="O4266">
            <v>20</v>
          </cell>
        </row>
        <row r="4267">
          <cell r="A4267" t="str">
            <v>C&amp;I</v>
          </cell>
          <cell r="B4267">
            <v>18</v>
          </cell>
          <cell r="C4267" t="str">
            <v>S</v>
          </cell>
          <cell r="D4267" t="str">
            <v>All</v>
          </cell>
          <cell r="E4267" t="str">
            <v>Building Age: 3 - 10 YEARS</v>
          </cell>
          <cell r="F4267">
            <v>93.925899999999999</v>
          </cell>
          <cell r="G4267">
            <v>4.765269</v>
          </cell>
          <cell r="H4267">
            <v>4.7088650000000003</v>
          </cell>
          <cell r="I4267">
            <v>-0.94537890000000002</v>
          </cell>
          <cell r="J4267">
            <v>-0.3868414</v>
          </cell>
          <cell r="K4267">
            <v>0</v>
          </cell>
          <cell r="L4267">
            <v>0.3868414</v>
          </cell>
          <cell r="M4267">
            <v>0.94537890000000002</v>
          </cell>
          <cell r="N4267">
            <v>0.94537890000000002</v>
          </cell>
          <cell r="O4267">
            <v>20</v>
          </cell>
        </row>
        <row r="4268">
          <cell r="A4268" t="str">
            <v>C&amp;I</v>
          </cell>
          <cell r="B4268">
            <v>19</v>
          </cell>
          <cell r="C4268" t="str">
            <v>S</v>
          </cell>
          <cell r="D4268" t="str">
            <v>All</v>
          </cell>
          <cell r="E4268" t="str">
            <v>Building Age: 3 - 10 YEARS</v>
          </cell>
          <cell r="F4268">
            <v>90.526399999999995</v>
          </cell>
          <cell r="G4268">
            <v>2.1482260000000002</v>
          </cell>
          <cell r="H4268">
            <v>2.6082070000000002</v>
          </cell>
          <cell r="I4268">
            <v>-0.97166129999999995</v>
          </cell>
          <cell r="J4268">
            <v>-0.3975959</v>
          </cell>
          <cell r="K4268">
            <v>0</v>
          </cell>
          <cell r="L4268">
            <v>0.3975959</v>
          </cell>
          <cell r="M4268">
            <v>0.97166129999999995</v>
          </cell>
          <cell r="N4268">
            <v>0.97166129999999995</v>
          </cell>
          <cell r="O4268">
            <v>20</v>
          </cell>
        </row>
        <row r="4269">
          <cell r="A4269" t="str">
            <v>C&amp;I</v>
          </cell>
          <cell r="B4269">
            <v>20</v>
          </cell>
          <cell r="C4269" t="str">
            <v>S</v>
          </cell>
          <cell r="D4269" t="str">
            <v>All</v>
          </cell>
          <cell r="E4269" t="str">
            <v>Building Age: 3 - 10 YEARS</v>
          </cell>
          <cell r="F4269">
            <v>82.452299999999994</v>
          </cell>
          <cell r="G4269">
            <v>1.302929</v>
          </cell>
          <cell r="H4269">
            <v>2.309237</v>
          </cell>
          <cell r="I4269">
            <v>-0.9618873</v>
          </cell>
          <cell r="J4269">
            <v>-0.39359650000000002</v>
          </cell>
          <cell r="K4269">
            <v>0</v>
          </cell>
          <cell r="L4269">
            <v>0.39359650000000002</v>
          </cell>
          <cell r="M4269">
            <v>0.9618873</v>
          </cell>
          <cell r="N4269">
            <v>0.9618873</v>
          </cell>
          <cell r="O4269">
            <v>20</v>
          </cell>
        </row>
        <row r="4270">
          <cell r="A4270" t="str">
            <v>C&amp;I</v>
          </cell>
          <cell r="B4270">
            <v>21</v>
          </cell>
          <cell r="C4270" t="str">
            <v>S</v>
          </cell>
          <cell r="D4270" t="str">
            <v>All</v>
          </cell>
          <cell r="E4270" t="str">
            <v>Building Age: 3 - 10 YEARS</v>
          </cell>
          <cell r="F4270">
            <v>77.043999999999997</v>
          </cell>
          <cell r="G4270">
            <v>0.99418090000000003</v>
          </cell>
          <cell r="H4270">
            <v>2.3161740000000002</v>
          </cell>
          <cell r="I4270">
            <v>-0.90256970000000003</v>
          </cell>
          <cell r="J4270">
            <v>-0.36932419999999999</v>
          </cell>
          <cell r="K4270">
            <v>0</v>
          </cell>
          <cell r="L4270">
            <v>0.36932419999999999</v>
          </cell>
          <cell r="M4270">
            <v>0.90256970000000003</v>
          </cell>
          <cell r="N4270">
            <v>0.90256970000000003</v>
          </cell>
          <cell r="O4270">
            <v>20</v>
          </cell>
        </row>
        <row r="4271">
          <cell r="A4271" t="str">
            <v>C&amp;I</v>
          </cell>
          <cell r="B4271">
            <v>22</v>
          </cell>
          <cell r="C4271" t="str">
            <v>S</v>
          </cell>
          <cell r="D4271" t="str">
            <v>All</v>
          </cell>
          <cell r="E4271" t="str">
            <v>Building Age: 3 - 10 YEARS</v>
          </cell>
          <cell r="F4271">
            <v>73.543999999999997</v>
          </cell>
          <cell r="G4271">
            <v>0.91146799999999994</v>
          </cell>
          <cell r="H4271">
            <v>2.3429389999999999</v>
          </cell>
          <cell r="I4271">
            <v>-0.86153409999999997</v>
          </cell>
          <cell r="J4271">
            <v>-0.35253279999999998</v>
          </cell>
          <cell r="K4271">
            <v>0</v>
          </cell>
          <cell r="L4271">
            <v>0.35253279999999998</v>
          </cell>
          <cell r="M4271">
            <v>0.86153409999999997</v>
          </cell>
          <cell r="N4271">
            <v>0.86153409999999997</v>
          </cell>
          <cell r="O4271">
            <v>20</v>
          </cell>
        </row>
        <row r="4272">
          <cell r="A4272" t="str">
            <v>C&amp;I</v>
          </cell>
          <cell r="B4272">
            <v>23</v>
          </cell>
          <cell r="C4272" t="str">
            <v>S</v>
          </cell>
          <cell r="D4272" t="str">
            <v>All</v>
          </cell>
          <cell r="E4272" t="str">
            <v>Building Age: 3 - 10 YEARS</v>
          </cell>
          <cell r="F4272">
            <v>71.718599999999995</v>
          </cell>
          <cell r="G4272">
            <v>0.9064662</v>
          </cell>
          <cell r="H4272">
            <v>2.5449389999999998</v>
          </cell>
          <cell r="I4272">
            <v>-0.8294802</v>
          </cell>
          <cell r="J4272">
            <v>-0.33941660000000001</v>
          </cell>
          <cell r="K4272">
            <v>0</v>
          </cell>
          <cell r="L4272">
            <v>0.33941660000000001</v>
          </cell>
          <cell r="M4272">
            <v>0.8294802</v>
          </cell>
          <cell r="N4272">
            <v>0.8294802</v>
          </cell>
          <cell r="O4272">
            <v>20</v>
          </cell>
        </row>
        <row r="4273">
          <cell r="A4273" t="str">
            <v>C&amp;I</v>
          </cell>
          <cell r="B4273">
            <v>24</v>
          </cell>
          <cell r="C4273" t="str">
            <v>S</v>
          </cell>
          <cell r="D4273" t="str">
            <v>All</v>
          </cell>
          <cell r="E4273" t="str">
            <v>Building Age: 3 - 10 YEARS</v>
          </cell>
          <cell r="F4273">
            <v>69.851799999999997</v>
          </cell>
          <cell r="G4273">
            <v>0.84122070000000004</v>
          </cell>
          <cell r="H4273">
            <v>2.3120180000000001</v>
          </cell>
          <cell r="I4273">
            <v>-0.81097450000000004</v>
          </cell>
          <cell r="J4273">
            <v>-0.33184419999999998</v>
          </cell>
          <cell r="K4273">
            <v>0</v>
          </cell>
          <cell r="L4273">
            <v>0.33184419999999998</v>
          </cell>
          <cell r="M4273">
            <v>0.81097450000000004</v>
          </cell>
          <cell r="N4273">
            <v>0.81097450000000004</v>
          </cell>
          <cell r="O4273">
            <v>20</v>
          </cell>
        </row>
        <row r="4274">
          <cell r="A4274" t="str">
            <v>C&amp;I</v>
          </cell>
          <cell r="B4274">
            <v>1</v>
          </cell>
          <cell r="C4274" t="str">
            <v>S</v>
          </cell>
          <cell r="D4274" t="str">
            <v>All</v>
          </cell>
          <cell r="E4274" t="str">
            <v>Enrollment Date Quintile: 2nd Earliest</v>
          </cell>
          <cell r="F4274">
            <v>65.306600000000003</v>
          </cell>
          <cell r="G4274">
            <v>0.81940109999999999</v>
          </cell>
          <cell r="H4274">
            <v>1.091591</v>
          </cell>
          <cell r="I4274">
            <v>-0.41629100000000002</v>
          </cell>
          <cell r="J4274">
            <v>-0.17034289999999999</v>
          </cell>
          <cell r="K4274">
            <v>0</v>
          </cell>
          <cell r="L4274">
            <v>0.17034289999999999</v>
          </cell>
          <cell r="M4274">
            <v>0.41629100000000002</v>
          </cell>
          <cell r="N4274">
            <v>0.41629100000000002</v>
          </cell>
          <cell r="O4274">
            <v>26</v>
          </cell>
        </row>
        <row r="4275">
          <cell r="A4275" t="str">
            <v>C&amp;I</v>
          </cell>
          <cell r="B4275">
            <v>2</v>
          </cell>
          <cell r="C4275" t="str">
            <v>S</v>
          </cell>
          <cell r="D4275" t="str">
            <v>All</v>
          </cell>
          <cell r="E4275" t="str">
            <v>Enrollment Date Quintile: 2nd Earliest</v>
          </cell>
          <cell r="F4275">
            <v>64.181100000000001</v>
          </cell>
          <cell r="G4275">
            <v>0.77108900000000002</v>
          </cell>
          <cell r="H4275">
            <v>0.92734329999999998</v>
          </cell>
          <cell r="I4275">
            <v>-0.41434080000000001</v>
          </cell>
          <cell r="J4275">
            <v>-0.1695449</v>
          </cell>
          <cell r="K4275">
            <v>0</v>
          </cell>
          <cell r="L4275">
            <v>0.1695449</v>
          </cell>
          <cell r="M4275">
            <v>0.41434080000000001</v>
          </cell>
          <cell r="N4275">
            <v>0.41434080000000001</v>
          </cell>
          <cell r="O4275">
            <v>26</v>
          </cell>
        </row>
        <row r="4276">
          <cell r="A4276" t="str">
            <v>C&amp;I</v>
          </cell>
          <cell r="B4276">
            <v>3</v>
          </cell>
          <cell r="C4276" t="str">
            <v>S</v>
          </cell>
          <cell r="D4276" t="str">
            <v>All</v>
          </cell>
          <cell r="E4276" t="str">
            <v>Enrollment Date Quintile: 2nd Earliest</v>
          </cell>
          <cell r="F4276">
            <v>63.283900000000003</v>
          </cell>
          <cell r="G4276">
            <v>0.80213509999999999</v>
          </cell>
          <cell r="H4276">
            <v>0.94781959999999998</v>
          </cell>
          <cell r="I4276">
            <v>-0.4103234</v>
          </cell>
          <cell r="J4276">
            <v>-0.16790099999999999</v>
          </cell>
          <cell r="K4276">
            <v>0</v>
          </cell>
          <cell r="L4276">
            <v>0.16790099999999999</v>
          </cell>
          <cell r="M4276">
            <v>0.4103234</v>
          </cell>
          <cell r="N4276">
            <v>0.4103234</v>
          </cell>
          <cell r="O4276">
            <v>26</v>
          </cell>
        </row>
        <row r="4277">
          <cell r="A4277" t="str">
            <v>C&amp;I</v>
          </cell>
          <cell r="B4277">
            <v>4</v>
          </cell>
          <cell r="C4277" t="str">
            <v>S</v>
          </cell>
          <cell r="D4277" t="str">
            <v>All</v>
          </cell>
          <cell r="E4277" t="str">
            <v>Enrollment Date Quintile: 2nd Earliest</v>
          </cell>
          <cell r="F4277">
            <v>63.372599999999998</v>
          </cell>
          <cell r="G4277">
            <v>0.80259349999999996</v>
          </cell>
          <cell r="H4277">
            <v>0.89133720000000005</v>
          </cell>
          <cell r="I4277">
            <v>-0.4091767</v>
          </cell>
          <cell r="J4277">
            <v>-0.16743179999999999</v>
          </cell>
          <cell r="K4277">
            <v>0</v>
          </cell>
          <cell r="L4277">
            <v>0.16743179999999999</v>
          </cell>
          <cell r="M4277">
            <v>0.4091767</v>
          </cell>
          <cell r="N4277">
            <v>0.4091767</v>
          </cell>
          <cell r="O4277">
            <v>26</v>
          </cell>
        </row>
        <row r="4278">
          <cell r="A4278" t="str">
            <v>C&amp;I</v>
          </cell>
          <cell r="B4278">
            <v>5</v>
          </cell>
          <cell r="C4278" t="str">
            <v>S</v>
          </cell>
          <cell r="D4278" t="str">
            <v>All</v>
          </cell>
          <cell r="E4278" t="str">
            <v>Enrollment Date Quintile: 2nd Earliest</v>
          </cell>
          <cell r="F4278">
            <v>63.247399999999999</v>
          </cell>
          <cell r="G4278">
            <v>1.050111</v>
          </cell>
          <cell r="H4278">
            <v>1.2598130000000001</v>
          </cell>
          <cell r="I4278">
            <v>-0.40938790000000003</v>
          </cell>
          <cell r="J4278">
            <v>-0.16751820000000001</v>
          </cell>
          <cell r="K4278">
            <v>0</v>
          </cell>
          <cell r="L4278">
            <v>0.16751820000000001</v>
          </cell>
          <cell r="M4278">
            <v>0.40938790000000003</v>
          </cell>
          <cell r="N4278">
            <v>0.40938790000000003</v>
          </cell>
          <cell r="O4278">
            <v>26</v>
          </cell>
        </row>
        <row r="4279">
          <cell r="A4279" t="str">
            <v>C&amp;I</v>
          </cell>
          <cell r="B4279">
            <v>6</v>
          </cell>
          <cell r="C4279" t="str">
            <v>S</v>
          </cell>
          <cell r="D4279" t="str">
            <v>All</v>
          </cell>
          <cell r="E4279" t="str">
            <v>Enrollment Date Quintile: 2nd Earliest</v>
          </cell>
          <cell r="F4279">
            <v>62.515999999999998</v>
          </cell>
          <cell r="G4279">
            <v>1.269091</v>
          </cell>
          <cell r="H4279">
            <v>1.511247</v>
          </cell>
          <cell r="I4279">
            <v>-0.40961419999999998</v>
          </cell>
          <cell r="J4279">
            <v>-0.1676108</v>
          </cell>
          <cell r="K4279">
            <v>0</v>
          </cell>
          <cell r="L4279">
            <v>0.1676108</v>
          </cell>
          <cell r="M4279">
            <v>0.40961419999999998</v>
          </cell>
          <cell r="N4279">
            <v>0.40961419999999998</v>
          </cell>
          <cell r="O4279">
            <v>26</v>
          </cell>
        </row>
        <row r="4280">
          <cell r="A4280" t="str">
            <v>C&amp;I</v>
          </cell>
          <cell r="B4280">
            <v>7</v>
          </cell>
          <cell r="C4280" t="str">
            <v>S</v>
          </cell>
          <cell r="D4280" t="str">
            <v>All</v>
          </cell>
          <cell r="E4280" t="str">
            <v>Enrollment Date Quintile: 2nd Earliest</v>
          </cell>
          <cell r="F4280">
            <v>61.910499999999999</v>
          </cell>
          <cell r="G4280">
            <v>1.3098749999999999</v>
          </cell>
          <cell r="H4280">
            <v>1.563509</v>
          </cell>
          <cell r="I4280">
            <v>-0.41143829999999998</v>
          </cell>
          <cell r="J4280">
            <v>-0.16835720000000001</v>
          </cell>
          <cell r="K4280">
            <v>0</v>
          </cell>
          <cell r="L4280">
            <v>0.16835720000000001</v>
          </cell>
          <cell r="M4280">
            <v>0.41143829999999998</v>
          </cell>
          <cell r="N4280">
            <v>0.41143829999999998</v>
          </cell>
          <cell r="O4280">
            <v>26</v>
          </cell>
        </row>
        <row r="4281">
          <cell r="A4281" t="str">
            <v>C&amp;I</v>
          </cell>
          <cell r="B4281">
            <v>8</v>
          </cell>
          <cell r="C4281" t="str">
            <v>S</v>
          </cell>
          <cell r="D4281" t="str">
            <v>All</v>
          </cell>
          <cell r="E4281" t="str">
            <v>Enrollment Date Quintile: 2nd Earliest</v>
          </cell>
          <cell r="F4281">
            <v>64.159700000000001</v>
          </cell>
          <cell r="G4281">
            <v>2.0182530000000001</v>
          </cell>
          <cell r="H4281">
            <v>2.2431230000000002</v>
          </cell>
          <cell r="I4281">
            <v>-0.41883359999999997</v>
          </cell>
          <cell r="J4281">
            <v>-0.17138329999999999</v>
          </cell>
          <cell r="K4281">
            <v>0</v>
          </cell>
          <cell r="L4281">
            <v>0.17138329999999999</v>
          </cell>
          <cell r="M4281">
            <v>0.41883359999999997</v>
          </cell>
          <cell r="N4281">
            <v>0.41883359999999997</v>
          </cell>
          <cell r="O4281">
            <v>26</v>
          </cell>
        </row>
        <row r="4282">
          <cell r="A4282" t="str">
            <v>C&amp;I</v>
          </cell>
          <cell r="B4282">
            <v>9</v>
          </cell>
          <cell r="C4282" t="str">
            <v>S</v>
          </cell>
          <cell r="D4282" t="str">
            <v>All</v>
          </cell>
          <cell r="E4282" t="str">
            <v>Enrollment Date Quintile: 2nd Earliest</v>
          </cell>
          <cell r="F4282">
            <v>71.583799999999997</v>
          </cell>
          <cell r="G4282">
            <v>3.3024439999999999</v>
          </cell>
          <cell r="H4282">
            <v>3.3618779999999999</v>
          </cell>
          <cell r="I4282">
            <v>-0.46935329999999997</v>
          </cell>
          <cell r="J4282">
            <v>-0.19205559999999999</v>
          </cell>
          <cell r="K4282">
            <v>0</v>
          </cell>
          <cell r="L4282">
            <v>0.19205559999999999</v>
          </cell>
          <cell r="M4282">
            <v>0.46935329999999997</v>
          </cell>
          <cell r="N4282">
            <v>0.46935329999999997</v>
          </cell>
          <cell r="O4282">
            <v>26</v>
          </cell>
        </row>
        <row r="4283">
          <cell r="A4283" t="str">
            <v>C&amp;I</v>
          </cell>
          <cell r="B4283">
            <v>10</v>
          </cell>
          <cell r="C4283" t="str">
            <v>S</v>
          </cell>
          <cell r="D4283" t="str">
            <v>All</v>
          </cell>
          <cell r="E4283" t="str">
            <v>Enrollment Date Quintile: 2nd Earliest</v>
          </cell>
          <cell r="F4283">
            <v>79.653099999999995</v>
          </cell>
          <cell r="G4283">
            <v>4.1154289999999998</v>
          </cell>
          <cell r="H4283">
            <v>3.8494160000000002</v>
          </cell>
          <cell r="I4283">
            <v>-0.45998729999999999</v>
          </cell>
          <cell r="J4283">
            <v>-0.1882231</v>
          </cell>
          <cell r="K4283">
            <v>0</v>
          </cell>
          <cell r="L4283">
            <v>0.1882231</v>
          </cell>
          <cell r="M4283">
            <v>0.45998729999999999</v>
          </cell>
          <cell r="N4283">
            <v>0.45998729999999999</v>
          </cell>
          <cell r="O4283">
            <v>26</v>
          </cell>
        </row>
        <row r="4284">
          <cell r="A4284" t="str">
            <v>C&amp;I</v>
          </cell>
          <cell r="B4284">
            <v>11</v>
          </cell>
          <cell r="C4284" t="str">
            <v>S</v>
          </cell>
          <cell r="D4284" t="str">
            <v>All</v>
          </cell>
          <cell r="E4284" t="str">
            <v>Enrollment Date Quintile: 2nd Earliest</v>
          </cell>
          <cell r="F4284">
            <v>84.619399999999999</v>
          </cell>
          <cell r="G4284">
            <v>4.6822720000000002</v>
          </cell>
          <cell r="H4284">
            <v>4.8913260000000003</v>
          </cell>
          <cell r="I4284">
            <v>-0.47612130000000003</v>
          </cell>
          <cell r="J4284">
            <v>-0.194825</v>
          </cell>
          <cell r="K4284">
            <v>0</v>
          </cell>
          <cell r="L4284">
            <v>0.194825</v>
          </cell>
          <cell r="M4284">
            <v>0.47612130000000003</v>
          </cell>
          <cell r="N4284">
            <v>0.47612130000000003</v>
          </cell>
          <cell r="O4284">
            <v>26</v>
          </cell>
        </row>
        <row r="4285">
          <cell r="A4285" t="str">
            <v>C&amp;I</v>
          </cell>
          <cell r="B4285">
            <v>12</v>
          </cell>
          <cell r="C4285" t="str">
            <v>S</v>
          </cell>
          <cell r="D4285" t="str">
            <v>All</v>
          </cell>
          <cell r="E4285" t="str">
            <v>Enrollment Date Quintile: 2nd Earliest</v>
          </cell>
          <cell r="F4285">
            <v>87.601900000000001</v>
          </cell>
          <cell r="G4285">
            <v>5.0303829999999996</v>
          </cell>
          <cell r="H4285">
            <v>4.2095419999999999</v>
          </cell>
          <cell r="I4285">
            <v>-0.501606</v>
          </cell>
          <cell r="J4285">
            <v>-0.20525309999999999</v>
          </cell>
          <cell r="K4285">
            <v>0</v>
          </cell>
          <cell r="L4285">
            <v>0.20525309999999999</v>
          </cell>
          <cell r="M4285">
            <v>0.501606</v>
          </cell>
          <cell r="N4285">
            <v>0.501606</v>
          </cell>
          <cell r="O4285">
            <v>26</v>
          </cell>
        </row>
        <row r="4286">
          <cell r="A4286" t="str">
            <v>C&amp;I</v>
          </cell>
          <cell r="B4286">
            <v>13</v>
          </cell>
          <cell r="C4286" t="str">
            <v>S</v>
          </cell>
          <cell r="D4286" t="str">
            <v>All</v>
          </cell>
          <cell r="E4286" t="str">
            <v>Enrollment Date Quintile: 2nd Earliest</v>
          </cell>
          <cell r="F4286">
            <v>89.818600000000004</v>
          </cell>
          <cell r="G4286">
            <v>5.0648660000000003</v>
          </cell>
          <cell r="H4286">
            <v>5.7101290000000002</v>
          </cell>
          <cell r="I4286">
            <v>-0.50412820000000003</v>
          </cell>
          <cell r="J4286">
            <v>-0.2062852</v>
          </cell>
          <cell r="K4286">
            <v>0</v>
          </cell>
          <cell r="L4286">
            <v>0.2062852</v>
          </cell>
          <cell r="M4286">
            <v>0.50412820000000003</v>
          </cell>
          <cell r="N4286">
            <v>0.50412820000000003</v>
          </cell>
          <cell r="O4286">
            <v>26</v>
          </cell>
        </row>
        <row r="4287">
          <cell r="A4287" t="str">
            <v>C&amp;I</v>
          </cell>
          <cell r="B4287">
            <v>14</v>
          </cell>
          <cell r="C4287" t="str">
            <v>S</v>
          </cell>
          <cell r="D4287" t="str">
            <v>All</v>
          </cell>
          <cell r="E4287" t="str">
            <v>Enrollment Date Quintile: 2nd Earliest</v>
          </cell>
          <cell r="F4287">
            <v>91.872100000000003</v>
          </cell>
          <cell r="G4287">
            <v>5.1639290000000004</v>
          </cell>
          <cell r="H4287">
            <v>5.1567980000000002</v>
          </cell>
          <cell r="I4287">
            <v>-0.51586310000000002</v>
          </cell>
          <cell r="J4287">
            <v>-0.211087</v>
          </cell>
          <cell r="K4287">
            <v>0</v>
          </cell>
          <cell r="L4287">
            <v>0.211087</v>
          </cell>
          <cell r="M4287">
            <v>0.51586310000000002</v>
          </cell>
          <cell r="N4287">
            <v>0.51586310000000002</v>
          </cell>
          <cell r="O4287">
            <v>26</v>
          </cell>
        </row>
        <row r="4288">
          <cell r="A4288" t="str">
            <v>C&amp;I</v>
          </cell>
          <cell r="B4288">
            <v>15</v>
          </cell>
          <cell r="C4288" t="str">
            <v>S</v>
          </cell>
          <cell r="D4288" t="str">
            <v>All</v>
          </cell>
          <cell r="E4288" t="str">
            <v>Enrollment Date Quintile: 2nd Earliest</v>
          </cell>
          <cell r="F4288">
            <v>93.783000000000001</v>
          </cell>
          <cell r="G4288">
            <v>5.1771310000000001</v>
          </cell>
          <cell r="H4288">
            <v>5.1507839999999998</v>
          </cell>
          <cell r="I4288">
            <v>-0.52635379999999998</v>
          </cell>
          <cell r="J4288">
            <v>-0.21537970000000001</v>
          </cell>
          <cell r="K4288">
            <v>0</v>
          </cell>
          <cell r="L4288">
            <v>0.21537970000000001</v>
          </cell>
          <cell r="M4288">
            <v>0.52635379999999998</v>
          </cell>
          <cell r="N4288">
            <v>0.52635379999999998</v>
          </cell>
          <cell r="O4288">
            <v>26</v>
          </cell>
        </row>
        <row r="4289">
          <cell r="A4289" t="str">
            <v>C&amp;I</v>
          </cell>
          <cell r="B4289">
            <v>16</v>
          </cell>
          <cell r="C4289" t="str">
            <v>S</v>
          </cell>
          <cell r="D4289" t="str">
            <v>All</v>
          </cell>
          <cell r="E4289" t="str">
            <v>Enrollment Date Quintile: 2nd Earliest</v>
          </cell>
          <cell r="F4289">
            <v>94.962800000000001</v>
          </cell>
          <cell r="G4289">
            <v>5.1205559999999997</v>
          </cell>
          <cell r="H4289">
            <v>5.4584799999999998</v>
          </cell>
          <cell r="I4289">
            <v>-0.51765890000000003</v>
          </cell>
          <cell r="J4289">
            <v>-0.21182190000000001</v>
          </cell>
          <cell r="K4289">
            <v>0</v>
          </cell>
          <cell r="L4289">
            <v>0.21182190000000001</v>
          </cell>
          <cell r="M4289">
            <v>0.51765890000000003</v>
          </cell>
          <cell r="N4289">
            <v>0.51765890000000003</v>
          </cell>
          <cell r="O4289">
            <v>26</v>
          </cell>
        </row>
        <row r="4290">
          <cell r="A4290" t="str">
            <v>C&amp;I</v>
          </cell>
          <cell r="B4290">
            <v>17</v>
          </cell>
          <cell r="C4290" t="str">
            <v>S</v>
          </cell>
          <cell r="D4290" t="str">
            <v>All</v>
          </cell>
          <cell r="E4290" t="str">
            <v>Enrollment Date Quintile: 2nd Earliest</v>
          </cell>
          <cell r="F4290">
            <v>94.768199999999993</v>
          </cell>
          <cell r="G4290">
            <v>4.7158059999999997</v>
          </cell>
          <cell r="H4290">
            <v>4.3040200000000004</v>
          </cell>
          <cell r="I4290">
            <v>-0.51142949999999998</v>
          </cell>
          <cell r="J4290">
            <v>-0.20927280000000001</v>
          </cell>
          <cell r="K4290">
            <v>0</v>
          </cell>
          <cell r="L4290">
            <v>0.20927280000000001</v>
          </cell>
          <cell r="M4290">
            <v>0.51142949999999998</v>
          </cell>
          <cell r="N4290">
            <v>0.51142949999999998</v>
          </cell>
          <cell r="O4290">
            <v>26</v>
          </cell>
        </row>
        <row r="4291">
          <cell r="A4291" t="str">
            <v>C&amp;I</v>
          </cell>
          <cell r="B4291">
            <v>18</v>
          </cell>
          <cell r="C4291" t="str">
            <v>S</v>
          </cell>
          <cell r="D4291" t="str">
            <v>All</v>
          </cell>
          <cell r="E4291" t="str">
            <v>Enrollment Date Quintile: 2nd Earliest</v>
          </cell>
          <cell r="F4291">
            <v>93.467799999999997</v>
          </cell>
          <cell r="G4291">
            <v>3.1890960000000002</v>
          </cell>
          <cell r="H4291">
            <v>2.5882350000000001</v>
          </cell>
          <cell r="I4291">
            <v>-0.5175206</v>
          </cell>
          <cell r="J4291">
            <v>-0.21176519999999999</v>
          </cell>
          <cell r="K4291">
            <v>0</v>
          </cell>
          <cell r="L4291">
            <v>0.21176519999999999</v>
          </cell>
          <cell r="M4291">
            <v>0.5175206</v>
          </cell>
          <cell r="N4291">
            <v>0.5175206</v>
          </cell>
          <cell r="O4291">
            <v>26</v>
          </cell>
        </row>
        <row r="4292">
          <cell r="A4292" t="str">
            <v>C&amp;I</v>
          </cell>
          <cell r="B4292">
            <v>19</v>
          </cell>
          <cell r="C4292" t="str">
            <v>S</v>
          </cell>
          <cell r="D4292" t="str">
            <v>All</v>
          </cell>
          <cell r="E4292" t="str">
            <v>Enrollment Date Quintile: 2nd Earliest</v>
          </cell>
          <cell r="F4292">
            <v>90.487200000000001</v>
          </cell>
          <cell r="G4292">
            <v>1.855297</v>
          </cell>
          <cell r="H4292">
            <v>1.402574</v>
          </cell>
          <cell r="I4292">
            <v>-0.50996799999999998</v>
          </cell>
          <cell r="J4292">
            <v>-0.20867479999999999</v>
          </cell>
          <cell r="K4292">
            <v>0</v>
          </cell>
          <cell r="L4292">
            <v>0.20867479999999999</v>
          </cell>
          <cell r="M4292">
            <v>0.50996799999999998</v>
          </cell>
          <cell r="N4292">
            <v>0.50996799999999998</v>
          </cell>
          <cell r="O4292">
            <v>26</v>
          </cell>
        </row>
        <row r="4293">
          <cell r="A4293" t="str">
            <v>C&amp;I</v>
          </cell>
          <cell r="B4293">
            <v>20</v>
          </cell>
          <cell r="C4293" t="str">
            <v>S</v>
          </cell>
          <cell r="D4293" t="str">
            <v>All</v>
          </cell>
          <cell r="E4293" t="str">
            <v>Enrollment Date Quintile: 2nd Earliest</v>
          </cell>
          <cell r="F4293">
            <v>83.880300000000005</v>
          </cell>
          <cell r="G4293">
            <v>1.2995639999999999</v>
          </cell>
          <cell r="H4293">
            <v>1.3669560000000001</v>
          </cell>
          <cell r="I4293">
            <v>-0.48777949999999998</v>
          </cell>
          <cell r="J4293">
            <v>-0.19959540000000001</v>
          </cell>
          <cell r="K4293">
            <v>0</v>
          </cell>
          <cell r="L4293">
            <v>0.19959540000000001</v>
          </cell>
          <cell r="M4293">
            <v>0.48777949999999998</v>
          </cell>
          <cell r="N4293">
            <v>0.48777949999999998</v>
          </cell>
          <cell r="O4293">
            <v>26</v>
          </cell>
        </row>
        <row r="4294">
          <cell r="A4294" t="str">
            <v>C&amp;I</v>
          </cell>
          <cell r="B4294">
            <v>21</v>
          </cell>
          <cell r="C4294" t="str">
            <v>S</v>
          </cell>
          <cell r="D4294" t="str">
            <v>All</v>
          </cell>
          <cell r="E4294" t="str">
            <v>Enrollment Date Quintile: 2nd Earliest</v>
          </cell>
          <cell r="F4294">
            <v>79.377600000000001</v>
          </cell>
          <cell r="G4294">
            <v>1.0911109999999999</v>
          </cell>
          <cell r="H4294">
            <v>1.008734</v>
          </cell>
          <cell r="I4294">
            <v>-0.46104869999999998</v>
          </cell>
          <cell r="J4294">
            <v>-0.1886574</v>
          </cell>
          <cell r="K4294">
            <v>0</v>
          </cell>
          <cell r="L4294">
            <v>0.1886574</v>
          </cell>
          <cell r="M4294">
            <v>0.46104869999999998</v>
          </cell>
          <cell r="N4294">
            <v>0.46104869999999998</v>
          </cell>
          <cell r="O4294">
            <v>26</v>
          </cell>
        </row>
        <row r="4295">
          <cell r="A4295" t="str">
            <v>C&amp;I</v>
          </cell>
          <cell r="B4295">
            <v>22</v>
          </cell>
          <cell r="C4295" t="str">
            <v>S</v>
          </cell>
          <cell r="D4295" t="str">
            <v>All</v>
          </cell>
          <cell r="E4295" t="str">
            <v>Enrollment Date Quintile: 2nd Earliest</v>
          </cell>
          <cell r="F4295">
            <v>74.774100000000004</v>
          </cell>
          <cell r="G4295">
            <v>1.034046</v>
          </cell>
          <cell r="H4295">
            <v>1.1030599999999999</v>
          </cell>
          <cell r="I4295">
            <v>-0.44717980000000002</v>
          </cell>
          <cell r="J4295">
            <v>-0.18298239999999999</v>
          </cell>
          <cell r="K4295">
            <v>0</v>
          </cell>
          <cell r="L4295">
            <v>0.18298239999999999</v>
          </cell>
          <cell r="M4295">
            <v>0.44717980000000002</v>
          </cell>
          <cell r="N4295">
            <v>0.44717980000000002</v>
          </cell>
          <cell r="O4295">
            <v>26</v>
          </cell>
        </row>
        <row r="4296">
          <cell r="A4296" t="str">
            <v>C&amp;I</v>
          </cell>
          <cell r="B4296">
            <v>23</v>
          </cell>
          <cell r="C4296" t="str">
            <v>S</v>
          </cell>
          <cell r="D4296" t="str">
            <v>All</v>
          </cell>
          <cell r="E4296" t="str">
            <v>Enrollment Date Quintile: 2nd Earliest</v>
          </cell>
          <cell r="F4296">
            <v>72.917500000000004</v>
          </cell>
          <cell r="G4296">
            <v>0.97186479999999997</v>
          </cell>
          <cell r="H4296">
            <v>1.0993630000000001</v>
          </cell>
          <cell r="I4296">
            <v>-0.42985449999999997</v>
          </cell>
          <cell r="J4296">
            <v>-0.17589299999999999</v>
          </cell>
          <cell r="K4296">
            <v>0</v>
          </cell>
          <cell r="L4296">
            <v>0.17589299999999999</v>
          </cell>
          <cell r="M4296">
            <v>0.42985449999999997</v>
          </cell>
          <cell r="N4296">
            <v>0.42985449999999997</v>
          </cell>
          <cell r="O4296">
            <v>26</v>
          </cell>
        </row>
        <row r="4297">
          <cell r="A4297" t="str">
            <v>C&amp;I</v>
          </cell>
          <cell r="B4297">
            <v>24</v>
          </cell>
          <cell r="C4297" t="str">
            <v>S</v>
          </cell>
          <cell r="D4297" t="str">
            <v>All</v>
          </cell>
          <cell r="E4297" t="str">
            <v>Enrollment Date Quintile: 2nd Earliest</v>
          </cell>
          <cell r="F4297">
            <v>71.291899999999998</v>
          </cell>
          <cell r="G4297">
            <v>0.98837980000000003</v>
          </cell>
          <cell r="H4297">
            <v>1.027493</v>
          </cell>
          <cell r="I4297">
            <v>-0.42129</v>
          </cell>
          <cell r="J4297">
            <v>-0.1723884</v>
          </cell>
          <cell r="K4297">
            <v>0</v>
          </cell>
          <cell r="L4297">
            <v>0.1723884</v>
          </cell>
          <cell r="M4297">
            <v>0.42129</v>
          </cell>
          <cell r="N4297">
            <v>0.42129</v>
          </cell>
          <cell r="O4297">
            <v>26</v>
          </cell>
        </row>
        <row r="4298">
          <cell r="A4298" t="str">
            <v>C&amp;I</v>
          </cell>
          <cell r="B4298">
            <v>1</v>
          </cell>
          <cell r="C4298" t="str">
            <v>S</v>
          </cell>
          <cell r="D4298" t="str">
            <v>All</v>
          </cell>
          <cell r="E4298" t="str">
            <v>Enrollment Date Quintile: 2nd Latest</v>
          </cell>
          <cell r="F4298">
            <v>69.029799999999994</v>
          </cell>
          <cell r="G4298">
            <v>0.63309910000000003</v>
          </cell>
          <cell r="H4298">
            <v>1.169251</v>
          </cell>
          <cell r="I4298">
            <v>-0.39908519999999997</v>
          </cell>
          <cell r="J4298">
            <v>-0.16330239999999999</v>
          </cell>
          <cell r="K4298">
            <v>0</v>
          </cell>
          <cell r="L4298">
            <v>0.16330239999999999</v>
          </cell>
          <cell r="M4298">
            <v>0.39908519999999997</v>
          </cell>
          <cell r="N4298">
            <v>0.39908519999999997</v>
          </cell>
          <cell r="O4298">
            <v>23</v>
          </cell>
        </row>
        <row r="4299">
          <cell r="A4299" t="str">
            <v>C&amp;I</v>
          </cell>
          <cell r="B4299">
            <v>2</v>
          </cell>
          <cell r="C4299" t="str">
            <v>S</v>
          </cell>
          <cell r="D4299" t="str">
            <v>All</v>
          </cell>
          <cell r="E4299" t="str">
            <v>Enrollment Date Quintile: 2nd Latest</v>
          </cell>
          <cell r="F4299">
            <v>64.979200000000006</v>
          </cell>
          <cell r="G4299">
            <v>0.7212402</v>
          </cell>
          <cell r="H4299">
            <v>1.1787799999999999</v>
          </cell>
          <cell r="I4299">
            <v>-0.3970012</v>
          </cell>
          <cell r="J4299">
            <v>-0.1624497</v>
          </cell>
          <cell r="K4299">
            <v>0</v>
          </cell>
          <cell r="L4299">
            <v>0.1624497</v>
          </cell>
          <cell r="M4299">
            <v>0.3970012</v>
          </cell>
          <cell r="N4299">
            <v>0.3970012</v>
          </cell>
          <cell r="O4299">
            <v>23</v>
          </cell>
        </row>
        <row r="4300">
          <cell r="A4300" t="str">
            <v>C&amp;I</v>
          </cell>
          <cell r="B4300">
            <v>3</v>
          </cell>
          <cell r="C4300" t="str">
            <v>S</v>
          </cell>
          <cell r="D4300" t="str">
            <v>All</v>
          </cell>
          <cell r="E4300" t="str">
            <v>Enrollment Date Quintile: 2nd Latest</v>
          </cell>
          <cell r="F4300">
            <v>63.800600000000003</v>
          </cell>
          <cell r="G4300">
            <v>0.7159394</v>
          </cell>
          <cell r="H4300">
            <v>1.1711579999999999</v>
          </cell>
          <cell r="I4300">
            <v>-0.39431579999999999</v>
          </cell>
          <cell r="J4300">
            <v>-0.16135079999999999</v>
          </cell>
          <cell r="K4300">
            <v>0</v>
          </cell>
          <cell r="L4300">
            <v>0.16135079999999999</v>
          </cell>
          <cell r="M4300">
            <v>0.39431579999999999</v>
          </cell>
          <cell r="N4300">
            <v>0.39431579999999999</v>
          </cell>
          <cell r="O4300">
            <v>23</v>
          </cell>
        </row>
        <row r="4301">
          <cell r="A4301" t="str">
            <v>C&amp;I</v>
          </cell>
          <cell r="B4301">
            <v>4</v>
          </cell>
          <cell r="C4301" t="str">
            <v>S</v>
          </cell>
          <cell r="D4301" t="str">
            <v>All</v>
          </cell>
          <cell r="E4301" t="str">
            <v>Enrollment Date Quintile: 2nd Latest</v>
          </cell>
          <cell r="F4301">
            <v>62.9405</v>
          </cell>
          <cell r="G4301">
            <v>0.69651969999999996</v>
          </cell>
          <cell r="H4301">
            <v>1.1382159999999999</v>
          </cell>
          <cell r="I4301">
            <v>-0.39254060000000002</v>
          </cell>
          <cell r="J4301">
            <v>-0.1606244</v>
          </cell>
          <cell r="K4301">
            <v>0</v>
          </cell>
          <cell r="L4301">
            <v>0.1606244</v>
          </cell>
          <cell r="M4301">
            <v>0.39254060000000002</v>
          </cell>
          <cell r="N4301">
            <v>0.39254060000000002</v>
          </cell>
          <cell r="O4301">
            <v>23</v>
          </cell>
        </row>
        <row r="4302">
          <cell r="A4302" t="str">
            <v>C&amp;I</v>
          </cell>
          <cell r="B4302">
            <v>5</v>
          </cell>
          <cell r="C4302" t="str">
            <v>S</v>
          </cell>
          <cell r="D4302" t="str">
            <v>All</v>
          </cell>
          <cell r="E4302" t="str">
            <v>Enrollment Date Quintile: 2nd Latest</v>
          </cell>
          <cell r="F4302">
            <v>61.75</v>
          </cell>
          <cell r="G4302">
            <v>0.69686749999999997</v>
          </cell>
          <cell r="H4302">
            <v>1.1360330000000001</v>
          </cell>
          <cell r="I4302">
            <v>-0.39144089999999998</v>
          </cell>
          <cell r="J4302">
            <v>-0.16017439999999999</v>
          </cell>
          <cell r="K4302">
            <v>0</v>
          </cell>
          <cell r="L4302">
            <v>0.16017439999999999</v>
          </cell>
          <cell r="M4302">
            <v>0.39144089999999998</v>
          </cell>
          <cell r="N4302">
            <v>0.39144089999999998</v>
          </cell>
          <cell r="O4302">
            <v>23</v>
          </cell>
        </row>
        <row r="4303">
          <cell r="A4303" t="str">
            <v>C&amp;I</v>
          </cell>
          <cell r="B4303">
            <v>6</v>
          </cell>
          <cell r="C4303" t="str">
            <v>S</v>
          </cell>
          <cell r="D4303" t="str">
            <v>All</v>
          </cell>
          <cell r="E4303" t="str">
            <v>Enrollment Date Quintile: 2nd Latest</v>
          </cell>
          <cell r="F4303">
            <v>61.139899999999997</v>
          </cell>
          <cell r="G4303">
            <v>0.78113279999999996</v>
          </cell>
          <cell r="H4303">
            <v>1.139988</v>
          </cell>
          <cell r="I4303">
            <v>-0.39288479999999998</v>
          </cell>
          <cell r="J4303">
            <v>-0.1607653</v>
          </cell>
          <cell r="K4303">
            <v>0</v>
          </cell>
          <cell r="L4303">
            <v>0.1607653</v>
          </cell>
          <cell r="M4303">
            <v>0.39288479999999998</v>
          </cell>
          <cell r="N4303">
            <v>0.39288479999999998</v>
          </cell>
          <cell r="O4303">
            <v>23</v>
          </cell>
        </row>
        <row r="4304">
          <cell r="A4304" t="str">
            <v>C&amp;I</v>
          </cell>
          <cell r="B4304">
            <v>7</v>
          </cell>
          <cell r="C4304" t="str">
            <v>S</v>
          </cell>
          <cell r="D4304" t="str">
            <v>All</v>
          </cell>
          <cell r="E4304" t="str">
            <v>Enrollment Date Quintile: 2nd Latest</v>
          </cell>
          <cell r="F4304">
            <v>60.008899999999997</v>
          </cell>
          <cell r="G4304">
            <v>1.1494009999999999</v>
          </cell>
          <cell r="H4304">
            <v>1.2928040000000001</v>
          </cell>
          <cell r="I4304">
            <v>-0.41010649999999998</v>
          </cell>
          <cell r="J4304">
            <v>-0.1678123</v>
          </cell>
          <cell r="K4304">
            <v>0</v>
          </cell>
          <cell r="L4304">
            <v>0.1678123</v>
          </cell>
          <cell r="M4304">
            <v>0.41010649999999998</v>
          </cell>
          <cell r="N4304">
            <v>0.41010649999999998</v>
          </cell>
          <cell r="O4304">
            <v>23</v>
          </cell>
        </row>
        <row r="4305">
          <cell r="A4305" t="str">
            <v>C&amp;I</v>
          </cell>
          <cell r="B4305">
            <v>8</v>
          </cell>
          <cell r="C4305" t="str">
            <v>S</v>
          </cell>
          <cell r="D4305" t="str">
            <v>All</v>
          </cell>
          <cell r="E4305" t="str">
            <v>Enrollment Date Quintile: 2nd Latest</v>
          </cell>
          <cell r="F4305">
            <v>61.5685</v>
          </cell>
          <cell r="G4305">
            <v>1.6592960000000001</v>
          </cell>
          <cell r="H4305">
            <v>1.8688689999999999</v>
          </cell>
          <cell r="I4305">
            <v>-0.45478059999999998</v>
          </cell>
          <cell r="J4305">
            <v>-0.1860926</v>
          </cell>
          <cell r="K4305">
            <v>0</v>
          </cell>
          <cell r="L4305">
            <v>0.1860926</v>
          </cell>
          <cell r="M4305">
            <v>0.45478059999999998</v>
          </cell>
          <cell r="N4305">
            <v>0.45478059999999998</v>
          </cell>
          <cell r="O4305">
            <v>23</v>
          </cell>
        </row>
        <row r="4306">
          <cell r="A4306" t="str">
            <v>C&amp;I</v>
          </cell>
          <cell r="B4306">
            <v>9</v>
          </cell>
          <cell r="C4306" t="str">
            <v>S</v>
          </cell>
          <cell r="D4306" t="str">
            <v>All</v>
          </cell>
          <cell r="E4306" t="str">
            <v>Enrollment Date Quintile: 2nd Latest</v>
          </cell>
          <cell r="F4306">
            <v>66.619</v>
          </cell>
          <cell r="G4306">
            <v>3.4722309999999998</v>
          </cell>
          <cell r="H4306">
            <v>3.7700710000000002</v>
          </cell>
          <cell r="I4306">
            <v>-0.47967310000000002</v>
          </cell>
          <cell r="J4306">
            <v>-0.19627839999999999</v>
          </cell>
          <cell r="K4306">
            <v>0</v>
          </cell>
          <cell r="L4306">
            <v>0.19627839999999999</v>
          </cell>
          <cell r="M4306">
            <v>0.47967310000000002</v>
          </cell>
          <cell r="N4306">
            <v>0.47967310000000002</v>
          </cell>
          <cell r="O4306">
            <v>23</v>
          </cell>
        </row>
        <row r="4307">
          <cell r="A4307" t="str">
            <v>C&amp;I</v>
          </cell>
          <cell r="B4307">
            <v>10</v>
          </cell>
          <cell r="C4307" t="str">
            <v>S</v>
          </cell>
          <cell r="D4307" t="str">
            <v>All</v>
          </cell>
          <cell r="E4307" t="str">
            <v>Enrollment Date Quintile: 2nd Latest</v>
          </cell>
          <cell r="F4307">
            <v>71.758899999999997</v>
          </cell>
          <cell r="G4307">
            <v>3.4675319999999998</v>
          </cell>
          <cell r="H4307">
            <v>3.5651799999999998</v>
          </cell>
          <cell r="I4307">
            <v>-0.4846184</v>
          </cell>
          <cell r="J4307">
            <v>-0.1983019</v>
          </cell>
          <cell r="K4307">
            <v>0</v>
          </cell>
          <cell r="L4307">
            <v>0.1983019</v>
          </cell>
          <cell r="M4307">
            <v>0.4846184</v>
          </cell>
          <cell r="N4307">
            <v>0.4846184</v>
          </cell>
          <cell r="O4307">
            <v>23</v>
          </cell>
        </row>
        <row r="4308">
          <cell r="A4308" t="str">
            <v>C&amp;I</v>
          </cell>
          <cell r="B4308">
            <v>11</v>
          </cell>
          <cell r="C4308" t="str">
            <v>S</v>
          </cell>
          <cell r="D4308" t="str">
            <v>All</v>
          </cell>
          <cell r="E4308" t="str">
            <v>Enrollment Date Quintile: 2nd Latest</v>
          </cell>
          <cell r="F4308">
            <v>78.0685</v>
          </cell>
          <cell r="G4308">
            <v>3.7156980000000002</v>
          </cell>
          <cell r="H4308">
            <v>3.882965</v>
          </cell>
          <cell r="I4308">
            <v>-0.46854390000000001</v>
          </cell>
          <cell r="J4308">
            <v>-0.19172439999999999</v>
          </cell>
          <cell r="K4308">
            <v>0</v>
          </cell>
          <cell r="L4308">
            <v>0.19172439999999999</v>
          </cell>
          <cell r="M4308">
            <v>0.46854390000000001</v>
          </cell>
          <cell r="N4308">
            <v>0.46854390000000001</v>
          </cell>
          <cell r="O4308">
            <v>23</v>
          </cell>
        </row>
        <row r="4309">
          <cell r="A4309" t="str">
            <v>C&amp;I</v>
          </cell>
          <cell r="B4309">
            <v>12</v>
          </cell>
          <cell r="C4309" t="str">
            <v>S</v>
          </cell>
          <cell r="D4309" t="str">
            <v>All</v>
          </cell>
          <cell r="E4309" t="str">
            <v>Enrollment Date Quintile: 2nd Latest</v>
          </cell>
          <cell r="F4309">
            <v>83.869</v>
          </cell>
          <cell r="G4309">
            <v>4.0488369999999998</v>
          </cell>
          <cell r="H4309">
            <v>4.2223240000000004</v>
          </cell>
          <cell r="I4309">
            <v>-0.4581614</v>
          </cell>
          <cell r="J4309">
            <v>-0.1874759</v>
          </cell>
          <cell r="K4309">
            <v>0</v>
          </cell>
          <cell r="L4309">
            <v>0.1874759</v>
          </cell>
          <cell r="M4309">
            <v>0.4581614</v>
          </cell>
          <cell r="N4309">
            <v>0.4581614</v>
          </cell>
          <cell r="O4309">
            <v>23</v>
          </cell>
        </row>
        <row r="4310">
          <cell r="A4310" t="str">
            <v>C&amp;I</v>
          </cell>
          <cell r="B4310">
            <v>13</v>
          </cell>
          <cell r="C4310" t="str">
            <v>S</v>
          </cell>
          <cell r="D4310" t="str">
            <v>All</v>
          </cell>
          <cell r="E4310" t="str">
            <v>Enrollment Date Quintile: 2nd Latest</v>
          </cell>
          <cell r="F4310">
            <v>87.369</v>
          </cell>
          <cell r="G4310">
            <v>4.1122519999999998</v>
          </cell>
          <cell r="H4310">
            <v>4.4097340000000003</v>
          </cell>
          <cell r="I4310">
            <v>-0.4665532</v>
          </cell>
          <cell r="J4310">
            <v>-0.19090979999999999</v>
          </cell>
          <cell r="K4310">
            <v>0</v>
          </cell>
          <cell r="L4310">
            <v>0.19090979999999999</v>
          </cell>
          <cell r="M4310">
            <v>0.4665532</v>
          </cell>
          <cell r="N4310">
            <v>0.4665532</v>
          </cell>
          <cell r="O4310">
            <v>23</v>
          </cell>
        </row>
        <row r="4311">
          <cell r="A4311" t="str">
            <v>C&amp;I</v>
          </cell>
          <cell r="B4311">
            <v>14</v>
          </cell>
          <cell r="C4311" t="str">
            <v>S</v>
          </cell>
          <cell r="D4311" t="str">
            <v>All</v>
          </cell>
          <cell r="E4311" t="str">
            <v>Enrollment Date Quintile: 2nd Latest</v>
          </cell>
          <cell r="F4311">
            <v>91.139899999999997</v>
          </cell>
          <cell r="G4311">
            <v>4.1918490000000004</v>
          </cell>
          <cell r="H4311">
            <v>4.124663</v>
          </cell>
          <cell r="I4311">
            <v>-0.47540660000000001</v>
          </cell>
          <cell r="J4311">
            <v>-0.1945325</v>
          </cell>
          <cell r="K4311">
            <v>0</v>
          </cell>
          <cell r="L4311">
            <v>0.1945325</v>
          </cell>
          <cell r="M4311">
            <v>0.47540660000000001</v>
          </cell>
          <cell r="N4311">
            <v>0.47540660000000001</v>
          </cell>
          <cell r="O4311">
            <v>23</v>
          </cell>
        </row>
        <row r="4312">
          <cell r="A4312" t="str">
            <v>C&amp;I</v>
          </cell>
          <cell r="B4312">
            <v>15</v>
          </cell>
          <cell r="C4312" t="str">
            <v>S</v>
          </cell>
          <cell r="D4312" t="str">
            <v>All</v>
          </cell>
          <cell r="E4312" t="str">
            <v>Enrollment Date Quintile: 2nd Latest</v>
          </cell>
          <cell r="F4312">
            <v>94.330399999999997</v>
          </cell>
          <cell r="G4312">
            <v>4.7153460000000003</v>
          </cell>
          <cell r="H4312">
            <v>4.1442969999999999</v>
          </cell>
          <cell r="I4312">
            <v>-0.45982079999999997</v>
          </cell>
          <cell r="J4312">
            <v>-0.18815490000000001</v>
          </cell>
          <cell r="K4312">
            <v>0</v>
          </cell>
          <cell r="L4312">
            <v>0.18815490000000001</v>
          </cell>
          <cell r="M4312">
            <v>0.45982079999999997</v>
          </cell>
          <cell r="N4312">
            <v>0.45982079999999997</v>
          </cell>
          <cell r="O4312">
            <v>23</v>
          </cell>
        </row>
        <row r="4313">
          <cell r="A4313" t="str">
            <v>C&amp;I</v>
          </cell>
          <cell r="B4313">
            <v>16</v>
          </cell>
          <cell r="C4313" t="str">
            <v>S</v>
          </cell>
          <cell r="D4313" t="str">
            <v>All</v>
          </cell>
          <cell r="E4313" t="str">
            <v>Enrollment Date Quintile: 2nd Latest</v>
          </cell>
          <cell r="F4313">
            <v>96.550600000000003</v>
          </cell>
          <cell r="G4313">
            <v>4.9675180000000001</v>
          </cell>
          <cell r="H4313">
            <v>4.5</v>
          </cell>
          <cell r="I4313">
            <v>-0.47879159999999998</v>
          </cell>
          <cell r="J4313">
            <v>-0.1959176</v>
          </cell>
          <cell r="K4313">
            <v>0</v>
          </cell>
          <cell r="L4313">
            <v>0.1959176</v>
          </cell>
          <cell r="M4313">
            <v>0.47879159999999998</v>
          </cell>
          <cell r="N4313">
            <v>0.47879159999999998</v>
          </cell>
          <cell r="O4313">
            <v>23</v>
          </cell>
        </row>
        <row r="4314">
          <cell r="A4314" t="str">
            <v>C&amp;I</v>
          </cell>
          <cell r="B4314">
            <v>17</v>
          </cell>
          <cell r="C4314" t="str">
            <v>S</v>
          </cell>
          <cell r="D4314" t="str">
            <v>All</v>
          </cell>
          <cell r="E4314" t="str">
            <v>Enrollment Date Quintile: 2nd Latest</v>
          </cell>
          <cell r="F4314">
            <v>97.800600000000003</v>
          </cell>
          <cell r="G4314">
            <v>5.0658589999999997</v>
          </cell>
          <cell r="H4314">
            <v>4.6894359999999997</v>
          </cell>
          <cell r="I4314">
            <v>-0.4805468</v>
          </cell>
          <cell r="J4314">
            <v>-0.1966359</v>
          </cell>
          <cell r="K4314">
            <v>0</v>
          </cell>
          <cell r="L4314">
            <v>0.1966359</v>
          </cell>
          <cell r="M4314">
            <v>0.4805468</v>
          </cell>
          <cell r="N4314">
            <v>0.4805468</v>
          </cell>
          <cell r="O4314">
            <v>23</v>
          </cell>
        </row>
        <row r="4315">
          <cell r="A4315" t="str">
            <v>C&amp;I</v>
          </cell>
          <cell r="B4315">
            <v>18</v>
          </cell>
          <cell r="C4315" t="str">
            <v>S</v>
          </cell>
          <cell r="D4315" t="str">
            <v>All</v>
          </cell>
          <cell r="E4315" t="str">
            <v>Enrollment Date Quintile: 2nd Latest</v>
          </cell>
          <cell r="F4315">
            <v>97.360100000000003</v>
          </cell>
          <cell r="G4315">
            <v>4.7770000000000001</v>
          </cell>
          <cell r="H4315">
            <v>4.533436</v>
          </cell>
          <cell r="I4315">
            <v>-0.50375429999999999</v>
          </cell>
          <cell r="J4315">
            <v>-0.20613219999999999</v>
          </cell>
          <cell r="K4315">
            <v>0</v>
          </cell>
          <cell r="L4315">
            <v>0.20613219999999999</v>
          </cell>
          <cell r="M4315">
            <v>0.50375429999999999</v>
          </cell>
          <cell r="N4315">
            <v>0.50375429999999999</v>
          </cell>
          <cell r="O4315">
            <v>23</v>
          </cell>
        </row>
        <row r="4316">
          <cell r="A4316" t="str">
            <v>C&amp;I</v>
          </cell>
          <cell r="B4316">
            <v>19</v>
          </cell>
          <cell r="C4316" t="str">
            <v>S</v>
          </cell>
          <cell r="D4316" t="str">
            <v>All</v>
          </cell>
          <cell r="E4316" t="str">
            <v>Enrollment Date Quintile: 2nd Latest</v>
          </cell>
          <cell r="F4316">
            <v>95.639899999999997</v>
          </cell>
          <cell r="G4316">
            <v>3.6630410000000002</v>
          </cell>
          <cell r="H4316">
            <v>3.3642850000000002</v>
          </cell>
          <cell r="I4316">
            <v>-0.50959580000000004</v>
          </cell>
          <cell r="J4316">
            <v>-0.2085225</v>
          </cell>
          <cell r="K4316">
            <v>0</v>
          </cell>
          <cell r="L4316">
            <v>0.2085225</v>
          </cell>
          <cell r="M4316">
            <v>0.50959580000000004</v>
          </cell>
          <cell r="N4316">
            <v>0.50959580000000004</v>
          </cell>
          <cell r="O4316">
            <v>23</v>
          </cell>
        </row>
        <row r="4317">
          <cell r="A4317" t="str">
            <v>C&amp;I</v>
          </cell>
          <cell r="B4317">
            <v>20</v>
          </cell>
          <cell r="C4317" t="str">
            <v>S</v>
          </cell>
          <cell r="D4317" t="str">
            <v>All</v>
          </cell>
          <cell r="E4317" t="str">
            <v>Enrollment Date Quintile: 2nd Latest</v>
          </cell>
          <cell r="F4317">
            <v>91</v>
          </cell>
          <cell r="G4317">
            <v>1.38842</v>
          </cell>
          <cell r="H4317">
            <v>2.1330260000000001</v>
          </cell>
          <cell r="I4317">
            <v>-0.49767050000000002</v>
          </cell>
          <cell r="J4317">
            <v>-0.20364270000000001</v>
          </cell>
          <cell r="K4317">
            <v>0</v>
          </cell>
          <cell r="L4317">
            <v>0.20364270000000001</v>
          </cell>
          <cell r="M4317">
            <v>0.49767050000000002</v>
          </cell>
          <cell r="N4317">
            <v>0.49767050000000002</v>
          </cell>
          <cell r="O4317">
            <v>23</v>
          </cell>
        </row>
        <row r="4318">
          <cell r="A4318" t="str">
            <v>C&amp;I</v>
          </cell>
          <cell r="B4318">
            <v>21</v>
          </cell>
          <cell r="C4318" t="str">
            <v>S</v>
          </cell>
          <cell r="D4318" t="str">
            <v>All</v>
          </cell>
          <cell r="E4318" t="str">
            <v>Enrollment Date Quintile: 2nd Latest</v>
          </cell>
          <cell r="F4318">
            <v>85.75</v>
          </cell>
          <cell r="G4318">
            <v>1.162077</v>
          </cell>
          <cell r="H4318">
            <v>1.5030190000000001</v>
          </cell>
          <cell r="I4318">
            <v>-0.44954440000000001</v>
          </cell>
          <cell r="J4318">
            <v>-0.1839499</v>
          </cell>
          <cell r="K4318">
            <v>0</v>
          </cell>
          <cell r="L4318">
            <v>0.1839499</v>
          </cell>
          <cell r="M4318">
            <v>0.44954440000000001</v>
          </cell>
          <cell r="N4318">
            <v>0.44954440000000001</v>
          </cell>
          <cell r="O4318">
            <v>23</v>
          </cell>
        </row>
        <row r="4319">
          <cell r="A4319" t="str">
            <v>C&amp;I</v>
          </cell>
          <cell r="B4319">
            <v>22</v>
          </cell>
          <cell r="C4319" t="str">
            <v>S</v>
          </cell>
          <cell r="D4319" t="str">
            <v>All</v>
          </cell>
          <cell r="E4319" t="str">
            <v>Enrollment Date Quintile: 2nd Latest</v>
          </cell>
          <cell r="F4319">
            <v>82.6905</v>
          </cell>
          <cell r="G4319">
            <v>0.99720390000000003</v>
          </cell>
          <cell r="H4319">
            <v>1.312962</v>
          </cell>
          <cell r="I4319">
            <v>-0.42929420000000001</v>
          </cell>
          <cell r="J4319">
            <v>-0.17566370000000001</v>
          </cell>
          <cell r="K4319">
            <v>0</v>
          </cell>
          <cell r="L4319">
            <v>0.17566370000000001</v>
          </cell>
          <cell r="M4319">
            <v>0.42929420000000001</v>
          </cell>
          <cell r="N4319">
            <v>0.42929420000000001</v>
          </cell>
          <cell r="O4319">
            <v>23</v>
          </cell>
        </row>
        <row r="4320">
          <cell r="A4320" t="str">
            <v>C&amp;I</v>
          </cell>
          <cell r="B4320">
            <v>23</v>
          </cell>
          <cell r="C4320" t="str">
            <v>S</v>
          </cell>
          <cell r="D4320" t="str">
            <v>All</v>
          </cell>
          <cell r="E4320" t="str">
            <v>Enrollment Date Quintile: 2nd Latest</v>
          </cell>
          <cell r="F4320">
            <v>78.449399999999997</v>
          </cell>
          <cell r="G4320">
            <v>0.82603409999999999</v>
          </cell>
          <cell r="H4320">
            <v>1.206804</v>
          </cell>
          <cell r="I4320">
            <v>-0.41667870000000001</v>
          </cell>
          <cell r="J4320">
            <v>-0.1705016</v>
          </cell>
          <cell r="K4320">
            <v>0</v>
          </cell>
          <cell r="L4320">
            <v>0.1705016</v>
          </cell>
          <cell r="M4320">
            <v>0.41667870000000001</v>
          </cell>
          <cell r="N4320">
            <v>0.41667870000000001</v>
          </cell>
          <cell r="O4320">
            <v>23</v>
          </cell>
        </row>
        <row r="4321">
          <cell r="A4321" t="str">
            <v>C&amp;I</v>
          </cell>
          <cell r="B4321">
            <v>24</v>
          </cell>
          <cell r="C4321" t="str">
            <v>S</v>
          </cell>
          <cell r="D4321" t="str">
            <v>All</v>
          </cell>
          <cell r="E4321" t="str">
            <v>Enrollment Date Quintile: 2nd Latest</v>
          </cell>
          <cell r="F4321">
            <v>75.729200000000006</v>
          </cell>
          <cell r="G4321">
            <v>0.67993230000000004</v>
          </cell>
          <cell r="H4321">
            <v>1.1736260000000001</v>
          </cell>
          <cell r="I4321">
            <v>-0.4088234</v>
          </cell>
          <cell r="J4321">
            <v>-0.1672872</v>
          </cell>
          <cell r="K4321">
            <v>0</v>
          </cell>
          <cell r="L4321">
            <v>0.1672872</v>
          </cell>
          <cell r="M4321">
            <v>0.4088234</v>
          </cell>
          <cell r="N4321">
            <v>0.4088234</v>
          </cell>
          <cell r="O4321">
            <v>23</v>
          </cell>
        </row>
        <row r="4322">
          <cell r="A4322" t="str">
            <v>C&amp;I</v>
          </cell>
          <cell r="B4322">
            <v>1</v>
          </cell>
          <cell r="C4322" t="str">
            <v>S</v>
          </cell>
          <cell r="D4322" t="str">
            <v>All</v>
          </cell>
          <cell r="E4322" t="str">
            <v>Enrollment Date Quintile: Earliest</v>
          </cell>
          <cell r="F4322">
            <v>67.668999999999997</v>
          </cell>
          <cell r="G4322">
            <v>1.57768</v>
          </cell>
          <cell r="H4322">
            <v>1.5771649999999999</v>
          </cell>
          <cell r="I4322">
            <v>-0.29327999999999999</v>
          </cell>
          <cell r="J4322">
            <v>-0.1200078</v>
          </cell>
          <cell r="K4322">
            <v>0</v>
          </cell>
          <cell r="L4322">
            <v>0.1200078</v>
          </cell>
          <cell r="M4322">
            <v>0.29327999999999999</v>
          </cell>
          <cell r="N4322">
            <v>0.29327999999999999</v>
          </cell>
          <cell r="O4322">
            <v>165</v>
          </cell>
        </row>
        <row r="4323">
          <cell r="A4323" t="str">
            <v>C&amp;I</v>
          </cell>
          <cell r="B4323">
            <v>2</v>
          </cell>
          <cell r="C4323" t="str">
            <v>S</v>
          </cell>
          <cell r="D4323" t="str">
            <v>All</v>
          </cell>
          <cell r="E4323" t="str">
            <v>Enrollment Date Quintile: Earliest</v>
          </cell>
          <cell r="F4323">
            <v>65.784999999999997</v>
          </cell>
          <cell r="G4323">
            <v>1.5789200000000001</v>
          </cell>
          <cell r="H4323">
            <v>1.4995799999999999</v>
          </cell>
          <cell r="I4323">
            <v>-0.28816120000000001</v>
          </cell>
          <cell r="J4323">
            <v>-0.1179132</v>
          </cell>
          <cell r="K4323">
            <v>0</v>
          </cell>
          <cell r="L4323">
            <v>0.1179132</v>
          </cell>
          <cell r="M4323">
            <v>0.28816120000000001</v>
          </cell>
          <cell r="N4323">
            <v>0.28816120000000001</v>
          </cell>
          <cell r="O4323">
            <v>165</v>
          </cell>
        </row>
        <row r="4324">
          <cell r="A4324" t="str">
            <v>C&amp;I</v>
          </cell>
          <cell r="B4324">
            <v>3</v>
          </cell>
          <cell r="C4324" t="str">
            <v>S</v>
          </cell>
          <cell r="D4324" t="str">
            <v>All</v>
          </cell>
          <cell r="E4324" t="str">
            <v>Enrollment Date Quintile: Earliest</v>
          </cell>
          <cell r="F4324">
            <v>63.949100000000001</v>
          </cell>
          <cell r="G4324">
            <v>1.558052</v>
          </cell>
          <cell r="H4324">
            <v>1.4593210000000001</v>
          </cell>
          <cell r="I4324">
            <v>-0.28348519999999999</v>
          </cell>
          <cell r="J4324">
            <v>-0.1159998</v>
          </cell>
          <cell r="K4324">
            <v>0</v>
          </cell>
          <cell r="L4324">
            <v>0.1159998</v>
          </cell>
          <cell r="M4324">
            <v>0.28348519999999999</v>
          </cell>
          <cell r="N4324">
            <v>0.28348519999999999</v>
          </cell>
          <cell r="O4324">
            <v>165</v>
          </cell>
        </row>
        <row r="4325">
          <cell r="A4325" t="str">
            <v>C&amp;I</v>
          </cell>
          <cell r="B4325">
            <v>4</v>
          </cell>
          <cell r="C4325" t="str">
            <v>S</v>
          </cell>
          <cell r="D4325" t="str">
            <v>All</v>
          </cell>
          <cell r="E4325" t="str">
            <v>Enrollment Date Quintile: Earliest</v>
          </cell>
          <cell r="F4325">
            <v>63.6616</v>
          </cell>
          <cell r="G4325">
            <v>1.4466270000000001</v>
          </cell>
          <cell r="H4325">
            <v>1.3756109999999999</v>
          </cell>
          <cell r="I4325">
            <v>-0.28127930000000001</v>
          </cell>
          <cell r="J4325">
            <v>-0.1150972</v>
          </cell>
          <cell r="K4325">
            <v>0</v>
          </cell>
          <cell r="L4325">
            <v>0.1150972</v>
          </cell>
          <cell r="M4325">
            <v>0.28127930000000001</v>
          </cell>
          <cell r="N4325">
            <v>0.28127930000000001</v>
          </cell>
          <cell r="O4325">
            <v>165</v>
          </cell>
        </row>
        <row r="4326">
          <cell r="A4326" t="str">
            <v>C&amp;I</v>
          </cell>
          <cell r="B4326">
            <v>5</v>
          </cell>
          <cell r="C4326" t="str">
            <v>S</v>
          </cell>
          <cell r="D4326" t="str">
            <v>All</v>
          </cell>
          <cell r="E4326" t="str">
            <v>Enrollment Date Quintile: Earliest</v>
          </cell>
          <cell r="F4326">
            <v>63.107399999999998</v>
          </cell>
          <cell r="G4326">
            <v>1.547838</v>
          </cell>
          <cell r="H4326">
            <v>1.503072</v>
          </cell>
          <cell r="I4326">
            <v>-0.28025929999999999</v>
          </cell>
          <cell r="J4326">
            <v>-0.1146798</v>
          </cell>
          <cell r="K4326">
            <v>0</v>
          </cell>
          <cell r="L4326">
            <v>0.1146798</v>
          </cell>
          <cell r="M4326">
            <v>0.28025929999999999</v>
          </cell>
          <cell r="N4326">
            <v>0.28025929999999999</v>
          </cell>
          <cell r="O4326">
            <v>165</v>
          </cell>
        </row>
        <row r="4327">
          <cell r="A4327" t="str">
            <v>C&amp;I</v>
          </cell>
          <cell r="B4327">
            <v>6</v>
          </cell>
          <cell r="C4327" t="str">
            <v>S</v>
          </cell>
          <cell r="D4327" t="str">
            <v>All</v>
          </cell>
          <cell r="E4327" t="str">
            <v>Enrollment Date Quintile: Earliest</v>
          </cell>
          <cell r="F4327">
            <v>62.518500000000003</v>
          </cell>
          <cell r="G4327">
            <v>1.6793530000000001</v>
          </cell>
          <cell r="H4327">
            <v>1.7147220000000001</v>
          </cell>
          <cell r="I4327">
            <v>-0.2816554</v>
          </cell>
          <cell r="J4327">
            <v>-0.1152511</v>
          </cell>
          <cell r="K4327">
            <v>0</v>
          </cell>
          <cell r="L4327">
            <v>0.1152511</v>
          </cell>
          <cell r="M4327">
            <v>0.2816554</v>
          </cell>
          <cell r="N4327">
            <v>0.2816554</v>
          </cell>
          <cell r="O4327">
            <v>165</v>
          </cell>
        </row>
        <row r="4328">
          <cell r="A4328" t="str">
            <v>C&amp;I</v>
          </cell>
          <cell r="B4328">
            <v>7</v>
          </cell>
          <cell r="C4328" t="str">
            <v>S</v>
          </cell>
          <cell r="D4328" t="str">
            <v>All</v>
          </cell>
          <cell r="E4328" t="str">
            <v>Enrollment Date Quintile: Earliest</v>
          </cell>
          <cell r="F4328">
            <v>62.101999999999997</v>
          </cell>
          <cell r="G4328">
            <v>1.7323809999999999</v>
          </cell>
          <cell r="H4328">
            <v>1.7530490000000001</v>
          </cell>
          <cell r="I4328">
            <v>-0.28272700000000001</v>
          </cell>
          <cell r="J4328">
            <v>-0.1156896</v>
          </cell>
          <cell r="K4328">
            <v>0</v>
          </cell>
          <cell r="L4328">
            <v>0.1156896</v>
          </cell>
          <cell r="M4328">
            <v>0.28272700000000001</v>
          </cell>
          <cell r="N4328">
            <v>0.28272700000000001</v>
          </cell>
          <cell r="O4328">
            <v>165</v>
          </cell>
        </row>
        <row r="4329">
          <cell r="A4329" t="str">
            <v>C&amp;I</v>
          </cell>
          <cell r="B4329">
            <v>8</v>
          </cell>
          <cell r="C4329" t="str">
            <v>S</v>
          </cell>
          <cell r="D4329" t="str">
            <v>All</v>
          </cell>
          <cell r="E4329" t="str">
            <v>Enrollment Date Quintile: Earliest</v>
          </cell>
          <cell r="F4329">
            <v>63.885100000000001</v>
          </cell>
          <cell r="G4329">
            <v>1.8542860000000001</v>
          </cell>
          <cell r="H4329">
            <v>1.9295070000000001</v>
          </cell>
          <cell r="I4329">
            <v>-0.28430549999999999</v>
          </cell>
          <cell r="J4329">
            <v>-0.11633549999999999</v>
          </cell>
          <cell r="K4329">
            <v>0</v>
          </cell>
          <cell r="L4329">
            <v>0.11633549999999999</v>
          </cell>
          <cell r="M4329">
            <v>0.28430549999999999</v>
          </cell>
          <cell r="N4329">
            <v>0.28430549999999999</v>
          </cell>
          <cell r="O4329">
            <v>165</v>
          </cell>
        </row>
        <row r="4330">
          <cell r="A4330" t="str">
            <v>C&amp;I</v>
          </cell>
          <cell r="B4330">
            <v>9</v>
          </cell>
          <cell r="C4330" t="str">
            <v>S</v>
          </cell>
          <cell r="D4330" t="str">
            <v>All</v>
          </cell>
          <cell r="E4330" t="str">
            <v>Enrollment Date Quintile: Earliest</v>
          </cell>
          <cell r="F4330">
            <v>69.397499999999994</v>
          </cell>
          <cell r="G4330">
            <v>2.7556790000000002</v>
          </cell>
          <cell r="H4330">
            <v>2.9093209999999998</v>
          </cell>
          <cell r="I4330">
            <v>-0.30536219999999997</v>
          </cell>
          <cell r="J4330">
            <v>-0.1249517</v>
          </cell>
          <cell r="K4330">
            <v>0</v>
          </cell>
          <cell r="L4330">
            <v>0.1249517</v>
          </cell>
          <cell r="M4330">
            <v>0.30536219999999997</v>
          </cell>
          <cell r="N4330">
            <v>0.30536219999999997</v>
          </cell>
          <cell r="O4330">
            <v>165</v>
          </cell>
        </row>
        <row r="4331">
          <cell r="A4331" t="str">
            <v>C&amp;I</v>
          </cell>
          <cell r="B4331">
            <v>10</v>
          </cell>
          <cell r="C4331" t="str">
            <v>S</v>
          </cell>
          <cell r="D4331" t="str">
            <v>All</v>
          </cell>
          <cell r="E4331" t="str">
            <v>Enrollment Date Quintile: Earliest</v>
          </cell>
          <cell r="F4331">
            <v>76.080799999999996</v>
          </cell>
          <cell r="G4331">
            <v>4.0697169999999998</v>
          </cell>
          <cell r="H4331">
            <v>4.2684689999999996</v>
          </cell>
          <cell r="I4331">
            <v>-0.33348290000000003</v>
          </cell>
          <cell r="J4331">
            <v>-0.13645850000000001</v>
          </cell>
          <cell r="K4331">
            <v>0</v>
          </cell>
          <cell r="L4331">
            <v>0.13645850000000001</v>
          </cell>
          <cell r="M4331">
            <v>0.33348290000000003</v>
          </cell>
          <cell r="N4331">
            <v>0.33348290000000003</v>
          </cell>
          <cell r="O4331">
            <v>165</v>
          </cell>
        </row>
        <row r="4332">
          <cell r="A4332" t="str">
            <v>C&amp;I</v>
          </cell>
          <cell r="B4332">
            <v>11</v>
          </cell>
          <cell r="C4332" t="str">
            <v>S</v>
          </cell>
          <cell r="D4332" t="str">
            <v>All</v>
          </cell>
          <cell r="E4332" t="str">
            <v>Enrollment Date Quintile: Earliest</v>
          </cell>
          <cell r="F4332">
            <v>81.514200000000002</v>
          </cell>
          <cell r="G4332">
            <v>5.3217610000000004</v>
          </cell>
          <cell r="H4332">
            <v>5.3861910000000002</v>
          </cell>
          <cell r="I4332">
            <v>-0.3457344</v>
          </cell>
          <cell r="J4332">
            <v>-0.14147170000000001</v>
          </cell>
          <cell r="K4332">
            <v>0</v>
          </cell>
          <cell r="L4332">
            <v>0.14147170000000001</v>
          </cell>
          <cell r="M4332">
            <v>0.3457344</v>
          </cell>
          <cell r="N4332">
            <v>0.3457344</v>
          </cell>
          <cell r="O4332">
            <v>165</v>
          </cell>
        </row>
        <row r="4333">
          <cell r="A4333" t="str">
            <v>C&amp;I</v>
          </cell>
          <cell r="B4333">
            <v>12</v>
          </cell>
          <cell r="C4333" t="str">
            <v>S</v>
          </cell>
          <cell r="D4333" t="str">
            <v>All</v>
          </cell>
          <cell r="E4333" t="str">
            <v>Enrollment Date Quintile: Earliest</v>
          </cell>
          <cell r="F4333">
            <v>85.283500000000004</v>
          </cell>
          <cell r="G4333">
            <v>6.2344819999999999</v>
          </cell>
          <cell r="H4333">
            <v>6.2590170000000001</v>
          </cell>
          <cell r="I4333">
            <v>-0.35830810000000002</v>
          </cell>
          <cell r="J4333">
            <v>-0.14661679999999999</v>
          </cell>
          <cell r="K4333">
            <v>0</v>
          </cell>
          <cell r="L4333">
            <v>0.14661679999999999</v>
          </cell>
          <cell r="M4333">
            <v>0.35830810000000002</v>
          </cell>
          <cell r="N4333">
            <v>0.35830810000000002</v>
          </cell>
          <cell r="O4333">
            <v>165</v>
          </cell>
        </row>
        <row r="4334">
          <cell r="A4334" t="str">
            <v>C&amp;I</v>
          </cell>
          <cell r="B4334">
            <v>13</v>
          </cell>
          <cell r="C4334" t="str">
            <v>S</v>
          </cell>
          <cell r="D4334" t="str">
            <v>All</v>
          </cell>
          <cell r="E4334" t="str">
            <v>Enrollment Date Quintile: Earliest</v>
          </cell>
          <cell r="F4334">
            <v>88.367500000000007</v>
          </cell>
          <cell r="G4334">
            <v>6.61944</v>
          </cell>
          <cell r="H4334">
            <v>6.7088640000000002</v>
          </cell>
          <cell r="I4334">
            <v>-0.33610570000000001</v>
          </cell>
          <cell r="J4334">
            <v>-0.13753170000000001</v>
          </cell>
          <cell r="K4334">
            <v>0</v>
          </cell>
          <cell r="L4334">
            <v>0.13753170000000001</v>
          </cell>
          <cell r="M4334">
            <v>0.33610570000000001</v>
          </cell>
          <cell r="N4334">
            <v>0.33610570000000001</v>
          </cell>
          <cell r="O4334">
            <v>165</v>
          </cell>
        </row>
        <row r="4335">
          <cell r="A4335" t="str">
            <v>C&amp;I</v>
          </cell>
          <cell r="B4335">
            <v>14</v>
          </cell>
          <cell r="C4335" t="str">
            <v>S</v>
          </cell>
          <cell r="D4335" t="str">
            <v>All</v>
          </cell>
          <cell r="E4335" t="str">
            <v>Enrollment Date Quintile: Earliest</v>
          </cell>
          <cell r="F4335">
            <v>91.025700000000001</v>
          </cell>
          <cell r="G4335">
            <v>7.2159760000000004</v>
          </cell>
          <cell r="H4335">
            <v>7.3696650000000004</v>
          </cell>
          <cell r="I4335">
            <v>-0.33095920000000001</v>
          </cell>
          <cell r="J4335">
            <v>-0.13542580000000001</v>
          </cell>
          <cell r="K4335">
            <v>0</v>
          </cell>
          <cell r="L4335">
            <v>0.13542580000000001</v>
          </cell>
          <cell r="M4335">
            <v>0.33095920000000001</v>
          </cell>
          <cell r="N4335">
            <v>0.33095920000000001</v>
          </cell>
          <cell r="O4335">
            <v>165</v>
          </cell>
        </row>
        <row r="4336">
          <cell r="A4336" t="str">
            <v>C&amp;I</v>
          </cell>
          <cell r="B4336">
            <v>15</v>
          </cell>
          <cell r="C4336" t="str">
            <v>S</v>
          </cell>
          <cell r="D4336" t="str">
            <v>All</v>
          </cell>
          <cell r="E4336" t="str">
            <v>Enrollment Date Quintile: Earliest</v>
          </cell>
          <cell r="F4336">
            <v>93.441199999999995</v>
          </cell>
          <cell r="G4336">
            <v>7.5824179999999997</v>
          </cell>
          <cell r="H4336">
            <v>7.2503399999999996</v>
          </cell>
          <cell r="I4336">
            <v>-0.3373949</v>
          </cell>
          <cell r="J4336">
            <v>-0.1380593</v>
          </cell>
          <cell r="K4336">
            <v>0</v>
          </cell>
          <cell r="L4336">
            <v>0.1380593</v>
          </cell>
          <cell r="M4336">
            <v>0.3373949</v>
          </cell>
          <cell r="N4336">
            <v>0.3373949</v>
          </cell>
          <cell r="O4336">
            <v>165</v>
          </cell>
        </row>
        <row r="4337">
          <cell r="A4337" t="str">
            <v>C&amp;I</v>
          </cell>
          <cell r="B4337">
            <v>16</v>
          </cell>
          <cell r="C4337" t="str">
            <v>S</v>
          </cell>
          <cell r="D4337" t="str">
            <v>All</v>
          </cell>
          <cell r="E4337" t="str">
            <v>Enrollment Date Quintile: Earliest</v>
          </cell>
          <cell r="F4337">
            <v>95.070800000000006</v>
          </cell>
          <cell r="G4337">
            <v>7.6098990000000004</v>
          </cell>
          <cell r="H4337">
            <v>6.894736</v>
          </cell>
          <cell r="I4337">
            <v>-0.33757029999999999</v>
          </cell>
          <cell r="J4337">
            <v>-0.13813110000000001</v>
          </cell>
          <cell r="K4337">
            <v>0</v>
          </cell>
          <cell r="L4337">
            <v>0.13813110000000001</v>
          </cell>
          <cell r="M4337">
            <v>0.33757029999999999</v>
          </cell>
          <cell r="N4337">
            <v>0.33757029999999999</v>
          </cell>
          <cell r="O4337">
            <v>165</v>
          </cell>
        </row>
        <row r="4338">
          <cell r="A4338" t="str">
            <v>C&amp;I</v>
          </cell>
          <cell r="B4338">
            <v>17</v>
          </cell>
          <cell r="C4338" t="str">
            <v>S</v>
          </cell>
          <cell r="D4338" t="str">
            <v>All</v>
          </cell>
          <cell r="E4338" t="str">
            <v>Enrollment Date Quintile: Earliest</v>
          </cell>
          <cell r="F4338">
            <v>95.630700000000004</v>
          </cell>
          <cell r="G4338">
            <v>7.4173080000000002</v>
          </cell>
          <cell r="H4338">
            <v>6.9784769999999998</v>
          </cell>
          <cell r="I4338">
            <v>-0.34660210000000002</v>
          </cell>
          <cell r="J4338">
            <v>-0.1418268</v>
          </cell>
          <cell r="K4338">
            <v>0</v>
          </cell>
          <cell r="L4338">
            <v>0.1418268</v>
          </cell>
          <cell r="M4338">
            <v>0.34660210000000002</v>
          </cell>
          <cell r="N4338">
            <v>0.34660210000000002</v>
          </cell>
          <cell r="O4338">
            <v>165</v>
          </cell>
        </row>
        <row r="4339">
          <cell r="A4339" t="str">
            <v>C&amp;I</v>
          </cell>
          <cell r="B4339">
            <v>18</v>
          </cell>
          <cell r="C4339" t="str">
            <v>S</v>
          </cell>
          <cell r="D4339" t="str">
            <v>All</v>
          </cell>
          <cell r="E4339" t="str">
            <v>Enrollment Date Quintile: Earliest</v>
          </cell>
          <cell r="F4339">
            <v>95.268500000000003</v>
          </cell>
          <cell r="G4339">
            <v>6.9640009999999997</v>
          </cell>
          <cell r="H4339">
            <v>6.0655700000000001</v>
          </cell>
          <cell r="I4339">
            <v>-0.33799859999999998</v>
          </cell>
          <cell r="J4339">
            <v>-0.13830629999999999</v>
          </cell>
          <cell r="K4339">
            <v>0</v>
          </cell>
          <cell r="L4339">
            <v>0.13830629999999999</v>
          </cell>
          <cell r="M4339">
            <v>0.33799859999999998</v>
          </cell>
          <cell r="N4339">
            <v>0.33799859999999998</v>
          </cell>
          <cell r="O4339">
            <v>165</v>
          </cell>
        </row>
        <row r="4340">
          <cell r="A4340" t="str">
            <v>C&amp;I</v>
          </cell>
          <cell r="B4340">
            <v>19</v>
          </cell>
          <cell r="C4340" t="str">
            <v>S</v>
          </cell>
          <cell r="D4340" t="str">
            <v>All</v>
          </cell>
          <cell r="E4340" t="str">
            <v>Enrollment Date Quintile: Earliest</v>
          </cell>
          <cell r="F4340">
            <v>93.168099999999995</v>
          </cell>
          <cell r="G4340">
            <v>6.1346239999999996</v>
          </cell>
          <cell r="H4340">
            <v>5.3909000000000002</v>
          </cell>
          <cell r="I4340">
            <v>-0.34438000000000002</v>
          </cell>
          <cell r="J4340">
            <v>-0.1409175</v>
          </cell>
          <cell r="K4340">
            <v>0</v>
          </cell>
          <cell r="L4340">
            <v>0.1409175</v>
          </cell>
          <cell r="M4340">
            <v>0.34438000000000002</v>
          </cell>
          <cell r="N4340">
            <v>0.34438000000000002</v>
          </cell>
          <cell r="O4340">
            <v>165</v>
          </cell>
        </row>
        <row r="4341">
          <cell r="A4341" t="str">
            <v>C&amp;I</v>
          </cell>
          <cell r="B4341">
            <v>20</v>
          </cell>
          <cell r="C4341" t="str">
            <v>S</v>
          </cell>
          <cell r="D4341" t="str">
            <v>All</v>
          </cell>
          <cell r="E4341" t="str">
            <v>Enrollment Date Quintile: Earliest</v>
          </cell>
          <cell r="F4341">
            <v>87.665099999999995</v>
          </cell>
          <cell r="G4341">
            <v>5.9179750000000002</v>
          </cell>
          <cell r="H4341">
            <v>5.0698530000000002</v>
          </cell>
          <cell r="I4341">
            <v>-0.34464260000000002</v>
          </cell>
          <cell r="J4341">
            <v>-0.14102500000000001</v>
          </cell>
          <cell r="K4341">
            <v>0</v>
          </cell>
          <cell r="L4341">
            <v>0.14102500000000001</v>
          </cell>
          <cell r="M4341">
            <v>0.34464260000000002</v>
          </cell>
          <cell r="N4341">
            <v>0.34464260000000002</v>
          </cell>
          <cell r="O4341">
            <v>165</v>
          </cell>
        </row>
        <row r="4342">
          <cell r="A4342" t="str">
            <v>C&amp;I</v>
          </cell>
          <cell r="B4342">
            <v>21</v>
          </cell>
          <cell r="C4342" t="str">
            <v>S</v>
          </cell>
          <cell r="D4342" t="str">
            <v>All</v>
          </cell>
          <cell r="E4342" t="str">
            <v>Enrollment Date Quintile: Earliest</v>
          </cell>
          <cell r="F4342">
            <v>82.5505</v>
          </cell>
          <cell r="G4342">
            <v>4.9505710000000001</v>
          </cell>
          <cell r="H4342">
            <v>4.2310059999999998</v>
          </cell>
          <cell r="I4342">
            <v>-0.34819</v>
          </cell>
          <cell r="J4342">
            <v>-0.14247650000000001</v>
          </cell>
          <cell r="K4342">
            <v>0</v>
          </cell>
          <cell r="L4342">
            <v>0.14247650000000001</v>
          </cell>
          <cell r="M4342">
            <v>0.34819</v>
          </cell>
          <cell r="N4342">
            <v>0.34819</v>
          </cell>
          <cell r="O4342">
            <v>165</v>
          </cell>
        </row>
        <row r="4343">
          <cell r="A4343" t="str">
            <v>C&amp;I</v>
          </cell>
          <cell r="B4343">
            <v>22</v>
          </cell>
          <cell r="C4343" t="str">
            <v>S</v>
          </cell>
          <cell r="D4343" t="str">
            <v>All</v>
          </cell>
          <cell r="E4343" t="str">
            <v>Enrollment Date Quintile: Earliest</v>
          </cell>
          <cell r="F4343">
            <v>78.996600000000001</v>
          </cell>
          <cell r="G4343">
            <v>3.848557</v>
          </cell>
          <cell r="H4343">
            <v>3.265069</v>
          </cell>
          <cell r="I4343">
            <v>-0.34849340000000001</v>
          </cell>
          <cell r="J4343">
            <v>-0.1426007</v>
          </cell>
          <cell r="K4343">
            <v>0</v>
          </cell>
          <cell r="L4343">
            <v>0.1426007</v>
          </cell>
          <cell r="M4343">
            <v>0.34849340000000001</v>
          </cell>
          <cell r="N4343">
            <v>0.34849340000000001</v>
          </cell>
          <cell r="O4343">
            <v>165</v>
          </cell>
        </row>
        <row r="4344">
          <cell r="A4344" t="str">
            <v>C&amp;I</v>
          </cell>
          <cell r="B4344">
            <v>23</v>
          </cell>
          <cell r="C4344" t="str">
            <v>S</v>
          </cell>
          <cell r="D4344" t="str">
            <v>All</v>
          </cell>
          <cell r="E4344" t="str">
            <v>Enrollment Date Quintile: Earliest</v>
          </cell>
          <cell r="F4344">
            <v>76.594200000000001</v>
          </cell>
          <cell r="G4344">
            <v>2.9158230000000001</v>
          </cell>
          <cell r="H4344">
            <v>2.826613</v>
          </cell>
          <cell r="I4344">
            <v>-0.33053060000000001</v>
          </cell>
          <cell r="J4344">
            <v>-0.13525039999999999</v>
          </cell>
          <cell r="K4344">
            <v>0</v>
          </cell>
          <cell r="L4344">
            <v>0.13525039999999999</v>
          </cell>
          <cell r="M4344">
            <v>0.33053060000000001</v>
          </cell>
          <cell r="N4344">
            <v>0.33053060000000001</v>
          </cell>
          <cell r="O4344">
            <v>165</v>
          </cell>
        </row>
        <row r="4345">
          <cell r="A4345" t="str">
            <v>C&amp;I</v>
          </cell>
          <cell r="B4345">
            <v>24</v>
          </cell>
          <cell r="C4345" t="str">
            <v>S</v>
          </cell>
          <cell r="D4345" t="str">
            <v>All</v>
          </cell>
          <cell r="E4345" t="str">
            <v>Enrollment Date Quintile: Earliest</v>
          </cell>
          <cell r="F4345">
            <v>74.603200000000001</v>
          </cell>
          <cell r="G4345">
            <v>2.1439249999999999</v>
          </cell>
          <cell r="H4345">
            <v>2.1106289999999999</v>
          </cell>
          <cell r="I4345">
            <v>-0.35537079999999999</v>
          </cell>
          <cell r="J4345">
            <v>-0.14541480000000001</v>
          </cell>
          <cell r="K4345">
            <v>0</v>
          </cell>
          <cell r="L4345">
            <v>0.14541480000000001</v>
          </cell>
          <cell r="M4345">
            <v>0.35537079999999999</v>
          </cell>
          <cell r="N4345">
            <v>0.35537079999999999</v>
          </cell>
          <cell r="O4345">
            <v>165</v>
          </cell>
        </row>
        <row r="4346">
          <cell r="A4346" t="str">
            <v>C&amp;I</v>
          </cell>
          <cell r="B4346">
            <v>1</v>
          </cell>
          <cell r="C4346" t="str">
            <v>S</v>
          </cell>
          <cell r="D4346" t="str">
            <v>All</v>
          </cell>
          <cell r="E4346" t="str">
            <v>Enrollment Date Quintile: Latest</v>
          </cell>
          <cell r="F4346">
            <v>71.482299999999995</v>
          </cell>
          <cell r="G4346">
            <v>1.2791600000000001</v>
          </cell>
          <cell r="H4346">
            <v>1.1965710000000001</v>
          </cell>
          <cell r="I4346">
            <v>-0.37365340000000002</v>
          </cell>
          <cell r="J4346">
            <v>-0.1528959</v>
          </cell>
          <cell r="K4346">
            <v>0</v>
          </cell>
          <cell r="L4346">
            <v>0.1528959</v>
          </cell>
          <cell r="M4346">
            <v>0.37365340000000002</v>
          </cell>
          <cell r="N4346">
            <v>0.37365340000000002</v>
          </cell>
          <cell r="O4346">
            <v>43</v>
          </cell>
        </row>
        <row r="4347">
          <cell r="A4347" t="str">
            <v>C&amp;I</v>
          </cell>
          <cell r="B4347">
            <v>2</v>
          </cell>
          <cell r="C4347" t="str">
            <v>S</v>
          </cell>
          <cell r="D4347" t="str">
            <v>All</v>
          </cell>
          <cell r="E4347" t="str">
            <v>Enrollment Date Quintile: Latest</v>
          </cell>
          <cell r="F4347">
            <v>69.555099999999996</v>
          </cell>
          <cell r="G4347">
            <v>1.168976</v>
          </cell>
          <cell r="H4347">
            <v>1.1899</v>
          </cell>
          <cell r="I4347">
            <v>-0.37109920000000002</v>
          </cell>
          <cell r="J4347">
            <v>-0.15185080000000001</v>
          </cell>
          <cell r="K4347">
            <v>0</v>
          </cell>
          <cell r="L4347">
            <v>0.15185080000000001</v>
          </cell>
          <cell r="M4347">
            <v>0.37109920000000002</v>
          </cell>
          <cell r="N4347">
            <v>0.37109920000000002</v>
          </cell>
          <cell r="O4347">
            <v>43</v>
          </cell>
        </row>
        <row r="4348">
          <cell r="A4348" t="str">
            <v>C&amp;I</v>
          </cell>
          <cell r="B4348">
            <v>3</v>
          </cell>
          <cell r="C4348" t="str">
            <v>S</v>
          </cell>
          <cell r="D4348" t="str">
            <v>All</v>
          </cell>
          <cell r="E4348" t="str">
            <v>Enrollment Date Quintile: Latest</v>
          </cell>
          <cell r="F4348">
            <v>69.692999999999998</v>
          </cell>
          <cell r="G4348">
            <v>1.121435</v>
          </cell>
          <cell r="H4348">
            <v>1.129062</v>
          </cell>
          <cell r="I4348">
            <v>-0.36896119999999999</v>
          </cell>
          <cell r="J4348">
            <v>-0.1509759</v>
          </cell>
          <cell r="K4348">
            <v>0</v>
          </cell>
          <cell r="L4348">
            <v>0.1509759</v>
          </cell>
          <cell r="M4348">
            <v>0.36896119999999999</v>
          </cell>
          <cell r="N4348">
            <v>0.36896119999999999</v>
          </cell>
          <cell r="O4348">
            <v>43</v>
          </cell>
        </row>
        <row r="4349">
          <cell r="A4349" t="str">
            <v>C&amp;I</v>
          </cell>
          <cell r="B4349">
            <v>4</v>
          </cell>
          <cell r="C4349" t="str">
            <v>S</v>
          </cell>
          <cell r="D4349" t="str">
            <v>All</v>
          </cell>
          <cell r="E4349" t="str">
            <v>Enrollment Date Quintile: Latest</v>
          </cell>
          <cell r="F4349">
            <v>69.134200000000007</v>
          </cell>
          <cell r="G4349">
            <v>1.1376120000000001</v>
          </cell>
          <cell r="H4349">
            <v>1.25952</v>
          </cell>
          <cell r="I4349">
            <v>-0.36639129999999998</v>
          </cell>
          <cell r="J4349">
            <v>-0.14992430000000001</v>
          </cell>
          <cell r="K4349">
            <v>0</v>
          </cell>
          <cell r="L4349">
            <v>0.14992430000000001</v>
          </cell>
          <cell r="M4349">
            <v>0.36639129999999998</v>
          </cell>
          <cell r="N4349">
            <v>0.36639129999999998</v>
          </cell>
          <cell r="O4349">
            <v>43</v>
          </cell>
        </row>
        <row r="4350">
          <cell r="A4350" t="str">
            <v>C&amp;I</v>
          </cell>
          <cell r="B4350">
            <v>5</v>
          </cell>
          <cell r="C4350" t="str">
            <v>S</v>
          </cell>
          <cell r="D4350" t="str">
            <v>All</v>
          </cell>
          <cell r="E4350" t="str">
            <v>Enrollment Date Quintile: Latest</v>
          </cell>
          <cell r="F4350">
            <v>67.299400000000006</v>
          </cell>
          <cell r="G4350">
            <v>1.0943879999999999</v>
          </cell>
          <cell r="H4350">
            <v>1.1196060000000001</v>
          </cell>
          <cell r="I4350">
            <v>-0.3660698</v>
          </cell>
          <cell r="J4350">
            <v>-0.1497928</v>
          </cell>
          <cell r="K4350">
            <v>0</v>
          </cell>
          <cell r="L4350">
            <v>0.1497928</v>
          </cell>
          <cell r="M4350">
            <v>0.3660698</v>
          </cell>
          <cell r="N4350">
            <v>0.3660698</v>
          </cell>
          <cell r="O4350">
            <v>43</v>
          </cell>
        </row>
        <row r="4351">
          <cell r="A4351" t="str">
            <v>C&amp;I</v>
          </cell>
          <cell r="B4351">
            <v>6</v>
          </cell>
          <cell r="C4351" t="str">
            <v>S</v>
          </cell>
          <cell r="D4351" t="str">
            <v>All</v>
          </cell>
          <cell r="E4351" t="str">
            <v>Enrollment Date Quintile: Latest</v>
          </cell>
          <cell r="F4351">
            <v>66.373999999999995</v>
          </cell>
          <cell r="G4351">
            <v>1.12561</v>
          </cell>
          <cell r="H4351">
            <v>1.224888</v>
          </cell>
          <cell r="I4351">
            <v>-0.3633439</v>
          </cell>
          <cell r="J4351">
            <v>-0.14867739999999999</v>
          </cell>
          <cell r="K4351">
            <v>0</v>
          </cell>
          <cell r="L4351">
            <v>0.14867739999999999</v>
          </cell>
          <cell r="M4351">
            <v>0.3633439</v>
          </cell>
          <cell r="N4351">
            <v>0.3633439</v>
          </cell>
          <cell r="O4351">
            <v>43</v>
          </cell>
        </row>
        <row r="4352">
          <cell r="A4352" t="str">
            <v>C&amp;I</v>
          </cell>
          <cell r="B4352">
            <v>7</v>
          </cell>
          <cell r="C4352" t="str">
            <v>S</v>
          </cell>
          <cell r="D4352" t="str">
            <v>All</v>
          </cell>
          <cell r="E4352" t="str">
            <v>Enrollment Date Quintile: Latest</v>
          </cell>
          <cell r="F4352">
            <v>64.570999999999998</v>
          </cell>
          <cell r="G4352">
            <v>1.228205</v>
          </cell>
          <cell r="H4352">
            <v>1.224593</v>
          </cell>
          <cell r="I4352">
            <v>-0.36380449999999998</v>
          </cell>
          <cell r="J4352">
            <v>-0.1488659</v>
          </cell>
          <cell r="K4352">
            <v>0</v>
          </cell>
          <cell r="L4352">
            <v>0.1488659</v>
          </cell>
          <cell r="M4352">
            <v>0.36380449999999998</v>
          </cell>
          <cell r="N4352">
            <v>0.36380449999999998</v>
          </cell>
          <cell r="O4352">
            <v>43</v>
          </cell>
        </row>
        <row r="4353">
          <cell r="A4353" t="str">
            <v>C&amp;I</v>
          </cell>
          <cell r="B4353">
            <v>8</v>
          </cell>
          <cell r="C4353" t="str">
            <v>S</v>
          </cell>
          <cell r="D4353" t="str">
            <v>All</v>
          </cell>
          <cell r="E4353" t="str">
            <v>Enrollment Date Quintile: Latest</v>
          </cell>
          <cell r="F4353">
            <v>64.869500000000002</v>
          </cell>
          <cell r="G4353">
            <v>1.321097</v>
          </cell>
          <cell r="H4353">
            <v>1.317555</v>
          </cell>
          <cell r="I4353">
            <v>-0.36727100000000001</v>
          </cell>
          <cell r="J4353">
            <v>-0.15028430000000001</v>
          </cell>
          <cell r="K4353">
            <v>0</v>
          </cell>
          <cell r="L4353">
            <v>0.15028430000000001</v>
          </cell>
          <cell r="M4353">
            <v>0.36727100000000001</v>
          </cell>
          <cell r="N4353">
            <v>0.36727100000000001</v>
          </cell>
          <cell r="O4353">
            <v>43</v>
          </cell>
        </row>
        <row r="4354">
          <cell r="A4354" t="str">
            <v>C&amp;I</v>
          </cell>
          <cell r="B4354">
            <v>9</v>
          </cell>
          <cell r="C4354" t="str">
            <v>S</v>
          </cell>
          <cell r="D4354" t="str">
            <v>All</v>
          </cell>
          <cell r="E4354" t="str">
            <v>Enrollment Date Quintile: Latest</v>
          </cell>
          <cell r="F4354">
            <v>69.029899999999998</v>
          </cell>
          <cell r="G4354">
            <v>1.701449</v>
          </cell>
          <cell r="H4354">
            <v>1.5347040000000001</v>
          </cell>
          <cell r="I4354">
            <v>-0.37979049999999998</v>
          </cell>
          <cell r="J4354">
            <v>-0.1554072</v>
          </cell>
          <cell r="K4354">
            <v>0</v>
          </cell>
          <cell r="L4354">
            <v>0.1554072</v>
          </cell>
          <cell r="M4354">
            <v>0.37979049999999998</v>
          </cell>
          <cell r="N4354">
            <v>0.37979049999999998</v>
          </cell>
          <cell r="O4354">
            <v>43</v>
          </cell>
        </row>
        <row r="4355">
          <cell r="A4355" t="str">
            <v>C&amp;I</v>
          </cell>
          <cell r="B4355">
            <v>10</v>
          </cell>
          <cell r="C4355" t="str">
            <v>S</v>
          </cell>
          <cell r="D4355" t="str">
            <v>All</v>
          </cell>
          <cell r="E4355" t="str">
            <v>Enrollment Date Quintile: Latest</v>
          </cell>
          <cell r="F4355">
            <v>74.471199999999996</v>
          </cell>
          <cell r="G4355">
            <v>3.308691</v>
          </cell>
          <cell r="H4355">
            <v>3.5301529999999999</v>
          </cell>
          <cell r="I4355">
            <v>-0.39785399999999999</v>
          </cell>
          <cell r="J4355">
            <v>-0.16279859999999999</v>
          </cell>
          <cell r="K4355">
            <v>0</v>
          </cell>
          <cell r="L4355">
            <v>0.16279859999999999</v>
          </cell>
          <cell r="M4355">
            <v>0.39785399999999999</v>
          </cell>
          <cell r="N4355">
            <v>0.39785399999999999</v>
          </cell>
          <cell r="O4355">
            <v>43</v>
          </cell>
        </row>
        <row r="4356">
          <cell r="A4356" t="str">
            <v>C&amp;I</v>
          </cell>
          <cell r="B4356">
            <v>11</v>
          </cell>
          <cell r="C4356" t="str">
            <v>S</v>
          </cell>
          <cell r="D4356" t="str">
            <v>All</v>
          </cell>
          <cell r="E4356" t="str">
            <v>Enrollment Date Quintile: Latest</v>
          </cell>
          <cell r="F4356">
            <v>77.669899999999998</v>
          </cell>
          <cell r="G4356">
            <v>3.7095690000000001</v>
          </cell>
          <cell r="H4356">
            <v>3.6832639999999999</v>
          </cell>
          <cell r="I4356">
            <v>-0.40592810000000001</v>
          </cell>
          <cell r="J4356">
            <v>-0.16610249999999999</v>
          </cell>
          <cell r="K4356">
            <v>0</v>
          </cell>
          <cell r="L4356">
            <v>0.16610249999999999</v>
          </cell>
          <cell r="M4356">
            <v>0.40592810000000001</v>
          </cell>
          <cell r="N4356">
            <v>0.40592810000000001</v>
          </cell>
          <cell r="O4356">
            <v>43</v>
          </cell>
        </row>
        <row r="4357">
          <cell r="A4357" t="str">
            <v>C&amp;I</v>
          </cell>
          <cell r="B4357">
            <v>12</v>
          </cell>
          <cell r="C4357" t="str">
            <v>S</v>
          </cell>
          <cell r="D4357" t="str">
            <v>All</v>
          </cell>
          <cell r="E4357" t="str">
            <v>Enrollment Date Quintile: Latest</v>
          </cell>
          <cell r="F4357">
            <v>81.963700000000003</v>
          </cell>
          <cell r="G4357">
            <v>4.2141739999999999</v>
          </cell>
          <cell r="H4357">
            <v>4.4729010000000002</v>
          </cell>
          <cell r="I4357">
            <v>-0.41414230000000002</v>
          </cell>
          <cell r="J4357">
            <v>-0.16946359999999999</v>
          </cell>
          <cell r="K4357">
            <v>0</v>
          </cell>
          <cell r="L4357">
            <v>0.16946359999999999</v>
          </cell>
          <cell r="M4357">
            <v>0.41414230000000002</v>
          </cell>
          <cell r="N4357">
            <v>0.41414230000000002</v>
          </cell>
          <cell r="O4357">
            <v>43</v>
          </cell>
        </row>
        <row r="4358">
          <cell r="A4358" t="str">
            <v>C&amp;I</v>
          </cell>
          <cell r="B4358">
            <v>13</v>
          </cell>
          <cell r="C4358" t="str">
            <v>S</v>
          </cell>
          <cell r="D4358" t="str">
            <v>All</v>
          </cell>
          <cell r="E4358" t="str">
            <v>Enrollment Date Quintile: Latest</v>
          </cell>
          <cell r="F4358">
            <v>85.463700000000003</v>
          </cell>
          <cell r="G4358">
            <v>4.5733420000000002</v>
          </cell>
          <cell r="H4358">
            <v>4.8432120000000003</v>
          </cell>
          <cell r="I4358">
            <v>-0.43235040000000002</v>
          </cell>
          <cell r="J4358">
            <v>-0.1769143</v>
          </cell>
          <cell r="K4358">
            <v>0</v>
          </cell>
          <cell r="L4358">
            <v>0.1769143</v>
          </cell>
          <cell r="M4358">
            <v>0.43235040000000002</v>
          </cell>
          <cell r="N4358">
            <v>0.43235040000000002</v>
          </cell>
          <cell r="O4358">
            <v>43</v>
          </cell>
        </row>
        <row r="4359">
          <cell r="A4359" t="str">
            <v>C&amp;I</v>
          </cell>
          <cell r="B4359">
            <v>14</v>
          </cell>
          <cell r="C4359" t="str">
            <v>S</v>
          </cell>
          <cell r="D4359" t="str">
            <v>All</v>
          </cell>
          <cell r="E4359" t="str">
            <v>Enrollment Date Quintile: Latest</v>
          </cell>
          <cell r="F4359">
            <v>90.207999999999998</v>
          </cell>
          <cell r="G4359">
            <v>4.866638</v>
          </cell>
          <cell r="H4359">
            <v>4.7524319999999998</v>
          </cell>
          <cell r="I4359">
            <v>-0.42689749999999999</v>
          </cell>
          <cell r="J4359">
            <v>-0.174683</v>
          </cell>
          <cell r="K4359">
            <v>0</v>
          </cell>
          <cell r="L4359">
            <v>0.174683</v>
          </cell>
          <cell r="M4359">
            <v>0.42689749999999999</v>
          </cell>
          <cell r="N4359">
            <v>0.42689749999999999</v>
          </cell>
          <cell r="O4359">
            <v>43</v>
          </cell>
        </row>
        <row r="4360">
          <cell r="A4360" t="str">
            <v>C&amp;I</v>
          </cell>
          <cell r="B4360">
            <v>15</v>
          </cell>
          <cell r="C4360" t="str">
            <v>S</v>
          </cell>
          <cell r="D4360" t="str">
            <v>All</v>
          </cell>
          <cell r="E4360" t="str">
            <v>Enrollment Date Quintile: Latest</v>
          </cell>
          <cell r="F4360">
            <v>94.042900000000003</v>
          </cell>
          <cell r="G4360">
            <v>5.1998129999999998</v>
          </cell>
          <cell r="H4360">
            <v>4.8117270000000003</v>
          </cell>
          <cell r="I4360">
            <v>-0.42889450000000001</v>
          </cell>
          <cell r="J4360">
            <v>-0.1755002</v>
          </cell>
          <cell r="K4360">
            <v>0</v>
          </cell>
          <cell r="L4360">
            <v>0.1755002</v>
          </cell>
          <cell r="M4360">
            <v>0.42889450000000001</v>
          </cell>
          <cell r="N4360">
            <v>0.42889450000000001</v>
          </cell>
          <cell r="O4360">
            <v>43</v>
          </cell>
        </row>
        <row r="4361">
          <cell r="A4361" t="str">
            <v>C&amp;I</v>
          </cell>
          <cell r="B4361">
            <v>16</v>
          </cell>
          <cell r="C4361" t="str">
            <v>S</v>
          </cell>
          <cell r="D4361" t="str">
            <v>All</v>
          </cell>
          <cell r="E4361" t="str">
            <v>Enrollment Date Quintile: Latest</v>
          </cell>
          <cell r="F4361">
            <v>95.660399999999996</v>
          </cell>
          <cell r="G4361">
            <v>5.6741270000000004</v>
          </cell>
          <cell r="H4361">
            <v>4.7633200000000002</v>
          </cell>
          <cell r="I4361">
            <v>-0.47518870000000002</v>
          </cell>
          <cell r="J4361">
            <v>-0.19444330000000001</v>
          </cell>
          <cell r="K4361">
            <v>0</v>
          </cell>
          <cell r="L4361">
            <v>0.19444330000000001</v>
          </cell>
          <cell r="M4361">
            <v>0.47518870000000002</v>
          </cell>
          <cell r="N4361">
            <v>0.47518870000000002</v>
          </cell>
          <cell r="O4361">
            <v>43</v>
          </cell>
        </row>
        <row r="4362">
          <cell r="A4362" t="str">
            <v>C&amp;I</v>
          </cell>
          <cell r="B4362">
            <v>17</v>
          </cell>
          <cell r="C4362" t="str">
            <v>S</v>
          </cell>
          <cell r="D4362" t="str">
            <v>All</v>
          </cell>
          <cell r="E4362" t="str">
            <v>Enrollment Date Quintile: Latest</v>
          </cell>
          <cell r="F4362">
            <v>96.293800000000005</v>
          </cell>
          <cell r="G4362">
            <v>5.3990460000000002</v>
          </cell>
          <cell r="H4362">
            <v>4.4076449999999996</v>
          </cell>
          <cell r="I4362">
            <v>-0.47723979999999999</v>
          </cell>
          <cell r="J4362">
            <v>-0.1952827</v>
          </cell>
          <cell r="K4362">
            <v>0</v>
          </cell>
          <cell r="L4362">
            <v>0.1952827</v>
          </cell>
          <cell r="M4362">
            <v>0.47723979999999999</v>
          </cell>
          <cell r="N4362">
            <v>0.47723979999999999</v>
          </cell>
          <cell r="O4362">
            <v>43</v>
          </cell>
        </row>
        <row r="4363">
          <cell r="A4363" t="str">
            <v>C&amp;I</v>
          </cell>
          <cell r="B4363">
            <v>18</v>
          </cell>
          <cell r="C4363" t="str">
            <v>S</v>
          </cell>
          <cell r="D4363" t="str">
            <v>All</v>
          </cell>
          <cell r="E4363" t="str">
            <v>Enrollment Date Quintile: Latest</v>
          </cell>
          <cell r="F4363">
            <v>95.825599999999994</v>
          </cell>
          <cell r="G4363">
            <v>5.0422510000000003</v>
          </cell>
          <cell r="H4363">
            <v>4.210178</v>
          </cell>
          <cell r="I4363">
            <v>-0.47864669999999998</v>
          </cell>
          <cell r="J4363">
            <v>-0.19585830000000001</v>
          </cell>
          <cell r="K4363">
            <v>0</v>
          </cell>
          <cell r="L4363">
            <v>0.19585830000000001</v>
          </cell>
          <cell r="M4363">
            <v>0.47864669999999998</v>
          </cell>
          <cell r="N4363">
            <v>0.47864669999999998</v>
          </cell>
          <cell r="O4363">
            <v>43</v>
          </cell>
        </row>
        <row r="4364">
          <cell r="A4364" t="str">
            <v>C&amp;I</v>
          </cell>
          <cell r="B4364">
            <v>19</v>
          </cell>
          <cell r="C4364" t="str">
            <v>S</v>
          </cell>
          <cell r="D4364" t="str">
            <v>All</v>
          </cell>
          <cell r="E4364" t="str">
            <v>Enrollment Date Quintile: Latest</v>
          </cell>
          <cell r="F4364">
            <v>94.707999999999998</v>
          </cell>
          <cell r="G4364">
            <v>4.1717029999999999</v>
          </cell>
          <cell r="H4364">
            <v>3.9573360000000002</v>
          </cell>
          <cell r="I4364">
            <v>-0.46916039999999998</v>
          </cell>
          <cell r="J4364">
            <v>-0.1919767</v>
          </cell>
          <cell r="K4364">
            <v>0</v>
          </cell>
          <cell r="L4364">
            <v>0.1919767</v>
          </cell>
          <cell r="M4364">
            <v>0.46916039999999998</v>
          </cell>
          <cell r="N4364">
            <v>0.46916039999999998</v>
          </cell>
          <cell r="O4364">
            <v>43</v>
          </cell>
        </row>
        <row r="4365">
          <cell r="A4365" t="str">
            <v>C&amp;I</v>
          </cell>
          <cell r="B4365">
            <v>20</v>
          </cell>
          <cell r="C4365" t="str">
            <v>S</v>
          </cell>
          <cell r="D4365" t="str">
            <v>All</v>
          </cell>
          <cell r="E4365" t="str">
            <v>Enrollment Date Quintile: Latest</v>
          </cell>
          <cell r="F4365">
            <v>92.233199999999997</v>
          </cell>
          <cell r="G4365">
            <v>3.488734</v>
          </cell>
          <cell r="H4365">
            <v>3.1391260000000001</v>
          </cell>
          <cell r="I4365">
            <v>-0.4768945</v>
          </cell>
          <cell r="J4365">
            <v>-0.19514139999999999</v>
          </cell>
          <cell r="K4365">
            <v>0</v>
          </cell>
          <cell r="L4365">
            <v>0.19514139999999999</v>
          </cell>
          <cell r="M4365">
            <v>0.4768945</v>
          </cell>
          <cell r="N4365">
            <v>0.4768945</v>
          </cell>
          <cell r="O4365">
            <v>43</v>
          </cell>
        </row>
        <row r="4366">
          <cell r="A4366" t="str">
            <v>C&amp;I</v>
          </cell>
          <cell r="B4366">
            <v>21</v>
          </cell>
          <cell r="C4366" t="str">
            <v>S</v>
          </cell>
          <cell r="D4366" t="str">
            <v>All</v>
          </cell>
          <cell r="E4366" t="str">
            <v>Enrollment Date Quintile: Latest</v>
          </cell>
          <cell r="F4366">
            <v>87.599800000000002</v>
          </cell>
          <cell r="G4366">
            <v>3.0479400000000001</v>
          </cell>
          <cell r="H4366">
            <v>2.5173549999999998</v>
          </cell>
          <cell r="I4366">
            <v>-0.44853929999999997</v>
          </cell>
          <cell r="J4366">
            <v>-0.1835387</v>
          </cell>
          <cell r="K4366">
            <v>0</v>
          </cell>
          <cell r="L4366">
            <v>0.1835387</v>
          </cell>
          <cell r="M4366">
            <v>0.44853929999999997</v>
          </cell>
          <cell r="N4366">
            <v>0.44853929999999997</v>
          </cell>
          <cell r="O4366">
            <v>43</v>
          </cell>
        </row>
        <row r="4367">
          <cell r="A4367" t="str">
            <v>C&amp;I</v>
          </cell>
          <cell r="B4367">
            <v>22</v>
          </cell>
          <cell r="C4367" t="str">
            <v>S</v>
          </cell>
          <cell r="D4367" t="str">
            <v>All</v>
          </cell>
          <cell r="E4367" t="str">
            <v>Enrollment Date Quintile: Latest</v>
          </cell>
          <cell r="F4367">
            <v>84.567999999999998</v>
          </cell>
          <cell r="G4367">
            <v>2.1001609999999999</v>
          </cell>
          <cell r="H4367">
            <v>1.501763</v>
          </cell>
          <cell r="I4367">
            <v>-0.5395373</v>
          </cell>
          <cell r="J4367">
            <v>-0.22077430000000001</v>
          </cell>
          <cell r="K4367">
            <v>0</v>
          </cell>
          <cell r="L4367">
            <v>0.22077430000000001</v>
          </cell>
          <cell r="M4367">
            <v>0.5395373</v>
          </cell>
          <cell r="N4367">
            <v>0.5395373</v>
          </cell>
          <cell r="O4367">
            <v>43</v>
          </cell>
        </row>
        <row r="4368">
          <cell r="A4368" t="str">
            <v>C&amp;I</v>
          </cell>
          <cell r="B4368">
            <v>23</v>
          </cell>
          <cell r="C4368" t="str">
            <v>S</v>
          </cell>
          <cell r="D4368" t="str">
            <v>All</v>
          </cell>
          <cell r="E4368" t="str">
            <v>Enrollment Date Quintile: Latest</v>
          </cell>
          <cell r="F4368">
            <v>80.572800000000001</v>
          </cell>
          <cell r="G4368">
            <v>1.4389080000000001</v>
          </cell>
          <cell r="H4368">
            <v>1.124711</v>
          </cell>
          <cell r="I4368">
            <v>-0.43022379999999999</v>
          </cell>
          <cell r="J4368">
            <v>-0.17604410000000001</v>
          </cell>
          <cell r="K4368">
            <v>0</v>
          </cell>
          <cell r="L4368">
            <v>0.17604410000000001</v>
          </cell>
          <cell r="M4368">
            <v>0.43022379999999999</v>
          </cell>
          <cell r="N4368">
            <v>0.43022379999999999</v>
          </cell>
          <cell r="O4368">
            <v>43</v>
          </cell>
        </row>
        <row r="4369">
          <cell r="A4369" t="str">
            <v>C&amp;I</v>
          </cell>
          <cell r="B4369">
            <v>24</v>
          </cell>
          <cell r="C4369" t="str">
            <v>S</v>
          </cell>
          <cell r="D4369" t="str">
            <v>All</v>
          </cell>
          <cell r="E4369" t="str">
            <v>Enrollment Date Quintile: Latest</v>
          </cell>
          <cell r="F4369">
            <v>78.455299999999994</v>
          </cell>
          <cell r="G4369">
            <v>1.301436</v>
          </cell>
          <cell r="H4369">
            <v>1.07362</v>
          </cell>
          <cell r="I4369">
            <v>-0.38791360000000003</v>
          </cell>
          <cell r="J4369">
            <v>-0.15873110000000001</v>
          </cell>
          <cell r="K4369">
            <v>0</v>
          </cell>
          <cell r="L4369">
            <v>0.15873110000000001</v>
          </cell>
          <cell r="M4369">
            <v>0.38791360000000003</v>
          </cell>
          <cell r="N4369">
            <v>0.38791360000000003</v>
          </cell>
          <cell r="O4369">
            <v>43</v>
          </cell>
        </row>
        <row r="4370">
          <cell r="A4370" t="str">
            <v>C&amp;I</v>
          </cell>
          <cell r="B4370">
            <v>1</v>
          </cell>
          <cell r="C4370" t="str">
            <v>S</v>
          </cell>
          <cell r="D4370" t="str">
            <v>All</v>
          </cell>
          <cell r="E4370" t="str">
            <v>Enrollment Date Quintile: Middle</v>
          </cell>
          <cell r="F4370">
            <v>65.784999999999997</v>
          </cell>
          <cell r="G4370">
            <v>0.85768929999999999</v>
          </cell>
          <cell r="H4370">
            <v>0.79905789999999999</v>
          </cell>
          <cell r="I4370">
            <v>-0.3061876</v>
          </cell>
          <cell r="J4370">
            <v>-0.1252895</v>
          </cell>
          <cell r="K4370">
            <v>0</v>
          </cell>
          <cell r="L4370">
            <v>0.1252895</v>
          </cell>
          <cell r="M4370">
            <v>0.3061876</v>
          </cell>
          <cell r="N4370">
            <v>0.3061876</v>
          </cell>
          <cell r="O4370">
            <v>47</v>
          </cell>
        </row>
        <row r="4371">
          <cell r="A4371" t="str">
            <v>C&amp;I</v>
          </cell>
          <cell r="B4371">
            <v>2</v>
          </cell>
          <cell r="C4371" t="str">
            <v>S</v>
          </cell>
          <cell r="D4371" t="str">
            <v>All</v>
          </cell>
          <cell r="E4371" t="str">
            <v>Enrollment Date Quintile: Middle</v>
          </cell>
          <cell r="F4371">
            <v>64.203800000000001</v>
          </cell>
          <cell r="G4371">
            <v>0.8576397</v>
          </cell>
          <cell r="H4371">
            <v>0.80493429999999999</v>
          </cell>
          <cell r="I4371">
            <v>-0.30483199999999999</v>
          </cell>
          <cell r="J4371">
            <v>-0.12473480000000001</v>
          </cell>
          <cell r="K4371">
            <v>0</v>
          </cell>
          <cell r="L4371">
            <v>0.12473480000000001</v>
          </cell>
          <cell r="M4371">
            <v>0.30483199999999999</v>
          </cell>
          <cell r="N4371">
            <v>0.30483199999999999</v>
          </cell>
          <cell r="O4371">
            <v>47</v>
          </cell>
        </row>
        <row r="4372">
          <cell r="A4372" t="str">
            <v>C&amp;I</v>
          </cell>
          <cell r="B4372">
            <v>3</v>
          </cell>
          <cell r="C4372" t="str">
            <v>S</v>
          </cell>
          <cell r="D4372" t="str">
            <v>All</v>
          </cell>
          <cell r="E4372" t="str">
            <v>Enrollment Date Quintile: Middle</v>
          </cell>
          <cell r="F4372">
            <v>62.862000000000002</v>
          </cell>
          <cell r="G4372">
            <v>0.86775740000000001</v>
          </cell>
          <cell r="H4372">
            <v>0.81580419999999998</v>
          </cell>
          <cell r="I4372">
            <v>-0.3040003</v>
          </cell>
          <cell r="J4372">
            <v>-0.12439450000000001</v>
          </cell>
          <cell r="K4372">
            <v>0</v>
          </cell>
          <cell r="L4372">
            <v>0.12439450000000001</v>
          </cell>
          <cell r="M4372">
            <v>0.3040003</v>
          </cell>
          <cell r="N4372">
            <v>0.3040003</v>
          </cell>
          <cell r="O4372">
            <v>47</v>
          </cell>
        </row>
        <row r="4373">
          <cell r="A4373" t="str">
            <v>C&amp;I</v>
          </cell>
          <cell r="B4373">
            <v>4</v>
          </cell>
          <cell r="C4373" t="str">
            <v>S</v>
          </cell>
          <cell r="D4373" t="str">
            <v>All</v>
          </cell>
          <cell r="E4373" t="str">
            <v>Enrollment Date Quintile: Middle</v>
          </cell>
          <cell r="F4373">
            <v>62.806600000000003</v>
          </cell>
          <cell r="G4373">
            <v>0.83914569999999999</v>
          </cell>
          <cell r="H4373">
            <v>0.79902850000000003</v>
          </cell>
          <cell r="I4373">
            <v>-0.3024327</v>
          </cell>
          <cell r="J4373">
            <v>-0.123753</v>
          </cell>
          <cell r="K4373">
            <v>0</v>
          </cell>
          <cell r="L4373">
            <v>0.123753</v>
          </cell>
          <cell r="M4373">
            <v>0.3024327</v>
          </cell>
          <cell r="N4373">
            <v>0.3024327</v>
          </cell>
          <cell r="O4373">
            <v>47</v>
          </cell>
        </row>
        <row r="4374">
          <cell r="A4374" t="str">
            <v>C&amp;I</v>
          </cell>
          <cell r="B4374">
            <v>5</v>
          </cell>
          <cell r="C4374" t="str">
            <v>S</v>
          </cell>
          <cell r="D4374" t="str">
            <v>All</v>
          </cell>
          <cell r="E4374" t="str">
            <v>Enrollment Date Quintile: Middle</v>
          </cell>
          <cell r="F4374">
            <v>62.640799999999999</v>
          </cell>
          <cell r="G4374">
            <v>0.81208619999999998</v>
          </cell>
          <cell r="H4374">
            <v>0.77448360000000005</v>
          </cell>
          <cell r="I4374">
            <v>-0.30169580000000001</v>
          </cell>
          <cell r="J4374">
            <v>-0.12345150000000001</v>
          </cell>
          <cell r="K4374">
            <v>0</v>
          </cell>
          <cell r="L4374">
            <v>0.12345150000000001</v>
          </cell>
          <cell r="M4374">
            <v>0.30169580000000001</v>
          </cell>
          <cell r="N4374">
            <v>0.30169580000000001</v>
          </cell>
          <cell r="O4374">
            <v>47</v>
          </cell>
        </row>
        <row r="4375">
          <cell r="A4375" t="str">
            <v>C&amp;I</v>
          </cell>
          <cell r="B4375">
            <v>6</v>
          </cell>
          <cell r="C4375" t="str">
            <v>S</v>
          </cell>
          <cell r="D4375" t="str">
            <v>All</v>
          </cell>
          <cell r="E4375" t="str">
            <v>Enrollment Date Quintile: Middle</v>
          </cell>
          <cell r="F4375">
            <v>61.981499999999997</v>
          </cell>
          <cell r="G4375">
            <v>0.80451550000000005</v>
          </cell>
          <cell r="H4375">
            <v>0.68707059999999998</v>
          </cell>
          <cell r="I4375">
            <v>-0.30341689999999999</v>
          </cell>
          <cell r="J4375">
            <v>-0.12415569999999999</v>
          </cell>
          <cell r="K4375">
            <v>0</v>
          </cell>
          <cell r="L4375">
            <v>0.12415569999999999</v>
          </cell>
          <cell r="M4375">
            <v>0.30341689999999999</v>
          </cell>
          <cell r="N4375">
            <v>0.30341689999999999</v>
          </cell>
          <cell r="O4375">
            <v>47</v>
          </cell>
        </row>
        <row r="4376">
          <cell r="A4376" t="str">
            <v>C&amp;I</v>
          </cell>
          <cell r="B4376">
            <v>7</v>
          </cell>
          <cell r="C4376" t="str">
            <v>S</v>
          </cell>
          <cell r="D4376" t="str">
            <v>All</v>
          </cell>
          <cell r="E4376" t="str">
            <v>Enrollment Date Quintile: Middle</v>
          </cell>
          <cell r="F4376">
            <v>61.531199999999998</v>
          </cell>
          <cell r="G4376">
            <v>0.75529080000000004</v>
          </cell>
          <cell r="H4376">
            <v>0.61064070000000004</v>
          </cell>
          <cell r="I4376">
            <v>-0.30280230000000002</v>
          </cell>
          <cell r="J4376">
            <v>-0.12390429999999999</v>
          </cell>
          <cell r="K4376">
            <v>0</v>
          </cell>
          <cell r="L4376">
            <v>0.12390429999999999</v>
          </cell>
          <cell r="M4376">
            <v>0.30280230000000002</v>
          </cell>
          <cell r="N4376">
            <v>0.30280230000000002</v>
          </cell>
          <cell r="O4376">
            <v>47</v>
          </cell>
        </row>
        <row r="4377">
          <cell r="A4377" t="str">
            <v>C&amp;I</v>
          </cell>
          <cell r="B4377">
            <v>8</v>
          </cell>
          <cell r="C4377" t="str">
            <v>S</v>
          </cell>
          <cell r="D4377" t="str">
            <v>All</v>
          </cell>
          <cell r="E4377" t="str">
            <v>Enrollment Date Quintile: Middle</v>
          </cell>
          <cell r="F4377">
            <v>63.814700000000002</v>
          </cell>
          <cell r="G4377">
            <v>1.1900539999999999</v>
          </cell>
          <cell r="H4377">
            <v>0.96317050000000004</v>
          </cell>
          <cell r="I4377">
            <v>-0.3067686</v>
          </cell>
          <cell r="J4377">
            <v>-0.12552720000000001</v>
          </cell>
          <cell r="K4377">
            <v>0</v>
          </cell>
          <cell r="L4377">
            <v>0.12552720000000001</v>
          </cell>
          <cell r="M4377">
            <v>0.3067686</v>
          </cell>
          <cell r="N4377">
            <v>0.3067686</v>
          </cell>
          <cell r="O4377">
            <v>47</v>
          </cell>
        </row>
        <row r="4378">
          <cell r="A4378" t="str">
            <v>C&amp;I</v>
          </cell>
          <cell r="B4378">
            <v>9</v>
          </cell>
          <cell r="C4378" t="str">
            <v>S</v>
          </cell>
          <cell r="D4378" t="str">
            <v>All</v>
          </cell>
          <cell r="E4378" t="str">
            <v>Enrollment Date Quintile: Middle</v>
          </cell>
          <cell r="F4378">
            <v>70.761700000000005</v>
          </cell>
          <cell r="G4378">
            <v>1.4612579999999999</v>
          </cell>
          <cell r="H4378">
            <v>1.411788</v>
          </cell>
          <cell r="I4378">
            <v>-0.3199418</v>
          </cell>
          <cell r="J4378">
            <v>-0.1309176</v>
          </cell>
          <cell r="K4378">
            <v>0</v>
          </cell>
          <cell r="L4378">
            <v>0.1309176</v>
          </cell>
          <cell r="M4378">
            <v>0.3199418</v>
          </cell>
          <cell r="N4378">
            <v>0.3199418</v>
          </cell>
          <cell r="O4378">
            <v>47</v>
          </cell>
        </row>
        <row r="4379">
          <cell r="A4379" t="str">
            <v>C&amp;I</v>
          </cell>
          <cell r="B4379">
            <v>10</v>
          </cell>
          <cell r="C4379" t="str">
            <v>S</v>
          </cell>
          <cell r="D4379" t="str">
            <v>All</v>
          </cell>
          <cell r="E4379" t="str">
            <v>Enrollment Date Quintile: Middle</v>
          </cell>
          <cell r="F4379">
            <v>78.375500000000002</v>
          </cell>
          <cell r="G4379">
            <v>1.863461</v>
          </cell>
          <cell r="H4379">
            <v>2.0762139999999998</v>
          </cell>
          <cell r="I4379">
            <v>-0.33335720000000002</v>
          </cell>
          <cell r="J4379">
            <v>-0.1364071</v>
          </cell>
          <cell r="K4379">
            <v>0</v>
          </cell>
          <cell r="L4379">
            <v>0.1364071</v>
          </cell>
          <cell r="M4379">
            <v>0.33335720000000002</v>
          </cell>
          <cell r="N4379">
            <v>0.33335720000000002</v>
          </cell>
          <cell r="O4379">
            <v>47</v>
          </cell>
        </row>
        <row r="4380">
          <cell r="A4380" t="str">
            <v>C&amp;I</v>
          </cell>
          <cell r="B4380">
            <v>11</v>
          </cell>
          <cell r="C4380" t="str">
            <v>S</v>
          </cell>
          <cell r="D4380" t="str">
            <v>All</v>
          </cell>
          <cell r="E4380" t="str">
            <v>Enrollment Date Quintile: Middle</v>
          </cell>
          <cell r="F4380">
            <v>83.835999999999999</v>
          </cell>
          <cell r="G4380">
            <v>2.599275</v>
          </cell>
          <cell r="H4380">
            <v>2.3032189999999999</v>
          </cell>
          <cell r="I4380">
            <v>-0.34075929999999999</v>
          </cell>
          <cell r="J4380">
            <v>-0.139436</v>
          </cell>
          <cell r="K4380">
            <v>0</v>
          </cell>
          <cell r="L4380">
            <v>0.139436</v>
          </cell>
          <cell r="M4380">
            <v>0.34075929999999999</v>
          </cell>
          <cell r="N4380">
            <v>0.34075929999999999</v>
          </cell>
          <cell r="O4380">
            <v>47</v>
          </cell>
        </row>
        <row r="4381">
          <cell r="A4381" t="str">
            <v>C&amp;I</v>
          </cell>
          <cell r="B4381">
            <v>12</v>
          </cell>
          <cell r="C4381" t="str">
            <v>S</v>
          </cell>
          <cell r="D4381" t="str">
            <v>All</v>
          </cell>
          <cell r="E4381" t="str">
            <v>Enrollment Date Quintile: Middle</v>
          </cell>
          <cell r="F4381">
            <v>87.218299999999999</v>
          </cell>
          <cell r="G4381">
            <v>3.1670780000000001</v>
          </cell>
          <cell r="H4381">
            <v>3.2983289999999998</v>
          </cell>
          <cell r="I4381">
            <v>-0.35999320000000001</v>
          </cell>
          <cell r="J4381">
            <v>-0.1473063</v>
          </cell>
          <cell r="K4381">
            <v>0</v>
          </cell>
          <cell r="L4381">
            <v>0.1473063</v>
          </cell>
          <cell r="M4381">
            <v>0.35999320000000001</v>
          </cell>
          <cell r="N4381">
            <v>0.35999320000000001</v>
          </cell>
          <cell r="O4381">
            <v>47</v>
          </cell>
        </row>
        <row r="4382">
          <cell r="A4382" t="str">
            <v>C&amp;I</v>
          </cell>
          <cell r="B4382">
            <v>13</v>
          </cell>
          <cell r="C4382" t="str">
            <v>S</v>
          </cell>
          <cell r="D4382" t="str">
            <v>All</v>
          </cell>
          <cell r="E4382" t="str">
            <v>Enrollment Date Quintile: Middle</v>
          </cell>
          <cell r="F4382">
            <v>89.670699999999997</v>
          </cell>
          <cell r="G4382">
            <v>3.216745</v>
          </cell>
          <cell r="H4382">
            <v>3.5269219999999999</v>
          </cell>
          <cell r="I4382">
            <v>-0.35151300000000002</v>
          </cell>
          <cell r="J4382">
            <v>-0.1438363</v>
          </cell>
          <cell r="K4382">
            <v>0</v>
          </cell>
          <cell r="L4382">
            <v>0.1438363</v>
          </cell>
          <cell r="M4382">
            <v>0.35151300000000002</v>
          </cell>
          <cell r="N4382">
            <v>0.35151300000000002</v>
          </cell>
          <cell r="O4382">
            <v>47</v>
          </cell>
        </row>
        <row r="4383">
          <cell r="A4383" t="str">
            <v>C&amp;I</v>
          </cell>
          <cell r="B4383">
            <v>14</v>
          </cell>
          <cell r="C4383" t="str">
            <v>S</v>
          </cell>
          <cell r="D4383" t="str">
            <v>All</v>
          </cell>
          <cell r="E4383" t="str">
            <v>Enrollment Date Quintile: Middle</v>
          </cell>
          <cell r="F4383">
            <v>91.774100000000004</v>
          </cell>
          <cell r="G4383">
            <v>3.6874509999999998</v>
          </cell>
          <cell r="H4383">
            <v>3.6090840000000002</v>
          </cell>
          <cell r="I4383">
            <v>-0.35432380000000002</v>
          </cell>
          <cell r="J4383">
            <v>-0.14498639999999999</v>
          </cell>
          <cell r="K4383">
            <v>0</v>
          </cell>
          <cell r="L4383">
            <v>0.14498639999999999</v>
          </cell>
          <cell r="M4383">
            <v>0.35432380000000002</v>
          </cell>
          <cell r="N4383">
            <v>0.35432380000000002</v>
          </cell>
          <cell r="O4383">
            <v>47</v>
          </cell>
        </row>
        <row r="4384">
          <cell r="A4384" t="str">
            <v>C&amp;I</v>
          </cell>
          <cell r="B4384">
            <v>15</v>
          </cell>
          <cell r="C4384" t="str">
            <v>S</v>
          </cell>
          <cell r="D4384" t="str">
            <v>All</v>
          </cell>
          <cell r="E4384" t="str">
            <v>Enrollment Date Quintile: Middle</v>
          </cell>
          <cell r="F4384">
            <v>93.753900000000002</v>
          </cell>
          <cell r="G4384">
            <v>3.7375430000000001</v>
          </cell>
          <cell r="H4384">
            <v>3.6705369999999999</v>
          </cell>
          <cell r="I4384">
            <v>-0.35003129999999999</v>
          </cell>
          <cell r="J4384">
            <v>-0.14323</v>
          </cell>
          <cell r="K4384">
            <v>0</v>
          </cell>
          <cell r="L4384">
            <v>0.14323</v>
          </cell>
          <cell r="M4384">
            <v>0.35003129999999999</v>
          </cell>
          <cell r="N4384">
            <v>0.35003129999999999</v>
          </cell>
          <cell r="O4384">
            <v>47</v>
          </cell>
        </row>
        <row r="4385">
          <cell r="A4385" t="str">
            <v>C&amp;I</v>
          </cell>
          <cell r="B4385">
            <v>16</v>
          </cell>
          <cell r="C4385" t="str">
            <v>S</v>
          </cell>
          <cell r="D4385" t="str">
            <v>All</v>
          </cell>
          <cell r="E4385" t="str">
            <v>Enrollment Date Quintile: Middle</v>
          </cell>
          <cell r="F4385">
            <v>95.108599999999996</v>
          </cell>
          <cell r="G4385">
            <v>4.0536519999999996</v>
          </cell>
          <cell r="H4385">
            <v>4.3093009999999996</v>
          </cell>
          <cell r="I4385">
            <v>-0.34126990000000001</v>
          </cell>
          <cell r="J4385">
            <v>-0.13964489999999999</v>
          </cell>
          <cell r="K4385">
            <v>0</v>
          </cell>
          <cell r="L4385">
            <v>0.13964489999999999</v>
          </cell>
          <cell r="M4385">
            <v>0.34126990000000001</v>
          </cell>
          <cell r="N4385">
            <v>0.34126990000000001</v>
          </cell>
          <cell r="O4385">
            <v>47</v>
          </cell>
        </row>
        <row r="4386">
          <cell r="A4386" t="str">
            <v>C&amp;I</v>
          </cell>
          <cell r="B4386">
            <v>17</v>
          </cell>
          <cell r="C4386" t="str">
            <v>S</v>
          </cell>
          <cell r="D4386" t="str">
            <v>All</v>
          </cell>
          <cell r="E4386" t="str">
            <v>Enrollment Date Quintile: Middle</v>
          </cell>
          <cell r="F4386">
            <v>95.196299999999994</v>
          </cell>
          <cell r="G4386">
            <v>4.1009989999999998</v>
          </cell>
          <cell r="H4386">
            <v>4.228688</v>
          </cell>
          <cell r="I4386">
            <v>-0.33387860000000003</v>
          </cell>
          <cell r="J4386">
            <v>-0.1366204</v>
          </cell>
          <cell r="K4386">
            <v>0</v>
          </cell>
          <cell r="L4386">
            <v>0.1366204</v>
          </cell>
          <cell r="M4386">
            <v>0.33387860000000003</v>
          </cell>
          <cell r="N4386">
            <v>0.33387860000000003</v>
          </cell>
          <cell r="O4386">
            <v>47</v>
          </cell>
        </row>
        <row r="4387">
          <cell r="A4387" t="str">
            <v>C&amp;I</v>
          </cell>
          <cell r="B4387">
            <v>18</v>
          </cell>
          <cell r="C4387" t="str">
            <v>S</v>
          </cell>
          <cell r="D4387" t="str">
            <v>All</v>
          </cell>
          <cell r="E4387" t="str">
            <v>Enrollment Date Quintile: Middle</v>
          </cell>
          <cell r="F4387">
            <v>94.167100000000005</v>
          </cell>
          <cell r="G4387">
            <v>4.0515299999999996</v>
          </cell>
          <cell r="H4387">
            <v>3.9657010000000001</v>
          </cell>
          <cell r="I4387">
            <v>-0.33482139999999999</v>
          </cell>
          <cell r="J4387">
            <v>-0.13700619999999999</v>
          </cell>
          <cell r="K4387">
            <v>0</v>
          </cell>
          <cell r="L4387">
            <v>0.13700619999999999</v>
          </cell>
          <cell r="M4387">
            <v>0.33482139999999999</v>
          </cell>
          <cell r="N4387">
            <v>0.33482139999999999</v>
          </cell>
          <cell r="O4387">
            <v>47</v>
          </cell>
        </row>
        <row r="4388">
          <cell r="A4388" t="str">
            <v>C&amp;I</v>
          </cell>
          <cell r="B4388">
            <v>19</v>
          </cell>
          <cell r="C4388" t="str">
            <v>S</v>
          </cell>
          <cell r="D4388" t="str">
            <v>All</v>
          </cell>
          <cell r="E4388" t="str">
            <v>Enrollment Date Quintile: Middle</v>
          </cell>
          <cell r="F4388">
            <v>91.398499999999999</v>
          </cell>
          <cell r="G4388">
            <v>3.3141470000000002</v>
          </cell>
          <cell r="H4388">
            <v>3.1815479999999998</v>
          </cell>
          <cell r="I4388">
            <v>-0.33765869999999998</v>
          </cell>
          <cell r="J4388">
            <v>-0.13816719999999999</v>
          </cell>
          <cell r="K4388">
            <v>0</v>
          </cell>
          <cell r="L4388">
            <v>0.13816719999999999</v>
          </cell>
          <cell r="M4388">
            <v>0.33765869999999998</v>
          </cell>
          <cell r="N4388">
            <v>0.33765869999999998</v>
          </cell>
          <cell r="O4388">
            <v>47</v>
          </cell>
        </row>
        <row r="4389">
          <cell r="A4389" t="str">
            <v>C&amp;I</v>
          </cell>
          <cell r="B4389">
            <v>20</v>
          </cell>
          <cell r="C4389" t="str">
            <v>S</v>
          </cell>
          <cell r="D4389" t="str">
            <v>All</v>
          </cell>
          <cell r="E4389" t="str">
            <v>Enrollment Date Quintile: Middle</v>
          </cell>
          <cell r="F4389">
            <v>84.919799999999995</v>
          </cell>
          <cell r="G4389">
            <v>2.6643780000000001</v>
          </cell>
          <cell r="H4389">
            <v>2.650452</v>
          </cell>
          <cell r="I4389">
            <v>-0.33062979999999997</v>
          </cell>
          <cell r="J4389">
            <v>-0.13529099999999999</v>
          </cell>
          <cell r="K4389">
            <v>0</v>
          </cell>
          <cell r="L4389">
            <v>0.13529099999999999</v>
          </cell>
          <cell r="M4389">
            <v>0.33062979999999997</v>
          </cell>
          <cell r="N4389">
            <v>0.33062979999999997</v>
          </cell>
          <cell r="O4389">
            <v>47</v>
          </cell>
        </row>
        <row r="4390">
          <cell r="A4390" t="str">
            <v>C&amp;I</v>
          </cell>
          <cell r="B4390">
            <v>21</v>
          </cell>
          <cell r="C4390" t="str">
            <v>S</v>
          </cell>
          <cell r="D4390" t="str">
            <v>All</v>
          </cell>
          <cell r="E4390" t="str">
            <v>Enrollment Date Quintile: Middle</v>
          </cell>
          <cell r="F4390">
            <v>80.210499999999996</v>
          </cell>
          <cell r="G4390">
            <v>2.3350840000000002</v>
          </cell>
          <cell r="H4390">
            <v>2.4417230000000001</v>
          </cell>
          <cell r="I4390">
            <v>-0.32431500000000002</v>
          </cell>
          <cell r="J4390">
            <v>-0.13270709999999999</v>
          </cell>
          <cell r="K4390">
            <v>0</v>
          </cell>
          <cell r="L4390">
            <v>0.13270709999999999</v>
          </cell>
          <cell r="M4390">
            <v>0.32431500000000002</v>
          </cell>
          <cell r="N4390">
            <v>0.32431500000000002</v>
          </cell>
          <cell r="O4390">
            <v>47</v>
          </cell>
        </row>
        <row r="4391">
          <cell r="A4391" t="str">
            <v>C&amp;I</v>
          </cell>
          <cell r="B4391">
            <v>22</v>
          </cell>
          <cell r="C4391" t="str">
            <v>S</v>
          </cell>
          <cell r="D4391" t="str">
            <v>All</v>
          </cell>
          <cell r="E4391" t="str">
            <v>Enrollment Date Quintile: Middle</v>
          </cell>
          <cell r="F4391">
            <v>75.835300000000004</v>
          </cell>
          <cell r="G4391">
            <v>2.110633</v>
          </cell>
          <cell r="H4391">
            <v>1.7394430000000001</v>
          </cell>
          <cell r="I4391">
            <v>-0.32278109999999999</v>
          </cell>
          <cell r="J4391">
            <v>-0.13207940000000001</v>
          </cell>
          <cell r="K4391">
            <v>0</v>
          </cell>
          <cell r="L4391">
            <v>0.13207940000000001</v>
          </cell>
          <cell r="M4391">
            <v>0.32278109999999999</v>
          </cell>
          <cell r="N4391">
            <v>0.32278109999999999</v>
          </cell>
          <cell r="O4391">
            <v>47</v>
          </cell>
        </row>
        <row r="4392">
          <cell r="A4392" t="str">
            <v>C&amp;I</v>
          </cell>
          <cell r="B4392">
            <v>23</v>
          </cell>
          <cell r="C4392" t="str">
            <v>S</v>
          </cell>
          <cell r="D4392" t="str">
            <v>All</v>
          </cell>
          <cell r="E4392" t="str">
            <v>Enrollment Date Quintile: Middle</v>
          </cell>
          <cell r="F4392">
            <v>73.811199999999999</v>
          </cell>
          <cell r="G4392">
            <v>1.3757539999999999</v>
          </cell>
          <cell r="H4392">
            <v>1.311072</v>
          </cell>
          <cell r="I4392">
            <v>-0.31716860000000002</v>
          </cell>
          <cell r="J4392">
            <v>-0.1297828</v>
          </cell>
          <cell r="K4392">
            <v>0</v>
          </cell>
          <cell r="L4392">
            <v>0.1297828</v>
          </cell>
          <cell r="M4392">
            <v>0.31716860000000002</v>
          </cell>
          <cell r="N4392">
            <v>0.31716860000000002</v>
          </cell>
          <cell r="O4392">
            <v>47</v>
          </cell>
        </row>
        <row r="4393">
          <cell r="A4393" t="str">
            <v>C&amp;I</v>
          </cell>
          <cell r="B4393">
            <v>24</v>
          </cell>
          <cell r="C4393" t="str">
            <v>S</v>
          </cell>
          <cell r="D4393" t="str">
            <v>All</v>
          </cell>
          <cell r="E4393" t="str">
            <v>Enrollment Date Quintile: Middle</v>
          </cell>
          <cell r="F4393">
            <v>72.020099999999999</v>
          </cell>
          <cell r="G4393">
            <v>0.99630819999999998</v>
          </cell>
          <cell r="H4393">
            <v>1.094895</v>
          </cell>
          <cell r="I4393">
            <v>-0.32712469999999999</v>
          </cell>
          <cell r="J4393">
            <v>-0.1338568</v>
          </cell>
          <cell r="K4393">
            <v>0</v>
          </cell>
          <cell r="L4393">
            <v>0.1338568</v>
          </cell>
          <cell r="M4393">
            <v>0.32712469999999999</v>
          </cell>
          <cell r="N4393">
            <v>0.32712469999999999</v>
          </cell>
          <cell r="O4393">
            <v>47</v>
          </cell>
        </row>
        <row r="4394">
          <cell r="A4394" t="str">
            <v>C&amp;I</v>
          </cell>
          <cell r="B4394">
            <v>1</v>
          </cell>
          <cell r="C4394" t="str">
            <v>S</v>
          </cell>
          <cell r="D4394" t="str">
            <v>All</v>
          </cell>
          <cell r="E4394" t="str">
            <v>Industry: Agriculture, Mining &amp; Construction</v>
          </cell>
          <cell r="F4394">
            <v>66.666700000000006</v>
          </cell>
          <cell r="G4394">
            <v>0.84750409999999998</v>
          </cell>
          <cell r="H4394">
            <v>1.753244</v>
          </cell>
          <cell r="I4394">
            <v>-0.56281320000000001</v>
          </cell>
          <cell r="J4394">
            <v>-0.23029859999999999</v>
          </cell>
          <cell r="K4394">
            <v>0</v>
          </cell>
          <cell r="L4394">
            <v>0.23029859999999999</v>
          </cell>
          <cell r="M4394">
            <v>0.56281320000000001</v>
          </cell>
          <cell r="N4394">
            <v>0.56281320000000001</v>
          </cell>
          <cell r="O4394">
            <v>23</v>
          </cell>
        </row>
        <row r="4395">
          <cell r="A4395" t="str">
            <v>C&amp;I</v>
          </cell>
          <cell r="B4395">
            <v>2</v>
          </cell>
          <cell r="C4395" t="str">
            <v>S</v>
          </cell>
          <cell r="D4395" t="str">
            <v>All</v>
          </cell>
          <cell r="E4395" t="str">
            <v>Industry: Agriculture, Mining &amp; Construction</v>
          </cell>
          <cell r="F4395">
            <v>64.277799999999999</v>
          </cell>
          <cell r="G4395">
            <v>0.74399720000000003</v>
          </cell>
          <cell r="H4395">
            <v>1.8045770000000001</v>
          </cell>
          <cell r="I4395">
            <v>-0.5559267</v>
          </cell>
          <cell r="J4395">
            <v>-0.22748070000000001</v>
          </cell>
          <cell r="K4395">
            <v>0</v>
          </cell>
          <cell r="L4395">
            <v>0.22748070000000001</v>
          </cell>
          <cell r="M4395">
            <v>0.5559267</v>
          </cell>
          <cell r="N4395">
            <v>0.5559267</v>
          </cell>
          <cell r="O4395">
            <v>23</v>
          </cell>
        </row>
        <row r="4396">
          <cell r="A4396" t="str">
            <v>C&amp;I</v>
          </cell>
          <cell r="B4396">
            <v>3</v>
          </cell>
          <cell r="C4396" t="str">
            <v>S</v>
          </cell>
          <cell r="D4396" t="str">
            <v>All</v>
          </cell>
          <cell r="E4396" t="str">
            <v>Industry: Agriculture, Mining &amp; Construction</v>
          </cell>
          <cell r="F4396">
            <v>63.166699999999999</v>
          </cell>
          <cell r="G4396">
            <v>0.78004119999999999</v>
          </cell>
          <cell r="H4396">
            <v>1.812889</v>
          </cell>
          <cell r="I4396">
            <v>-0.55375569999999996</v>
          </cell>
          <cell r="J4396">
            <v>-0.2265923</v>
          </cell>
          <cell r="K4396">
            <v>0</v>
          </cell>
          <cell r="L4396">
            <v>0.2265923</v>
          </cell>
          <cell r="M4396">
            <v>0.55375569999999996</v>
          </cell>
          <cell r="N4396">
            <v>0.55375569999999996</v>
          </cell>
          <cell r="O4396">
            <v>23</v>
          </cell>
        </row>
        <row r="4397">
          <cell r="A4397" t="str">
            <v>C&amp;I</v>
          </cell>
          <cell r="B4397">
            <v>4</v>
          </cell>
          <cell r="C4397" t="str">
            <v>S</v>
          </cell>
          <cell r="D4397" t="str">
            <v>All</v>
          </cell>
          <cell r="E4397" t="str">
            <v>Industry: Agriculture, Mining &amp; Construction</v>
          </cell>
          <cell r="F4397">
            <v>62.833300000000001</v>
          </cell>
          <cell r="G4397">
            <v>0.74746500000000005</v>
          </cell>
          <cell r="H4397">
            <v>1.719611</v>
          </cell>
          <cell r="I4397">
            <v>-0.54535339999999999</v>
          </cell>
          <cell r="J4397">
            <v>-0.2231542</v>
          </cell>
          <cell r="K4397">
            <v>0</v>
          </cell>
          <cell r="L4397">
            <v>0.2231542</v>
          </cell>
          <cell r="M4397">
            <v>0.54535339999999999</v>
          </cell>
          <cell r="N4397">
            <v>0.54535339999999999</v>
          </cell>
          <cell r="O4397">
            <v>23</v>
          </cell>
        </row>
        <row r="4398">
          <cell r="A4398" t="str">
            <v>C&amp;I</v>
          </cell>
          <cell r="B4398">
            <v>5</v>
          </cell>
          <cell r="C4398" t="str">
            <v>S</v>
          </cell>
          <cell r="D4398" t="str">
            <v>All</v>
          </cell>
          <cell r="E4398" t="str">
            <v>Industry: Agriculture, Mining &amp; Construction</v>
          </cell>
          <cell r="F4398">
            <v>62.166699999999999</v>
          </cell>
          <cell r="G4398">
            <v>0.64572079999999998</v>
          </cell>
          <cell r="H4398">
            <v>1.6771659999999999</v>
          </cell>
          <cell r="I4398">
            <v>-0.54319019999999996</v>
          </cell>
          <cell r="J4398">
            <v>-0.2222691</v>
          </cell>
          <cell r="K4398">
            <v>0</v>
          </cell>
          <cell r="L4398">
            <v>0.2222691</v>
          </cell>
          <cell r="M4398">
            <v>0.54319019999999996</v>
          </cell>
          <cell r="N4398">
            <v>0.54319019999999996</v>
          </cell>
          <cell r="O4398">
            <v>23</v>
          </cell>
        </row>
        <row r="4399">
          <cell r="A4399" t="str">
            <v>C&amp;I</v>
          </cell>
          <cell r="B4399">
            <v>6</v>
          </cell>
          <cell r="C4399" t="str">
            <v>S</v>
          </cell>
          <cell r="D4399" t="str">
            <v>All</v>
          </cell>
          <cell r="E4399" t="str">
            <v>Industry: Agriculture, Mining &amp; Construction</v>
          </cell>
          <cell r="F4399">
            <v>61.555599999999998</v>
          </cell>
          <cell r="G4399">
            <v>0.61607160000000005</v>
          </cell>
          <cell r="H4399">
            <v>1.414944</v>
          </cell>
          <cell r="I4399">
            <v>-0.54713820000000002</v>
          </cell>
          <cell r="J4399">
            <v>-0.22388449999999999</v>
          </cell>
          <cell r="K4399">
            <v>0</v>
          </cell>
          <cell r="L4399">
            <v>0.22388449999999999</v>
          </cell>
          <cell r="M4399">
            <v>0.54713820000000002</v>
          </cell>
          <cell r="N4399">
            <v>0.54713820000000002</v>
          </cell>
          <cell r="O4399">
            <v>23</v>
          </cell>
        </row>
        <row r="4400">
          <cell r="A4400" t="str">
            <v>C&amp;I</v>
          </cell>
          <cell r="B4400">
            <v>7</v>
          </cell>
          <cell r="C4400" t="str">
            <v>S</v>
          </cell>
          <cell r="D4400" t="str">
            <v>All</v>
          </cell>
          <cell r="E4400" t="str">
            <v>Industry: Agriculture, Mining &amp; Construction</v>
          </cell>
          <cell r="F4400">
            <v>60.666699999999999</v>
          </cell>
          <cell r="G4400">
            <v>0.85690100000000002</v>
          </cell>
          <cell r="H4400">
            <v>1.5104550000000001</v>
          </cell>
          <cell r="I4400">
            <v>-0.57888810000000002</v>
          </cell>
          <cell r="J4400">
            <v>-0.23687630000000001</v>
          </cell>
          <cell r="K4400">
            <v>0</v>
          </cell>
          <cell r="L4400">
            <v>0.23687630000000001</v>
          </cell>
          <cell r="M4400">
            <v>0.57888810000000002</v>
          </cell>
          <cell r="N4400">
            <v>0.57888810000000002</v>
          </cell>
          <cell r="O4400">
            <v>23</v>
          </cell>
        </row>
        <row r="4401">
          <cell r="A4401" t="str">
            <v>C&amp;I</v>
          </cell>
          <cell r="B4401">
            <v>8</v>
          </cell>
          <cell r="C4401" t="str">
            <v>S</v>
          </cell>
          <cell r="D4401" t="str">
            <v>All</v>
          </cell>
          <cell r="E4401" t="str">
            <v>Industry: Agriculture, Mining &amp; Construction</v>
          </cell>
          <cell r="F4401">
            <v>62.3889</v>
          </cell>
          <cell r="G4401">
            <v>1.4693659999999999</v>
          </cell>
          <cell r="H4401">
            <v>1.7845880000000001</v>
          </cell>
          <cell r="I4401">
            <v>-0.63161590000000001</v>
          </cell>
          <cell r="J4401">
            <v>-0.25845210000000002</v>
          </cell>
          <cell r="K4401">
            <v>0</v>
          </cell>
          <cell r="L4401">
            <v>0.25845210000000002</v>
          </cell>
          <cell r="M4401">
            <v>0.63161590000000001</v>
          </cell>
          <cell r="N4401">
            <v>0.63161590000000001</v>
          </cell>
          <cell r="O4401">
            <v>23</v>
          </cell>
        </row>
        <row r="4402">
          <cell r="A4402" t="str">
            <v>C&amp;I</v>
          </cell>
          <cell r="B4402">
            <v>9</v>
          </cell>
          <cell r="C4402" t="str">
            <v>S</v>
          </cell>
          <cell r="D4402" t="str">
            <v>All</v>
          </cell>
          <cell r="E4402" t="str">
            <v>Industry: Agriculture, Mining &amp; Construction</v>
          </cell>
          <cell r="F4402">
            <v>68.666700000000006</v>
          </cell>
          <cell r="G4402">
            <v>1.766348</v>
          </cell>
          <cell r="H4402">
            <v>2.436277</v>
          </cell>
          <cell r="I4402">
            <v>-0.66390099999999996</v>
          </cell>
          <cell r="J4402">
            <v>-0.27166289999999998</v>
          </cell>
          <cell r="K4402">
            <v>0</v>
          </cell>
          <cell r="L4402">
            <v>0.27166289999999998</v>
          </cell>
          <cell r="M4402">
            <v>0.66390099999999996</v>
          </cell>
          <cell r="N4402">
            <v>0.66390099999999996</v>
          </cell>
          <cell r="O4402">
            <v>23</v>
          </cell>
        </row>
        <row r="4403">
          <cell r="A4403" t="str">
            <v>C&amp;I</v>
          </cell>
          <cell r="B4403">
            <v>10</v>
          </cell>
          <cell r="C4403" t="str">
            <v>S</v>
          </cell>
          <cell r="D4403" t="str">
            <v>All</v>
          </cell>
          <cell r="E4403" t="str">
            <v>Industry: Agriculture, Mining &amp; Construction</v>
          </cell>
          <cell r="F4403">
            <v>75.5</v>
          </cell>
          <cell r="G4403">
            <v>2.134233</v>
          </cell>
          <cell r="H4403">
            <v>2.8696660000000001</v>
          </cell>
          <cell r="I4403">
            <v>-0.65952189999999999</v>
          </cell>
          <cell r="J4403">
            <v>-0.26987100000000003</v>
          </cell>
          <cell r="K4403">
            <v>0</v>
          </cell>
          <cell r="L4403">
            <v>0.26987100000000003</v>
          </cell>
          <cell r="M4403">
            <v>0.65952189999999999</v>
          </cell>
          <cell r="N4403">
            <v>0.65952189999999999</v>
          </cell>
          <cell r="O4403">
            <v>23</v>
          </cell>
        </row>
        <row r="4404">
          <cell r="A4404" t="str">
            <v>C&amp;I</v>
          </cell>
          <cell r="B4404">
            <v>11</v>
          </cell>
          <cell r="C4404" t="str">
            <v>S</v>
          </cell>
          <cell r="D4404" t="str">
            <v>All</v>
          </cell>
          <cell r="E4404" t="str">
            <v>Industry: Agriculture, Mining &amp; Construction</v>
          </cell>
          <cell r="F4404">
            <v>81.055599999999998</v>
          </cell>
          <cell r="G4404">
            <v>2.8443510000000001</v>
          </cell>
          <cell r="H4404">
            <v>2.7788659999999998</v>
          </cell>
          <cell r="I4404">
            <v>-0.69263730000000001</v>
          </cell>
          <cell r="J4404">
            <v>-0.2834216</v>
          </cell>
          <cell r="K4404">
            <v>0</v>
          </cell>
          <cell r="L4404">
            <v>0.2834216</v>
          </cell>
          <cell r="M4404">
            <v>0.69263730000000001</v>
          </cell>
          <cell r="N4404">
            <v>0.69263730000000001</v>
          </cell>
          <cell r="O4404">
            <v>23</v>
          </cell>
        </row>
        <row r="4405">
          <cell r="A4405" t="str">
            <v>C&amp;I</v>
          </cell>
          <cell r="B4405">
            <v>12</v>
          </cell>
          <cell r="C4405" t="str">
            <v>S</v>
          </cell>
          <cell r="D4405" t="str">
            <v>All</v>
          </cell>
          <cell r="E4405" t="str">
            <v>Industry: Agriculture, Mining &amp; Construction</v>
          </cell>
          <cell r="F4405">
            <v>85.222200000000001</v>
          </cell>
          <cell r="G4405">
            <v>2.7760880000000001</v>
          </cell>
          <cell r="H4405">
            <v>2.493166</v>
          </cell>
          <cell r="I4405">
            <v>-0.65316770000000002</v>
          </cell>
          <cell r="J4405">
            <v>-0.26727089999999998</v>
          </cell>
          <cell r="K4405">
            <v>0</v>
          </cell>
          <cell r="L4405">
            <v>0.26727089999999998</v>
          </cell>
          <cell r="M4405">
            <v>0.65316770000000002</v>
          </cell>
          <cell r="N4405">
            <v>0.65316770000000002</v>
          </cell>
          <cell r="O4405">
            <v>23</v>
          </cell>
        </row>
        <row r="4406">
          <cell r="A4406" t="str">
            <v>C&amp;I</v>
          </cell>
          <cell r="B4406">
            <v>13</v>
          </cell>
          <cell r="C4406" t="str">
            <v>S</v>
          </cell>
          <cell r="D4406" t="str">
            <v>All</v>
          </cell>
          <cell r="E4406" t="str">
            <v>Industry: Agriculture, Mining &amp; Construction</v>
          </cell>
          <cell r="F4406">
            <v>88.222200000000001</v>
          </cell>
          <cell r="G4406">
            <v>2.6681059999999999</v>
          </cell>
          <cell r="H4406">
            <v>2.6032660000000001</v>
          </cell>
          <cell r="I4406">
            <v>-0.6453063</v>
          </cell>
          <cell r="J4406">
            <v>-0.26405410000000001</v>
          </cell>
          <cell r="K4406">
            <v>0</v>
          </cell>
          <cell r="L4406">
            <v>0.26405410000000001</v>
          </cell>
          <cell r="M4406">
            <v>0.6453063</v>
          </cell>
          <cell r="N4406">
            <v>0.6453063</v>
          </cell>
          <cell r="O4406">
            <v>23</v>
          </cell>
        </row>
        <row r="4407">
          <cell r="A4407" t="str">
            <v>C&amp;I</v>
          </cell>
          <cell r="B4407">
            <v>14</v>
          </cell>
          <cell r="C4407" t="str">
            <v>S</v>
          </cell>
          <cell r="D4407" t="str">
            <v>All</v>
          </cell>
          <cell r="E4407" t="str">
            <v>Industry: Agriculture, Mining &amp; Construction</v>
          </cell>
          <cell r="F4407">
            <v>91.111099999999993</v>
          </cell>
          <cell r="G4407">
            <v>2.805771</v>
          </cell>
          <cell r="H4407">
            <v>2.9483440000000001</v>
          </cell>
          <cell r="I4407">
            <v>-0.62893949999999998</v>
          </cell>
          <cell r="J4407">
            <v>-0.2573569</v>
          </cell>
          <cell r="K4407">
            <v>0</v>
          </cell>
          <cell r="L4407">
            <v>0.2573569</v>
          </cell>
          <cell r="M4407">
            <v>0.62893949999999998</v>
          </cell>
          <cell r="N4407">
            <v>0.62893949999999998</v>
          </cell>
          <cell r="O4407">
            <v>23</v>
          </cell>
        </row>
        <row r="4408">
          <cell r="A4408" t="str">
            <v>C&amp;I</v>
          </cell>
          <cell r="B4408">
            <v>15</v>
          </cell>
          <cell r="C4408" t="str">
            <v>S</v>
          </cell>
          <cell r="D4408" t="str">
            <v>All</v>
          </cell>
          <cell r="E4408" t="str">
            <v>Industry: Agriculture, Mining &amp; Construction</v>
          </cell>
          <cell r="F4408">
            <v>93.611099999999993</v>
          </cell>
          <cell r="G4408">
            <v>2.8873380000000002</v>
          </cell>
          <cell r="H4408">
            <v>3.15801</v>
          </cell>
          <cell r="I4408">
            <v>-0.62886089999999994</v>
          </cell>
          <cell r="J4408">
            <v>-0.25732480000000002</v>
          </cell>
          <cell r="K4408">
            <v>0</v>
          </cell>
          <cell r="L4408">
            <v>0.25732480000000002</v>
          </cell>
          <cell r="M4408">
            <v>0.62886089999999994</v>
          </cell>
          <cell r="N4408">
            <v>0.62886089999999994</v>
          </cell>
          <cell r="O4408">
            <v>23</v>
          </cell>
        </row>
        <row r="4409">
          <cell r="A4409" t="str">
            <v>C&amp;I</v>
          </cell>
          <cell r="B4409">
            <v>16</v>
          </cell>
          <cell r="C4409" t="str">
            <v>S</v>
          </cell>
          <cell r="D4409" t="str">
            <v>All</v>
          </cell>
          <cell r="E4409" t="str">
            <v>Industry: Agriculture, Mining &amp; Construction</v>
          </cell>
          <cell r="F4409">
            <v>95.444400000000002</v>
          </cell>
          <cell r="G4409">
            <v>2.6365850000000002</v>
          </cell>
          <cell r="H4409">
            <v>2.2970440000000001</v>
          </cell>
          <cell r="I4409">
            <v>-0.68420930000000002</v>
          </cell>
          <cell r="J4409">
            <v>-0.27997290000000002</v>
          </cell>
          <cell r="K4409">
            <v>0</v>
          </cell>
          <cell r="L4409">
            <v>0.27997290000000002</v>
          </cell>
          <cell r="M4409">
            <v>0.68420930000000002</v>
          </cell>
          <cell r="N4409">
            <v>0.68420930000000002</v>
          </cell>
          <cell r="O4409">
            <v>23</v>
          </cell>
        </row>
        <row r="4410">
          <cell r="A4410" t="str">
            <v>C&amp;I</v>
          </cell>
          <cell r="B4410">
            <v>17</v>
          </cell>
          <cell r="C4410" t="str">
            <v>S</v>
          </cell>
          <cell r="D4410" t="str">
            <v>All</v>
          </cell>
          <cell r="E4410" t="str">
            <v>Industry: Agriculture, Mining &amp; Construction</v>
          </cell>
          <cell r="F4410">
            <v>96</v>
          </cell>
          <cell r="G4410">
            <v>2.5370680000000001</v>
          </cell>
          <cell r="H4410">
            <v>2.2743769999999999</v>
          </cell>
          <cell r="I4410">
            <v>-0.66144369999999997</v>
          </cell>
          <cell r="J4410">
            <v>-0.27065739999999999</v>
          </cell>
          <cell r="K4410">
            <v>0</v>
          </cell>
          <cell r="L4410">
            <v>0.27065739999999999</v>
          </cell>
          <cell r="M4410">
            <v>0.66144369999999997</v>
          </cell>
          <cell r="N4410">
            <v>0.66144369999999997</v>
          </cell>
          <cell r="O4410">
            <v>23</v>
          </cell>
        </row>
        <row r="4411">
          <cell r="A4411" t="str">
            <v>C&amp;I</v>
          </cell>
          <cell r="B4411">
            <v>18</v>
          </cell>
          <cell r="C4411" t="str">
            <v>S</v>
          </cell>
          <cell r="D4411" t="str">
            <v>All</v>
          </cell>
          <cell r="E4411" t="str">
            <v>Industry: Agriculture, Mining &amp; Construction</v>
          </cell>
          <cell r="F4411">
            <v>95.277799999999999</v>
          </cell>
          <cell r="G4411">
            <v>2.5648710000000001</v>
          </cell>
          <cell r="H4411">
            <v>2.3080769999999999</v>
          </cell>
          <cell r="I4411">
            <v>-0.67748719999999996</v>
          </cell>
          <cell r="J4411">
            <v>-0.27722229999999998</v>
          </cell>
          <cell r="K4411">
            <v>0</v>
          </cell>
          <cell r="L4411">
            <v>0.27722229999999998</v>
          </cell>
          <cell r="M4411">
            <v>0.67748719999999996</v>
          </cell>
          <cell r="N4411">
            <v>0.67748719999999996</v>
          </cell>
          <cell r="O4411">
            <v>23</v>
          </cell>
        </row>
        <row r="4412">
          <cell r="A4412" t="str">
            <v>C&amp;I</v>
          </cell>
          <cell r="B4412">
            <v>19</v>
          </cell>
          <cell r="C4412" t="str">
            <v>S</v>
          </cell>
          <cell r="D4412" t="str">
            <v>All</v>
          </cell>
          <cell r="E4412" t="str">
            <v>Industry: Agriculture, Mining &amp; Construction</v>
          </cell>
          <cell r="F4412">
            <v>92.777799999999999</v>
          </cell>
          <cell r="G4412">
            <v>2.102252</v>
          </cell>
          <cell r="H4412">
            <v>2.261266</v>
          </cell>
          <cell r="I4412">
            <v>-0.67930330000000005</v>
          </cell>
          <cell r="J4412">
            <v>-0.27796539999999997</v>
          </cell>
          <cell r="K4412">
            <v>0</v>
          </cell>
          <cell r="L4412">
            <v>0.27796539999999997</v>
          </cell>
          <cell r="M4412">
            <v>0.67930330000000005</v>
          </cell>
          <cell r="N4412">
            <v>0.67930330000000005</v>
          </cell>
          <cell r="O4412">
            <v>23</v>
          </cell>
        </row>
        <row r="4413">
          <cell r="A4413" t="str">
            <v>C&amp;I</v>
          </cell>
          <cell r="B4413">
            <v>20</v>
          </cell>
          <cell r="C4413" t="str">
            <v>S</v>
          </cell>
          <cell r="D4413" t="str">
            <v>All</v>
          </cell>
          <cell r="E4413" t="str">
            <v>Industry: Agriculture, Mining &amp; Construction</v>
          </cell>
          <cell r="F4413">
            <v>86.722200000000001</v>
          </cell>
          <cell r="G4413">
            <v>1.4571430000000001</v>
          </cell>
          <cell r="H4413">
            <v>1.9031439999999999</v>
          </cell>
          <cell r="I4413">
            <v>-0.68166990000000005</v>
          </cell>
          <cell r="J4413">
            <v>-0.27893380000000001</v>
          </cell>
          <cell r="K4413">
            <v>0</v>
          </cell>
          <cell r="L4413">
            <v>0.27893380000000001</v>
          </cell>
          <cell r="M4413">
            <v>0.68166990000000005</v>
          </cell>
          <cell r="N4413">
            <v>0.68166990000000005</v>
          </cell>
          <cell r="O4413">
            <v>23</v>
          </cell>
        </row>
        <row r="4414">
          <cell r="A4414" t="str">
            <v>C&amp;I</v>
          </cell>
          <cell r="B4414">
            <v>21</v>
          </cell>
          <cell r="C4414" t="str">
            <v>S</v>
          </cell>
          <cell r="D4414" t="str">
            <v>All</v>
          </cell>
          <cell r="E4414" t="str">
            <v>Industry: Agriculture, Mining &amp; Construction</v>
          </cell>
          <cell r="F4414">
            <v>81.5</v>
          </cell>
          <cell r="G4414">
            <v>1.445551</v>
          </cell>
          <cell r="H4414">
            <v>2.0362659999999999</v>
          </cell>
          <cell r="I4414">
            <v>-0.64455019999999996</v>
          </cell>
          <cell r="J4414">
            <v>-0.2637447</v>
          </cell>
          <cell r="K4414">
            <v>0</v>
          </cell>
          <cell r="L4414">
            <v>0.2637447</v>
          </cell>
          <cell r="M4414">
            <v>0.64455019999999996</v>
          </cell>
          <cell r="N4414">
            <v>0.64455019999999996</v>
          </cell>
          <cell r="O4414">
            <v>23</v>
          </cell>
        </row>
        <row r="4415">
          <cell r="A4415" t="str">
            <v>C&amp;I</v>
          </cell>
          <cell r="B4415">
            <v>22</v>
          </cell>
          <cell r="C4415" t="str">
            <v>S</v>
          </cell>
          <cell r="D4415" t="str">
            <v>All</v>
          </cell>
          <cell r="E4415" t="str">
            <v>Industry: Agriculture, Mining &amp; Construction</v>
          </cell>
          <cell r="F4415">
            <v>78.222200000000001</v>
          </cell>
          <cell r="G4415">
            <v>1.541153</v>
          </cell>
          <cell r="H4415">
            <v>2.0907439999999999</v>
          </cell>
          <cell r="I4415">
            <v>-0.62528070000000002</v>
          </cell>
          <cell r="J4415">
            <v>-0.25585980000000003</v>
          </cell>
          <cell r="K4415">
            <v>0</v>
          </cell>
          <cell r="L4415">
            <v>0.25585980000000003</v>
          </cell>
          <cell r="M4415">
            <v>0.62528070000000002</v>
          </cell>
          <cell r="N4415">
            <v>0.62528070000000002</v>
          </cell>
          <cell r="O4415">
            <v>23</v>
          </cell>
        </row>
        <row r="4416">
          <cell r="A4416" t="str">
            <v>C&amp;I</v>
          </cell>
          <cell r="B4416">
            <v>23</v>
          </cell>
          <cell r="C4416" t="str">
            <v>S</v>
          </cell>
          <cell r="D4416" t="str">
            <v>All</v>
          </cell>
          <cell r="E4416" t="str">
            <v>Industry: Agriculture, Mining &amp; Construction</v>
          </cell>
          <cell r="F4416">
            <v>75.277799999999999</v>
          </cell>
          <cell r="G4416">
            <v>1.1333260000000001</v>
          </cell>
          <cell r="H4416">
            <v>1.992977</v>
          </cell>
          <cell r="I4416">
            <v>-0.59684709999999996</v>
          </cell>
          <cell r="J4416">
            <v>-0.244225</v>
          </cell>
          <cell r="K4416">
            <v>0</v>
          </cell>
          <cell r="L4416">
            <v>0.244225</v>
          </cell>
          <cell r="M4416">
            <v>0.59684709999999996</v>
          </cell>
          <cell r="N4416">
            <v>0.59684709999999996</v>
          </cell>
          <cell r="O4416">
            <v>23</v>
          </cell>
        </row>
        <row r="4417">
          <cell r="A4417" t="str">
            <v>C&amp;I</v>
          </cell>
          <cell r="B4417">
            <v>24</v>
          </cell>
          <cell r="C4417" t="str">
            <v>S</v>
          </cell>
          <cell r="D4417" t="str">
            <v>All</v>
          </cell>
          <cell r="E4417" t="str">
            <v>Industry: Agriculture, Mining &amp; Construction</v>
          </cell>
          <cell r="F4417">
            <v>73.111099999999993</v>
          </cell>
          <cell r="G4417">
            <v>1.0630360000000001</v>
          </cell>
          <cell r="H4417">
            <v>2.1154220000000001</v>
          </cell>
          <cell r="I4417">
            <v>-0.58224509999999996</v>
          </cell>
          <cell r="J4417">
            <v>-0.23824999999999999</v>
          </cell>
          <cell r="K4417">
            <v>0</v>
          </cell>
          <cell r="L4417">
            <v>0.23824999999999999</v>
          </cell>
          <cell r="M4417">
            <v>0.58224509999999996</v>
          </cell>
          <cell r="N4417">
            <v>0.58224509999999996</v>
          </cell>
          <cell r="O4417">
            <v>23</v>
          </cell>
        </row>
        <row r="4418">
          <cell r="A4418" t="str">
            <v>C&amp;I</v>
          </cell>
          <cell r="B4418">
            <v>1</v>
          </cell>
          <cell r="C4418" t="str">
            <v>S</v>
          </cell>
          <cell r="D4418" t="str">
            <v>All</v>
          </cell>
          <cell r="E4418" t="str">
            <v>Industry: Institutional/Government</v>
          </cell>
          <cell r="F4418">
            <v>68.5</v>
          </cell>
          <cell r="G4418">
            <v>1.3442970000000001</v>
          </cell>
          <cell r="H4418">
            <v>1.68512</v>
          </cell>
          <cell r="I4418">
            <v>-0.69743699999999997</v>
          </cell>
          <cell r="J4418">
            <v>-0.28538560000000002</v>
          </cell>
          <cell r="K4418">
            <v>0</v>
          </cell>
          <cell r="L4418">
            <v>0.28538560000000002</v>
          </cell>
          <cell r="M4418">
            <v>0.69743699999999997</v>
          </cell>
          <cell r="N4418">
            <v>0.69743699999999997</v>
          </cell>
          <cell r="O4418">
            <v>37</v>
          </cell>
        </row>
        <row r="4419">
          <cell r="A4419" t="str">
            <v>C&amp;I</v>
          </cell>
          <cell r="B4419">
            <v>2</v>
          </cell>
          <cell r="C4419" t="str">
            <v>S</v>
          </cell>
          <cell r="D4419" t="str">
            <v>All</v>
          </cell>
          <cell r="E4419" t="str">
            <v>Industry: Institutional/Government</v>
          </cell>
          <cell r="F4419">
            <v>66.75</v>
          </cell>
          <cell r="G4419">
            <v>1.2820609999999999</v>
          </cell>
          <cell r="H4419">
            <v>1.6048899999999999</v>
          </cell>
          <cell r="I4419">
            <v>-0.69180900000000001</v>
          </cell>
          <cell r="J4419">
            <v>-0.28308260000000002</v>
          </cell>
          <cell r="K4419">
            <v>0</v>
          </cell>
          <cell r="L4419">
            <v>0.28308260000000002</v>
          </cell>
          <cell r="M4419">
            <v>0.69180900000000001</v>
          </cell>
          <cell r="N4419">
            <v>0.69180900000000001</v>
          </cell>
          <cell r="O4419">
            <v>37</v>
          </cell>
        </row>
        <row r="4420">
          <cell r="A4420" t="str">
            <v>C&amp;I</v>
          </cell>
          <cell r="B4420">
            <v>3</v>
          </cell>
          <cell r="C4420" t="str">
            <v>S</v>
          </cell>
          <cell r="D4420" t="str">
            <v>All</v>
          </cell>
          <cell r="E4420" t="str">
            <v>Industry: Institutional/Government</v>
          </cell>
          <cell r="F4420">
            <v>65.849999999999994</v>
          </cell>
          <cell r="G4420">
            <v>1.2850189999999999</v>
          </cell>
          <cell r="H4420">
            <v>1.55189</v>
          </cell>
          <cell r="I4420">
            <v>-0.68581610000000004</v>
          </cell>
          <cell r="J4420">
            <v>-0.2806304</v>
          </cell>
          <cell r="K4420">
            <v>0</v>
          </cell>
          <cell r="L4420">
            <v>0.2806304</v>
          </cell>
          <cell r="M4420">
            <v>0.68581610000000004</v>
          </cell>
          <cell r="N4420">
            <v>0.68581610000000004</v>
          </cell>
          <cell r="O4420">
            <v>37</v>
          </cell>
        </row>
        <row r="4421">
          <cell r="A4421" t="str">
            <v>C&amp;I</v>
          </cell>
          <cell r="B4421">
            <v>4</v>
          </cell>
          <cell r="C4421" t="str">
            <v>S</v>
          </cell>
          <cell r="D4421" t="str">
            <v>All</v>
          </cell>
          <cell r="E4421" t="str">
            <v>Industry: Institutional/Government</v>
          </cell>
          <cell r="F4421">
            <v>65.55</v>
          </cell>
          <cell r="G4421">
            <v>1.267193</v>
          </cell>
          <cell r="H4421">
            <v>1.6103700000000001</v>
          </cell>
          <cell r="I4421">
            <v>-0.68229220000000002</v>
          </cell>
          <cell r="J4421">
            <v>-0.27918850000000001</v>
          </cell>
          <cell r="K4421">
            <v>0</v>
          </cell>
          <cell r="L4421">
            <v>0.27918850000000001</v>
          </cell>
          <cell r="M4421">
            <v>0.68229220000000002</v>
          </cell>
          <cell r="N4421">
            <v>0.68229220000000002</v>
          </cell>
          <cell r="O4421">
            <v>37</v>
          </cell>
        </row>
        <row r="4422">
          <cell r="A4422" t="str">
            <v>C&amp;I</v>
          </cell>
          <cell r="B4422">
            <v>5</v>
          </cell>
          <cell r="C4422" t="str">
            <v>S</v>
          </cell>
          <cell r="D4422" t="str">
            <v>All</v>
          </cell>
          <cell r="E4422" t="str">
            <v>Industry: Institutional/Government</v>
          </cell>
          <cell r="F4422">
            <v>64.650000000000006</v>
          </cell>
          <cell r="G4422">
            <v>1.314811</v>
          </cell>
          <cell r="H4422">
            <v>1.55755</v>
          </cell>
          <cell r="I4422">
            <v>-0.68086420000000003</v>
          </cell>
          <cell r="J4422">
            <v>-0.27860410000000002</v>
          </cell>
          <cell r="K4422">
            <v>0</v>
          </cell>
          <cell r="L4422">
            <v>0.27860410000000002</v>
          </cell>
          <cell r="M4422">
            <v>0.68086420000000003</v>
          </cell>
          <cell r="N4422">
            <v>0.68086420000000003</v>
          </cell>
          <cell r="O4422">
            <v>37</v>
          </cell>
        </row>
        <row r="4423">
          <cell r="A4423" t="str">
            <v>C&amp;I</v>
          </cell>
          <cell r="B4423">
            <v>6</v>
          </cell>
          <cell r="C4423" t="str">
            <v>S</v>
          </cell>
          <cell r="D4423" t="str">
            <v>All</v>
          </cell>
          <cell r="E4423" t="str">
            <v>Industry: Institutional/Government</v>
          </cell>
          <cell r="F4423">
            <v>63.9</v>
          </cell>
          <cell r="G4423">
            <v>1.799331</v>
          </cell>
          <cell r="H4423">
            <v>2.2951899999999998</v>
          </cell>
          <cell r="I4423">
            <v>-0.6861604</v>
          </cell>
          <cell r="J4423">
            <v>-0.2807713</v>
          </cell>
          <cell r="K4423">
            <v>0</v>
          </cell>
          <cell r="L4423">
            <v>0.2807713</v>
          </cell>
          <cell r="M4423">
            <v>0.6861604</v>
          </cell>
          <cell r="N4423">
            <v>0.6861604</v>
          </cell>
          <cell r="O4423">
            <v>37</v>
          </cell>
        </row>
        <row r="4424">
          <cell r="A4424" t="str">
            <v>C&amp;I</v>
          </cell>
          <cell r="B4424">
            <v>7</v>
          </cell>
          <cell r="C4424" t="str">
            <v>S</v>
          </cell>
          <cell r="D4424" t="str">
            <v>All</v>
          </cell>
          <cell r="E4424" t="str">
            <v>Industry: Institutional/Government</v>
          </cell>
          <cell r="F4424">
            <v>62.95</v>
          </cell>
          <cell r="G4424">
            <v>1.6469419999999999</v>
          </cell>
          <cell r="H4424">
            <v>2.1242100000000002</v>
          </cell>
          <cell r="I4424">
            <v>-0.68458350000000001</v>
          </cell>
          <cell r="J4424">
            <v>-0.28012599999999999</v>
          </cell>
          <cell r="K4424">
            <v>0</v>
          </cell>
          <cell r="L4424">
            <v>0.28012599999999999</v>
          </cell>
          <cell r="M4424">
            <v>0.68458350000000001</v>
          </cell>
          <cell r="N4424">
            <v>0.68458350000000001</v>
          </cell>
          <cell r="O4424">
            <v>37</v>
          </cell>
        </row>
        <row r="4425">
          <cell r="A4425" t="str">
            <v>C&amp;I</v>
          </cell>
          <cell r="B4425">
            <v>8</v>
          </cell>
          <cell r="C4425" t="str">
            <v>S</v>
          </cell>
          <cell r="D4425" t="str">
            <v>All</v>
          </cell>
          <cell r="E4425" t="str">
            <v>Industry: Institutional/Government</v>
          </cell>
          <cell r="F4425">
            <v>64.349999999999994</v>
          </cell>
          <cell r="G4425">
            <v>2.6000830000000001</v>
          </cell>
          <cell r="H4425">
            <v>2.915289</v>
          </cell>
          <cell r="I4425">
            <v>-0.69181879999999996</v>
          </cell>
          <cell r="J4425">
            <v>-0.28308670000000002</v>
          </cell>
          <cell r="K4425">
            <v>0</v>
          </cell>
          <cell r="L4425">
            <v>0.28308670000000002</v>
          </cell>
          <cell r="M4425">
            <v>0.69181879999999996</v>
          </cell>
          <cell r="N4425">
            <v>0.69181879999999996</v>
          </cell>
          <cell r="O4425">
            <v>37</v>
          </cell>
        </row>
        <row r="4426">
          <cell r="A4426" t="str">
            <v>C&amp;I</v>
          </cell>
          <cell r="B4426">
            <v>9</v>
          </cell>
          <cell r="C4426" t="str">
            <v>S</v>
          </cell>
          <cell r="D4426" t="str">
            <v>All</v>
          </cell>
          <cell r="E4426" t="str">
            <v>Industry: Institutional/Government</v>
          </cell>
          <cell r="F4426">
            <v>69.849999999999994</v>
          </cell>
          <cell r="G4426">
            <v>3.9236170000000001</v>
          </cell>
          <cell r="H4426">
            <v>4.3935089999999999</v>
          </cell>
          <cell r="I4426">
            <v>-0.72785449999999996</v>
          </cell>
          <cell r="J4426">
            <v>-0.29783219999999999</v>
          </cell>
          <cell r="K4426">
            <v>0</v>
          </cell>
          <cell r="L4426">
            <v>0.29783219999999999</v>
          </cell>
          <cell r="M4426">
            <v>0.72785449999999996</v>
          </cell>
          <cell r="N4426">
            <v>0.72785449999999996</v>
          </cell>
          <cell r="O4426">
            <v>37</v>
          </cell>
        </row>
        <row r="4427">
          <cell r="A4427" t="str">
            <v>C&amp;I</v>
          </cell>
          <cell r="B4427">
            <v>10</v>
          </cell>
          <cell r="C4427" t="str">
            <v>S</v>
          </cell>
          <cell r="D4427" t="str">
            <v>All</v>
          </cell>
          <cell r="E4427" t="str">
            <v>Industry: Institutional/Government</v>
          </cell>
          <cell r="F4427">
            <v>76.400000000000006</v>
          </cell>
          <cell r="G4427">
            <v>5.0380339999999997</v>
          </cell>
          <cell r="H4427">
            <v>5.3105279999999997</v>
          </cell>
          <cell r="I4427">
            <v>-0.74887570000000003</v>
          </cell>
          <cell r="J4427">
            <v>-0.30643389999999998</v>
          </cell>
          <cell r="K4427">
            <v>0</v>
          </cell>
          <cell r="L4427">
            <v>0.30643389999999998</v>
          </cell>
          <cell r="M4427">
            <v>0.74887570000000003</v>
          </cell>
          <cell r="N4427">
            <v>0.74887570000000003</v>
          </cell>
          <cell r="O4427">
            <v>37</v>
          </cell>
        </row>
        <row r="4428">
          <cell r="A4428" t="str">
            <v>C&amp;I</v>
          </cell>
          <cell r="B4428">
            <v>11</v>
          </cell>
          <cell r="C4428" t="str">
            <v>S</v>
          </cell>
          <cell r="D4428" t="str">
            <v>All</v>
          </cell>
          <cell r="E4428" t="str">
            <v>Industry: Institutional/Government</v>
          </cell>
          <cell r="F4428">
            <v>80.95</v>
          </cell>
          <cell r="G4428">
            <v>5.2706929999999996</v>
          </cell>
          <cell r="H4428">
            <v>5.3641889999999997</v>
          </cell>
          <cell r="I4428">
            <v>-0.75280380000000002</v>
          </cell>
          <cell r="J4428">
            <v>-0.30804120000000002</v>
          </cell>
          <cell r="K4428">
            <v>0</v>
          </cell>
          <cell r="L4428">
            <v>0.30804120000000002</v>
          </cell>
          <cell r="M4428">
            <v>0.75280380000000002</v>
          </cell>
          <cell r="N4428">
            <v>0.75280380000000002</v>
          </cell>
          <cell r="O4428">
            <v>37</v>
          </cell>
        </row>
        <row r="4429">
          <cell r="A4429" t="str">
            <v>C&amp;I</v>
          </cell>
          <cell r="B4429">
            <v>12</v>
          </cell>
          <cell r="C4429" t="str">
            <v>S</v>
          </cell>
          <cell r="D4429" t="str">
            <v>All</v>
          </cell>
          <cell r="E4429" t="str">
            <v>Industry: Institutional/Government</v>
          </cell>
          <cell r="F4429">
            <v>84.75</v>
          </cell>
          <cell r="G4429">
            <v>5.7080159999999998</v>
          </cell>
          <cell r="H4429">
            <v>4.9260489999999999</v>
          </cell>
          <cell r="I4429">
            <v>-0.76921360000000005</v>
          </cell>
          <cell r="J4429">
            <v>-0.31475599999999998</v>
          </cell>
          <cell r="K4429">
            <v>0</v>
          </cell>
          <cell r="L4429">
            <v>0.31475599999999998</v>
          </cell>
          <cell r="M4429">
            <v>0.76921360000000005</v>
          </cell>
          <cell r="N4429">
            <v>0.76921360000000005</v>
          </cell>
          <cell r="O4429">
            <v>37</v>
          </cell>
        </row>
        <row r="4430">
          <cell r="A4430" t="str">
            <v>C&amp;I</v>
          </cell>
          <cell r="B4430">
            <v>13</v>
          </cell>
          <cell r="C4430" t="str">
            <v>S</v>
          </cell>
          <cell r="D4430" t="str">
            <v>All</v>
          </cell>
          <cell r="E4430" t="str">
            <v>Industry: Institutional/Government</v>
          </cell>
          <cell r="F4430">
            <v>87.75</v>
          </cell>
          <cell r="G4430">
            <v>5.8541970000000001</v>
          </cell>
          <cell r="H4430">
            <v>6.4856189999999998</v>
          </cell>
          <cell r="I4430">
            <v>-0.78345560000000003</v>
          </cell>
          <cell r="J4430">
            <v>-0.32058370000000003</v>
          </cell>
          <cell r="K4430">
            <v>0</v>
          </cell>
          <cell r="L4430">
            <v>0.32058370000000003</v>
          </cell>
          <cell r="M4430">
            <v>0.78345560000000003</v>
          </cell>
          <cell r="N4430">
            <v>0.78345560000000003</v>
          </cell>
          <cell r="O4430">
            <v>37</v>
          </cell>
        </row>
        <row r="4431">
          <cell r="A4431" t="str">
            <v>C&amp;I</v>
          </cell>
          <cell r="B4431">
            <v>14</v>
          </cell>
          <cell r="C4431" t="str">
            <v>S</v>
          </cell>
          <cell r="D4431" t="str">
            <v>All</v>
          </cell>
          <cell r="E4431" t="str">
            <v>Industry: Institutional/Government</v>
          </cell>
          <cell r="F4431">
            <v>91</v>
          </cell>
          <cell r="G4431">
            <v>6.6372640000000001</v>
          </cell>
          <cell r="H4431">
            <v>7.301698</v>
          </cell>
          <cell r="I4431">
            <v>-0.78733489999999995</v>
          </cell>
          <cell r="J4431">
            <v>-0.32217099999999999</v>
          </cell>
          <cell r="K4431">
            <v>0</v>
          </cell>
          <cell r="L4431">
            <v>0.32217099999999999</v>
          </cell>
          <cell r="M4431">
            <v>0.78733489999999995</v>
          </cell>
          <cell r="N4431">
            <v>0.78733489999999995</v>
          </cell>
          <cell r="O4431">
            <v>37</v>
          </cell>
        </row>
        <row r="4432">
          <cell r="A4432" t="str">
            <v>C&amp;I</v>
          </cell>
          <cell r="B4432">
            <v>15</v>
          </cell>
          <cell r="C4432" t="str">
            <v>S</v>
          </cell>
          <cell r="D4432" t="str">
            <v>All</v>
          </cell>
          <cell r="E4432" t="str">
            <v>Industry: Institutional/Government</v>
          </cell>
          <cell r="F4432">
            <v>93.8</v>
          </cell>
          <cell r="G4432">
            <v>6.8466610000000001</v>
          </cell>
          <cell r="H4432">
            <v>6.2392779999999997</v>
          </cell>
          <cell r="I4432">
            <v>-0.80355790000000005</v>
          </cell>
          <cell r="J4432">
            <v>-0.32880939999999997</v>
          </cell>
          <cell r="K4432">
            <v>0</v>
          </cell>
          <cell r="L4432">
            <v>0.32880939999999997</v>
          </cell>
          <cell r="M4432">
            <v>0.80355790000000005</v>
          </cell>
          <cell r="N4432">
            <v>0.80355790000000005</v>
          </cell>
          <cell r="O4432">
            <v>37</v>
          </cell>
        </row>
        <row r="4433">
          <cell r="A4433" t="str">
            <v>C&amp;I</v>
          </cell>
          <cell r="B4433">
            <v>16</v>
          </cell>
          <cell r="C4433" t="str">
            <v>S</v>
          </cell>
          <cell r="D4433" t="str">
            <v>All</v>
          </cell>
          <cell r="E4433" t="str">
            <v>Industry: Institutional/Government</v>
          </cell>
          <cell r="F4433">
            <v>95.3</v>
          </cell>
          <cell r="G4433">
            <v>7.3203370000000003</v>
          </cell>
          <cell r="H4433">
            <v>7.1115880000000002</v>
          </cell>
          <cell r="I4433">
            <v>-0.83212129999999995</v>
          </cell>
          <cell r="J4433">
            <v>-0.3404973</v>
          </cell>
          <cell r="K4433">
            <v>0</v>
          </cell>
          <cell r="L4433">
            <v>0.3404973</v>
          </cell>
          <cell r="M4433">
            <v>0.83212129999999995</v>
          </cell>
          <cell r="N4433">
            <v>0.83212129999999995</v>
          </cell>
          <cell r="O4433">
            <v>37</v>
          </cell>
        </row>
        <row r="4434">
          <cell r="A4434" t="str">
            <v>C&amp;I</v>
          </cell>
          <cell r="B4434">
            <v>17</v>
          </cell>
          <cell r="C4434" t="str">
            <v>S</v>
          </cell>
          <cell r="D4434" t="str">
            <v>All</v>
          </cell>
          <cell r="E4434" t="str">
            <v>Industry: Institutional/Government</v>
          </cell>
          <cell r="F4434">
            <v>95.7</v>
          </cell>
          <cell r="G4434">
            <v>7.4867569999999999</v>
          </cell>
          <cell r="H4434">
            <v>6.135618</v>
          </cell>
          <cell r="I4434">
            <v>-0.8128803</v>
          </cell>
          <cell r="J4434">
            <v>-0.33262399999999998</v>
          </cell>
          <cell r="K4434">
            <v>0</v>
          </cell>
          <cell r="L4434">
            <v>0.33262399999999998</v>
          </cell>
          <cell r="M4434">
            <v>0.8128803</v>
          </cell>
          <cell r="N4434">
            <v>0.8128803</v>
          </cell>
          <cell r="O4434">
            <v>37</v>
          </cell>
        </row>
        <row r="4435">
          <cell r="A4435" t="str">
            <v>C&amp;I</v>
          </cell>
          <cell r="B4435">
            <v>18</v>
          </cell>
          <cell r="C4435" t="str">
            <v>S</v>
          </cell>
          <cell r="D4435" t="str">
            <v>All</v>
          </cell>
          <cell r="E4435" t="str">
            <v>Industry: Institutional/Government</v>
          </cell>
          <cell r="F4435">
            <v>95.05</v>
          </cell>
          <cell r="G4435">
            <v>7.4919289999999998</v>
          </cell>
          <cell r="H4435">
            <v>5.5454080000000001</v>
          </cell>
          <cell r="I4435">
            <v>-0.8078805</v>
          </cell>
          <cell r="J4435">
            <v>-0.33057819999999999</v>
          </cell>
          <cell r="K4435">
            <v>0</v>
          </cell>
          <cell r="L4435">
            <v>0.33057819999999999</v>
          </cell>
          <cell r="M4435">
            <v>0.8078805</v>
          </cell>
          <cell r="N4435">
            <v>0.8078805</v>
          </cell>
          <cell r="O4435">
            <v>37</v>
          </cell>
        </row>
        <row r="4436">
          <cell r="A4436" t="str">
            <v>C&amp;I</v>
          </cell>
          <cell r="B4436">
            <v>19</v>
          </cell>
          <cell r="C4436" t="str">
            <v>S</v>
          </cell>
          <cell r="D4436" t="str">
            <v>All</v>
          </cell>
          <cell r="E4436" t="str">
            <v>Industry: Institutional/Government</v>
          </cell>
          <cell r="F4436">
            <v>93.1</v>
          </cell>
          <cell r="G4436">
            <v>7.0047220000000001</v>
          </cell>
          <cell r="H4436">
            <v>6.9260089999999996</v>
          </cell>
          <cell r="I4436">
            <v>-0.82861209999999996</v>
          </cell>
          <cell r="J4436">
            <v>-0.33906140000000001</v>
          </cell>
          <cell r="K4436">
            <v>0</v>
          </cell>
          <cell r="L4436">
            <v>0.33906140000000001</v>
          </cell>
          <cell r="M4436">
            <v>0.82861209999999996</v>
          </cell>
          <cell r="N4436">
            <v>0.82861209999999996</v>
          </cell>
          <cell r="O4436">
            <v>37</v>
          </cell>
        </row>
        <row r="4437">
          <cell r="A4437" t="str">
            <v>C&amp;I</v>
          </cell>
          <cell r="B4437">
            <v>20</v>
          </cell>
          <cell r="C4437" t="str">
            <v>S</v>
          </cell>
          <cell r="D4437" t="str">
            <v>All</v>
          </cell>
          <cell r="E4437" t="str">
            <v>Industry: Institutional/Government</v>
          </cell>
          <cell r="F4437">
            <v>88.45</v>
          </cell>
          <cell r="G4437">
            <v>6.7526250000000001</v>
          </cell>
          <cell r="H4437">
            <v>6.1801789999999999</v>
          </cell>
          <cell r="I4437">
            <v>-0.84960210000000003</v>
          </cell>
          <cell r="J4437">
            <v>-0.34765030000000002</v>
          </cell>
          <cell r="K4437">
            <v>0</v>
          </cell>
          <cell r="L4437">
            <v>0.34765030000000002</v>
          </cell>
          <cell r="M4437">
            <v>0.84960210000000003</v>
          </cell>
          <cell r="N4437">
            <v>0.84960210000000003</v>
          </cell>
          <cell r="O4437">
            <v>37</v>
          </cell>
        </row>
        <row r="4438">
          <cell r="A4438" t="str">
            <v>C&amp;I</v>
          </cell>
          <cell r="B4438">
            <v>21</v>
          </cell>
          <cell r="C4438" t="str">
            <v>S</v>
          </cell>
          <cell r="D4438" t="str">
            <v>All</v>
          </cell>
          <cell r="E4438" t="str">
            <v>Industry: Institutional/Government</v>
          </cell>
          <cell r="F4438">
            <v>83.7</v>
          </cell>
          <cell r="G4438">
            <v>4.7313130000000001</v>
          </cell>
          <cell r="H4438">
            <v>4.1157789999999999</v>
          </cell>
          <cell r="I4438">
            <v>-0.84930740000000005</v>
          </cell>
          <cell r="J4438">
            <v>-0.3475297</v>
          </cell>
          <cell r="K4438">
            <v>0</v>
          </cell>
          <cell r="L4438">
            <v>0.3475297</v>
          </cell>
          <cell r="M4438">
            <v>0.84930740000000005</v>
          </cell>
          <cell r="N4438">
            <v>0.84930740000000005</v>
          </cell>
          <cell r="O4438">
            <v>37</v>
          </cell>
        </row>
        <row r="4439">
          <cell r="A4439" t="str">
            <v>C&amp;I</v>
          </cell>
          <cell r="B4439">
            <v>22</v>
          </cell>
          <cell r="C4439" t="str">
            <v>S</v>
          </cell>
          <cell r="D4439" t="str">
            <v>All</v>
          </cell>
          <cell r="E4439" t="str">
            <v>Industry: Institutional/Government</v>
          </cell>
          <cell r="F4439">
            <v>80</v>
          </cell>
          <cell r="G4439">
            <v>2.797437</v>
          </cell>
          <cell r="H4439">
            <v>2.899219</v>
          </cell>
          <cell r="I4439">
            <v>-0.85567610000000005</v>
          </cell>
          <cell r="J4439">
            <v>-0.35013569999999999</v>
          </cell>
          <cell r="K4439">
            <v>0</v>
          </cell>
          <cell r="L4439">
            <v>0.35013569999999999</v>
          </cell>
          <cell r="M4439">
            <v>0.85567610000000005</v>
          </cell>
          <cell r="N4439">
            <v>0.85567610000000005</v>
          </cell>
          <cell r="O4439">
            <v>37</v>
          </cell>
        </row>
        <row r="4440">
          <cell r="A4440" t="str">
            <v>C&amp;I</v>
          </cell>
          <cell r="B4440">
            <v>23</v>
          </cell>
          <cell r="C4440" t="str">
            <v>S</v>
          </cell>
          <cell r="D4440" t="str">
            <v>All</v>
          </cell>
          <cell r="E4440" t="str">
            <v>Industry: Institutional/Government</v>
          </cell>
          <cell r="F4440">
            <v>77.150000000000006</v>
          </cell>
          <cell r="G4440">
            <v>2.013223</v>
          </cell>
          <cell r="H4440">
            <v>2.2182200000000001</v>
          </cell>
          <cell r="I4440">
            <v>-0.76563029999999999</v>
          </cell>
          <cell r="J4440">
            <v>-0.3132897</v>
          </cell>
          <cell r="K4440">
            <v>0</v>
          </cell>
          <cell r="L4440">
            <v>0.3132897</v>
          </cell>
          <cell r="M4440">
            <v>0.76563029999999999</v>
          </cell>
          <cell r="N4440">
            <v>0.76563029999999999</v>
          </cell>
          <cell r="O4440">
            <v>37</v>
          </cell>
        </row>
        <row r="4441">
          <cell r="A4441" t="str">
            <v>C&amp;I</v>
          </cell>
          <cell r="B4441">
            <v>24</v>
          </cell>
          <cell r="C4441" t="str">
            <v>S</v>
          </cell>
          <cell r="D4441" t="str">
            <v>All</v>
          </cell>
          <cell r="E4441" t="str">
            <v>Industry: Institutional/Government</v>
          </cell>
          <cell r="F4441">
            <v>75.2</v>
          </cell>
          <cell r="G4441">
            <v>1.402331</v>
          </cell>
          <cell r="H4441">
            <v>1.7629699999999999</v>
          </cell>
          <cell r="I4441">
            <v>-0.72640260000000001</v>
          </cell>
          <cell r="J4441">
            <v>-0.29723810000000001</v>
          </cell>
          <cell r="K4441">
            <v>0</v>
          </cell>
          <cell r="L4441">
            <v>0.29723810000000001</v>
          </cell>
          <cell r="M4441">
            <v>0.72640260000000001</v>
          </cell>
          <cell r="N4441">
            <v>0.72640260000000001</v>
          </cell>
          <cell r="O4441">
            <v>37</v>
          </cell>
        </row>
        <row r="4442">
          <cell r="A4442" t="str">
            <v>C&amp;I</v>
          </cell>
          <cell r="B4442">
            <v>1</v>
          </cell>
          <cell r="C4442" t="str">
            <v>S</v>
          </cell>
          <cell r="D4442" t="str">
            <v>All</v>
          </cell>
          <cell r="E4442" t="str">
            <v>Industry: Manufacturing</v>
          </cell>
          <cell r="F4442">
            <v>66.25</v>
          </cell>
          <cell r="G4442">
            <v>0.35924600000000001</v>
          </cell>
          <cell r="H4442">
            <v>0.59489990000000004</v>
          </cell>
          <cell r="I4442">
            <v>-0.91830920000000005</v>
          </cell>
          <cell r="J4442">
            <v>-0.37576470000000001</v>
          </cell>
          <cell r="K4442">
            <v>0</v>
          </cell>
          <cell r="L4442">
            <v>0.37576470000000001</v>
          </cell>
          <cell r="M4442">
            <v>0.91830920000000005</v>
          </cell>
          <cell r="N4442">
            <v>0.91830920000000005</v>
          </cell>
          <cell r="O4442">
            <v>9</v>
          </cell>
        </row>
        <row r="4443">
          <cell r="A4443" t="str">
            <v>C&amp;I</v>
          </cell>
          <cell r="B4443">
            <v>2</v>
          </cell>
          <cell r="C4443" t="str">
            <v>S</v>
          </cell>
          <cell r="D4443" t="str">
            <v>All</v>
          </cell>
          <cell r="E4443" t="str">
            <v>Industry: Manufacturing</v>
          </cell>
          <cell r="F4443">
            <v>65.25</v>
          </cell>
          <cell r="G4443">
            <v>0.34303289999999997</v>
          </cell>
          <cell r="H4443">
            <v>0.56959990000000005</v>
          </cell>
          <cell r="I4443">
            <v>-0.91771950000000002</v>
          </cell>
          <cell r="J4443">
            <v>-0.37552340000000001</v>
          </cell>
          <cell r="K4443">
            <v>0</v>
          </cell>
          <cell r="L4443">
            <v>0.37552340000000001</v>
          </cell>
          <cell r="M4443">
            <v>0.91771950000000002</v>
          </cell>
          <cell r="N4443">
            <v>0.91771950000000002</v>
          </cell>
          <cell r="O4443">
            <v>9</v>
          </cell>
        </row>
        <row r="4444">
          <cell r="A4444" t="str">
            <v>C&amp;I</v>
          </cell>
          <cell r="B4444">
            <v>3</v>
          </cell>
          <cell r="C4444" t="str">
            <v>S</v>
          </cell>
          <cell r="D4444" t="str">
            <v>All</v>
          </cell>
          <cell r="E4444" t="str">
            <v>Industry: Manufacturing</v>
          </cell>
          <cell r="F4444">
            <v>65</v>
          </cell>
          <cell r="G4444">
            <v>0.32848939999999999</v>
          </cell>
          <cell r="H4444">
            <v>0.61184989999999995</v>
          </cell>
          <cell r="I4444">
            <v>-0.91631660000000004</v>
          </cell>
          <cell r="J4444">
            <v>-0.37494929999999999</v>
          </cell>
          <cell r="K4444">
            <v>0</v>
          </cell>
          <cell r="L4444">
            <v>0.37494929999999999</v>
          </cell>
          <cell r="M4444">
            <v>0.91631660000000004</v>
          </cell>
          <cell r="N4444">
            <v>0.91631660000000004</v>
          </cell>
          <cell r="O4444">
            <v>9</v>
          </cell>
        </row>
        <row r="4445">
          <cell r="A4445" t="str">
            <v>C&amp;I</v>
          </cell>
          <cell r="B4445">
            <v>4</v>
          </cell>
          <cell r="C4445" t="str">
            <v>S</v>
          </cell>
          <cell r="D4445" t="str">
            <v>All</v>
          </cell>
          <cell r="E4445" t="str">
            <v>Industry: Manufacturing</v>
          </cell>
          <cell r="F4445">
            <v>65</v>
          </cell>
          <cell r="G4445">
            <v>0.31742930000000003</v>
          </cell>
          <cell r="H4445">
            <v>0.58855000000000002</v>
          </cell>
          <cell r="I4445">
            <v>-0.91606880000000002</v>
          </cell>
          <cell r="J4445">
            <v>-0.37484790000000001</v>
          </cell>
          <cell r="K4445">
            <v>0</v>
          </cell>
          <cell r="L4445">
            <v>0.37484790000000001</v>
          </cell>
          <cell r="M4445">
            <v>0.91606880000000002</v>
          </cell>
          <cell r="N4445">
            <v>0.91606880000000002</v>
          </cell>
          <cell r="O4445">
            <v>9</v>
          </cell>
        </row>
        <row r="4446">
          <cell r="A4446" t="str">
            <v>C&amp;I</v>
          </cell>
          <cell r="B4446">
            <v>5</v>
          </cell>
          <cell r="C4446" t="str">
            <v>S</v>
          </cell>
          <cell r="D4446" t="str">
            <v>All</v>
          </cell>
          <cell r="E4446" t="str">
            <v>Industry: Manufacturing</v>
          </cell>
          <cell r="F4446">
            <v>64.25</v>
          </cell>
          <cell r="G4446">
            <v>0.29961120000000002</v>
          </cell>
          <cell r="H4446">
            <v>0.61694990000000005</v>
          </cell>
          <cell r="I4446">
            <v>-0.91587839999999998</v>
          </cell>
          <cell r="J4446">
            <v>-0.37476999999999999</v>
          </cell>
          <cell r="K4446">
            <v>0</v>
          </cell>
          <cell r="L4446">
            <v>0.37476999999999999</v>
          </cell>
          <cell r="M4446">
            <v>0.91587839999999998</v>
          </cell>
          <cell r="N4446">
            <v>0.91587839999999998</v>
          </cell>
          <cell r="O4446">
            <v>9</v>
          </cell>
        </row>
        <row r="4447">
          <cell r="A4447" t="str">
            <v>C&amp;I</v>
          </cell>
          <cell r="B4447">
            <v>6</v>
          </cell>
          <cell r="C4447" t="str">
            <v>S</v>
          </cell>
          <cell r="D4447" t="str">
            <v>All</v>
          </cell>
          <cell r="E4447" t="str">
            <v>Industry: Manufacturing</v>
          </cell>
          <cell r="F4447">
            <v>63.5</v>
          </cell>
          <cell r="G4447">
            <v>0.29360649999999999</v>
          </cell>
          <cell r="H4447">
            <v>0.56714989999999998</v>
          </cell>
          <cell r="I4447">
            <v>-0.91683479999999995</v>
          </cell>
          <cell r="J4447">
            <v>-0.37516139999999998</v>
          </cell>
          <cell r="K4447">
            <v>0</v>
          </cell>
          <cell r="L4447">
            <v>0.37516139999999998</v>
          </cell>
          <cell r="M4447">
            <v>0.91683479999999995</v>
          </cell>
          <cell r="N4447">
            <v>0.91683479999999995</v>
          </cell>
          <cell r="O4447">
            <v>9</v>
          </cell>
        </row>
        <row r="4448">
          <cell r="A4448" t="str">
            <v>C&amp;I</v>
          </cell>
          <cell r="B4448">
            <v>7</v>
          </cell>
          <cell r="C4448" t="str">
            <v>S</v>
          </cell>
          <cell r="D4448" t="str">
            <v>All</v>
          </cell>
          <cell r="E4448" t="str">
            <v>Industry: Manufacturing</v>
          </cell>
          <cell r="F4448">
            <v>62.25</v>
          </cell>
          <cell r="G4448">
            <v>0.69087109999999996</v>
          </cell>
          <cell r="H4448">
            <v>1.0011000000000001</v>
          </cell>
          <cell r="I4448">
            <v>-0.94415740000000004</v>
          </cell>
          <cell r="J4448">
            <v>-0.38634160000000001</v>
          </cell>
          <cell r="K4448">
            <v>0</v>
          </cell>
          <cell r="L4448">
            <v>0.38634160000000001</v>
          </cell>
          <cell r="M4448">
            <v>0.94415740000000004</v>
          </cell>
          <cell r="N4448">
            <v>0.94415740000000004</v>
          </cell>
          <cell r="O4448">
            <v>9</v>
          </cell>
        </row>
        <row r="4449">
          <cell r="A4449" t="str">
            <v>C&amp;I</v>
          </cell>
          <cell r="B4449">
            <v>8</v>
          </cell>
          <cell r="C4449" t="str">
            <v>S</v>
          </cell>
          <cell r="D4449" t="str">
            <v>All</v>
          </cell>
          <cell r="E4449" t="str">
            <v>Industry: Manufacturing</v>
          </cell>
          <cell r="F4449">
            <v>63.5</v>
          </cell>
          <cell r="G4449">
            <v>1.920361</v>
          </cell>
          <cell r="H4449">
            <v>1.7509999999999999</v>
          </cell>
          <cell r="I4449">
            <v>-1.0577749999999999</v>
          </cell>
          <cell r="J4449">
            <v>-0.43283270000000001</v>
          </cell>
          <cell r="K4449">
            <v>0</v>
          </cell>
          <cell r="L4449">
            <v>0.43283270000000001</v>
          </cell>
          <cell r="M4449">
            <v>1.0577749999999999</v>
          </cell>
          <cell r="N4449">
            <v>1.0577749999999999</v>
          </cell>
          <cell r="O4449">
            <v>9</v>
          </cell>
        </row>
        <row r="4450">
          <cell r="A4450" t="str">
            <v>C&amp;I</v>
          </cell>
          <cell r="B4450">
            <v>9</v>
          </cell>
          <cell r="C4450" t="str">
            <v>S</v>
          </cell>
          <cell r="D4450" t="str">
            <v>All</v>
          </cell>
          <cell r="E4450" t="str">
            <v>Industry: Manufacturing</v>
          </cell>
          <cell r="F4450">
            <v>70.25</v>
          </cell>
          <cell r="G4450">
            <v>1.803722</v>
          </cell>
          <cell r="H4450">
            <v>1.5904</v>
          </cell>
          <cell r="I4450">
            <v>-1.0416780000000001</v>
          </cell>
          <cell r="J4450">
            <v>-0.42624610000000002</v>
          </cell>
          <cell r="K4450">
            <v>0</v>
          </cell>
          <cell r="L4450">
            <v>0.42624610000000002</v>
          </cell>
          <cell r="M4450">
            <v>1.0416780000000001</v>
          </cell>
          <cell r="N4450">
            <v>1.0416780000000001</v>
          </cell>
          <cell r="O4450">
            <v>9</v>
          </cell>
        </row>
        <row r="4451">
          <cell r="A4451" t="str">
            <v>C&amp;I</v>
          </cell>
          <cell r="B4451">
            <v>10</v>
          </cell>
          <cell r="C4451" t="str">
            <v>S</v>
          </cell>
          <cell r="D4451" t="str">
            <v>All</v>
          </cell>
          <cell r="E4451" t="str">
            <v>Industry: Manufacturing</v>
          </cell>
          <cell r="F4451">
            <v>78</v>
          </cell>
          <cell r="G4451">
            <v>1.734186</v>
          </cell>
          <cell r="H4451">
            <v>1.365</v>
          </cell>
          <cell r="I4451">
            <v>-1.0809299999999999</v>
          </cell>
          <cell r="J4451">
            <v>-0.44230779999999997</v>
          </cell>
          <cell r="K4451">
            <v>0</v>
          </cell>
          <cell r="L4451">
            <v>0.44230779999999997</v>
          </cell>
          <cell r="M4451">
            <v>1.0809299999999999</v>
          </cell>
          <cell r="N4451">
            <v>1.0809299999999999</v>
          </cell>
          <cell r="O4451">
            <v>9</v>
          </cell>
        </row>
        <row r="4452">
          <cell r="A4452" t="str">
            <v>C&amp;I</v>
          </cell>
          <cell r="B4452">
            <v>11</v>
          </cell>
          <cell r="C4452" t="str">
            <v>S</v>
          </cell>
          <cell r="D4452" t="str">
            <v>All</v>
          </cell>
          <cell r="E4452" t="str">
            <v>Industry: Manufacturing</v>
          </cell>
          <cell r="F4452">
            <v>82</v>
          </cell>
          <cell r="G4452">
            <v>1.921198</v>
          </cell>
          <cell r="H4452">
            <v>1.935249</v>
          </cell>
          <cell r="I4452">
            <v>-1.057167</v>
          </cell>
          <cell r="J4452">
            <v>-0.43258419999999997</v>
          </cell>
          <cell r="K4452">
            <v>0</v>
          </cell>
          <cell r="L4452">
            <v>0.43258419999999997</v>
          </cell>
          <cell r="M4452">
            <v>1.057167</v>
          </cell>
          <cell r="N4452">
            <v>1.057167</v>
          </cell>
          <cell r="O4452">
            <v>9</v>
          </cell>
        </row>
        <row r="4453">
          <cell r="A4453" t="str">
            <v>C&amp;I</v>
          </cell>
          <cell r="B4453">
            <v>12</v>
          </cell>
          <cell r="C4453" t="str">
            <v>S</v>
          </cell>
          <cell r="D4453" t="str">
            <v>All</v>
          </cell>
          <cell r="E4453" t="str">
            <v>Industry: Manufacturing</v>
          </cell>
          <cell r="F4453">
            <v>85</v>
          </cell>
          <cell r="G4453">
            <v>2.046735</v>
          </cell>
          <cell r="H4453">
            <v>2.0983489999999998</v>
          </cell>
          <cell r="I4453">
            <v>-1.0396730000000001</v>
          </cell>
          <cell r="J4453">
            <v>-0.42542560000000001</v>
          </cell>
          <cell r="K4453">
            <v>0</v>
          </cell>
          <cell r="L4453">
            <v>0.42542560000000001</v>
          </cell>
          <cell r="M4453">
            <v>1.0396730000000001</v>
          </cell>
          <cell r="N4453">
            <v>1.0396730000000001</v>
          </cell>
          <cell r="O4453">
            <v>9</v>
          </cell>
        </row>
        <row r="4454">
          <cell r="A4454" t="str">
            <v>C&amp;I</v>
          </cell>
          <cell r="B4454">
            <v>13</v>
          </cell>
          <cell r="C4454" t="str">
            <v>S</v>
          </cell>
          <cell r="D4454" t="str">
            <v>All</v>
          </cell>
          <cell r="E4454" t="str">
            <v>Industry: Manufacturing</v>
          </cell>
          <cell r="F4454">
            <v>87.75</v>
          </cell>
          <cell r="G4454">
            <v>2.1303999999999998</v>
          </cell>
          <cell r="H4454">
            <v>2.4609489999999998</v>
          </cell>
          <cell r="I4454">
            <v>-1.0218700000000001</v>
          </cell>
          <cell r="J4454">
            <v>-0.41814079999999998</v>
          </cell>
          <cell r="K4454">
            <v>0</v>
          </cell>
          <cell r="L4454">
            <v>0.41814079999999998</v>
          </cell>
          <cell r="M4454">
            <v>1.0218700000000001</v>
          </cell>
          <cell r="N4454">
            <v>1.0218700000000001</v>
          </cell>
          <cell r="O4454">
            <v>9</v>
          </cell>
        </row>
        <row r="4455">
          <cell r="A4455" t="str">
            <v>C&amp;I</v>
          </cell>
          <cell r="B4455">
            <v>14</v>
          </cell>
          <cell r="C4455" t="str">
            <v>S</v>
          </cell>
          <cell r="D4455" t="str">
            <v>All</v>
          </cell>
          <cell r="E4455" t="str">
            <v>Industry: Manufacturing</v>
          </cell>
          <cell r="F4455">
            <v>90.75</v>
          </cell>
          <cell r="G4455">
            <v>2.2039550000000001</v>
          </cell>
          <cell r="H4455">
            <v>2.7407490000000001</v>
          </cell>
          <cell r="I4455">
            <v>-1.006583</v>
          </cell>
          <cell r="J4455">
            <v>-0.41188580000000002</v>
          </cell>
          <cell r="K4455">
            <v>0</v>
          </cell>
          <cell r="L4455">
            <v>0.41188580000000002</v>
          </cell>
          <cell r="M4455">
            <v>1.006583</v>
          </cell>
          <cell r="N4455">
            <v>1.006583</v>
          </cell>
          <cell r="O4455">
            <v>9</v>
          </cell>
        </row>
        <row r="4456">
          <cell r="A4456" t="str">
            <v>C&amp;I</v>
          </cell>
          <cell r="B4456">
            <v>15</v>
          </cell>
          <cell r="C4456" t="str">
            <v>S</v>
          </cell>
          <cell r="D4456" t="str">
            <v>All</v>
          </cell>
          <cell r="E4456" t="str">
            <v>Industry: Manufacturing</v>
          </cell>
          <cell r="F4456">
            <v>93.25</v>
          </cell>
          <cell r="G4456">
            <v>2.2263069999999998</v>
          </cell>
          <cell r="H4456">
            <v>1.293299</v>
          </cell>
          <cell r="I4456">
            <v>-1.0493570000000001</v>
          </cell>
          <cell r="J4456">
            <v>-0.42938850000000001</v>
          </cell>
          <cell r="K4456">
            <v>0</v>
          </cell>
          <cell r="L4456">
            <v>0.42938850000000001</v>
          </cell>
          <cell r="M4456">
            <v>1.0493570000000001</v>
          </cell>
          <cell r="N4456">
            <v>1.0493570000000001</v>
          </cell>
          <cell r="O4456">
            <v>9</v>
          </cell>
        </row>
        <row r="4457">
          <cell r="A4457" t="str">
            <v>C&amp;I</v>
          </cell>
          <cell r="B4457">
            <v>16</v>
          </cell>
          <cell r="C4457" t="str">
            <v>S</v>
          </cell>
          <cell r="D4457" t="str">
            <v>All</v>
          </cell>
          <cell r="E4457" t="str">
            <v>Industry: Manufacturing</v>
          </cell>
          <cell r="F4457">
            <v>94.75</v>
          </cell>
          <cell r="G4457">
            <v>1.724356</v>
          </cell>
          <cell r="H4457">
            <v>0.2214999</v>
          </cell>
          <cell r="I4457">
            <v>-1.0258910000000001</v>
          </cell>
          <cell r="J4457">
            <v>-0.4197862</v>
          </cell>
          <cell r="K4457">
            <v>0</v>
          </cell>
          <cell r="L4457">
            <v>0.4197862</v>
          </cell>
          <cell r="M4457">
            <v>1.0258910000000001</v>
          </cell>
          <cell r="N4457">
            <v>1.0258910000000001</v>
          </cell>
          <cell r="O4457">
            <v>9</v>
          </cell>
        </row>
        <row r="4458">
          <cell r="A4458" t="str">
            <v>C&amp;I</v>
          </cell>
          <cell r="B4458">
            <v>17</v>
          </cell>
          <cell r="C4458" t="str">
            <v>S</v>
          </cell>
          <cell r="D4458" t="str">
            <v>All</v>
          </cell>
          <cell r="E4458" t="str">
            <v>Industry: Manufacturing</v>
          </cell>
          <cell r="F4458">
            <v>94.75</v>
          </cell>
          <cell r="G4458">
            <v>0.56503029999999999</v>
          </cell>
          <cell r="H4458">
            <v>0.2123999</v>
          </cell>
          <cell r="I4458">
            <v>-1.2225429999999999</v>
          </cell>
          <cell r="J4458">
            <v>-0.50025489999999995</v>
          </cell>
          <cell r="K4458">
            <v>0</v>
          </cell>
          <cell r="L4458">
            <v>0.50025489999999995</v>
          </cell>
          <cell r="M4458">
            <v>1.2225429999999999</v>
          </cell>
          <cell r="N4458">
            <v>1.2225429999999999</v>
          </cell>
          <cell r="O4458">
            <v>9</v>
          </cell>
        </row>
        <row r="4459">
          <cell r="A4459" t="str">
            <v>C&amp;I</v>
          </cell>
          <cell r="B4459">
            <v>18</v>
          </cell>
          <cell r="C4459" t="str">
            <v>S</v>
          </cell>
          <cell r="D4459" t="str">
            <v>All</v>
          </cell>
          <cell r="E4459" t="str">
            <v>Industry: Manufacturing</v>
          </cell>
          <cell r="F4459">
            <v>93.75</v>
          </cell>
          <cell r="G4459">
            <v>0.40865289999999999</v>
          </cell>
          <cell r="H4459">
            <v>0.22344990000000001</v>
          </cell>
          <cell r="I4459">
            <v>-1.111143</v>
          </cell>
          <cell r="J4459">
            <v>-0.45467069999999998</v>
          </cell>
          <cell r="K4459">
            <v>0</v>
          </cell>
          <cell r="L4459">
            <v>0.45467069999999998</v>
          </cell>
          <cell r="M4459">
            <v>1.111143</v>
          </cell>
          <cell r="N4459">
            <v>1.111143</v>
          </cell>
          <cell r="O4459">
            <v>9</v>
          </cell>
        </row>
        <row r="4460">
          <cell r="A4460" t="str">
            <v>C&amp;I</v>
          </cell>
          <cell r="B4460">
            <v>19</v>
          </cell>
          <cell r="C4460" t="str">
            <v>S</v>
          </cell>
          <cell r="D4460" t="str">
            <v>All</v>
          </cell>
          <cell r="E4460" t="str">
            <v>Industry: Manufacturing</v>
          </cell>
          <cell r="F4460">
            <v>91</v>
          </cell>
          <cell r="G4460">
            <v>0.42462070000000002</v>
          </cell>
          <cell r="H4460">
            <v>0.22619990000000001</v>
          </cell>
          <cell r="I4460">
            <v>-1.037598</v>
          </cell>
          <cell r="J4460">
            <v>-0.42457679999999998</v>
          </cell>
          <cell r="K4460">
            <v>0</v>
          </cell>
          <cell r="L4460">
            <v>0.42457679999999998</v>
          </cell>
          <cell r="M4460">
            <v>1.037598</v>
          </cell>
          <cell r="N4460">
            <v>1.037598</v>
          </cell>
          <cell r="O4460">
            <v>9</v>
          </cell>
        </row>
        <row r="4461">
          <cell r="A4461" t="str">
            <v>C&amp;I</v>
          </cell>
          <cell r="B4461">
            <v>20</v>
          </cell>
          <cell r="C4461" t="str">
            <v>S</v>
          </cell>
          <cell r="D4461" t="str">
            <v>All</v>
          </cell>
          <cell r="E4461" t="str">
            <v>Industry: Manufacturing</v>
          </cell>
          <cell r="F4461">
            <v>85</v>
          </cell>
          <cell r="G4461">
            <v>0.48286440000000003</v>
          </cell>
          <cell r="H4461">
            <v>0.46614990000000001</v>
          </cell>
          <cell r="I4461">
            <v>-1.0058659999999999</v>
          </cell>
          <cell r="J4461">
            <v>-0.41159210000000002</v>
          </cell>
          <cell r="K4461">
            <v>0</v>
          </cell>
          <cell r="L4461">
            <v>0.41159210000000002</v>
          </cell>
          <cell r="M4461">
            <v>1.0058659999999999</v>
          </cell>
          <cell r="N4461">
            <v>1.0058659999999999</v>
          </cell>
          <cell r="O4461">
            <v>9</v>
          </cell>
        </row>
        <row r="4462">
          <cell r="A4462" t="str">
            <v>C&amp;I</v>
          </cell>
          <cell r="B4462">
            <v>21</v>
          </cell>
          <cell r="C4462" t="str">
            <v>S</v>
          </cell>
          <cell r="D4462" t="str">
            <v>All</v>
          </cell>
          <cell r="E4462" t="str">
            <v>Industry: Manufacturing</v>
          </cell>
          <cell r="F4462">
            <v>80</v>
          </cell>
          <cell r="G4462">
            <v>0.46427689999999999</v>
          </cell>
          <cell r="H4462">
            <v>0.57829989999999998</v>
          </cell>
          <cell r="I4462">
            <v>-0.97314210000000001</v>
          </cell>
          <cell r="J4462">
            <v>-0.3982019</v>
          </cell>
          <cell r="K4462">
            <v>0</v>
          </cell>
          <cell r="L4462">
            <v>0.3982019</v>
          </cell>
          <cell r="M4462">
            <v>0.97314210000000001</v>
          </cell>
          <cell r="N4462">
            <v>0.97314210000000001</v>
          </cell>
          <cell r="O4462">
            <v>9</v>
          </cell>
        </row>
        <row r="4463">
          <cell r="A4463" t="str">
            <v>C&amp;I</v>
          </cell>
          <cell r="B4463">
            <v>22</v>
          </cell>
          <cell r="C4463" t="str">
            <v>S</v>
          </cell>
          <cell r="D4463" t="str">
            <v>All</v>
          </cell>
          <cell r="E4463" t="str">
            <v>Industry: Manufacturing</v>
          </cell>
          <cell r="F4463">
            <v>76.75</v>
          </cell>
          <cell r="G4463">
            <v>0.42487570000000002</v>
          </cell>
          <cell r="H4463">
            <v>0.55369990000000002</v>
          </cell>
          <cell r="I4463">
            <v>-0.95790039999999999</v>
          </cell>
          <cell r="J4463">
            <v>-0.39196510000000001</v>
          </cell>
          <cell r="K4463">
            <v>0</v>
          </cell>
          <cell r="L4463">
            <v>0.39196510000000001</v>
          </cell>
          <cell r="M4463">
            <v>0.95790039999999999</v>
          </cell>
          <cell r="N4463">
            <v>0.95790039999999999</v>
          </cell>
          <cell r="O4463">
            <v>9</v>
          </cell>
        </row>
        <row r="4464">
          <cell r="A4464" t="str">
            <v>C&amp;I</v>
          </cell>
          <cell r="B4464">
            <v>23</v>
          </cell>
          <cell r="C4464" t="str">
            <v>S</v>
          </cell>
          <cell r="D4464" t="str">
            <v>All</v>
          </cell>
          <cell r="E4464" t="str">
            <v>Industry: Manufacturing</v>
          </cell>
          <cell r="F4464">
            <v>74.25</v>
          </cell>
          <cell r="G4464">
            <v>0.40951579999999999</v>
          </cell>
          <cell r="H4464">
            <v>0.57144989999999996</v>
          </cell>
          <cell r="I4464">
            <v>-0.94113760000000002</v>
          </cell>
          <cell r="J4464">
            <v>-0.3851059</v>
          </cell>
          <cell r="K4464">
            <v>0</v>
          </cell>
          <cell r="L4464">
            <v>0.3851059</v>
          </cell>
          <cell r="M4464">
            <v>0.94113760000000002</v>
          </cell>
          <cell r="N4464">
            <v>0.94113760000000002</v>
          </cell>
          <cell r="O4464">
            <v>9</v>
          </cell>
        </row>
        <row r="4465">
          <cell r="A4465" t="str">
            <v>C&amp;I</v>
          </cell>
          <cell r="B4465">
            <v>24</v>
          </cell>
          <cell r="C4465" t="str">
            <v>S</v>
          </cell>
          <cell r="D4465" t="str">
            <v>All</v>
          </cell>
          <cell r="E4465" t="str">
            <v>Industry: Manufacturing</v>
          </cell>
          <cell r="F4465">
            <v>72.5</v>
          </cell>
          <cell r="G4465">
            <v>0.43389739999999999</v>
          </cell>
          <cell r="H4465">
            <v>0.61449980000000004</v>
          </cell>
          <cell r="I4465">
            <v>-0.93023199999999995</v>
          </cell>
          <cell r="J4465">
            <v>-0.38064340000000002</v>
          </cell>
          <cell r="K4465">
            <v>0</v>
          </cell>
          <cell r="L4465">
            <v>0.38064340000000002</v>
          </cell>
          <cell r="M4465">
            <v>0.93023199999999995</v>
          </cell>
          <cell r="N4465">
            <v>0.93023199999999995</v>
          </cell>
          <cell r="O4465">
            <v>9</v>
          </cell>
        </row>
        <row r="4466">
          <cell r="A4466" t="str">
            <v>C&amp;I</v>
          </cell>
          <cell r="B4466">
            <v>1</v>
          </cell>
          <cell r="C4466" t="str">
            <v>S</v>
          </cell>
          <cell r="D4466" t="str">
            <v>All</v>
          </cell>
          <cell r="E4466" t="str">
            <v>Industry: Offices, Hotels, Finance, Services</v>
          </cell>
          <cell r="F4466">
            <v>67.985699999999994</v>
          </cell>
          <cell r="G4466">
            <v>1.5464979999999999</v>
          </cell>
          <cell r="H4466">
            <v>1.5055449999999999</v>
          </cell>
          <cell r="I4466">
            <v>-0.2375302</v>
          </cell>
          <cell r="J4466">
            <v>-9.7195400000000001E-2</v>
          </cell>
          <cell r="K4466">
            <v>0</v>
          </cell>
          <cell r="L4466">
            <v>9.7195400000000001E-2</v>
          </cell>
          <cell r="M4466">
            <v>0.2375302</v>
          </cell>
          <cell r="N4466">
            <v>0.2375302</v>
          </cell>
          <cell r="O4466">
            <v>129</v>
          </cell>
        </row>
        <row r="4467">
          <cell r="A4467" t="str">
            <v>C&amp;I</v>
          </cell>
          <cell r="B4467">
            <v>2</v>
          </cell>
          <cell r="C4467" t="str">
            <v>S</v>
          </cell>
          <cell r="D4467" t="str">
            <v>All</v>
          </cell>
          <cell r="E4467" t="str">
            <v>Industry: Offices, Hotels, Finance, Services</v>
          </cell>
          <cell r="F4467">
            <v>66.085700000000003</v>
          </cell>
          <cell r="G4467">
            <v>1.534808</v>
          </cell>
          <cell r="H4467">
            <v>1.430831</v>
          </cell>
          <cell r="I4467">
            <v>-0.2326097</v>
          </cell>
          <cell r="J4467">
            <v>-9.5182000000000003E-2</v>
          </cell>
          <cell r="K4467">
            <v>0</v>
          </cell>
          <cell r="L4467">
            <v>9.5182000000000003E-2</v>
          </cell>
          <cell r="M4467">
            <v>0.2326097</v>
          </cell>
          <cell r="N4467">
            <v>0.2326097</v>
          </cell>
          <cell r="O4467">
            <v>129</v>
          </cell>
        </row>
        <row r="4468">
          <cell r="A4468" t="str">
            <v>C&amp;I</v>
          </cell>
          <cell r="B4468">
            <v>3</v>
          </cell>
          <cell r="C4468" t="str">
            <v>S</v>
          </cell>
          <cell r="D4468" t="str">
            <v>All</v>
          </cell>
          <cell r="E4468" t="str">
            <v>Industry: Offices, Hotels, Finance, Services</v>
          </cell>
          <cell r="F4468">
            <v>64.8429</v>
          </cell>
          <cell r="G4468">
            <v>1.516813</v>
          </cell>
          <cell r="H4468">
            <v>1.404048</v>
          </cell>
          <cell r="I4468">
            <v>-0.22781799999999999</v>
          </cell>
          <cell r="J4468">
            <v>-9.3221300000000007E-2</v>
          </cell>
          <cell r="K4468">
            <v>0</v>
          </cell>
          <cell r="L4468">
            <v>9.3221300000000007E-2</v>
          </cell>
          <cell r="M4468">
            <v>0.22781799999999999</v>
          </cell>
          <cell r="N4468">
            <v>0.22781799999999999</v>
          </cell>
          <cell r="O4468">
            <v>129</v>
          </cell>
        </row>
        <row r="4469">
          <cell r="A4469" t="str">
            <v>C&amp;I</v>
          </cell>
          <cell r="B4469">
            <v>4</v>
          </cell>
          <cell r="C4469" t="str">
            <v>S</v>
          </cell>
          <cell r="D4469" t="str">
            <v>All</v>
          </cell>
          <cell r="E4469" t="str">
            <v>Industry: Offices, Hotels, Finance, Services</v>
          </cell>
          <cell r="F4469">
            <v>64.542900000000003</v>
          </cell>
          <cell r="G4469">
            <v>1.422053</v>
          </cell>
          <cell r="H4469">
            <v>1.315477</v>
          </cell>
          <cell r="I4469">
            <v>-0.22560830000000001</v>
          </cell>
          <cell r="J4469">
            <v>-9.2317099999999999E-2</v>
          </cell>
          <cell r="K4469">
            <v>0</v>
          </cell>
          <cell r="L4469">
            <v>9.2317099999999999E-2</v>
          </cell>
          <cell r="M4469">
            <v>0.22560830000000001</v>
          </cell>
          <cell r="N4469">
            <v>0.22560830000000001</v>
          </cell>
          <cell r="O4469">
            <v>129</v>
          </cell>
        </row>
        <row r="4470">
          <cell r="A4470" t="str">
            <v>C&amp;I</v>
          </cell>
          <cell r="B4470">
            <v>5</v>
          </cell>
          <cell r="C4470" t="str">
            <v>S</v>
          </cell>
          <cell r="D4470" t="str">
            <v>All</v>
          </cell>
          <cell r="E4470" t="str">
            <v>Industry: Offices, Hotels, Finance, Services</v>
          </cell>
          <cell r="F4470">
            <v>63.814300000000003</v>
          </cell>
          <cell r="G4470">
            <v>1.585513</v>
          </cell>
          <cell r="H4470">
            <v>1.5441339999999999</v>
          </cell>
          <cell r="I4470">
            <v>-0.22488250000000001</v>
          </cell>
          <cell r="J4470">
            <v>-9.2020099999999994E-2</v>
          </cell>
          <cell r="K4470">
            <v>0</v>
          </cell>
          <cell r="L4470">
            <v>9.2020099999999994E-2</v>
          </cell>
          <cell r="M4470">
            <v>0.22488250000000001</v>
          </cell>
          <cell r="N4470">
            <v>0.22488250000000001</v>
          </cell>
          <cell r="O4470">
            <v>129</v>
          </cell>
        </row>
        <row r="4471">
          <cell r="A4471" t="str">
            <v>C&amp;I</v>
          </cell>
          <cell r="B4471">
            <v>6</v>
          </cell>
          <cell r="C4471" t="str">
            <v>S</v>
          </cell>
          <cell r="D4471" t="str">
            <v>All</v>
          </cell>
          <cell r="E4471" t="str">
            <v>Industry: Offices, Hotels, Finance, Services</v>
          </cell>
          <cell r="F4471">
            <v>63.128599999999999</v>
          </cell>
          <cell r="G4471">
            <v>1.603459</v>
          </cell>
          <cell r="H4471">
            <v>1.5877540000000001</v>
          </cell>
          <cell r="I4471">
            <v>-0.22448699999999999</v>
          </cell>
          <cell r="J4471">
            <v>-9.1858300000000004E-2</v>
          </cell>
          <cell r="K4471">
            <v>0</v>
          </cell>
          <cell r="L4471">
            <v>9.1858300000000004E-2</v>
          </cell>
          <cell r="M4471">
            <v>0.22448699999999999</v>
          </cell>
          <cell r="N4471">
            <v>0.22448699999999999</v>
          </cell>
          <cell r="O4471">
            <v>129</v>
          </cell>
        </row>
        <row r="4472">
          <cell r="A4472" t="str">
            <v>C&amp;I</v>
          </cell>
          <cell r="B4472">
            <v>7</v>
          </cell>
          <cell r="C4472" t="str">
            <v>S</v>
          </cell>
          <cell r="D4472" t="str">
            <v>All</v>
          </cell>
          <cell r="E4472" t="str">
            <v>Industry: Offices, Hotels, Finance, Services</v>
          </cell>
          <cell r="F4472">
            <v>62.3857</v>
          </cell>
          <cell r="G4472">
            <v>1.7538229999999999</v>
          </cell>
          <cell r="H4472">
            <v>1.6628369999999999</v>
          </cell>
          <cell r="I4472">
            <v>-0.2256233</v>
          </cell>
          <cell r="J4472">
            <v>-9.2323199999999994E-2</v>
          </cell>
          <cell r="K4472">
            <v>0</v>
          </cell>
          <cell r="L4472">
            <v>9.2323199999999994E-2</v>
          </cell>
          <cell r="M4472">
            <v>0.2256233</v>
          </cell>
          <cell r="N4472">
            <v>0.2256233</v>
          </cell>
          <cell r="O4472">
            <v>129</v>
          </cell>
        </row>
        <row r="4473">
          <cell r="A4473" t="str">
            <v>C&amp;I</v>
          </cell>
          <cell r="B4473">
            <v>8</v>
          </cell>
          <cell r="C4473" t="str">
            <v>S</v>
          </cell>
          <cell r="D4473" t="str">
            <v>All</v>
          </cell>
          <cell r="E4473" t="str">
            <v>Industry: Offices, Hotels, Finance, Services</v>
          </cell>
          <cell r="F4473">
            <v>64.014300000000006</v>
          </cell>
          <cell r="G4473">
            <v>1.8876329999999999</v>
          </cell>
          <cell r="H4473">
            <v>1.9607079999999999</v>
          </cell>
          <cell r="I4473">
            <v>-0.22848689999999999</v>
          </cell>
          <cell r="J4473">
            <v>-9.3494999999999995E-2</v>
          </cell>
          <cell r="K4473">
            <v>0</v>
          </cell>
          <cell r="L4473">
            <v>9.3494999999999995E-2</v>
          </cell>
          <cell r="M4473">
            <v>0.22848689999999999</v>
          </cell>
          <cell r="N4473">
            <v>0.22848689999999999</v>
          </cell>
          <cell r="O4473">
            <v>129</v>
          </cell>
        </row>
        <row r="4474">
          <cell r="A4474" t="str">
            <v>C&amp;I</v>
          </cell>
          <cell r="B4474">
            <v>9</v>
          </cell>
          <cell r="C4474" t="str">
            <v>S</v>
          </cell>
          <cell r="D4474" t="str">
            <v>All</v>
          </cell>
          <cell r="E4474" t="str">
            <v>Industry: Offices, Hotels, Finance, Services</v>
          </cell>
          <cell r="F4474">
            <v>69.6571</v>
          </cell>
          <cell r="G4474">
            <v>3.10791</v>
          </cell>
          <cell r="H4474">
            <v>3.081928</v>
          </cell>
          <cell r="I4474">
            <v>-0.2533589</v>
          </cell>
          <cell r="J4474">
            <v>-0.1036724</v>
          </cell>
          <cell r="K4474">
            <v>0</v>
          </cell>
          <cell r="L4474">
            <v>0.1036724</v>
          </cell>
          <cell r="M4474">
            <v>0.2533589</v>
          </cell>
          <cell r="N4474">
            <v>0.2533589</v>
          </cell>
          <cell r="O4474">
            <v>129</v>
          </cell>
        </row>
        <row r="4475">
          <cell r="A4475" t="str">
            <v>C&amp;I</v>
          </cell>
          <cell r="B4475">
            <v>10</v>
          </cell>
          <cell r="C4475" t="str">
            <v>S</v>
          </cell>
          <cell r="D4475" t="str">
            <v>All</v>
          </cell>
          <cell r="E4475" t="str">
            <v>Industry: Offices, Hotels, Finance, Services</v>
          </cell>
          <cell r="F4475">
            <v>76.285700000000006</v>
          </cell>
          <cell r="G4475">
            <v>4.5440750000000003</v>
          </cell>
          <cell r="H4475">
            <v>4.3776330000000003</v>
          </cell>
          <cell r="I4475">
            <v>-0.27713399999999999</v>
          </cell>
          <cell r="J4475">
            <v>-0.113401</v>
          </cell>
          <cell r="K4475">
            <v>0</v>
          </cell>
          <cell r="L4475">
            <v>0.113401</v>
          </cell>
          <cell r="M4475">
            <v>0.27713399999999999</v>
          </cell>
          <cell r="N4475">
            <v>0.27713399999999999</v>
          </cell>
          <cell r="O4475">
            <v>129</v>
          </cell>
        </row>
        <row r="4476">
          <cell r="A4476" t="str">
            <v>C&amp;I</v>
          </cell>
          <cell r="B4476">
            <v>11</v>
          </cell>
          <cell r="C4476" t="str">
            <v>S</v>
          </cell>
          <cell r="D4476" t="str">
            <v>All</v>
          </cell>
          <cell r="E4476" t="str">
            <v>Industry: Offices, Hotels, Finance, Services</v>
          </cell>
          <cell r="F4476">
            <v>81.3</v>
          </cell>
          <cell r="G4476">
            <v>5.5464630000000001</v>
          </cell>
          <cell r="H4476">
            <v>5.4937699999999996</v>
          </cell>
          <cell r="I4476">
            <v>-0.28618729999999998</v>
          </cell>
          <cell r="J4476">
            <v>-0.1171055</v>
          </cell>
          <cell r="K4476">
            <v>0</v>
          </cell>
          <cell r="L4476">
            <v>0.1171055</v>
          </cell>
          <cell r="M4476">
            <v>0.28618729999999998</v>
          </cell>
          <cell r="N4476">
            <v>0.28618729999999998</v>
          </cell>
          <cell r="O4476">
            <v>129</v>
          </cell>
        </row>
        <row r="4477">
          <cell r="A4477" t="str">
            <v>C&amp;I</v>
          </cell>
          <cell r="B4477">
            <v>12</v>
          </cell>
          <cell r="C4477" t="str">
            <v>S</v>
          </cell>
          <cell r="D4477" t="str">
            <v>All</v>
          </cell>
          <cell r="E4477" t="str">
            <v>Industry: Offices, Hotels, Finance, Services</v>
          </cell>
          <cell r="F4477">
            <v>85.1571</v>
          </cell>
          <cell r="G4477">
            <v>6.5802310000000004</v>
          </cell>
          <cell r="H4477">
            <v>6.6767130000000003</v>
          </cell>
          <cell r="I4477">
            <v>-0.30237930000000002</v>
          </cell>
          <cell r="J4477">
            <v>-0.1237312</v>
          </cell>
          <cell r="K4477">
            <v>0</v>
          </cell>
          <cell r="L4477">
            <v>0.1237312</v>
          </cell>
          <cell r="M4477">
            <v>0.30237930000000002</v>
          </cell>
          <cell r="N4477">
            <v>0.30237930000000002</v>
          </cell>
          <cell r="O4477">
            <v>129</v>
          </cell>
        </row>
        <row r="4478">
          <cell r="A4478" t="str">
            <v>C&amp;I</v>
          </cell>
          <cell r="B4478">
            <v>13</v>
          </cell>
          <cell r="C4478" t="str">
            <v>S</v>
          </cell>
          <cell r="D4478" t="str">
            <v>All</v>
          </cell>
          <cell r="E4478" t="str">
            <v>Industry: Offices, Hotels, Finance, Services</v>
          </cell>
          <cell r="F4478">
            <v>88.142899999999997</v>
          </cell>
          <cell r="G4478">
            <v>6.8866490000000002</v>
          </cell>
          <cell r="H4478">
            <v>7.1331239999999996</v>
          </cell>
          <cell r="I4478">
            <v>-0.27773189999999998</v>
          </cell>
          <cell r="J4478">
            <v>-0.1136456</v>
          </cell>
          <cell r="K4478">
            <v>0</v>
          </cell>
          <cell r="L4478">
            <v>0.1136456</v>
          </cell>
          <cell r="M4478">
            <v>0.27773189999999998</v>
          </cell>
          <cell r="N4478">
            <v>0.27773189999999998</v>
          </cell>
          <cell r="O4478">
            <v>129</v>
          </cell>
        </row>
        <row r="4479">
          <cell r="A4479" t="str">
            <v>C&amp;I</v>
          </cell>
          <cell r="B4479">
            <v>14</v>
          </cell>
          <cell r="C4479" t="str">
            <v>S</v>
          </cell>
          <cell r="D4479" t="str">
            <v>All</v>
          </cell>
          <cell r="E4479" t="str">
            <v>Industry: Offices, Hotels, Finance, Services</v>
          </cell>
          <cell r="F4479">
            <v>91.1143</v>
          </cell>
          <cell r="G4479">
            <v>7.3343249999999998</v>
          </cell>
          <cell r="H4479">
            <v>7.2849380000000004</v>
          </cell>
          <cell r="I4479">
            <v>-0.27437519999999999</v>
          </cell>
          <cell r="J4479">
            <v>-0.1122721</v>
          </cell>
          <cell r="K4479">
            <v>0</v>
          </cell>
          <cell r="L4479">
            <v>0.1122721</v>
          </cell>
          <cell r="M4479">
            <v>0.27437519999999999</v>
          </cell>
          <cell r="N4479">
            <v>0.27437519999999999</v>
          </cell>
          <cell r="O4479">
            <v>129</v>
          </cell>
        </row>
        <row r="4480">
          <cell r="A4480" t="str">
            <v>C&amp;I</v>
          </cell>
          <cell r="B4480">
            <v>15</v>
          </cell>
          <cell r="C4480" t="str">
            <v>S</v>
          </cell>
          <cell r="D4480" t="str">
            <v>All</v>
          </cell>
          <cell r="E4480" t="str">
            <v>Industry: Offices, Hotels, Finance, Services</v>
          </cell>
          <cell r="F4480">
            <v>93.7286</v>
          </cell>
          <cell r="G4480">
            <v>7.6248500000000003</v>
          </cell>
          <cell r="H4480">
            <v>7.383972</v>
          </cell>
          <cell r="I4480">
            <v>-0.27780690000000002</v>
          </cell>
          <cell r="J4480">
            <v>-0.11367629999999999</v>
          </cell>
          <cell r="K4480">
            <v>0</v>
          </cell>
          <cell r="L4480">
            <v>0.11367629999999999</v>
          </cell>
          <cell r="M4480">
            <v>0.27780690000000002</v>
          </cell>
          <cell r="N4480">
            <v>0.27780690000000002</v>
          </cell>
          <cell r="O4480">
            <v>129</v>
          </cell>
        </row>
        <row r="4481">
          <cell r="A4481" t="str">
            <v>C&amp;I</v>
          </cell>
          <cell r="B4481">
            <v>16</v>
          </cell>
          <cell r="C4481" t="str">
            <v>S</v>
          </cell>
          <cell r="D4481" t="str">
            <v>All</v>
          </cell>
          <cell r="E4481" t="str">
            <v>Industry: Offices, Hotels, Finance, Services</v>
          </cell>
          <cell r="F4481">
            <v>95.285700000000006</v>
          </cell>
          <cell r="G4481">
            <v>7.5439780000000001</v>
          </cell>
          <cell r="H4481">
            <v>7.313701</v>
          </cell>
          <cell r="I4481">
            <v>-0.27425440000000001</v>
          </cell>
          <cell r="J4481">
            <v>-0.11222269999999999</v>
          </cell>
          <cell r="K4481">
            <v>0</v>
          </cell>
          <cell r="L4481">
            <v>0.11222269999999999</v>
          </cell>
          <cell r="M4481">
            <v>0.27425440000000001</v>
          </cell>
          <cell r="N4481">
            <v>0.27425440000000001</v>
          </cell>
          <cell r="O4481">
            <v>129</v>
          </cell>
        </row>
        <row r="4482">
          <cell r="A4482" t="str">
            <v>C&amp;I</v>
          </cell>
          <cell r="B4482">
            <v>17</v>
          </cell>
          <cell r="C4482" t="str">
            <v>S</v>
          </cell>
          <cell r="D4482" t="str">
            <v>All</v>
          </cell>
          <cell r="E4482" t="str">
            <v>Industry: Offices, Hotels, Finance, Services</v>
          </cell>
          <cell r="F4482">
            <v>95.742900000000006</v>
          </cell>
          <cell r="G4482">
            <v>7.4537690000000003</v>
          </cell>
          <cell r="H4482">
            <v>7.5288950000000003</v>
          </cell>
          <cell r="I4482">
            <v>-0.29010150000000001</v>
          </cell>
          <cell r="J4482">
            <v>-0.1187072</v>
          </cell>
          <cell r="K4482">
            <v>0</v>
          </cell>
          <cell r="L4482">
            <v>0.1187072</v>
          </cell>
          <cell r="M4482">
            <v>0.29010150000000001</v>
          </cell>
          <cell r="N4482">
            <v>0.29010150000000001</v>
          </cell>
          <cell r="O4482">
            <v>129</v>
          </cell>
        </row>
        <row r="4483">
          <cell r="A4483" t="str">
            <v>C&amp;I</v>
          </cell>
          <cell r="B4483">
            <v>18</v>
          </cell>
          <cell r="C4483" t="str">
            <v>S</v>
          </cell>
          <cell r="D4483" t="str">
            <v>All</v>
          </cell>
          <cell r="E4483" t="str">
            <v>Industry: Offices, Hotels, Finance, Services</v>
          </cell>
          <cell r="F4483">
            <v>95.142899999999997</v>
          </cell>
          <cell r="G4483">
            <v>6.6677900000000001</v>
          </cell>
          <cell r="H4483">
            <v>6.507333</v>
          </cell>
          <cell r="I4483">
            <v>-0.28727599999999998</v>
          </cell>
          <cell r="J4483">
            <v>-0.117551</v>
          </cell>
          <cell r="K4483">
            <v>0</v>
          </cell>
          <cell r="L4483">
            <v>0.117551</v>
          </cell>
          <cell r="M4483">
            <v>0.28727599999999998</v>
          </cell>
          <cell r="N4483">
            <v>0.28727599999999998</v>
          </cell>
          <cell r="O4483">
            <v>129</v>
          </cell>
        </row>
        <row r="4484">
          <cell r="A4484" t="str">
            <v>C&amp;I</v>
          </cell>
          <cell r="B4484">
            <v>19</v>
          </cell>
          <cell r="C4484" t="str">
            <v>S</v>
          </cell>
          <cell r="D4484" t="str">
            <v>All</v>
          </cell>
          <cell r="E4484" t="str">
            <v>Industry: Offices, Hotels, Finance, Services</v>
          </cell>
          <cell r="F4484">
            <v>93.071399999999997</v>
          </cell>
          <cell r="G4484">
            <v>5.493131</v>
          </cell>
          <cell r="H4484">
            <v>5.1376730000000004</v>
          </cell>
          <cell r="I4484">
            <v>-0.28033520000000001</v>
          </cell>
          <cell r="J4484">
            <v>-0.1147109</v>
          </cell>
          <cell r="K4484">
            <v>0</v>
          </cell>
          <cell r="L4484">
            <v>0.1147109</v>
          </cell>
          <cell r="M4484">
            <v>0.28033520000000001</v>
          </cell>
          <cell r="N4484">
            <v>0.28033520000000001</v>
          </cell>
          <cell r="O4484">
            <v>129</v>
          </cell>
        </row>
        <row r="4485">
          <cell r="A4485" t="str">
            <v>C&amp;I</v>
          </cell>
          <cell r="B4485">
            <v>20</v>
          </cell>
          <cell r="C4485" t="str">
            <v>S</v>
          </cell>
          <cell r="D4485" t="str">
            <v>All</v>
          </cell>
          <cell r="E4485" t="str">
            <v>Industry: Offices, Hotels, Finance, Services</v>
          </cell>
          <cell r="F4485">
            <v>87.971400000000003</v>
          </cell>
          <cell r="G4485">
            <v>4.7248530000000004</v>
          </cell>
          <cell r="H4485">
            <v>4.4380389999999998</v>
          </cell>
          <cell r="I4485">
            <v>-0.26941730000000003</v>
          </cell>
          <cell r="J4485">
            <v>-0.11024340000000001</v>
          </cell>
          <cell r="K4485">
            <v>0</v>
          </cell>
          <cell r="L4485">
            <v>0.11024340000000001</v>
          </cell>
          <cell r="M4485">
            <v>0.26941730000000003</v>
          </cell>
          <cell r="N4485">
            <v>0.26941730000000003</v>
          </cell>
          <cell r="O4485">
            <v>129</v>
          </cell>
        </row>
        <row r="4486">
          <cell r="A4486" t="str">
            <v>C&amp;I</v>
          </cell>
          <cell r="B4486">
            <v>21</v>
          </cell>
          <cell r="C4486" t="str">
            <v>S</v>
          </cell>
          <cell r="D4486" t="str">
            <v>All</v>
          </cell>
          <cell r="E4486" t="str">
            <v>Industry: Offices, Hotels, Finance, Services</v>
          </cell>
          <cell r="F4486">
            <v>83.1</v>
          </cell>
          <cell r="G4486">
            <v>4.3404480000000003</v>
          </cell>
          <cell r="H4486">
            <v>3.7919049999999999</v>
          </cell>
          <cell r="I4486">
            <v>-0.2625786</v>
          </cell>
          <cell r="J4486">
            <v>-0.107445</v>
          </cell>
          <cell r="K4486">
            <v>0</v>
          </cell>
          <cell r="L4486">
            <v>0.107445</v>
          </cell>
          <cell r="M4486">
            <v>0.2625786</v>
          </cell>
          <cell r="N4486">
            <v>0.2625786</v>
          </cell>
          <cell r="O4486">
            <v>129</v>
          </cell>
        </row>
        <row r="4487">
          <cell r="A4487" t="str">
            <v>C&amp;I</v>
          </cell>
          <cell r="B4487">
            <v>22</v>
          </cell>
          <cell r="C4487" t="str">
            <v>S</v>
          </cell>
          <cell r="D4487" t="str">
            <v>All</v>
          </cell>
          <cell r="E4487" t="str">
            <v>Industry: Offices, Hotels, Finance, Services</v>
          </cell>
          <cell r="F4487">
            <v>79.3857</v>
          </cell>
          <cell r="G4487">
            <v>3.8195600000000001</v>
          </cell>
          <cell r="H4487">
            <v>3.0508820000000001</v>
          </cell>
          <cell r="I4487">
            <v>-0.27842080000000002</v>
          </cell>
          <cell r="J4487">
            <v>-0.1139276</v>
          </cell>
          <cell r="K4487">
            <v>0</v>
          </cell>
          <cell r="L4487">
            <v>0.1139276</v>
          </cell>
          <cell r="M4487">
            <v>0.27842080000000002</v>
          </cell>
          <cell r="N4487">
            <v>0.27842080000000002</v>
          </cell>
          <cell r="O4487">
            <v>129</v>
          </cell>
        </row>
        <row r="4488">
          <cell r="A4488" t="str">
            <v>C&amp;I</v>
          </cell>
          <cell r="B4488">
            <v>23</v>
          </cell>
          <cell r="C4488" t="str">
            <v>S</v>
          </cell>
          <cell r="D4488" t="str">
            <v>All</v>
          </cell>
          <cell r="E4488" t="str">
            <v>Industry: Offices, Hotels, Finance, Services</v>
          </cell>
          <cell r="F4488">
            <v>76.685699999999997</v>
          </cell>
          <cell r="G4488">
            <v>2.819442</v>
          </cell>
          <cell r="H4488">
            <v>2.6119249999999998</v>
          </cell>
          <cell r="I4488">
            <v>-0.26776749999999999</v>
          </cell>
          <cell r="J4488">
            <v>-0.10956829999999999</v>
          </cell>
          <cell r="K4488">
            <v>0</v>
          </cell>
          <cell r="L4488">
            <v>0.10956829999999999</v>
          </cell>
          <cell r="M4488">
            <v>0.26776749999999999</v>
          </cell>
          <cell r="N4488">
            <v>0.26776749999999999</v>
          </cell>
          <cell r="O4488">
            <v>129</v>
          </cell>
        </row>
        <row r="4489">
          <cell r="A4489" t="str">
            <v>C&amp;I</v>
          </cell>
          <cell r="B4489">
            <v>24</v>
          </cell>
          <cell r="C4489" t="str">
            <v>S</v>
          </cell>
          <cell r="D4489" t="str">
            <v>All</v>
          </cell>
          <cell r="E4489" t="str">
            <v>Industry: Offices, Hotels, Finance, Services</v>
          </cell>
          <cell r="F4489">
            <v>74.7</v>
          </cell>
          <cell r="G4489">
            <v>2.1384759999999998</v>
          </cell>
          <cell r="H4489">
            <v>1.9570939999999999</v>
          </cell>
          <cell r="I4489">
            <v>-0.3031239</v>
          </cell>
          <cell r="J4489">
            <v>-0.1240359</v>
          </cell>
          <cell r="K4489">
            <v>0</v>
          </cell>
          <cell r="L4489">
            <v>0.1240359</v>
          </cell>
          <cell r="M4489">
            <v>0.3031239</v>
          </cell>
          <cell r="N4489">
            <v>0.3031239</v>
          </cell>
          <cell r="O4489">
            <v>129</v>
          </cell>
        </row>
        <row r="4490">
          <cell r="A4490" t="str">
            <v>C&amp;I</v>
          </cell>
          <cell r="B4490">
            <v>1</v>
          </cell>
          <cell r="C4490" t="str">
            <v>S</v>
          </cell>
          <cell r="D4490" t="str">
            <v>All</v>
          </cell>
          <cell r="E4490" t="str">
            <v>Industry: Other or unknown</v>
          </cell>
          <cell r="F4490">
            <v>69.666700000000006</v>
          </cell>
          <cell r="G4490">
            <v>0.74685590000000002</v>
          </cell>
          <cell r="H4490">
            <v>0.6755584</v>
          </cell>
          <cell r="I4490">
            <v>-0.26222780000000001</v>
          </cell>
          <cell r="J4490">
            <v>-0.10730149999999999</v>
          </cell>
          <cell r="K4490">
            <v>0</v>
          </cell>
          <cell r="L4490">
            <v>0.10730149999999999</v>
          </cell>
          <cell r="M4490">
            <v>0.26222780000000001</v>
          </cell>
          <cell r="N4490">
            <v>0.26222780000000001</v>
          </cell>
          <cell r="O4490">
            <v>41</v>
          </cell>
        </row>
        <row r="4491">
          <cell r="A4491" t="str">
            <v>C&amp;I</v>
          </cell>
          <cell r="B4491">
            <v>2</v>
          </cell>
          <cell r="C4491" t="str">
            <v>S</v>
          </cell>
          <cell r="D4491" t="str">
            <v>All</v>
          </cell>
          <cell r="E4491" t="str">
            <v>Industry: Other or unknown</v>
          </cell>
          <cell r="F4491">
            <v>67.285700000000006</v>
          </cell>
          <cell r="G4491">
            <v>0.75219170000000002</v>
          </cell>
          <cell r="H4491">
            <v>0.66035169999999999</v>
          </cell>
          <cell r="I4491">
            <v>-0.26024950000000002</v>
          </cell>
          <cell r="J4491">
            <v>-0.106492</v>
          </cell>
          <cell r="K4491">
            <v>0</v>
          </cell>
          <cell r="L4491">
            <v>0.106492</v>
          </cell>
          <cell r="M4491">
            <v>0.26024950000000002</v>
          </cell>
          <cell r="N4491">
            <v>0.26024950000000002</v>
          </cell>
          <cell r="O4491">
            <v>41</v>
          </cell>
        </row>
        <row r="4492">
          <cell r="A4492" t="str">
            <v>C&amp;I</v>
          </cell>
          <cell r="B4492">
            <v>3</v>
          </cell>
          <cell r="C4492" t="str">
            <v>S</v>
          </cell>
          <cell r="D4492" t="str">
            <v>All</v>
          </cell>
          <cell r="E4492" t="str">
            <v>Industry: Other or unknown</v>
          </cell>
          <cell r="F4492">
            <v>65.1905</v>
          </cell>
          <cell r="G4492">
            <v>0.73900960000000004</v>
          </cell>
          <cell r="H4492">
            <v>0.67792079999999999</v>
          </cell>
          <cell r="I4492">
            <v>-0.25896170000000002</v>
          </cell>
          <cell r="J4492">
            <v>-0.105965</v>
          </cell>
          <cell r="K4492">
            <v>0</v>
          </cell>
          <cell r="L4492">
            <v>0.105965</v>
          </cell>
          <cell r="M4492">
            <v>0.25896170000000002</v>
          </cell>
          <cell r="N4492">
            <v>0.25896170000000002</v>
          </cell>
          <cell r="O4492">
            <v>41</v>
          </cell>
        </row>
        <row r="4493">
          <cell r="A4493" t="str">
            <v>C&amp;I</v>
          </cell>
          <cell r="B4493">
            <v>4</v>
          </cell>
          <cell r="C4493" t="str">
            <v>S</v>
          </cell>
          <cell r="D4493" t="str">
            <v>All</v>
          </cell>
          <cell r="E4493" t="str">
            <v>Industry: Other or unknown</v>
          </cell>
          <cell r="F4493">
            <v>64.666700000000006</v>
          </cell>
          <cell r="G4493">
            <v>0.73429690000000003</v>
          </cell>
          <cell r="H4493">
            <v>0.64491270000000001</v>
          </cell>
          <cell r="I4493">
            <v>-0.2586019</v>
          </cell>
          <cell r="J4493">
            <v>-0.1058178</v>
          </cell>
          <cell r="K4493">
            <v>0</v>
          </cell>
          <cell r="L4493">
            <v>0.1058178</v>
          </cell>
          <cell r="M4493">
            <v>0.2586019</v>
          </cell>
          <cell r="N4493">
            <v>0.2586019</v>
          </cell>
          <cell r="O4493">
            <v>41</v>
          </cell>
        </row>
        <row r="4494">
          <cell r="A4494" t="str">
            <v>C&amp;I</v>
          </cell>
          <cell r="B4494">
            <v>5</v>
          </cell>
          <cell r="C4494" t="str">
            <v>S</v>
          </cell>
          <cell r="D4494" t="str">
            <v>All</v>
          </cell>
          <cell r="E4494" t="str">
            <v>Industry: Other or unknown</v>
          </cell>
          <cell r="F4494">
            <v>63.857100000000003</v>
          </cell>
          <cell r="G4494">
            <v>0.7175028</v>
          </cell>
          <cell r="H4494">
            <v>0.63995979999999997</v>
          </cell>
          <cell r="I4494">
            <v>-0.25869150000000002</v>
          </cell>
          <cell r="J4494">
            <v>-0.1058544</v>
          </cell>
          <cell r="K4494">
            <v>0</v>
          </cell>
          <cell r="L4494">
            <v>0.1058544</v>
          </cell>
          <cell r="M4494">
            <v>0.25869150000000002</v>
          </cell>
          <cell r="N4494">
            <v>0.25869150000000002</v>
          </cell>
          <cell r="O4494">
            <v>41</v>
          </cell>
        </row>
        <row r="4495">
          <cell r="A4495" t="str">
            <v>C&amp;I</v>
          </cell>
          <cell r="B4495">
            <v>6</v>
          </cell>
          <cell r="C4495" t="str">
            <v>S</v>
          </cell>
          <cell r="D4495" t="str">
            <v>All</v>
          </cell>
          <cell r="E4495" t="str">
            <v>Industry: Other or unknown</v>
          </cell>
          <cell r="F4495">
            <v>63.238100000000003</v>
          </cell>
          <cell r="G4495">
            <v>0.80143540000000002</v>
          </cell>
          <cell r="H4495">
            <v>0.74701399999999996</v>
          </cell>
          <cell r="I4495">
            <v>-0.2606134</v>
          </cell>
          <cell r="J4495">
            <v>-0.1066409</v>
          </cell>
          <cell r="K4495">
            <v>0</v>
          </cell>
          <cell r="L4495">
            <v>0.1066409</v>
          </cell>
          <cell r="M4495">
            <v>0.2606134</v>
          </cell>
          <cell r="N4495">
            <v>0.2606134</v>
          </cell>
          <cell r="O4495">
            <v>41</v>
          </cell>
        </row>
        <row r="4496">
          <cell r="A4496" t="str">
            <v>C&amp;I</v>
          </cell>
          <cell r="B4496">
            <v>7</v>
          </cell>
          <cell r="C4496" t="str">
            <v>S</v>
          </cell>
          <cell r="D4496" t="str">
            <v>All</v>
          </cell>
          <cell r="E4496" t="str">
            <v>Industry: Other or unknown</v>
          </cell>
          <cell r="F4496">
            <v>62.881</v>
          </cell>
          <cell r="G4496">
            <v>0.90891569999999999</v>
          </cell>
          <cell r="H4496">
            <v>0.8585026</v>
          </cell>
          <cell r="I4496">
            <v>-0.26563369999999997</v>
          </cell>
          <cell r="J4496">
            <v>-0.1086951</v>
          </cell>
          <cell r="K4496">
            <v>0</v>
          </cell>
          <cell r="L4496">
            <v>0.1086951</v>
          </cell>
          <cell r="M4496">
            <v>0.26563369999999997</v>
          </cell>
          <cell r="N4496">
            <v>0.26563369999999997</v>
          </cell>
          <cell r="O4496">
            <v>41</v>
          </cell>
        </row>
        <row r="4497">
          <cell r="A4497" t="str">
            <v>C&amp;I</v>
          </cell>
          <cell r="B4497">
            <v>8</v>
          </cell>
          <cell r="C4497" t="str">
            <v>S</v>
          </cell>
          <cell r="D4497" t="str">
            <v>All</v>
          </cell>
          <cell r="E4497" t="str">
            <v>Industry: Other or unknown</v>
          </cell>
          <cell r="F4497">
            <v>64.571399999999997</v>
          </cell>
          <cell r="G4497">
            <v>0.95763480000000001</v>
          </cell>
          <cell r="H4497">
            <v>0.91136260000000002</v>
          </cell>
          <cell r="I4497">
            <v>-0.27110339999999999</v>
          </cell>
          <cell r="J4497">
            <v>-0.1109333</v>
          </cell>
          <cell r="K4497">
            <v>0</v>
          </cell>
          <cell r="L4497">
            <v>0.1109333</v>
          </cell>
          <cell r="M4497">
            <v>0.27110339999999999</v>
          </cell>
          <cell r="N4497">
            <v>0.27110339999999999</v>
          </cell>
          <cell r="O4497">
            <v>41</v>
          </cell>
        </row>
        <row r="4498">
          <cell r="A4498" t="str">
            <v>C&amp;I</v>
          </cell>
          <cell r="B4498">
            <v>9</v>
          </cell>
          <cell r="C4498" t="str">
            <v>S</v>
          </cell>
          <cell r="D4498" t="str">
            <v>All</v>
          </cell>
          <cell r="E4498" t="str">
            <v>Industry: Other or unknown</v>
          </cell>
          <cell r="F4498">
            <v>69.023799999999994</v>
          </cell>
          <cell r="G4498">
            <v>1.376989</v>
          </cell>
          <cell r="H4498">
            <v>1.2395989999999999</v>
          </cell>
          <cell r="I4498">
            <v>-0.28161049999999999</v>
          </cell>
          <cell r="J4498">
            <v>-0.11523269999999999</v>
          </cell>
          <cell r="K4498">
            <v>0</v>
          </cell>
          <cell r="L4498">
            <v>0.11523269999999999</v>
          </cell>
          <cell r="M4498">
            <v>0.28161049999999999</v>
          </cell>
          <cell r="N4498">
            <v>0.28161049999999999</v>
          </cell>
          <cell r="O4498">
            <v>41</v>
          </cell>
        </row>
        <row r="4499">
          <cell r="A4499" t="str">
            <v>C&amp;I</v>
          </cell>
          <cell r="B4499">
            <v>10</v>
          </cell>
          <cell r="C4499" t="str">
            <v>S</v>
          </cell>
          <cell r="D4499" t="str">
            <v>All</v>
          </cell>
          <cell r="E4499" t="str">
            <v>Industry: Other or unknown</v>
          </cell>
          <cell r="F4499">
            <v>74.738100000000003</v>
          </cell>
          <cell r="G4499">
            <v>1.618312</v>
          </cell>
          <cell r="H4499">
            <v>1.4789870000000001</v>
          </cell>
          <cell r="I4499">
            <v>-0.33924729999999997</v>
          </cell>
          <cell r="J4499">
            <v>-0.1388172</v>
          </cell>
          <cell r="K4499">
            <v>0</v>
          </cell>
          <cell r="L4499">
            <v>0.1388172</v>
          </cell>
          <cell r="M4499">
            <v>0.33924729999999997</v>
          </cell>
          <cell r="N4499">
            <v>0.33924729999999997</v>
          </cell>
          <cell r="O4499">
            <v>41</v>
          </cell>
        </row>
        <row r="4500">
          <cell r="A4500" t="str">
            <v>C&amp;I</v>
          </cell>
          <cell r="B4500">
            <v>11</v>
          </cell>
          <cell r="C4500" t="str">
            <v>S</v>
          </cell>
          <cell r="D4500" t="str">
            <v>All</v>
          </cell>
          <cell r="E4500" t="str">
            <v>Industry: Other or unknown</v>
          </cell>
          <cell r="F4500">
            <v>80.285700000000006</v>
          </cell>
          <cell r="G4500">
            <v>1.75091</v>
          </cell>
          <cell r="H4500">
            <v>1.556538</v>
          </cell>
          <cell r="I4500">
            <v>-0.3047125</v>
          </cell>
          <cell r="J4500">
            <v>-0.1246859</v>
          </cell>
          <cell r="K4500">
            <v>0</v>
          </cell>
          <cell r="L4500">
            <v>0.1246859</v>
          </cell>
          <cell r="M4500">
            <v>0.3047125</v>
          </cell>
          <cell r="N4500">
            <v>0.3047125</v>
          </cell>
          <cell r="O4500">
            <v>41</v>
          </cell>
        </row>
        <row r="4501">
          <cell r="A4501" t="str">
            <v>C&amp;I</v>
          </cell>
          <cell r="B4501">
            <v>12</v>
          </cell>
          <cell r="C4501" t="str">
            <v>S</v>
          </cell>
          <cell r="D4501" t="str">
            <v>All</v>
          </cell>
          <cell r="E4501" t="str">
            <v>Industry: Other or unknown</v>
          </cell>
          <cell r="F4501">
            <v>84.642899999999997</v>
          </cell>
          <cell r="G4501">
            <v>1.9087270000000001</v>
          </cell>
          <cell r="H4501">
            <v>1.898892</v>
          </cell>
          <cell r="I4501">
            <v>-0.31268269999999998</v>
          </cell>
          <cell r="J4501">
            <v>-0.12794720000000001</v>
          </cell>
          <cell r="K4501">
            <v>0</v>
          </cell>
          <cell r="L4501">
            <v>0.12794720000000001</v>
          </cell>
          <cell r="M4501">
            <v>0.31268269999999998</v>
          </cell>
          <cell r="N4501">
            <v>0.31268269999999998</v>
          </cell>
          <cell r="O4501">
            <v>41</v>
          </cell>
        </row>
        <row r="4502">
          <cell r="A4502" t="str">
            <v>C&amp;I</v>
          </cell>
          <cell r="B4502">
            <v>13</v>
          </cell>
          <cell r="C4502" t="str">
            <v>S</v>
          </cell>
          <cell r="D4502" t="str">
            <v>All</v>
          </cell>
          <cell r="E4502" t="str">
            <v>Industry: Other or unknown</v>
          </cell>
          <cell r="F4502">
            <v>87.976200000000006</v>
          </cell>
          <cell r="G4502">
            <v>2.0130279999999998</v>
          </cell>
          <cell r="H4502">
            <v>2.1316519999999999</v>
          </cell>
          <cell r="I4502">
            <v>-0.31065680000000001</v>
          </cell>
          <cell r="J4502">
            <v>-0.12711819999999999</v>
          </cell>
          <cell r="K4502">
            <v>0</v>
          </cell>
          <cell r="L4502">
            <v>0.12711819999999999</v>
          </cell>
          <cell r="M4502">
            <v>0.31065680000000001</v>
          </cell>
          <cell r="N4502">
            <v>0.31065680000000001</v>
          </cell>
          <cell r="O4502">
            <v>41</v>
          </cell>
        </row>
        <row r="4503">
          <cell r="A4503" t="str">
            <v>C&amp;I</v>
          </cell>
          <cell r="B4503">
            <v>14</v>
          </cell>
          <cell r="C4503" t="str">
            <v>S</v>
          </cell>
          <cell r="D4503" t="str">
            <v>All</v>
          </cell>
          <cell r="E4503" t="str">
            <v>Industry: Other or unknown</v>
          </cell>
          <cell r="F4503">
            <v>91.047600000000003</v>
          </cell>
          <cell r="G4503">
            <v>2.0320499999999999</v>
          </cell>
          <cell r="H4503">
            <v>2.1700360000000001</v>
          </cell>
          <cell r="I4503">
            <v>-0.28994170000000002</v>
          </cell>
          <cell r="J4503">
            <v>-0.11864180000000001</v>
          </cell>
          <cell r="K4503">
            <v>0</v>
          </cell>
          <cell r="L4503">
            <v>0.11864180000000001</v>
          </cell>
          <cell r="M4503">
            <v>0.28994170000000002</v>
          </cell>
          <cell r="N4503">
            <v>0.28994170000000002</v>
          </cell>
          <cell r="O4503">
            <v>41</v>
          </cell>
        </row>
        <row r="4504">
          <cell r="A4504" t="str">
            <v>C&amp;I</v>
          </cell>
          <cell r="B4504">
            <v>15</v>
          </cell>
          <cell r="C4504" t="str">
            <v>S</v>
          </cell>
          <cell r="D4504" t="str">
            <v>All</v>
          </cell>
          <cell r="E4504" t="str">
            <v>Industry: Other or unknown</v>
          </cell>
          <cell r="F4504">
            <v>93.833299999999994</v>
          </cell>
          <cell r="G4504">
            <v>2.2636029999999998</v>
          </cell>
          <cell r="H4504">
            <v>2.2111999999999998</v>
          </cell>
          <cell r="I4504">
            <v>-0.29638199999999998</v>
          </cell>
          <cell r="J4504">
            <v>-0.1212771</v>
          </cell>
          <cell r="K4504">
            <v>0</v>
          </cell>
          <cell r="L4504">
            <v>0.1212771</v>
          </cell>
          <cell r="M4504">
            <v>0.29638199999999998</v>
          </cell>
          <cell r="N4504">
            <v>0.29638199999999998</v>
          </cell>
          <cell r="O4504">
            <v>41</v>
          </cell>
        </row>
        <row r="4505">
          <cell r="A4505" t="str">
            <v>C&amp;I</v>
          </cell>
          <cell r="B4505">
            <v>16</v>
          </cell>
          <cell r="C4505" t="str">
            <v>S</v>
          </cell>
          <cell r="D4505" t="str">
            <v>All</v>
          </cell>
          <cell r="E4505" t="str">
            <v>Industry: Other or unknown</v>
          </cell>
          <cell r="F4505">
            <v>95.476200000000006</v>
          </cell>
          <cell r="G4505">
            <v>2.4056730000000002</v>
          </cell>
          <cell r="H4505">
            <v>2.3569659999999999</v>
          </cell>
          <cell r="I4505">
            <v>-0.31368099999999999</v>
          </cell>
          <cell r="J4505">
            <v>-0.12835569999999999</v>
          </cell>
          <cell r="K4505">
            <v>0</v>
          </cell>
          <cell r="L4505">
            <v>0.12835569999999999</v>
          </cell>
          <cell r="M4505">
            <v>0.31368099999999999</v>
          </cell>
          <cell r="N4505">
            <v>0.31368099999999999</v>
          </cell>
          <cell r="O4505">
            <v>41</v>
          </cell>
        </row>
        <row r="4506">
          <cell r="A4506" t="str">
            <v>C&amp;I</v>
          </cell>
          <cell r="B4506">
            <v>17</v>
          </cell>
          <cell r="C4506" t="str">
            <v>S</v>
          </cell>
          <cell r="D4506" t="str">
            <v>All</v>
          </cell>
          <cell r="E4506" t="str">
            <v>Industry: Other or unknown</v>
          </cell>
          <cell r="F4506">
            <v>96.333299999999994</v>
          </cell>
          <cell r="G4506">
            <v>2.210931</v>
          </cell>
          <cell r="H4506">
            <v>2.212717</v>
          </cell>
          <cell r="I4506">
            <v>-0.29626429999999998</v>
          </cell>
          <cell r="J4506">
            <v>-0.1212289</v>
          </cell>
          <cell r="K4506">
            <v>0</v>
          </cell>
          <cell r="L4506">
            <v>0.1212289</v>
          </cell>
          <cell r="M4506">
            <v>0.29626429999999998</v>
          </cell>
          <cell r="N4506">
            <v>0.29626429999999998</v>
          </cell>
          <cell r="O4506">
            <v>41</v>
          </cell>
        </row>
        <row r="4507">
          <cell r="A4507" t="str">
            <v>C&amp;I</v>
          </cell>
          <cell r="B4507">
            <v>18</v>
          </cell>
          <cell r="C4507" t="str">
            <v>S</v>
          </cell>
          <cell r="D4507" t="str">
            <v>All</v>
          </cell>
          <cell r="E4507" t="str">
            <v>Industry: Other or unknown</v>
          </cell>
          <cell r="F4507">
            <v>96.238100000000003</v>
          </cell>
          <cell r="G4507">
            <v>1.7294350000000001</v>
          </cell>
          <cell r="H4507">
            <v>1.7248680000000001</v>
          </cell>
          <cell r="I4507">
            <v>-0.3079365</v>
          </cell>
          <cell r="J4507">
            <v>-0.12600510000000001</v>
          </cell>
          <cell r="K4507">
            <v>0</v>
          </cell>
          <cell r="L4507">
            <v>0.12600510000000001</v>
          </cell>
          <cell r="M4507">
            <v>0.3079365</v>
          </cell>
          <cell r="N4507">
            <v>0.3079365</v>
          </cell>
          <cell r="O4507">
            <v>41</v>
          </cell>
        </row>
        <row r="4508">
          <cell r="A4508" t="str">
            <v>C&amp;I</v>
          </cell>
          <cell r="B4508">
            <v>19</v>
          </cell>
          <cell r="C4508" t="str">
            <v>S</v>
          </cell>
          <cell r="D4508" t="str">
            <v>All</v>
          </cell>
          <cell r="E4508" t="str">
            <v>Industry: Other or unknown</v>
          </cell>
          <cell r="F4508">
            <v>94.8095</v>
          </cell>
          <cell r="G4508">
            <v>1.2371300000000001</v>
          </cell>
          <cell r="H4508">
            <v>1.214364</v>
          </cell>
          <cell r="I4508">
            <v>-0.30551840000000002</v>
          </cell>
          <cell r="J4508">
            <v>-0.1250156</v>
          </cell>
          <cell r="K4508">
            <v>0</v>
          </cell>
          <cell r="L4508">
            <v>0.1250156</v>
          </cell>
          <cell r="M4508">
            <v>0.30551840000000002</v>
          </cell>
          <cell r="N4508">
            <v>0.30551840000000002</v>
          </cell>
          <cell r="O4508">
            <v>41</v>
          </cell>
        </row>
        <row r="4509">
          <cell r="A4509" t="str">
            <v>C&amp;I</v>
          </cell>
          <cell r="B4509">
            <v>20</v>
          </cell>
          <cell r="C4509" t="str">
            <v>S</v>
          </cell>
          <cell r="D4509" t="str">
            <v>All</v>
          </cell>
          <cell r="E4509" t="str">
            <v>Industry: Other or unknown</v>
          </cell>
          <cell r="F4509">
            <v>90.571399999999997</v>
          </cell>
          <cell r="G4509">
            <v>1.0107569999999999</v>
          </cell>
          <cell r="H4509">
            <v>0.99231539999999996</v>
          </cell>
          <cell r="I4509">
            <v>-0.30322359999999998</v>
          </cell>
          <cell r="J4509">
            <v>-0.1240766</v>
          </cell>
          <cell r="K4509">
            <v>0</v>
          </cell>
          <cell r="L4509">
            <v>0.1240766</v>
          </cell>
          <cell r="M4509">
            <v>0.30322359999999998</v>
          </cell>
          <cell r="N4509">
            <v>0.30322359999999998</v>
          </cell>
          <cell r="O4509">
            <v>41</v>
          </cell>
        </row>
        <row r="4510">
          <cell r="A4510" t="str">
            <v>C&amp;I</v>
          </cell>
          <cell r="B4510">
            <v>21</v>
          </cell>
          <cell r="C4510" t="str">
            <v>S</v>
          </cell>
          <cell r="D4510" t="str">
            <v>All</v>
          </cell>
          <cell r="E4510" t="str">
            <v>Industry: Other or unknown</v>
          </cell>
          <cell r="F4510">
            <v>85.642899999999997</v>
          </cell>
          <cell r="G4510">
            <v>0.89740160000000002</v>
          </cell>
          <cell r="H4510">
            <v>0.84017310000000001</v>
          </cell>
          <cell r="I4510">
            <v>-0.2875972</v>
          </cell>
          <cell r="J4510">
            <v>-0.11768240000000001</v>
          </cell>
          <cell r="K4510">
            <v>0</v>
          </cell>
          <cell r="L4510">
            <v>0.11768240000000001</v>
          </cell>
          <cell r="M4510">
            <v>0.2875972</v>
          </cell>
          <cell r="N4510">
            <v>0.2875972</v>
          </cell>
          <cell r="O4510">
            <v>41</v>
          </cell>
        </row>
        <row r="4511">
          <cell r="A4511" t="str">
            <v>C&amp;I</v>
          </cell>
          <cell r="B4511">
            <v>22</v>
          </cell>
          <cell r="C4511" t="str">
            <v>S</v>
          </cell>
          <cell r="D4511" t="str">
            <v>All</v>
          </cell>
          <cell r="E4511" t="str">
            <v>Industry: Other or unknown</v>
          </cell>
          <cell r="F4511">
            <v>81.904799999999994</v>
          </cell>
          <cell r="G4511">
            <v>0.83839260000000004</v>
          </cell>
          <cell r="H4511">
            <v>0.96158730000000003</v>
          </cell>
          <cell r="I4511">
            <v>-0.27369060000000001</v>
          </cell>
          <cell r="J4511">
            <v>-0.11199199999999999</v>
          </cell>
          <cell r="K4511">
            <v>0</v>
          </cell>
          <cell r="L4511">
            <v>0.11199199999999999</v>
          </cell>
          <cell r="M4511">
            <v>0.27369060000000001</v>
          </cell>
          <cell r="N4511">
            <v>0.27369060000000001</v>
          </cell>
          <cell r="O4511">
            <v>41</v>
          </cell>
        </row>
        <row r="4512">
          <cell r="A4512" t="str">
            <v>C&amp;I</v>
          </cell>
          <cell r="B4512">
            <v>23</v>
          </cell>
          <cell r="C4512" t="str">
            <v>S</v>
          </cell>
          <cell r="D4512" t="str">
            <v>All</v>
          </cell>
          <cell r="E4512" t="str">
            <v>Industry: Other or unknown</v>
          </cell>
          <cell r="F4512">
            <v>79.095200000000006</v>
          </cell>
          <cell r="G4512">
            <v>0.79819070000000003</v>
          </cell>
          <cell r="H4512">
            <v>0.78015639999999997</v>
          </cell>
          <cell r="I4512">
            <v>-0.27142630000000001</v>
          </cell>
          <cell r="J4512">
            <v>-0.11106539999999999</v>
          </cell>
          <cell r="K4512">
            <v>0</v>
          </cell>
          <cell r="L4512">
            <v>0.11106539999999999</v>
          </cell>
          <cell r="M4512">
            <v>0.27142630000000001</v>
          </cell>
          <cell r="N4512">
            <v>0.27142630000000001</v>
          </cell>
          <cell r="O4512">
            <v>41</v>
          </cell>
        </row>
        <row r="4513">
          <cell r="A4513" t="str">
            <v>C&amp;I</v>
          </cell>
          <cell r="B4513">
            <v>24</v>
          </cell>
          <cell r="C4513" t="str">
            <v>S</v>
          </cell>
          <cell r="D4513" t="str">
            <v>All</v>
          </cell>
          <cell r="E4513" t="str">
            <v>Industry: Other or unknown</v>
          </cell>
          <cell r="F4513">
            <v>76.952399999999997</v>
          </cell>
          <cell r="G4513">
            <v>0.77062660000000005</v>
          </cell>
          <cell r="H4513">
            <v>0.81833929999999999</v>
          </cell>
          <cell r="I4513">
            <v>-0.26752890000000001</v>
          </cell>
          <cell r="J4513">
            <v>-0.1094707</v>
          </cell>
          <cell r="K4513">
            <v>0</v>
          </cell>
          <cell r="L4513">
            <v>0.1094707</v>
          </cell>
          <cell r="M4513">
            <v>0.26752890000000001</v>
          </cell>
          <cell r="N4513">
            <v>0.26752890000000001</v>
          </cell>
          <cell r="O4513">
            <v>41</v>
          </cell>
        </row>
        <row r="4514">
          <cell r="A4514" t="str">
            <v>C&amp;I</v>
          </cell>
          <cell r="B4514">
            <v>1</v>
          </cell>
          <cell r="C4514" t="str">
            <v>S</v>
          </cell>
          <cell r="D4514" t="str">
            <v>All</v>
          </cell>
          <cell r="E4514" t="str">
            <v>Industry: Residential</v>
          </cell>
          <cell r="H4514">
            <v>2.52E-2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1</v>
          </cell>
        </row>
        <row r="4515">
          <cell r="A4515" t="str">
            <v>C&amp;I</v>
          </cell>
          <cell r="B4515">
            <v>2</v>
          </cell>
          <cell r="C4515" t="str">
            <v>S</v>
          </cell>
          <cell r="D4515" t="str">
            <v>All</v>
          </cell>
          <cell r="E4515" t="str">
            <v>Industry: Residential</v>
          </cell>
          <cell r="H4515">
            <v>2.58E-2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1</v>
          </cell>
        </row>
        <row r="4516">
          <cell r="A4516" t="str">
            <v>C&amp;I</v>
          </cell>
          <cell r="B4516">
            <v>3</v>
          </cell>
          <cell r="C4516" t="str">
            <v>S</v>
          </cell>
          <cell r="D4516" t="str">
            <v>All</v>
          </cell>
          <cell r="E4516" t="str">
            <v>Industry: Residential</v>
          </cell>
          <cell r="H4516">
            <v>2.52E-2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1</v>
          </cell>
        </row>
        <row r="4517">
          <cell r="A4517" t="str">
            <v>C&amp;I</v>
          </cell>
          <cell r="B4517">
            <v>4</v>
          </cell>
          <cell r="C4517" t="str">
            <v>S</v>
          </cell>
          <cell r="D4517" t="str">
            <v>All</v>
          </cell>
          <cell r="E4517" t="str">
            <v>Industry: Residential</v>
          </cell>
          <cell r="H4517">
            <v>2.58E-2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1</v>
          </cell>
        </row>
        <row r="4518">
          <cell r="A4518" t="str">
            <v>C&amp;I</v>
          </cell>
          <cell r="B4518">
            <v>5</v>
          </cell>
          <cell r="C4518" t="str">
            <v>S</v>
          </cell>
          <cell r="D4518" t="str">
            <v>All</v>
          </cell>
          <cell r="E4518" t="str">
            <v>Industry: Residential</v>
          </cell>
          <cell r="H4518">
            <v>2.46E-2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1</v>
          </cell>
        </row>
        <row r="4519">
          <cell r="A4519" t="str">
            <v>C&amp;I</v>
          </cell>
          <cell r="B4519">
            <v>6</v>
          </cell>
          <cell r="C4519" t="str">
            <v>S</v>
          </cell>
          <cell r="D4519" t="str">
            <v>All</v>
          </cell>
          <cell r="E4519" t="str">
            <v>Industry: Residential</v>
          </cell>
          <cell r="H4519">
            <v>2.52E-2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1</v>
          </cell>
        </row>
        <row r="4520">
          <cell r="A4520" t="str">
            <v>C&amp;I</v>
          </cell>
          <cell r="B4520">
            <v>7</v>
          </cell>
          <cell r="C4520" t="str">
            <v>S</v>
          </cell>
          <cell r="D4520" t="str">
            <v>All</v>
          </cell>
          <cell r="E4520" t="str">
            <v>Industry: Residential</v>
          </cell>
          <cell r="H4520">
            <v>2.52E-2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1</v>
          </cell>
        </row>
        <row r="4521">
          <cell r="A4521" t="str">
            <v>C&amp;I</v>
          </cell>
          <cell r="B4521">
            <v>8</v>
          </cell>
          <cell r="C4521" t="str">
            <v>S</v>
          </cell>
          <cell r="D4521" t="str">
            <v>All</v>
          </cell>
          <cell r="E4521" t="str">
            <v>Industry: Residential</v>
          </cell>
          <cell r="H4521">
            <v>2.64E-2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1</v>
          </cell>
        </row>
        <row r="4522">
          <cell r="A4522" t="str">
            <v>C&amp;I</v>
          </cell>
          <cell r="B4522">
            <v>9</v>
          </cell>
          <cell r="C4522" t="str">
            <v>S</v>
          </cell>
          <cell r="D4522" t="str">
            <v>All</v>
          </cell>
          <cell r="E4522" t="str">
            <v>Industry: Residential</v>
          </cell>
          <cell r="H4522">
            <v>2.52E-2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1</v>
          </cell>
        </row>
        <row r="4523">
          <cell r="A4523" t="str">
            <v>C&amp;I</v>
          </cell>
          <cell r="B4523">
            <v>10</v>
          </cell>
          <cell r="C4523" t="str">
            <v>S</v>
          </cell>
          <cell r="D4523" t="str">
            <v>All</v>
          </cell>
          <cell r="E4523" t="str">
            <v>Industry: Residential</v>
          </cell>
          <cell r="H4523">
            <v>2.64E-2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1</v>
          </cell>
        </row>
        <row r="4524">
          <cell r="A4524" t="str">
            <v>C&amp;I</v>
          </cell>
          <cell r="B4524">
            <v>11</v>
          </cell>
          <cell r="C4524" t="str">
            <v>S</v>
          </cell>
          <cell r="D4524" t="str">
            <v>All</v>
          </cell>
          <cell r="E4524" t="str">
            <v>Industry: Residential</v>
          </cell>
          <cell r="H4524">
            <v>1.1220699999999999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1</v>
          </cell>
        </row>
        <row r="4525">
          <cell r="A4525" t="str">
            <v>C&amp;I</v>
          </cell>
          <cell r="B4525">
            <v>12</v>
          </cell>
          <cell r="C4525" t="str">
            <v>S</v>
          </cell>
          <cell r="D4525" t="str">
            <v>All</v>
          </cell>
          <cell r="E4525" t="str">
            <v>Industry: Residential</v>
          </cell>
          <cell r="H4525">
            <v>0.53099980000000002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1</v>
          </cell>
        </row>
        <row r="4526">
          <cell r="A4526" t="str">
            <v>C&amp;I</v>
          </cell>
          <cell r="B4526">
            <v>13</v>
          </cell>
          <cell r="C4526" t="str">
            <v>S</v>
          </cell>
          <cell r="D4526" t="str">
            <v>All</v>
          </cell>
          <cell r="E4526" t="str">
            <v>Industry: Residential</v>
          </cell>
          <cell r="H4526">
            <v>2.9399999999999999E-2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1</v>
          </cell>
        </row>
        <row r="4527">
          <cell r="A4527" t="str">
            <v>C&amp;I</v>
          </cell>
          <cell r="B4527">
            <v>14</v>
          </cell>
          <cell r="C4527" t="str">
            <v>S</v>
          </cell>
          <cell r="D4527" t="str">
            <v>All</v>
          </cell>
          <cell r="E4527" t="str">
            <v>Industry: Residential</v>
          </cell>
          <cell r="H4527">
            <v>8.2799999999999999E-2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1</v>
          </cell>
        </row>
        <row r="4528">
          <cell r="A4528" t="str">
            <v>C&amp;I</v>
          </cell>
          <cell r="B4528">
            <v>15</v>
          </cell>
          <cell r="C4528" t="str">
            <v>S</v>
          </cell>
          <cell r="D4528" t="str">
            <v>All</v>
          </cell>
          <cell r="E4528" t="str">
            <v>Industry: Residential</v>
          </cell>
          <cell r="H4528">
            <v>3.7645300000000002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1</v>
          </cell>
        </row>
        <row r="4529">
          <cell r="A4529" t="str">
            <v>C&amp;I</v>
          </cell>
          <cell r="B4529">
            <v>16</v>
          </cell>
          <cell r="C4529" t="str">
            <v>S</v>
          </cell>
          <cell r="D4529" t="str">
            <v>All</v>
          </cell>
          <cell r="E4529" t="str">
            <v>Industry: Residential</v>
          </cell>
          <cell r="H4529">
            <v>3.2471999999999999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1</v>
          </cell>
        </row>
        <row r="4530">
          <cell r="A4530" t="str">
            <v>C&amp;I</v>
          </cell>
          <cell r="B4530">
            <v>17</v>
          </cell>
          <cell r="C4530" t="str">
            <v>S</v>
          </cell>
          <cell r="D4530" t="str">
            <v>All</v>
          </cell>
          <cell r="E4530" t="str">
            <v>Industry: Residential</v>
          </cell>
          <cell r="H4530">
            <v>3.099599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1</v>
          </cell>
        </row>
        <row r="4531">
          <cell r="A4531" t="str">
            <v>C&amp;I</v>
          </cell>
          <cell r="B4531">
            <v>18</v>
          </cell>
          <cell r="C4531" t="str">
            <v>S</v>
          </cell>
          <cell r="D4531" t="str">
            <v>All</v>
          </cell>
          <cell r="E4531" t="str">
            <v>Industry: Residential</v>
          </cell>
          <cell r="H4531">
            <v>0.13259989999999999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1</v>
          </cell>
        </row>
        <row r="4532">
          <cell r="A4532" t="str">
            <v>C&amp;I</v>
          </cell>
          <cell r="B4532">
            <v>19</v>
          </cell>
          <cell r="C4532" t="str">
            <v>S</v>
          </cell>
          <cell r="D4532" t="str">
            <v>All</v>
          </cell>
          <cell r="E4532" t="str">
            <v>Industry: Residential</v>
          </cell>
          <cell r="H4532">
            <v>3.1800000000000002E-2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1</v>
          </cell>
        </row>
        <row r="4533">
          <cell r="A4533" t="str">
            <v>C&amp;I</v>
          </cell>
          <cell r="B4533">
            <v>20</v>
          </cell>
          <cell r="C4533" t="str">
            <v>S</v>
          </cell>
          <cell r="D4533" t="str">
            <v>All</v>
          </cell>
          <cell r="E4533" t="str">
            <v>Industry: Residential</v>
          </cell>
          <cell r="H4533">
            <v>3.1800000000000002E-2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1</v>
          </cell>
        </row>
        <row r="4534">
          <cell r="A4534" t="str">
            <v>C&amp;I</v>
          </cell>
          <cell r="B4534">
            <v>21</v>
          </cell>
          <cell r="C4534" t="str">
            <v>S</v>
          </cell>
          <cell r="D4534" t="str">
            <v>All</v>
          </cell>
          <cell r="E4534" t="str">
            <v>Industry: Residential</v>
          </cell>
          <cell r="H4534">
            <v>3.1199999999999999E-2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1</v>
          </cell>
        </row>
        <row r="4535">
          <cell r="A4535" t="str">
            <v>C&amp;I</v>
          </cell>
          <cell r="B4535">
            <v>22</v>
          </cell>
          <cell r="C4535" t="str">
            <v>S</v>
          </cell>
          <cell r="D4535" t="str">
            <v>All</v>
          </cell>
          <cell r="E4535" t="str">
            <v>Industry: Residential</v>
          </cell>
          <cell r="H4535">
            <v>0.03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1</v>
          </cell>
        </row>
        <row r="4536">
          <cell r="A4536" t="str">
            <v>C&amp;I</v>
          </cell>
          <cell r="B4536">
            <v>23</v>
          </cell>
          <cell r="C4536" t="str">
            <v>S</v>
          </cell>
          <cell r="D4536" t="str">
            <v>All</v>
          </cell>
          <cell r="E4536" t="str">
            <v>Industry: Residential</v>
          </cell>
          <cell r="H4536">
            <v>2.52E-2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1</v>
          </cell>
        </row>
        <row r="4537">
          <cell r="A4537" t="str">
            <v>C&amp;I</v>
          </cell>
          <cell r="B4537">
            <v>24</v>
          </cell>
          <cell r="C4537" t="str">
            <v>S</v>
          </cell>
          <cell r="D4537" t="str">
            <v>All</v>
          </cell>
          <cell r="E4537" t="str">
            <v>Industry: Residential</v>
          </cell>
          <cell r="H4537">
            <v>2.58E-2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1</v>
          </cell>
        </row>
        <row r="4538">
          <cell r="A4538" t="str">
            <v>C&amp;I</v>
          </cell>
          <cell r="B4538">
            <v>1</v>
          </cell>
          <cell r="C4538" t="str">
            <v>S</v>
          </cell>
          <cell r="D4538" t="str">
            <v>All</v>
          </cell>
          <cell r="E4538" t="str">
            <v>Industry: Retail stores</v>
          </cell>
          <cell r="F4538">
            <v>65.95</v>
          </cell>
          <cell r="G4538">
            <v>0.78037179999999995</v>
          </cell>
          <cell r="H4538">
            <v>0.78964979999999996</v>
          </cell>
          <cell r="I4538">
            <v>-0.31119210000000003</v>
          </cell>
          <cell r="J4538">
            <v>-0.12733729999999999</v>
          </cell>
          <cell r="K4538">
            <v>0</v>
          </cell>
          <cell r="L4538">
            <v>0.12733729999999999</v>
          </cell>
          <cell r="M4538">
            <v>0.31119210000000003</v>
          </cell>
          <cell r="N4538">
            <v>0.31119210000000003</v>
          </cell>
          <cell r="O4538">
            <v>42</v>
          </cell>
        </row>
        <row r="4539">
          <cell r="A4539" t="str">
            <v>C&amp;I</v>
          </cell>
          <cell r="B4539">
            <v>2</v>
          </cell>
          <cell r="C4539" t="str">
            <v>S</v>
          </cell>
          <cell r="D4539" t="str">
            <v>All</v>
          </cell>
          <cell r="E4539" t="str">
            <v>Industry: Retail stores</v>
          </cell>
          <cell r="F4539">
            <v>64.099999999999994</v>
          </cell>
          <cell r="G4539">
            <v>0.79605749999999997</v>
          </cell>
          <cell r="H4539">
            <v>0.71922980000000003</v>
          </cell>
          <cell r="I4539">
            <v>-0.31055830000000001</v>
          </cell>
          <cell r="J4539">
            <v>-0.127078</v>
          </cell>
          <cell r="K4539">
            <v>0</v>
          </cell>
          <cell r="L4539">
            <v>0.127078</v>
          </cell>
          <cell r="M4539">
            <v>0.31055830000000001</v>
          </cell>
          <cell r="N4539">
            <v>0.31055830000000001</v>
          </cell>
          <cell r="O4539">
            <v>42</v>
          </cell>
        </row>
        <row r="4540">
          <cell r="A4540" t="str">
            <v>C&amp;I</v>
          </cell>
          <cell r="B4540">
            <v>3</v>
          </cell>
          <cell r="C4540" t="str">
            <v>S</v>
          </cell>
          <cell r="D4540" t="str">
            <v>All</v>
          </cell>
          <cell r="E4540" t="str">
            <v>Industry: Retail stores</v>
          </cell>
          <cell r="F4540">
            <v>63.1</v>
          </cell>
          <cell r="G4540">
            <v>0.77292110000000003</v>
          </cell>
          <cell r="H4540">
            <v>0.6842298</v>
          </cell>
          <cell r="I4540">
            <v>-0.31037579999999998</v>
          </cell>
          <cell r="J4540">
            <v>-0.12700320000000001</v>
          </cell>
          <cell r="K4540">
            <v>0</v>
          </cell>
          <cell r="L4540">
            <v>0.12700320000000001</v>
          </cell>
          <cell r="M4540">
            <v>0.31037579999999998</v>
          </cell>
          <cell r="N4540">
            <v>0.31037579999999998</v>
          </cell>
          <cell r="O4540">
            <v>42</v>
          </cell>
        </row>
        <row r="4541">
          <cell r="A4541" t="str">
            <v>C&amp;I</v>
          </cell>
          <cell r="B4541">
            <v>4</v>
          </cell>
          <cell r="C4541" t="str">
            <v>S</v>
          </cell>
          <cell r="D4541" t="str">
            <v>All</v>
          </cell>
          <cell r="E4541" t="str">
            <v>Industry: Retail stores</v>
          </cell>
          <cell r="F4541">
            <v>62.95</v>
          </cell>
          <cell r="G4541">
            <v>0.74425220000000003</v>
          </cell>
          <cell r="H4541">
            <v>0.74194979999999999</v>
          </cell>
          <cell r="I4541">
            <v>-0.31022369999999999</v>
          </cell>
          <cell r="J4541">
            <v>-0.126941</v>
          </cell>
          <cell r="K4541">
            <v>0</v>
          </cell>
          <cell r="L4541">
            <v>0.126941</v>
          </cell>
          <cell r="M4541">
            <v>0.31022369999999999</v>
          </cell>
          <cell r="N4541">
            <v>0.31022369999999999</v>
          </cell>
          <cell r="O4541">
            <v>42</v>
          </cell>
        </row>
        <row r="4542">
          <cell r="A4542" t="str">
            <v>C&amp;I</v>
          </cell>
          <cell r="B4542">
            <v>5</v>
          </cell>
          <cell r="C4542" t="str">
            <v>S</v>
          </cell>
          <cell r="D4542" t="str">
            <v>All</v>
          </cell>
          <cell r="E4542" t="str">
            <v>Industry: Retail stores</v>
          </cell>
          <cell r="F4542">
            <v>62.5</v>
          </cell>
          <cell r="G4542">
            <v>0.72982460000000005</v>
          </cell>
          <cell r="H4542">
            <v>0.6694698</v>
          </cell>
          <cell r="I4542">
            <v>-0.30938850000000001</v>
          </cell>
          <cell r="J4542">
            <v>-0.1265993</v>
          </cell>
          <cell r="K4542">
            <v>0</v>
          </cell>
          <cell r="L4542">
            <v>0.1265993</v>
          </cell>
          <cell r="M4542">
            <v>0.30938850000000001</v>
          </cell>
          <cell r="N4542">
            <v>0.30938850000000001</v>
          </cell>
          <cell r="O4542">
            <v>42</v>
          </cell>
        </row>
        <row r="4543">
          <cell r="A4543" t="str">
            <v>C&amp;I</v>
          </cell>
          <cell r="B4543">
            <v>6</v>
          </cell>
          <cell r="C4543" t="str">
            <v>S</v>
          </cell>
          <cell r="D4543" t="str">
            <v>All</v>
          </cell>
          <cell r="E4543" t="str">
            <v>Industry: Retail stores</v>
          </cell>
          <cell r="F4543">
            <v>61.85</v>
          </cell>
          <cell r="G4543">
            <v>0.75370630000000005</v>
          </cell>
          <cell r="H4543">
            <v>0.74384980000000001</v>
          </cell>
          <cell r="I4543">
            <v>-0.30944769999999999</v>
          </cell>
          <cell r="J4543">
            <v>-0.1266235</v>
          </cell>
          <cell r="K4543">
            <v>0</v>
          </cell>
          <cell r="L4543">
            <v>0.1266235</v>
          </cell>
          <cell r="M4543">
            <v>0.30944769999999999</v>
          </cell>
          <cell r="N4543">
            <v>0.30944769999999999</v>
          </cell>
          <cell r="O4543">
            <v>42</v>
          </cell>
        </row>
        <row r="4544">
          <cell r="A4544" t="str">
            <v>C&amp;I</v>
          </cell>
          <cell r="B4544">
            <v>7</v>
          </cell>
          <cell r="C4544" t="str">
            <v>S</v>
          </cell>
          <cell r="D4544" t="str">
            <v>All</v>
          </cell>
          <cell r="E4544" t="str">
            <v>Industry: Retail stores</v>
          </cell>
          <cell r="F4544">
            <v>61.05</v>
          </cell>
          <cell r="G4544">
            <v>0.71579190000000004</v>
          </cell>
          <cell r="H4544">
            <v>0.65983979999999998</v>
          </cell>
          <cell r="I4544">
            <v>-0.30999209999999999</v>
          </cell>
          <cell r="J4544">
            <v>-0.12684619999999999</v>
          </cell>
          <cell r="K4544">
            <v>0</v>
          </cell>
          <cell r="L4544">
            <v>0.12684619999999999</v>
          </cell>
          <cell r="M4544">
            <v>0.30999209999999999</v>
          </cell>
          <cell r="N4544">
            <v>0.30999209999999999</v>
          </cell>
          <cell r="O4544">
            <v>42</v>
          </cell>
        </row>
        <row r="4545">
          <cell r="A4545" t="str">
            <v>C&amp;I</v>
          </cell>
          <cell r="B4545">
            <v>8</v>
          </cell>
          <cell r="C4545" t="str">
            <v>S</v>
          </cell>
          <cell r="D4545" t="str">
            <v>All</v>
          </cell>
          <cell r="E4545" t="str">
            <v>Industry: Retail stores</v>
          </cell>
          <cell r="F4545">
            <v>62.95</v>
          </cell>
          <cell r="G4545">
            <v>0.70848259999999996</v>
          </cell>
          <cell r="H4545">
            <v>0.59047989999999995</v>
          </cell>
          <cell r="I4545">
            <v>-0.31135200000000002</v>
          </cell>
          <cell r="J4545">
            <v>-0.12740270000000001</v>
          </cell>
          <cell r="K4545">
            <v>0</v>
          </cell>
          <cell r="L4545">
            <v>0.12740270000000001</v>
          </cell>
          <cell r="M4545">
            <v>0.31135200000000002</v>
          </cell>
          <cell r="N4545">
            <v>0.31135200000000002</v>
          </cell>
          <cell r="O4545">
            <v>42</v>
          </cell>
        </row>
        <row r="4546">
          <cell r="A4546" t="str">
            <v>C&amp;I</v>
          </cell>
          <cell r="B4546">
            <v>9</v>
          </cell>
          <cell r="C4546" t="str">
            <v>S</v>
          </cell>
          <cell r="D4546" t="str">
            <v>All</v>
          </cell>
          <cell r="E4546" t="str">
            <v>Industry: Retail stores</v>
          </cell>
          <cell r="F4546">
            <v>69.75</v>
          </cell>
          <cell r="G4546">
            <v>0.68335900000000005</v>
          </cell>
          <cell r="H4546">
            <v>0.8400898</v>
          </cell>
          <cell r="I4546">
            <v>-0.3180229</v>
          </cell>
          <cell r="J4546">
            <v>-0.13013240000000001</v>
          </cell>
          <cell r="K4546">
            <v>0</v>
          </cell>
          <cell r="L4546">
            <v>0.13013240000000001</v>
          </cell>
          <cell r="M4546">
            <v>0.3180229</v>
          </cell>
          <cell r="N4546">
            <v>0.3180229</v>
          </cell>
          <cell r="O4546">
            <v>42</v>
          </cell>
        </row>
        <row r="4547">
          <cell r="A4547" t="str">
            <v>C&amp;I</v>
          </cell>
          <cell r="B4547">
            <v>10</v>
          </cell>
          <cell r="C4547" t="str">
            <v>S</v>
          </cell>
          <cell r="D4547" t="str">
            <v>All</v>
          </cell>
          <cell r="E4547" t="str">
            <v>Industry: Retail stores</v>
          </cell>
          <cell r="F4547">
            <v>77.150000000000006</v>
          </cell>
          <cell r="G4547">
            <v>1.4818039999999999</v>
          </cell>
          <cell r="H4547">
            <v>2.4297300000000002</v>
          </cell>
          <cell r="I4547">
            <v>-0.32827600000000001</v>
          </cell>
          <cell r="J4547">
            <v>-0.1343279</v>
          </cell>
          <cell r="K4547">
            <v>0</v>
          </cell>
          <cell r="L4547">
            <v>0.1343279</v>
          </cell>
          <cell r="M4547">
            <v>0.32827600000000001</v>
          </cell>
          <cell r="N4547">
            <v>0.32827600000000001</v>
          </cell>
          <cell r="O4547">
            <v>42</v>
          </cell>
        </row>
        <row r="4548">
          <cell r="A4548" t="str">
            <v>C&amp;I</v>
          </cell>
          <cell r="B4548">
            <v>11</v>
          </cell>
          <cell r="C4548" t="str">
            <v>S</v>
          </cell>
          <cell r="D4548" t="str">
            <v>All</v>
          </cell>
          <cell r="E4548" t="str">
            <v>Industry: Retail stores</v>
          </cell>
          <cell r="F4548">
            <v>82.45</v>
          </cell>
          <cell r="G4548">
            <v>3.1836799999999998</v>
          </cell>
          <cell r="H4548">
            <v>3.5918990000000002</v>
          </cell>
          <cell r="I4548">
            <v>-0.37814350000000002</v>
          </cell>
          <cell r="J4548">
            <v>-0.15473329999999999</v>
          </cell>
          <cell r="K4548">
            <v>0</v>
          </cell>
          <cell r="L4548">
            <v>0.15473329999999999</v>
          </cell>
          <cell r="M4548">
            <v>0.37814350000000002</v>
          </cell>
          <cell r="N4548">
            <v>0.37814350000000002</v>
          </cell>
          <cell r="O4548">
            <v>42</v>
          </cell>
        </row>
        <row r="4549">
          <cell r="A4549" t="str">
            <v>C&amp;I</v>
          </cell>
          <cell r="B4549">
            <v>12</v>
          </cell>
          <cell r="C4549" t="str">
            <v>S</v>
          </cell>
          <cell r="D4549" t="str">
            <v>All</v>
          </cell>
          <cell r="E4549" t="str">
            <v>Industry: Retail stores</v>
          </cell>
          <cell r="F4549">
            <v>86.1</v>
          </cell>
          <cell r="G4549">
            <v>3.6756389999999999</v>
          </cell>
          <cell r="H4549">
            <v>3.9675090000000002</v>
          </cell>
          <cell r="I4549">
            <v>-0.38028840000000003</v>
          </cell>
          <cell r="J4549">
            <v>-0.1556109</v>
          </cell>
          <cell r="K4549">
            <v>0</v>
          </cell>
          <cell r="L4549">
            <v>0.1556109</v>
          </cell>
          <cell r="M4549">
            <v>0.38028840000000003</v>
          </cell>
          <cell r="N4549">
            <v>0.38028840000000003</v>
          </cell>
          <cell r="O4549">
            <v>42</v>
          </cell>
        </row>
        <row r="4550">
          <cell r="A4550" t="str">
            <v>C&amp;I</v>
          </cell>
          <cell r="B4550">
            <v>13</v>
          </cell>
          <cell r="C4550" t="str">
            <v>S</v>
          </cell>
          <cell r="D4550" t="str">
            <v>All</v>
          </cell>
          <cell r="E4550" t="str">
            <v>Industry: Retail stores</v>
          </cell>
          <cell r="F4550">
            <v>88.8</v>
          </cell>
          <cell r="G4550">
            <v>4.0481009999999999</v>
          </cell>
          <cell r="H4550">
            <v>4.1645890000000003</v>
          </cell>
          <cell r="I4550">
            <v>-0.3763881</v>
          </cell>
          <cell r="J4550">
            <v>-0.15401500000000001</v>
          </cell>
          <cell r="K4550">
            <v>0</v>
          </cell>
          <cell r="L4550">
            <v>0.15401500000000001</v>
          </cell>
          <cell r="M4550">
            <v>0.3763881</v>
          </cell>
          <cell r="N4550">
            <v>0.3763881</v>
          </cell>
          <cell r="O4550">
            <v>42</v>
          </cell>
        </row>
        <row r="4551">
          <cell r="A4551" t="str">
            <v>C&amp;I</v>
          </cell>
          <cell r="B4551">
            <v>14</v>
          </cell>
          <cell r="C4551" t="str">
            <v>S</v>
          </cell>
          <cell r="D4551" t="str">
            <v>All</v>
          </cell>
          <cell r="E4551" t="str">
            <v>Industry: Retail stores</v>
          </cell>
          <cell r="F4551">
            <v>91.35</v>
          </cell>
          <cell r="G4551">
            <v>4.3847680000000002</v>
          </cell>
          <cell r="H4551">
            <v>4.0629090000000003</v>
          </cell>
          <cell r="I4551">
            <v>-0.37628610000000001</v>
          </cell>
          <cell r="J4551">
            <v>-0.1539732</v>
          </cell>
          <cell r="K4551">
            <v>0</v>
          </cell>
          <cell r="L4551">
            <v>0.1539732</v>
          </cell>
          <cell r="M4551">
            <v>0.37628610000000001</v>
          </cell>
          <cell r="N4551">
            <v>0.37628610000000001</v>
          </cell>
          <cell r="O4551">
            <v>42</v>
          </cell>
        </row>
        <row r="4552">
          <cell r="A4552" t="str">
            <v>C&amp;I</v>
          </cell>
          <cell r="B4552">
            <v>15</v>
          </cell>
          <cell r="C4552" t="str">
            <v>S</v>
          </cell>
          <cell r="D4552" t="str">
            <v>All</v>
          </cell>
          <cell r="E4552" t="str">
            <v>Industry: Retail stores</v>
          </cell>
          <cell r="F4552">
            <v>93.6</v>
          </cell>
          <cell r="G4552">
            <v>4.7466480000000004</v>
          </cell>
          <cell r="H4552">
            <v>4.2519289999999996</v>
          </cell>
          <cell r="I4552">
            <v>-0.37282589999999999</v>
          </cell>
          <cell r="J4552">
            <v>-0.15255730000000001</v>
          </cell>
          <cell r="K4552">
            <v>0</v>
          </cell>
          <cell r="L4552">
            <v>0.15255730000000001</v>
          </cell>
          <cell r="M4552">
            <v>0.37282589999999999</v>
          </cell>
          <cell r="N4552">
            <v>0.37282589999999999</v>
          </cell>
          <cell r="O4552">
            <v>42</v>
          </cell>
        </row>
        <row r="4553">
          <cell r="A4553" t="str">
            <v>C&amp;I</v>
          </cell>
          <cell r="B4553">
            <v>16</v>
          </cell>
          <cell r="C4553" t="str">
            <v>S</v>
          </cell>
          <cell r="D4553" t="str">
            <v>All</v>
          </cell>
          <cell r="E4553" t="str">
            <v>Industry: Retail stores</v>
          </cell>
          <cell r="F4553">
            <v>95.2</v>
          </cell>
          <cell r="G4553">
            <v>5.2450229999999998</v>
          </cell>
          <cell r="H4553">
            <v>3.7368389999999998</v>
          </cell>
          <cell r="I4553">
            <v>-0.37399329999999997</v>
          </cell>
          <cell r="J4553">
            <v>-0.153035</v>
          </cell>
          <cell r="K4553">
            <v>0</v>
          </cell>
          <cell r="L4553">
            <v>0.153035</v>
          </cell>
          <cell r="M4553">
            <v>0.37399329999999997</v>
          </cell>
          <cell r="N4553">
            <v>0.37399329999999997</v>
          </cell>
          <cell r="O4553">
            <v>42</v>
          </cell>
        </row>
        <row r="4554">
          <cell r="A4554" t="str">
            <v>C&amp;I</v>
          </cell>
          <cell r="B4554">
            <v>17</v>
          </cell>
          <cell r="C4554" t="str">
            <v>S</v>
          </cell>
          <cell r="D4554" t="str">
            <v>All</v>
          </cell>
          <cell r="E4554" t="str">
            <v>Industry: Retail stores</v>
          </cell>
          <cell r="F4554">
            <v>95.45</v>
          </cell>
          <cell r="G4554">
            <v>4.5583119999999999</v>
          </cell>
          <cell r="H4554">
            <v>3.1058189999999999</v>
          </cell>
          <cell r="I4554">
            <v>-0.37202689999999999</v>
          </cell>
          <cell r="J4554">
            <v>-0.15223039999999999</v>
          </cell>
          <cell r="K4554">
            <v>0</v>
          </cell>
          <cell r="L4554">
            <v>0.15223039999999999</v>
          </cell>
          <cell r="M4554">
            <v>0.37202689999999999</v>
          </cell>
          <cell r="N4554">
            <v>0.37202689999999999</v>
          </cell>
          <cell r="O4554">
            <v>42</v>
          </cell>
        </row>
        <row r="4555">
          <cell r="A4555" t="str">
            <v>C&amp;I</v>
          </cell>
          <cell r="B4555">
            <v>18</v>
          </cell>
          <cell r="C4555" t="str">
            <v>S</v>
          </cell>
          <cell r="D4555" t="str">
            <v>All</v>
          </cell>
          <cell r="E4555" t="str">
            <v>Industry: Retail stores</v>
          </cell>
          <cell r="F4555">
            <v>94.5</v>
          </cell>
          <cell r="G4555">
            <v>4.0636349999999997</v>
          </cell>
          <cell r="H4555">
            <v>2.7405590000000002</v>
          </cell>
          <cell r="I4555">
            <v>-0.35364649999999997</v>
          </cell>
          <cell r="J4555">
            <v>-0.14470930000000001</v>
          </cell>
          <cell r="K4555">
            <v>0</v>
          </cell>
          <cell r="L4555">
            <v>0.14470930000000001</v>
          </cell>
          <cell r="M4555">
            <v>0.35364649999999997</v>
          </cell>
          <cell r="N4555">
            <v>0.35364649999999997</v>
          </cell>
          <cell r="O4555">
            <v>42</v>
          </cell>
        </row>
        <row r="4556">
          <cell r="A4556" t="str">
            <v>C&amp;I</v>
          </cell>
          <cell r="B4556">
            <v>19</v>
          </cell>
          <cell r="C4556" t="str">
            <v>S</v>
          </cell>
          <cell r="D4556" t="str">
            <v>All</v>
          </cell>
          <cell r="E4556" t="str">
            <v>Industry: Retail stores</v>
          </cell>
          <cell r="F4556">
            <v>91.75</v>
          </cell>
          <cell r="G4556">
            <v>2.7545289999999998</v>
          </cell>
          <cell r="H4556">
            <v>1.5474399999999999</v>
          </cell>
          <cell r="I4556">
            <v>-0.39154640000000002</v>
          </cell>
          <cell r="J4556">
            <v>-0.16021759999999999</v>
          </cell>
          <cell r="K4556">
            <v>0</v>
          </cell>
          <cell r="L4556">
            <v>0.16021759999999999</v>
          </cell>
          <cell r="M4556">
            <v>0.39154640000000002</v>
          </cell>
          <cell r="N4556">
            <v>0.39154640000000002</v>
          </cell>
          <cell r="O4556">
            <v>42</v>
          </cell>
        </row>
        <row r="4557">
          <cell r="A4557" t="str">
            <v>C&amp;I</v>
          </cell>
          <cell r="B4557">
            <v>20</v>
          </cell>
          <cell r="C4557" t="str">
            <v>S</v>
          </cell>
          <cell r="D4557" t="str">
            <v>All</v>
          </cell>
          <cell r="E4557" t="str">
            <v>Industry: Retail stores</v>
          </cell>
          <cell r="F4557">
            <v>85.35</v>
          </cell>
          <cell r="G4557">
            <v>2.194585</v>
          </cell>
          <cell r="H4557">
            <v>1.79904</v>
          </cell>
          <cell r="I4557">
            <v>-0.40023429999999999</v>
          </cell>
          <cell r="J4557">
            <v>-0.16377259999999999</v>
          </cell>
          <cell r="K4557">
            <v>0</v>
          </cell>
          <cell r="L4557">
            <v>0.16377259999999999</v>
          </cell>
          <cell r="M4557">
            <v>0.40023429999999999</v>
          </cell>
          <cell r="N4557">
            <v>0.40023429999999999</v>
          </cell>
          <cell r="O4557">
            <v>42</v>
          </cell>
        </row>
        <row r="4558">
          <cell r="A4558" t="str">
            <v>C&amp;I</v>
          </cell>
          <cell r="B4558">
            <v>21</v>
          </cell>
          <cell r="C4558" t="str">
            <v>S</v>
          </cell>
          <cell r="D4558" t="str">
            <v>All</v>
          </cell>
          <cell r="E4558" t="str">
            <v>Industry: Retail stores</v>
          </cell>
          <cell r="F4558">
            <v>80.349999999999994</v>
          </cell>
          <cell r="G4558">
            <v>1.859362</v>
          </cell>
          <cell r="H4558">
            <v>1.8242700000000001</v>
          </cell>
          <cell r="I4558">
            <v>-0.40052680000000002</v>
          </cell>
          <cell r="J4558">
            <v>-0.16389229999999999</v>
          </cell>
          <cell r="K4558">
            <v>0</v>
          </cell>
          <cell r="L4558">
            <v>0.16389229999999999</v>
          </cell>
          <cell r="M4558">
            <v>0.40052680000000002</v>
          </cell>
          <cell r="N4558">
            <v>0.40052680000000002</v>
          </cell>
          <cell r="O4558">
            <v>42</v>
          </cell>
        </row>
        <row r="4559">
          <cell r="A4559" t="str">
            <v>C&amp;I</v>
          </cell>
          <cell r="B4559">
            <v>22</v>
          </cell>
          <cell r="C4559" t="str">
            <v>S</v>
          </cell>
          <cell r="D4559" t="str">
            <v>All</v>
          </cell>
          <cell r="E4559" t="str">
            <v>Industry: Retail stores</v>
          </cell>
          <cell r="F4559">
            <v>76.650000000000006</v>
          </cell>
          <cell r="G4559">
            <v>1.1385639999999999</v>
          </cell>
          <cell r="H4559">
            <v>0.78093979999999996</v>
          </cell>
          <cell r="I4559">
            <v>-0.39544400000000002</v>
          </cell>
          <cell r="J4559">
            <v>-0.1618125</v>
          </cell>
          <cell r="K4559">
            <v>0</v>
          </cell>
          <cell r="L4559">
            <v>0.1618125</v>
          </cell>
          <cell r="M4559">
            <v>0.39544400000000002</v>
          </cell>
          <cell r="N4559">
            <v>0.39544400000000002</v>
          </cell>
          <cell r="O4559">
            <v>42</v>
          </cell>
        </row>
        <row r="4560">
          <cell r="A4560" t="str">
            <v>C&amp;I</v>
          </cell>
          <cell r="B4560">
            <v>23</v>
          </cell>
          <cell r="C4560" t="str">
            <v>S</v>
          </cell>
          <cell r="D4560" t="str">
            <v>All</v>
          </cell>
          <cell r="E4560" t="str">
            <v>Industry: Retail stores</v>
          </cell>
          <cell r="F4560">
            <v>74.150000000000006</v>
          </cell>
          <cell r="G4560">
            <v>0.91323589999999999</v>
          </cell>
          <cell r="H4560">
            <v>0.80504980000000004</v>
          </cell>
          <cell r="I4560">
            <v>-0.3473234</v>
          </cell>
          <cell r="J4560">
            <v>-0.1421219</v>
          </cell>
          <cell r="K4560">
            <v>0</v>
          </cell>
          <cell r="L4560">
            <v>0.1421219</v>
          </cell>
          <cell r="M4560">
            <v>0.3473234</v>
          </cell>
          <cell r="N4560">
            <v>0.3473234</v>
          </cell>
          <cell r="O4560">
            <v>42</v>
          </cell>
        </row>
        <row r="4561">
          <cell r="A4561" t="str">
            <v>C&amp;I</v>
          </cell>
          <cell r="B4561">
            <v>24</v>
          </cell>
          <cell r="C4561" t="str">
            <v>S</v>
          </cell>
          <cell r="D4561" t="str">
            <v>All</v>
          </cell>
          <cell r="E4561" t="str">
            <v>Industry: Retail stores</v>
          </cell>
          <cell r="F4561">
            <v>72.2</v>
          </cell>
          <cell r="G4561">
            <v>0.8664771</v>
          </cell>
          <cell r="H4561">
            <v>0.74271980000000004</v>
          </cell>
          <cell r="I4561">
            <v>-0.31974350000000001</v>
          </cell>
          <cell r="J4561">
            <v>-0.13083639999999999</v>
          </cell>
          <cell r="K4561">
            <v>0</v>
          </cell>
          <cell r="L4561">
            <v>0.13083639999999999</v>
          </cell>
          <cell r="M4561">
            <v>0.31974350000000001</v>
          </cell>
          <cell r="N4561">
            <v>0.31974350000000001</v>
          </cell>
          <cell r="O4561">
            <v>42</v>
          </cell>
        </row>
        <row r="4562">
          <cell r="A4562" t="str">
            <v>C&amp;I</v>
          </cell>
          <cell r="B4562">
            <v>1</v>
          </cell>
          <cell r="C4562" t="str">
            <v>S</v>
          </cell>
          <cell r="D4562" t="str">
            <v>All</v>
          </cell>
          <cell r="E4562" t="str">
            <v>Industry: Schools</v>
          </cell>
          <cell r="F4562">
            <v>60.5</v>
          </cell>
          <cell r="G4562">
            <v>0.79982980000000004</v>
          </cell>
          <cell r="H4562">
            <v>1.044</v>
          </cell>
          <cell r="I4562">
            <v>-2.5124240000000002</v>
          </cell>
          <cell r="J4562">
            <v>-1.0280640000000001</v>
          </cell>
          <cell r="K4562">
            <v>0</v>
          </cell>
          <cell r="L4562">
            <v>1.0280640000000001</v>
          </cell>
          <cell r="M4562">
            <v>2.5124240000000002</v>
          </cell>
          <cell r="N4562">
            <v>2.5124240000000002</v>
          </cell>
          <cell r="O4562">
            <v>4</v>
          </cell>
        </row>
        <row r="4563">
          <cell r="A4563" t="str">
            <v>C&amp;I</v>
          </cell>
          <cell r="B4563">
            <v>2</v>
          </cell>
          <cell r="C4563" t="str">
            <v>S</v>
          </cell>
          <cell r="D4563" t="str">
            <v>All</v>
          </cell>
          <cell r="E4563" t="str">
            <v>Industry: Schools</v>
          </cell>
          <cell r="F4563">
            <v>60</v>
          </cell>
          <cell r="G4563">
            <v>0.73617189999999999</v>
          </cell>
          <cell r="H4563">
            <v>1.048</v>
          </cell>
          <cell r="I4563">
            <v>-2.486872</v>
          </cell>
          <cell r="J4563">
            <v>-1.0176080000000001</v>
          </cell>
          <cell r="K4563">
            <v>0</v>
          </cell>
          <cell r="L4563">
            <v>1.0176080000000001</v>
          </cell>
          <cell r="M4563">
            <v>2.486872</v>
          </cell>
          <cell r="N4563">
            <v>2.486872</v>
          </cell>
          <cell r="O4563">
            <v>4</v>
          </cell>
        </row>
        <row r="4564">
          <cell r="A4564" t="str">
            <v>C&amp;I</v>
          </cell>
          <cell r="B4564">
            <v>3</v>
          </cell>
          <cell r="C4564" t="str">
            <v>S</v>
          </cell>
          <cell r="D4564" t="str">
            <v>All</v>
          </cell>
          <cell r="E4564" t="str">
            <v>Industry: Schools</v>
          </cell>
          <cell r="F4564">
            <v>59</v>
          </cell>
          <cell r="G4564">
            <v>0.74605719999999998</v>
          </cell>
          <cell r="H4564">
            <v>1.052</v>
          </cell>
          <cell r="I4564">
            <v>-2.4670160000000001</v>
          </cell>
          <cell r="J4564">
            <v>-1.0094829999999999</v>
          </cell>
          <cell r="K4564">
            <v>0</v>
          </cell>
          <cell r="L4564">
            <v>1.0094829999999999</v>
          </cell>
          <cell r="M4564">
            <v>2.4670160000000001</v>
          </cell>
          <cell r="N4564">
            <v>2.4670160000000001</v>
          </cell>
          <cell r="O4564">
            <v>4</v>
          </cell>
        </row>
        <row r="4565">
          <cell r="A4565" t="str">
            <v>C&amp;I</v>
          </cell>
          <cell r="B4565">
            <v>4</v>
          </cell>
          <cell r="C4565" t="str">
            <v>S</v>
          </cell>
          <cell r="D4565" t="str">
            <v>All</v>
          </cell>
          <cell r="E4565" t="str">
            <v>Industry: Schools</v>
          </cell>
          <cell r="F4565">
            <v>59.5</v>
          </cell>
          <cell r="G4565">
            <v>0.75604729999999998</v>
          </cell>
          <cell r="H4565">
            <v>1.052</v>
          </cell>
          <cell r="I4565">
            <v>-2.4545919999999999</v>
          </cell>
          <cell r="J4565">
            <v>-1.004399</v>
          </cell>
          <cell r="K4565">
            <v>0</v>
          </cell>
          <cell r="L4565">
            <v>1.004399</v>
          </cell>
          <cell r="M4565">
            <v>2.4545919999999999</v>
          </cell>
          <cell r="N4565">
            <v>2.4545919999999999</v>
          </cell>
          <cell r="O4565">
            <v>4</v>
          </cell>
        </row>
        <row r="4566">
          <cell r="A4566" t="str">
            <v>C&amp;I</v>
          </cell>
          <cell r="B4566">
            <v>5</v>
          </cell>
          <cell r="C4566" t="str">
            <v>S</v>
          </cell>
          <cell r="D4566" t="str">
            <v>All</v>
          </cell>
          <cell r="E4566" t="str">
            <v>Industry: Schools</v>
          </cell>
          <cell r="F4566">
            <v>60</v>
          </cell>
          <cell r="G4566">
            <v>0.74599990000000005</v>
          </cell>
          <cell r="H4566">
            <v>1.06</v>
          </cell>
          <cell r="I4566">
            <v>-2.446132</v>
          </cell>
          <cell r="J4566">
            <v>-1.000937</v>
          </cell>
          <cell r="K4566">
            <v>0</v>
          </cell>
          <cell r="L4566">
            <v>1.000937</v>
          </cell>
          <cell r="M4566">
            <v>2.446132</v>
          </cell>
          <cell r="N4566">
            <v>2.446132</v>
          </cell>
          <cell r="O4566">
            <v>4</v>
          </cell>
        </row>
        <row r="4567">
          <cell r="A4567" t="str">
            <v>C&amp;I</v>
          </cell>
          <cell r="B4567">
            <v>6</v>
          </cell>
          <cell r="C4567" t="str">
            <v>S</v>
          </cell>
          <cell r="D4567" t="str">
            <v>All</v>
          </cell>
          <cell r="E4567" t="str">
            <v>Industry: Schools</v>
          </cell>
          <cell r="F4567">
            <v>59.5</v>
          </cell>
          <cell r="G4567">
            <v>0.72023919999999997</v>
          </cell>
          <cell r="H4567">
            <v>1.1200000000000001</v>
          </cell>
          <cell r="I4567">
            <v>-2.4400930000000001</v>
          </cell>
          <cell r="J4567">
            <v>-0.99846639999999998</v>
          </cell>
          <cell r="K4567">
            <v>0</v>
          </cell>
          <cell r="L4567">
            <v>0.99846639999999998</v>
          </cell>
          <cell r="M4567">
            <v>2.4400930000000001</v>
          </cell>
          <cell r="N4567">
            <v>2.4400930000000001</v>
          </cell>
          <cell r="O4567">
            <v>4</v>
          </cell>
        </row>
        <row r="4568">
          <cell r="A4568" t="str">
            <v>C&amp;I</v>
          </cell>
          <cell r="B4568">
            <v>7</v>
          </cell>
          <cell r="C4568" t="str">
            <v>S</v>
          </cell>
          <cell r="D4568" t="str">
            <v>All</v>
          </cell>
          <cell r="E4568" t="str">
            <v>Industry: Schools</v>
          </cell>
          <cell r="F4568">
            <v>59</v>
          </cell>
          <cell r="G4568">
            <v>0.74081090000000005</v>
          </cell>
          <cell r="H4568">
            <v>1.26</v>
          </cell>
          <cell r="I4568">
            <v>-2.4408080000000001</v>
          </cell>
          <cell r="J4568">
            <v>-0.99875899999999995</v>
          </cell>
          <cell r="K4568">
            <v>0</v>
          </cell>
          <cell r="L4568">
            <v>0.99875899999999995</v>
          </cell>
          <cell r="M4568">
            <v>2.4408080000000001</v>
          </cell>
          <cell r="N4568">
            <v>2.4408080000000001</v>
          </cell>
          <cell r="O4568">
            <v>4</v>
          </cell>
        </row>
        <row r="4569">
          <cell r="A4569" t="str">
            <v>C&amp;I</v>
          </cell>
          <cell r="B4569">
            <v>8</v>
          </cell>
          <cell r="C4569" t="str">
            <v>S</v>
          </cell>
          <cell r="D4569" t="str">
            <v>All</v>
          </cell>
          <cell r="E4569" t="str">
            <v>Industry: Schools</v>
          </cell>
          <cell r="F4569">
            <v>61.5</v>
          </cell>
          <cell r="G4569">
            <v>0.77213169999999998</v>
          </cell>
          <cell r="H4569">
            <v>1.0799989999999999</v>
          </cell>
          <cell r="I4569">
            <v>-2.438463</v>
          </cell>
          <cell r="J4569">
            <v>-0.99779949999999995</v>
          </cell>
          <cell r="K4569">
            <v>0</v>
          </cell>
          <cell r="L4569">
            <v>0.99779949999999995</v>
          </cell>
          <cell r="M4569">
            <v>2.438463</v>
          </cell>
          <cell r="N4569">
            <v>2.438463</v>
          </cell>
          <cell r="O4569">
            <v>4</v>
          </cell>
        </row>
        <row r="4570">
          <cell r="A4570" t="str">
            <v>C&amp;I</v>
          </cell>
          <cell r="B4570">
            <v>9</v>
          </cell>
          <cell r="C4570" t="str">
            <v>S</v>
          </cell>
          <cell r="D4570" t="str">
            <v>All</v>
          </cell>
          <cell r="E4570" t="str">
            <v>Industry: Schools</v>
          </cell>
          <cell r="F4570">
            <v>71</v>
          </cell>
          <cell r="G4570">
            <v>1.3353109999999999</v>
          </cell>
          <cell r="H4570">
            <v>2.1760000000000002</v>
          </cell>
          <cell r="I4570">
            <v>-2.537839</v>
          </cell>
          <cell r="J4570">
            <v>-1.0384629999999999</v>
          </cell>
          <cell r="K4570">
            <v>0</v>
          </cell>
          <cell r="L4570">
            <v>1.0384629999999999</v>
          </cell>
          <cell r="M4570">
            <v>2.537839</v>
          </cell>
          <cell r="N4570">
            <v>2.537839</v>
          </cell>
          <cell r="O4570">
            <v>4</v>
          </cell>
        </row>
        <row r="4571">
          <cell r="A4571" t="str">
            <v>C&amp;I</v>
          </cell>
          <cell r="B4571">
            <v>10</v>
          </cell>
          <cell r="C4571" t="str">
            <v>S</v>
          </cell>
          <cell r="D4571" t="str">
            <v>All</v>
          </cell>
          <cell r="E4571" t="str">
            <v>Industry: Schools</v>
          </cell>
          <cell r="F4571">
            <v>81</v>
          </cell>
          <cell r="G4571">
            <v>1.7276</v>
          </cell>
          <cell r="H4571">
            <v>2.8679999999999999</v>
          </cell>
          <cell r="I4571">
            <v>-2.7977460000000001</v>
          </cell>
          <cell r="J4571">
            <v>-1.1448149999999999</v>
          </cell>
          <cell r="K4571">
            <v>0</v>
          </cell>
          <cell r="L4571">
            <v>1.1448149999999999</v>
          </cell>
          <cell r="M4571">
            <v>2.7977460000000001</v>
          </cell>
          <cell r="N4571">
            <v>2.7977460000000001</v>
          </cell>
          <cell r="O4571">
            <v>4</v>
          </cell>
        </row>
        <row r="4572">
          <cell r="A4572" t="str">
            <v>C&amp;I</v>
          </cell>
          <cell r="B4572">
            <v>11</v>
          </cell>
          <cell r="C4572" t="str">
            <v>S</v>
          </cell>
          <cell r="D4572" t="str">
            <v>All</v>
          </cell>
          <cell r="E4572" t="str">
            <v>Industry: Schools</v>
          </cell>
          <cell r="F4572">
            <v>86.5</v>
          </cell>
          <cell r="G4572">
            <v>2.8212220000000001</v>
          </cell>
          <cell r="H4572">
            <v>1.5</v>
          </cell>
          <cell r="I4572">
            <v>-3.166118</v>
          </cell>
          <cell r="J4572">
            <v>-1.29555</v>
          </cell>
          <cell r="K4572">
            <v>0</v>
          </cell>
          <cell r="L4572">
            <v>1.29555</v>
          </cell>
          <cell r="M4572">
            <v>3.166118</v>
          </cell>
          <cell r="N4572">
            <v>3.166118</v>
          </cell>
          <cell r="O4572">
            <v>4</v>
          </cell>
        </row>
        <row r="4573">
          <cell r="A4573" t="str">
            <v>C&amp;I</v>
          </cell>
          <cell r="B4573">
            <v>12</v>
          </cell>
          <cell r="C4573" t="str">
            <v>S</v>
          </cell>
          <cell r="D4573" t="str">
            <v>All</v>
          </cell>
          <cell r="E4573" t="str">
            <v>Industry: Schools</v>
          </cell>
          <cell r="F4573">
            <v>88.5</v>
          </cell>
          <cell r="G4573">
            <v>3.7407940000000002</v>
          </cell>
          <cell r="H4573">
            <v>3.151999</v>
          </cell>
          <cell r="I4573">
            <v>-3.4343140000000001</v>
          </cell>
          <cell r="J4573">
            <v>-1.405294</v>
          </cell>
          <cell r="K4573">
            <v>0</v>
          </cell>
          <cell r="L4573">
            <v>1.405294</v>
          </cell>
          <cell r="M4573">
            <v>3.4343140000000001</v>
          </cell>
          <cell r="N4573">
            <v>3.4343140000000001</v>
          </cell>
          <cell r="O4573">
            <v>4</v>
          </cell>
        </row>
        <row r="4574">
          <cell r="A4574" t="str">
            <v>C&amp;I</v>
          </cell>
          <cell r="B4574">
            <v>13</v>
          </cell>
          <cell r="C4574" t="str">
            <v>S</v>
          </cell>
          <cell r="D4574" t="str">
            <v>All</v>
          </cell>
          <cell r="E4574" t="str">
            <v>Industry: Schools</v>
          </cell>
          <cell r="F4574">
            <v>90.5</v>
          </cell>
          <cell r="G4574">
            <v>3.594211</v>
          </cell>
          <cell r="H4574">
            <v>2.9719989999999998</v>
          </cell>
          <cell r="I4574">
            <v>-3.291175</v>
          </cell>
          <cell r="J4574">
            <v>-1.346722</v>
          </cell>
          <cell r="K4574">
            <v>0</v>
          </cell>
          <cell r="L4574">
            <v>1.346722</v>
          </cell>
          <cell r="M4574">
            <v>3.291175</v>
          </cell>
          <cell r="N4574">
            <v>3.291175</v>
          </cell>
          <cell r="O4574">
            <v>4</v>
          </cell>
        </row>
        <row r="4575">
          <cell r="A4575" t="str">
            <v>C&amp;I</v>
          </cell>
          <cell r="B4575">
            <v>14</v>
          </cell>
          <cell r="C4575" t="str">
            <v>S</v>
          </cell>
          <cell r="D4575" t="str">
            <v>All</v>
          </cell>
          <cell r="E4575" t="str">
            <v>Industry: Schools</v>
          </cell>
          <cell r="F4575">
            <v>91.5</v>
          </cell>
          <cell r="G4575">
            <v>3.3322319999999999</v>
          </cell>
          <cell r="H4575">
            <v>3.5599989999999999</v>
          </cell>
          <cell r="I4575">
            <v>-3.1663929999999998</v>
          </cell>
          <cell r="J4575">
            <v>-1.2956620000000001</v>
          </cell>
          <cell r="K4575">
            <v>0</v>
          </cell>
          <cell r="L4575">
            <v>1.2956620000000001</v>
          </cell>
          <cell r="M4575">
            <v>3.1663929999999998</v>
          </cell>
          <cell r="N4575">
            <v>3.1663929999999998</v>
          </cell>
          <cell r="O4575">
            <v>4</v>
          </cell>
        </row>
        <row r="4576">
          <cell r="A4576" t="str">
            <v>C&amp;I</v>
          </cell>
          <cell r="B4576">
            <v>15</v>
          </cell>
          <cell r="C4576" t="str">
            <v>S</v>
          </cell>
          <cell r="D4576" t="str">
            <v>All</v>
          </cell>
          <cell r="E4576" t="str">
            <v>Industry: Schools</v>
          </cell>
          <cell r="F4576">
            <v>92.5</v>
          </cell>
          <cell r="G4576">
            <v>3.9315370000000001</v>
          </cell>
          <cell r="H4576">
            <v>6.2359980000000004</v>
          </cell>
          <cell r="I4576">
            <v>-3.3870619999999998</v>
          </cell>
          <cell r="J4576">
            <v>-1.385958</v>
          </cell>
          <cell r="K4576">
            <v>0</v>
          </cell>
          <cell r="L4576">
            <v>1.385958</v>
          </cell>
          <cell r="M4576">
            <v>3.3870619999999998</v>
          </cell>
          <cell r="N4576">
            <v>3.3870619999999998</v>
          </cell>
          <cell r="O4576">
            <v>4</v>
          </cell>
        </row>
        <row r="4577">
          <cell r="A4577" t="str">
            <v>C&amp;I</v>
          </cell>
          <cell r="B4577">
            <v>16</v>
          </cell>
          <cell r="C4577" t="str">
            <v>S</v>
          </cell>
          <cell r="D4577" t="str">
            <v>All</v>
          </cell>
          <cell r="E4577" t="str">
            <v>Industry: Schools</v>
          </cell>
          <cell r="F4577">
            <v>94</v>
          </cell>
          <cell r="G4577">
            <v>5.2532909999999999</v>
          </cell>
          <cell r="H4577">
            <v>10.375999999999999</v>
          </cell>
          <cell r="I4577">
            <v>-3.442844</v>
          </cell>
          <cell r="J4577">
            <v>-1.408784</v>
          </cell>
          <cell r="K4577">
            <v>0</v>
          </cell>
          <cell r="L4577">
            <v>1.408784</v>
          </cell>
          <cell r="M4577">
            <v>3.442844</v>
          </cell>
          <cell r="N4577">
            <v>3.442844</v>
          </cell>
          <cell r="O4577">
            <v>4</v>
          </cell>
        </row>
        <row r="4578">
          <cell r="A4578" t="str">
            <v>C&amp;I</v>
          </cell>
          <cell r="B4578">
            <v>17</v>
          </cell>
          <cell r="C4578" t="str">
            <v>S</v>
          </cell>
          <cell r="D4578" t="str">
            <v>All</v>
          </cell>
          <cell r="E4578" t="str">
            <v>Industry: Schools</v>
          </cell>
          <cell r="F4578">
            <v>93.5</v>
          </cell>
          <cell r="G4578">
            <v>7.0373099999999997</v>
          </cell>
          <cell r="H4578">
            <v>12.332000000000001</v>
          </cell>
          <cell r="I4578">
            <v>-3.3415409999999999</v>
          </cell>
          <cell r="J4578">
            <v>-1.367332</v>
          </cell>
          <cell r="K4578">
            <v>0</v>
          </cell>
          <cell r="L4578">
            <v>1.367332</v>
          </cell>
          <cell r="M4578">
            <v>3.3415409999999999</v>
          </cell>
          <cell r="N4578">
            <v>3.3415409999999999</v>
          </cell>
          <cell r="O4578">
            <v>4</v>
          </cell>
        </row>
        <row r="4579">
          <cell r="A4579" t="str">
            <v>C&amp;I</v>
          </cell>
          <cell r="B4579">
            <v>18</v>
          </cell>
          <cell r="C4579" t="str">
            <v>S</v>
          </cell>
          <cell r="D4579" t="str">
            <v>All</v>
          </cell>
          <cell r="E4579" t="str">
            <v>Industry: Schools</v>
          </cell>
          <cell r="F4579">
            <v>92</v>
          </cell>
          <cell r="G4579">
            <v>8.4074360000000006</v>
          </cell>
          <cell r="H4579">
            <v>11.788</v>
          </cell>
          <cell r="I4579">
            <v>-3.2052339999999999</v>
          </cell>
          <cell r="J4579">
            <v>-1.3115559999999999</v>
          </cell>
          <cell r="K4579">
            <v>0</v>
          </cell>
          <cell r="L4579">
            <v>1.3115559999999999</v>
          </cell>
          <cell r="M4579">
            <v>3.2052339999999999</v>
          </cell>
          <cell r="N4579">
            <v>3.2052339999999999</v>
          </cell>
          <cell r="O4579">
            <v>4</v>
          </cell>
        </row>
        <row r="4580">
          <cell r="A4580" t="str">
            <v>C&amp;I</v>
          </cell>
          <cell r="B4580">
            <v>19</v>
          </cell>
          <cell r="C4580" t="str">
            <v>S</v>
          </cell>
          <cell r="D4580" t="str">
            <v>All</v>
          </cell>
          <cell r="E4580" t="str">
            <v>Industry: Schools</v>
          </cell>
          <cell r="F4580">
            <v>87.5</v>
          </cell>
          <cell r="G4580">
            <v>7.9615220000000004</v>
          </cell>
          <cell r="H4580">
            <v>9.5399980000000006</v>
          </cell>
          <cell r="I4580">
            <v>-3.080559</v>
          </cell>
          <cell r="J4580">
            <v>-1.26054</v>
          </cell>
          <cell r="K4580">
            <v>0</v>
          </cell>
          <cell r="L4580">
            <v>1.26054</v>
          </cell>
          <cell r="M4580">
            <v>3.080559</v>
          </cell>
          <cell r="N4580">
            <v>3.080559</v>
          </cell>
          <cell r="O4580">
            <v>4</v>
          </cell>
        </row>
        <row r="4581">
          <cell r="A4581" t="str">
            <v>C&amp;I</v>
          </cell>
          <cell r="B4581">
            <v>20</v>
          </cell>
          <cell r="C4581" t="str">
            <v>S</v>
          </cell>
          <cell r="D4581" t="str">
            <v>All</v>
          </cell>
          <cell r="E4581" t="str">
            <v>Industry: Schools</v>
          </cell>
          <cell r="F4581">
            <v>77.5</v>
          </cell>
          <cell r="G4581">
            <v>2.5746039999999999</v>
          </cell>
          <cell r="H4581">
            <v>3.7839990000000001</v>
          </cell>
          <cell r="I4581">
            <v>-3.0162420000000001</v>
          </cell>
          <cell r="J4581">
            <v>-1.2342219999999999</v>
          </cell>
          <cell r="K4581">
            <v>0</v>
          </cell>
          <cell r="L4581">
            <v>1.2342219999999999</v>
          </cell>
          <cell r="M4581">
            <v>3.0162420000000001</v>
          </cell>
          <cell r="N4581">
            <v>3.0162420000000001</v>
          </cell>
          <cell r="O4581">
            <v>4</v>
          </cell>
        </row>
        <row r="4582">
          <cell r="A4582" t="str">
            <v>C&amp;I</v>
          </cell>
          <cell r="B4582">
            <v>21</v>
          </cell>
          <cell r="C4582" t="str">
            <v>S</v>
          </cell>
          <cell r="D4582" t="str">
            <v>All</v>
          </cell>
          <cell r="E4582" t="str">
            <v>Industry: Schools</v>
          </cell>
          <cell r="F4582">
            <v>72</v>
          </cell>
          <cell r="G4582">
            <v>1.974888</v>
          </cell>
          <cell r="H4582">
            <v>3.3999990000000002</v>
          </cell>
          <cell r="I4582">
            <v>-2.8622909999999999</v>
          </cell>
          <cell r="J4582">
            <v>-1.1712260000000001</v>
          </cell>
          <cell r="K4582">
            <v>0</v>
          </cell>
          <cell r="L4582">
            <v>1.1712260000000001</v>
          </cell>
          <cell r="M4582">
            <v>2.8622909999999999</v>
          </cell>
          <cell r="N4582">
            <v>2.8622909999999999</v>
          </cell>
          <cell r="O4582">
            <v>4</v>
          </cell>
        </row>
        <row r="4583">
          <cell r="A4583" t="str">
            <v>C&amp;I</v>
          </cell>
          <cell r="B4583">
            <v>22</v>
          </cell>
          <cell r="C4583" t="str">
            <v>S</v>
          </cell>
          <cell r="D4583" t="str">
            <v>All</v>
          </cell>
          <cell r="E4583" t="str">
            <v>Industry: Schools</v>
          </cell>
          <cell r="F4583">
            <v>68.5</v>
          </cell>
          <cell r="G4583">
            <v>1.1800269999999999</v>
          </cell>
          <cell r="H4583">
            <v>1.208</v>
          </cell>
          <cell r="I4583">
            <v>-2.7479230000000001</v>
          </cell>
          <cell r="J4583">
            <v>-1.124428</v>
          </cell>
          <cell r="K4583">
            <v>0</v>
          </cell>
          <cell r="L4583">
            <v>1.124428</v>
          </cell>
          <cell r="M4583">
            <v>2.7479230000000001</v>
          </cell>
          <cell r="N4583">
            <v>2.7479230000000001</v>
          </cell>
          <cell r="O4583">
            <v>4</v>
          </cell>
        </row>
        <row r="4584">
          <cell r="A4584" t="str">
            <v>C&amp;I</v>
          </cell>
          <cell r="B4584">
            <v>23</v>
          </cell>
          <cell r="C4584" t="str">
            <v>S</v>
          </cell>
          <cell r="D4584" t="str">
            <v>All</v>
          </cell>
          <cell r="E4584" t="str">
            <v>Industry: Schools</v>
          </cell>
          <cell r="F4584">
            <v>67.5</v>
          </cell>
          <cell r="G4584">
            <v>0.84911099999999995</v>
          </cell>
          <cell r="H4584">
            <v>1.0760000000000001</v>
          </cell>
          <cell r="I4584">
            <v>-2.6573419999999999</v>
          </cell>
          <cell r="J4584">
            <v>-1.0873630000000001</v>
          </cell>
          <cell r="K4584">
            <v>0</v>
          </cell>
          <cell r="L4584">
            <v>1.0873630000000001</v>
          </cell>
          <cell r="M4584">
            <v>2.6573419999999999</v>
          </cell>
          <cell r="N4584">
            <v>2.6573419999999999</v>
          </cell>
          <cell r="O4584">
            <v>4</v>
          </cell>
        </row>
        <row r="4585">
          <cell r="A4585" t="str">
            <v>C&amp;I</v>
          </cell>
          <cell r="B4585">
            <v>24</v>
          </cell>
          <cell r="C4585" t="str">
            <v>S</v>
          </cell>
          <cell r="D4585" t="str">
            <v>All</v>
          </cell>
          <cell r="E4585" t="str">
            <v>Industry: Schools</v>
          </cell>
          <cell r="F4585">
            <v>66</v>
          </cell>
          <cell r="G4585">
            <v>0.78713049999999996</v>
          </cell>
          <cell r="H4585">
            <v>1.0640000000000001</v>
          </cell>
          <cell r="I4585">
            <v>-2.5701740000000002</v>
          </cell>
          <cell r="J4585">
            <v>-1.0516939999999999</v>
          </cell>
          <cell r="K4585">
            <v>0</v>
          </cell>
          <cell r="L4585">
            <v>1.0516939999999999</v>
          </cell>
          <cell r="M4585">
            <v>2.5701740000000002</v>
          </cell>
          <cell r="N4585">
            <v>2.5701740000000002</v>
          </cell>
          <cell r="O4585">
            <v>4</v>
          </cell>
        </row>
        <row r="4586">
          <cell r="A4586" t="str">
            <v>C&amp;I</v>
          </cell>
          <cell r="B4586">
            <v>1</v>
          </cell>
          <cell r="C4586" t="str">
            <v>S</v>
          </cell>
          <cell r="D4586" t="str">
            <v>All</v>
          </cell>
          <cell r="E4586" t="str">
            <v>Industry: Wholesale, Transport, other utilities</v>
          </cell>
          <cell r="F4586">
            <v>70.5</v>
          </cell>
          <cell r="G4586">
            <v>1.143473</v>
          </cell>
          <cell r="H4586">
            <v>1.0136670000000001</v>
          </cell>
          <cell r="I4586">
            <v>-0.84914429999999996</v>
          </cell>
          <cell r="J4586">
            <v>-0.34746300000000002</v>
          </cell>
          <cell r="K4586">
            <v>0</v>
          </cell>
          <cell r="L4586">
            <v>0.34746300000000002</v>
          </cell>
          <cell r="M4586">
            <v>0.84914429999999996</v>
          </cell>
          <cell r="N4586">
            <v>0.84914429999999996</v>
          </cell>
          <cell r="O4586">
            <v>14</v>
          </cell>
        </row>
        <row r="4587">
          <cell r="A4587" t="str">
            <v>C&amp;I</v>
          </cell>
          <cell r="B4587">
            <v>2</v>
          </cell>
          <cell r="C4587" t="str">
            <v>S</v>
          </cell>
          <cell r="D4587" t="str">
            <v>All</v>
          </cell>
          <cell r="E4587" t="str">
            <v>Industry: Wholesale, Transport, other utilities</v>
          </cell>
          <cell r="F4587">
            <v>68.5</v>
          </cell>
          <cell r="G4587">
            <v>1.1621459999999999</v>
          </cell>
          <cell r="H4587">
            <v>1.037166</v>
          </cell>
          <cell r="I4587">
            <v>-0.84690480000000001</v>
          </cell>
          <cell r="J4587">
            <v>-0.34654659999999998</v>
          </cell>
          <cell r="K4587">
            <v>0</v>
          </cell>
          <cell r="L4587">
            <v>0.34654659999999998</v>
          </cell>
          <cell r="M4587">
            <v>0.84690480000000001</v>
          </cell>
          <cell r="N4587">
            <v>0.84690480000000001</v>
          </cell>
          <cell r="O4587">
            <v>14</v>
          </cell>
        </row>
        <row r="4588">
          <cell r="A4588" t="str">
            <v>C&amp;I</v>
          </cell>
          <cell r="B4588">
            <v>3</v>
          </cell>
          <cell r="C4588" t="str">
            <v>S</v>
          </cell>
          <cell r="D4588" t="str">
            <v>All</v>
          </cell>
          <cell r="E4588" t="str">
            <v>Industry: Wholesale, Transport, other utilities</v>
          </cell>
          <cell r="F4588">
            <v>65</v>
          </cell>
          <cell r="G4588">
            <v>1.206572</v>
          </cell>
          <cell r="H4588">
            <v>1.0127660000000001</v>
          </cell>
          <cell r="I4588">
            <v>-0.84733270000000005</v>
          </cell>
          <cell r="J4588">
            <v>-0.34672170000000002</v>
          </cell>
          <cell r="K4588">
            <v>0</v>
          </cell>
          <cell r="L4588">
            <v>0.34672170000000002</v>
          </cell>
          <cell r="M4588">
            <v>0.84733270000000005</v>
          </cell>
          <cell r="N4588">
            <v>0.84733270000000005</v>
          </cell>
          <cell r="O4588">
            <v>14</v>
          </cell>
        </row>
        <row r="4589">
          <cell r="A4589" t="str">
            <v>C&amp;I</v>
          </cell>
          <cell r="B4589">
            <v>4</v>
          </cell>
          <cell r="C4589" t="str">
            <v>S</v>
          </cell>
          <cell r="D4589" t="str">
            <v>All</v>
          </cell>
          <cell r="E4589" t="str">
            <v>Industry: Wholesale, Transport, other utilities</v>
          </cell>
          <cell r="F4589">
            <v>64.5</v>
          </cell>
          <cell r="G4589">
            <v>1.204345</v>
          </cell>
          <cell r="H4589">
            <v>1.0344</v>
          </cell>
          <cell r="I4589">
            <v>-0.84655709999999995</v>
          </cell>
          <cell r="J4589">
            <v>-0.3464043</v>
          </cell>
          <cell r="K4589">
            <v>0</v>
          </cell>
          <cell r="L4589">
            <v>0.3464043</v>
          </cell>
          <cell r="M4589">
            <v>0.84655709999999995</v>
          </cell>
          <cell r="N4589">
            <v>0.84655709999999995</v>
          </cell>
          <cell r="O4589">
            <v>14</v>
          </cell>
        </row>
        <row r="4590">
          <cell r="A4590" t="str">
            <v>C&amp;I</v>
          </cell>
          <cell r="B4590">
            <v>5</v>
          </cell>
          <cell r="C4590" t="str">
            <v>S</v>
          </cell>
          <cell r="D4590" t="str">
            <v>All</v>
          </cell>
          <cell r="E4590" t="str">
            <v>Industry: Wholesale, Transport, other utilities</v>
          </cell>
          <cell r="F4590">
            <v>64</v>
          </cell>
          <cell r="G4590">
            <v>1.178094</v>
          </cell>
          <cell r="H4590">
            <v>1.023733</v>
          </cell>
          <cell r="I4590">
            <v>-0.84593839999999998</v>
          </cell>
          <cell r="J4590">
            <v>-0.34615109999999999</v>
          </cell>
          <cell r="K4590">
            <v>0</v>
          </cell>
          <cell r="L4590">
            <v>0.34615109999999999</v>
          </cell>
          <cell r="M4590">
            <v>0.84593839999999998</v>
          </cell>
          <cell r="N4590">
            <v>0.84593839999999998</v>
          </cell>
          <cell r="O4590">
            <v>14</v>
          </cell>
        </row>
        <row r="4591">
          <cell r="A4591" t="str">
            <v>C&amp;I</v>
          </cell>
          <cell r="B4591">
            <v>6</v>
          </cell>
          <cell r="C4591" t="str">
            <v>S</v>
          </cell>
          <cell r="D4591" t="str">
            <v>All</v>
          </cell>
          <cell r="E4591" t="str">
            <v>Industry: Wholesale, Transport, other utilities</v>
          </cell>
          <cell r="F4591">
            <v>63.5</v>
          </cell>
          <cell r="G4591">
            <v>1.1147659999999999</v>
          </cell>
          <cell r="H4591">
            <v>0.79013319999999998</v>
          </cell>
          <cell r="I4591">
            <v>-0.86681050000000004</v>
          </cell>
          <cell r="J4591">
            <v>-0.3546918</v>
          </cell>
          <cell r="K4591">
            <v>0</v>
          </cell>
          <cell r="L4591">
            <v>0.3546918</v>
          </cell>
          <cell r="M4591">
            <v>0.86681050000000004</v>
          </cell>
          <cell r="N4591">
            <v>0.86681050000000004</v>
          </cell>
          <cell r="O4591">
            <v>14</v>
          </cell>
        </row>
        <row r="4592">
          <cell r="A4592" t="str">
            <v>C&amp;I</v>
          </cell>
          <cell r="B4592">
            <v>7</v>
          </cell>
          <cell r="C4592" t="str">
            <v>S</v>
          </cell>
          <cell r="D4592" t="str">
            <v>All</v>
          </cell>
          <cell r="E4592" t="str">
            <v>Industry: Wholesale, Transport, other utilities</v>
          </cell>
          <cell r="F4592">
            <v>64</v>
          </cell>
          <cell r="G4592">
            <v>1.638201</v>
          </cell>
          <cell r="H4592">
            <v>1.494499</v>
          </cell>
          <cell r="I4592">
            <v>-1.034915</v>
          </cell>
          <cell r="J4592">
            <v>-0.42347869999999999</v>
          </cell>
          <cell r="K4592">
            <v>0</v>
          </cell>
          <cell r="L4592">
            <v>0.42347869999999999</v>
          </cell>
          <cell r="M4592">
            <v>1.034915</v>
          </cell>
          <cell r="N4592">
            <v>1.034915</v>
          </cell>
          <cell r="O4592">
            <v>14</v>
          </cell>
        </row>
        <row r="4593">
          <cell r="A4593" t="str">
            <v>C&amp;I</v>
          </cell>
          <cell r="B4593">
            <v>8</v>
          </cell>
          <cell r="C4593" t="str">
            <v>S</v>
          </cell>
          <cell r="D4593" t="str">
            <v>All</v>
          </cell>
          <cell r="E4593" t="str">
            <v>Industry: Wholesale, Transport, other utilities</v>
          </cell>
          <cell r="F4593">
            <v>66</v>
          </cell>
          <cell r="G4593">
            <v>2.3714300000000001</v>
          </cell>
          <cell r="H4593">
            <v>2.7697989999999999</v>
          </cell>
          <cell r="I4593">
            <v>-0.98534200000000005</v>
          </cell>
          <cell r="J4593">
            <v>-0.403194</v>
          </cell>
          <cell r="K4593">
            <v>0</v>
          </cell>
          <cell r="L4593">
            <v>0.403194</v>
          </cell>
          <cell r="M4593">
            <v>0.98534200000000005</v>
          </cell>
          <cell r="N4593">
            <v>0.98534200000000005</v>
          </cell>
          <cell r="O4593">
            <v>14</v>
          </cell>
        </row>
        <row r="4594">
          <cell r="A4594" t="str">
            <v>C&amp;I</v>
          </cell>
          <cell r="B4594">
            <v>9</v>
          </cell>
          <cell r="C4594" t="str">
            <v>S</v>
          </cell>
          <cell r="D4594" t="str">
            <v>All</v>
          </cell>
          <cell r="E4594" t="str">
            <v>Industry: Wholesale, Transport, other utilities</v>
          </cell>
          <cell r="F4594">
            <v>69.5</v>
          </cell>
          <cell r="G4594">
            <v>3.1728170000000002</v>
          </cell>
          <cell r="H4594">
            <v>3.0775990000000002</v>
          </cell>
          <cell r="I4594">
            <v>-0.97209789999999996</v>
          </cell>
          <cell r="J4594">
            <v>-0.39777459999999998</v>
          </cell>
          <cell r="K4594">
            <v>0</v>
          </cell>
          <cell r="L4594">
            <v>0.39777459999999998</v>
          </cell>
          <cell r="M4594">
            <v>0.97209789999999996</v>
          </cell>
          <cell r="N4594">
            <v>0.97209789999999996</v>
          </cell>
          <cell r="O4594">
            <v>14</v>
          </cell>
        </row>
        <row r="4595">
          <cell r="A4595" t="str">
            <v>C&amp;I</v>
          </cell>
          <cell r="B4595">
            <v>10</v>
          </cell>
          <cell r="C4595" t="str">
            <v>S</v>
          </cell>
          <cell r="D4595" t="str">
            <v>All</v>
          </cell>
          <cell r="E4595" t="str">
            <v>Industry: Wholesale, Transport, other utilities</v>
          </cell>
          <cell r="F4595">
            <v>75</v>
          </cell>
          <cell r="G4595">
            <v>3.5009079999999999</v>
          </cell>
          <cell r="H4595">
            <v>3.7796989999999999</v>
          </cell>
          <cell r="I4595">
            <v>-0.98083019999999999</v>
          </cell>
          <cell r="J4595">
            <v>-0.40134779999999998</v>
          </cell>
          <cell r="K4595">
            <v>0</v>
          </cell>
          <cell r="L4595">
            <v>0.40134779999999998</v>
          </cell>
          <cell r="M4595">
            <v>0.98083019999999999</v>
          </cell>
          <cell r="N4595">
            <v>0.98083019999999999</v>
          </cell>
          <cell r="O4595">
            <v>14</v>
          </cell>
        </row>
        <row r="4596">
          <cell r="A4596" t="str">
            <v>C&amp;I</v>
          </cell>
          <cell r="B4596">
            <v>11</v>
          </cell>
          <cell r="C4596" t="str">
            <v>S</v>
          </cell>
          <cell r="D4596" t="str">
            <v>All</v>
          </cell>
          <cell r="E4596" t="str">
            <v>Industry: Wholesale, Transport, other utilities</v>
          </cell>
          <cell r="F4596">
            <v>81</v>
          </cell>
          <cell r="G4596">
            <v>3.7425410000000001</v>
          </cell>
          <cell r="H4596">
            <v>3.6006659999999999</v>
          </cell>
          <cell r="I4596">
            <v>-0.93622030000000001</v>
          </cell>
          <cell r="J4596">
            <v>-0.38309379999999998</v>
          </cell>
          <cell r="K4596">
            <v>0</v>
          </cell>
          <cell r="L4596">
            <v>0.38309379999999998</v>
          </cell>
          <cell r="M4596">
            <v>0.93622030000000001</v>
          </cell>
          <cell r="N4596">
            <v>0.93622030000000001</v>
          </cell>
          <cell r="O4596">
            <v>14</v>
          </cell>
        </row>
        <row r="4597">
          <cell r="A4597" t="str">
            <v>C&amp;I</v>
          </cell>
          <cell r="B4597">
            <v>12</v>
          </cell>
          <cell r="C4597" t="str">
            <v>S</v>
          </cell>
          <cell r="D4597" t="str">
            <v>All</v>
          </cell>
          <cell r="E4597" t="str">
            <v>Industry: Wholesale, Transport, other utilities</v>
          </cell>
          <cell r="F4597">
            <v>85</v>
          </cell>
          <cell r="G4597">
            <v>3.7310620000000001</v>
          </cell>
          <cell r="H4597">
            <v>3.5816330000000001</v>
          </cell>
          <cell r="I4597">
            <v>-0.94156090000000003</v>
          </cell>
          <cell r="J4597">
            <v>-0.38527909999999999</v>
          </cell>
          <cell r="K4597">
            <v>0</v>
          </cell>
          <cell r="L4597">
            <v>0.38527909999999999</v>
          </cell>
          <cell r="M4597">
            <v>0.94156090000000003</v>
          </cell>
          <cell r="N4597">
            <v>0.94156090000000003</v>
          </cell>
          <cell r="O4597">
            <v>14</v>
          </cell>
        </row>
        <row r="4598">
          <cell r="A4598" t="str">
            <v>C&amp;I</v>
          </cell>
          <cell r="B4598">
            <v>13</v>
          </cell>
          <cell r="C4598" t="str">
            <v>S</v>
          </cell>
          <cell r="D4598" t="str">
            <v>All</v>
          </cell>
          <cell r="E4598" t="str">
            <v>Industry: Wholesale, Transport, other utilities</v>
          </cell>
          <cell r="F4598">
            <v>88.5</v>
          </cell>
          <cell r="G4598">
            <v>4.538958</v>
          </cell>
          <cell r="H4598">
            <v>4.6951660000000004</v>
          </cell>
          <cell r="I4598">
            <v>-0.99169050000000003</v>
          </cell>
          <cell r="J4598">
            <v>-0.40579169999999998</v>
          </cell>
          <cell r="K4598">
            <v>0</v>
          </cell>
          <cell r="L4598">
            <v>0.40579169999999998</v>
          </cell>
          <cell r="M4598">
            <v>0.99169050000000003</v>
          </cell>
          <cell r="N4598">
            <v>0.99169050000000003</v>
          </cell>
          <cell r="O4598">
            <v>14</v>
          </cell>
        </row>
        <row r="4599">
          <cell r="A4599" t="str">
            <v>C&amp;I</v>
          </cell>
          <cell r="B4599">
            <v>14</v>
          </cell>
          <cell r="C4599" t="str">
            <v>S</v>
          </cell>
          <cell r="D4599" t="str">
            <v>All</v>
          </cell>
          <cell r="E4599" t="str">
            <v>Industry: Wholesale, Transport, other utilities</v>
          </cell>
          <cell r="F4599">
            <v>91</v>
          </cell>
          <cell r="G4599">
            <v>4.4546760000000001</v>
          </cell>
          <cell r="H4599">
            <v>4.4102990000000002</v>
          </cell>
          <cell r="I4599">
            <v>-0.97976019999999997</v>
          </cell>
          <cell r="J4599">
            <v>-0.40090989999999999</v>
          </cell>
          <cell r="K4599">
            <v>0</v>
          </cell>
          <cell r="L4599">
            <v>0.40090989999999999</v>
          </cell>
          <cell r="M4599">
            <v>0.97976019999999997</v>
          </cell>
          <cell r="N4599">
            <v>0.97976019999999997</v>
          </cell>
          <cell r="O4599">
            <v>14</v>
          </cell>
        </row>
        <row r="4600">
          <cell r="A4600" t="str">
            <v>C&amp;I</v>
          </cell>
          <cell r="B4600">
            <v>15</v>
          </cell>
          <cell r="C4600" t="str">
            <v>S</v>
          </cell>
          <cell r="D4600" t="str">
            <v>All</v>
          </cell>
          <cell r="E4600" t="str">
            <v>Industry: Wholesale, Transport, other utilities</v>
          </cell>
          <cell r="F4600">
            <v>93.5</v>
          </cell>
          <cell r="G4600">
            <v>4.8864910000000004</v>
          </cell>
          <cell r="H4600">
            <v>5.0659660000000004</v>
          </cell>
          <cell r="I4600">
            <v>-1.0127969999999999</v>
          </cell>
          <cell r="J4600">
            <v>-0.41442810000000002</v>
          </cell>
          <cell r="K4600">
            <v>0</v>
          </cell>
          <cell r="L4600">
            <v>0.41442810000000002</v>
          </cell>
          <cell r="M4600">
            <v>1.0127969999999999</v>
          </cell>
          <cell r="N4600">
            <v>1.0127969999999999</v>
          </cell>
          <cell r="O4600">
            <v>14</v>
          </cell>
        </row>
        <row r="4601">
          <cell r="A4601" t="str">
            <v>C&amp;I</v>
          </cell>
          <cell r="B4601">
            <v>16</v>
          </cell>
          <cell r="C4601" t="str">
            <v>S</v>
          </cell>
          <cell r="D4601" t="str">
            <v>All</v>
          </cell>
          <cell r="E4601" t="str">
            <v>Industry: Wholesale, Transport, other utilities</v>
          </cell>
          <cell r="F4601">
            <v>95</v>
          </cell>
          <cell r="G4601">
            <v>5.2525209999999998</v>
          </cell>
          <cell r="H4601">
            <v>5.0839990000000004</v>
          </cell>
          <cell r="I4601">
            <v>-1.0581419999999999</v>
          </cell>
          <cell r="J4601">
            <v>-0.43298300000000001</v>
          </cell>
          <cell r="K4601">
            <v>0</v>
          </cell>
          <cell r="L4601">
            <v>0.43298300000000001</v>
          </cell>
          <cell r="M4601">
            <v>1.0581419999999999</v>
          </cell>
          <cell r="N4601">
            <v>1.0581419999999999</v>
          </cell>
          <cell r="O4601">
            <v>14</v>
          </cell>
        </row>
        <row r="4602">
          <cell r="A4602" t="str">
            <v>C&amp;I</v>
          </cell>
          <cell r="B4602">
            <v>17</v>
          </cell>
          <cell r="C4602" t="str">
            <v>S</v>
          </cell>
          <cell r="D4602" t="str">
            <v>All</v>
          </cell>
          <cell r="E4602" t="str">
            <v>Industry: Wholesale, Transport, other utilities</v>
          </cell>
          <cell r="F4602">
            <v>96</v>
          </cell>
          <cell r="G4602">
            <v>3.7397429999999998</v>
          </cell>
          <cell r="H4602">
            <v>3.7503660000000001</v>
          </cell>
          <cell r="I4602">
            <v>-1.083121</v>
          </cell>
          <cell r="J4602">
            <v>-0.4432043</v>
          </cell>
          <cell r="K4602">
            <v>0</v>
          </cell>
          <cell r="L4602">
            <v>0.4432043</v>
          </cell>
          <cell r="M4602">
            <v>1.083121</v>
          </cell>
          <cell r="N4602">
            <v>1.083121</v>
          </cell>
          <cell r="O4602">
            <v>14</v>
          </cell>
        </row>
        <row r="4603">
          <cell r="A4603" t="str">
            <v>C&amp;I</v>
          </cell>
          <cell r="B4603">
            <v>18</v>
          </cell>
          <cell r="C4603" t="str">
            <v>S</v>
          </cell>
          <cell r="D4603" t="str">
            <v>All</v>
          </cell>
          <cell r="E4603" t="str">
            <v>Industry: Wholesale, Transport, other utilities</v>
          </cell>
          <cell r="F4603">
            <v>96.5</v>
          </cell>
          <cell r="G4603">
            <v>0.63486810000000005</v>
          </cell>
          <cell r="H4603">
            <v>0.88196640000000004</v>
          </cell>
          <cell r="I4603">
            <v>-1.0178240000000001</v>
          </cell>
          <cell r="J4603">
            <v>-0.4164851</v>
          </cell>
          <cell r="K4603">
            <v>0</v>
          </cell>
          <cell r="L4603">
            <v>0.4164851</v>
          </cell>
          <cell r="M4603">
            <v>1.0178240000000001</v>
          </cell>
          <cell r="N4603">
            <v>1.0178240000000001</v>
          </cell>
          <cell r="O4603">
            <v>14</v>
          </cell>
        </row>
        <row r="4604">
          <cell r="A4604" t="str">
            <v>C&amp;I</v>
          </cell>
          <cell r="B4604">
            <v>19</v>
          </cell>
          <cell r="C4604" t="str">
            <v>S</v>
          </cell>
          <cell r="D4604" t="str">
            <v>All</v>
          </cell>
          <cell r="E4604" t="str">
            <v>Industry: Wholesale, Transport, other utilities</v>
          </cell>
          <cell r="F4604">
            <v>95.5</v>
          </cell>
          <cell r="G4604">
            <v>0.44535789999999997</v>
          </cell>
          <cell r="H4604">
            <v>0.53259990000000001</v>
          </cell>
          <cell r="I4604">
            <v>-0.91159069999999998</v>
          </cell>
          <cell r="J4604">
            <v>-0.3730155</v>
          </cell>
          <cell r="K4604">
            <v>0</v>
          </cell>
          <cell r="L4604">
            <v>0.3730155</v>
          </cell>
          <cell r="M4604">
            <v>0.91159069999999998</v>
          </cell>
          <cell r="N4604">
            <v>0.91159069999999998</v>
          </cell>
          <cell r="O4604">
            <v>14</v>
          </cell>
        </row>
        <row r="4605">
          <cell r="A4605" t="str">
            <v>C&amp;I</v>
          </cell>
          <cell r="B4605">
            <v>20</v>
          </cell>
          <cell r="C4605" t="str">
            <v>S</v>
          </cell>
          <cell r="D4605" t="str">
            <v>All</v>
          </cell>
          <cell r="E4605" t="str">
            <v>Industry: Wholesale, Transport, other utilities</v>
          </cell>
          <cell r="F4605">
            <v>91.5</v>
          </cell>
          <cell r="G4605">
            <v>0.55431560000000002</v>
          </cell>
          <cell r="H4605">
            <v>0.97586640000000002</v>
          </cell>
          <cell r="I4605">
            <v>-0.88838220000000001</v>
          </cell>
          <cell r="J4605">
            <v>-0.36351879999999998</v>
          </cell>
          <cell r="K4605">
            <v>0</v>
          </cell>
          <cell r="L4605">
            <v>0.36351879999999998</v>
          </cell>
          <cell r="M4605">
            <v>0.88838220000000001</v>
          </cell>
          <cell r="N4605">
            <v>0.88838220000000001</v>
          </cell>
          <cell r="O4605">
            <v>14</v>
          </cell>
        </row>
        <row r="4606">
          <cell r="A4606" t="str">
            <v>C&amp;I</v>
          </cell>
          <cell r="B4606">
            <v>21</v>
          </cell>
          <cell r="C4606" t="str">
            <v>S</v>
          </cell>
          <cell r="D4606" t="str">
            <v>All</v>
          </cell>
          <cell r="E4606" t="str">
            <v>Industry: Wholesale, Transport, other utilities</v>
          </cell>
          <cell r="F4606">
            <v>86.5</v>
          </cell>
          <cell r="G4606">
            <v>0.70463419999999999</v>
          </cell>
          <cell r="H4606">
            <v>1.1005659999999999</v>
          </cell>
          <cell r="I4606">
            <v>-0.86657360000000005</v>
          </cell>
          <cell r="J4606">
            <v>-0.35459489999999999</v>
          </cell>
          <cell r="K4606">
            <v>0</v>
          </cell>
          <cell r="L4606">
            <v>0.35459489999999999</v>
          </cell>
          <cell r="M4606">
            <v>0.86657360000000005</v>
          </cell>
          <cell r="N4606">
            <v>0.86657360000000005</v>
          </cell>
          <cell r="O4606">
            <v>14</v>
          </cell>
        </row>
        <row r="4607">
          <cell r="A4607" t="str">
            <v>C&amp;I</v>
          </cell>
          <cell r="B4607">
            <v>22</v>
          </cell>
          <cell r="C4607" t="str">
            <v>S</v>
          </cell>
          <cell r="D4607" t="str">
            <v>All</v>
          </cell>
          <cell r="E4607" t="str">
            <v>Industry: Wholesale, Transport, other utilities</v>
          </cell>
          <cell r="F4607">
            <v>82.5</v>
          </cell>
          <cell r="G4607">
            <v>1.2028460000000001</v>
          </cell>
          <cell r="H4607">
            <v>1.5205</v>
          </cell>
          <cell r="I4607">
            <v>-0.85717549999999998</v>
          </cell>
          <cell r="J4607">
            <v>-0.35074929999999999</v>
          </cell>
          <cell r="K4607">
            <v>0</v>
          </cell>
          <cell r="L4607">
            <v>0.35074929999999999</v>
          </cell>
          <cell r="M4607">
            <v>0.85717549999999998</v>
          </cell>
          <cell r="N4607">
            <v>0.85717549999999998</v>
          </cell>
          <cell r="O4607">
            <v>14</v>
          </cell>
        </row>
        <row r="4608">
          <cell r="A4608" t="str">
            <v>C&amp;I</v>
          </cell>
          <cell r="B4608">
            <v>23</v>
          </cell>
          <cell r="C4608" t="str">
            <v>S</v>
          </cell>
          <cell r="D4608" t="str">
            <v>All</v>
          </cell>
          <cell r="E4608" t="str">
            <v>Industry: Wholesale, Transport, other utilities</v>
          </cell>
          <cell r="F4608">
            <v>80.5</v>
          </cell>
          <cell r="G4608">
            <v>1.2877749999999999</v>
          </cell>
          <cell r="H4608">
            <v>1.5315000000000001</v>
          </cell>
          <cell r="I4608">
            <v>-0.85635510000000004</v>
          </cell>
          <cell r="J4608">
            <v>-0.35041359999999999</v>
          </cell>
          <cell r="K4608">
            <v>0</v>
          </cell>
          <cell r="L4608">
            <v>0.35041359999999999</v>
          </cell>
          <cell r="M4608">
            <v>0.85635510000000004</v>
          </cell>
          <cell r="N4608">
            <v>0.85635510000000004</v>
          </cell>
          <cell r="O4608">
            <v>14</v>
          </cell>
        </row>
        <row r="4609">
          <cell r="A4609" t="str">
            <v>C&amp;I</v>
          </cell>
          <cell r="B4609">
            <v>24</v>
          </cell>
          <cell r="C4609" t="str">
            <v>S</v>
          </cell>
          <cell r="D4609" t="str">
            <v>All</v>
          </cell>
          <cell r="E4609" t="str">
            <v>Industry: Wholesale, Transport, other utilities</v>
          </cell>
          <cell r="F4609">
            <v>78.5</v>
          </cell>
          <cell r="G4609">
            <v>1.2633589999999999</v>
          </cell>
          <cell r="H4609">
            <v>1.5091330000000001</v>
          </cell>
          <cell r="I4609">
            <v>-0.86613929999999995</v>
          </cell>
          <cell r="J4609">
            <v>-0.35441719999999999</v>
          </cell>
          <cell r="K4609">
            <v>0</v>
          </cell>
          <cell r="L4609">
            <v>0.35441719999999999</v>
          </cell>
          <cell r="M4609">
            <v>0.86613929999999995</v>
          </cell>
          <cell r="N4609">
            <v>0.86613929999999995</v>
          </cell>
          <cell r="O4609">
            <v>14</v>
          </cell>
        </row>
        <row r="4610">
          <cell r="A4610" t="str">
            <v>C&amp;I</v>
          </cell>
          <cell r="B4610">
            <v>1</v>
          </cell>
          <cell r="C4610" t="str">
            <v>S</v>
          </cell>
          <cell r="D4610" t="str">
            <v>All</v>
          </cell>
          <cell r="E4610" t="str">
            <v>LCA: Greater Bay Area</v>
          </cell>
          <cell r="F4610">
            <v>68</v>
          </cell>
          <cell r="G4610">
            <v>1.43207</v>
          </cell>
          <cell r="H4610">
            <v>1.619837</v>
          </cell>
          <cell r="I4610">
            <v>-0.46075899999999997</v>
          </cell>
          <cell r="J4610">
            <v>-0.18853890000000001</v>
          </cell>
          <cell r="K4610">
            <v>0</v>
          </cell>
          <cell r="L4610">
            <v>0.18853890000000001</v>
          </cell>
          <cell r="M4610">
            <v>0.46075899999999997</v>
          </cell>
          <cell r="N4610">
            <v>0.46075899999999997</v>
          </cell>
          <cell r="O4610">
            <v>26</v>
          </cell>
        </row>
        <row r="4611">
          <cell r="A4611" t="str">
            <v>C&amp;I</v>
          </cell>
          <cell r="B4611">
            <v>2</v>
          </cell>
          <cell r="C4611" t="str">
            <v>S</v>
          </cell>
          <cell r="D4611" t="str">
            <v>All</v>
          </cell>
          <cell r="E4611" t="str">
            <v>LCA: Greater Bay Area</v>
          </cell>
          <cell r="F4611">
            <v>63</v>
          </cell>
          <cell r="G4611">
            <v>1.529096</v>
          </cell>
          <cell r="H4611">
            <v>1.6357139999999999</v>
          </cell>
          <cell r="I4611">
            <v>-0.45880850000000001</v>
          </cell>
          <cell r="J4611">
            <v>-0.18774070000000001</v>
          </cell>
          <cell r="K4611">
            <v>0</v>
          </cell>
          <cell r="L4611">
            <v>0.18774070000000001</v>
          </cell>
          <cell r="M4611">
            <v>0.45880850000000001</v>
          </cell>
          <cell r="N4611">
            <v>0.45880850000000001</v>
          </cell>
          <cell r="O4611">
            <v>26</v>
          </cell>
        </row>
        <row r="4612">
          <cell r="A4612" t="str">
            <v>C&amp;I</v>
          </cell>
          <cell r="B4612">
            <v>3</v>
          </cell>
          <cell r="C4612" t="str">
            <v>S</v>
          </cell>
          <cell r="D4612" t="str">
            <v>All</v>
          </cell>
          <cell r="E4612" t="str">
            <v>LCA: Greater Bay Area</v>
          </cell>
          <cell r="F4612">
            <v>61.5</v>
          </cell>
          <cell r="G4612">
            <v>1.502418</v>
          </cell>
          <cell r="H4612">
            <v>1.531952</v>
          </cell>
          <cell r="I4612">
            <v>-0.45533570000000001</v>
          </cell>
          <cell r="J4612">
            <v>-0.1863197</v>
          </cell>
          <cell r="K4612">
            <v>0</v>
          </cell>
          <cell r="L4612">
            <v>0.1863197</v>
          </cell>
          <cell r="M4612">
            <v>0.45533570000000001</v>
          </cell>
          <cell r="N4612">
            <v>0.45533570000000001</v>
          </cell>
          <cell r="O4612">
            <v>26</v>
          </cell>
        </row>
        <row r="4613">
          <cell r="A4613" t="str">
            <v>C&amp;I</v>
          </cell>
          <cell r="B4613">
            <v>4</v>
          </cell>
          <cell r="C4613" t="str">
            <v>S</v>
          </cell>
          <cell r="D4613" t="str">
            <v>All</v>
          </cell>
          <cell r="E4613" t="str">
            <v>LCA: Greater Bay Area</v>
          </cell>
          <cell r="F4613">
            <v>60.5</v>
          </cell>
          <cell r="G4613">
            <v>1.443249</v>
          </cell>
          <cell r="H4613">
            <v>1.5821160000000001</v>
          </cell>
          <cell r="I4613">
            <v>-0.45263920000000002</v>
          </cell>
          <cell r="J4613">
            <v>-0.1852163</v>
          </cell>
          <cell r="K4613">
            <v>0</v>
          </cell>
          <cell r="L4613">
            <v>0.1852163</v>
          </cell>
          <cell r="M4613">
            <v>0.45263920000000002</v>
          </cell>
          <cell r="N4613">
            <v>0.45263920000000002</v>
          </cell>
          <cell r="O4613">
            <v>26</v>
          </cell>
        </row>
        <row r="4614">
          <cell r="A4614" t="str">
            <v>C&amp;I</v>
          </cell>
          <cell r="B4614">
            <v>5</v>
          </cell>
          <cell r="C4614" t="str">
            <v>S</v>
          </cell>
          <cell r="D4614" t="str">
            <v>All</v>
          </cell>
          <cell r="E4614" t="str">
            <v>LCA: Greater Bay Area</v>
          </cell>
          <cell r="F4614">
            <v>59.5</v>
          </cell>
          <cell r="G4614">
            <v>1.4583660000000001</v>
          </cell>
          <cell r="H4614">
            <v>1.5059849999999999</v>
          </cell>
          <cell r="I4614">
            <v>-0.45078030000000002</v>
          </cell>
          <cell r="J4614">
            <v>-0.1844556</v>
          </cell>
          <cell r="K4614">
            <v>0</v>
          </cell>
          <cell r="L4614">
            <v>0.1844556</v>
          </cell>
          <cell r="M4614">
            <v>0.45078030000000002</v>
          </cell>
          <cell r="N4614">
            <v>0.45078030000000002</v>
          </cell>
          <cell r="O4614">
            <v>26</v>
          </cell>
        </row>
        <row r="4615">
          <cell r="A4615" t="str">
            <v>C&amp;I</v>
          </cell>
          <cell r="B4615">
            <v>6</v>
          </cell>
          <cell r="C4615" t="str">
            <v>S</v>
          </cell>
          <cell r="D4615" t="str">
            <v>All</v>
          </cell>
          <cell r="E4615" t="str">
            <v>LCA: Greater Bay Area</v>
          </cell>
          <cell r="F4615">
            <v>59</v>
          </cell>
          <cell r="G4615">
            <v>1.524033</v>
          </cell>
          <cell r="H4615">
            <v>1.603038</v>
          </cell>
          <cell r="I4615">
            <v>-0.45170909999999997</v>
          </cell>
          <cell r="J4615">
            <v>-0.18483569999999999</v>
          </cell>
          <cell r="K4615">
            <v>0</v>
          </cell>
          <cell r="L4615">
            <v>0.18483569999999999</v>
          </cell>
          <cell r="M4615">
            <v>0.45170909999999997</v>
          </cell>
          <cell r="N4615">
            <v>0.45170909999999997</v>
          </cell>
          <cell r="O4615">
            <v>26</v>
          </cell>
        </row>
        <row r="4616">
          <cell r="A4616" t="str">
            <v>C&amp;I</v>
          </cell>
          <cell r="B4616">
            <v>7</v>
          </cell>
          <cell r="C4616" t="str">
            <v>S</v>
          </cell>
          <cell r="D4616" t="str">
            <v>All</v>
          </cell>
          <cell r="E4616" t="str">
            <v>LCA: Greater Bay Area</v>
          </cell>
          <cell r="F4616">
            <v>58</v>
          </cell>
          <cell r="G4616">
            <v>1.6953780000000001</v>
          </cell>
          <cell r="H4616">
            <v>1.692807</v>
          </cell>
          <cell r="I4616">
            <v>-0.4575323</v>
          </cell>
          <cell r="J4616">
            <v>-0.18721850000000001</v>
          </cell>
          <cell r="K4616">
            <v>0</v>
          </cell>
          <cell r="L4616">
            <v>0.18721850000000001</v>
          </cell>
          <cell r="M4616">
            <v>0.4575323</v>
          </cell>
          <cell r="N4616">
            <v>0.4575323</v>
          </cell>
          <cell r="O4616">
            <v>26</v>
          </cell>
        </row>
        <row r="4617">
          <cell r="A4617" t="str">
            <v>C&amp;I</v>
          </cell>
          <cell r="B4617">
            <v>8</v>
          </cell>
          <cell r="C4617" t="str">
            <v>S</v>
          </cell>
          <cell r="D4617" t="str">
            <v>All</v>
          </cell>
          <cell r="E4617" t="str">
            <v>LCA: Greater Bay Area</v>
          </cell>
          <cell r="F4617">
            <v>60</v>
          </cell>
          <cell r="G4617">
            <v>2.0672999999999999</v>
          </cell>
          <cell r="H4617">
            <v>1.766087</v>
          </cell>
          <cell r="I4617">
            <v>-0.4711497</v>
          </cell>
          <cell r="J4617">
            <v>-0.19279070000000001</v>
          </cell>
          <cell r="K4617">
            <v>0</v>
          </cell>
          <cell r="L4617">
            <v>0.19279070000000001</v>
          </cell>
          <cell r="M4617">
            <v>0.4711497</v>
          </cell>
          <cell r="N4617">
            <v>0.4711497</v>
          </cell>
          <cell r="O4617">
            <v>26</v>
          </cell>
        </row>
        <row r="4618">
          <cell r="A4618" t="str">
            <v>C&amp;I</v>
          </cell>
          <cell r="B4618">
            <v>9</v>
          </cell>
          <cell r="C4618" t="str">
            <v>S</v>
          </cell>
          <cell r="D4618" t="str">
            <v>All</v>
          </cell>
          <cell r="E4618" t="str">
            <v>LCA: Greater Bay Area</v>
          </cell>
          <cell r="F4618">
            <v>65.5</v>
          </cell>
          <cell r="G4618">
            <v>3.1149779999999998</v>
          </cell>
          <cell r="H4618">
            <v>3.0675309999999998</v>
          </cell>
          <cell r="I4618">
            <v>-0.4871296</v>
          </cell>
          <cell r="J4618">
            <v>-0.19932949999999999</v>
          </cell>
          <cell r="K4618">
            <v>0</v>
          </cell>
          <cell r="L4618">
            <v>0.19932949999999999</v>
          </cell>
          <cell r="M4618">
            <v>0.4871296</v>
          </cell>
          <cell r="N4618">
            <v>0.4871296</v>
          </cell>
          <cell r="O4618">
            <v>26</v>
          </cell>
        </row>
        <row r="4619">
          <cell r="A4619" t="str">
            <v>C&amp;I</v>
          </cell>
          <cell r="B4619">
            <v>10</v>
          </cell>
          <cell r="C4619" t="str">
            <v>S</v>
          </cell>
          <cell r="D4619" t="str">
            <v>All</v>
          </cell>
          <cell r="E4619" t="str">
            <v>LCA: Greater Bay Area</v>
          </cell>
          <cell r="F4619">
            <v>70.5</v>
          </cell>
          <cell r="G4619">
            <v>3.2321010000000001</v>
          </cell>
          <cell r="H4619">
            <v>4.2578310000000004</v>
          </cell>
          <cell r="I4619">
            <v>-0.51843070000000002</v>
          </cell>
          <cell r="J4619">
            <v>-0.21213770000000001</v>
          </cell>
          <cell r="K4619">
            <v>0</v>
          </cell>
          <cell r="L4619">
            <v>0.21213770000000001</v>
          </cell>
          <cell r="M4619">
            <v>0.51843070000000002</v>
          </cell>
          <cell r="N4619">
            <v>0.51843070000000002</v>
          </cell>
          <cell r="O4619">
            <v>26</v>
          </cell>
        </row>
        <row r="4620">
          <cell r="A4620" t="str">
            <v>C&amp;I</v>
          </cell>
          <cell r="B4620">
            <v>11</v>
          </cell>
          <cell r="C4620" t="str">
            <v>S</v>
          </cell>
          <cell r="D4620" t="str">
            <v>All</v>
          </cell>
          <cell r="E4620" t="str">
            <v>LCA: Greater Bay Area</v>
          </cell>
          <cell r="F4620">
            <v>78</v>
          </cell>
          <cell r="G4620">
            <v>5.0128899999999996</v>
          </cell>
          <cell r="H4620">
            <v>5.1787359999999998</v>
          </cell>
          <cell r="I4620">
            <v>-0.54423509999999997</v>
          </cell>
          <cell r="J4620">
            <v>-0.22269659999999999</v>
          </cell>
          <cell r="K4620">
            <v>0</v>
          </cell>
          <cell r="L4620">
            <v>0.22269659999999999</v>
          </cell>
          <cell r="M4620">
            <v>0.54423509999999997</v>
          </cell>
          <cell r="N4620">
            <v>0.54423509999999997</v>
          </cell>
          <cell r="O4620">
            <v>26</v>
          </cell>
        </row>
        <row r="4621">
          <cell r="A4621" t="str">
            <v>C&amp;I</v>
          </cell>
          <cell r="B4621">
            <v>12</v>
          </cell>
          <cell r="C4621" t="str">
            <v>S</v>
          </cell>
          <cell r="D4621" t="str">
            <v>All</v>
          </cell>
          <cell r="E4621" t="str">
            <v>LCA: Greater Bay Area</v>
          </cell>
          <cell r="F4621">
            <v>84.5</v>
          </cell>
          <cell r="G4621">
            <v>6.0012829999999999</v>
          </cell>
          <cell r="H4621">
            <v>6.2262849999999998</v>
          </cell>
          <cell r="I4621">
            <v>-0.5555601</v>
          </cell>
          <cell r="J4621">
            <v>-0.2273307</v>
          </cell>
          <cell r="K4621">
            <v>0</v>
          </cell>
          <cell r="L4621">
            <v>0.2273307</v>
          </cell>
          <cell r="M4621">
            <v>0.5555601</v>
          </cell>
          <cell r="N4621">
            <v>0.5555601</v>
          </cell>
          <cell r="O4621">
            <v>26</v>
          </cell>
        </row>
        <row r="4622">
          <cell r="A4622" t="str">
            <v>C&amp;I</v>
          </cell>
          <cell r="B4622">
            <v>13</v>
          </cell>
          <cell r="C4622" t="str">
            <v>S</v>
          </cell>
          <cell r="D4622" t="str">
            <v>All</v>
          </cell>
          <cell r="E4622" t="str">
            <v>LCA: Greater Bay Area</v>
          </cell>
          <cell r="F4622">
            <v>88</v>
          </cell>
          <cell r="G4622">
            <v>6.2313549999999998</v>
          </cell>
          <cell r="H4622">
            <v>6.7544420000000001</v>
          </cell>
          <cell r="I4622">
            <v>-0.55773810000000001</v>
          </cell>
          <cell r="J4622">
            <v>-0.22822190000000001</v>
          </cell>
          <cell r="K4622">
            <v>0</v>
          </cell>
          <cell r="L4622">
            <v>0.22822190000000001</v>
          </cell>
          <cell r="M4622">
            <v>0.55773810000000001</v>
          </cell>
          <cell r="N4622">
            <v>0.55773810000000001</v>
          </cell>
          <cell r="O4622">
            <v>26</v>
          </cell>
        </row>
        <row r="4623">
          <cell r="A4623" t="str">
            <v>C&amp;I</v>
          </cell>
          <cell r="B4623">
            <v>14</v>
          </cell>
          <cell r="C4623" t="str">
            <v>S</v>
          </cell>
          <cell r="D4623" t="str">
            <v>All</v>
          </cell>
          <cell r="E4623" t="str">
            <v>LCA: Greater Bay Area</v>
          </cell>
          <cell r="F4623">
            <v>91.5</v>
          </cell>
          <cell r="G4623">
            <v>6.5577209999999999</v>
          </cell>
          <cell r="H4623">
            <v>6.4387920000000003</v>
          </cell>
          <cell r="I4623">
            <v>-0.55774179999999995</v>
          </cell>
          <cell r="J4623">
            <v>-0.22822339999999999</v>
          </cell>
          <cell r="K4623">
            <v>0</v>
          </cell>
          <cell r="L4623">
            <v>0.22822339999999999</v>
          </cell>
          <cell r="M4623">
            <v>0.55774179999999995</v>
          </cell>
          <cell r="N4623">
            <v>0.55774179999999995</v>
          </cell>
          <cell r="O4623">
            <v>26</v>
          </cell>
        </row>
        <row r="4624">
          <cell r="A4624" t="str">
            <v>C&amp;I</v>
          </cell>
          <cell r="B4624">
            <v>15</v>
          </cell>
          <cell r="C4624" t="str">
            <v>S</v>
          </cell>
          <cell r="D4624" t="str">
            <v>All</v>
          </cell>
          <cell r="E4624" t="str">
            <v>LCA: Greater Bay Area</v>
          </cell>
          <cell r="F4624">
            <v>94.5</v>
          </cell>
          <cell r="G4624">
            <v>7.4770529999999997</v>
          </cell>
          <cell r="H4624">
            <v>6.6820490000000001</v>
          </cell>
          <cell r="I4624">
            <v>-0.55186789999999997</v>
          </cell>
          <cell r="J4624">
            <v>-0.22581989999999999</v>
          </cell>
          <cell r="K4624">
            <v>0</v>
          </cell>
          <cell r="L4624">
            <v>0.22581989999999999</v>
          </cell>
          <cell r="M4624">
            <v>0.55186789999999997</v>
          </cell>
          <cell r="N4624">
            <v>0.55186789999999997</v>
          </cell>
          <cell r="O4624">
            <v>26</v>
          </cell>
        </row>
        <row r="4625">
          <cell r="A4625" t="str">
            <v>C&amp;I</v>
          </cell>
          <cell r="B4625">
            <v>16</v>
          </cell>
          <cell r="C4625" t="str">
            <v>S</v>
          </cell>
          <cell r="D4625" t="str">
            <v>All</v>
          </cell>
          <cell r="E4625" t="str">
            <v>LCA: Greater Bay Area</v>
          </cell>
          <cell r="F4625">
            <v>97</v>
          </cell>
          <cell r="G4625">
            <v>8.0106359999999999</v>
          </cell>
          <cell r="H4625">
            <v>6.3276940000000002</v>
          </cell>
          <cell r="I4625">
            <v>-0.55972200000000005</v>
          </cell>
          <cell r="J4625">
            <v>-0.22903370000000001</v>
          </cell>
          <cell r="K4625">
            <v>0</v>
          </cell>
          <cell r="L4625">
            <v>0.22903370000000001</v>
          </cell>
          <cell r="M4625">
            <v>0.55972200000000005</v>
          </cell>
          <cell r="N4625">
            <v>0.55972200000000005</v>
          </cell>
          <cell r="O4625">
            <v>26</v>
          </cell>
        </row>
        <row r="4626">
          <cell r="A4626" t="str">
            <v>C&amp;I</v>
          </cell>
          <cell r="B4626">
            <v>17</v>
          </cell>
          <cell r="C4626" t="str">
            <v>S</v>
          </cell>
          <cell r="D4626" t="str">
            <v>All</v>
          </cell>
          <cell r="E4626" t="str">
            <v>LCA: Greater Bay Area</v>
          </cell>
          <cell r="F4626">
            <v>98.5</v>
          </cell>
          <cell r="G4626">
            <v>7.9030889999999996</v>
          </cell>
          <cell r="H4626">
            <v>6.2878420000000004</v>
          </cell>
          <cell r="I4626">
            <v>-0.54113290000000003</v>
          </cell>
          <cell r="J4626">
            <v>-0.22142719999999999</v>
          </cell>
          <cell r="K4626">
            <v>0</v>
          </cell>
          <cell r="L4626">
            <v>0.22142719999999999</v>
          </cell>
          <cell r="M4626">
            <v>0.54113290000000003</v>
          </cell>
          <cell r="N4626">
            <v>0.54113290000000003</v>
          </cell>
          <cell r="O4626">
            <v>26</v>
          </cell>
        </row>
        <row r="4627">
          <cell r="A4627" t="str">
            <v>C&amp;I</v>
          </cell>
          <cell r="B4627">
            <v>18</v>
          </cell>
          <cell r="C4627" t="str">
            <v>S</v>
          </cell>
          <cell r="D4627" t="str">
            <v>All</v>
          </cell>
          <cell r="E4627" t="str">
            <v>LCA: Greater Bay Area</v>
          </cell>
          <cell r="F4627">
            <v>98</v>
          </cell>
          <cell r="G4627">
            <v>7.6667940000000003</v>
          </cell>
          <cell r="H4627">
            <v>5.9768119999999998</v>
          </cell>
          <cell r="I4627">
            <v>-0.53349489999999999</v>
          </cell>
          <cell r="J4627">
            <v>-0.21830179999999999</v>
          </cell>
          <cell r="K4627">
            <v>0</v>
          </cell>
          <cell r="L4627">
            <v>0.21830179999999999</v>
          </cell>
          <cell r="M4627">
            <v>0.53349489999999999</v>
          </cell>
          <cell r="N4627">
            <v>0.53349489999999999</v>
          </cell>
          <cell r="O4627">
            <v>26</v>
          </cell>
        </row>
        <row r="4628">
          <cell r="A4628" t="str">
            <v>C&amp;I</v>
          </cell>
          <cell r="B4628">
            <v>19</v>
          </cell>
          <cell r="C4628" t="str">
            <v>S</v>
          </cell>
          <cell r="D4628" t="str">
            <v>All</v>
          </cell>
          <cell r="E4628" t="str">
            <v>LCA: Greater Bay Area</v>
          </cell>
          <cell r="F4628">
            <v>96</v>
          </cell>
          <cell r="G4628">
            <v>6.699751</v>
          </cell>
          <cell r="H4628">
            <v>5.8937010000000001</v>
          </cell>
          <cell r="I4628">
            <v>-0.60423470000000001</v>
          </cell>
          <cell r="J4628">
            <v>-0.24724789999999999</v>
          </cell>
          <cell r="K4628">
            <v>0</v>
          </cell>
          <cell r="L4628">
            <v>0.24724789999999999</v>
          </cell>
          <cell r="M4628">
            <v>0.60423470000000001</v>
          </cell>
          <cell r="N4628">
            <v>0.60423470000000001</v>
          </cell>
          <cell r="O4628">
            <v>26</v>
          </cell>
        </row>
        <row r="4629">
          <cell r="A4629" t="str">
            <v>C&amp;I</v>
          </cell>
          <cell r="B4629">
            <v>20</v>
          </cell>
          <cell r="C4629" t="str">
            <v>S</v>
          </cell>
          <cell r="D4629" t="str">
            <v>All</v>
          </cell>
          <cell r="E4629" t="str">
            <v>LCA: Greater Bay Area</v>
          </cell>
          <cell r="F4629">
            <v>90.5</v>
          </cell>
          <cell r="G4629">
            <v>5.334282</v>
          </cell>
          <cell r="H4629">
            <v>5.9763479999999998</v>
          </cell>
          <cell r="I4629">
            <v>-0.64696290000000001</v>
          </cell>
          <cell r="J4629">
            <v>-0.26473200000000002</v>
          </cell>
          <cell r="K4629">
            <v>0</v>
          </cell>
          <cell r="L4629">
            <v>0.26473200000000002</v>
          </cell>
          <cell r="M4629">
            <v>0.64696290000000001</v>
          </cell>
          <cell r="N4629">
            <v>0.64696290000000001</v>
          </cell>
          <cell r="O4629">
            <v>26</v>
          </cell>
        </row>
        <row r="4630">
          <cell r="A4630" t="str">
            <v>C&amp;I</v>
          </cell>
          <cell r="B4630">
            <v>21</v>
          </cell>
          <cell r="C4630" t="str">
            <v>S</v>
          </cell>
          <cell r="D4630" t="str">
            <v>All</v>
          </cell>
          <cell r="E4630" t="str">
            <v>LCA: Greater Bay Area</v>
          </cell>
          <cell r="F4630">
            <v>85</v>
          </cell>
          <cell r="G4630">
            <v>4.2502240000000002</v>
          </cell>
          <cell r="H4630">
            <v>4.2932980000000001</v>
          </cell>
          <cell r="I4630">
            <v>-0.66420610000000002</v>
          </cell>
          <cell r="J4630">
            <v>-0.27178780000000002</v>
          </cell>
          <cell r="K4630">
            <v>0</v>
          </cell>
          <cell r="L4630">
            <v>0.27178780000000002</v>
          </cell>
          <cell r="M4630">
            <v>0.66420610000000002</v>
          </cell>
          <cell r="N4630">
            <v>0.66420610000000002</v>
          </cell>
          <cell r="O4630">
            <v>26</v>
          </cell>
        </row>
        <row r="4631">
          <cell r="A4631" t="str">
            <v>C&amp;I</v>
          </cell>
          <cell r="B4631">
            <v>22</v>
          </cell>
          <cell r="C4631" t="str">
            <v>S</v>
          </cell>
          <cell r="D4631" t="str">
            <v>All</v>
          </cell>
          <cell r="E4631" t="str">
            <v>LCA: Greater Bay Area</v>
          </cell>
          <cell r="F4631">
            <v>82</v>
          </cell>
          <cell r="G4631">
            <v>3.0555940000000001</v>
          </cell>
          <cell r="H4631">
            <v>2.282823</v>
          </cell>
          <cell r="I4631">
            <v>-0.59170040000000002</v>
          </cell>
          <cell r="J4631">
            <v>-0.242119</v>
          </cell>
          <cell r="K4631">
            <v>0</v>
          </cell>
          <cell r="L4631">
            <v>0.242119</v>
          </cell>
          <cell r="M4631">
            <v>0.59170040000000002</v>
          </cell>
          <cell r="N4631">
            <v>0.59170040000000002</v>
          </cell>
          <cell r="O4631">
            <v>26</v>
          </cell>
        </row>
        <row r="4632">
          <cell r="A4632" t="str">
            <v>C&amp;I</v>
          </cell>
          <cell r="B4632">
            <v>23</v>
          </cell>
          <cell r="C4632" t="str">
            <v>S</v>
          </cell>
          <cell r="D4632" t="str">
            <v>All</v>
          </cell>
          <cell r="E4632" t="str">
            <v>LCA: Greater Bay Area</v>
          </cell>
          <cell r="F4632">
            <v>77.5</v>
          </cell>
          <cell r="G4632">
            <v>2.0721750000000001</v>
          </cell>
          <cell r="H4632">
            <v>1.9704569999999999</v>
          </cell>
          <cell r="I4632">
            <v>-0.53414890000000004</v>
          </cell>
          <cell r="J4632">
            <v>-0.2185694</v>
          </cell>
          <cell r="K4632">
            <v>0</v>
          </cell>
          <cell r="L4632">
            <v>0.2185694</v>
          </cell>
          <cell r="M4632">
            <v>0.53414890000000004</v>
          </cell>
          <cell r="N4632">
            <v>0.53414890000000004</v>
          </cell>
          <cell r="O4632">
            <v>26</v>
          </cell>
        </row>
        <row r="4633">
          <cell r="A4633" t="str">
            <v>C&amp;I</v>
          </cell>
          <cell r="B4633">
            <v>24</v>
          </cell>
          <cell r="C4633" t="str">
            <v>S</v>
          </cell>
          <cell r="D4633" t="str">
            <v>All</v>
          </cell>
          <cell r="E4633" t="str">
            <v>LCA: Greater Bay Area</v>
          </cell>
          <cell r="F4633">
            <v>74.5</v>
          </cell>
          <cell r="G4633">
            <v>1.4121900000000001</v>
          </cell>
          <cell r="H4633">
            <v>1.730386</v>
          </cell>
          <cell r="I4633">
            <v>-0.49956129999999999</v>
          </cell>
          <cell r="J4633">
            <v>-0.2044164</v>
          </cell>
          <cell r="K4633">
            <v>0</v>
          </cell>
          <cell r="L4633">
            <v>0.2044164</v>
          </cell>
          <cell r="M4633">
            <v>0.49956129999999999</v>
          </cell>
          <cell r="N4633">
            <v>0.49956129999999999</v>
          </cell>
          <cell r="O4633">
            <v>26</v>
          </cell>
        </row>
        <row r="4634">
          <cell r="A4634" t="str">
            <v>C&amp;I</v>
          </cell>
          <cell r="B4634">
            <v>1</v>
          </cell>
          <cell r="C4634" t="str">
            <v>S</v>
          </cell>
          <cell r="D4634" t="str">
            <v>All</v>
          </cell>
          <cell r="E4634" t="str">
            <v>LCA: Greater Fresno</v>
          </cell>
          <cell r="F4634">
            <v>67</v>
          </cell>
          <cell r="H4634">
            <v>0</v>
          </cell>
          <cell r="I4634">
            <v>-1.4254999999999999E-3</v>
          </cell>
          <cell r="J4634">
            <v>-5.8330000000000003E-4</v>
          </cell>
          <cell r="K4634">
            <v>0</v>
          </cell>
          <cell r="L4634">
            <v>5.8330000000000003E-4</v>
          </cell>
          <cell r="M4634">
            <v>1.4254999999999999E-3</v>
          </cell>
          <cell r="N4634">
            <v>1.4254999999999999E-3</v>
          </cell>
          <cell r="O4634">
            <v>1</v>
          </cell>
        </row>
        <row r="4635">
          <cell r="A4635" t="str">
            <v>C&amp;I</v>
          </cell>
          <cell r="B4635">
            <v>2</v>
          </cell>
          <cell r="C4635" t="str">
            <v>S</v>
          </cell>
          <cell r="D4635" t="str">
            <v>All</v>
          </cell>
          <cell r="E4635" t="str">
            <v>LCA: Greater Fresno</v>
          </cell>
          <cell r="F4635">
            <v>65.5</v>
          </cell>
          <cell r="H4635">
            <v>0</v>
          </cell>
          <cell r="I4635">
            <v>-1.4250000000000001E-3</v>
          </cell>
          <cell r="J4635">
            <v>-5.8310000000000002E-4</v>
          </cell>
          <cell r="K4635">
            <v>0</v>
          </cell>
          <cell r="L4635">
            <v>5.8310000000000002E-4</v>
          </cell>
          <cell r="M4635">
            <v>1.4250000000000001E-3</v>
          </cell>
          <cell r="N4635">
            <v>1.4250000000000001E-3</v>
          </cell>
          <cell r="O4635">
            <v>1</v>
          </cell>
        </row>
        <row r="4636">
          <cell r="A4636" t="str">
            <v>C&amp;I</v>
          </cell>
          <cell r="B4636">
            <v>3</v>
          </cell>
          <cell r="C4636" t="str">
            <v>S</v>
          </cell>
          <cell r="D4636" t="str">
            <v>All</v>
          </cell>
          <cell r="E4636" t="str">
            <v>LCA: Greater Fresno</v>
          </cell>
          <cell r="F4636">
            <v>65</v>
          </cell>
          <cell r="H4636">
            <v>0</v>
          </cell>
          <cell r="I4636">
            <v>-1.4250000000000001E-3</v>
          </cell>
          <cell r="J4636">
            <v>-5.8310000000000002E-4</v>
          </cell>
          <cell r="K4636">
            <v>0</v>
          </cell>
          <cell r="L4636">
            <v>5.8310000000000002E-4</v>
          </cell>
          <cell r="M4636">
            <v>1.4250000000000001E-3</v>
          </cell>
          <cell r="N4636">
            <v>1.4250000000000001E-3</v>
          </cell>
          <cell r="O4636">
            <v>1</v>
          </cell>
        </row>
        <row r="4637">
          <cell r="A4637" t="str">
            <v>C&amp;I</v>
          </cell>
          <cell r="B4637">
            <v>4</v>
          </cell>
          <cell r="C4637" t="str">
            <v>S</v>
          </cell>
          <cell r="D4637" t="str">
            <v>All</v>
          </cell>
          <cell r="E4637" t="str">
            <v>LCA: Greater Fresno</v>
          </cell>
          <cell r="F4637">
            <v>65</v>
          </cell>
          <cell r="H4637">
            <v>0</v>
          </cell>
          <cell r="I4637">
            <v>-1.4250000000000001E-3</v>
          </cell>
          <cell r="J4637">
            <v>-5.8310000000000002E-4</v>
          </cell>
          <cell r="K4637">
            <v>0</v>
          </cell>
          <cell r="L4637">
            <v>5.8310000000000002E-4</v>
          </cell>
          <cell r="M4637">
            <v>1.4250000000000001E-3</v>
          </cell>
          <cell r="N4637">
            <v>1.4250000000000001E-3</v>
          </cell>
          <cell r="O4637">
            <v>1</v>
          </cell>
        </row>
        <row r="4638">
          <cell r="A4638" t="str">
            <v>C&amp;I</v>
          </cell>
          <cell r="B4638">
            <v>5</v>
          </cell>
          <cell r="C4638" t="str">
            <v>S</v>
          </cell>
          <cell r="D4638" t="str">
            <v>All</v>
          </cell>
          <cell r="E4638" t="str">
            <v>LCA: Greater Fresno</v>
          </cell>
          <cell r="F4638">
            <v>65</v>
          </cell>
          <cell r="H4638">
            <v>0</v>
          </cell>
          <cell r="I4638">
            <v>-1.4251000000000001E-3</v>
          </cell>
          <cell r="J4638">
            <v>-5.8319999999999997E-4</v>
          </cell>
          <cell r="K4638">
            <v>0</v>
          </cell>
          <cell r="L4638">
            <v>5.8319999999999997E-4</v>
          </cell>
          <cell r="M4638">
            <v>1.4251000000000001E-3</v>
          </cell>
          <cell r="N4638">
            <v>1.4251000000000001E-3</v>
          </cell>
          <cell r="O4638">
            <v>1</v>
          </cell>
        </row>
        <row r="4639">
          <cell r="A4639" t="str">
            <v>C&amp;I</v>
          </cell>
          <cell r="B4639">
            <v>6</v>
          </cell>
          <cell r="C4639" t="str">
            <v>S</v>
          </cell>
          <cell r="D4639" t="str">
            <v>All</v>
          </cell>
          <cell r="E4639" t="str">
            <v>LCA: Greater Fresno</v>
          </cell>
          <cell r="F4639">
            <v>64</v>
          </cell>
          <cell r="H4639">
            <v>0</v>
          </cell>
          <cell r="I4639">
            <v>-1.4281999999999999E-3</v>
          </cell>
          <cell r="J4639">
            <v>-5.844E-4</v>
          </cell>
          <cell r="K4639">
            <v>0</v>
          </cell>
          <cell r="L4639">
            <v>5.844E-4</v>
          </cell>
          <cell r="M4639">
            <v>1.4281999999999999E-3</v>
          </cell>
          <cell r="N4639">
            <v>1.4281999999999999E-3</v>
          </cell>
          <cell r="O4639">
            <v>1</v>
          </cell>
        </row>
        <row r="4640">
          <cell r="A4640" t="str">
            <v>C&amp;I</v>
          </cell>
          <cell r="B4640">
            <v>7</v>
          </cell>
          <cell r="C4640" t="str">
            <v>S</v>
          </cell>
          <cell r="D4640" t="str">
            <v>All</v>
          </cell>
          <cell r="E4640" t="str">
            <v>LCA: Greater Fresno</v>
          </cell>
          <cell r="F4640">
            <v>63.5</v>
          </cell>
          <cell r="H4640">
            <v>0</v>
          </cell>
          <cell r="I4640">
            <v>-1.4285000000000001E-3</v>
          </cell>
          <cell r="J4640">
            <v>-5.8449999999999995E-4</v>
          </cell>
          <cell r="K4640">
            <v>0</v>
          </cell>
          <cell r="L4640">
            <v>5.8449999999999995E-4</v>
          </cell>
          <cell r="M4640">
            <v>1.4285000000000001E-3</v>
          </cell>
          <cell r="N4640">
            <v>1.4285000000000001E-3</v>
          </cell>
          <cell r="O4640">
            <v>1</v>
          </cell>
        </row>
        <row r="4641">
          <cell r="A4641" t="str">
            <v>C&amp;I</v>
          </cell>
          <cell r="B4641">
            <v>8</v>
          </cell>
          <cell r="C4641" t="str">
            <v>S</v>
          </cell>
          <cell r="D4641" t="str">
            <v>All</v>
          </cell>
          <cell r="E4641" t="str">
            <v>LCA: Greater Fresno</v>
          </cell>
          <cell r="F4641">
            <v>66.5</v>
          </cell>
          <cell r="H4641">
            <v>0</v>
          </cell>
          <cell r="I4641">
            <v>-1.4402E-3</v>
          </cell>
          <cell r="J4641">
            <v>-5.8929999999999996E-4</v>
          </cell>
          <cell r="K4641">
            <v>0</v>
          </cell>
          <cell r="L4641">
            <v>5.8929999999999996E-4</v>
          </cell>
          <cell r="M4641">
            <v>1.4402E-3</v>
          </cell>
          <cell r="N4641">
            <v>1.4402E-3</v>
          </cell>
          <cell r="O4641">
            <v>1</v>
          </cell>
        </row>
        <row r="4642">
          <cell r="A4642" t="str">
            <v>C&amp;I</v>
          </cell>
          <cell r="B4642">
            <v>9</v>
          </cell>
          <cell r="C4642" t="str">
            <v>S</v>
          </cell>
          <cell r="D4642" t="str">
            <v>All</v>
          </cell>
          <cell r="E4642" t="str">
            <v>LCA: Greater Fresno</v>
          </cell>
          <cell r="F4642">
            <v>74</v>
          </cell>
          <cell r="H4642">
            <v>0</v>
          </cell>
          <cell r="I4642">
            <v>-1.8060999999999999E-3</v>
          </cell>
          <cell r="J4642">
            <v>-7.3899999999999997E-4</v>
          </cell>
          <cell r="K4642">
            <v>0</v>
          </cell>
          <cell r="L4642">
            <v>7.3899999999999997E-4</v>
          </cell>
          <cell r="M4642">
            <v>1.8060999999999999E-3</v>
          </cell>
          <cell r="N4642">
            <v>1.8060999999999999E-3</v>
          </cell>
          <cell r="O4642">
            <v>1</v>
          </cell>
        </row>
        <row r="4643">
          <cell r="A4643" t="str">
            <v>C&amp;I</v>
          </cell>
          <cell r="B4643">
            <v>10</v>
          </cell>
          <cell r="C4643" t="str">
            <v>S</v>
          </cell>
          <cell r="D4643" t="str">
            <v>All</v>
          </cell>
          <cell r="E4643" t="str">
            <v>LCA: Greater Fresno</v>
          </cell>
          <cell r="F4643">
            <v>81.5</v>
          </cell>
          <cell r="H4643">
            <v>0</v>
          </cell>
          <cell r="I4643">
            <v>-2.7962999999999998E-3</v>
          </cell>
          <cell r="J4643">
            <v>-1.1441999999999999E-3</v>
          </cell>
          <cell r="K4643">
            <v>0</v>
          </cell>
          <cell r="L4643">
            <v>1.1441999999999999E-3</v>
          </cell>
          <cell r="M4643">
            <v>2.7962999999999998E-3</v>
          </cell>
          <cell r="N4643">
            <v>2.7962999999999998E-3</v>
          </cell>
          <cell r="O4643">
            <v>1</v>
          </cell>
        </row>
        <row r="4644">
          <cell r="A4644" t="str">
            <v>C&amp;I</v>
          </cell>
          <cell r="B4644">
            <v>11</v>
          </cell>
          <cell r="C4644" t="str">
            <v>S</v>
          </cell>
          <cell r="D4644" t="str">
            <v>All</v>
          </cell>
          <cell r="E4644" t="str">
            <v>LCA: Greater Fresno</v>
          </cell>
          <cell r="F4644">
            <v>86.5</v>
          </cell>
          <cell r="H4644">
            <v>0</v>
          </cell>
          <cell r="I4644">
            <v>-3.1419999999999998E-3</v>
          </cell>
          <cell r="J4644">
            <v>-1.2857000000000001E-3</v>
          </cell>
          <cell r="K4644">
            <v>0</v>
          </cell>
          <cell r="L4644">
            <v>1.2857000000000001E-3</v>
          </cell>
          <cell r="M4644">
            <v>3.1419999999999998E-3</v>
          </cell>
          <cell r="N4644">
            <v>3.1419999999999998E-3</v>
          </cell>
          <cell r="O4644">
            <v>1</v>
          </cell>
        </row>
        <row r="4645">
          <cell r="A4645" t="str">
            <v>C&amp;I</v>
          </cell>
          <cell r="B4645">
            <v>12</v>
          </cell>
          <cell r="C4645" t="str">
            <v>S</v>
          </cell>
          <cell r="D4645" t="str">
            <v>All</v>
          </cell>
          <cell r="E4645" t="str">
            <v>LCA: Greater Fresno</v>
          </cell>
          <cell r="F4645">
            <v>90</v>
          </cell>
          <cell r="H4645">
            <v>0</v>
          </cell>
          <cell r="I4645">
            <v>-1.6877999999999999E-3</v>
          </cell>
          <cell r="J4645">
            <v>-6.9070000000000004E-4</v>
          </cell>
          <cell r="K4645">
            <v>0</v>
          </cell>
          <cell r="L4645">
            <v>6.9070000000000004E-4</v>
          </cell>
          <cell r="M4645">
            <v>1.6877999999999999E-3</v>
          </cell>
          <cell r="N4645">
            <v>1.6877999999999999E-3</v>
          </cell>
          <cell r="O4645">
            <v>1</v>
          </cell>
        </row>
        <row r="4646">
          <cell r="A4646" t="str">
            <v>C&amp;I</v>
          </cell>
          <cell r="B4646">
            <v>13</v>
          </cell>
          <cell r="C4646" t="str">
            <v>S</v>
          </cell>
          <cell r="D4646" t="str">
            <v>All</v>
          </cell>
          <cell r="E4646" t="str">
            <v>LCA: Greater Fresno</v>
          </cell>
          <cell r="F4646">
            <v>91.5</v>
          </cell>
          <cell r="H4646">
            <v>0</v>
          </cell>
          <cell r="I4646">
            <v>-1.4603999999999999E-3</v>
          </cell>
          <cell r="J4646">
            <v>-5.976E-4</v>
          </cell>
          <cell r="K4646">
            <v>0</v>
          </cell>
          <cell r="L4646">
            <v>5.976E-4</v>
          </cell>
          <cell r="M4646">
            <v>1.4603999999999999E-3</v>
          </cell>
          <cell r="N4646">
            <v>1.4603999999999999E-3</v>
          </cell>
          <cell r="O4646">
            <v>1</v>
          </cell>
        </row>
        <row r="4647">
          <cell r="A4647" t="str">
            <v>C&amp;I</v>
          </cell>
          <cell r="B4647">
            <v>14</v>
          </cell>
          <cell r="C4647" t="str">
            <v>S</v>
          </cell>
          <cell r="D4647" t="str">
            <v>All</v>
          </cell>
          <cell r="E4647" t="str">
            <v>LCA: Greater Fresno</v>
          </cell>
          <cell r="F4647">
            <v>93.5</v>
          </cell>
          <cell r="H4647">
            <v>0</v>
          </cell>
          <cell r="I4647">
            <v>-1.5286E-3</v>
          </cell>
          <cell r="J4647">
            <v>-6.2549999999999997E-4</v>
          </cell>
          <cell r="K4647">
            <v>0</v>
          </cell>
          <cell r="L4647">
            <v>6.2549999999999997E-4</v>
          </cell>
          <cell r="M4647">
            <v>1.5286E-3</v>
          </cell>
          <cell r="N4647">
            <v>1.5286E-3</v>
          </cell>
          <cell r="O4647">
            <v>1</v>
          </cell>
        </row>
        <row r="4648">
          <cell r="A4648" t="str">
            <v>C&amp;I</v>
          </cell>
          <cell r="B4648">
            <v>15</v>
          </cell>
          <cell r="C4648" t="str">
            <v>S</v>
          </cell>
          <cell r="D4648" t="str">
            <v>All</v>
          </cell>
          <cell r="E4648" t="str">
            <v>LCA: Greater Fresno</v>
          </cell>
          <cell r="F4648">
            <v>95.5</v>
          </cell>
          <cell r="H4648">
            <v>0</v>
          </cell>
          <cell r="I4648">
            <v>-1.4888E-3</v>
          </cell>
          <cell r="J4648">
            <v>-6.0919999999999995E-4</v>
          </cell>
          <cell r="K4648">
            <v>0</v>
          </cell>
          <cell r="L4648">
            <v>6.0919999999999995E-4</v>
          </cell>
          <cell r="M4648">
            <v>1.4888E-3</v>
          </cell>
          <cell r="N4648">
            <v>1.4888E-3</v>
          </cell>
          <cell r="O4648">
            <v>1</v>
          </cell>
        </row>
        <row r="4649">
          <cell r="A4649" t="str">
            <v>C&amp;I</v>
          </cell>
          <cell r="B4649">
            <v>16</v>
          </cell>
          <cell r="C4649" t="str">
            <v>S</v>
          </cell>
          <cell r="D4649" t="str">
            <v>All</v>
          </cell>
          <cell r="E4649" t="str">
            <v>LCA: Greater Fresno</v>
          </cell>
          <cell r="F4649">
            <v>96</v>
          </cell>
          <cell r="H4649">
            <v>0</v>
          </cell>
          <cell r="I4649">
            <v>-2.1887E-3</v>
          </cell>
          <cell r="J4649">
            <v>-8.9559999999999998E-4</v>
          </cell>
          <cell r="K4649">
            <v>0</v>
          </cell>
          <cell r="L4649">
            <v>8.9559999999999998E-4</v>
          </cell>
          <cell r="M4649">
            <v>2.1887E-3</v>
          </cell>
          <cell r="N4649">
            <v>2.1887E-3</v>
          </cell>
          <cell r="O4649">
            <v>1</v>
          </cell>
        </row>
        <row r="4650">
          <cell r="A4650" t="str">
            <v>C&amp;I</v>
          </cell>
          <cell r="B4650">
            <v>17</v>
          </cell>
          <cell r="C4650" t="str">
            <v>S</v>
          </cell>
          <cell r="D4650" t="str">
            <v>All</v>
          </cell>
          <cell r="E4650" t="str">
            <v>LCA: Greater Fresno</v>
          </cell>
          <cell r="F4650">
            <v>95.5</v>
          </cell>
          <cell r="H4650">
            <v>0</v>
          </cell>
          <cell r="I4650">
            <v>-1.5022E-3</v>
          </cell>
          <cell r="J4650">
            <v>-6.1470000000000003E-4</v>
          </cell>
          <cell r="K4650">
            <v>0</v>
          </cell>
          <cell r="L4650">
            <v>6.1470000000000003E-4</v>
          </cell>
          <cell r="M4650">
            <v>1.5022E-3</v>
          </cell>
          <cell r="N4650">
            <v>1.5022E-3</v>
          </cell>
          <cell r="O4650">
            <v>1</v>
          </cell>
        </row>
        <row r="4651">
          <cell r="A4651" t="str">
            <v>C&amp;I</v>
          </cell>
          <cell r="B4651">
            <v>18</v>
          </cell>
          <cell r="C4651" t="str">
            <v>S</v>
          </cell>
          <cell r="D4651" t="str">
            <v>All</v>
          </cell>
          <cell r="E4651" t="str">
            <v>LCA: Greater Fresno</v>
          </cell>
          <cell r="F4651">
            <v>93.5</v>
          </cell>
          <cell r="H4651">
            <v>0</v>
          </cell>
          <cell r="I4651">
            <v>-1.4312000000000001E-3</v>
          </cell>
          <cell r="J4651">
            <v>-5.8560000000000003E-4</v>
          </cell>
          <cell r="K4651">
            <v>0</v>
          </cell>
          <cell r="L4651">
            <v>5.8560000000000003E-4</v>
          </cell>
          <cell r="M4651">
            <v>1.4312000000000001E-3</v>
          </cell>
          <cell r="N4651">
            <v>1.4312000000000001E-3</v>
          </cell>
          <cell r="O4651">
            <v>1</v>
          </cell>
        </row>
        <row r="4652">
          <cell r="A4652" t="str">
            <v>C&amp;I</v>
          </cell>
          <cell r="B4652">
            <v>19</v>
          </cell>
          <cell r="C4652" t="str">
            <v>S</v>
          </cell>
          <cell r="D4652" t="str">
            <v>All</v>
          </cell>
          <cell r="E4652" t="str">
            <v>LCA: Greater Fresno</v>
          </cell>
          <cell r="F4652">
            <v>91</v>
          </cell>
          <cell r="H4652">
            <v>0</v>
          </cell>
          <cell r="I4652">
            <v>-1.4258999999999999E-3</v>
          </cell>
          <cell r="J4652">
            <v>-5.8350000000000003E-4</v>
          </cell>
          <cell r="K4652">
            <v>0</v>
          </cell>
          <cell r="L4652">
            <v>5.8350000000000003E-4</v>
          </cell>
          <cell r="M4652">
            <v>1.4258999999999999E-3</v>
          </cell>
          <cell r="N4652">
            <v>1.4258999999999999E-3</v>
          </cell>
          <cell r="O4652">
            <v>1</v>
          </cell>
        </row>
        <row r="4653">
          <cell r="A4653" t="str">
            <v>C&amp;I</v>
          </cell>
          <cell r="B4653">
            <v>20</v>
          </cell>
          <cell r="C4653" t="str">
            <v>S</v>
          </cell>
          <cell r="D4653" t="str">
            <v>All</v>
          </cell>
          <cell r="E4653" t="str">
            <v>LCA: Greater Fresno</v>
          </cell>
          <cell r="F4653">
            <v>86</v>
          </cell>
          <cell r="H4653">
            <v>0</v>
          </cell>
          <cell r="I4653">
            <v>-1.4262999999999999E-3</v>
          </cell>
          <cell r="J4653">
            <v>-5.8359999999999998E-4</v>
          </cell>
          <cell r="K4653">
            <v>0</v>
          </cell>
          <cell r="L4653">
            <v>5.8359999999999998E-4</v>
          </cell>
          <cell r="M4653">
            <v>1.4262999999999999E-3</v>
          </cell>
          <cell r="N4653">
            <v>1.4262999999999999E-3</v>
          </cell>
          <cell r="O4653">
            <v>1</v>
          </cell>
        </row>
        <row r="4654">
          <cell r="A4654" t="str">
            <v>C&amp;I</v>
          </cell>
          <cell r="B4654">
            <v>21</v>
          </cell>
          <cell r="C4654" t="str">
            <v>S</v>
          </cell>
          <cell r="D4654" t="str">
            <v>All</v>
          </cell>
          <cell r="E4654" t="str">
            <v>LCA: Greater Fresno</v>
          </cell>
          <cell r="F4654">
            <v>83</v>
          </cell>
          <cell r="H4654">
            <v>0</v>
          </cell>
          <cell r="I4654">
            <v>-1.4333E-3</v>
          </cell>
          <cell r="J4654">
            <v>-5.865E-4</v>
          </cell>
          <cell r="K4654">
            <v>0</v>
          </cell>
          <cell r="L4654">
            <v>5.865E-4</v>
          </cell>
          <cell r="M4654">
            <v>1.4333E-3</v>
          </cell>
          <cell r="N4654">
            <v>1.4333E-3</v>
          </cell>
          <cell r="O4654">
            <v>1</v>
          </cell>
        </row>
        <row r="4655">
          <cell r="A4655" t="str">
            <v>C&amp;I</v>
          </cell>
          <cell r="B4655">
            <v>22</v>
          </cell>
          <cell r="C4655" t="str">
            <v>S</v>
          </cell>
          <cell r="D4655" t="str">
            <v>All</v>
          </cell>
          <cell r="E4655" t="str">
            <v>LCA: Greater Fresno</v>
          </cell>
          <cell r="F4655">
            <v>76</v>
          </cell>
          <cell r="H4655">
            <v>0</v>
          </cell>
          <cell r="I4655">
            <v>-1.4254000000000001E-3</v>
          </cell>
          <cell r="J4655">
            <v>-5.8330000000000003E-4</v>
          </cell>
          <cell r="K4655">
            <v>0</v>
          </cell>
          <cell r="L4655">
            <v>5.8330000000000003E-4</v>
          </cell>
          <cell r="M4655">
            <v>1.4254000000000001E-3</v>
          </cell>
          <cell r="N4655">
            <v>1.4254000000000001E-3</v>
          </cell>
          <cell r="O4655">
            <v>1</v>
          </cell>
        </row>
        <row r="4656">
          <cell r="A4656" t="str">
            <v>C&amp;I</v>
          </cell>
          <cell r="B4656">
            <v>23</v>
          </cell>
          <cell r="C4656" t="str">
            <v>S</v>
          </cell>
          <cell r="D4656" t="str">
            <v>All</v>
          </cell>
          <cell r="E4656" t="str">
            <v>LCA: Greater Fresno</v>
          </cell>
          <cell r="F4656">
            <v>74</v>
          </cell>
          <cell r="H4656">
            <v>0</v>
          </cell>
          <cell r="I4656">
            <v>-1.4268E-3</v>
          </cell>
          <cell r="J4656">
            <v>-5.8379999999999999E-4</v>
          </cell>
          <cell r="K4656">
            <v>0</v>
          </cell>
          <cell r="L4656">
            <v>5.8379999999999999E-4</v>
          </cell>
          <cell r="M4656">
            <v>1.4268E-3</v>
          </cell>
          <cell r="N4656">
            <v>1.4268E-3</v>
          </cell>
          <cell r="O4656">
            <v>1</v>
          </cell>
        </row>
        <row r="4657">
          <cell r="A4657" t="str">
            <v>C&amp;I</v>
          </cell>
          <cell r="B4657">
            <v>24</v>
          </cell>
          <cell r="C4657" t="str">
            <v>S</v>
          </cell>
          <cell r="D4657" t="str">
            <v>All</v>
          </cell>
          <cell r="E4657" t="str">
            <v>LCA: Greater Fresno</v>
          </cell>
          <cell r="F4657">
            <v>72.5</v>
          </cell>
          <cell r="H4657">
            <v>0</v>
          </cell>
          <cell r="I4657">
            <v>-1.426E-3</v>
          </cell>
          <cell r="J4657">
            <v>-5.8350000000000003E-4</v>
          </cell>
          <cell r="K4657">
            <v>0</v>
          </cell>
          <cell r="L4657">
            <v>5.8350000000000003E-4</v>
          </cell>
          <cell r="M4657">
            <v>1.426E-3</v>
          </cell>
          <cell r="N4657">
            <v>1.426E-3</v>
          </cell>
          <cell r="O4657">
            <v>1</v>
          </cell>
        </row>
        <row r="4658">
          <cell r="A4658" t="str">
            <v>C&amp;I</v>
          </cell>
          <cell r="B4658">
            <v>1</v>
          </cell>
          <cell r="C4658" t="str">
            <v>S</v>
          </cell>
          <cell r="D4658" t="str">
            <v>All</v>
          </cell>
          <cell r="E4658" t="str">
            <v>LCA: Other</v>
          </cell>
          <cell r="F4658">
            <v>71.022099999999995</v>
          </cell>
          <cell r="G4658">
            <v>1.109189</v>
          </cell>
          <cell r="H4658">
            <v>1.0906070000000001</v>
          </cell>
          <cell r="I4658">
            <v>-0.29327300000000001</v>
          </cell>
          <cell r="J4658">
            <v>-0.1200049</v>
          </cell>
          <cell r="K4658">
            <v>0</v>
          </cell>
          <cell r="L4658">
            <v>0.1200049</v>
          </cell>
          <cell r="M4658">
            <v>0.29327300000000001</v>
          </cell>
          <cell r="N4658">
            <v>0.29327300000000001</v>
          </cell>
          <cell r="O4658">
            <v>101</v>
          </cell>
        </row>
        <row r="4659">
          <cell r="A4659" t="str">
            <v>C&amp;I</v>
          </cell>
          <cell r="B4659">
            <v>2</v>
          </cell>
          <cell r="C4659" t="str">
            <v>S</v>
          </cell>
          <cell r="D4659" t="str">
            <v>All</v>
          </cell>
          <cell r="E4659" t="str">
            <v>LCA: Other</v>
          </cell>
          <cell r="F4659">
            <v>69.196100000000001</v>
          </cell>
          <cell r="G4659">
            <v>1.034608</v>
          </cell>
          <cell r="H4659">
            <v>1.0499080000000001</v>
          </cell>
          <cell r="I4659">
            <v>-0.29335889999999998</v>
          </cell>
          <cell r="J4659">
            <v>-0.1200401</v>
          </cell>
          <cell r="K4659">
            <v>0</v>
          </cell>
          <cell r="L4659">
            <v>0.1200401</v>
          </cell>
          <cell r="M4659">
            <v>0.29335889999999998</v>
          </cell>
          <cell r="N4659">
            <v>0.29335889999999998</v>
          </cell>
          <cell r="O4659">
            <v>101</v>
          </cell>
        </row>
        <row r="4660">
          <cell r="A4660" t="str">
            <v>C&amp;I</v>
          </cell>
          <cell r="B4660">
            <v>3</v>
          </cell>
          <cell r="C4660" t="str">
            <v>S</v>
          </cell>
          <cell r="D4660" t="str">
            <v>All</v>
          </cell>
          <cell r="E4660" t="str">
            <v>LCA: Other</v>
          </cell>
          <cell r="F4660">
            <v>67.088399999999993</v>
          </cell>
          <cell r="G4660">
            <v>1.0116750000000001</v>
          </cell>
          <cell r="H4660">
            <v>1.0198929999999999</v>
          </cell>
          <cell r="I4660">
            <v>-0.29204039999999998</v>
          </cell>
          <cell r="J4660">
            <v>-0.1195006</v>
          </cell>
          <cell r="K4660">
            <v>0</v>
          </cell>
          <cell r="L4660">
            <v>0.1195006</v>
          </cell>
          <cell r="M4660">
            <v>0.29204039999999998</v>
          </cell>
          <cell r="N4660">
            <v>0.29204039999999998</v>
          </cell>
          <cell r="O4660">
            <v>101</v>
          </cell>
        </row>
        <row r="4661">
          <cell r="A4661" t="str">
            <v>C&amp;I</v>
          </cell>
          <cell r="B4661">
            <v>4</v>
          </cell>
          <cell r="C4661" t="str">
            <v>S</v>
          </cell>
          <cell r="D4661" t="str">
            <v>All</v>
          </cell>
          <cell r="E4661" t="str">
            <v>LCA: Other</v>
          </cell>
          <cell r="F4661">
            <v>66.588399999999993</v>
          </cell>
          <cell r="G4661">
            <v>0.97989029999999999</v>
          </cell>
          <cell r="H4661">
            <v>0.99138499999999996</v>
          </cell>
          <cell r="I4661">
            <v>-0.29119590000000001</v>
          </cell>
          <cell r="J4661">
            <v>-0.119155</v>
          </cell>
          <cell r="K4661">
            <v>0</v>
          </cell>
          <cell r="L4661">
            <v>0.119155</v>
          </cell>
          <cell r="M4661">
            <v>0.29119590000000001</v>
          </cell>
          <cell r="N4661">
            <v>0.29119590000000001</v>
          </cell>
          <cell r="O4661">
            <v>101</v>
          </cell>
        </row>
        <row r="4662">
          <cell r="A4662" t="str">
            <v>C&amp;I</v>
          </cell>
          <cell r="B4662">
            <v>5</v>
          </cell>
          <cell r="C4662" t="str">
            <v>S</v>
          </cell>
          <cell r="D4662" t="str">
            <v>All</v>
          </cell>
          <cell r="E4662" t="str">
            <v>LCA: Other</v>
          </cell>
          <cell r="F4662">
            <v>65.566299999999998</v>
          </cell>
          <cell r="G4662">
            <v>0.99582139999999997</v>
          </cell>
          <cell r="H4662">
            <v>1.037283</v>
          </cell>
          <cell r="I4662">
            <v>-0.29021259999999999</v>
          </cell>
          <cell r="J4662">
            <v>-0.1187526</v>
          </cell>
          <cell r="K4662">
            <v>0</v>
          </cell>
          <cell r="L4662">
            <v>0.1187526</v>
          </cell>
          <cell r="M4662">
            <v>0.29021259999999999</v>
          </cell>
          <cell r="N4662">
            <v>0.29021259999999999</v>
          </cell>
          <cell r="O4662">
            <v>101</v>
          </cell>
        </row>
        <row r="4663">
          <cell r="A4663" t="str">
            <v>C&amp;I</v>
          </cell>
          <cell r="B4663">
            <v>6</v>
          </cell>
          <cell r="C4663" t="str">
            <v>S</v>
          </cell>
          <cell r="D4663" t="str">
            <v>All</v>
          </cell>
          <cell r="E4663" t="str">
            <v>LCA: Other</v>
          </cell>
          <cell r="F4663">
            <v>64.892300000000006</v>
          </cell>
          <cell r="G4663">
            <v>1.357615</v>
          </cell>
          <cell r="H4663">
            <v>1.426858</v>
          </cell>
          <cell r="I4663">
            <v>-0.2950855</v>
          </cell>
          <cell r="J4663">
            <v>-0.1207466</v>
          </cell>
          <cell r="K4663">
            <v>0</v>
          </cell>
          <cell r="L4663">
            <v>0.1207466</v>
          </cell>
          <cell r="M4663">
            <v>0.2950855</v>
          </cell>
          <cell r="N4663">
            <v>0.2950855</v>
          </cell>
          <cell r="O4663">
            <v>101</v>
          </cell>
        </row>
        <row r="4664">
          <cell r="A4664" t="str">
            <v>C&amp;I</v>
          </cell>
          <cell r="B4664">
            <v>7</v>
          </cell>
          <cell r="C4664" t="str">
            <v>S</v>
          </cell>
          <cell r="D4664" t="str">
            <v>All</v>
          </cell>
          <cell r="E4664" t="str">
            <v>LCA: Other</v>
          </cell>
          <cell r="F4664">
            <v>64.522099999999995</v>
          </cell>
          <cell r="G4664">
            <v>1.430995</v>
          </cell>
          <cell r="H4664">
            <v>1.462947</v>
          </cell>
          <cell r="I4664">
            <v>-0.29689779999999999</v>
          </cell>
          <cell r="J4664">
            <v>-0.1214882</v>
          </cell>
          <cell r="K4664">
            <v>0</v>
          </cell>
          <cell r="L4664">
            <v>0.1214882</v>
          </cell>
          <cell r="M4664">
            <v>0.29689779999999999</v>
          </cell>
          <cell r="N4664">
            <v>0.29689779999999999</v>
          </cell>
          <cell r="O4664">
            <v>101</v>
          </cell>
        </row>
        <row r="4665">
          <cell r="A4665" t="str">
            <v>C&amp;I</v>
          </cell>
          <cell r="B4665">
            <v>8</v>
          </cell>
          <cell r="C4665" t="str">
            <v>S</v>
          </cell>
          <cell r="D4665" t="str">
            <v>All</v>
          </cell>
          <cell r="E4665" t="str">
            <v>LCA: Other</v>
          </cell>
          <cell r="F4665">
            <v>65.825999999999993</v>
          </cell>
          <cell r="G4665">
            <v>1.5504089999999999</v>
          </cell>
          <cell r="H4665">
            <v>1.395165</v>
          </cell>
          <cell r="I4665">
            <v>-0.29773460000000002</v>
          </cell>
          <cell r="J4665">
            <v>-0.1218306</v>
          </cell>
          <cell r="K4665">
            <v>0</v>
          </cell>
          <cell r="L4665">
            <v>0.1218306</v>
          </cell>
          <cell r="M4665">
            <v>0.29773460000000002</v>
          </cell>
          <cell r="N4665">
            <v>0.29773460000000002</v>
          </cell>
          <cell r="O4665">
            <v>101</v>
          </cell>
        </row>
        <row r="4666">
          <cell r="A4666" t="str">
            <v>C&amp;I</v>
          </cell>
          <cell r="B4666">
            <v>9</v>
          </cell>
          <cell r="C4666" t="str">
            <v>S</v>
          </cell>
          <cell r="D4666" t="str">
            <v>All</v>
          </cell>
          <cell r="E4666" t="str">
            <v>LCA: Other</v>
          </cell>
          <cell r="F4666">
            <v>69.5</v>
          </cell>
          <cell r="G4666">
            <v>2.2291720000000002</v>
          </cell>
          <cell r="H4666">
            <v>2.155929</v>
          </cell>
          <cell r="I4666">
            <v>-0.3079616</v>
          </cell>
          <cell r="J4666">
            <v>-0.1260154</v>
          </cell>
          <cell r="K4666">
            <v>0</v>
          </cell>
          <cell r="L4666">
            <v>0.1260154</v>
          </cell>
          <cell r="M4666">
            <v>0.3079616</v>
          </cell>
          <cell r="N4666">
            <v>0.3079616</v>
          </cell>
          <cell r="O4666">
            <v>101</v>
          </cell>
        </row>
        <row r="4667">
          <cell r="A4667" t="str">
            <v>C&amp;I</v>
          </cell>
          <cell r="B4667">
            <v>10</v>
          </cell>
          <cell r="C4667" t="str">
            <v>S</v>
          </cell>
          <cell r="D4667" t="str">
            <v>All</v>
          </cell>
          <cell r="E4667" t="str">
            <v>LCA: Other</v>
          </cell>
          <cell r="F4667">
            <v>75</v>
          </cell>
          <cell r="G4667">
            <v>3.0632060000000001</v>
          </cell>
          <cell r="H4667">
            <v>3.2736619999999998</v>
          </cell>
          <cell r="I4667">
            <v>-0.32112180000000001</v>
          </cell>
          <cell r="J4667">
            <v>-0.1314005</v>
          </cell>
          <cell r="K4667">
            <v>0</v>
          </cell>
          <cell r="L4667">
            <v>0.1314005</v>
          </cell>
          <cell r="M4667">
            <v>0.32112180000000001</v>
          </cell>
          <cell r="N4667">
            <v>0.32112180000000001</v>
          </cell>
          <cell r="O4667">
            <v>101</v>
          </cell>
        </row>
        <row r="4668">
          <cell r="A4668" t="str">
            <v>C&amp;I</v>
          </cell>
          <cell r="B4668">
            <v>11</v>
          </cell>
          <cell r="C4668" t="str">
            <v>S</v>
          </cell>
          <cell r="D4668" t="str">
            <v>All</v>
          </cell>
          <cell r="E4668" t="str">
            <v>LCA: Other</v>
          </cell>
          <cell r="F4668">
            <v>79.781800000000004</v>
          </cell>
          <cell r="G4668">
            <v>3.3862950000000001</v>
          </cell>
          <cell r="H4668">
            <v>3.2513420000000002</v>
          </cell>
          <cell r="I4668">
            <v>-0.31946089999999999</v>
          </cell>
          <cell r="J4668">
            <v>-0.1307208</v>
          </cell>
          <cell r="K4668">
            <v>0</v>
          </cell>
          <cell r="L4668">
            <v>0.1307208</v>
          </cell>
          <cell r="M4668">
            <v>0.31946089999999999</v>
          </cell>
          <cell r="N4668">
            <v>0.31946089999999999</v>
          </cell>
          <cell r="O4668">
            <v>101</v>
          </cell>
        </row>
        <row r="4669">
          <cell r="A4669" t="str">
            <v>C&amp;I</v>
          </cell>
          <cell r="B4669">
            <v>12</v>
          </cell>
          <cell r="C4669" t="str">
            <v>S</v>
          </cell>
          <cell r="D4669" t="str">
            <v>All</v>
          </cell>
          <cell r="E4669" t="str">
            <v>LCA: Other</v>
          </cell>
          <cell r="F4669">
            <v>83.781800000000004</v>
          </cell>
          <cell r="G4669">
            <v>3.728504</v>
          </cell>
          <cell r="H4669">
            <v>3.6291509999999998</v>
          </cell>
          <cell r="I4669">
            <v>-0.32015189999999999</v>
          </cell>
          <cell r="J4669">
            <v>-0.1310036</v>
          </cell>
          <cell r="K4669">
            <v>0</v>
          </cell>
          <cell r="L4669">
            <v>0.1310036</v>
          </cell>
          <cell r="M4669">
            <v>0.32015189999999999</v>
          </cell>
          <cell r="N4669">
            <v>0.32015189999999999</v>
          </cell>
          <cell r="O4669">
            <v>101</v>
          </cell>
        </row>
        <row r="4670">
          <cell r="A4670" t="str">
            <v>C&amp;I</v>
          </cell>
          <cell r="B4670">
            <v>13</v>
          </cell>
          <cell r="C4670" t="str">
            <v>S</v>
          </cell>
          <cell r="D4670" t="str">
            <v>All</v>
          </cell>
          <cell r="E4670" t="str">
            <v>LCA: Other</v>
          </cell>
          <cell r="F4670">
            <v>87.281800000000004</v>
          </cell>
          <cell r="G4670">
            <v>4.0276069999999997</v>
          </cell>
          <cell r="H4670">
            <v>4.0143129999999996</v>
          </cell>
          <cell r="I4670">
            <v>-0.32656259999999998</v>
          </cell>
          <cell r="J4670">
            <v>-0.13362679999999999</v>
          </cell>
          <cell r="K4670">
            <v>0</v>
          </cell>
          <cell r="L4670">
            <v>0.13362679999999999</v>
          </cell>
          <cell r="M4670">
            <v>0.32656259999999998</v>
          </cell>
          <cell r="N4670">
            <v>0.32656259999999998</v>
          </cell>
          <cell r="O4670">
            <v>101</v>
          </cell>
        </row>
        <row r="4671">
          <cell r="A4671" t="str">
            <v>C&amp;I</v>
          </cell>
          <cell r="B4671">
            <v>14</v>
          </cell>
          <cell r="C4671" t="str">
            <v>S</v>
          </cell>
          <cell r="D4671" t="str">
            <v>All</v>
          </cell>
          <cell r="E4671" t="str">
            <v>LCA: Other</v>
          </cell>
          <cell r="F4671">
            <v>90.651899999999998</v>
          </cell>
          <cell r="G4671">
            <v>4.4929649999999999</v>
          </cell>
          <cell r="H4671">
            <v>4.9012529999999996</v>
          </cell>
          <cell r="I4671">
            <v>-0.32647710000000002</v>
          </cell>
          <cell r="J4671">
            <v>-0.13359180000000001</v>
          </cell>
          <cell r="K4671">
            <v>0</v>
          </cell>
          <cell r="L4671">
            <v>0.13359180000000001</v>
          </cell>
          <cell r="M4671">
            <v>0.32647710000000002</v>
          </cell>
          <cell r="N4671">
            <v>0.32647710000000002</v>
          </cell>
          <cell r="O4671">
            <v>101</v>
          </cell>
        </row>
        <row r="4672">
          <cell r="A4672" t="str">
            <v>C&amp;I</v>
          </cell>
          <cell r="B4672">
            <v>15</v>
          </cell>
          <cell r="C4672" t="str">
            <v>S</v>
          </cell>
          <cell r="D4672" t="str">
            <v>All</v>
          </cell>
          <cell r="E4672" t="str">
            <v>LCA: Other</v>
          </cell>
          <cell r="F4672">
            <v>93.674000000000007</v>
          </cell>
          <cell r="G4672">
            <v>4.8211370000000002</v>
          </cell>
          <cell r="H4672">
            <v>4.66045</v>
          </cell>
          <cell r="I4672">
            <v>-0.33104339999999999</v>
          </cell>
          <cell r="J4672">
            <v>-0.13546030000000001</v>
          </cell>
          <cell r="K4672">
            <v>0</v>
          </cell>
          <cell r="L4672">
            <v>0.13546030000000001</v>
          </cell>
          <cell r="M4672">
            <v>0.33104339999999999</v>
          </cell>
          <cell r="N4672">
            <v>0.33104339999999999</v>
          </cell>
          <cell r="O4672">
            <v>101</v>
          </cell>
        </row>
        <row r="4673">
          <cell r="A4673" t="str">
            <v>C&amp;I</v>
          </cell>
          <cell r="B4673">
            <v>16</v>
          </cell>
          <cell r="C4673" t="str">
            <v>S</v>
          </cell>
          <cell r="D4673" t="str">
            <v>All</v>
          </cell>
          <cell r="E4673" t="str">
            <v>LCA: Other</v>
          </cell>
          <cell r="F4673">
            <v>95.174000000000007</v>
          </cell>
          <cell r="G4673">
            <v>4.8866610000000001</v>
          </cell>
          <cell r="H4673">
            <v>4.6388249999999998</v>
          </cell>
          <cell r="I4673">
            <v>-0.34883439999999999</v>
          </cell>
          <cell r="J4673">
            <v>-0.14274020000000001</v>
          </cell>
          <cell r="K4673">
            <v>0</v>
          </cell>
          <cell r="L4673">
            <v>0.14274020000000001</v>
          </cell>
          <cell r="M4673">
            <v>0.34883439999999999</v>
          </cell>
          <cell r="N4673">
            <v>0.34883439999999999</v>
          </cell>
          <cell r="O4673">
            <v>101</v>
          </cell>
        </row>
        <row r="4674">
          <cell r="A4674" t="str">
            <v>C&amp;I</v>
          </cell>
          <cell r="B4674">
            <v>17</v>
          </cell>
          <cell r="C4674" t="str">
            <v>S</v>
          </cell>
          <cell r="D4674" t="str">
            <v>All</v>
          </cell>
          <cell r="E4674" t="str">
            <v>LCA: Other</v>
          </cell>
          <cell r="F4674">
            <v>96</v>
          </cell>
          <cell r="G4674">
            <v>4.4599710000000004</v>
          </cell>
          <cell r="H4674">
            <v>3.9182920000000001</v>
          </cell>
          <cell r="I4674">
            <v>-0.3534157</v>
          </cell>
          <cell r="J4674">
            <v>-0.14461479999999999</v>
          </cell>
          <cell r="K4674">
            <v>0</v>
          </cell>
          <cell r="L4674">
            <v>0.14461479999999999</v>
          </cell>
          <cell r="M4674">
            <v>0.3534157</v>
          </cell>
          <cell r="N4674">
            <v>0.3534157</v>
          </cell>
          <cell r="O4674">
            <v>101</v>
          </cell>
        </row>
        <row r="4675">
          <cell r="A4675" t="str">
            <v>C&amp;I</v>
          </cell>
          <cell r="B4675">
            <v>18</v>
          </cell>
          <cell r="C4675" t="str">
            <v>S</v>
          </cell>
          <cell r="D4675" t="str">
            <v>All</v>
          </cell>
          <cell r="E4675" t="str">
            <v>LCA: Other</v>
          </cell>
          <cell r="F4675">
            <v>96.151899999999998</v>
          </cell>
          <cell r="G4675">
            <v>3.6069689999999999</v>
          </cell>
          <cell r="H4675">
            <v>3.4579620000000002</v>
          </cell>
          <cell r="I4675">
            <v>-0.35286020000000001</v>
          </cell>
          <cell r="J4675">
            <v>-0.1443876</v>
          </cell>
          <cell r="K4675">
            <v>0</v>
          </cell>
          <cell r="L4675">
            <v>0.1443876</v>
          </cell>
          <cell r="M4675">
            <v>0.35286020000000001</v>
          </cell>
          <cell r="N4675">
            <v>0.35286020000000001</v>
          </cell>
          <cell r="O4675">
            <v>101</v>
          </cell>
        </row>
        <row r="4676">
          <cell r="A4676" t="str">
            <v>C&amp;I</v>
          </cell>
          <cell r="B4676">
            <v>19</v>
          </cell>
          <cell r="C4676" t="str">
            <v>S</v>
          </cell>
          <cell r="D4676" t="str">
            <v>All</v>
          </cell>
          <cell r="E4676" t="str">
            <v>LCA: Other</v>
          </cell>
          <cell r="F4676">
            <v>95.151899999999998</v>
          </cell>
          <cell r="G4676">
            <v>2.6999119999999999</v>
          </cell>
          <cell r="H4676">
            <v>3.2034769999999999</v>
          </cell>
          <cell r="I4676">
            <v>-0.33897240000000001</v>
          </cell>
          <cell r="J4676">
            <v>-0.13870469999999999</v>
          </cell>
          <cell r="K4676">
            <v>0</v>
          </cell>
          <cell r="L4676">
            <v>0.13870469999999999</v>
          </cell>
          <cell r="M4676">
            <v>0.33897240000000001</v>
          </cell>
          <cell r="N4676">
            <v>0.33897240000000001</v>
          </cell>
          <cell r="O4676">
            <v>101</v>
          </cell>
        </row>
        <row r="4677">
          <cell r="A4677" t="str">
            <v>C&amp;I</v>
          </cell>
          <cell r="B4677">
            <v>20</v>
          </cell>
          <cell r="C4677" t="str">
            <v>S</v>
          </cell>
          <cell r="D4677" t="str">
            <v>All</v>
          </cell>
          <cell r="E4677" t="str">
            <v>LCA: Other</v>
          </cell>
          <cell r="F4677">
            <v>91.848100000000002</v>
          </cell>
          <cell r="G4677">
            <v>2.6070890000000002</v>
          </cell>
          <cell r="H4677">
            <v>2.033099</v>
          </cell>
          <cell r="I4677">
            <v>-0.34054689999999999</v>
          </cell>
          <cell r="J4677">
            <v>-0.139349</v>
          </cell>
          <cell r="K4677">
            <v>0</v>
          </cell>
          <cell r="L4677">
            <v>0.139349</v>
          </cell>
          <cell r="M4677">
            <v>0.34054689999999999</v>
          </cell>
          <cell r="N4677">
            <v>0.34054689999999999</v>
          </cell>
          <cell r="O4677">
            <v>101</v>
          </cell>
        </row>
        <row r="4678">
          <cell r="A4678" t="str">
            <v>C&amp;I</v>
          </cell>
          <cell r="B4678">
            <v>21</v>
          </cell>
          <cell r="C4678" t="str">
            <v>S</v>
          </cell>
          <cell r="D4678" t="str">
            <v>All</v>
          </cell>
          <cell r="E4678" t="str">
            <v>LCA: Other</v>
          </cell>
          <cell r="F4678">
            <v>87.022099999999995</v>
          </cell>
          <cell r="G4678">
            <v>2.0853860000000002</v>
          </cell>
          <cell r="H4678">
            <v>2.0755089999999998</v>
          </cell>
          <cell r="I4678">
            <v>-0.32397140000000002</v>
          </cell>
          <cell r="J4678">
            <v>-0.1325665</v>
          </cell>
          <cell r="K4678">
            <v>0</v>
          </cell>
          <cell r="L4678">
            <v>0.1325665</v>
          </cell>
          <cell r="M4678">
            <v>0.32397140000000002</v>
          </cell>
          <cell r="N4678">
            <v>0.32397140000000002</v>
          </cell>
          <cell r="O4678">
            <v>101</v>
          </cell>
        </row>
        <row r="4679">
          <cell r="A4679" t="str">
            <v>C&amp;I</v>
          </cell>
          <cell r="B4679">
            <v>22</v>
          </cell>
          <cell r="C4679" t="str">
            <v>S</v>
          </cell>
          <cell r="D4679" t="str">
            <v>All</v>
          </cell>
          <cell r="E4679" t="str">
            <v>LCA: Other</v>
          </cell>
          <cell r="F4679">
            <v>83.370199999999997</v>
          </cell>
          <cell r="G4679">
            <v>1.63364</v>
          </cell>
          <cell r="H4679">
            <v>1.355396</v>
          </cell>
          <cell r="I4679">
            <v>-0.32365699999999997</v>
          </cell>
          <cell r="J4679">
            <v>-0.13243779999999999</v>
          </cell>
          <cell r="K4679">
            <v>0</v>
          </cell>
          <cell r="L4679">
            <v>0.13243779999999999</v>
          </cell>
          <cell r="M4679">
            <v>0.32365699999999997</v>
          </cell>
          <cell r="N4679">
            <v>0.32365699999999997</v>
          </cell>
          <cell r="O4679">
            <v>101</v>
          </cell>
        </row>
        <row r="4680">
          <cell r="A4680" t="str">
            <v>C&amp;I</v>
          </cell>
          <cell r="B4680">
            <v>23</v>
          </cell>
          <cell r="C4680" t="str">
            <v>S</v>
          </cell>
          <cell r="D4680" t="str">
            <v>All</v>
          </cell>
          <cell r="E4680" t="str">
            <v>LCA: Other</v>
          </cell>
          <cell r="F4680">
            <v>80.674000000000007</v>
          </cell>
          <cell r="G4680">
            <v>1.4240550000000001</v>
          </cell>
          <cell r="H4680">
            <v>1.143907</v>
          </cell>
          <cell r="I4680">
            <v>-0.3094865</v>
          </cell>
          <cell r="J4680">
            <v>-0.12663940000000001</v>
          </cell>
          <cell r="K4680">
            <v>0</v>
          </cell>
          <cell r="L4680">
            <v>0.12663940000000001</v>
          </cell>
          <cell r="M4680">
            <v>0.3094865</v>
          </cell>
          <cell r="N4680">
            <v>0.3094865</v>
          </cell>
          <cell r="O4680">
            <v>101</v>
          </cell>
        </row>
        <row r="4681">
          <cell r="A4681" t="str">
            <v>C&amp;I</v>
          </cell>
          <cell r="B4681">
            <v>24</v>
          </cell>
          <cell r="C4681" t="str">
            <v>S</v>
          </cell>
          <cell r="D4681" t="str">
            <v>All</v>
          </cell>
          <cell r="E4681" t="str">
            <v>LCA: Other</v>
          </cell>
          <cell r="F4681">
            <v>78.674000000000007</v>
          </cell>
          <cell r="G4681">
            <v>1.2807200000000001</v>
          </cell>
          <cell r="H4681">
            <v>1.064859</v>
          </cell>
          <cell r="I4681">
            <v>-0.30301709999999998</v>
          </cell>
          <cell r="J4681">
            <v>-0.12399209999999999</v>
          </cell>
          <cell r="K4681">
            <v>0</v>
          </cell>
          <cell r="L4681">
            <v>0.12399209999999999</v>
          </cell>
          <cell r="M4681">
            <v>0.30301709999999998</v>
          </cell>
          <cell r="N4681">
            <v>0.30301709999999998</v>
          </cell>
          <cell r="O4681">
            <v>101</v>
          </cell>
        </row>
        <row r="4682">
          <cell r="A4682" t="str">
            <v>C&amp;I</v>
          </cell>
          <cell r="B4682">
            <v>1</v>
          </cell>
          <cell r="C4682" t="str">
            <v>S</v>
          </cell>
          <cell r="D4682" t="str">
            <v>All</v>
          </cell>
          <cell r="E4682" t="str">
            <v>LCA: Sierra</v>
          </cell>
          <cell r="F4682">
            <v>63.278799999999997</v>
          </cell>
          <cell r="G4682">
            <v>1.3487929999999999</v>
          </cell>
          <cell r="H4682">
            <v>1.3774390000000001</v>
          </cell>
          <cell r="I4682">
            <v>-0.34741699999999998</v>
          </cell>
          <cell r="J4682">
            <v>-0.14216019999999999</v>
          </cell>
          <cell r="K4682">
            <v>0</v>
          </cell>
          <cell r="L4682">
            <v>0.14216019999999999</v>
          </cell>
          <cell r="M4682">
            <v>0.34741699999999998</v>
          </cell>
          <cell r="N4682">
            <v>0.34741699999999998</v>
          </cell>
          <cell r="O4682">
            <v>66</v>
          </cell>
        </row>
        <row r="4683">
          <cell r="A4683" t="str">
            <v>C&amp;I</v>
          </cell>
          <cell r="B4683">
            <v>2</v>
          </cell>
          <cell r="C4683" t="str">
            <v>S</v>
          </cell>
          <cell r="D4683" t="str">
            <v>All</v>
          </cell>
          <cell r="E4683" t="str">
            <v>LCA: Sierra</v>
          </cell>
          <cell r="F4683">
            <v>62.362000000000002</v>
          </cell>
          <cell r="G4683">
            <v>1.3441749999999999</v>
          </cell>
          <cell r="H4683">
            <v>1.2789790000000001</v>
          </cell>
          <cell r="I4683">
            <v>-0.33914430000000001</v>
          </cell>
          <cell r="J4683">
            <v>-0.13877510000000001</v>
          </cell>
          <cell r="K4683">
            <v>0</v>
          </cell>
          <cell r="L4683">
            <v>0.13877510000000001</v>
          </cell>
          <cell r="M4683">
            <v>0.33914430000000001</v>
          </cell>
          <cell r="N4683">
            <v>0.33914430000000001</v>
          </cell>
          <cell r="O4683">
            <v>66</v>
          </cell>
        </row>
        <row r="4684">
          <cell r="A4684" t="str">
            <v>C&amp;I</v>
          </cell>
          <cell r="B4684">
            <v>3</v>
          </cell>
          <cell r="C4684" t="str">
            <v>S</v>
          </cell>
          <cell r="D4684" t="str">
            <v>All</v>
          </cell>
          <cell r="E4684" t="str">
            <v>LCA: Sierra</v>
          </cell>
          <cell r="F4684">
            <v>60.667299999999997</v>
          </cell>
          <cell r="G4684">
            <v>1.341488</v>
          </cell>
          <cell r="H4684">
            <v>1.3130250000000001</v>
          </cell>
          <cell r="I4684">
            <v>-0.33238519999999999</v>
          </cell>
          <cell r="J4684">
            <v>-0.1360094</v>
          </cell>
          <cell r="K4684">
            <v>0</v>
          </cell>
          <cell r="L4684">
            <v>0.1360094</v>
          </cell>
          <cell r="M4684">
            <v>0.33238519999999999</v>
          </cell>
          <cell r="N4684">
            <v>0.33238519999999999</v>
          </cell>
          <cell r="O4684">
            <v>66</v>
          </cell>
        </row>
        <row r="4685">
          <cell r="A4685" t="str">
            <v>C&amp;I</v>
          </cell>
          <cell r="B4685">
            <v>4</v>
          </cell>
          <cell r="C4685" t="str">
            <v>S</v>
          </cell>
          <cell r="D4685" t="str">
            <v>All</v>
          </cell>
          <cell r="E4685" t="str">
            <v>LCA: Sierra</v>
          </cell>
          <cell r="F4685">
            <v>60.889400000000002</v>
          </cell>
          <cell r="G4685">
            <v>1.244014</v>
          </cell>
          <cell r="H4685">
            <v>1.181918</v>
          </cell>
          <cell r="I4685">
            <v>-0.32928829999999998</v>
          </cell>
          <cell r="J4685">
            <v>-0.1347421</v>
          </cell>
          <cell r="K4685">
            <v>0</v>
          </cell>
          <cell r="L4685">
            <v>0.1347421</v>
          </cell>
          <cell r="M4685">
            <v>0.32928829999999998</v>
          </cell>
          <cell r="N4685">
            <v>0.32928829999999998</v>
          </cell>
          <cell r="O4685">
            <v>66</v>
          </cell>
        </row>
        <row r="4686">
          <cell r="A4686" t="str">
            <v>C&amp;I</v>
          </cell>
          <cell r="B4686">
            <v>5</v>
          </cell>
          <cell r="C4686" t="str">
            <v>S</v>
          </cell>
          <cell r="D4686" t="str">
            <v>All</v>
          </cell>
          <cell r="E4686" t="str">
            <v>LCA: Sierra</v>
          </cell>
          <cell r="F4686">
            <v>61.111499999999999</v>
          </cell>
          <cell r="G4686">
            <v>1.456223</v>
          </cell>
          <cell r="H4686">
            <v>1.505177</v>
          </cell>
          <cell r="I4686">
            <v>-0.32802989999999999</v>
          </cell>
          <cell r="J4686">
            <v>-0.13422719999999999</v>
          </cell>
          <cell r="K4686">
            <v>0</v>
          </cell>
          <cell r="L4686">
            <v>0.13422719999999999</v>
          </cell>
          <cell r="M4686">
            <v>0.32802989999999999</v>
          </cell>
          <cell r="N4686">
            <v>0.32802989999999999</v>
          </cell>
          <cell r="O4686">
            <v>66</v>
          </cell>
        </row>
        <row r="4687">
          <cell r="A4687" t="str">
            <v>C&amp;I</v>
          </cell>
          <cell r="B4687">
            <v>6</v>
          </cell>
          <cell r="C4687" t="str">
            <v>S</v>
          </cell>
          <cell r="D4687" t="str">
            <v>All</v>
          </cell>
          <cell r="E4687" t="str">
            <v>LCA: Sierra</v>
          </cell>
          <cell r="F4687">
            <v>60.611499999999999</v>
          </cell>
          <cell r="G4687">
            <v>1.474521</v>
          </cell>
          <cell r="H4687">
            <v>1.5425899999999999</v>
          </cell>
          <cell r="I4687">
            <v>-0.32819480000000001</v>
          </cell>
          <cell r="J4687">
            <v>-0.13429469999999999</v>
          </cell>
          <cell r="K4687">
            <v>0</v>
          </cell>
          <cell r="L4687">
            <v>0.13429469999999999</v>
          </cell>
          <cell r="M4687">
            <v>0.32819480000000001</v>
          </cell>
          <cell r="N4687">
            <v>0.32819480000000001</v>
          </cell>
          <cell r="O4687">
            <v>66</v>
          </cell>
        </row>
        <row r="4688">
          <cell r="A4688" t="str">
            <v>C&amp;I</v>
          </cell>
          <cell r="B4688">
            <v>7</v>
          </cell>
          <cell r="C4688" t="str">
            <v>S</v>
          </cell>
          <cell r="D4688" t="str">
            <v>All</v>
          </cell>
          <cell r="E4688" t="str">
            <v>LCA: Sierra</v>
          </cell>
          <cell r="F4688">
            <v>60.389400000000002</v>
          </cell>
          <cell r="G4688">
            <v>1.490273</v>
          </cell>
          <cell r="H4688">
            <v>1.565105</v>
          </cell>
          <cell r="I4688">
            <v>-0.3286676</v>
          </cell>
          <cell r="J4688">
            <v>-0.1344881</v>
          </cell>
          <cell r="K4688">
            <v>0</v>
          </cell>
          <cell r="L4688">
            <v>0.1344881</v>
          </cell>
          <cell r="M4688">
            <v>0.3286676</v>
          </cell>
          <cell r="N4688">
            <v>0.3286676</v>
          </cell>
          <cell r="O4688">
            <v>66</v>
          </cell>
        </row>
        <row r="4689">
          <cell r="A4689" t="str">
            <v>C&amp;I</v>
          </cell>
          <cell r="B4689">
            <v>8</v>
          </cell>
          <cell r="C4689" t="str">
            <v>S</v>
          </cell>
          <cell r="D4689" t="str">
            <v>All</v>
          </cell>
          <cell r="E4689" t="str">
            <v>LCA: Sierra</v>
          </cell>
          <cell r="F4689">
            <v>62.750500000000002</v>
          </cell>
          <cell r="G4689">
            <v>1.81792</v>
          </cell>
          <cell r="H4689">
            <v>2.0239389999999999</v>
          </cell>
          <cell r="I4689">
            <v>-0.33156360000000001</v>
          </cell>
          <cell r="J4689">
            <v>-0.13567309999999999</v>
          </cell>
          <cell r="K4689">
            <v>0</v>
          </cell>
          <cell r="L4689">
            <v>0.13567309999999999</v>
          </cell>
          <cell r="M4689">
            <v>0.33156360000000001</v>
          </cell>
          <cell r="N4689">
            <v>0.33156360000000001</v>
          </cell>
          <cell r="O4689">
            <v>66</v>
          </cell>
        </row>
        <row r="4690">
          <cell r="A4690" t="str">
            <v>C&amp;I</v>
          </cell>
          <cell r="B4690">
            <v>9</v>
          </cell>
          <cell r="C4690" t="str">
            <v>S</v>
          </cell>
          <cell r="D4690" t="str">
            <v>All</v>
          </cell>
          <cell r="E4690" t="str">
            <v>LCA: Sierra</v>
          </cell>
          <cell r="F4690">
            <v>70.583200000000005</v>
          </cell>
          <cell r="G4690">
            <v>2.9300989999999998</v>
          </cell>
          <cell r="H4690">
            <v>3.0479850000000002</v>
          </cell>
          <cell r="I4690">
            <v>-0.36453000000000002</v>
          </cell>
          <cell r="J4690">
            <v>-0.14916270000000001</v>
          </cell>
          <cell r="K4690">
            <v>0</v>
          </cell>
          <cell r="L4690">
            <v>0.14916270000000001</v>
          </cell>
          <cell r="M4690">
            <v>0.36453000000000002</v>
          </cell>
          <cell r="N4690">
            <v>0.36453000000000002</v>
          </cell>
          <cell r="O4690">
            <v>66</v>
          </cell>
        </row>
        <row r="4691">
          <cell r="A4691" t="str">
            <v>C&amp;I</v>
          </cell>
          <cell r="B4691">
            <v>10</v>
          </cell>
          <cell r="C4691" t="str">
            <v>S</v>
          </cell>
          <cell r="D4691" t="str">
            <v>All</v>
          </cell>
          <cell r="E4691" t="str">
            <v>LCA: Sierra</v>
          </cell>
          <cell r="F4691">
            <v>79.332700000000003</v>
          </cell>
          <cell r="G4691">
            <v>4.3272329999999997</v>
          </cell>
          <cell r="H4691">
            <v>4.0491720000000004</v>
          </cell>
          <cell r="I4691">
            <v>-0.39950330000000001</v>
          </cell>
          <cell r="J4691">
            <v>-0.16347349999999999</v>
          </cell>
          <cell r="K4691">
            <v>0</v>
          </cell>
          <cell r="L4691">
            <v>0.16347349999999999</v>
          </cell>
          <cell r="M4691">
            <v>0.39950330000000001</v>
          </cell>
          <cell r="N4691">
            <v>0.39950330000000001</v>
          </cell>
          <cell r="O4691">
            <v>66</v>
          </cell>
        </row>
        <row r="4692">
          <cell r="A4692" t="str">
            <v>C&amp;I</v>
          </cell>
          <cell r="B4692">
            <v>11</v>
          </cell>
          <cell r="C4692" t="str">
            <v>S</v>
          </cell>
          <cell r="D4692" t="str">
            <v>All</v>
          </cell>
          <cell r="E4692" t="str">
            <v>LCA: Sierra</v>
          </cell>
          <cell r="F4692">
            <v>84.971699999999998</v>
          </cell>
          <cell r="G4692">
            <v>5.5599980000000002</v>
          </cell>
          <cell r="H4692">
            <v>5.6342020000000002</v>
          </cell>
          <cell r="I4692">
            <v>-0.4148463</v>
          </cell>
          <cell r="J4692">
            <v>-0.16975170000000001</v>
          </cell>
          <cell r="K4692">
            <v>0</v>
          </cell>
          <cell r="L4692">
            <v>0.16975170000000001</v>
          </cell>
          <cell r="M4692">
            <v>0.4148463</v>
          </cell>
          <cell r="N4692">
            <v>0.4148463</v>
          </cell>
          <cell r="O4692">
            <v>66</v>
          </cell>
        </row>
        <row r="4693">
          <cell r="A4693" t="str">
            <v>C&amp;I</v>
          </cell>
          <cell r="B4693">
            <v>12</v>
          </cell>
          <cell r="C4693" t="str">
            <v>S</v>
          </cell>
          <cell r="D4693" t="str">
            <v>All</v>
          </cell>
          <cell r="E4693" t="str">
            <v>LCA: Sierra</v>
          </cell>
          <cell r="F4693">
            <v>87.5274</v>
          </cell>
          <cell r="G4693">
            <v>6.5485629999999997</v>
          </cell>
          <cell r="H4693">
            <v>6.667224</v>
          </cell>
          <cell r="I4693">
            <v>-0.43371080000000001</v>
          </cell>
          <cell r="J4693">
            <v>-0.17747089999999999</v>
          </cell>
          <cell r="K4693">
            <v>0</v>
          </cell>
          <cell r="L4693">
            <v>0.17747089999999999</v>
          </cell>
          <cell r="M4693">
            <v>0.43371080000000001</v>
          </cell>
          <cell r="N4693">
            <v>0.43371080000000001</v>
          </cell>
          <cell r="O4693">
            <v>66</v>
          </cell>
        </row>
        <row r="4694">
          <cell r="A4694" t="str">
            <v>C&amp;I</v>
          </cell>
          <cell r="B4694">
            <v>13</v>
          </cell>
          <cell r="C4694" t="str">
            <v>S</v>
          </cell>
          <cell r="D4694" t="str">
            <v>All</v>
          </cell>
          <cell r="E4694" t="str">
            <v>LCA: Sierra</v>
          </cell>
          <cell r="F4694">
            <v>89.944199999999995</v>
          </cell>
          <cell r="G4694">
            <v>6.7693269999999997</v>
          </cell>
          <cell r="H4694">
            <v>6.883451</v>
          </cell>
          <cell r="I4694">
            <v>-0.39306239999999998</v>
          </cell>
          <cell r="J4694">
            <v>-0.16083790000000001</v>
          </cell>
          <cell r="K4694">
            <v>0</v>
          </cell>
          <cell r="L4694">
            <v>0.16083790000000001</v>
          </cell>
          <cell r="M4694">
            <v>0.39306239999999998</v>
          </cell>
          <cell r="N4694">
            <v>0.39306239999999998</v>
          </cell>
          <cell r="O4694">
            <v>66</v>
          </cell>
        </row>
        <row r="4695">
          <cell r="A4695" t="str">
            <v>C&amp;I</v>
          </cell>
          <cell r="B4695">
            <v>14</v>
          </cell>
          <cell r="C4695" t="str">
            <v>S</v>
          </cell>
          <cell r="D4695" t="str">
            <v>All</v>
          </cell>
          <cell r="E4695" t="str">
            <v>LCA: Sierra</v>
          </cell>
          <cell r="F4695">
            <v>91.361099999999993</v>
          </cell>
          <cell r="G4695">
            <v>7.0858400000000001</v>
          </cell>
          <cell r="H4695">
            <v>6.9944819999999996</v>
          </cell>
          <cell r="I4695">
            <v>-0.38690200000000002</v>
          </cell>
          <cell r="J4695">
            <v>-0.15831719999999999</v>
          </cell>
          <cell r="K4695">
            <v>0</v>
          </cell>
          <cell r="L4695">
            <v>0.15831719999999999</v>
          </cell>
          <cell r="M4695">
            <v>0.38690200000000002</v>
          </cell>
          <cell r="N4695">
            <v>0.38690200000000002</v>
          </cell>
          <cell r="O4695">
            <v>66</v>
          </cell>
        </row>
        <row r="4696">
          <cell r="A4696" t="str">
            <v>C&amp;I</v>
          </cell>
          <cell r="B4696">
            <v>15</v>
          </cell>
          <cell r="C4696" t="str">
            <v>S</v>
          </cell>
          <cell r="D4696" t="str">
            <v>All</v>
          </cell>
          <cell r="E4696" t="str">
            <v>LCA: Sierra</v>
          </cell>
          <cell r="F4696">
            <v>92.777900000000002</v>
          </cell>
          <cell r="G4696">
            <v>7.2461149999999996</v>
          </cell>
          <cell r="H4696">
            <v>7.0304830000000003</v>
          </cell>
          <cell r="I4696">
            <v>-0.39691609999999999</v>
          </cell>
          <cell r="J4696">
            <v>-0.1624148</v>
          </cell>
          <cell r="K4696">
            <v>0</v>
          </cell>
          <cell r="L4696">
            <v>0.1624148</v>
          </cell>
          <cell r="M4696">
            <v>0.39691609999999999</v>
          </cell>
          <cell r="N4696">
            <v>0.39691609999999999</v>
          </cell>
          <cell r="O4696">
            <v>66</v>
          </cell>
        </row>
        <row r="4697">
          <cell r="A4697" t="str">
            <v>C&amp;I</v>
          </cell>
          <cell r="B4697">
            <v>16</v>
          </cell>
          <cell r="C4697" t="str">
            <v>S</v>
          </cell>
          <cell r="D4697" t="str">
            <v>All</v>
          </cell>
          <cell r="E4697" t="str">
            <v>LCA: Sierra</v>
          </cell>
          <cell r="F4697">
            <v>94.277900000000002</v>
          </cell>
          <cell r="G4697">
            <v>7.0992150000000001</v>
          </cell>
          <cell r="H4697">
            <v>7.0689669999999998</v>
          </cell>
          <cell r="I4697">
            <v>-0.39111560000000001</v>
          </cell>
          <cell r="J4697">
            <v>-0.1600413</v>
          </cell>
          <cell r="K4697">
            <v>0</v>
          </cell>
          <cell r="L4697">
            <v>0.1600413</v>
          </cell>
          <cell r="M4697">
            <v>0.39111560000000001</v>
          </cell>
          <cell r="N4697">
            <v>0.39111560000000001</v>
          </cell>
          <cell r="O4697">
            <v>66</v>
          </cell>
        </row>
        <row r="4698">
          <cell r="A4698" t="str">
            <v>C&amp;I</v>
          </cell>
          <cell r="B4698">
            <v>17</v>
          </cell>
          <cell r="C4698" t="str">
            <v>S</v>
          </cell>
          <cell r="D4698" t="str">
            <v>All</v>
          </cell>
          <cell r="E4698" t="str">
            <v>LCA: Sierra</v>
          </cell>
          <cell r="F4698">
            <v>94.194699999999997</v>
          </cell>
          <cell r="G4698">
            <v>7.0071339999999998</v>
          </cell>
          <cell r="H4698">
            <v>7.4096609999999998</v>
          </cell>
          <cell r="I4698">
            <v>-0.41067599999999999</v>
          </cell>
          <cell r="J4698">
            <v>-0.16804530000000001</v>
          </cell>
          <cell r="K4698">
            <v>0</v>
          </cell>
          <cell r="L4698">
            <v>0.16804530000000001</v>
          </cell>
          <cell r="M4698">
            <v>0.41067599999999999</v>
          </cell>
          <cell r="N4698">
            <v>0.41067599999999999</v>
          </cell>
          <cell r="O4698">
            <v>66</v>
          </cell>
        </row>
        <row r="4699">
          <cell r="A4699" t="str">
            <v>C&amp;I</v>
          </cell>
          <cell r="B4699">
            <v>18</v>
          </cell>
          <cell r="C4699" t="str">
            <v>S</v>
          </cell>
          <cell r="D4699" t="str">
            <v>All</v>
          </cell>
          <cell r="E4699" t="str">
            <v>LCA: Sierra</v>
          </cell>
          <cell r="F4699">
            <v>93.250500000000002</v>
          </cell>
          <cell r="G4699">
            <v>6.6319809999999997</v>
          </cell>
          <cell r="H4699">
            <v>6.1755899999999997</v>
          </cell>
          <cell r="I4699">
            <v>-0.40179029999999999</v>
          </cell>
          <cell r="J4699">
            <v>-0.16440930000000001</v>
          </cell>
          <cell r="K4699">
            <v>0</v>
          </cell>
          <cell r="L4699">
            <v>0.16440930000000001</v>
          </cell>
          <cell r="M4699">
            <v>0.40179029999999999</v>
          </cell>
          <cell r="N4699">
            <v>0.40179029999999999</v>
          </cell>
          <cell r="O4699">
            <v>66</v>
          </cell>
        </row>
        <row r="4700">
          <cell r="A4700" t="str">
            <v>C&amp;I</v>
          </cell>
          <cell r="B4700">
            <v>19</v>
          </cell>
          <cell r="C4700" t="str">
            <v>S</v>
          </cell>
          <cell r="D4700" t="str">
            <v>All</v>
          </cell>
          <cell r="E4700" t="str">
            <v>LCA: Sierra</v>
          </cell>
          <cell r="F4700">
            <v>89.722999999999999</v>
          </cell>
          <cell r="G4700">
            <v>5.7285389999999996</v>
          </cell>
          <cell r="H4700">
            <v>4.7791379999999997</v>
          </cell>
          <cell r="I4700">
            <v>-0.3974916</v>
          </cell>
          <cell r="J4700">
            <v>-0.1626503</v>
          </cell>
          <cell r="K4700">
            <v>0</v>
          </cell>
          <cell r="L4700">
            <v>0.1626503</v>
          </cell>
          <cell r="M4700">
            <v>0.3974916</v>
          </cell>
          <cell r="N4700">
            <v>0.3974916</v>
          </cell>
          <cell r="O4700">
            <v>66</v>
          </cell>
        </row>
        <row r="4701">
          <cell r="A4701" t="str">
            <v>C&amp;I</v>
          </cell>
          <cell r="B4701">
            <v>20</v>
          </cell>
          <cell r="C4701" t="str">
            <v>S</v>
          </cell>
          <cell r="D4701" t="str">
            <v>All</v>
          </cell>
          <cell r="E4701" t="str">
            <v>LCA: Sierra</v>
          </cell>
          <cell r="F4701">
            <v>81.390299999999996</v>
          </cell>
          <cell r="G4701">
            <v>5.2860569999999996</v>
          </cell>
          <cell r="H4701">
            <v>4.6996070000000003</v>
          </cell>
          <cell r="I4701">
            <v>-0.37898019999999999</v>
          </cell>
          <cell r="J4701">
            <v>-0.15507560000000001</v>
          </cell>
          <cell r="K4701">
            <v>0</v>
          </cell>
          <cell r="L4701">
            <v>0.15507560000000001</v>
          </cell>
          <cell r="M4701">
            <v>0.37898019999999999</v>
          </cell>
          <cell r="N4701">
            <v>0.37898019999999999</v>
          </cell>
          <cell r="O4701">
            <v>66</v>
          </cell>
        </row>
        <row r="4702">
          <cell r="A4702" t="str">
            <v>C&amp;I</v>
          </cell>
          <cell r="B4702">
            <v>21</v>
          </cell>
          <cell r="C4702" t="str">
            <v>S</v>
          </cell>
          <cell r="D4702" t="str">
            <v>All</v>
          </cell>
          <cell r="E4702" t="str">
            <v>LCA: Sierra</v>
          </cell>
          <cell r="F4702">
            <v>76.029300000000006</v>
          </cell>
          <cell r="G4702">
            <v>4.6854889999999996</v>
          </cell>
          <cell r="H4702">
            <v>3.984162</v>
          </cell>
          <cell r="I4702">
            <v>-0.37674099999999999</v>
          </cell>
          <cell r="J4702">
            <v>-0.1541594</v>
          </cell>
          <cell r="K4702">
            <v>0</v>
          </cell>
          <cell r="L4702">
            <v>0.1541594</v>
          </cell>
          <cell r="M4702">
            <v>0.37674099999999999</v>
          </cell>
          <cell r="N4702">
            <v>0.37674099999999999</v>
          </cell>
          <cell r="O4702">
            <v>66</v>
          </cell>
        </row>
        <row r="4703">
          <cell r="A4703" t="str">
            <v>C&amp;I</v>
          </cell>
          <cell r="B4703">
            <v>22</v>
          </cell>
          <cell r="C4703" t="str">
            <v>S</v>
          </cell>
          <cell r="D4703" t="str">
            <v>All</v>
          </cell>
          <cell r="E4703" t="str">
            <v>LCA: Sierra</v>
          </cell>
          <cell r="F4703">
            <v>72.390299999999996</v>
          </cell>
          <cell r="G4703">
            <v>3.9744039999999998</v>
          </cell>
          <cell r="H4703">
            <v>3.6133510000000002</v>
          </cell>
          <cell r="I4703">
            <v>-0.39742060000000001</v>
          </cell>
          <cell r="J4703">
            <v>-0.1626213</v>
          </cell>
          <cell r="K4703">
            <v>0</v>
          </cell>
          <cell r="L4703">
            <v>0.1626213</v>
          </cell>
          <cell r="M4703">
            <v>0.39742060000000001</v>
          </cell>
          <cell r="N4703">
            <v>0.39742060000000001</v>
          </cell>
          <cell r="O4703">
            <v>66</v>
          </cell>
        </row>
        <row r="4704">
          <cell r="A4704" t="str">
            <v>C&amp;I</v>
          </cell>
          <cell r="B4704">
            <v>23</v>
          </cell>
          <cell r="C4704" t="str">
            <v>S</v>
          </cell>
          <cell r="D4704" t="str">
            <v>All</v>
          </cell>
          <cell r="E4704" t="str">
            <v>LCA: Sierra</v>
          </cell>
          <cell r="F4704">
            <v>71.112399999999994</v>
          </cell>
          <cell r="G4704">
            <v>2.9945750000000002</v>
          </cell>
          <cell r="H4704">
            <v>3.1071439999999999</v>
          </cell>
          <cell r="I4704">
            <v>-0.38683440000000002</v>
          </cell>
          <cell r="J4704">
            <v>-0.1582895</v>
          </cell>
          <cell r="K4704">
            <v>0</v>
          </cell>
          <cell r="L4704">
            <v>0.1582895</v>
          </cell>
          <cell r="M4704">
            <v>0.38683440000000002</v>
          </cell>
          <cell r="N4704">
            <v>0.38683440000000002</v>
          </cell>
          <cell r="O4704">
            <v>66</v>
          </cell>
        </row>
        <row r="4705">
          <cell r="A4705" t="str">
            <v>C&amp;I</v>
          </cell>
          <cell r="B4705">
            <v>24</v>
          </cell>
          <cell r="C4705" t="str">
            <v>S</v>
          </cell>
          <cell r="D4705" t="str">
            <v>All</v>
          </cell>
          <cell r="E4705" t="str">
            <v>LCA: Sierra</v>
          </cell>
          <cell r="F4705">
            <v>69.473500000000001</v>
          </cell>
          <cell r="G4705">
            <v>2.1121949999999998</v>
          </cell>
          <cell r="H4705">
            <v>2.1686239999999999</v>
          </cell>
          <cell r="I4705">
            <v>-0.43808629999999998</v>
          </cell>
          <cell r="J4705">
            <v>-0.17926139999999999</v>
          </cell>
          <cell r="K4705">
            <v>0</v>
          </cell>
          <cell r="L4705">
            <v>0.17926139999999999</v>
          </cell>
          <cell r="M4705">
            <v>0.43808629999999998</v>
          </cell>
          <cell r="N4705">
            <v>0.43808629999999998</v>
          </cell>
          <cell r="O4705">
            <v>66</v>
          </cell>
        </row>
        <row r="4706">
          <cell r="A4706" t="str">
            <v>C&amp;I</v>
          </cell>
          <cell r="B4706">
            <v>1</v>
          </cell>
          <cell r="C4706" t="str">
            <v>S</v>
          </cell>
          <cell r="D4706" t="str">
            <v>All</v>
          </cell>
          <cell r="E4706" t="str">
            <v>LCA: Stockton</v>
          </cell>
          <cell r="F4706">
            <v>70.576700000000002</v>
          </cell>
          <cell r="G4706">
            <v>1.1081719999999999</v>
          </cell>
          <cell r="H4706">
            <v>1.2346969999999999</v>
          </cell>
          <cell r="I4706">
            <v>-0.2805378</v>
          </cell>
          <cell r="J4706">
            <v>-0.1147938</v>
          </cell>
          <cell r="K4706">
            <v>0</v>
          </cell>
          <cell r="L4706">
            <v>0.1147938</v>
          </cell>
          <cell r="M4706">
            <v>0.2805378</v>
          </cell>
          <cell r="N4706">
            <v>0.2805378</v>
          </cell>
          <cell r="O4706">
            <v>110</v>
          </cell>
        </row>
        <row r="4707">
          <cell r="A4707" t="str">
            <v>C&amp;I</v>
          </cell>
          <cell r="B4707">
            <v>2</v>
          </cell>
          <cell r="C4707" t="str">
            <v>S</v>
          </cell>
          <cell r="D4707" t="str">
            <v>All</v>
          </cell>
          <cell r="E4707" t="str">
            <v>LCA: Stockton</v>
          </cell>
          <cell r="F4707">
            <v>69.076700000000002</v>
          </cell>
          <cell r="G4707">
            <v>1.060988</v>
          </cell>
          <cell r="H4707">
            <v>1.1611480000000001</v>
          </cell>
          <cell r="I4707">
            <v>-0.27838479999999999</v>
          </cell>
          <cell r="J4707">
            <v>-0.11391279999999999</v>
          </cell>
          <cell r="K4707">
            <v>0</v>
          </cell>
          <cell r="L4707">
            <v>0.11391279999999999</v>
          </cell>
          <cell r="M4707">
            <v>0.27838479999999999</v>
          </cell>
          <cell r="N4707">
            <v>0.27838479999999999</v>
          </cell>
          <cell r="O4707">
            <v>110</v>
          </cell>
        </row>
        <row r="4708">
          <cell r="A4708" t="str">
            <v>C&amp;I</v>
          </cell>
          <cell r="B4708">
            <v>3</v>
          </cell>
          <cell r="C4708" t="str">
            <v>S</v>
          </cell>
          <cell r="D4708" t="str">
            <v>All</v>
          </cell>
          <cell r="E4708" t="str">
            <v>LCA: Stockton</v>
          </cell>
          <cell r="F4708">
            <v>69.292000000000002</v>
          </cell>
          <cell r="G4708">
            <v>1.056996</v>
          </cell>
          <cell r="H4708">
            <v>1.1126050000000001</v>
          </cell>
          <cell r="I4708">
            <v>-0.27603820000000001</v>
          </cell>
          <cell r="J4708">
            <v>-0.1129526</v>
          </cell>
          <cell r="K4708">
            <v>0</v>
          </cell>
          <cell r="L4708">
            <v>0.1129526</v>
          </cell>
          <cell r="M4708">
            <v>0.27603820000000001</v>
          </cell>
          <cell r="N4708">
            <v>0.27603820000000001</v>
          </cell>
          <cell r="O4708">
            <v>110</v>
          </cell>
        </row>
        <row r="4709">
          <cell r="A4709" t="str">
            <v>C&amp;I</v>
          </cell>
          <cell r="B4709">
            <v>4</v>
          </cell>
          <cell r="C4709" t="str">
            <v>S</v>
          </cell>
          <cell r="D4709" t="str">
            <v>All</v>
          </cell>
          <cell r="E4709" t="str">
            <v>LCA: Stockton</v>
          </cell>
          <cell r="F4709">
            <v>68.934399999999997</v>
          </cell>
          <cell r="G4709">
            <v>1.039658</v>
          </cell>
          <cell r="H4709">
            <v>1.155478</v>
          </cell>
          <cell r="I4709">
            <v>-0.2746748</v>
          </cell>
          <cell r="J4709">
            <v>-0.1123947</v>
          </cell>
          <cell r="K4709">
            <v>0</v>
          </cell>
          <cell r="L4709">
            <v>0.1123947</v>
          </cell>
          <cell r="M4709">
            <v>0.2746748</v>
          </cell>
          <cell r="N4709">
            <v>0.2746748</v>
          </cell>
          <cell r="O4709">
            <v>110</v>
          </cell>
        </row>
        <row r="4710">
          <cell r="A4710" t="str">
            <v>C&amp;I</v>
          </cell>
          <cell r="B4710">
            <v>5</v>
          </cell>
          <cell r="C4710" t="str">
            <v>S</v>
          </cell>
          <cell r="D4710" t="str">
            <v>All</v>
          </cell>
          <cell r="E4710" t="str">
            <v>LCA: Stockton</v>
          </cell>
          <cell r="F4710">
            <v>67.503699999999995</v>
          </cell>
          <cell r="G4710">
            <v>1.0311399999999999</v>
          </cell>
          <cell r="H4710">
            <v>1.0802099999999999</v>
          </cell>
          <cell r="I4710">
            <v>-0.27527839999999998</v>
          </cell>
          <cell r="J4710">
            <v>-0.1126417</v>
          </cell>
          <cell r="K4710">
            <v>0</v>
          </cell>
          <cell r="L4710">
            <v>0.1126417</v>
          </cell>
          <cell r="M4710">
            <v>0.27527839999999998</v>
          </cell>
          <cell r="N4710">
            <v>0.27527839999999998</v>
          </cell>
          <cell r="O4710">
            <v>110</v>
          </cell>
        </row>
        <row r="4711">
          <cell r="A4711" t="str">
            <v>C&amp;I</v>
          </cell>
          <cell r="B4711">
            <v>6</v>
          </cell>
          <cell r="C4711" t="str">
            <v>S</v>
          </cell>
          <cell r="D4711" t="str">
            <v>All</v>
          </cell>
          <cell r="E4711" t="str">
            <v>LCA: Stockton</v>
          </cell>
          <cell r="F4711">
            <v>66.503699999999995</v>
          </cell>
          <cell r="G4711">
            <v>1.0564210000000001</v>
          </cell>
          <cell r="H4711">
            <v>1.156636</v>
          </cell>
          <cell r="I4711">
            <v>-0.2741751</v>
          </cell>
          <cell r="J4711">
            <v>-0.1121902</v>
          </cell>
          <cell r="K4711">
            <v>0</v>
          </cell>
          <cell r="L4711">
            <v>0.1121902</v>
          </cell>
          <cell r="M4711">
            <v>0.2741751</v>
          </cell>
          <cell r="N4711">
            <v>0.2741751</v>
          </cell>
          <cell r="O4711">
            <v>110</v>
          </cell>
        </row>
        <row r="4712">
          <cell r="A4712" t="str">
            <v>C&amp;I</v>
          </cell>
          <cell r="B4712">
            <v>7</v>
          </cell>
          <cell r="C4712" t="str">
            <v>S</v>
          </cell>
          <cell r="D4712" t="str">
            <v>All</v>
          </cell>
          <cell r="E4712" t="str">
            <v>LCA: Stockton</v>
          </cell>
          <cell r="F4712">
            <v>64.930700000000002</v>
          </cell>
          <cell r="G4712">
            <v>1.14042</v>
          </cell>
          <cell r="H4712">
            <v>1.1489229999999999</v>
          </cell>
          <cell r="I4712">
            <v>-0.27531820000000001</v>
          </cell>
          <cell r="J4712">
            <v>-0.11265799999999999</v>
          </cell>
          <cell r="K4712">
            <v>0</v>
          </cell>
          <cell r="L4712">
            <v>0.11265799999999999</v>
          </cell>
          <cell r="M4712">
            <v>0.27531820000000001</v>
          </cell>
          <cell r="N4712">
            <v>0.27531820000000001</v>
          </cell>
          <cell r="O4712">
            <v>110</v>
          </cell>
        </row>
        <row r="4713">
          <cell r="A4713" t="str">
            <v>C&amp;I</v>
          </cell>
          <cell r="B4713">
            <v>8</v>
          </cell>
          <cell r="C4713" t="str">
            <v>S</v>
          </cell>
          <cell r="D4713" t="str">
            <v>All</v>
          </cell>
          <cell r="E4713" t="str">
            <v>LCA: Stockton</v>
          </cell>
          <cell r="F4713">
            <v>65.784700000000001</v>
          </cell>
          <cell r="G4713">
            <v>1.4828539999999999</v>
          </cell>
          <cell r="H4713">
            <v>1.7008300000000001</v>
          </cell>
          <cell r="I4713">
            <v>-0.27984690000000001</v>
          </cell>
          <cell r="J4713">
            <v>-0.1145111</v>
          </cell>
          <cell r="K4713">
            <v>0</v>
          </cell>
          <cell r="L4713">
            <v>0.1145111</v>
          </cell>
          <cell r="M4713">
            <v>0.27984690000000001</v>
          </cell>
          <cell r="N4713">
            <v>0.27984690000000001</v>
          </cell>
          <cell r="O4713">
            <v>110</v>
          </cell>
        </row>
        <row r="4714">
          <cell r="A4714" t="str">
            <v>C&amp;I</v>
          </cell>
          <cell r="B4714">
            <v>9</v>
          </cell>
          <cell r="C4714" t="str">
            <v>S</v>
          </cell>
          <cell r="D4714" t="str">
            <v>All</v>
          </cell>
          <cell r="E4714" t="str">
            <v>LCA: Stockton</v>
          </cell>
          <cell r="F4714">
            <v>70.781000000000006</v>
          </cell>
          <cell r="G4714">
            <v>2.13504</v>
          </cell>
          <cell r="H4714">
            <v>2.2873999999999999</v>
          </cell>
          <cell r="I4714">
            <v>-0.30300719999999998</v>
          </cell>
          <cell r="J4714">
            <v>-0.1239881</v>
          </cell>
          <cell r="K4714">
            <v>0</v>
          </cell>
          <cell r="L4714">
            <v>0.1239881</v>
          </cell>
          <cell r="M4714">
            <v>0.30300719999999998</v>
          </cell>
          <cell r="N4714">
            <v>0.30300719999999998</v>
          </cell>
          <cell r="O4714">
            <v>110</v>
          </cell>
        </row>
        <row r="4715">
          <cell r="A4715" t="str">
            <v>C&amp;I</v>
          </cell>
          <cell r="B4715">
            <v>10</v>
          </cell>
          <cell r="C4715" t="str">
            <v>S</v>
          </cell>
          <cell r="D4715" t="str">
            <v>All</v>
          </cell>
          <cell r="E4715" t="str">
            <v>LCA: Stockton</v>
          </cell>
          <cell r="F4715">
            <v>76.850300000000004</v>
          </cell>
          <cell r="G4715">
            <v>3.4351850000000002</v>
          </cell>
          <cell r="H4715">
            <v>3.4757859999999998</v>
          </cell>
          <cell r="I4715">
            <v>-0.30481140000000001</v>
          </cell>
          <cell r="J4715">
            <v>-0.1247264</v>
          </cell>
          <cell r="K4715">
            <v>0</v>
          </cell>
          <cell r="L4715">
            <v>0.1247264</v>
          </cell>
          <cell r="M4715">
            <v>0.30481140000000001</v>
          </cell>
          <cell r="N4715">
            <v>0.30481140000000001</v>
          </cell>
          <cell r="O4715">
            <v>110</v>
          </cell>
        </row>
        <row r="4716">
          <cell r="A4716" t="str">
            <v>C&amp;I</v>
          </cell>
          <cell r="B4716">
            <v>11</v>
          </cell>
          <cell r="C4716" t="str">
            <v>S</v>
          </cell>
          <cell r="D4716" t="str">
            <v>All</v>
          </cell>
          <cell r="E4716" t="str">
            <v>LCA: Stockton</v>
          </cell>
          <cell r="F4716">
            <v>80.061899999999994</v>
          </cell>
          <cell r="G4716">
            <v>3.7897669999999999</v>
          </cell>
          <cell r="H4716">
            <v>3.8146779999999998</v>
          </cell>
          <cell r="I4716">
            <v>-0.31151800000000002</v>
          </cell>
          <cell r="J4716">
            <v>-0.12747059999999999</v>
          </cell>
          <cell r="K4716">
            <v>0</v>
          </cell>
          <cell r="L4716">
            <v>0.12747059999999999</v>
          </cell>
          <cell r="M4716">
            <v>0.31151800000000002</v>
          </cell>
          <cell r="N4716">
            <v>0.31151800000000002</v>
          </cell>
          <cell r="O4716">
            <v>110</v>
          </cell>
        </row>
        <row r="4717">
          <cell r="A4717" t="str">
            <v>C&amp;I</v>
          </cell>
          <cell r="B4717">
            <v>12</v>
          </cell>
          <cell r="C4717" t="str">
            <v>S</v>
          </cell>
          <cell r="D4717" t="str">
            <v>All</v>
          </cell>
          <cell r="E4717" t="str">
            <v>LCA: Stockton</v>
          </cell>
          <cell r="F4717">
            <v>83.919600000000003</v>
          </cell>
          <cell r="G4717">
            <v>4.1630079999999996</v>
          </cell>
          <cell r="H4717">
            <v>3.8284090000000002</v>
          </cell>
          <cell r="I4717">
            <v>-0.32729330000000001</v>
          </cell>
          <cell r="J4717">
            <v>-0.13392580000000001</v>
          </cell>
          <cell r="K4717">
            <v>0</v>
          </cell>
          <cell r="L4717">
            <v>0.13392580000000001</v>
          </cell>
          <cell r="M4717">
            <v>0.32729330000000001</v>
          </cell>
          <cell r="N4717">
            <v>0.32729330000000001</v>
          </cell>
          <cell r="O4717">
            <v>110</v>
          </cell>
        </row>
        <row r="4718">
          <cell r="A4718" t="str">
            <v>C&amp;I</v>
          </cell>
          <cell r="B4718">
            <v>13</v>
          </cell>
          <cell r="C4718" t="str">
            <v>S</v>
          </cell>
          <cell r="D4718" t="str">
            <v>All</v>
          </cell>
          <cell r="E4718" t="str">
            <v>LCA: Stockton</v>
          </cell>
          <cell r="F4718">
            <v>86.850300000000004</v>
          </cell>
          <cell r="G4718">
            <v>4.4265020000000002</v>
          </cell>
          <cell r="H4718">
            <v>4.9249429999999998</v>
          </cell>
          <cell r="I4718">
            <v>-0.33801599999999998</v>
          </cell>
          <cell r="J4718">
            <v>-0.1383134</v>
          </cell>
          <cell r="K4718">
            <v>0</v>
          </cell>
          <cell r="L4718">
            <v>0.1383134</v>
          </cell>
          <cell r="M4718">
            <v>0.33801599999999998</v>
          </cell>
          <cell r="N4718">
            <v>0.33801599999999998</v>
          </cell>
          <cell r="O4718">
            <v>110</v>
          </cell>
        </row>
        <row r="4719">
          <cell r="A4719" t="str">
            <v>C&amp;I</v>
          </cell>
          <cell r="B4719">
            <v>14</v>
          </cell>
          <cell r="C4719" t="str">
            <v>S</v>
          </cell>
          <cell r="D4719" t="str">
            <v>All</v>
          </cell>
          <cell r="E4719" t="str">
            <v>LCA: Stockton</v>
          </cell>
          <cell r="F4719">
            <v>90.996300000000005</v>
          </cell>
          <cell r="G4719">
            <v>4.9483519999999999</v>
          </cell>
          <cell r="H4719">
            <v>4.925217</v>
          </cell>
          <cell r="I4719">
            <v>-0.33859260000000002</v>
          </cell>
          <cell r="J4719">
            <v>-0.13854929999999999</v>
          </cell>
          <cell r="K4719">
            <v>0</v>
          </cell>
          <cell r="L4719">
            <v>0.13854929999999999</v>
          </cell>
          <cell r="M4719">
            <v>0.33859260000000002</v>
          </cell>
          <cell r="N4719">
            <v>0.33859260000000002</v>
          </cell>
          <cell r="O4719">
            <v>110</v>
          </cell>
        </row>
        <row r="4720">
          <cell r="A4720" t="str">
            <v>C&amp;I</v>
          </cell>
          <cell r="B4720">
            <v>15</v>
          </cell>
          <cell r="C4720" t="str">
            <v>S</v>
          </cell>
          <cell r="D4720" t="str">
            <v>All</v>
          </cell>
          <cell r="E4720" t="str">
            <v>LCA: Stockton</v>
          </cell>
          <cell r="F4720">
            <v>94.427000000000007</v>
          </cell>
          <cell r="G4720">
            <v>4.9808779999999997</v>
          </cell>
          <cell r="H4720">
            <v>4.8152609999999996</v>
          </cell>
          <cell r="I4720">
            <v>-0.34188259999999998</v>
          </cell>
          <cell r="J4720">
            <v>-0.13989560000000001</v>
          </cell>
          <cell r="K4720">
            <v>0</v>
          </cell>
          <cell r="L4720">
            <v>0.13989560000000001</v>
          </cell>
          <cell r="M4720">
            <v>0.34188259999999998</v>
          </cell>
          <cell r="N4720">
            <v>0.34188259999999998</v>
          </cell>
          <cell r="O4720">
            <v>110</v>
          </cell>
        </row>
        <row r="4721">
          <cell r="A4721" t="str">
            <v>C&amp;I</v>
          </cell>
          <cell r="B4721">
            <v>16</v>
          </cell>
          <cell r="C4721" t="str">
            <v>S</v>
          </cell>
          <cell r="D4721" t="str">
            <v>All</v>
          </cell>
          <cell r="E4721" t="str">
            <v>LCA: Stockton</v>
          </cell>
          <cell r="F4721">
            <v>95.642300000000006</v>
          </cell>
          <cell r="G4721">
            <v>5.3434799999999996</v>
          </cell>
          <cell r="H4721">
            <v>4.9567730000000001</v>
          </cell>
          <cell r="I4721">
            <v>-0.35297879999999998</v>
          </cell>
          <cell r="J4721">
            <v>-0.14443610000000001</v>
          </cell>
          <cell r="K4721">
            <v>0</v>
          </cell>
          <cell r="L4721">
            <v>0.14443610000000001</v>
          </cell>
          <cell r="M4721">
            <v>0.35297879999999998</v>
          </cell>
          <cell r="N4721">
            <v>0.35297879999999998</v>
          </cell>
          <cell r="O4721">
            <v>110</v>
          </cell>
        </row>
        <row r="4722">
          <cell r="A4722" t="str">
            <v>C&amp;I</v>
          </cell>
          <cell r="B4722">
            <v>17</v>
          </cell>
          <cell r="C4722" t="str">
            <v>S</v>
          </cell>
          <cell r="D4722" t="str">
            <v>All</v>
          </cell>
          <cell r="E4722" t="str">
            <v>LCA: Stockton</v>
          </cell>
          <cell r="F4722">
            <v>95.857699999999994</v>
          </cell>
          <cell r="G4722">
            <v>5.2114529999999997</v>
          </cell>
          <cell r="H4722">
            <v>4.5121820000000001</v>
          </cell>
          <cell r="I4722">
            <v>-0.34749210000000003</v>
          </cell>
          <cell r="J4722">
            <v>-0.14219090000000001</v>
          </cell>
          <cell r="K4722">
            <v>0</v>
          </cell>
          <cell r="L4722">
            <v>0.14219090000000001</v>
          </cell>
          <cell r="M4722">
            <v>0.34749210000000003</v>
          </cell>
          <cell r="N4722">
            <v>0.34749210000000003</v>
          </cell>
          <cell r="O4722">
            <v>110</v>
          </cell>
        </row>
        <row r="4723">
          <cell r="A4723" t="str">
            <v>C&amp;I</v>
          </cell>
          <cell r="B4723">
            <v>18</v>
          </cell>
          <cell r="C4723" t="str">
            <v>S</v>
          </cell>
          <cell r="D4723" t="str">
            <v>All</v>
          </cell>
          <cell r="E4723" t="str">
            <v>LCA: Stockton</v>
          </cell>
          <cell r="F4723">
            <v>94.930700000000002</v>
          </cell>
          <cell r="G4723">
            <v>4.5633400000000002</v>
          </cell>
          <cell r="H4723">
            <v>3.8034880000000002</v>
          </cell>
          <cell r="I4723">
            <v>-0.34939799999999999</v>
          </cell>
          <cell r="J4723">
            <v>-0.14297080000000001</v>
          </cell>
          <cell r="K4723">
            <v>0</v>
          </cell>
          <cell r="L4723">
            <v>0.14297080000000001</v>
          </cell>
          <cell r="M4723">
            <v>0.34939799999999999</v>
          </cell>
          <cell r="N4723">
            <v>0.34939799999999999</v>
          </cell>
          <cell r="O4723">
            <v>110</v>
          </cell>
        </row>
        <row r="4724">
          <cell r="A4724" t="str">
            <v>C&amp;I</v>
          </cell>
          <cell r="B4724">
            <v>19</v>
          </cell>
          <cell r="C4724" t="str">
            <v>S</v>
          </cell>
          <cell r="D4724" t="str">
            <v>All</v>
          </cell>
          <cell r="E4724" t="str">
            <v>LCA: Stockton</v>
          </cell>
          <cell r="F4724">
            <v>93.503699999999995</v>
          </cell>
          <cell r="G4724">
            <v>3.5833919999999999</v>
          </cell>
          <cell r="H4724">
            <v>3.0593029999999999</v>
          </cell>
          <cell r="I4724">
            <v>-0.3417366</v>
          </cell>
          <cell r="J4724">
            <v>-0.13983580000000001</v>
          </cell>
          <cell r="K4724">
            <v>0</v>
          </cell>
          <cell r="L4724">
            <v>0.13983580000000001</v>
          </cell>
          <cell r="M4724">
            <v>0.3417366</v>
          </cell>
          <cell r="N4724">
            <v>0.3417366</v>
          </cell>
          <cell r="O4724">
            <v>110</v>
          </cell>
        </row>
        <row r="4725">
          <cell r="A4725" t="str">
            <v>C&amp;I</v>
          </cell>
          <cell r="B4725">
            <v>20</v>
          </cell>
          <cell r="C4725" t="str">
            <v>S</v>
          </cell>
          <cell r="D4725" t="str">
            <v>All</v>
          </cell>
          <cell r="E4725" t="str">
            <v>LCA: Stockton</v>
          </cell>
          <cell r="F4725">
            <v>90.649699999999996</v>
          </cell>
          <cell r="G4725">
            <v>2.8362699999999998</v>
          </cell>
          <cell r="H4725">
            <v>2.4069690000000001</v>
          </cell>
          <cell r="I4725">
            <v>-0.33837309999999998</v>
          </cell>
          <cell r="J4725">
            <v>-0.13845950000000001</v>
          </cell>
          <cell r="K4725">
            <v>0</v>
          </cell>
          <cell r="L4725">
            <v>0.13845950000000001</v>
          </cell>
          <cell r="M4725">
            <v>0.33837309999999998</v>
          </cell>
          <cell r="N4725">
            <v>0.33837309999999998</v>
          </cell>
          <cell r="O4725">
            <v>110</v>
          </cell>
        </row>
        <row r="4726">
          <cell r="A4726" t="str">
            <v>C&amp;I</v>
          </cell>
          <cell r="B4726">
            <v>21</v>
          </cell>
          <cell r="C4726" t="str">
            <v>S</v>
          </cell>
          <cell r="D4726" t="str">
            <v>All</v>
          </cell>
          <cell r="E4726" t="str">
            <v>LCA: Stockton</v>
          </cell>
          <cell r="F4726">
            <v>86.576700000000002</v>
          </cell>
          <cell r="G4726">
            <v>2.378571</v>
          </cell>
          <cell r="H4726">
            <v>1.8909849999999999</v>
          </cell>
          <cell r="I4726">
            <v>-0.32049280000000002</v>
          </cell>
          <cell r="J4726">
            <v>-0.13114300000000001</v>
          </cell>
          <cell r="K4726">
            <v>0</v>
          </cell>
          <cell r="L4726">
            <v>0.13114300000000001</v>
          </cell>
          <cell r="M4726">
            <v>0.32049280000000002</v>
          </cell>
          <cell r="N4726">
            <v>0.32049280000000002</v>
          </cell>
          <cell r="O4726">
            <v>110</v>
          </cell>
        </row>
        <row r="4727">
          <cell r="A4727" t="str">
            <v>C&amp;I</v>
          </cell>
          <cell r="B4727">
            <v>22</v>
          </cell>
          <cell r="C4727" t="str">
            <v>S</v>
          </cell>
          <cell r="D4727" t="str">
            <v>All</v>
          </cell>
          <cell r="E4727" t="str">
            <v>LCA: Stockton</v>
          </cell>
          <cell r="F4727">
            <v>82.438100000000006</v>
          </cell>
          <cell r="G4727">
            <v>1.703147</v>
          </cell>
          <cell r="H4727">
            <v>1.4889269999999999</v>
          </cell>
          <cell r="I4727">
            <v>-0.3691313</v>
          </cell>
          <cell r="J4727">
            <v>-0.1510455</v>
          </cell>
          <cell r="K4727">
            <v>0</v>
          </cell>
          <cell r="L4727">
            <v>0.1510455</v>
          </cell>
          <cell r="M4727">
            <v>0.3691313</v>
          </cell>
          <cell r="N4727">
            <v>0.3691313</v>
          </cell>
          <cell r="O4727">
            <v>110</v>
          </cell>
        </row>
        <row r="4728">
          <cell r="A4728" t="str">
            <v>C&amp;I</v>
          </cell>
          <cell r="B4728">
            <v>23</v>
          </cell>
          <cell r="C4728" t="str">
            <v>S</v>
          </cell>
          <cell r="D4728" t="str">
            <v>All</v>
          </cell>
          <cell r="E4728" t="str">
            <v>LCA: Stockton</v>
          </cell>
          <cell r="F4728">
            <v>79.007400000000004</v>
          </cell>
          <cell r="G4728">
            <v>1.2126939999999999</v>
          </cell>
          <cell r="H4728">
            <v>1.239582</v>
          </cell>
          <cell r="I4728">
            <v>-0.30882779999999999</v>
          </cell>
          <cell r="J4728">
            <v>-0.1263698</v>
          </cell>
          <cell r="K4728">
            <v>0</v>
          </cell>
          <cell r="L4728">
            <v>0.1263698</v>
          </cell>
          <cell r="M4728">
            <v>0.30882779999999999</v>
          </cell>
          <cell r="N4728">
            <v>0.30882779999999999</v>
          </cell>
          <cell r="O4728">
            <v>110</v>
          </cell>
        </row>
        <row r="4729">
          <cell r="A4729" t="str">
            <v>C&amp;I</v>
          </cell>
          <cell r="B4729">
            <v>24</v>
          </cell>
          <cell r="C4729" t="str">
            <v>S</v>
          </cell>
          <cell r="D4729" t="str">
            <v>All</v>
          </cell>
          <cell r="E4729" t="str">
            <v>LCA: Stockton</v>
          </cell>
          <cell r="F4729">
            <v>77.149699999999996</v>
          </cell>
          <cell r="G4729">
            <v>1.175389</v>
          </cell>
          <cell r="H4729">
            <v>1.180296</v>
          </cell>
          <cell r="I4729">
            <v>-0.28710649999999999</v>
          </cell>
          <cell r="J4729">
            <v>-0.11748160000000001</v>
          </cell>
          <cell r="K4729">
            <v>0</v>
          </cell>
          <cell r="L4729">
            <v>0.11748160000000001</v>
          </cell>
          <cell r="M4729">
            <v>0.28710649999999999</v>
          </cell>
          <cell r="N4729">
            <v>0.28710649999999999</v>
          </cell>
          <cell r="O4729">
            <v>110</v>
          </cell>
        </row>
        <row r="4730">
          <cell r="A4730" t="str">
            <v>C&amp;I</v>
          </cell>
          <cell r="B4730">
            <v>1</v>
          </cell>
          <cell r="C4730" t="str">
            <v>S</v>
          </cell>
          <cell r="D4730" t="str">
            <v>All</v>
          </cell>
          <cell r="E4730" t="str">
            <v>Tonnage: 2&lt;=tons&lt;3</v>
          </cell>
          <cell r="F4730">
            <v>66.482200000000006</v>
          </cell>
          <cell r="G4730">
            <v>1.7573220000000001</v>
          </cell>
          <cell r="H4730">
            <v>1.66557</v>
          </cell>
          <cell r="I4730">
            <v>-0.35548740000000001</v>
          </cell>
          <cell r="J4730">
            <v>-0.1454626</v>
          </cell>
          <cell r="K4730">
            <v>0</v>
          </cell>
          <cell r="L4730">
            <v>0.1454626</v>
          </cell>
          <cell r="M4730">
            <v>0.35548740000000001</v>
          </cell>
          <cell r="N4730">
            <v>0.35548740000000001</v>
          </cell>
          <cell r="O4730">
            <v>21</v>
          </cell>
        </row>
        <row r="4731">
          <cell r="A4731" t="str">
            <v>C&amp;I</v>
          </cell>
          <cell r="B4731">
            <v>2</v>
          </cell>
          <cell r="C4731" t="str">
            <v>S</v>
          </cell>
          <cell r="D4731" t="str">
            <v>All</v>
          </cell>
          <cell r="E4731" t="str">
            <v>Tonnage: 2&lt;=tons&lt;3</v>
          </cell>
          <cell r="F4731">
            <v>63.854300000000002</v>
          </cell>
          <cell r="G4731">
            <v>1.740577</v>
          </cell>
          <cell r="H4731">
            <v>1.6246879999999999</v>
          </cell>
          <cell r="I4731">
            <v>-0.35390749999999999</v>
          </cell>
          <cell r="J4731">
            <v>-0.1448161</v>
          </cell>
          <cell r="K4731">
            <v>0</v>
          </cell>
          <cell r="L4731">
            <v>0.1448161</v>
          </cell>
          <cell r="M4731">
            <v>0.35390749999999999</v>
          </cell>
          <cell r="N4731">
            <v>0.35390749999999999</v>
          </cell>
          <cell r="O4731">
            <v>21</v>
          </cell>
        </row>
        <row r="4732">
          <cell r="A4732" t="str">
            <v>C&amp;I</v>
          </cell>
          <cell r="B4732">
            <v>3</v>
          </cell>
          <cell r="C4732" t="str">
            <v>S</v>
          </cell>
          <cell r="D4732" t="str">
            <v>All</v>
          </cell>
          <cell r="E4732" t="str">
            <v>Tonnage: 2&lt;=tons&lt;3</v>
          </cell>
          <cell r="F4732">
            <v>61.860100000000003</v>
          </cell>
          <cell r="G4732">
            <v>1.7660560000000001</v>
          </cell>
          <cell r="H4732">
            <v>1.6700900000000001</v>
          </cell>
          <cell r="I4732">
            <v>-0.35485990000000001</v>
          </cell>
          <cell r="J4732">
            <v>-0.1452058</v>
          </cell>
          <cell r="K4732">
            <v>0</v>
          </cell>
          <cell r="L4732">
            <v>0.1452058</v>
          </cell>
          <cell r="M4732">
            <v>0.35485990000000001</v>
          </cell>
          <cell r="N4732">
            <v>0.35485990000000001</v>
          </cell>
          <cell r="O4732">
            <v>21</v>
          </cell>
        </row>
        <row r="4733">
          <cell r="A4733" t="str">
            <v>C&amp;I</v>
          </cell>
          <cell r="B4733">
            <v>4</v>
          </cell>
          <cell r="C4733" t="str">
            <v>S</v>
          </cell>
          <cell r="D4733" t="str">
            <v>All</v>
          </cell>
          <cell r="E4733" t="str">
            <v>Tonnage: 2&lt;=tons&lt;3</v>
          </cell>
          <cell r="F4733">
            <v>61.488399999999999</v>
          </cell>
          <cell r="G4733">
            <v>1.7519499999999999</v>
          </cell>
          <cell r="H4733">
            <v>1.6220410000000001</v>
          </cell>
          <cell r="I4733">
            <v>-0.3519023</v>
          </cell>
          <cell r="J4733">
            <v>-0.1439956</v>
          </cell>
          <cell r="K4733">
            <v>0</v>
          </cell>
          <cell r="L4733">
            <v>0.1439956</v>
          </cell>
          <cell r="M4733">
            <v>0.3519023</v>
          </cell>
          <cell r="N4733">
            <v>0.3519023</v>
          </cell>
          <cell r="O4733">
            <v>21</v>
          </cell>
        </row>
        <row r="4734">
          <cell r="A4734" t="str">
            <v>C&amp;I</v>
          </cell>
          <cell r="B4734">
            <v>5</v>
          </cell>
          <cell r="C4734" t="str">
            <v>S</v>
          </cell>
          <cell r="D4734" t="str">
            <v>All</v>
          </cell>
          <cell r="E4734" t="str">
            <v>Tonnage: 2&lt;=tons&lt;3</v>
          </cell>
          <cell r="F4734">
            <v>61.116700000000002</v>
          </cell>
          <cell r="G4734">
            <v>1.684493</v>
          </cell>
          <cell r="H4734">
            <v>1.69445</v>
          </cell>
          <cell r="I4734">
            <v>-0.35242329999999999</v>
          </cell>
          <cell r="J4734">
            <v>-0.1442088</v>
          </cell>
          <cell r="K4734">
            <v>0</v>
          </cell>
          <cell r="L4734">
            <v>0.1442088</v>
          </cell>
          <cell r="M4734">
            <v>0.35242329999999999</v>
          </cell>
          <cell r="N4734">
            <v>0.35242329999999999</v>
          </cell>
          <cell r="O4734">
            <v>21</v>
          </cell>
        </row>
        <row r="4735">
          <cell r="A4735" t="str">
            <v>C&amp;I</v>
          </cell>
          <cell r="B4735">
            <v>6</v>
          </cell>
          <cell r="C4735" t="str">
            <v>S</v>
          </cell>
          <cell r="D4735" t="str">
            <v>All</v>
          </cell>
          <cell r="E4735" t="str">
            <v>Tonnage: 2&lt;=tons&lt;3</v>
          </cell>
          <cell r="F4735">
            <v>60.616700000000002</v>
          </cell>
          <cell r="G4735">
            <v>1.6501779999999999</v>
          </cell>
          <cell r="H4735">
            <v>1.5382640000000001</v>
          </cell>
          <cell r="I4735">
            <v>-0.35541299999999998</v>
          </cell>
          <cell r="J4735">
            <v>-0.14543210000000001</v>
          </cell>
          <cell r="K4735">
            <v>0</v>
          </cell>
          <cell r="L4735">
            <v>0.14543210000000001</v>
          </cell>
          <cell r="M4735">
            <v>0.35541299999999998</v>
          </cell>
          <cell r="N4735">
            <v>0.35541299999999998</v>
          </cell>
          <cell r="O4735">
            <v>21</v>
          </cell>
        </row>
        <row r="4736">
          <cell r="A4736" t="str">
            <v>C&amp;I</v>
          </cell>
          <cell r="B4736">
            <v>7</v>
          </cell>
          <cell r="C4736" t="str">
            <v>S</v>
          </cell>
          <cell r="D4736" t="str">
            <v>All</v>
          </cell>
          <cell r="E4736" t="str">
            <v>Tonnage: 2&lt;=tons&lt;3</v>
          </cell>
          <cell r="F4736">
            <v>60.259099999999997</v>
          </cell>
          <cell r="G4736">
            <v>1.606746</v>
          </cell>
          <cell r="H4736">
            <v>1.505609</v>
          </cell>
          <cell r="I4736">
            <v>-0.3607361</v>
          </cell>
          <cell r="J4736">
            <v>-0.1476103</v>
          </cell>
          <cell r="K4736">
            <v>0</v>
          </cell>
          <cell r="L4736">
            <v>0.1476103</v>
          </cell>
          <cell r="M4736">
            <v>0.3607361</v>
          </cell>
          <cell r="N4736">
            <v>0.3607361</v>
          </cell>
          <cell r="O4736">
            <v>21</v>
          </cell>
        </row>
        <row r="4737">
          <cell r="A4737" t="str">
            <v>C&amp;I</v>
          </cell>
          <cell r="B4737">
            <v>8</v>
          </cell>
          <cell r="C4737" t="str">
            <v>S</v>
          </cell>
          <cell r="D4737" t="str">
            <v>All</v>
          </cell>
          <cell r="E4737" t="str">
            <v>Tonnage: 2&lt;=tons&lt;3</v>
          </cell>
          <cell r="F4737">
            <v>62.414400000000001</v>
          </cell>
          <cell r="G4737">
            <v>1.734632</v>
          </cell>
          <cell r="H4737">
            <v>1.2512430000000001</v>
          </cell>
          <cell r="I4737">
            <v>-0.3858801</v>
          </cell>
          <cell r="J4737">
            <v>-0.15789900000000001</v>
          </cell>
          <cell r="K4737">
            <v>0</v>
          </cell>
          <cell r="L4737">
            <v>0.15789900000000001</v>
          </cell>
          <cell r="M4737">
            <v>0.3858801</v>
          </cell>
          <cell r="N4737">
            <v>0.3858801</v>
          </cell>
          <cell r="O4737">
            <v>21</v>
          </cell>
        </row>
        <row r="4738">
          <cell r="A4738" t="str">
            <v>C&amp;I</v>
          </cell>
          <cell r="B4738">
            <v>9</v>
          </cell>
          <cell r="C4738" t="str">
            <v>S</v>
          </cell>
          <cell r="D4738" t="str">
            <v>All</v>
          </cell>
          <cell r="E4738" t="str">
            <v>Tonnage: 2&lt;=tons&lt;3</v>
          </cell>
          <cell r="F4738">
            <v>68.507400000000004</v>
          </cell>
          <cell r="G4738">
            <v>3.6305170000000002</v>
          </cell>
          <cell r="H4738">
            <v>3.5857570000000001</v>
          </cell>
          <cell r="I4738">
            <v>-0.41401769999999999</v>
          </cell>
          <cell r="J4738">
            <v>-0.1694127</v>
          </cell>
          <cell r="K4738">
            <v>0</v>
          </cell>
          <cell r="L4738">
            <v>0.1694127</v>
          </cell>
          <cell r="M4738">
            <v>0.41401769999999999</v>
          </cell>
          <cell r="N4738">
            <v>0.41401769999999999</v>
          </cell>
          <cell r="O4738">
            <v>21</v>
          </cell>
        </row>
        <row r="4739">
          <cell r="A4739" t="str">
            <v>C&amp;I</v>
          </cell>
          <cell r="B4739">
            <v>10</v>
          </cell>
          <cell r="C4739" t="str">
            <v>S</v>
          </cell>
          <cell r="D4739" t="str">
            <v>All</v>
          </cell>
          <cell r="E4739" t="str">
            <v>Tonnage: 2&lt;=tons&lt;3</v>
          </cell>
          <cell r="F4739">
            <v>75.222899999999996</v>
          </cell>
          <cell r="G4739">
            <v>4.0060419999999999</v>
          </cell>
          <cell r="H4739">
            <v>4.1475299999999997</v>
          </cell>
          <cell r="I4739">
            <v>-0.46158700000000003</v>
          </cell>
          <cell r="J4739">
            <v>-0.18887760000000001</v>
          </cell>
          <cell r="K4739">
            <v>0</v>
          </cell>
          <cell r="L4739">
            <v>0.18887760000000001</v>
          </cell>
          <cell r="M4739">
            <v>0.46158700000000003</v>
          </cell>
          <cell r="N4739">
            <v>0.46158700000000003</v>
          </cell>
          <cell r="O4739">
            <v>21</v>
          </cell>
        </row>
        <row r="4740">
          <cell r="A4740" t="str">
            <v>C&amp;I</v>
          </cell>
          <cell r="B4740">
            <v>11</v>
          </cell>
          <cell r="C4740" t="str">
            <v>S</v>
          </cell>
          <cell r="D4740" t="str">
            <v>All</v>
          </cell>
          <cell r="E4740" t="str">
            <v>Tonnage: 2&lt;=tons&lt;3</v>
          </cell>
          <cell r="F4740">
            <v>81.614500000000007</v>
          </cell>
          <cell r="G4740">
            <v>4.4369940000000003</v>
          </cell>
          <cell r="H4740">
            <v>4.5218579999999999</v>
          </cell>
          <cell r="I4740">
            <v>-0.4127982</v>
          </cell>
          <cell r="J4740">
            <v>-0.1689137</v>
          </cell>
          <cell r="K4740">
            <v>0</v>
          </cell>
          <cell r="L4740">
            <v>0.1689137</v>
          </cell>
          <cell r="M4740">
            <v>0.4127982</v>
          </cell>
          <cell r="N4740">
            <v>0.4127982</v>
          </cell>
          <cell r="O4740">
            <v>21</v>
          </cell>
        </row>
        <row r="4741">
          <cell r="A4741" t="str">
            <v>C&amp;I</v>
          </cell>
          <cell r="B4741">
            <v>12</v>
          </cell>
          <cell r="C4741" t="str">
            <v>S</v>
          </cell>
          <cell r="D4741" t="str">
            <v>All</v>
          </cell>
          <cell r="E4741" t="str">
            <v>Tonnage: 2&lt;=tons&lt;3</v>
          </cell>
          <cell r="F4741">
            <v>85.904899999999998</v>
          </cell>
          <cell r="G4741">
            <v>4.8722250000000003</v>
          </cell>
          <cell r="H4741">
            <v>4.8524159999999998</v>
          </cell>
          <cell r="I4741">
            <v>-0.41359459999999998</v>
          </cell>
          <cell r="J4741">
            <v>-0.16923959999999999</v>
          </cell>
          <cell r="K4741">
            <v>0</v>
          </cell>
          <cell r="L4741">
            <v>0.16923959999999999</v>
          </cell>
          <cell r="M4741">
            <v>0.41359459999999998</v>
          </cell>
          <cell r="N4741">
            <v>0.41359459999999998</v>
          </cell>
          <cell r="O4741">
            <v>21</v>
          </cell>
        </row>
        <row r="4742">
          <cell r="A4742" t="str">
            <v>C&amp;I</v>
          </cell>
          <cell r="B4742">
            <v>13</v>
          </cell>
          <cell r="C4742" t="str">
            <v>S</v>
          </cell>
          <cell r="D4742" t="str">
            <v>All</v>
          </cell>
          <cell r="E4742" t="str">
            <v>Tonnage: 2&lt;=tons&lt;3</v>
          </cell>
          <cell r="F4742">
            <v>88.938900000000004</v>
          </cell>
          <cell r="G4742">
            <v>5.0752639999999998</v>
          </cell>
          <cell r="H4742">
            <v>5.3551909999999996</v>
          </cell>
          <cell r="I4742">
            <v>-0.4201995</v>
          </cell>
          <cell r="J4742">
            <v>-0.17194219999999999</v>
          </cell>
          <cell r="K4742">
            <v>0</v>
          </cell>
          <cell r="L4742">
            <v>0.17194219999999999</v>
          </cell>
          <cell r="M4742">
            <v>0.4201995</v>
          </cell>
          <cell r="N4742">
            <v>0.4201995</v>
          </cell>
          <cell r="O4742">
            <v>21</v>
          </cell>
        </row>
        <row r="4743">
          <cell r="A4743" t="str">
            <v>C&amp;I</v>
          </cell>
          <cell r="B4743">
            <v>14</v>
          </cell>
          <cell r="C4743" t="str">
            <v>S</v>
          </cell>
          <cell r="D4743" t="str">
            <v>All</v>
          </cell>
          <cell r="E4743" t="str">
            <v>Tonnage: 2&lt;=tons&lt;3</v>
          </cell>
          <cell r="F4743">
            <v>91.337599999999995</v>
          </cell>
          <cell r="G4743">
            <v>5.1270870000000004</v>
          </cell>
          <cell r="H4743">
            <v>5.0563359999999999</v>
          </cell>
          <cell r="I4743">
            <v>-0.42766359999999998</v>
          </cell>
          <cell r="J4743">
            <v>-0.1749965</v>
          </cell>
          <cell r="K4743">
            <v>0</v>
          </cell>
          <cell r="L4743">
            <v>0.1749965</v>
          </cell>
          <cell r="M4743">
            <v>0.42766359999999998</v>
          </cell>
          <cell r="N4743">
            <v>0.42766359999999998</v>
          </cell>
          <cell r="O4743">
            <v>21</v>
          </cell>
        </row>
        <row r="4744">
          <cell r="A4744" t="str">
            <v>C&amp;I</v>
          </cell>
          <cell r="B4744">
            <v>15</v>
          </cell>
          <cell r="C4744" t="str">
            <v>S</v>
          </cell>
          <cell r="D4744" t="str">
            <v>All</v>
          </cell>
          <cell r="E4744" t="str">
            <v>Tonnage: 2&lt;=tons&lt;3</v>
          </cell>
          <cell r="F4744">
            <v>93.554000000000002</v>
          </cell>
          <cell r="G4744">
            <v>5.6765860000000004</v>
          </cell>
          <cell r="H4744">
            <v>5.4023560000000002</v>
          </cell>
          <cell r="I4744">
            <v>-0.42162850000000002</v>
          </cell>
          <cell r="J4744">
            <v>-0.17252700000000001</v>
          </cell>
          <cell r="K4744">
            <v>0</v>
          </cell>
          <cell r="L4744">
            <v>0.17252700000000001</v>
          </cell>
          <cell r="M4744">
            <v>0.42162850000000002</v>
          </cell>
          <cell r="N4744">
            <v>0.42162850000000002</v>
          </cell>
          <cell r="O4744">
            <v>21</v>
          </cell>
        </row>
        <row r="4745">
          <cell r="A4745" t="str">
            <v>C&amp;I</v>
          </cell>
          <cell r="B4745">
            <v>16</v>
          </cell>
          <cell r="C4745" t="str">
            <v>S</v>
          </cell>
          <cell r="D4745" t="str">
            <v>All</v>
          </cell>
          <cell r="E4745" t="str">
            <v>Tonnage: 2&lt;=tons&lt;3</v>
          </cell>
          <cell r="F4745">
            <v>95.418599999999998</v>
          </cell>
          <cell r="G4745">
            <v>5.9911709999999996</v>
          </cell>
          <cell r="H4745">
            <v>4.9727449999999997</v>
          </cell>
          <cell r="I4745">
            <v>-0.43817650000000002</v>
          </cell>
          <cell r="J4745">
            <v>-0.17929829999999999</v>
          </cell>
          <cell r="K4745">
            <v>0</v>
          </cell>
          <cell r="L4745">
            <v>0.17929829999999999</v>
          </cell>
          <cell r="M4745">
            <v>0.43817650000000002</v>
          </cell>
          <cell r="N4745">
            <v>0.43817650000000002</v>
          </cell>
          <cell r="O4745">
            <v>21</v>
          </cell>
        </row>
        <row r="4746">
          <cell r="A4746" t="str">
            <v>C&amp;I</v>
          </cell>
          <cell r="B4746">
            <v>17</v>
          </cell>
          <cell r="C4746" t="str">
            <v>S</v>
          </cell>
          <cell r="D4746" t="str">
            <v>All</v>
          </cell>
          <cell r="E4746" t="str">
            <v>Tonnage: 2&lt;=tons&lt;3</v>
          </cell>
          <cell r="F4746">
            <v>96.135000000000005</v>
          </cell>
          <cell r="G4746">
            <v>5.8732559999999996</v>
          </cell>
          <cell r="H4746">
            <v>4.7997829999999997</v>
          </cell>
          <cell r="I4746">
            <v>-0.41841499999999998</v>
          </cell>
          <cell r="J4746">
            <v>-0.171212</v>
          </cell>
          <cell r="K4746">
            <v>0</v>
          </cell>
          <cell r="L4746">
            <v>0.171212</v>
          </cell>
          <cell r="M4746">
            <v>0.41841499999999998</v>
          </cell>
          <cell r="N4746">
            <v>0.41841499999999998</v>
          </cell>
          <cell r="O4746">
            <v>21</v>
          </cell>
        </row>
        <row r="4747">
          <cell r="A4747" t="str">
            <v>C&amp;I</v>
          </cell>
          <cell r="B4747">
            <v>18</v>
          </cell>
          <cell r="C4747" t="str">
            <v>S</v>
          </cell>
          <cell r="D4747" t="str">
            <v>All</v>
          </cell>
          <cell r="E4747" t="str">
            <v>Tonnage: 2&lt;=tons&lt;3</v>
          </cell>
          <cell r="F4747">
            <v>95.649199999999993</v>
          </cell>
          <cell r="G4747">
            <v>5.052467</v>
          </cell>
          <cell r="H4747">
            <v>4.0711579999999996</v>
          </cell>
          <cell r="I4747">
            <v>-0.41223510000000002</v>
          </cell>
          <cell r="J4747">
            <v>-0.16868330000000001</v>
          </cell>
          <cell r="K4747">
            <v>0</v>
          </cell>
          <cell r="L4747">
            <v>0.16868330000000001</v>
          </cell>
          <cell r="M4747">
            <v>0.41223510000000002</v>
          </cell>
          <cell r="N4747">
            <v>0.41223510000000002</v>
          </cell>
          <cell r="O4747">
            <v>21</v>
          </cell>
        </row>
        <row r="4748">
          <cell r="A4748" t="str">
            <v>C&amp;I</v>
          </cell>
          <cell r="B4748">
            <v>19</v>
          </cell>
          <cell r="C4748" t="str">
            <v>S</v>
          </cell>
          <cell r="D4748" t="str">
            <v>All</v>
          </cell>
          <cell r="E4748" t="str">
            <v>Tonnage: 2&lt;=tons&lt;3</v>
          </cell>
          <cell r="F4748">
            <v>93.197400000000002</v>
          </cell>
          <cell r="G4748">
            <v>3.5843090000000002</v>
          </cell>
          <cell r="H4748">
            <v>2.945767</v>
          </cell>
          <cell r="I4748">
            <v>-0.42296410000000001</v>
          </cell>
          <cell r="J4748">
            <v>-0.17307349999999999</v>
          </cell>
          <cell r="K4748">
            <v>0</v>
          </cell>
          <cell r="L4748">
            <v>0.17307349999999999</v>
          </cell>
          <cell r="M4748">
            <v>0.42296410000000001</v>
          </cell>
          <cell r="N4748">
            <v>0.42296410000000001</v>
          </cell>
          <cell r="O4748">
            <v>21</v>
          </cell>
        </row>
        <row r="4749">
          <cell r="A4749" t="str">
            <v>C&amp;I</v>
          </cell>
          <cell r="B4749">
            <v>20</v>
          </cell>
          <cell r="C4749" t="str">
            <v>S</v>
          </cell>
          <cell r="D4749" t="str">
            <v>All</v>
          </cell>
          <cell r="E4749" t="str">
            <v>Tonnage: 2&lt;=tons&lt;3</v>
          </cell>
          <cell r="F4749">
            <v>86.786699999999996</v>
          </cell>
          <cell r="G4749">
            <v>1.7610840000000001</v>
          </cell>
          <cell r="H4749">
            <v>1.4086019999999999</v>
          </cell>
          <cell r="I4749">
            <v>-0.40872009999999998</v>
          </cell>
          <cell r="J4749">
            <v>-0.167245</v>
          </cell>
          <cell r="K4749">
            <v>0</v>
          </cell>
          <cell r="L4749">
            <v>0.167245</v>
          </cell>
          <cell r="M4749">
            <v>0.40872009999999998</v>
          </cell>
          <cell r="N4749">
            <v>0.40872009999999998</v>
          </cell>
          <cell r="O4749">
            <v>21</v>
          </cell>
        </row>
        <row r="4750">
          <cell r="A4750" t="str">
            <v>C&amp;I</v>
          </cell>
          <cell r="B4750">
            <v>21</v>
          </cell>
          <cell r="C4750" t="str">
            <v>S</v>
          </cell>
          <cell r="D4750" t="str">
            <v>All</v>
          </cell>
          <cell r="E4750" t="str">
            <v>Tonnage: 2&lt;=tons&lt;3</v>
          </cell>
          <cell r="F4750">
            <v>81.449100000000001</v>
          </cell>
          <cell r="G4750">
            <v>1.8596140000000001</v>
          </cell>
          <cell r="H4750">
            <v>1.6726209999999999</v>
          </cell>
          <cell r="I4750">
            <v>-0.38148110000000002</v>
          </cell>
          <cell r="J4750">
            <v>-0.15609899999999999</v>
          </cell>
          <cell r="K4750">
            <v>0</v>
          </cell>
          <cell r="L4750">
            <v>0.15609899999999999</v>
          </cell>
          <cell r="M4750">
            <v>0.38148110000000002</v>
          </cell>
          <cell r="N4750">
            <v>0.38148110000000002</v>
          </cell>
          <cell r="O4750">
            <v>21</v>
          </cell>
        </row>
        <row r="4751">
          <cell r="A4751" t="str">
            <v>C&amp;I</v>
          </cell>
          <cell r="B4751">
            <v>22</v>
          </cell>
          <cell r="C4751" t="str">
            <v>S</v>
          </cell>
          <cell r="D4751" t="str">
            <v>All</v>
          </cell>
          <cell r="E4751" t="str">
            <v>Tonnage: 2&lt;=tons&lt;3</v>
          </cell>
          <cell r="F4751">
            <v>77.968999999999994</v>
          </cell>
          <cell r="G4751">
            <v>2.0994790000000001</v>
          </cell>
          <cell r="H4751">
            <v>1.7754730000000001</v>
          </cell>
          <cell r="I4751">
            <v>-0.36465500000000001</v>
          </cell>
          <cell r="J4751">
            <v>-0.14921390000000001</v>
          </cell>
          <cell r="K4751">
            <v>0</v>
          </cell>
          <cell r="L4751">
            <v>0.14921390000000001</v>
          </cell>
          <cell r="M4751">
            <v>0.36465500000000001</v>
          </cell>
          <cell r="N4751">
            <v>0.36465500000000001</v>
          </cell>
          <cell r="O4751">
            <v>21</v>
          </cell>
        </row>
        <row r="4752">
          <cell r="A4752" t="str">
            <v>C&amp;I</v>
          </cell>
          <cell r="B4752">
            <v>23</v>
          </cell>
          <cell r="C4752" t="str">
            <v>S</v>
          </cell>
          <cell r="D4752" t="str">
            <v>All</v>
          </cell>
          <cell r="E4752" t="str">
            <v>Tonnage: 2&lt;=tons&lt;3</v>
          </cell>
          <cell r="F4752">
            <v>75.367999999999995</v>
          </cell>
          <cell r="G4752">
            <v>1.8578440000000001</v>
          </cell>
          <cell r="H4752">
            <v>1.7754430000000001</v>
          </cell>
          <cell r="I4752">
            <v>-0.36148999999999998</v>
          </cell>
          <cell r="J4752">
            <v>-0.14791879999999999</v>
          </cell>
          <cell r="K4752">
            <v>0</v>
          </cell>
          <cell r="L4752">
            <v>0.14791879999999999</v>
          </cell>
          <cell r="M4752">
            <v>0.36148999999999998</v>
          </cell>
          <cell r="N4752">
            <v>0.36148999999999998</v>
          </cell>
          <cell r="O4752">
            <v>21</v>
          </cell>
        </row>
        <row r="4753">
          <cell r="A4753" t="str">
            <v>C&amp;I</v>
          </cell>
          <cell r="B4753">
            <v>24</v>
          </cell>
          <cell r="C4753" t="str">
            <v>S</v>
          </cell>
          <cell r="D4753" t="str">
            <v>All</v>
          </cell>
          <cell r="E4753" t="str">
            <v>Tonnage: 2&lt;=tons&lt;3</v>
          </cell>
          <cell r="F4753">
            <v>73.158699999999996</v>
          </cell>
          <cell r="G4753">
            <v>1.839861</v>
          </cell>
          <cell r="H4753">
            <v>1.758149</v>
          </cell>
          <cell r="I4753">
            <v>-0.35603800000000002</v>
          </cell>
          <cell r="J4753">
            <v>-0.14568790000000001</v>
          </cell>
          <cell r="K4753">
            <v>0</v>
          </cell>
          <cell r="L4753">
            <v>0.14568790000000001</v>
          </cell>
          <cell r="M4753">
            <v>0.35603800000000002</v>
          </cell>
          <cell r="N4753">
            <v>0.35603800000000002</v>
          </cell>
          <cell r="O4753">
            <v>21</v>
          </cell>
        </row>
        <row r="4754">
          <cell r="A4754" t="str">
            <v>C&amp;I</v>
          </cell>
          <cell r="B4754">
            <v>1</v>
          </cell>
          <cell r="C4754" t="str">
            <v>S</v>
          </cell>
          <cell r="D4754" t="str">
            <v>All</v>
          </cell>
          <cell r="E4754" t="str">
            <v>Tonnage: 3&lt;=tons&lt;4</v>
          </cell>
          <cell r="F4754">
            <v>68.028300000000002</v>
          </cell>
          <cell r="G4754">
            <v>0.80824490000000004</v>
          </cell>
          <cell r="H4754">
            <v>0.95443120000000004</v>
          </cell>
          <cell r="I4754">
            <v>-0.34286450000000002</v>
          </cell>
          <cell r="J4754">
            <v>-0.14029739999999999</v>
          </cell>
          <cell r="K4754">
            <v>0</v>
          </cell>
          <cell r="L4754">
            <v>0.14029739999999999</v>
          </cell>
          <cell r="M4754">
            <v>0.34286450000000002</v>
          </cell>
          <cell r="N4754">
            <v>0.34286450000000002</v>
          </cell>
          <cell r="O4754">
            <v>48</v>
          </cell>
        </row>
        <row r="4755">
          <cell r="A4755" t="str">
            <v>C&amp;I</v>
          </cell>
          <cell r="B4755">
            <v>2</v>
          </cell>
          <cell r="C4755" t="str">
            <v>S</v>
          </cell>
          <cell r="D4755" t="str">
            <v>All</v>
          </cell>
          <cell r="E4755" t="str">
            <v>Tonnage: 3&lt;=tons&lt;4</v>
          </cell>
          <cell r="F4755">
            <v>66.239199999999997</v>
          </cell>
          <cell r="G4755">
            <v>0.72430879999999997</v>
          </cell>
          <cell r="H4755">
            <v>0.83484999999999998</v>
          </cell>
          <cell r="I4755">
            <v>-0.34226659999999998</v>
          </cell>
          <cell r="J4755">
            <v>-0.1400527</v>
          </cell>
          <cell r="K4755">
            <v>0</v>
          </cell>
          <cell r="L4755">
            <v>0.1400527</v>
          </cell>
          <cell r="M4755">
            <v>0.34226659999999998</v>
          </cell>
          <cell r="N4755">
            <v>0.34226659999999998</v>
          </cell>
          <cell r="O4755">
            <v>48</v>
          </cell>
        </row>
        <row r="4756">
          <cell r="A4756" t="str">
            <v>C&amp;I</v>
          </cell>
          <cell r="B4756">
            <v>3</v>
          </cell>
          <cell r="C4756" t="str">
            <v>S</v>
          </cell>
          <cell r="D4756" t="str">
            <v>All</v>
          </cell>
          <cell r="E4756" t="str">
            <v>Tonnage: 3&lt;=tons&lt;4</v>
          </cell>
          <cell r="F4756">
            <v>65.065700000000007</v>
          </cell>
          <cell r="G4756">
            <v>0.71306689999999995</v>
          </cell>
          <cell r="H4756">
            <v>0.85530059999999997</v>
          </cell>
          <cell r="I4756">
            <v>-0.33785130000000002</v>
          </cell>
          <cell r="J4756">
            <v>-0.13824600000000001</v>
          </cell>
          <cell r="K4756">
            <v>0</v>
          </cell>
          <cell r="L4756">
            <v>0.13824600000000001</v>
          </cell>
          <cell r="M4756">
            <v>0.33785130000000002</v>
          </cell>
          <cell r="N4756">
            <v>0.33785130000000002</v>
          </cell>
          <cell r="O4756">
            <v>48</v>
          </cell>
        </row>
        <row r="4757">
          <cell r="A4757" t="str">
            <v>C&amp;I</v>
          </cell>
          <cell r="B4757">
            <v>4</v>
          </cell>
          <cell r="C4757" t="str">
            <v>S</v>
          </cell>
          <cell r="D4757" t="str">
            <v>All</v>
          </cell>
          <cell r="E4757" t="str">
            <v>Tonnage: 3&lt;=tons&lt;4</v>
          </cell>
          <cell r="F4757">
            <v>64.773499999999999</v>
          </cell>
          <cell r="G4757">
            <v>0.70127399999999995</v>
          </cell>
          <cell r="H4757">
            <v>0.87857470000000004</v>
          </cell>
          <cell r="I4757">
            <v>-0.33635179999999998</v>
          </cell>
          <cell r="J4757">
            <v>-0.13763239999999999</v>
          </cell>
          <cell r="K4757">
            <v>0</v>
          </cell>
          <cell r="L4757">
            <v>0.13763239999999999</v>
          </cell>
          <cell r="M4757">
            <v>0.33635179999999998</v>
          </cell>
          <cell r="N4757">
            <v>0.33635179999999998</v>
          </cell>
          <cell r="O4757">
            <v>48</v>
          </cell>
        </row>
        <row r="4758">
          <cell r="A4758" t="str">
            <v>C&amp;I</v>
          </cell>
          <cell r="B4758">
            <v>5</v>
          </cell>
          <cell r="C4758" t="str">
            <v>S</v>
          </cell>
          <cell r="D4758" t="str">
            <v>All</v>
          </cell>
          <cell r="E4758" t="str">
            <v>Tonnage: 3&lt;=tons&lt;4</v>
          </cell>
          <cell r="F4758">
            <v>63.953299999999999</v>
          </cell>
          <cell r="G4758">
            <v>0.69759669999999996</v>
          </cell>
          <cell r="H4758">
            <v>0.85743139999999995</v>
          </cell>
          <cell r="I4758">
            <v>-0.3346711</v>
          </cell>
          <cell r="J4758">
            <v>-0.1369447</v>
          </cell>
          <cell r="K4758">
            <v>0</v>
          </cell>
          <cell r="L4758">
            <v>0.1369447</v>
          </cell>
          <cell r="M4758">
            <v>0.3346711</v>
          </cell>
          <cell r="N4758">
            <v>0.3346711</v>
          </cell>
          <cell r="O4758">
            <v>48</v>
          </cell>
        </row>
        <row r="4759">
          <cell r="A4759" t="str">
            <v>C&amp;I</v>
          </cell>
          <cell r="B4759">
            <v>6</v>
          </cell>
          <cell r="C4759" t="str">
            <v>S</v>
          </cell>
          <cell r="D4759" t="str">
            <v>All</v>
          </cell>
          <cell r="E4759" t="str">
            <v>Tonnage: 3&lt;=tons&lt;4</v>
          </cell>
          <cell r="F4759">
            <v>63.2774</v>
          </cell>
          <cell r="G4759">
            <v>0.72601289999999996</v>
          </cell>
          <cell r="H4759">
            <v>0.86683339999999998</v>
          </cell>
          <cell r="I4759">
            <v>-0.33401239999999999</v>
          </cell>
          <cell r="J4759">
            <v>-0.1366752</v>
          </cell>
          <cell r="K4759">
            <v>0</v>
          </cell>
          <cell r="L4759">
            <v>0.1366752</v>
          </cell>
          <cell r="M4759">
            <v>0.33401239999999999</v>
          </cell>
          <cell r="N4759">
            <v>0.33401239999999999</v>
          </cell>
          <cell r="O4759">
            <v>48</v>
          </cell>
        </row>
        <row r="4760">
          <cell r="A4760" t="str">
            <v>C&amp;I</v>
          </cell>
          <cell r="B4760">
            <v>7</v>
          </cell>
          <cell r="C4760" t="str">
            <v>S</v>
          </cell>
          <cell r="D4760" t="str">
            <v>All</v>
          </cell>
          <cell r="E4760" t="str">
            <v>Tonnage: 3&lt;=tons&lt;4</v>
          </cell>
          <cell r="F4760">
            <v>62.444000000000003</v>
          </cell>
          <cell r="G4760">
            <v>0.81191369999999996</v>
          </cell>
          <cell r="H4760">
            <v>0.95347800000000005</v>
          </cell>
          <cell r="I4760">
            <v>-0.33428970000000002</v>
          </cell>
          <cell r="J4760">
            <v>-0.13678860000000001</v>
          </cell>
          <cell r="K4760">
            <v>0</v>
          </cell>
          <cell r="L4760">
            <v>0.13678860000000001</v>
          </cell>
          <cell r="M4760">
            <v>0.33428970000000002</v>
          </cell>
          <cell r="N4760">
            <v>0.33428970000000002</v>
          </cell>
          <cell r="O4760">
            <v>48</v>
          </cell>
        </row>
        <row r="4761">
          <cell r="A4761" t="str">
            <v>C&amp;I</v>
          </cell>
          <cell r="B4761">
            <v>8</v>
          </cell>
          <cell r="C4761" t="str">
            <v>S</v>
          </cell>
          <cell r="D4761" t="str">
            <v>All</v>
          </cell>
          <cell r="E4761" t="str">
            <v>Tonnage: 3&lt;=tons&lt;4</v>
          </cell>
          <cell r="F4761">
            <v>63.8748</v>
          </cell>
          <cell r="G4761">
            <v>1.5483990000000001</v>
          </cell>
          <cell r="H4761">
            <v>1.812281</v>
          </cell>
          <cell r="I4761">
            <v>-0.34253479999999997</v>
          </cell>
          <cell r="J4761">
            <v>-0.1401625</v>
          </cell>
          <cell r="K4761">
            <v>0</v>
          </cell>
          <cell r="L4761">
            <v>0.1401625</v>
          </cell>
          <cell r="M4761">
            <v>0.34253479999999997</v>
          </cell>
          <cell r="N4761">
            <v>0.34253479999999997</v>
          </cell>
          <cell r="O4761">
            <v>48</v>
          </cell>
        </row>
        <row r="4762">
          <cell r="A4762" t="str">
            <v>C&amp;I</v>
          </cell>
          <cell r="B4762">
            <v>9</v>
          </cell>
          <cell r="C4762" t="str">
            <v>S</v>
          </cell>
          <cell r="D4762" t="str">
            <v>All</v>
          </cell>
          <cell r="E4762" t="str">
            <v>Tonnage: 3&lt;=tons&lt;4</v>
          </cell>
          <cell r="F4762">
            <v>69.411900000000003</v>
          </cell>
          <cell r="G4762">
            <v>3.0034510000000001</v>
          </cell>
          <cell r="H4762">
            <v>3.169562</v>
          </cell>
          <cell r="I4762">
            <v>-0.40396870000000001</v>
          </cell>
          <cell r="J4762">
            <v>-0.16530069999999999</v>
          </cell>
          <cell r="K4762">
            <v>0</v>
          </cell>
          <cell r="L4762">
            <v>0.16530069999999999</v>
          </cell>
          <cell r="M4762">
            <v>0.40396870000000001</v>
          </cell>
          <cell r="N4762">
            <v>0.40396870000000001</v>
          </cell>
          <cell r="O4762">
            <v>48</v>
          </cell>
        </row>
        <row r="4763">
          <cell r="A4763" t="str">
            <v>C&amp;I</v>
          </cell>
          <cell r="B4763">
            <v>10</v>
          </cell>
          <cell r="C4763" t="str">
            <v>S</v>
          </cell>
          <cell r="D4763" t="str">
            <v>All</v>
          </cell>
          <cell r="E4763" t="str">
            <v>Tonnage: 3&lt;=tons&lt;4</v>
          </cell>
          <cell r="F4763">
            <v>76.061899999999994</v>
          </cell>
          <cell r="G4763">
            <v>3.8311440000000001</v>
          </cell>
          <cell r="H4763">
            <v>3.7814890000000001</v>
          </cell>
          <cell r="I4763">
            <v>-0.39497480000000001</v>
          </cell>
          <cell r="J4763">
            <v>-0.1616205</v>
          </cell>
          <cell r="K4763">
            <v>0</v>
          </cell>
          <cell r="L4763">
            <v>0.1616205</v>
          </cell>
          <cell r="M4763">
            <v>0.39497480000000001</v>
          </cell>
          <cell r="N4763">
            <v>0.39497480000000001</v>
          </cell>
          <cell r="O4763">
            <v>48</v>
          </cell>
        </row>
        <row r="4764">
          <cell r="A4764" t="str">
            <v>C&amp;I</v>
          </cell>
          <cell r="B4764">
            <v>11</v>
          </cell>
          <cell r="C4764" t="str">
            <v>S</v>
          </cell>
          <cell r="D4764" t="str">
            <v>All</v>
          </cell>
          <cell r="E4764" t="str">
            <v>Tonnage: 3&lt;=tons&lt;4</v>
          </cell>
          <cell r="F4764">
            <v>80.880099999999999</v>
          </cell>
          <cell r="G4764">
            <v>4.2114630000000002</v>
          </cell>
          <cell r="H4764">
            <v>4.3755050000000004</v>
          </cell>
          <cell r="I4764">
            <v>-0.40661829999999999</v>
          </cell>
          <cell r="J4764">
            <v>-0.1663849</v>
          </cell>
          <cell r="K4764">
            <v>0</v>
          </cell>
          <cell r="L4764">
            <v>0.1663849</v>
          </cell>
          <cell r="M4764">
            <v>0.40661829999999999</v>
          </cell>
          <cell r="N4764">
            <v>0.40661829999999999</v>
          </cell>
          <cell r="O4764">
            <v>48</v>
          </cell>
        </row>
        <row r="4765">
          <cell r="A4765" t="str">
            <v>C&amp;I</v>
          </cell>
          <cell r="B4765">
            <v>12</v>
          </cell>
          <cell r="C4765" t="str">
            <v>S</v>
          </cell>
          <cell r="D4765" t="str">
            <v>All</v>
          </cell>
          <cell r="E4765" t="str">
            <v>Tonnage: 3&lt;=tons&lt;4</v>
          </cell>
          <cell r="F4765">
            <v>84.649100000000004</v>
          </cell>
          <cell r="G4765">
            <v>4.767747</v>
          </cell>
          <cell r="H4765">
            <v>4.0341100000000001</v>
          </cell>
          <cell r="I4765">
            <v>-0.44031480000000001</v>
          </cell>
          <cell r="J4765">
            <v>-0.18017320000000001</v>
          </cell>
          <cell r="K4765">
            <v>0</v>
          </cell>
          <cell r="L4765">
            <v>0.18017320000000001</v>
          </cell>
          <cell r="M4765">
            <v>0.44031480000000001</v>
          </cell>
          <cell r="N4765">
            <v>0.44031480000000001</v>
          </cell>
          <cell r="O4765">
            <v>48</v>
          </cell>
        </row>
        <row r="4766">
          <cell r="A4766" t="str">
            <v>C&amp;I</v>
          </cell>
          <cell r="B4766">
            <v>13</v>
          </cell>
          <cell r="C4766" t="str">
            <v>S</v>
          </cell>
          <cell r="D4766" t="str">
            <v>All</v>
          </cell>
          <cell r="E4766" t="str">
            <v>Tonnage: 3&lt;=tons&lt;4</v>
          </cell>
          <cell r="F4766">
            <v>87.7453</v>
          </cell>
          <cell r="G4766">
            <v>4.7926840000000004</v>
          </cell>
          <cell r="H4766">
            <v>5.7135020000000001</v>
          </cell>
          <cell r="I4766">
            <v>-0.44278400000000001</v>
          </cell>
          <cell r="J4766">
            <v>-0.1811836</v>
          </cell>
          <cell r="K4766">
            <v>0</v>
          </cell>
          <cell r="L4766">
            <v>0.1811836</v>
          </cell>
          <cell r="M4766">
            <v>0.44278400000000001</v>
          </cell>
          <cell r="N4766">
            <v>0.44278400000000001</v>
          </cell>
          <cell r="O4766">
            <v>48</v>
          </cell>
        </row>
        <row r="4767">
          <cell r="A4767" t="str">
            <v>C&amp;I</v>
          </cell>
          <cell r="B4767">
            <v>14</v>
          </cell>
          <cell r="C4767" t="str">
            <v>S</v>
          </cell>
          <cell r="D4767" t="str">
            <v>All</v>
          </cell>
          <cell r="E4767" t="str">
            <v>Tonnage: 3&lt;=tons&lt;4</v>
          </cell>
          <cell r="F4767">
            <v>90.844200000000001</v>
          </cell>
          <cell r="G4767">
            <v>4.9757600000000002</v>
          </cell>
          <cell r="H4767">
            <v>4.9298529999999996</v>
          </cell>
          <cell r="I4767">
            <v>-0.44594929999999999</v>
          </cell>
          <cell r="J4767">
            <v>-0.1824788</v>
          </cell>
          <cell r="K4767">
            <v>0</v>
          </cell>
          <cell r="L4767">
            <v>0.1824788</v>
          </cell>
          <cell r="M4767">
            <v>0.44594929999999999</v>
          </cell>
          <cell r="N4767">
            <v>0.44594929999999999</v>
          </cell>
          <cell r="O4767">
            <v>48</v>
          </cell>
        </row>
        <row r="4768">
          <cell r="A4768" t="str">
            <v>C&amp;I</v>
          </cell>
          <cell r="B4768">
            <v>15</v>
          </cell>
          <cell r="C4768" t="str">
            <v>S</v>
          </cell>
          <cell r="D4768" t="str">
            <v>All</v>
          </cell>
          <cell r="E4768" t="str">
            <v>Tonnage: 3&lt;=tons&lt;4</v>
          </cell>
          <cell r="F4768">
            <v>93.529700000000005</v>
          </cell>
          <cell r="G4768">
            <v>5.3334140000000003</v>
          </cell>
          <cell r="H4768">
            <v>5.0280990000000001</v>
          </cell>
          <cell r="I4768">
            <v>-0.45465739999999999</v>
          </cell>
          <cell r="J4768">
            <v>-0.18604209999999999</v>
          </cell>
          <cell r="K4768">
            <v>0</v>
          </cell>
          <cell r="L4768">
            <v>0.18604209999999999</v>
          </cell>
          <cell r="M4768">
            <v>0.45465739999999999</v>
          </cell>
          <cell r="N4768">
            <v>0.45465739999999999</v>
          </cell>
          <cell r="O4768">
            <v>48</v>
          </cell>
        </row>
        <row r="4769">
          <cell r="A4769" t="str">
            <v>C&amp;I</v>
          </cell>
          <cell r="B4769">
            <v>16</v>
          </cell>
          <cell r="C4769" t="str">
            <v>S</v>
          </cell>
          <cell r="D4769" t="str">
            <v>All</v>
          </cell>
          <cell r="E4769" t="str">
            <v>Tonnage: 3&lt;=tons&lt;4</v>
          </cell>
          <cell r="F4769">
            <v>95.152699999999996</v>
          </cell>
          <cell r="G4769">
            <v>5.4215970000000002</v>
          </cell>
          <cell r="H4769">
            <v>5.5361349999999998</v>
          </cell>
          <cell r="I4769">
            <v>-0.4525053</v>
          </cell>
          <cell r="J4769">
            <v>-0.18516150000000001</v>
          </cell>
          <cell r="K4769">
            <v>0</v>
          </cell>
          <cell r="L4769">
            <v>0.18516150000000001</v>
          </cell>
          <cell r="M4769">
            <v>0.4525053</v>
          </cell>
          <cell r="N4769">
            <v>0.4525053</v>
          </cell>
          <cell r="O4769">
            <v>48</v>
          </cell>
        </row>
        <row r="4770">
          <cell r="A4770" t="str">
            <v>C&amp;I</v>
          </cell>
          <cell r="B4770">
            <v>17</v>
          </cell>
          <cell r="C4770" t="str">
            <v>S</v>
          </cell>
          <cell r="D4770" t="str">
            <v>All</v>
          </cell>
          <cell r="E4770" t="str">
            <v>Tonnage: 3&lt;=tons&lt;4</v>
          </cell>
          <cell r="F4770">
            <v>95.634399999999999</v>
          </cell>
          <cell r="G4770">
            <v>4.9635699999999998</v>
          </cell>
          <cell r="H4770">
            <v>5.1375580000000003</v>
          </cell>
          <cell r="I4770">
            <v>-0.4474532</v>
          </cell>
          <cell r="J4770">
            <v>-0.18309420000000001</v>
          </cell>
          <cell r="K4770">
            <v>0</v>
          </cell>
          <cell r="L4770">
            <v>0.18309420000000001</v>
          </cell>
          <cell r="M4770">
            <v>0.4474532</v>
          </cell>
          <cell r="N4770">
            <v>0.4474532</v>
          </cell>
          <cell r="O4770">
            <v>48</v>
          </cell>
        </row>
        <row r="4771">
          <cell r="A4771" t="str">
            <v>C&amp;I</v>
          </cell>
          <cell r="B4771">
            <v>18</v>
          </cell>
          <cell r="C4771" t="str">
            <v>S</v>
          </cell>
          <cell r="D4771" t="str">
            <v>All</v>
          </cell>
          <cell r="E4771" t="str">
            <v>Tonnage: 3&lt;=tons&lt;4</v>
          </cell>
          <cell r="F4771">
            <v>95.121099999999998</v>
          </cell>
          <cell r="G4771">
            <v>3.705346</v>
          </cell>
          <cell r="H4771">
            <v>4.0380330000000004</v>
          </cell>
          <cell r="I4771">
            <v>-0.44923479999999999</v>
          </cell>
          <cell r="J4771">
            <v>-0.18382319999999999</v>
          </cell>
          <cell r="K4771">
            <v>0</v>
          </cell>
          <cell r="L4771">
            <v>0.18382319999999999</v>
          </cell>
          <cell r="M4771">
            <v>0.44923479999999999</v>
          </cell>
          <cell r="N4771">
            <v>0.44923479999999999</v>
          </cell>
          <cell r="O4771">
            <v>48</v>
          </cell>
        </row>
        <row r="4772">
          <cell r="A4772" t="str">
            <v>C&amp;I</v>
          </cell>
          <cell r="B4772">
            <v>19</v>
          </cell>
          <cell r="C4772" t="str">
            <v>S</v>
          </cell>
          <cell r="D4772" t="str">
            <v>All</v>
          </cell>
          <cell r="E4772" t="str">
            <v>Tonnage: 3&lt;=tons&lt;4</v>
          </cell>
          <cell r="F4772">
            <v>93.055899999999994</v>
          </cell>
          <cell r="G4772">
            <v>2.426796</v>
          </cell>
          <cell r="H4772">
            <v>2.3536739999999998</v>
          </cell>
          <cell r="I4772">
            <v>-0.43316179999999999</v>
          </cell>
          <cell r="J4772">
            <v>-0.1772463</v>
          </cell>
          <cell r="K4772">
            <v>0</v>
          </cell>
          <cell r="L4772">
            <v>0.1772463</v>
          </cell>
          <cell r="M4772">
            <v>0.43316179999999999</v>
          </cell>
          <cell r="N4772">
            <v>0.43316179999999999</v>
          </cell>
          <cell r="O4772">
            <v>48</v>
          </cell>
        </row>
        <row r="4773">
          <cell r="A4773" t="str">
            <v>C&amp;I</v>
          </cell>
          <cell r="B4773">
            <v>20</v>
          </cell>
          <cell r="C4773" t="str">
            <v>S</v>
          </cell>
          <cell r="D4773" t="str">
            <v>All</v>
          </cell>
          <cell r="E4773" t="str">
            <v>Tonnage: 3&lt;=tons&lt;4</v>
          </cell>
          <cell r="F4773">
            <v>87.96</v>
          </cell>
          <cell r="G4773">
            <v>1.5167980000000001</v>
          </cell>
          <cell r="H4773">
            <v>1.7457050000000001</v>
          </cell>
          <cell r="I4773">
            <v>-0.4308765</v>
          </cell>
          <cell r="J4773">
            <v>-0.1763112</v>
          </cell>
          <cell r="K4773">
            <v>0</v>
          </cell>
          <cell r="L4773">
            <v>0.1763112</v>
          </cell>
          <cell r="M4773">
            <v>0.4308765</v>
          </cell>
          <cell r="N4773">
            <v>0.4308765</v>
          </cell>
          <cell r="O4773">
            <v>48</v>
          </cell>
        </row>
        <row r="4774">
          <cell r="A4774" t="str">
            <v>C&amp;I</v>
          </cell>
          <cell r="B4774">
            <v>21</v>
          </cell>
          <cell r="C4774" t="str">
            <v>S</v>
          </cell>
          <cell r="D4774" t="str">
            <v>All</v>
          </cell>
          <cell r="E4774" t="str">
            <v>Tonnage: 3&lt;=tons&lt;4</v>
          </cell>
          <cell r="F4774">
            <v>82.939800000000005</v>
          </cell>
          <cell r="G4774">
            <v>1.2408669999999999</v>
          </cell>
          <cell r="H4774">
            <v>1.403009</v>
          </cell>
          <cell r="I4774">
            <v>-0.40172540000000001</v>
          </cell>
          <cell r="J4774">
            <v>-0.1643828</v>
          </cell>
          <cell r="K4774">
            <v>0</v>
          </cell>
          <cell r="L4774">
            <v>0.1643828</v>
          </cell>
          <cell r="M4774">
            <v>0.40172540000000001</v>
          </cell>
          <cell r="N4774">
            <v>0.40172540000000001</v>
          </cell>
          <cell r="O4774">
            <v>48</v>
          </cell>
        </row>
        <row r="4775">
          <cell r="A4775" t="str">
            <v>C&amp;I</v>
          </cell>
          <cell r="B4775">
            <v>22</v>
          </cell>
          <cell r="C4775" t="str">
            <v>S</v>
          </cell>
          <cell r="D4775" t="str">
            <v>All</v>
          </cell>
          <cell r="E4775" t="str">
            <v>Tonnage: 3&lt;=tons&lt;4</v>
          </cell>
          <cell r="F4775">
            <v>79.549300000000002</v>
          </cell>
          <cell r="G4775">
            <v>1.1596109999999999</v>
          </cell>
          <cell r="H4775">
            <v>1.0342100000000001</v>
          </cell>
          <cell r="I4775">
            <v>-0.38660290000000003</v>
          </cell>
          <cell r="J4775">
            <v>-0.1581948</v>
          </cell>
          <cell r="K4775">
            <v>0</v>
          </cell>
          <cell r="L4775">
            <v>0.1581948</v>
          </cell>
          <cell r="M4775">
            <v>0.38660290000000003</v>
          </cell>
          <cell r="N4775">
            <v>0.38660290000000003</v>
          </cell>
          <cell r="O4775">
            <v>48</v>
          </cell>
        </row>
        <row r="4776">
          <cell r="A4776" t="str">
            <v>C&amp;I</v>
          </cell>
          <cell r="B4776">
            <v>23</v>
          </cell>
          <cell r="C4776" t="str">
            <v>S</v>
          </cell>
          <cell r="D4776" t="str">
            <v>All</v>
          </cell>
          <cell r="E4776" t="str">
            <v>Tonnage: 3&lt;=tons&lt;4</v>
          </cell>
          <cell r="F4776">
            <v>76.807299999999998</v>
          </cell>
          <cell r="G4776">
            <v>1.063761</v>
          </cell>
          <cell r="H4776">
            <v>0.9656631</v>
          </cell>
          <cell r="I4776">
            <v>-0.363311</v>
          </cell>
          <cell r="J4776">
            <v>-0.14866389999999999</v>
          </cell>
          <cell r="K4776">
            <v>0</v>
          </cell>
          <cell r="L4776">
            <v>0.14866389999999999</v>
          </cell>
          <cell r="M4776">
            <v>0.363311</v>
          </cell>
          <cell r="N4776">
            <v>0.363311</v>
          </cell>
          <cell r="O4776">
            <v>48</v>
          </cell>
        </row>
        <row r="4777">
          <cell r="A4777" t="str">
            <v>C&amp;I</v>
          </cell>
          <cell r="B4777">
            <v>24</v>
          </cell>
          <cell r="C4777" t="str">
            <v>S</v>
          </cell>
          <cell r="D4777" t="str">
            <v>All</v>
          </cell>
          <cell r="E4777" t="str">
            <v>Tonnage: 3&lt;=tons&lt;4</v>
          </cell>
          <cell r="F4777">
            <v>74.818899999999999</v>
          </cell>
          <cell r="G4777">
            <v>1.069647</v>
          </cell>
          <cell r="H4777">
            <v>0.93178079999999996</v>
          </cell>
          <cell r="I4777">
            <v>-0.3517305</v>
          </cell>
          <cell r="J4777">
            <v>-0.1439252</v>
          </cell>
          <cell r="K4777">
            <v>0</v>
          </cell>
          <cell r="L4777">
            <v>0.1439252</v>
          </cell>
          <cell r="M4777">
            <v>0.3517305</v>
          </cell>
          <cell r="N4777">
            <v>0.3517305</v>
          </cell>
          <cell r="O4777">
            <v>48</v>
          </cell>
        </row>
        <row r="4778">
          <cell r="A4778" t="str">
            <v>C&amp;I</v>
          </cell>
          <cell r="B4778">
            <v>1</v>
          </cell>
          <cell r="C4778" t="str">
            <v>S</v>
          </cell>
          <cell r="D4778" t="str">
            <v>All</v>
          </cell>
          <cell r="E4778" t="str">
            <v>Tonnage: 4&lt;=tons&lt;5</v>
          </cell>
          <cell r="F4778">
            <v>69.113500000000002</v>
          </cell>
          <cell r="G4778">
            <v>1.073081</v>
          </cell>
          <cell r="H4778">
            <v>0.96749600000000002</v>
          </cell>
          <cell r="I4778">
            <v>-0.37502010000000002</v>
          </cell>
          <cell r="J4778">
            <v>-0.15345520000000001</v>
          </cell>
          <cell r="K4778">
            <v>0</v>
          </cell>
          <cell r="L4778">
            <v>0.15345520000000001</v>
          </cell>
          <cell r="M4778">
            <v>0.37502010000000002</v>
          </cell>
          <cell r="N4778">
            <v>0.37502010000000002</v>
          </cell>
          <cell r="O4778">
            <v>44</v>
          </cell>
        </row>
        <row r="4779">
          <cell r="A4779" t="str">
            <v>C&amp;I</v>
          </cell>
          <cell r="B4779">
            <v>2</v>
          </cell>
          <cell r="C4779" t="str">
            <v>S</v>
          </cell>
          <cell r="D4779" t="str">
            <v>All</v>
          </cell>
          <cell r="E4779" t="str">
            <v>Tonnage: 4&lt;=tons&lt;5</v>
          </cell>
          <cell r="F4779">
            <v>67.381699999999995</v>
          </cell>
          <cell r="G4779">
            <v>0.99368049999999997</v>
          </cell>
          <cell r="H4779">
            <v>0.8972639</v>
          </cell>
          <cell r="I4779">
            <v>-0.37168810000000002</v>
          </cell>
          <cell r="J4779">
            <v>-0.1520917</v>
          </cell>
          <cell r="K4779">
            <v>0</v>
          </cell>
          <cell r="L4779">
            <v>0.1520917</v>
          </cell>
          <cell r="M4779">
            <v>0.37168810000000002</v>
          </cell>
          <cell r="N4779">
            <v>0.37168810000000002</v>
          </cell>
          <cell r="O4779">
            <v>44</v>
          </cell>
        </row>
        <row r="4780">
          <cell r="A4780" t="str">
            <v>C&amp;I</v>
          </cell>
          <cell r="B4780">
            <v>3</v>
          </cell>
          <cell r="C4780" t="str">
            <v>S</v>
          </cell>
          <cell r="D4780" t="str">
            <v>All</v>
          </cell>
          <cell r="E4780" t="str">
            <v>Tonnage: 4&lt;=tons&lt;5</v>
          </cell>
          <cell r="F4780">
            <v>66.935699999999997</v>
          </cell>
          <cell r="G4780">
            <v>0.98179110000000003</v>
          </cell>
          <cell r="H4780">
            <v>0.84062820000000005</v>
          </cell>
          <cell r="I4780">
            <v>-0.37068299999999998</v>
          </cell>
          <cell r="J4780">
            <v>-0.1516805</v>
          </cell>
          <cell r="K4780">
            <v>0</v>
          </cell>
          <cell r="L4780">
            <v>0.1516805</v>
          </cell>
          <cell r="M4780">
            <v>0.37068299999999998</v>
          </cell>
          <cell r="N4780">
            <v>0.37068299999999998</v>
          </cell>
          <cell r="O4780">
            <v>44</v>
          </cell>
        </row>
        <row r="4781">
          <cell r="A4781" t="str">
            <v>C&amp;I</v>
          </cell>
          <cell r="B4781">
            <v>4</v>
          </cell>
          <cell r="C4781" t="str">
            <v>S</v>
          </cell>
          <cell r="D4781" t="str">
            <v>All</v>
          </cell>
          <cell r="E4781" t="str">
            <v>Tonnage: 4&lt;=tons&lt;5</v>
          </cell>
          <cell r="F4781">
            <v>66.581299999999999</v>
          </cell>
          <cell r="G4781">
            <v>0.95636270000000001</v>
          </cell>
          <cell r="H4781">
            <v>0.84957179999999999</v>
          </cell>
          <cell r="I4781">
            <v>-0.36997069999999999</v>
          </cell>
          <cell r="J4781">
            <v>-0.151389</v>
          </cell>
          <cell r="K4781">
            <v>0</v>
          </cell>
          <cell r="L4781">
            <v>0.151389</v>
          </cell>
          <cell r="M4781">
            <v>0.36997069999999999</v>
          </cell>
          <cell r="N4781">
            <v>0.36997069999999999</v>
          </cell>
          <cell r="O4781">
            <v>44</v>
          </cell>
        </row>
        <row r="4782">
          <cell r="A4782" t="str">
            <v>C&amp;I</v>
          </cell>
          <cell r="B4782">
            <v>5</v>
          </cell>
          <cell r="C4782" t="str">
            <v>S</v>
          </cell>
          <cell r="D4782" t="str">
            <v>All</v>
          </cell>
          <cell r="E4782" t="str">
            <v>Tonnage: 4&lt;=tons&lt;5</v>
          </cell>
          <cell r="F4782">
            <v>65.349400000000003</v>
          </cell>
          <cell r="G4782">
            <v>0.95471150000000005</v>
          </cell>
          <cell r="H4782">
            <v>0.8321984</v>
          </cell>
          <cell r="I4782">
            <v>-0.36986829999999998</v>
          </cell>
          <cell r="J4782">
            <v>-0.15134710000000001</v>
          </cell>
          <cell r="K4782">
            <v>0</v>
          </cell>
          <cell r="L4782">
            <v>0.15134710000000001</v>
          </cell>
          <cell r="M4782">
            <v>0.36986829999999998</v>
          </cell>
          <cell r="N4782">
            <v>0.36986829999999998</v>
          </cell>
          <cell r="O4782">
            <v>44</v>
          </cell>
        </row>
        <row r="4783">
          <cell r="A4783" t="str">
            <v>C&amp;I</v>
          </cell>
          <cell r="B4783">
            <v>6</v>
          </cell>
          <cell r="C4783" t="str">
            <v>S</v>
          </cell>
          <cell r="D4783" t="str">
            <v>All</v>
          </cell>
          <cell r="E4783" t="str">
            <v>Tonnage: 4&lt;=tons&lt;5</v>
          </cell>
          <cell r="F4783">
            <v>64.556899999999999</v>
          </cell>
          <cell r="G4783">
            <v>0.92236300000000004</v>
          </cell>
          <cell r="H4783">
            <v>0.83193530000000004</v>
          </cell>
          <cell r="I4783">
            <v>-0.36999910000000003</v>
          </cell>
          <cell r="J4783">
            <v>-0.1514006</v>
          </cell>
          <cell r="K4783">
            <v>0</v>
          </cell>
          <cell r="L4783">
            <v>0.1514006</v>
          </cell>
          <cell r="M4783">
            <v>0.36999910000000003</v>
          </cell>
          <cell r="N4783">
            <v>0.36999910000000003</v>
          </cell>
          <cell r="O4783">
            <v>44</v>
          </cell>
        </row>
        <row r="4784">
          <cell r="A4784" t="str">
            <v>C&amp;I</v>
          </cell>
          <cell r="B4784">
            <v>7</v>
          </cell>
          <cell r="C4784" t="str">
            <v>S</v>
          </cell>
          <cell r="D4784" t="str">
            <v>All</v>
          </cell>
          <cell r="E4784" t="str">
            <v>Tonnage: 4&lt;=tons&lt;5</v>
          </cell>
          <cell r="F4784">
            <v>63.233400000000003</v>
          </cell>
          <cell r="G4784">
            <v>1.097186</v>
          </cell>
          <cell r="H4784">
            <v>0.81421319999999997</v>
          </cell>
          <cell r="I4784">
            <v>-0.37223580000000001</v>
          </cell>
          <cell r="J4784">
            <v>-0.1523159</v>
          </cell>
          <cell r="K4784">
            <v>0</v>
          </cell>
          <cell r="L4784">
            <v>0.1523159</v>
          </cell>
          <cell r="M4784">
            <v>0.37223580000000001</v>
          </cell>
          <cell r="N4784">
            <v>0.37223580000000001</v>
          </cell>
          <cell r="O4784">
            <v>44</v>
          </cell>
        </row>
        <row r="4785">
          <cell r="A4785" t="str">
            <v>C&amp;I</v>
          </cell>
          <cell r="B4785">
            <v>8</v>
          </cell>
          <cell r="C4785" t="str">
            <v>S</v>
          </cell>
          <cell r="D4785" t="str">
            <v>All</v>
          </cell>
          <cell r="E4785" t="str">
            <v>Tonnage: 4&lt;=tons&lt;5</v>
          </cell>
          <cell r="F4785">
            <v>64.163200000000003</v>
          </cell>
          <cell r="G4785">
            <v>1.2507109999999999</v>
          </cell>
          <cell r="H4785">
            <v>1.456288</v>
          </cell>
          <cell r="I4785">
            <v>-0.37763419999999998</v>
          </cell>
          <cell r="J4785">
            <v>-0.15452479999999999</v>
          </cell>
          <cell r="K4785">
            <v>0</v>
          </cell>
          <cell r="L4785">
            <v>0.15452479999999999</v>
          </cell>
          <cell r="M4785">
            <v>0.37763419999999998</v>
          </cell>
          <cell r="N4785">
            <v>0.37763419999999998</v>
          </cell>
          <cell r="O4785">
            <v>44</v>
          </cell>
        </row>
        <row r="4786">
          <cell r="A4786" t="str">
            <v>C&amp;I</v>
          </cell>
          <cell r="B4786">
            <v>9</v>
          </cell>
          <cell r="C4786" t="str">
            <v>S</v>
          </cell>
          <cell r="D4786" t="str">
            <v>All</v>
          </cell>
          <cell r="E4786" t="str">
            <v>Tonnage: 4&lt;=tons&lt;5</v>
          </cell>
          <cell r="F4786">
            <v>69.367900000000006</v>
          </cell>
          <cell r="G4786">
            <v>1.716081</v>
          </cell>
          <cell r="H4786">
            <v>2.510478</v>
          </cell>
          <cell r="I4786">
            <v>-0.3875152</v>
          </cell>
          <cell r="J4786">
            <v>-0.15856809999999999</v>
          </cell>
          <cell r="K4786">
            <v>0</v>
          </cell>
          <cell r="L4786">
            <v>0.15856809999999999</v>
          </cell>
          <cell r="M4786">
            <v>0.3875152</v>
          </cell>
          <cell r="N4786">
            <v>0.3875152</v>
          </cell>
          <cell r="O4786">
            <v>44</v>
          </cell>
        </row>
        <row r="4787">
          <cell r="A4787" t="str">
            <v>C&amp;I</v>
          </cell>
          <cell r="B4787">
            <v>10</v>
          </cell>
          <cell r="C4787" t="str">
            <v>S</v>
          </cell>
          <cell r="D4787" t="str">
            <v>All</v>
          </cell>
          <cell r="E4787" t="str">
            <v>Tonnage: 4&lt;=tons&lt;5</v>
          </cell>
          <cell r="F4787">
            <v>75.711500000000001</v>
          </cell>
          <cell r="G4787">
            <v>2.9888729999999999</v>
          </cell>
          <cell r="H4787">
            <v>3.0278139999999998</v>
          </cell>
          <cell r="I4787">
            <v>-0.41581580000000001</v>
          </cell>
          <cell r="J4787">
            <v>-0.17014850000000001</v>
          </cell>
          <cell r="K4787">
            <v>0</v>
          </cell>
          <cell r="L4787">
            <v>0.17014850000000001</v>
          </cell>
          <cell r="M4787">
            <v>0.41581580000000001</v>
          </cell>
          <cell r="N4787">
            <v>0.41581580000000001</v>
          </cell>
          <cell r="O4787">
            <v>44</v>
          </cell>
        </row>
        <row r="4788">
          <cell r="A4788" t="str">
            <v>C&amp;I</v>
          </cell>
          <cell r="B4788">
            <v>11</v>
          </cell>
          <cell r="C4788" t="str">
            <v>S</v>
          </cell>
          <cell r="D4788" t="str">
            <v>All</v>
          </cell>
          <cell r="E4788" t="str">
            <v>Tonnage: 4&lt;=tons&lt;5</v>
          </cell>
          <cell r="F4788">
            <v>79.726200000000006</v>
          </cell>
          <cell r="G4788">
            <v>3.765123</v>
          </cell>
          <cell r="H4788">
            <v>3.2427389999999998</v>
          </cell>
          <cell r="I4788">
            <v>-0.42781089999999999</v>
          </cell>
          <cell r="J4788">
            <v>-0.17505680000000001</v>
          </cell>
          <cell r="K4788">
            <v>0</v>
          </cell>
          <cell r="L4788">
            <v>0.17505680000000001</v>
          </cell>
          <cell r="M4788">
            <v>0.42781089999999999</v>
          </cell>
          <cell r="N4788">
            <v>0.42781089999999999</v>
          </cell>
          <cell r="O4788">
            <v>44</v>
          </cell>
        </row>
        <row r="4789">
          <cell r="A4789" t="str">
            <v>C&amp;I</v>
          </cell>
          <cell r="B4789">
            <v>12</v>
          </cell>
          <cell r="C4789" t="str">
            <v>S</v>
          </cell>
          <cell r="D4789" t="str">
            <v>All</v>
          </cell>
          <cell r="E4789" t="str">
            <v>Tonnage: 4&lt;=tons&lt;5</v>
          </cell>
          <cell r="F4789">
            <v>83.596800000000002</v>
          </cell>
          <cell r="G4789">
            <v>4.2833350000000001</v>
          </cell>
          <cell r="H4789">
            <v>4.3984319999999997</v>
          </cell>
          <cell r="I4789">
            <v>-0.42852800000000002</v>
          </cell>
          <cell r="J4789">
            <v>-0.17535020000000001</v>
          </cell>
          <cell r="K4789">
            <v>0</v>
          </cell>
          <cell r="L4789">
            <v>0.17535020000000001</v>
          </cell>
          <cell r="M4789">
            <v>0.42852800000000002</v>
          </cell>
          <cell r="N4789">
            <v>0.42852800000000002</v>
          </cell>
          <cell r="O4789">
            <v>44</v>
          </cell>
        </row>
        <row r="4790">
          <cell r="A4790" t="str">
            <v>C&amp;I</v>
          </cell>
          <cell r="B4790">
            <v>13</v>
          </cell>
          <cell r="C4790" t="str">
            <v>S</v>
          </cell>
          <cell r="D4790" t="str">
            <v>All</v>
          </cell>
          <cell r="E4790" t="str">
            <v>Tonnage: 4&lt;=tons&lt;5</v>
          </cell>
          <cell r="F4790">
            <v>86.797700000000006</v>
          </cell>
          <cell r="G4790">
            <v>4.6564459999999999</v>
          </cell>
          <cell r="H4790">
            <v>5.141375</v>
          </cell>
          <cell r="I4790">
            <v>-0.44506800000000002</v>
          </cell>
          <cell r="J4790">
            <v>-0.18211820000000001</v>
          </cell>
          <cell r="K4790">
            <v>0</v>
          </cell>
          <cell r="L4790">
            <v>0.18211820000000001</v>
          </cell>
          <cell r="M4790">
            <v>0.44506800000000002</v>
          </cell>
          <cell r="N4790">
            <v>0.44506800000000002</v>
          </cell>
          <cell r="O4790">
            <v>44</v>
          </cell>
        </row>
        <row r="4791">
          <cell r="A4791" t="str">
            <v>C&amp;I</v>
          </cell>
          <cell r="B4791">
            <v>14</v>
          </cell>
          <cell r="C4791" t="str">
            <v>S</v>
          </cell>
          <cell r="D4791" t="str">
            <v>All</v>
          </cell>
          <cell r="E4791" t="str">
            <v>Tonnage: 4&lt;=tons&lt;5</v>
          </cell>
          <cell r="F4791">
            <v>90.568700000000007</v>
          </cell>
          <cell r="G4791">
            <v>5.0637720000000002</v>
          </cell>
          <cell r="H4791">
            <v>5.0401579999999999</v>
          </cell>
          <cell r="I4791">
            <v>-0.44973580000000002</v>
          </cell>
          <cell r="J4791">
            <v>-0.1840282</v>
          </cell>
          <cell r="K4791">
            <v>0</v>
          </cell>
          <cell r="L4791">
            <v>0.1840282</v>
          </cell>
          <cell r="M4791">
            <v>0.44973580000000002</v>
          </cell>
          <cell r="N4791">
            <v>0.44973580000000002</v>
          </cell>
          <cell r="O4791">
            <v>44</v>
          </cell>
        </row>
        <row r="4792">
          <cell r="A4792" t="str">
            <v>C&amp;I</v>
          </cell>
          <cell r="B4792">
            <v>15</v>
          </cell>
          <cell r="C4792" t="str">
            <v>S</v>
          </cell>
          <cell r="D4792" t="str">
            <v>All</v>
          </cell>
          <cell r="E4792" t="str">
            <v>Tonnage: 4&lt;=tons&lt;5</v>
          </cell>
          <cell r="F4792">
            <v>93.700800000000001</v>
          </cell>
          <cell r="G4792">
            <v>5.2603689999999999</v>
          </cell>
          <cell r="H4792">
            <v>5.2063420000000002</v>
          </cell>
          <cell r="I4792">
            <v>-0.46388000000000001</v>
          </cell>
          <cell r="J4792">
            <v>-0.18981590000000001</v>
          </cell>
          <cell r="K4792">
            <v>0</v>
          </cell>
          <cell r="L4792">
            <v>0.18981590000000001</v>
          </cell>
          <cell r="M4792">
            <v>0.46388000000000001</v>
          </cell>
          <cell r="N4792">
            <v>0.46388000000000001</v>
          </cell>
          <cell r="O4792">
            <v>44</v>
          </cell>
        </row>
        <row r="4793">
          <cell r="A4793" t="str">
            <v>C&amp;I</v>
          </cell>
          <cell r="B4793">
            <v>16</v>
          </cell>
          <cell r="C4793" t="str">
            <v>S</v>
          </cell>
          <cell r="D4793" t="str">
            <v>All</v>
          </cell>
          <cell r="E4793" t="str">
            <v>Tonnage: 4&lt;=tons&lt;5</v>
          </cell>
          <cell r="F4793">
            <v>95.308599999999998</v>
          </cell>
          <cell r="G4793">
            <v>5.342962</v>
          </cell>
          <cell r="H4793">
            <v>5.756024</v>
          </cell>
          <cell r="I4793">
            <v>-0.43843379999999998</v>
          </cell>
          <cell r="J4793">
            <v>-0.1794036</v>
          </cell>
          <cell r="K4793">
            <v>0</v>
          </cell>
          <cell r="L4793">
            <v>0.1794036</v>
          </cell>
          <cell r="M4793">
            <v>0.43843379999999998</v>
          </cell>
          <cell r="N4793">
            <v>0.43843379999999998</v>
          </cell>
          <cell r="O4793">
            <v>44</v>
          </cell>
        </row>
        <row r="4794">
          <cell r="A4794" t="str">
            <v>C&amp;I</v>
          </cell>
          <cell r="B4794">
            <v>17</v>
          </cell>
          <cell r="C4794" t="str">
            <v>S</v>
          </cell>
          <cell r="D4794" t="str">
            <v>All</v>
          </cell>
          <cell r="E4794" t="str">
            <v>Tonnage: 4&lt;=tons&lt;5</v>
          </cell>
          <cell r="F4794">
            <v>95.770899999999997</v>
          </cell>
          <cell r="G4794">
            <v>4.8233959999999998</v>
          </cell>
          <cell r="H4794">
            <v>4.7501749999999996</v>
          </cell>
          <cell r="I4794">
            <v>-0.46968569999999998</v>
          </cell>
          <cell r="J4794">
            <v>-0.19219159999999999</v>
          </cell>
          <cell r="K4794">
            <v>0</v>
          </cell>
          <cell r="L4794">
            <v>0.19219159999999999</v>
          </cell>
          <cell r="M4794">
            <v>0.46968569999999998</v>
          </cell>
          <cell r="N4794">
            <v>0.46968569999999998</v>
          </cell>
          <cell r="O4794">
            <v>44</v>
          </cell>
        </row>
        <row r="4795">
          <cell r="A4795" t="str">
            <v>C&amp;I</v>
          </cell>
          <cell r="B4795">
            <v>18</v>
          </cell>
          <cell r="C4795" t="str">
            <v>S</v>
          </cell>
          <cell r="D4795" t="str">
            <v>All</v>
          </cell>
          <cell r="E4795" t="str">
            <v>Tonnage: 4&lt;=tons&lt;5</v>
          </cell>
          <cell r="F4795">
            <v>95.179299999999998</v>
          </cell>
          <cell r="G4795">
            <v>4.3229740000000003</v>
          </cell>
          <cell r="H4795">
            <v>4.2203489999999997</v>
          </cell>
          <cell r="I4795">
            <v>-0.4538372</v>
          </cell>
          <cell r="J4795">
            <v>-0.1857065</v>
          </cell>
          <cell r="K4795">
            <v>0</v>
          </cell>
          <cell r="L4795">
            <v>0.1857065</v>
          </cell>
          <cell r="M4795">
            <v>0.4538372</v>
          </cell>
          <cell r="N4795">
            <v>0.4538372</v>
          </cell>
          <cell r="O4795">
            <v>44</v>
          </cell>
        </row>
        <row r="4796">
          <cell r="A4796" t="str">
            <v>C&amp;I</v>
          </cell>
          <cell r="B4796">
            <v>19</v>
          </cell>
          <cell r="C4796" t="str">
            <v>S</v>
          </cell>
          <cell r="D4796" t="str">
            <v>All</v>
          </cell>
          <cell r="E4796" t="str">
            <v>Tonnage: 4&lt;=tons&lt;5</v>
          </cell>
          <cell r="F4796">
            <v>93.373400000000004</v>
          </cell>
          <cell r="G4796">
            <v>1.9374130000000001</v>
          </cell>
          <cell r="H4796">
            <v>1.713937</v>
          </cell>
          <cell r="I4796">
            <v>-0.4684625</v>
          </cell>
          <cell r="J4796">
            <v>-0.1916911</v>
          </cell>
          <cell r="K4796">
            <v>0</v>
          </cell>
          <cell r="L4796">
            <v>0.1916911</v>
          </cell>
          <cell r="M4796">
            <v>0.4684625</v>
          </cell>
          <cell r="N4796">
            <v>0.4684625</v>
          </cell>
          <cell r="O4796">
            <v>44</v>
          </cell>
        </row>
        <row r="4797">
          <cell r="A4797" t="str">
            <v>C&amp;I</v>
          </cell>
          <cell r="B4797">
            <v>20</v>
          </cell>
          <cell r="C4797" t="str">
            <v>S</v>
          </cell>
          <cell r="D4797" t="str">
            <v>All</v>
          </cell>
          <cell r="E4797" t="str">
            <v>Tonnage: 4&lt;=tons&lt;5</v>
          </cell>
          <cell r="F4797">
            <v>89.185000000000002</v>
          </cell>
          <cell r="G4797">
            <v>1.609243</v>
          </cell>
          <cell r="H4797">
            <v>1.0159879999999999</v>
          </cell>
          <cell r="I4797">
            <v>-0.46327360000000001</v>
          </cell>
          <cell r="J4797">
            <v>-0.18956780000000001</v>
          </cell>
          <cell r="K4797">
            <v>0</v>
          </cell>
          <cell r="L4797">
            <v>0.18956780000000001</v>
          </cell>
          <cell r="M4797">
            <v>0.46327360000000001</v>
          </cell>
          <cell r="N4797">
            <v>0.46327360000000001</v>
          </cell>
          <cell r="O4797">
            <v>44</v>
          </cell>
        </row>
        <row r="4798">
          <cell r="A4798" t="str">
            <v>C&amp;I</v>
          </cell>
          <cell r="B4798">
            <v>21</v>
          </cell>
          <cell r="C4798" t="str">
            <v>S</v>
          </cell>
          <cell r="D4798" t="str">
            <v>All</v>
          </cell>
          <cell r="E4798" t="str">
            <v>Tonnage: 4&lt;=tons&lt;5</v>
          </cell>
          <cell r="F4798">
            <v>84.323800000000006</v>
          </cell>
          <cell r="G4798">
            <v>1.4538390000000001</v>
          </cell>
          <cell r="H4798">
            <v>1.107675</v>
          </cell>
          <cell r="I4798">
            <v>-0.42852610000000002</v>
          </cell>
          <cell r="J4798">
            <v>-0.17534939999999999</v>
          </cell>
          <cell r="K4798">
            <v>0</v>
          </cell>
          <cell r="L4798">
            <v>0.17534939999999999</v>
          </cell>
          <cell r="M4798">
            <v>0.42852610000000002</v>
          </cell>
          <cell r="N4798">
            <v>0.42852610000000002</v>
          </cell>
          <cell r="O4798">
            <v>44</v>
          </cell>
        </row>
        <row r="4799">
          <cell r="A4799" t="str">
            <v>C&amp;I</v>
          </cell>
          <cell r="B4799">
            <v>22</v>
          </cell>
          <cell r="C4799" t="str">
            <v>S</v>
          </cell>
          <cell r="D4799" t="str">
            <v>All</v>
          </cell>
          <cell r="E4799" t="str">
            <v>Tonnage: 4&lt;=tons&lt;5</v>
          </cell>
          <cell r="F4799">
            <v>81.116299999999995</v>
          </cell>
          <cell r="G4799">
            <v>1.434714</v>
          </cell>
          <cell r="H4799">
            <v>1.0007520000000001</v>
          </cell>
          <cell r="I4799">
            <v>-0.44725179999999998</v>
          </cell>
          <cell r="J4799">
            <v>-0.1830118</v>
          </cell>
          <cell r="K4799">
            <v>0</v>
          </cell>
          <cell r="L4799">
            <v>0.1830118</v>
          </cell>
          <cell r="M4799">
            <v>0.44725179999999998</v>
          </cell>
          <cell r="N4799">
            <v>0.44725179999999998</v>
          </cell>
          <cell r="O4799">
            <v>44</v>
          </cell>
        </row>
        <row r="4800">
          <cell r="A4800" t="str">
            <v>C&amp;I</v>
          </cell>
          <cell r="B4800">
            <v>23</v>
          </cell>
          <cell r="C4800" t="str">
            <v>S</v>
          </cell>
          <cell r="D4800" t="str">
            <v>All</v>
          </cell>
          <cell r="E4800" t="str">
            <v>Tonnage: 4&lt;=tons&lt;5</v>
          </cell>
          <cell r="F4800">
            <v>77.876400000000004</v>
          </cell>
          <cell r="G4800">
            <v>1.1256889999999999</v>
          </cell>
          <cell r="H4800">
            <v>0.88026380000000004</v>
          </cell>
          <cell r="I4800">
            <v>-0.39857550000000003</v>
          </cell>
          <cell r="J4800">
            <v>-0.16309390000000001</v>
          </cell>
          <cell r="K4800">
            <v>0</v>
          </cell>
          <cell r="L4800">
            <v>0.16309390000000001</v>
          </cell>
          <cell r="M4800">
            <v>0.39857550000000003</v>
          </cell>
          <cell r="N4800">
            <v>0.39857550000000003</v>
          </cell>
          <cell r="O4800">
            <v>44</v>
          </cell>
        </row>
        <row r="4801">
          <cell r="A4801" t="str">
            <v>C&amp;I</v>
          </cell>
          <cell r="B4801">
            <v>24</v>
          </cell>
          <cell r="C4801" t="str">
            <v>S</v>
          </cell>
          <cell r="D4801" t="str">
            <v>All</v>
          </cell>
          <cell r="E4801" t="str">
            <v>Tonnage: 4&lt;=tons&lt;5</v>
          </cell>
          <cell r="F4801">
            <v>75.868300000000005</v>
          </cell>
          <cell r="G4801">
            <v>1.0541780000000001</v>
          </cell>
          <cell r="H4801">
            <v>0.89783179999999996</v>
          </cell>
          <cell r="I4801">
            <v>-0.38324079999999999</v>
          </cell>
          <cell r="J4801">
            <v>-0.15681899999999999</v>
          </cell>
          <cell r="K4801">
            <v>0</v>
          </cell>
          <cell r="L4801">
            <v>0.15681899999999999</v>
          </cell>
          <cell r="M4801">
            <v>0.38324079999999999</v>
          </cell>
          <cell r="N4801">
            <v>0.38324079999999999</v>
          </cell>
          <cell r="O4801">
            <v>44</v>
          </cell>
        </row>
        <row r="4802">
          <cell r="A4802" t="str">
            <v>C&amp;I</v>
          </cell>
          <cell r="B4802">
            <v>1</v>
          </cell>
          <cell r="C4802" t="str">
            <v>S</v>
          </cell>
          <cell r="D4802" t="str">
            <v>All</v>
          </cell>
          <cell r="E4802" t="str">
            <v>Tonnage: 5&lt;=tons</v>
          </cell>
          <cell r="F4802">
            <v>67.744600000000005</v>
          </cell>
          <cell r="G4802">
            <v>1.301061</v>
          </cell>
          <cell r="H4802">
            <v>1.3914880000000001</v>
          </cell>
          <cell r="I4802">
            <v>-0.236371</v>
          </cell>
          <cell r="J4802">
            <v>-9.6721100000000004E-2</v>
          </cell>
          <cell r="K4802">
            <v>0</v>
          </cell>
          <cell r="L4802">
            <v>9.6721100000000004E-2</v>
          </cell>
          <cell r="M4802">
            <v>0.236371</v>
          </cell>
          <cell r="N4802">
            <v>0.236371</v>
          </cell>
          <cell r="O4802">
            <v>182</v>
          </cell>
        </row>
        <row r="4803">
          <cell r="A4803" t="str">
            <v>C&amp;I</v>
          </cell>
          <cell r="B4803">
            <v>2</v>
          </cell>
          <cell r="C4803" t="str">
            <v>S</v>
          </cell>
          <cell r="D4803" t="str">
            <v>All</v>
          </cell>
          <cell r="E4803" t="str">
            <v>Tonnage: 5&lt;=tons</v>
          </cell>
          <cell r="F4803">
            <v>65.851299999999995</v>
          </cell>
          <cell r="G4803">
            <v>1.307585</v>
          </cell>
          <cell r="H4803">
            <v>1.3441780000000001</v>
          </cell>
          <cell r="I4803">
            <v>-0.23279830000000001</v>
          </cell>
          <cell r="J4803">
            <v>-9.5259200000000002E-2</v>
          </cell>
          <cell r="K4803">
            <v>0</v>
          </cell>
          <cell r="L4803">
            <v>9.5259200000000002E-2</v>
          </cell>
          <cell r="M4803">
            <v>0.23279830000000001</v>
          </cell>
          <cell r="N4803">
            <v>0.23279830000000001</v>
          </cell>
          <cell r="O4803">
            <v>182</v>
          </cell>
        </row>
        <row r="4804">
          <cell r="A4804" t="str">
            <v>C&amp;I</v>
          </cell>
          <cell r="B4804">
            <v>3</v>
          </cell>
          <cell r="C4804" t="str">
            <v>S</v>
          </cell>
          <cell r="D4804" t="str">
            <v>All</v>
          </cell>
          <cell r="E4804" t="str">
            <v>Tonnage: 5&lt;=tons</v>
          </cell>
          <cell r="F4804">
            <v>64.558000000000007</v>
          </cell>
          <cell r="G4804">
            <v>1.2914300000000001</v>
          </cell>
          <cell r="H4804">
            <v>1.303623</v>
          </cell>
          <cell r="I4804">
            <v>-0.22953560000000001</v>
          </cell>
          <cell r="J4804">
            <v>-9.3924099999999996E-2</v>
          </cell>
          <cell r="K4804">
            <v>0</v>
          </cell>
          <cell r="L4804">
            <v>9.3924099999999996E-2</v>
          </cell>
          <cell r="M4804">
            <v>0.22953560000000001</v>
          </cell>
          <cell r="N4804">
            <v>0.22953560000000001</v>
          </cell>
          <cell r="O4804">
            <v>182</v>
          </cell>
        </row>
        <row r="4805">
          <cell r="A4805" t="str">
            <v>C&amp;I</v>
          </cell>
          <cell r="B4805">
            <v>4</v>
          </cell>
          <cell r="C4805" t="str">
            <v>S</v>
          </cell>
          <cell r="D4805" t="str">
            <v>All</v>
          </cell>
          <cell r="E4805" t="str">
            <v>Tonnage: 5&lt;=tons</v>
          </cell>
          <cell r="F4805">
            <v>64.281499999999994</v>
          </cell>
          <cell r="G4805">
            <v>1.2178260000000001</v>
          </cell>
          <cell r="H4805">
            <v>1.255341</v>
          </cell>
          <cell r="I4805">
            <v>-0.2278876</v>
          </cell>
          <cell r="J4805">
            <v>-9.3249799999999994E-2</v>
          </cell>
          <cell r="K4805">
            <v>0</v>
          </cell>
          <cell r="L4805">
            <v>9.3249799999999994E-2</v>
          </cell>
          <cell r="M4805">
            <v>0.2278876</v>
          </cell>
          <cell r="N4805">
            <v>0.2278876</v>
          </cell>
          <cell r="O4805">
            <v>182</v>
          </cell>
        </row>
        <row r="4806">
          <cell r="A4806" t="str">
            <v>C&amp;I</v>
          </cell>
          <cell r="B4806">
            <v>5</v>
          </cell>
          <cell r="C4806" t="str">
            <v>S</v>
          </cell>
          <cell r="D4806" t="str">
            <v>All</v>
          </cell>
          <cell r="E4806" t="str">
            <v>Tonnage: 5&lt;=tons</v>
          </cell>
          <cell r="F4806">
            <v>63.639699999999998</v>
          </cell>
          <cell r="G4806">
            <v>1.3416429999999999</v>
          </cell>
          <cell r="H4806">
            <v>1.3862030000000001</v>
          </cell>
          <cell r="I4806">
            <v>-0.22728509999999999</v>
          </cell>
          <cell r="J4806">
            <v>-9.3003199999999994E-2</v>
          </cell>
          <cell r="K4806">
            <v>0</v>
          </cell>
          <cell r="L4806">
            <v>9.3003199999999994E-2</v>
          </cell>
          <cell r="M4806">
            <v>0.22728509999999999</v>
          </cell>
          <cell r="N4806">
            <v>0.22728509999999999</v>
          </cell>
          <cell r="O4806">
            <v>182</v>
          </cell>
        </row>
        <row r="4807">
          <cell r="A4807" t="str">
            <v>C&amp;I</v>
          </cell>
          <cell r="B4807">
            <v>6</v>
          </cell>
          <cell r="C4807" t="str">
            <v>S</v>
          </cell>
          <cell r="D4807" t="str">
            <v>All</v>
          </cell>
          <cell r="E4807" t="str">
            <v>Tonnage: 5&lt;=tons</v>
          </cell>
          <cell r="F4807">
            <v>62.957500000000003</v>
          </cell>
          <cell r="G4807">
            <v>1.503824</v>
          </cell>
          <cell r="H4807">
            <v>1.62022</v>
          </cell>
          <cell r="I4807">
            <v>-0.2280237</v>
          </cell>
          <cell r="J4807">
            <v>-9.33055E-2</v>
          </cell>
          <cell r="K4807">
            <v>0</v>
          </cell>
          <cell r="L4807">
            <v>9.33055E-2</v>
          </cell>
          <cell r="M4807">
            <v>0.2280237</v>
          </cell>
          <cell r="N4807">
            <v>0.2280237</v>
          </cell>
          <cell r="O4807">
            <v>182</v>
          </cell>
        </row>
        <row r="4808">
          <cell r="A4808" t="str">
            <v>C&amp;I</v>
          </cell>
          <cell r="B4808">
            <v>7</v>
          </cell>
          <cell r="C4808" t="str">
            <v>S</v>
          </cell>
          <cell r="D4808" t="str">
            <v>All</v>
          </cell>
          <cell r="E4808" t="str">
            <v>Tonnage: 5&lt;=tons</v>
          </cell>
          <cell r="F4808">
            <v>62.280200000000001</v>
          </cell>
          <cell r="G4808">
            <v>1.5747089999999999</v>
          </cell>
          <cell r="H4808">
            <v>1.649678</v>
          </cell>
          <cell r="I4808">
            <v>-0.2291309</v>
          </cell>
          <cell r="J4808">
            <v>-9.3758499999999995E-2</v>
          </cell>
          <cell r="K4808">
            <v>0</v>
          </cell>
          <cell r="L4808">
            <v>9.3758499999999995E-2</v>
          </cell>
          <cell r="M4808">
            <v>0.2291309</v>
          </cell>
          <cell r="N4808">
            <v>0.2291309</v>
          </cell>
          <cell r="O4808">
            <v>182</v>
          </cell>
        </row>
        <row r="4809">
          <cell r="A4809" t="str">
            <v>C&amp;I</v>
          </cell>
          <cell r="B4809">
            <v>8</v>
          </cell>
          <cell r="C4809" t="str">
            <v>S</v>
          </cell>
          <cell r="D4809" t="str">
            <v>All</v>
          </cell>
          <cell r="E4809" t="str">
            <v>Tonnage: 5&lt;=tons</v>
          </cell>
          <cell r="F4809">
            <v>64.031000000000006</v>
          </cell>
          <cell r="G4809">
            <v>1.789439</v>
          </cell>
          <cell r="H4809">
            <v>1.8405290000000001</v>
          </cell>
          <cell r="I4809">
            <v>-0.23117550000000001</v>
          </cell>
          <cell r="J4809">
            <v>-9.4595100000000001E-2</v>
          </cell>
          <cell r="K4809">
            <v>0</v>
          </cell>
          <cell r="L4809">
            <v>9.4595100000000001E-2</v>
          </cell>
          <cell r="M4809">
            <v>0.23117550000000001</v>
          </cell>
          <cell r="N4809">
            <v>0.23117550000000001</v>
          </cell>
          <cell r="O4809">
            <v>182</v>
          </cell>
        </row>
        <row r="4810">
          <cell r="A4810" t="str">
            <v>C&amp;I</v>
          </cell>
          <cell r="B4810">
            <v>9</v>
          </cell>
          <cell r="C4810" t="str">
            <v>S</v>
          </cell>
          <cell r="D4810" t="str">
            <v>All</v>
          </cell>
          <cell r="E4810" t="str">
            <v>Tonnage: 5&lt;=tons</v>
          </cell>
          <cell r="F4810">
            <v>69.825900000000004</v>
          </cell>
          <cell r="G4810">
            <v>2.4254340000000001</v>
          </cell>
          <cell r="H4810">
            <v>2.395432</v>
          </cell>
          <cell r="I4810">
            <v>-0.24538209999999999</v>
          </cell>
          <cell r="J4810">
            <v>-0.10040839999999999</v>
          </cell>
          <cell r="K4810">
            <v>0</v>
          </cell>
          <cell r="L4810">
            <v>0.10040839999999999</v>
          </cell>
          <cell r="M4810">
            <v>0.24538209999999999</v>
          </cell>
          <cell r="N4810">
            <v>0.24538209999999999</v>
          </cell>
          <cell r="O4810">
            <v>182</v>
          </cell>
        </row>
        <row r="4811">
          <cell r="A4811" t="str">
            <v>C&amp;I</v>
          </cell>
          <cell r="B4811">
            <v>10</v>
          </cell>
          <cell r="C4811" t="str">
            <v>S</v>
          </cell>
          <cell r="D4811" t="str">
            <v>All</v>
          </cell>
          <cell r="E4811" t="str">
            <v>Tonnage: 5&lt;=tons</v>
          </cell>
          <cell r="F4811">
            <v>76.550399999999996</v>
          </cell>
          <cell r="G4811">
            <v>3.5988760000000002</v>
          </cell>
          <cell r="H4811">
            <v>3.7809780000000002</v>
          </cell>
          <cell r="I4811">
            <v>-0.2633588</v>
          </cell>
          <cell r="J4811">
            <v>-0.10776429999999999</v>
          </cell>
          <cell r="K4811">
            <v>0</v>
          </cell>
          <cell r="L4811">
            <v>0.10776429999999999</v>
          </cell>
          <cell r="M4811">
            <v>0.2633588</v>
          </cell>
          <cell r="N4811">
            <v>0.2633588</v>
          </cell>
          <cell r="O4811">
            <v>182</v>
          </cell>
        </row>
        <row r="4812">
          <cell r="A4812" t="str">
            <v>C&amp;I</v>
          </cell>
          <cell r="B4812">
            <v>11</v>
          </cell>
          <cell r="C4812" t="str">
            <v>S</v>
          </cell>
          <cell r="D4812" t="str">
            <v>All</v>
          </cell>
          <cell r="E4812" t="str">
            <v>Tonnage: 5&lt;=tons</v>
          </cell>
          <cell r="F4812">
            <v>81.673500000000004</v>
          </cell>
          <cell r="G4812">
            <v>4.6441860000000004</v>
          </cell>
          <cell r="H4812">
            <v>4.7070800000000004</v>
          </cell>
          <cell r="I4812">
            <v>-0.27342369999999999</v>
          </cell>
          <cell r="J4812">
            <v>-0.1118828</v>
          </cell>
          <cell r="K4812">
            <v>0</v>
          </cell>
          <cell r="L4812">
            <v>0.1118828</v>
          </cell>
          <cell r="M4812">
            <v>0.27342369999999999</v>
          </cell>
          <cell r="N4812">
            <v>0.27342369999999999</v>
          </cell>
          <cell r="O4812">
            <v>182</v>
          </cell>
        </row>
        <row r="4813">
          <cell r="A4813" t="str">
            <v>C&amp;I</v>
          </cell>
          <cell r="B4813">
            <v>12</v>
          </cell>
          <cell r="C4813" t="str">
            <v>S</v>
          </cell>
          <cell r="D4813" t="str">
            <v>All</v>
          </cell>
          <cell r="E4813" t="str">
            <v>Tonnage: 5&lt;=tons</v>
          </cell>
          <cell r="F4813">
            <v>85.500299999999996</v>
          </cell>
          <cell r="G4813">
            <v>5.3868819999999999</v>
          </cell>
          <cell r="H4813">
            <v>5.4977999999999998</v>
          </cell>
          <cell r="I4813">
            <v>-0.28239320000000001</v>
          </cell>
          <cell r="J4813">
            <v>-0.115553</v>
          </cell>
          <cell r="K4813">
            <v>0</v>
          </cell>
          <cell r="L4813">
            <v>0.115553</v>
          </cell>
          <cell r="M4813">
            <v>0.28239320000000001</v>
          </cell>
          <cell r="N4813">
            <v>0.28239320000000001</v>
          </cell>
          <cell r="O4813">
            <v>182</v>
          </cell>
        </row>
        <row r="4814">
          <cell r="A4814" t="str">
            <v>C&amp;I</v>
          </cell>
          <cell r="B4814">
            <v>13</v>
          </cell>
          <cell r="C4814" t="str">
            <v>S</v>
          </cell>
          <cell r="D4814" t="str">
            <v>All</v>
          </cell>
          <cell r="E4814" t="str">
            <v>Tonnage: 5&lt;=tons</v>
          </cell>
          <cell r="F4814">
            <v>88.407300000000006</v>
          </cell>
          <cell r="G4814">
            <v>5.6903189999999997</v>
          </cell>
          <cell r="H4814">
            <v>5.7509819999999996</v>
          </cell>
          <cell r="I4814">
            <v>-0.26890940000000002</v>
          </cell>
          <cell r="J4814">
            <v>-0.1100356</v>
          </cell>
          <cell r="K4814">
            <v>0</v>
          </cell>
          <cell r="L4814">
            <v>0.1100356</v>
          </cell>
          <cell r="M4814">
            <v>0.26890940000000002</v>
          </cell>
          <cell r="N4814">
            <v>0.26890940000000002</v>
          </cell>
          <cell r="O4814">
            <v>182</v>
          </cell>
        </row>
        <row r="4815">
          <cell r="A4815" t="str">
            <v>C&amp;I</v>
          </cell>
          <cell r="B4815">
            <v>14</v>
          </cell>
          <cell r="C4815" t="str">
            <v>S</v>
          </cell>
          <cell r="D4815" t="str">
            <v>All</v>
          </cell>
          <cell r="E4815" t="str">
            <v>Tonnage: 5&lt;=tons</v>
          </cell>
          <cell r="F4815">
            <v>91.246700000000004</v>
          </cell>
          <cell r="G4815">
            <v>6.2088559999999999</v>
          </cell>
          <cell r="H4815">
            <v>6.2949089999999996</v>
          </cell>
          <cell r="I4815">
            <v>-0.26599929999999999</v>
          </cell>
          <cell r="J4815">
            <v>-0.1088447</v>
          </cell>
          <cell r="K4815">
            <v>0</v>
          </cell>
          <cell r="L4815">
            <v>0.1088447</v>
          </cell>
          <cell r="M4815">
            <v>0.26599929999999999</v>
          </cell>
          <cell r="N4815">
            <v>0.26599929999999999</v>
          </cell>
          <cell r="O4815">
            <v>182</v>
          </cell>
        </row>
        <row r="4816">
          <cell r="A4816" t="str">
            <v>C&amp;I</v>
          </cell>
          <cell r="B4816">
            <v>15</v>
          </cell>
          <cell r="C4816" t="str">
            <v>S</v>
          </cell>
          <cell r="D4816" t="str">
            <v>All</v>
          </cell>
          <cell r="E4816" t="str">
            <v>Tonnage: 5&lt;=tons</v>
          </cell>
          <cell r="F4816">
            <v>93.7714</v>
          </cell>
          <cell r="G4816">
            <v>6.4360720000000002</v>
          </cell>
          <cell r="H4816">
            <v>6.1155429999999997</v>
          </cell>
          <cell r="I4816">
            <v>-0.26943669999999997</v>
          </cell>
          <cell r="J4816">
            <v>-0.1102513</v>
          </cell>
          <cell r="K4816">
            <v>0</v>
          </cell>
          <cell r="L4816">
            <v>0.1102513</v>
          </cell>
          <cell r="M4816">
            <v>0.26943669999999997</v>
          </cell>
          <cell r="N4816">
            <v>0.26943669999999997</v>
          </cell>
          <cell r="O4816">
            <v>182</v>
          </cell>
        </row>
        <row r="4817">
          <cell r="A4817" t="str">
            <v>C&amp;I</v>
          </cell>
          <cell r="B4817">
            <v>16</v>
          </cell>
          <cell r="C4817" t="str">
            <v>S</v>
          </cell>
          <cell r="D4817" t="str">
            <v>All</v>
          </cell>
          <cell r="E4817" t="str">
            <v>Tonnage: 5&lt;=tons</v>
          </cell>
          <cell r="F4817">
            <v>95.292900000000003</v>
          </cell>
          <cell r="G4817">
            <v>6.5849799999999998</v>
          </cell>
          <cell r="H4817">
            <v>5.9649150000000004</v>
          </cell>
          <cell r="I4817">
            <v>-0.27400849999999999</v>
          </cell>
          <cell r="J4817">
            <v>-0.1121221</v>
          </cell>
          <cell r="K4817">
            <v>0</v>
          </cell>
          <cell r="L4817">
            <v>0.1121221</v>
          </cell>
          <cell r="M4817">
            <v>0.27400849999999999</v>
          </cell>
          <cell r="N4817">
            <v>0.27400849999999999</v>
          </cell>
          <cell r="O4817">
            <v>182</v>
          </cell>
        </row>
        <row r="4818">
          <cell r="A4818" t="str">
            <v>C&amp;I</v>
          </cell>
          <cell r="B4818">
            <v>17</v>
          </cell>
          <cell r="C4818" t="str">
            <v>S</v>
          </cell>
          <cell r="D4818" t="str">
            <v>All</v>
          </cell>
          <cell r="E4818" t="str">
            <v>Tonnage: 5&lt;=tons</v>
          </cell>
          <cell r="F4818">
            <v>95.709699999999998</v>
          </cell>
          <cell r="G4818">
            <v>6.504543</v>
          </cell>
          <cell r="H4818">
            <v>5.9509819999999998</v>
          </cell>
          <cell r="I4818">
            <v>-0.2789162</v>
          </cell>
          <cell r="J4818">
            <v>-0.1141302</v>
          </cell>
          <cell r="K4818">
            <v>0</v>
          </cell>
          <cell r="L4818">
            <v>0.1141302</v>
          </cell>
          <cell r="M4818">
            <v>0.2789162</v>
          </cell>
          <cell r="N4818">
            <v>0.2789162</v>
          </cell>
          <cell r="O4818">
            <v>182</v>
          </cell>
        </row>
        <row r="4819">
          <cell r="A4819" t="str">
            <v>C&amp;I</v>
          </cell>
          <cell r="B4819">
            <v>18</v>
          </cell>
          <cell r="C4819" t="str">
            <v>S</v>
          </cell>
          <cell r="D4819" t="str">
            <v>All</v>
          </cell>
          <cell r="E4819" t="str">
            <v>Tonnage: 5&lt;=tons</v>
          </cell>
          <cell r="F4819">
            <v>95.053399999999996</v>
          </cell>
          <cell r="G4819">
            <v>6.1776580000000001</v>
          </cell>
          <cell r="H4819">
            <v>5.2501819999999997</v>
          </cell>
          <cell r="I4819">
            <v>-0.27555859999999999</v>
          </cell>
          <cell r="J4819">
            <v>-0.1127563</v>
          </cell>
          <cell r="K4819">
            <v>0</v>
          </cell>
          <cell r="L4819">
            <v>0.1127563</v>
          </cell>
          <cell r="M4819">
            <v>0.27555859999999999</v>
          </cell>
          <cell r="N4819">
            <v>0.27555859999999999</v>
          </cell>
          <cell r="O4819">
            <v>182</v>
          </cell>
        </row>
        <row r="4820">
          <cell r="A4820" t="str">
            <v>C&amp;I</v>
          </cell>
          <cell r="B4820">
            <v>19</v>
          </cell>
          <cell r="C4820" t="str">
            <v>S</v>
          </cell>
          <cell r="D4820" t="str">
            <v>All</v>
          </cell>
          <cell r="E4820" t="str">
            <v>Tonnage: 5&lt;=tons</v>
          </cell>
          <cell r="F4820">
            <v>92.9101</v>
          </cell>
          <cell r="G4820">
            <v>5.5743499999999999</v>
          </cell>
          <cell r="H4820">
            <v>5.0359740000000004</v>
          </cell>
          <cell r="I4820">
            <v>-0.27880379999999999</v>
          </cell>
          <cell r="J4820">
            <v>-0.1140843</v>
          </cell>
          <cell r="K4820">
            <v>0</v>
          </cell>
          <cell r="L4820">
            <v>0.1140843</v>
          </cell>
          <cell r="M4820">
            <v>0.27880379999999999</v>
          </cell>
          <cell r="N4820">
            <v>0.27880379999999999</v>
          </cell>
          <cell r="O4820">
            <v>182</v>
          </cell>
        </row>
        <row r="4821">
          <cell r="A4821" t="str">
            <v>C&amp;I</v>
          </cell>
          <cell r="B4821">
            <v>20</v>
          </cell>
          <cell r="C4821" t="str">
            <v>S</v>
          </cell>
          <cell r="D4821" t="str">
            <v>All</v>
          </cell>
          <cell r="E4821" t="str">
            <v>Tonnage: 5&lt;=tons</v>
          </cell>
          <cell r="F4821">
            <v>87.657600000000002</v>
          </cell>
          <cell r="G4821">
            <v>5.2057830000000003</v>
          </cell>
          <cell r="H4821">
            <v>4.7787100000000002</v>
          </cell>
          <cell r="I4821">
            <v>-0.2778042</v>
          </cell>
          <cell r="J4821">
            <v>-0.1136752</v>
          </cell>
          <cell r="K4821">
            <v>0</v>
          </cell>
          <cell r="L4821">
            <v>0.1136752</v>
          </cell>
          <cell r="M4821">
            <v>0.2778042</v>
          </cell>
          <cell r="N4821">
            <v>0.2778042</v>
          </cell>
          <cell r="O4821">
            <v>182</v>
          </cell>
        </row>
        <row r="4822">
          <cell r="A4822" t="str">
            <v>C&amp;I</v>
          </cell>
          <cell r="B4822">
            <v>21</v>
          </cell>
          <cell r="C4822" t="str">
            <v>S</v>
          </cell>
          <cell r="D4822" t="str">
            <v>All</v>
          </cell>
          <cell r="E4822" t="str">
            <v>Tonnage: 5&lt;=tons</v>
          </cell>
          <cell r="F4822">
            <v>82.832800000000006</v>
          </cell>
          <cell r="G4822">
            <v>4.3535269999999997</v>
          </cell>
          <cell r="H4822">
            <v>3.8527499999999999</v>
          </cell>
          <cell r="I4822">
            <v>-0.27748200000000001</v>
          </cell>
          <cell r="J4822">
            <v>-0.1135434</v>
          </cell>
          <cell r="K4822">
            <v>0</v>
          </cell>
          <cell r="L4822">
            <v>0.1135434</v>
          </cell>
          <cell r="M4822">
            <v>0.27748200000000001</v>
          </cell>
          <cell r="N4822">
            <v>0.27748200000000001</v>
          </cell>
          <cell r="O4822">
            <v>182</v>
          </cell>
        </row>
        <row r="4823">
          <cell r="A4823" t="str">
            <v>C&amp;I</v>
          </cell>
          <cell r="B4823">
            <v>22</v>
          </cell>
          <cell r="C4823" t="str">
            <v>S</v>
          </cell>
          <cell r="D4823" t="str">
            <v>All</v>
          </cell>
          <cell r="E4823" t="str">
            <v>Tonnage: 5&lt;=tons</v>
          </cell>
          <cell r="F4823">
            <v>78.973299999999995</v>
          </cell>
          <cell r="G4823">
            <v>3.2652350000000001</v>
          </cell>
          <cell r="H4823">
            <v>2.8507500000000001</v>
          </cell>
          <cell r="I4823">
            <v>-0.28651450000000001</v>
          </cell>
          <cell r="J4823">
            <v>-0.11723939999999999</v>
          </cell>
          <cell r="K4823">
            <v>0</v>
          </cell>
          <cell r="L4823">
            <v>0.11723939999999999</v>
          </cell>
          <cell r="M4823">
            <v>0.28651450000000001</v>
          </cell>
          <cell r="N4823">
            <v>0.28651450000000001</v>
          </cell>
          <cell r="O4823">
            <v>182</v>
          </cell>
        </row>
        <row r="4824">
          <cell r="A4824" t="str">
            <v>C&amp;I</v>
          </cell>
          <cell r="B4824">
            <v>23</v>
          </cell>
          <cell r="C4824" t="str">
            <v>S</v>
          </cell>
          <cell r="D4824" t="str">
            <v>All</v>
          </cell>
          <cell r="E4824" t="str">
            <v>Tonnage: 5&lt;=tons</v>
          </cell>
          <cell r="F4824">
            <v>76.364800000000002</v>
          </cell>
          <cell r="G4824">
            <v>2.3542749999999999</v>
          </cell>
          <cell r="H4824">
            <v>2.37399</v>
          </cell>
          <cell r="I4824">
            <v>-0.26509569999999999</v>
          </cell>
          <cell r="J4824">
            <v>-0.108475</v>
          </cell>
          <cell r="K4824">
            <v>0</v>
          </cell>
          <cell r="L4824">
            <v>0.108475</v>
          </cell>
          <cell r="M4824">
            <v>0.26509569999999999</v>
          </cell>
          <cell r="N4824">
            <v>0.26509569999999999</v>
          </cell>
          <cell r="O4824">
            <v>182</v>
          </cell>
        </row>
        <row r="4825">
          <cell r="A4825" t="str">
            <v>C&amp;I</v>
          </cell>
          <cell r="B4825">
            <v>24</v>
          </cell>
          <cell r="C4825" t="str">
            <v>S</v>
          </cell>
          <cell r="D4825" t="str">
            <v>All</v>
          </cell>
          <cell r="E4825" t="str">
            <v>Tonnage: 5&lt;=tons</v>
          </cell>
          <cell r="F4825">
            <v>74.400000000000006</v>
          </cell>
          <cell r="G4825">
            <v>1.699092</v>
          </cell>
          <cell r="H4825">
            <v>1.7929580000000001</v>
          </cell>
          <cell r="I4825">
            <v>-0.27826440000000002</v>
          </cell>
          <cell r="J4825">
            <v>-0.11386350000000001</v>
          </cell>
          <cell r="K4825">
            <v>0</v>
          </cell>
          <cell r="L4825">
            <v>0.11386350000000001</v>
          </cell>
          <cell r="M4825">
            <v>0.27826440000000002</v>
          </cell>
          <cell r="N4825">
            <v>0.27826440000000002</v>
          </cell>
          <cell r="O4825">
            <v>182</v>
          </cell>
        </row>
        <row r="4826">
          <cell r="A4826" t="str">
            <v>C&amp;I</v>
          </cell>
          <cell r="B4826">
            <v>1</v>
          </cell>
          <cell r="C4826" t="str">
            <v>S</v>
          </cell>
          <cell r="D4826" t="str">
            <v>All</v>
          </cell>
          <cell r="E4826" t="str">
            <v>Tonnage: tons missing</v>
          </cell>
          <cell r="H4826">
            <v>2.52E-2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7</v>
          </cell>
        </row>
        <row r="4827">
          <cell r="A4827" t="str">
            <v>C&amp;I</v>
          </cell>
          <cell r="B4827">
            <v>2</v>
          </cell>
          <cell r="C4827" t="str">
            <v>S</v>
          </cell>
          <cell r="D4827" t="str">
            <v>All</v>
          </cell>
          <cell r="E4827" t="str">
            <v>Tonnage: tons missing</v>
          </cell>
          <cell r="H4827">
            <v>2.58E-2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7</v>
          </cell>
        </row>
        <row r="4828">
          <cell r="A4828" t="str">
            <v>C&amp;I</v>
          </cell>
          <cell r="B4828">
            <v>3</v>
          </cell>
          <cell r="C4828" t="str">
            <v>S</v>
          </cell>
          <cell r="D4828" t="str">
            <v>All</v>
          </cell>
          <cell r="E4828" t="str">
            <v>Tonnage: tons missing</v>
          </cell>
          <cell r="H4828">
            <v>2.52E-2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7</v>
          </cell>
        </row>
        <row r="4829">
          <cell r="A4829" t="str">
            <v>C&amp;I</v>
          </cell>
          <cell r="B4829">
            <v>4</v>
          </cell>
          <cell r="C4829" t="str">
            <v>S</v>
          </cell>
          <cell r="D4829" t="str">
            <v>All</v>
          </cell>
          <cell r="E4829" t="str">
            <v>Tonnage: tons missing</v>
          </cell>
          <cell r="H4829">
            <v>2.58E-2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7</v>
          </cell>
        </row>
        <row r="4830">
          <cell r="A4830" t="str">
            <v>C&amp;I</v>
          </cell>
          <cell r="B4830">
            <v>5</v>
          </cell>
          <cell r="C4830" t="str">
            <v>S</v>
          </cell>
          <cell r="D4830" t="str">
            <v>All</v>
          </cell>
          <cell r="E4830" t="str">
            <v>Tonnage: tons missing</v>
          </cell>
          <cell r="H4830">
            <v>2.46E-2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7</v>
          </cell>
        </row>
        <row r="4831">
          <cell r="A4831" t="str">
            <v>C&amp;I</v>
          </cell>
          <cell r="B4831">
            <v>6</v>
          </cell>
          <cell r="C4831" t="str">
            <v>S</v>
          </cell>
          <cell r="D4831" t="str">
            <v>All</v>
          </cell>
          <cell r="E4831" t="str">
            <v>Tonnage: tons missing</v>
          </cell>
          <cell r="H4831">
            <v>2.52E-2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7</v>
          </cell>
        </row>
        <row r="4832">
          <cell r="A4832" t="str">
            <v>C&amp;I</v>
          </cell>
          <cell r="B4832">
            <v>7</v>
          </cell>
          <cell r="C4832" t="str">
            <v>S</v>
          </cell>
          <cell r="D4832" t="str">
            <v>All</v>
          </cell>
          <cell r="E4832" t="str">
            <v>Tonnage: tons missing</v>
          </cell>
          <cell r="H4832">
            <v>2.52E-2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7</v>
          </cell>
        </row>
        <row r="4833">
          <cell r="A4833" t="str">
            <v>C&amp;I</v>
          </cell>
          <cell r="B4833">
            <v>8</v>
          </cell>
          <cell r="C4833" t="str">
            <v>S</v>
          </cell>
          <cell r="D4833" t="str">
            <v>All</v>
          </cell>
          <cell r="E4833" t="str">
            <v>Tonnage: tons missing</v>
          </cell>
          <cell r="H4833">
            <v>2.64E-2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7</v>
          </cell>
        </row>
        <row r="4834">
          <cell r="A4834" t="str">
            <v>C&amp;I</v>
          </cell>
          <cell r="B4834">
            <v>9</v>
          </cell>
          <cell r="C4834" t="str">
            <v>S</v>
          </cell>
          <cell r="D4834" t="str">
            <v>All</v>
          </cell>
          <cell r="E4834" t="str">
            <v>Tonnage: tons missing</v>
          </cell>
          <cell r="H4834">
            <v>2.52E-2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7</v>
          </cell>
        </row>
        <row r="4835">
          <cell r="A4835" t="str">
            <v>C&amp;I</v>
          </cell>
          <cell r="B4835">
            <v>10</v>
          </cell>
          <cell r="C4835" t="str">
            <v>S</v>
          </cell>
          <cell r="D4835" t="str">
            <v>All</v>
          </cell>
          <cell r="E4835" t="str">
            <v>Tonnage: tons missing</v>
          </cell>
          <cell r="H4835">
            <v>2.64E-2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7</v>
          </cell>
        </row>
        <row r="4836">
          <cell r="A4836" t="str">
            <v>C&amp;I</v>
          </cell>
          <cell r="B4836">
            <v>11</v>
          </cell>
          <cell r="C4836" t="str">
            <v>S</v>
          </cell>
          <cell r="D4836" t="str">
            <v>All</v>
          </cell>
          <cell r="E4836" t="str">
            <v>Tonnage: tons missing</v>
          </cell>
          <cell r="H4836">
            <v>1.1220699999999999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7</v>
          </cell>
        </row>
        <row r="4837">
          <cell r="A4837" t="str">
            <v>C&amp;I</v>
          </cell>
          <cell r="B4837">
            <v>12</v>
          </cell>
          <cell r="C4837" t="str">
            <v>S</v>
          </cell>
          <cell r="D4837" t="str">
            <v>All</v>
          </cell>
          <cell r="E4837" t="str">
            <v>Tonnage: tons missing</v>
          </cell>
          <cell r="H4837">
            <v>0.53099980000000002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7</v>
          </cell>
        </row>
        <row r="4838">
          <cell r="A4838" t="str">
            <v>C&amp;I</v>
          </cell>
          <cell r="B4838">
            <v>13</v>
          </cell>
          <cell r="C4838" t="str">
            <v>S</v>
          </cell>
          <cell r="D4838" t="str">
            <v>All</v>
          </cell>
          <cell r="E4838" t="str">
            <v>Tonnage: tons missing</v>
          </cell>
          <cell r="H4838">
            <v>2.9399999999999999E-2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7</v>
          </cell>
        </row>
        <row r="4839">
          <cell r="A4839" t="str">
            <v>C&amp;I</v>
          </cell>
          <cell r="B4839">
            <v>14</v>
          </cell>
          <cell r="C4839" t="str">
            <v>S</v>
          </cell>
          <cell r="D4839" t="str">
            <v>All</v>
          </cell>
          <cell r="E4839" t="str">
            <v>Tonnage: tons missing</v>
          </cell>
          <cell r="H4839">
            <v>8.2799999999999999E-2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7</v>
          </cell>
        </row>
        <row r="4840">
          <cell r="A4840" t="str">
            <v>C&amp;I</v>
          </cell>
          <cell r="B4840">
            <v>15</v>
          </cell>
          <cell r="C4840" t="str">
            <v>S</v>
          </cell>
          <cell r="D4840" t="str">
            <v>All</v>
          </cell>
          <cell r="E4840" t="str">
            <v>Tonnage: tons missing</v>
          </cell>
          <cell r="H4840">
            <v>3.7645300000000002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7</v>
          </cell>
        </row>
        <row r="4841">
          <cell r="A4841" t="str">
            <v>C&amp;I</v>
          </cell>
          <cell r="B4841">
            <v>16</v>
          </cell>
          <cell r="C4841" t="str">
            <v>S</v>
          </cell>
          <cell r="D4841" t="str">
            <v>All</v>
          </cell>
          <cell r="E4841" t="str">
            <v>Tonnage: tons missing</v>
          </cell>
          <cell r="H4841">
            <v>3.2471999999999999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7</v>
          </cell>
        </row>
        <row r="4842">
          <cell r="A4842" t="str">
            <v>C&amp;I</v>
          </cell>
          <cell r="B4842">
            <v>17</v>
          </cell>
          <cell r="C4842" t="str">
            <v>S</v>
          </cell>
          <cell r="D4842" t="str">
            <v>All</v>
          </cell>
          <cell r="E4842" t="str">
            <v>Tonnage: tons missing</v>
          </cell>
          <cell r="H4842">
            <v>3.099599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7</v>
          </cell>
        </row>
        <row r="4843">
          <cell r="A4843" t="str">
            <v>C&amp;I</v>
          </cell>
          <cell r="B4843">
            <v>18</v>
          </cell>
          <cell r="C4843" t="str">
            <v>S</v>
          </cell>
          <cell r="D4843" t="str">
            <v>All</v>
          </cell>
          <cell r="E4843" t="str">
            <v>Tonnage: tons missing</v>
          </cell>
          <cell r="H4843">
            <v>0.13259989999999999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7</v>
          </cell>
        </row>
        <row r="4844">
          <cell r="A4844" t="str">
            <v>C&amp;I</v>
          </cell>
          <cell r="B4844">
            <v>19</v>
          </cell>
          <cell r="C4844" t="str">
            <v>S</v>
          </cell>
          <cell r="D4844" t="str">
            <v>All</v>
          </cell>
          <cell r="E4844" t="str">
            <v>Tonnage: tons missing</v>
          </cell>
          <cell r="H4844">
            <v>3.1800000000000002E-2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7</v>
          </cell>
        </row>
        <row r="4845">
          <cell r="A4845" t="str">
            <v>C&amp;I</v>
          </cell>
          <cell r="B4845">
            <v>20</v>
          </cell>
          <cell r="C4845" t="str">
            <v>S</v>
          </cell>
          <cell r="D4845" t="str">
            <v>All</v>
          </cell>
          <cell r="E4845" t="str">
            <v>Tonnage: tons missing</v>
          </cell>
          <cell r="H4845">
            <v>3.1800000000000002E-2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7</v>
          </cell>
        </row>
        <row r="4846">
          <cell r="A4846" t="str">
            <v>C&amp;I</v>
          </cell>
          <cell r="B4846">
            <v>21</v>
          </cell>
          <cell r="C4846" t="str">
            <v>S</v>
          </cell>
          <cell r="D4846" t="str">
            <v>All</v>
          </cell>
          <cell r="E4846" t="str">
            <v>Tonnage: tons missing</v>
          </cell>
          <cell r="H4846">
            <v>3.1199999999999999E-2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7</v>
          </cell>
        </row>
        <row r="4847">
          <cell r="A4847" t="str">
            <v>C&amp;I</v>
          </cell>
          <cell r="B4847">
            <v>22</v>
          </cell>
          <cell r="C4847" t="str">
            <v>S</v>
          </cell>
          <cell r="D4847" t="str">
            <v>All</v>
          </cell>
          <cell r="E4847" t="str">
            <v>Tonnage: tons missing</v>
          </cell>
          <cell r="H4847">
            <v>0.03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7</v>
          </cell>
        </row>
        <row r="4848">
          <cell r="A4848" t="str">
            <v>C&amp;I</v>
          </cell>
          <cell r="B4848">
            <v>23</v>
          </cell>
          <cell r="C4848" t="str">
            <v>S</v>
          </cell>
          <cell r="D4848" t="str">
            <v>All</v>
          </cell>
          <cell r="E4848" t="str">
            <v>Tonnage: tons missing</v>
          </cell>
          <cell r="H4848">
            <v>2.52E-2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7</v>
          </cell>
        </row>
        <row r="4849">
          <cell r="A4849" t="str">
            <v>C&amp;I</v>
          </cell>
          <cell r="B4849">
            <v>24</v>
          </cell>
          <cell r="C4849" t="str">
            <v>S</v>
          </cell>
          <cell r="D4849" t="str">
            <v>All</v>
          </cell>
          <cell r="E4849" t="str">
            <v>Tonnage: tons missing</v>
          </cell>
          <cell r="H4849">
            <v>2.58E-2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7</v>
          </cell>
        </row>
        <row r="4850">
          <cell r="A4850" t="str">
            <v>C&amp;I</v>
          </cell>
          <cell r="B4850">
            <v>1</v>
          </cell>
          <cell r="C4850" t="str">
            <v>S</v>
          </cell>
          <cell r="D4850" t="str">
            <v>PCT</v>
          </cell>
          <cell r="E4850" t="str">
            <v>ACs per customer: 1</v>
          </cell>
          <cell r="F4850">
            <v>68.016599999999997</v>
          </cell>
          <cell r="G4850">
            <v>1.32121</v>
          </cell>
          <cell r="H4850">
            <v>1.270475</v>
          </cell>
          <cell r="I4850">
            <v>-0.2409289</v>
          </cell>
          <cell r="J4850">
            <v>-9.8586099999999996E-2</v>
          </cell>
          <cell r="K4850">
            <v>0</v>
          </cell>
          <cell r="L4850">
            <v>9.8586099999999996E-2</v>
          </cell>
          <cell r="M4850">
            <v>0.2409289</v>
          </cell>
          <cell r="N4850">
            <v>0.2409289</v>
          </cell>
          <cell r="O4850">
            <v>86</v>
          </cell>
        </row>
        <row r="4851">
          <cell r="A4851" t="str">
            <v>C&amp;I</v>
          </cell>
          <cell r="B4851">
            <v>2</v>
          </cell>
          <cell r="C4851" t="str">
            <v>S</v>
          </cell>
          <cell r="D4851" t="str">
            <v>PCT</v>
          </cell>
          <cell r="E4851" t="str">
            <v>ACs per customer: 1</v>
          </cell>
          <cell r="F4851">
            <v>65.953100000000006</v>
          </cell>
          <cell r="G4851">
            <v>1.269137</v>
          </cell>
          <cell r="H4851">
            <v>1.2055800000000001</v>
          </cell>
          <cell r="I4851">
            <v>-0.24093919999999999</v>
          </cell>
          <cell r="J4851">
            <v>-9.8590399999999995E-2</v>
          </cell>
          <cell r="K4851">
            <v>0</v>
          </cell>
          <cell r="L4851">
            <v>9.8590399999999995E-2</v>
          </cell>
          <cell r="M4851">
            <v>0.24093919999999999</v>
          </cell>
          <cell r="N4851">
            <v>0.24093919999999999</v>
          </cell>
          <cell r="O4851">
            <v>86</v>
          </cell>
        </row>
        <row r="4852">
          <cell r="A4852" t="str">
            <v>C&amp;I</v>
          </cell>
          <cell r="B4852">
            <v>3</v>
          </cell>
          <cell r="C4852" t="str">
            <v>S</v>
          </cell>
          <cell r="D4852" t="str">
            <v>PCT</v>
          </cell>
          <cell r="E4852" t="str">
            <v>ACs per customer: 1</v>
          </cell>
          <cell r="F4852">
            <v>64.729900000000001</v>
          </cell>
          <cell r="G4852">
            <v>1.233968</v>
          </cell>
          <cell r="H4852">
            <v>1.177799</v>
          </cell>
          <cell r="I4852">
            <v>-0.23987320000000001</v>
          </cell>
          <cell r="J4852">
            <v>-9.8154199999999997E-2</v>
          </cell>
          <cell r="K4852">
            <v>0</v>
          </cell>
          <cell r="L4852">
            <v>9.8154199999999997E-2</v>
          </cell>
          <cell r="M4852">
            <v>0.23987320000000001</v>
          </cell>
          <cell r="N4852">
            <v>0.23987320000000001</v>
          </cell>
          <cell r="O4852">
            <v>86</v>
          </cell>
        </row>
        <row r="4853">
          <cell r="A4853" t="str">
            <v>C&amp;I</v>
          </cell>
          <cell r="B4853">
            <v>4</v>
          </cell>
          <cell r="C4853" t="str">
            <v>S</v>
          </cell>
          <cell r="D4853" t="str">
            <v>PCT</v>
          </cell>
          <cell r="E4853" t="str">
            <v>ACs per customer: 1</v>
          </cell>
          <cell r="F4853">
            <v>64.385599999999997</v>
          </cell>
          <cell r="G4853">
            <v>1.1798090000000001</v>
          </cell>
          <cell r="H4853">
            <v>1.221983</v>
          </cell>
          <cell r="I4853">
            <v>-0.23908160000000001</v>
          </cell>
          <cell r="J4853">
            <v>-9.7830299999999995E-2</v>
          </cell>
          <cell r="K4853">
            <v>0</v>
          </cell>
          <cell r="L4853">
            <v>9.7830299999999995E-2</v>
          </cell>
          <cell r="M4853">
            <v>0.23908160000000001</v>
          </cell>
          <cell r="N4853">
            <v>0.23908160000000001</v>
          </cell>
          <cell r="O4853">
            <v>86</v>
          </cell>
        </row>
        <row r="4854">
          <cell r="A4854" t="str">
            <v>C&amp;I</v>
          </cell>
          <cell r="B4854">
            <v>5</v>
          </cell>
          <cell r="C4854" t="str">
            <v>S</v>
          </cell>
          <cell r="D4854" t="str">
            <v>PCT</v>
          </cell>
          <cell r="E4854" t="str">
            <v>ACs per customer: 1</v>
          </cell>
          <cell r="F4854">
            <v>63.599800000000002</v>
          </cell>
          <cell r="G4854">
            <v>1.1956389999999999</v>
          </cell>
          <cell r="H4854">
            <v>1.196556</v>
          </cell>
          <cell r="I4854">
            <v>-0.23792479999999999</v>
          </cell>
          <cell r="J4854">
            <v>-9.7356899999999996E-2</v>
          </cell>
          <cell r="K4854">
            <v>0</v>
          </cell>
          <cell r="L4854">
            <v>9.7356899999999996E-2</v>
          </cell>
          <cell r="M4854">
            <v>0.23792479999999999</v>
          </cell>
          <cell r="N4854">
            <v>0.23792479999999999</v>
          </cell>
          <cell r="O4854">
            <v>86</v>
          </cell>
        </row>
        <row r="4855">
          <cell r="A4855" t="str">
            <v>C&amp;I</v>
          </cell>
          <cell r="B4855">
            <v>6</v>
          </cell>
          <cell r="C4855" t="str">
            <v>S</v>
          </cell>
          <cell r="D4855" t="str">
            <v>PCT</v>
          </cell>
          <cell r="E4855" t="str">
            <v>ACs per customer: 1</v>
          </cell>
          <cell r="F4855">
            <v>62.928199999999997</v>
          </cell>
          <cell r="G4855">
            <v>1.183306</v>
          </cell>
          <cell r="H4855">
            <v>1.1602189999999999</v>
          </cell>
          <cell r="I4855">
            <v>-0.23771970000000001</v>
          </cell>
          <cell r="J4855">
            <v>-9.7272999999999998E-2</v>
          </cell>
          <cell r="K4855">
            <v>0</v>
          </cell>
          <cell r="L4855">
            <v>9.7272999999999998E-2</v>
          </cell>
          <cell r="M4855">
            <v>0.23771970000000001</v>
          </cell>
          <cell r="N4855">
            <v>0.23771970000000001</v>
          </cell>
          <cell r="O4855">
            <v>86</v>
          </cell>
        </row>
        <row r="4856">
          <cell r="A4856" t="str">
            <v>C&amp;I</v>
          </cell>
          <cell r="B4856">
            <v>7</v>
          </cell>
          <cell r="C4856" t="str">
            <v>S</v>
          </cell>
          <cell r="D4856" t="str">
            <v>PCT</v>
          </cell>
          <cell r="E4856" t="str">
            <v>ACs per customer: 1</v>
          </cell>
          <cell r="F4856">
            <v>62.127899999999997</v>
          </cell>
          <cell r="G4856">
            <v>1.3433889999999999</v>
          </cell>
          <cell r="H4856">
            <v>1.26871</v>
          </cell>
          <cell r="I4856">
            <v>-0.24075559999999999</v>
          </cell>
          <cell r="J4856">
            <v>-9.8515199999999997E-2</v>
          </cell>
          <cell r="K4856">
            <v>0</v>
          </cell>
          <cell r="L4856">
            <v>9.8515199999999997E-2</v>
          </cell>
          <cell r="M4856">
            <v>0.24075559999999999</v>
          </cell>
          <cell r="N4856">
            <v>0.24075559999999999</v>
          </cell>
          <cell r="O4856">
            <v>86</v>
          </cell>
        </row>
        <row r="4857">
          <cell r="A4857" t="str">
            <v>C&amp;I</v>
          </cell>
          <cell r="B4857">
            <v>8</v>
          </cell>
          <cell r="C4857" t="str">
            <v>S</v>
          </cell>
          <cell r="D4857" t="str">
            <v>PCT</v>
          </cell>
          <cell r="E4857" t="str">
            <v>ACs per customer: 1</v>
          </cell>
          <cell r="F4857">
            <v>63.701700000000002</v>
          </cell>
          <cell r="G4857">
            <v>1.3735790000000001</v>
          </cell>
          <cell r="H4857">
            <v>1.3582430000000001</v>
          </cell>
          <cell r="I4857">
            <v>-0.24168690000000001</v>
          </cell>
          <cell r="J4857">
            <v>-9.8896300000000006E-2</v>
          </cell>
          <cell r="K4857">
            <v>0</v>
          </cell>
          <cell r="L4857">
            <v>9.8896300000000006E-2</v>
          </cell>
          <cell r="M4857">
            <v>0.24168690000000001</v>
          </cell>
          <cell r="N4857">
            <v>0.24168690000000001</v>
          </cell>
          <cell r="O4857">
            <v>86</v>
          </cell>
        </row>
        <row r="4858">
          <cell r="A4858" t="str">
            <v>C&amp;I</v>
          </cell>
          <cell r="B4858">
            <v>9</v>
          </cell>
          <cell r="C4858" t="str">
            <v>S</v>
          </cell>
          <cell r="D4858" t="str">
            <v>PCT</v>
          </cell>
          <cell r="E4858" t="str">
            <v>ACs per customer: 1</v>
          </cell>
          <cell r="F4858">
            <v>69.2928</v>
          </cell>
          <cell r="G4858">
            <v>1.8186519999999999</v>
          </cell>
          <cell r="H4858">
            <v>2.0008029999999999</v>
          </cell>
          <cell r="I4858">
            <v>-0.25180789999999997</v>
          </cell>
          <cell r="J4858">
            <v>-0.1030378</v>
          </cell>
          <cell r="K4858">
            <v>0</v>
          </cell>
          <cell r="L4858">
            <v>0.1030378</v>
          </cell>
          <cell r="M4858">
            <v>0.25180789999999997</v>
          </cell>
          <cell r="N4858">
            <v>0.25180789999999997</v>
          </cell>
          <cell r="O4858">
            <v>86</v>
          </cell>
        </row>
        <row r="4859">
          <cell r="A4859" t="str">
            <v>C&amp;I</v>
          </cell>
          <cell r="B4859">
            <v>10</v>
          </cell>
          <cell r="C4859" t="str">
            <v>S</v>
          </cell>
          <cell r="D4859" t="str">
            <v>PCT</v>
          </cell>
          <cell r="E4859" t="str">
            <v>ACs per customer: 1</v>
          </cell>
          <cell r="F4859">
            <v>75.817700000000002</v>
          </cell>
          <cell r="G4859">
            <v>2.9252250000000002</v>
          </cell>
          <cell r="H4859">
            <v>3.4948830000000002</v>
          </cell>
          <cell r="I4859">
            <v>-0.26243860000000002</v>
          </cell>
          <cell r="J4859">
            <v>-0.1073877</v>
          </cell>
          <cell r="K4859">
            <v>0</v>
          </cell>
          <cell r="L4859">
            <v>0.1073877</v>
          </cell>
          <cell r="M4859">
            <v>0.26243860000000002</v>
          </cell>
          <cell r="N4859">
            <v>0.26243860000000002</v>
          </cell>
          <cell r="O4859">
            <v>86</v>
          </cell>
        </row>
        <row r="4860">
          <cell r="A4860" t="str">
            <v>C&amp;I</v>
          </cell>
          <cell r="B4860">
            <v>11</v>
          </cell>
          <cell r="C4860" t="str">
            <v>S</v>
          </cell>
          <cell r="D4860" t="str">
            <v>PCT</v>
          </cell>
          <cell r="E4860" t="str">
            <v>ACs per customer: 1</v>
          </cell>
          <cell r="F4860">
            <v>80.912899999999993</v>
          </cell>
          <cell r="G4860">
            <v>3.9975610000000001</v>
          </cell>
          <cell r="H4860">
            <v>4.0546600000000002</v>
          </cell>
          <cell r="I4860">
            <v>-0.2864275</v>
          </cell>
          <cell r="J4860">
            <v>-0.1172038</v>
          </cell>
          <cell r="K4860">
            <v>0</v>
          </cell>
          <cell r="L4860">
            <v>0.1172038</v>
          </cell>
          <cell r="M4860">
            <v>0.2864275</v>
          </cell>
          <cell r="N4860">
            <v>0.2864275</v>
          </cell>
          <cell r="O4860">
            <v>86</v>
          </cell>
        </row>
        <row r="4861">
          <cell r="A4861" t="str">
            <v>C&amp;I</v>
          </cell>
          <cell r="B4861">
            <v>12</v>
          </cell>
          <cell r="C4861" t="str">
            <v>S</v>
          </cell>
          <cell r="D4861" t="str">
            <v>PCT</v>
          </cell>
          <cell r="E4861" t="str">
            <v>ACs per customer: 1</v>
          </cell>
          <cell r="F4861">
            <v>84.913899999999998</v>
          </cell>
          <cell r="G4861">
            <v>4.616924</v>
          </cell>
          <cell r="H4861">
            <v>4.7575890000000003</v>
          </cell>
          <cell r="I4861">
            <v>-0.2922187</v>
          </cell>
          <cell r="J4861">
            <v>-0.1195735</v>
          </cell>
          <cell r="K4861">
            <v>0</v>
          </cell>
          <cell r="L4861">
            <v>0.1195735</v>
          </cell>
          <cell r="M4861">
            <v>0.2922187</v>
          </cell>
          <cell r="N4861">
            <v>0.2922187</v>
          </cell>
          <cell r="O4861">
            <v>86</v>
          </cell>
        </row>
        <row r="4862">
          <cell r="A4862" t="str">
            <v>C&amp;I</v>
          </cell>
          <cell r="B4862">
            <v>13</v>
          </cell>
          <cell r="C4862" t="str">
            <v>S</v>
          </cell>
          <cell r="D4862" t="str">
            <v>PCT</v>
          </cell>
          <cell r="E4862" t="str">
            <v>ACs per customer: 1</v>
          </cell>
          <cell r="F4862">
            <v>87.975099999999998</v>
          </cell>
          <cell r="G4862">
            <v>4.957891</v>
          </cell>
          <cell r="H4862">
            <v>5.2193110000000003</v>
          </cell>
          <cell r="I4862">
            <v>-0.2923017</v>
          </cell>
          <cell r="J4862">
            <v>-0.11960750000000001</v>
          </cell>
          <cell r="K4862">
            <v>0</v>
          </cell>
          <cell r="L4862">
            <v>0.11960750000000001</v>
          </cell>
          <cell r="M4862">
            <v>0.2923017</v>
          </cell>
          <cell r="N4862">
            <v>0.2923017</v>
          </cell>
          <cell r="O4862">
            <v>86</v>
          </cell>
        </row>
        <row r="4863">
          <cell r="A4863" t="str">
            <v>C&amp;I</v>
          </cell>
          <cell r="B4863">
            <v>14</v>
          </cell>
          <cell r="C4863" t="str">
            <v>S</v>
          </cell>
          <cell r="D4863" t="str">
            <v>PCT</v>
          </cell>
          <cell r="E4863" t="str">
            <v>ACs per customer: 1</v>
          </cell>
          <cell r="F4863">
            <v>91.037599999999998</v>
          </cell>
          <cell r="G4863">
            <v>5.3197939999999999</v>
          </cell>
          <cell r="H4863">
            <v>5.1319210000000002</v>
          </cell>
          <cell r="I4863">
            <v>-0.29220489999999999</v>
          </cell>
          <cell r="J4863">
            <v>-0.1195679</v>
          </cell>
          <cell r="K4863">
            <v>0</v>
          </cell>
          <cell r="L4863">
            <v>0.1195679</v>
          </cell>
          <cell r="M4863">
            <v>0.29220489999999999</v>
          </cell>
          <cell r="N4863">
            <v>0.29220489999999999</v>
          </cell>
          <cell r="O4863">
            <v>86</v>
          </cell>
        </row>
        <row r="4864">
          <cell r="A4864" t="str">
            <v>C&amp;I</v>
          </cell>
          <cell r="B4864">
            <v>15</v>
          </cell>
          <cell r="C4864" t="str">
            <v>S</v>
          </cell>
          <cell r="D4864" t="str">
            <v>PCT</v>
          </cell>
          <cell r="E4864" t="str">
            <v>ACs per customer: 1</v>
          </cell>
          <cell r="F4864">
            <v>93.709699999999998</v>
          </cell>
          <cell r="G4864">
            <v>5.8016569999999996</v>
          </cell>
          <cell r="H4864">
            <v>5.5303469999999999</v>
          </cell>
          <cell r="I4864">
            <v>-0.29282449999999999</v>
          </cell>
          <cell r="J4864">
            <v>-0.11982139999999999</v>
          </cell>
          <cell r="K4864">
            <v>0</v>
          </cell>
          <cell r="L4864">
            <v>0.11982139999999999</v>
          </cell>
          <cell r="M4864">
            <v>0.29282449999999999</v>
          </cell>
          <cell r="N4864">
            <v>0.29282449999999999</v>
          </cell>
          <cell r="O4864">
            <v>86</v>
          </cell>
        </row>
        <row r="4865">
          <cell r="A4865" t="str">
            <v>C&amp;I</v>
          </cell>
          <cell r="B4865">
            <v>16</v>
          </cell>
          <cell r="C4865" t="str">
            <v>S</v>
          </cell>
          <cell r="D4865" t="str">
            <v>PCT</v>
          </cell>
          <cell r="E4865" t="str">
            <v>ACs per customer: 1</v>
          </cell>
          <cell r="F4865">
            <v>95.352900000000005</v>
          </cell>
          <cell r="G4865">
            <v>6.0643500000000001</v>
          </cell>
          <cell r="H4865">
            <v>5.3309740000000003</v>
          </cell>
          <cell r="I4865">
            <v>-0.29584300000000002</v>
          </cell>
          <cell r="J4865">
            <v>-0.1210566</v>
          </cell>
          <cell r="K4865">
            <v>0</v>
          </cell>
          <cell r="L4865">
            <v>0.1210566</v>
          </cell>
          <cell r="M4865">
            <v>0.29584300000000002</v>
          </cell>
          <cell r="N4865">
            <v>0.29584300000000002</v>
          </cell>
          <cell r="O4865">
            <v>86</v>
          </cell>
        </row>
        <row r="4866">
          <cell r="A4866" t="str">
            <v>C&amp;I</v>
          </cell>
          <cell r="B4866">
            <v>17</v>
          </cell>
          <cell r="C4866" t="str">
            <v>S</v>
          </cell>
          <cell r="D4866" t="str">
            <v>PCT</v>
          </cell>
          <cell r="E4866" t="str">
            <v>ACs per customer: 1</v>
          </cell>
          <cell r="F4866">
            <v>95.887299999999996</v>
          </cell>
          <cell r="G4866">
            <v>5.5834029999999997</v>
          </cell>
          <cell r="H4866">
            <v>4.9862349999999998</v>
          </cell>
          <cell r="I4866">
            <v>-0.2968055</v>
          </cell>
          <cell r="J4866">
            <v>-0.1214504</v>
          </cell>
          <cell r="K4866">
            <v>0</v>
          </cell>
          <cell r="L4866">
            <v>0.1214504</v>
          </cell>
          <cell r="M4866">
            <v>0.2968055</v>
          </cell>
          <cell r="N4866">
            <v>0.2968055</v>
          </cell>
          <cell r="O4866">
            <v>86</v>
          </cell>
        </row>
        <row r="4867">
          <cell r="A4867" t="str">
            <v>C&amp;I</v>
          </cell>
          <cell r="B4867">
            <v>18</v>
          </cell>
          <cell r="C4867" t="str">
            <v>S</v>
          </cell>
          <cell r="D4867" t="str">
            <v>PCT</v>
          </cell>
          <cell r="E4867" t="str">
            <v>ACs per customer: 1</v>
          </cell>
          <cell r="F4867">
            <v>95.323899999999995</v>
          </cell>
          <cell r="G4867">
            <v>4.6710479999999999</v>
          </cell>
          <cell r="H4867">
            <v>4.1712860000000003</v>
          </cell>
          <cell r="I4867">
            <v>-0.2929466</v>
          </cell>
          <cell r="J4867">
            <v>-0.1198714</v>
          </cell>
          <cell r="K4867">
            <v>0</v>
          </cell>
          <cell r="L4867">
            <v>0.1198714</v>
          </cell>
          <cell r="M4867">
            <v>0.2929466</v>
          </cell>
          <cell r="N4867">
            <v>0.2929466</v>
          </cell>
          <cell r="O4867">
            <v>86</v>
          </cell>
        </row>
        <row r="4868">
          <cell r="A4868" t="str">
            <v>C&amp;I</v>
          </cell>
          <cell r="B4868">
            <v>19</v>
          </cell>
          <cell r="C4868" t="str">
            <v>S</v>
          </cell>
          <cell r="D4868" t="str">
            <v>PCT</v>
          </cell>
          <cell r="E4868" t="str">
            <v>ACs per customer: 1</v>
          </cell>
          <cell r="F4868">
            <v>93.262699999999995</v>
          </cell>
          <cell r="G4868">
            <v>3.2190690000000002</v>
          </cell>
          <cell r="H4868">
            <v>2.551955</v>
          </cell>
          <cell r="I4868">
            <v>-0.31141790000000003</v>
          </cell>
          <cell r="J4868">
            <v>-0.12742970000000001</v>
          </cell>
          <cell r="K4868">
            <v>0</v>
          </cell>
          <cell r="L4868">
            <v>0.12742970000000001</v>
          </cell>
          <cell r="M4868">
            <v>0.31141790000000003</v>
          </cell>
          <cell r="N4868">
            <v>0.31141790000000003</v>
          </cell>
          <cell r="O4868">
            <v>86</v>
          </cell>
        </row>
        <row r="4869">
          <cell r="A4869" t="str">
            <v>C&amp;I</v>
          </cell>
          <cell r="B4869">
            <v>20</v>
          </cell>
          <cell r="C4869" t="str">
            <v>S</v>
          </cell>
          <cell r="D4869" t="str">
            <v>PCT</v>
          </cell>
          <cell r="E4869" t="str">
            <v>ACs per customer: 1</v>
          </cell>
          <cell r="F4869">
            <v>88.150300000000001</v>
          </cell>
          <cell r="G4869">
            <v>2.606471</v>
          </cell>
          <cell r="H4869">
            <v>2.2067350000000001</v>
          </cell>
          <cell r="I4869">
            <v>-0.31435030000000003</v>
          </cell>
          <cell r="J4869">
            <v>-0.12862960000000001</v>
          </cell>
          <cell r="K4869">
            <v>0</v>
          </cell>
          <cell r="L4869">
            <v>0.12862960000000001</v>
          </cell>
          <cell r="M4869">
            <v>0.31435030000000003</v>
          </cell>
          <cell r="N4869">
            <v>0.31435030000000003</v>
          </cell>
          <cell r="O4869">
            <v>86</v>
          </cell>
        </row>
        <row r="4870">
          <cell r="A4870" t="str">
            <v>C&amp;I</v>
          </cell>
          <cell r="B4870">
            <v>21</v>
          </cell>
          <cell r="C4870" t="str">
            <v>S</v>
          </cell>
          <cell r="D4870" t="str">
            <v>PCT</v>
          </cell>
          <cell r="E4870" t="str">
            <v>ACs per customer: 1</v>
          </cell>
          <cell r="F4870">
            <v>83.185599999999994</v>
          </cell>
          <cell r="G4870">
            <v>2.2549250000000001</v>
          </cell>
          <cell r="H4870">
            <v>2.2002229999999998</v>
          </cell>
          <cell r="I4870">
            <v>-0.30399120000000002</v>
          </cell>
          <cell r="J4870">
            <v>-0.1243908</v>
          </cell>
          <cell r="K4870">
            <v>0</v>
          </cell>
          <cell r="L4870">
            <v>0.1243908</v>
          </cell>
          <cell r="M4870">
            <v>0.30399120000000002</v>
          </cell>
          <cell r="N4870">
            <v>0.30399120000000002</v>
          </cell>
          <cell r="O4870">
            <v>86</v>
          </cell>
        </row>
        <row r="4871">
          <cell r="A4871" t="str">
            <v>C&amp;I</v>
          </cell>
          <cell r="B4871">
            <v>22</v>
          </cell>
          <cell r="C4871" t="str">
            <v>S</v>
          </cell>
          <cell r="D4871" t="str">
            <v>PCT</v>
          </cell>
          <cell r="E4871" t="str">
            <v>ACs per customer: 1</v>
          </cell>
          <cell r="F4871">
            <v>79.638999999999996</v>
          </cell>
          <cell r="G4871">
            <v>1.7576620000000001</v>
          </cell>
          <cell r="H4871">
            <v>1.281066</v>
          </cell>
          <cell r="I4871">
            <v>-0.29804069999999999</v>
          </cell>
          <cell r="J4871">
            <v>-0.1219558</v>
          </cell>
          <cell r="K4871">
            <v>0</v>
          </cell>
          <cell r="L4871">
            <v>0.1219558</v>
          </cell>
          <cell r="M4871">
            <v>0.29804069999999999</v>
          </cell>
          <cell r="N4871">
            <v>0.29804069999999999</v>
          </cell>
          <cell r="O4871">
            <v>86</v>
          </cell>
        </row>
        <row r="4872">
          <cell r="A4872" t="str">
            <v>C&amp;I</v>
          </cell>
          <cell r="B4872">
            <v>23</v>
          </cell>
          <cell r="C4872" t="str">
            <v>S</v>
          </cell>
          <cell r="D4872" t="str">
            <v>PCT</v>
          </cell>
          <cell r="E4872" t="str">
            <v>ACs per customer: 1</v>
          </cell>
          <cell r="F4872">
            <v>76.797399999999996</v>
          </cell>
          <cell r="G4872">
            <v>1.4562440000000001</v>
          </cell>
          <cell r="H4872">
            <v>1.25023</v>
          </cell>
          <cell r="I4872">
            <v>-0.2657002</v>
          </cell>
          <cell r="J4872">
            <v>-0.10872229999999999</v>
          </cell>
          <cell r="K4872">
            <v>0</v>
          </cell>
          <cell r="L4872">
            <v>0.10872229999999999</v>
          </cell>
          <cell r="M4872">
            <v>0.2657002</v>
          </cell>
          <cell r="N4872">
            <v>0.2657002</v>
          </cell>
          <cell r="O4872">
            <v>86</v>
          </cell>
        </row>
        <row r="4873">
          <cell r="A4873" t="str">
            <v>C&amp;I</v>
          </cell>
          <cell r="B4873">
            <v>24</v>
          </cell>
          <cell r="C4873" t="str">
            <v>S</v>
          </cell>
          <cell r="D4873" t="str">
            <v>PCT</v>
          </cell>
          <cell r="E4873" t="str">
            <v>ACs per customer: 1</v>
          </cell>
          <cell r="F4873">
            <v>74.743499999999997</v>
          </cell>
          <cell r="G4873">
            <v>1.408002</v>
          </cell>
          <cell r="H4873">
            <v>1.2030179999999999</v>
          </cell>
          <cell r="I4873">
            <v>-0.2480889</v>
          </cell>
          <cell r="J4873">
            <v>-0.101516</v>
          </cell>
          <cell r="K4873">
            <v>0</v>
          </cell>
          <cell r="L4873">
            <v>0.101516</v>
          </cell>
          <cell r="M4873">
            <v>0.2480889</v>
          </cell>
          <cell r="N4873">
            <v>0.2480889</v>
          </cell>
          <cell r="O4873">
            <v>86</v>
          </cell>
        </row>
        <row r="4874">
          <cell r="A4874" t="str">
            <v>C&amp;I</v>
          </cell>
          <cell r="B4874">
            <v>1</v>
          </cell>
          <cell r="C4874" t="str">
            <v>S</v>
          </cell>
          <cell r="D4874" t="str">
            <v>PCT</v>
          </cell>
          <cell r="E4874" t="str">
            <v>ACs per customer: 2-3</v>
          </cell>
          <cell r="F4874">
            <v>66.444800000000001</v>
          </cell>
          <cell r="G4874">
            <v>1.1233280000000001</v>
          </cell>
          <cell r="H4874">
            <v>1.0265869999999999</v>
          </cell>
          <cell r="I4874">
            <v>-0.42196070000000002</v>
          </cell>
          <cell r="J4874">
            <v>-0.17266290000000001</v>
          </cell>
          <cell r="K4874">
            <v>0</v>
          </cell>
          <cell r="L4874">
            <v>0.17266290000000001</v>
          </cell>
          <cell r="M4874">
            <v>0.42196070000000002</v>
          </cell>
          <cell r="N4874">
            <v>0.42196070000000002</v>
          </cell>
          <cell r="O4874">
            <v>53</v>
          </cell>
        </row>
        <row r="4875">
          <cell r="A4875" t="str">
            <v>C&amp;I</v>
          </cell>
          <cell r="B4875">
            <v>2</v>
          </cell>
          <cell r="C4875" t="str">
            <v>S</v>
          </cell>
          <cell r="D4875" t="str">
            <v>PCT</v>
          </cell>
          <cell r="E4875" t="str">
            <v>ACs per customer: 2-3</v>
          </cell>
          <cell r="F4875">
            <v>64.606800000000007</v>
          </cell>
          <cell r="G4875">
            <v>1.085717</v>
          </cell>
          <cell r="H4875">
            <v>1.021428</v>
          </cell>
          <cell r="I4875">
            <v>-0.4191801</v>
          </cell>
          <cell r="J4875">
            <v>-0.17152510000000001</v>
          </cell>
          <cell r="K4875">
            <v>0</v>
          </cell>
          <cell r="L4875">
            <v>0.17152510000000001</v>
          </cell>
          <cell r="M4875">
            <v>0.4191801</v>
          </cell>
          <cell r="N4875">
            <v>0.4191801</v>
          </cell>
          <cell r="O4875">
            <v>53</v>
          </cell>
        </row>
        <row r="4876">
          <cell r="A4876" t="str">
            <v>C&amp;I</v>
          </cell>
          <cell r="B4876">
            <v>3</v>
          </cell>
          <cell r="C4876" t="str">
            <v>S</v>
          </cell>
          <cell r="D4876" t="str">
            <v>PCT</v>
          </cell>
          <cell r="E4876" t="str">
            <v>ACs per customer: 2-3</v>
          </cell>
          <cell r="F4876">
            <v>63.018300000000004</v>
          </cell>
          <cell r="G4876">
            <v>1.071042</v>
          </cell>
          <cell r="H4876">
            <v>0.95952930000000003</v>
          </cell>
          <cell r="I4876">
            <v>-0.41523009999999999</v>
          </cell>
          <cell r="J4876">
            <v>-0.1699088</v>
          </cell>
          <cell r="K4876">
            <v>0</v>
          </cell>
          <cell r="L4876">
            <v>0.1699088</v>
          </cell>
          <cell r="M4876">
            <v>0.41523009999999999</v>
          </cell>
          <cell r="N4876">
            <v>0.41523009999999999</v>
          </cell>
          <cell r="O4876">
            <v>53</v>
          </cell>
        </row>
        <row r="4877">
          <cell r="A4877" t="str">
            <v>C&amp;I</v>
          </cell>
          <cell r="B4877">
            <v>4</v>
          </cell>
          <cell r="C4877" t="str">
            <v>S</v>
          </cell>
          <cell r="D4877" t="str">
            <v>PCT</v>
          </cell>
          <cell r="E4877" t="str">
            <v>ACs per customer: 2-3</v>
          </cell>
          <cell r="F4877">
            <v>62.8399</v>
          </cell>
          <cell r="G4877">
            <v>1.089739</v>
          </cell>
          <cell r="H4877">
            <v>0.95039470000000004</v>
          </cell>
          <cell r="I4877">
            <v>-0.4122036</v>
          </cell>
          <cell r="J4877">
            <v>-0.1686704</v>
          </cell>
          <cell r="K4877">
            <v>0</v>
          </cell>
          <cell r="L4877">
            <v>0.1686704</v>
          </cell>
          <cell r="M4877">
            <v>0.4122036</v>
          </cell>
          <cell r="N4877">
            <v>0.4122036</v>
          </cell>
          <cell r="O4877">
            <v>53</v>
          </cell>
        </row>
        <row r="4878">
          <cell r="A4878" t="str">
            <v>C&amp;I</v>
          </cell>
          <cell r="B4878">
            <v>5</v>
          </cell>
          <cell r="C4878" t="str">
            <v>S</v>
          </cell>
          <cell r="D4878" t="str">
            <v>PCT</v>
          </cell>
          <cell r="E4878" t="str">
            <v>ACs per customer: 2-3</v>
          </cell>
          <cell r="F4878">
            <v>62.5032</v>
          </cell>
          <cell r="G4878">
            <v>1.121866</v>
          </cell>
          <cell r="H4878">
            <v>1.0024189999999999</v>
          </cell>
          <cell r="I4878">
            <v>-0.41139890000000001</v>
          </cell>
          <cell r="J4878">
            <v>-0.16834109999999999</v>
          </cell>
          <cell r="K4878">
            <v>0</v>
          </cell>
          <cell r="L4878">
            <v>0.16834109999999999</v>
          </cell>
          <cell r="M4878">
            <v>0.41139890000000001</v>
          </cell>
          <cell r="N4878">
            <v>0.41139890000000001</v>
          </cell>
          <cell r="O4878">
            <v>53</v>
          </cell>
        </row>
        <row r="4879">
          <cell r="A4879" t="str">
            <v>C&amp;I</v>
          </cell>
          <cell r="B4879">
            <v>6</v>
          </cell>
          <cell r="C4879" t="str">
            <v>S</v>
          </cell>
          <cell r="D4879" t="str">
            <v>PCT</v>
          </cell>
          <cell r="E4879" t="str">
            <v>ACs per customer: 2-3</v>
          </cell>
          <cell r="F4879">
            <v>61.8977</v>
          </cell>
          <cell r="G4879">
            <v>1.1438969999999999</v>
          </cell>
          <cell r="H4879">
            <v>1.134665</v>
          </cell>
          <cell r="I4879">
            <v>-0.41220879999999999</v>
          </cell>
          <cell r="J4879">
            <v>-0.1686725</v>
          </cell>
          <cell r="K4879">
            <v>0</v>
          </cell>
          <cell r="L4879">
            <v>0.1686725</v>
          </cell>
          <cell r="M4879">
            <v>0.41220879999999999</v>
          </cell>
          <cell r="N4879">
            <v>0.41220879999999999</v>
          </cell>
          <cell r="O4879">
            <v>53</v>
          </cell>
        </row>
        <row r="4880">
          <cell r="A4880" t="str">
            <v>C&amp;I</v>
          </cell>
          <cell r="B4880">
            <v>7</v>
          </cell>
          <cell r="C4880" t="str">
            <v>S</v>
          </cell>
          <cell r="D4880" t="str">
            <v>PCT</v>
          </cell>
          <cell r="E4880" t="str">
            <v>ACs per customer: 2-3</v>
          </cell>
          <cell r="F4880">
            <v>61.4514</v>
          </cell>
          <cell r="G4880">
            <v>1.0804879999999999</v>
          </cell>
          <cell r="H4880">
            <v>1.097888</v>
          </cell>
          <cell r="I4880">
            <v>-0.41422009999999998</v>
          </cell>
          <cell r="J4880">
            <v>-0.16949549999999999</v>
          </cell>
          <cell r="K4880">
            <v>0</v>
          </cell>
          <cell r="L4880">
            <v>0.16949549999999999</v>
          </cell>
          <cell r="M4880">
            <v>0.41422009999999998</v>
          </cell>
          <cell r="N4880">
            <v>0.41422009999999998</v>
          </cell>
          <cell r="O4880">
            <v>53</v>
          </cell>
        </row>
        <row r="4881">
          <cell r="A4881" t="str">
            <v>C&amp;I</v>
          </cell>
          <cell r="B4881">
            <v>8</v>
          </cell>
          <cell r="C4881" t="str">
            <v>S</v>
          </cell>
          <cell r="D4881" t="str">
            <v>PCT</v>
          </cell>
          <cell r="E4881" t="str">
            <v>ACs per customer: 2-3</v>
          </cell>
          <cell r="F4881">
            <v>63.518799999999999</v>
          </cell>
          <cell r="G4881">
            <v>1.257825</v>
          </cell>
          <cell r="H4881">
            <v>1.1619010000000001</v>
          </cell>
          <cell r="I4881">
            <v>-0.41508669999999998</v>
          </cell>
          <cell r="J4881">
            <v>-0.1698501</v>
          </cell>
          <cell r="K4881">
            <v>0</v>
          </cell>
          <cell r="L4881">
            <v>0.1698501</v>
          </cell>
          <cell r="M4881">
            <v>0.41508669999999998</v>
          </cell>
          <cell r="N4881">
            <v>0.41508669999999998</v>
          </cell>
          <cell r="O4881">
            <v>53</v>
          </cell>
        </row>
        <row r="4882">
          <cell r="A4882" t="str">
            <v>C&amp;I</v>
          </cell>
          <cell r="B4882">
            <v>9</v>
          </cell>
          <cell r="C4882" t="str">
            <v>S</v>
          </cell>
          <cell r="D4882" t="str">
            <v>PCT</v>
          </cell>
          <cell r="E4882" t="str">
            <v>ACs per customer: 2-3</v>
          </cell>
          <cell r="F4882">
            <v>69.877200000000002</v>
          </cell>
          <cell r="G4882">
            <v>1.883561</v>
          </cell>
          <cell r="H4882">
            <v>1.774678</v>
          </cell>
          <cell r="I4882">
            <v>-0.42371950000000003</v>
          </cell>
          <cell r="J4882">
            <v>-0.1733826</v>
          </cell>
          <cell r="K4882">
            <v>0</v>
          </cell>
          <cell r="L4882">
            <v>0.1733826</v>
          </cell>
          <cell r="M4882">
            <v>0.42371950000000003</v>
          </cell>
          <cell r="N4882">
            <v>0.42371950000000003</v>
          </cell>
          <cell r="O4882">
            <v>53</v>
          </cell>
        </row>
        <row r="4883">
          <cell r="A4883" t="str">
            <v>C&amp;I</v>
          </cell>
          <cell r="B4883">
            <v>10</v>
          </cell>
          <cell r="C4883" t="str">
            <v>S</v>
          </cell>
          <cell r="D4883" t="str">
            <v>PCT</v>
          </cell>
          <cell r="E4883" t="str">
            <v>ACs per customer: 2-3</v>
          </cell>
          <cell r="F4883">
            <v>77.067599999999999</v>
          </cell>
          <cell r="G4883">
            <v>2.4977939999999998</v>
          </cell>
          <cell r="H4883">
            <v>2.409503</v>
          </cell>
          <cell r="I4883">
            <v>-0.46356510000000001</v>
          </cell>
          <cell r="J4883">
            <v>-0.1896871</v>
          </cell>
          <cell r="K4883">
            <v>0</v>
          </cell>
          <cell r="L4883">
            <v>0.1896871</v>
          </cell>
          <cell r="M4883">
            <v>0.46356510000000001</v>
          </cell>
          <cell r="N4883">
            <v>0.46356510000000001</v>
          </cell>
          <cell r="O4883">
            <v>53</v>
          </cell>
        </row>
        <row r="4884">
          <cell r="A4884" t="str">
            <v>C&amp;I</v>
          </cell>
          <cell r="B4884">
            <v>11</v>
          </cell>
          <cell r="C4884" t="str">
            <v>S</v>
          </cell>
          <cell r="D4884" t="str">
            <v>PCT</v>
          </cell>
          <cell r="E4884" t="str">
            <v>ACs per customer: 2-3</v>
          </cell>
          <cell r="F4884">
            <v>82.6511</v>
          </cell>
          <cell r="G4884">
            <v>3.2480899999999999</v>
          </cell>
          <cell r="H4884">
            <v>3.0356160000000001</v>
          </cell>
          <cell r="I4884">
            <v>-0.44038080000000002</v>
          </cell>
          <cell r="J4884">
            <v>-0.1802002</v>
          </cell>
          <cell r="K4884">
            <v>0</v>
          </cell>
          <cell r="L4884">
            <v>0.1802002</v>
          </cell>
          <cell r="M4884">
            <v>0.44038080000000002</v>
          </cell>
          <cell r="N4884">
            <v>0.44038080000000002</v>
          </cell>
          <cell r="O4884">
            <v>53</v>
          </cell>
        </row>
        <row r="4885">
          <cell r="A4885" t="str">
            <v>C&amp;I</v>
          </cell>
          <cell r="B4885">
            <v>12</v>
          </cell>
          <cell r="C4885" t="str">
            <v>S</v>
          </cell>
          <cell r="D4885" t="str">
            <v>PCT</v>
          </cell>
          <cell r="E4885" t="str">
            <v>ACs per customer: 2-3</v>
          </cell>
          <cell r="F4885">
            <v>86.291799999999995</v>
          </cell>
          <cell r="G4885">
            <v>3.4938889999999998</v>
          </cell>
          <cell r="H4885">
            <v>3.4015430000000002</v>
          </cell>
          <cell r="I4885">
            <v>-0.44283479999999997</v>
          </cell>
          <cell r="J4885">
            <v>-0.18120439999999999</v>
          </cell>
          <cell r="K4885">
            <v>0</v>
          </cell>
          <cell r="L4885">
            <v>0.18120439999999999</v>
          </cell>
          <cell r="M4885">
            <v>0.44283479999999997</v>
          </cell>
          <cell r="N4885">
            <v>0.44283479999999997</v>
          </cell>
          <cell r="O4885">
            <v>53</v>
          </cell>
        </row>
        <row r="4886">
          <cell r="A4886" t="str">
            <v>C&amp;I</v>
          </cell>
          <cell r="B4886">
            <v>13</v>
          </cell>
          <cell r="C4886" t="str">
            <v>S</v>
          </cell>
          <cell r="D4886" t="str">
            <v>PCT</v>
          </cell>
          <cell r="E4886" t="str">
            <v>ACs per customer: 2-3</v>
          </cell>
          <cell r="F4886">
            <v>89.061999999999998</v>
          </cell>
          <cell r="G4886">
            <v>3.7677149999999999</v>
          </cell>
          <cell r="H4886">
            <v>3.7541389999999999</v>
          </cell>
          <cell r="I4886">
            <v>-0.4548392</v>
          </cell>
          <cell r="J4886">
            <v>-0.18611649999999999</v>
          </cell>
          <cell r="K4886">
            <v>0</v>
          </cell>
          <cell r="L4886">
            <v>0.18611649999999999</v>
          </cell>
          <cell r="M4886">
            <v>0.4548392</v>
          </cell>
          <cell r="N4886">
            <v>0.4548392</v>
          </cell>
          <cell r="O4886">
            <v>53</v>
          </cell>
        </row>
        <row r="4887">
          <cell r="A4887" t="str">
            <v>C&amp;I</v>
          </cell>
          <cell r="B4887">
            <v>14</v>
          </cell>
          <cell r="C4887" t="str">
            <v>S</v>
          </cell>
          <cell r="D4887" t="str">
            <v>PCT</v>
          </cell>
          <cell r="E4887" t="str">
            <v>ACs per customer: 2-3</v>
          </cell>
          <cell r="F4887">
            <v>91.408199999999994</v>
          </cell>
          <cell r="G4887">
            <v>4.0097300000000002</v>
          </cell>
          <cell r="H4887">
            <v>4.1887179999999997</v>
          </cell>
          <cell r="I4887">
            <v>-0.45554329999999998</v>
          </cell>
          <cell r="J4887">
            <v>-0.1864046</v>
          </cell>
          <cell r="K4887">
            <v>0</v>
          </cell>
          <cell r="L4887">
            <v>0.1864046</v>
          </cell>
          <cell r="M4887">
            <v>0.45554329999999998</v>
          </cell>
          <cell r="N4887">
            <v>0.45554329999999998</v>
          </cell>
          <cell r="O4887">
            <v>53</v>
          </cell>
        </row>
        <row r="4888">
          <cell r="A4888" t="str">
            <v>C&amp;I</v>
          </cell>
          <cell r="B4888">
            <v>15</v>
          </cell>
          <cell r="C4888" t="str">
            <v>S</v>
          </cell>
          <cell r="D4888" t="str">
            <v>PCT</v>
          </cell>
          <cell r="E4888" t="str">
            <v>ACs per customer: 2-3</v>
          </cell>
          <cell r="F4888">
            <v>93.572000000000003</v>
          </cell>
          <cell r="G4888">
            <v>4.3392609999999996</v>
          </cell>
          <cell r="H4888">
            <v>4.478669</v>
          </cell>
          <cell r="I4888">
            <v>-0.4679529</v>
          </cell>
          <cell r="J4888">
            <v>-0.1914825</v>
          </cell>
          <cell r="K4888">
            <v>0</v>
          </cell>
          <cell r="L4888">
            <v>0.1914825</v>
          </cell>
          <cell r="M4888">
            <v>0.4679529</v>
          </cell>
          <cell r="N4888">
            <v>0.4679529</v>
          </cell>
          <cell r="O4888">
            <v>53</v>
          </cell>
        </row>
        <row r="4889">
          <cell r="A4889" t="str">
            <v>C&amp;I</v>
          </cell>
          <cell r="B4889">
            <v>16</v>
          </cell>
          <cell r="C4889" t="str">
            <v>S</v>
          </cell>
          <cell r="D4889" t="str">
            <v>PCT</v>
          </cell>
          <cell r="E4889" t="str">
            <v>ACs per customer: 2-3</v>
          </cell>
          <cell r="F4889">
            <v>95.120599999999996</v>
          </cell>
          <cell r="G4889">
            <v>4.550421</v>
          </cell>
          <cell r="H4889">
            <v>3.88991</v>
          </cell>
          <cell r="I4889">
            <v>-0.4671439</v>
          </cell>
          <cell r="J4889">
            <v>-0.1911515</v>
          </cell>
          <cell r="K4889">
            <v>0</v>
          </cell>
          <cell r="L4889">
            <v>0.1911515</v>
          </cell>
          <cell r="M4889">
            <v>0.4671439</v>
          </cell>
          <cell r="N4889">
            <v>0.4671439</v>
          </cell>
          <cell r="O4889">
            <v>53</v>
          </cell>
        </row>
        <row r="4890">
          <cell r="A4890" t="str">
            <v>C&amp;I</v>
          </cell>
          <cell r="B4890">
            <v>17</v>
          </cell>
          <cell r="C4890" t="str">
            <v>S</v>
          </cell>
          <cell r="D4890" t="str">
            <v>PCT</v>
          </cell>
          <cell r="E4890" t="str">
            <v>ACs per customer: 2-3</v>
          </cell>
          <cell r="F4890">
            <v>95.467799999999997</v>
          </cell>
          <cell r="G4890">
            <v>4.1209199999999999</v>
          </cell>
          <cell r="H4890">
            <v>3.8980980000000001</v>
          </cell>
          <cell r="I4890">
            <v>-0.47655950000000002</v>
          </cell>
          <cell r="J4890">
            <v>-0.19500429999999999</v>
          </cell>
          <cell r="K4890">
            <v>0</v>
          </cell>
          <cell r="L4890">
            <v>0.19500429999999999</v>
          </cell>
          <cell r="M4890">
            <v>0.47655950000000002</v>
          </cell>
          <cell r="N4890">
            <v>0.47655950000000002</v>
          </cell>
          <cell r="O4890">
            <v>53</v>
          </cell>
        </row>
        <row r="4891">
          <cell r="A4891" t="str">
            <v>C&amp;I</v>
          </cell>
          <cell r="B4891">
            <v>18</v>
          </cell>
          <cell r="C4891" t="str">
            <v>S</v>
          </cell>
          <cell r="D4891" t="str">
            <v>PCT</v>
          </cell>
          <cell r="E4891" t="str">
            <v>ACs per customer: 2-3</v>
          </cell>
          <cell r="F4891">
            <v>94.752700000000004</v>
          </cell>
          <cell r="G4891">
            <v>3.1543929999999998</v>
          </cell>
          <cell r="H4891">
            <v>2.8823089999999998</v>
          </cell>
          <cell r="I4891">
            <v>-0.48286630000000003</v>
          </cell>
          <cell r="J4891">
            <v>-0.19758500000000001</v>
          </cell>
          <cell r="K4891">
            <v>0</v>
          </cell>
          <cell r="L4891">
            <v>0.19758500000000001</v>
          </cell>
          <cell r="M4891">
            <v>0.48286630000000003</v>
          </cell>
          <cell r="N4891">
            <v>0.48286630000000003</v>
          </cell>
          <cell r="O4891">
            <v>53</v>
          </cell>
        </row>
        <row r="4892">
          <cell r="A4892" t="str">
            <v>C&amp;I</v>
          </cell>
          <cell r="B4892">
            <v>19</v>
          </cell>
          <cell r="C4892" t="str">
            <v>S</v>
          </cell>
          <cell r="D4892" t="str">
            <v>PCT</v>
          </cell>
          <cell r="E4892" t="str">
            <v>ACs per customer: 2-3</v>
          </cell>
          <cell r="F4892">
            <v>92.229699999999994</v>
          </cell>
          <cell r="G4892">
            <v>1.669154</v>
          </cell>
          <cell r="H4892">
            <v>2.454361</v>
          </cell>
          <cell r="I4892">
            <v>-0.53149579999999996</v>
          </cell>
          <cell r="J4892">
            <v>-0.2174838</v>
          </cell>
          <cell r="K4892">
            <v>0</v>
          </cell>
          <cell r="L4892">
            <v>0.2174838</v>
          </cell>
          <cell r="M4892">
            <v>0.53149579999999996</v>
          </cell>
          <cell r="N4892">
            <v>0.53149579999999996</v>
          </cell>
          <cell r="O4892">
            <v>53</v>
          </cell>
        </row>
        <row r="4893">
          <cell r="A4893" t="str">
            <v>C&amp;I</v>
          </cell>
          <cell r="B4893">
            <v>20</v>
          </cell>
          <cell r="C4893" t="str">
            <v>S</v>
          </cell>
          <cell r="D4893" t="str">
            <v>PCT</v>
          </cell>
          <cell r="E4893" t="str">
            <v>ACs per customer: 2-3</v>
          </cell>
          <cell r="F4893">
            <v>86.028700000000001</v>
          </cell>
          <cell r="G4893">
            <v>2.5598920000000001</v>
          </cell>
          <cell r="H4893">
            <v>2.764011</v>
          </cell>
          <cell r="I4893">
            <v>-0.58590100000000001</v>
          </cell>
          <cell r="J4893">
            <v>-0.23974590000000001</v>
          </cell>
          <cell r="K4893">
            <v>0</v>
          </cell>
          <cell r="L4893">
            <v>0.23974590000000001</v>
          </cell>
          <cell r="M4893">
            <v>0.58590100000000001</v>
          </cell>
          <cell r="N4893">
            <v>0.58590100000000001</v>
          </cell>
          <cell r="O4893">
            <v>53</v>
          </cell>
        </row>
        <row r="4894">
          <cell r="A4894" t="str">
            <v>C&amp;I</v>
          </cell>
          <cell r="B4894">
            <v>21</v>
          </cell>
          <cell r="C4894" t="str">
            <v>S</v>
          </cell>
          <cell r="D4894" t="str">
            <v>PCT</v>
          </cell>
          <cell r="E4894" t="str">
            <v>ACs per customer: 2-3</v>
          </cell>
          <cell r="F4894">
            <v>81.042400000000001</v>
          </cell>
          <cell r="G4894">
            <v>1.748523</v>
          </cell>
          <cell r="H4894">
            <v>1.23851</v>
          </cell>
          <cell r="I4894">
            <v>-0.61829469999999997</v>
          </cell>
          <cell r="J4894">
            <v>-0.25300119999999998</v>
          </cell>
          <cell r="K4894">
            <v>0</v>
          </cell>
          <cell r="L4894">
            <v>0.25300119999999998</v>
          </cell>
          <cell r="M4894">
            <v>0.61829469999999997</v>
          </cell>
          <cell r="N4894">
            <v>0.61829469999999997</v>
          </cell>
          <cell r="O4894">
            <v>53</v>
          </cell>
        </row>
        <row r="4895">
          <cell r="A4895" t="str">
            <v>C&amp;I</v>
          </cell>
          <cell r="B4895">
            <v>22</v>
          </cell>
          <cell r="C4895" t="str">
            <v>S</v>
          </cell>
          <cell r="D4895" t="str">
            <v>PCT</v>
          </cell>
          <cell r="E4895" t="str">
            <v>ACs per customer: 2-3</v>
          </cell>
          <cell r="F4895">
            <v>77.158500000000004</v>
          </cell>
          <cell r="G4895">
            <v>1.402622</v>
          </cell>
          <cell r="H4895">
            <v>1.0099640000000001</v>
          </cell>
          <cell r="I4895">
            <v>-0.52832579999999996</v>
          </cell>
          <cell r="J4895">
            <v>-0.21618660000000001</v>
          </cell>
          <cell r="K4895">
            <v>0</v>
          </cell>
          <cell r="L4895">
            <v>0.21618660000000001</v>
          </cell>
          <cell r="M4895">
            <v>0.52832579999999996</v>
          </cell>
          <cell r="N4895">
            <v>0.52832579999999996</v>
          </cell>
          <cell r="O4895">
            <v>53</v>
          </cell>
        </row>
        <row r="4896">
          <cell r="A4896" t="str">
            <v>C&amp;I</v>
          </cell>
          <cell r="B4896">
            <v>23</v>
          </cell>
          <cell r="C4896" t="str">
            <v>S</v>
          </cell>
          <cell r="D4896" t="str">
            <v>PCT</v>
          </cell>
          <cell r="E4896" t="str">
            <v>ACs per customer: 2-3</v>
          </cell>
          <cell r="F4896">
            <v>74.908100000000005</v>
          </cell>
          <cell r="G4896">
            <v>1.3564909999999999</v>
          </cell>
          <cell r="H4896">
            <v>1.025838</v>
          </cell>
          <cell r="I4896">
            <v>-0.4942588</v>
          </cell>
          <cell r="J4896">
            <v>-0.2022467</v>
          </cell>
          <cell r="K4896">
            <v>0</v>
          </cell>
          <cell r="L4896">
            <v>0.2022467</v>
          </cell>
          <cell r="M4896">
            <v>0.4942588</v>
          </cell>
          <cell r="N4896">
            <v>0.4942588</v>
          </cell>
          <cell r="O4896">
            <v>53</v>
          </cell>
        </row>
        <row r="4897">
          <cell r="A4897" t="str">
            <v>C&amp;I</v>
          </cell>
          <cell r="B4897">
            <v>24</v>
          </cell>
          <cell r="C4897" t="str">
            <v>S</v>
          </cell>
          <cell r="D4897" t="str">
            <v>PCT</v>
          </cell>
          <cell r="E4897" t="str">
            <v>ACs per customer: 2-3</v>
          </cell>
          <cell r="F4897">
            <v>72.979699999999994</v>
          </cell>
          <cell r="G4897">
            <v>1.08019</v>
          </cell>
          <cell r="H4897">
            <v>1.0661799999999999</v>
          </cell>
          <cell r="I4897">
            <v>-0.4652347</v>
          </cell>
          <cell r="J4897">
            <v>-0.19037029999999999</v>
          </cell>
          <cell r="K4897">
            <v>0</v>
          </cell>
          <cell r="L4897">
            <v>0.19037029999999999</v>
          </cell>
          <cell r="M4897">
            <v>0.4652347</v>
          </cell>
          <cell r="N4897">
            <v>0.4652347</v>
          </cell>
          <cell r="O4897">
            <v>53</v>
          </cell>
        </row>
        <row r="4898">
          <cell r="A4898" t="str">
            <v>C&amp;I</v>
          </cell>
          <cell r="B4898">
            <v>1</v>
          </cell>
          <cell r="C4898" t="str">
            <v>S</v>
          </cell>
          <cell r="D4898" t="str">
            <v>PCT</v>
          </cell>
          <cell r="E4898" t="str">
            <v>ACs per customer: 4+</v>
          </cell>
          <cell r="F4898">
            <v>62.5227</v>
          </cell>
          <cell r="G4898">
            <v>1.099291</v>
          </cell>
          <cell r="H4898">
            <v>1.7377910000000001</v>
          </cell>
          <cell r="I4898">
            <v>-2.200285</v>
          </cell>
          <cell r="J4898">
            <v>-0.90033890000000005</v>
          </cell>
          <cell r="K4898">
            <v>0</v>
          </cell>
          <cell r="L4898">
            <v>0.90033890000000005</v>
          </cell>
          <cell r="M4898">
            <v>2.200285</v>
          </cell>
          <cell r="N4898">
            <v>2.200285</v>
          </cell>
          <cell r="O4898">
            <v>33</v>
          </cell>
        </row>
        <row r="4899">
          <cell r="A4899" t="str">
            <v>C&amp;I</v>
          </cell>
          <cell r="B4899">
            <v>2</v>
          </cell>
          <cell r="C4899" t="str">
            <v>S</v>
          </cell>
          <cell r="D4899" t="str">
            <v>PCT</v>
          </cell>
          <cell r="E4899" t="str">
            <v>ACs per customer: 4+</v>
          </cell>
          <cell r="F4899">
            <v>61.719299999999997</v>
          </cell>
          <cell r="G4899">
            <v>1.0582659999999999</v>
          </cell>
          <cell r="H4899">
            <v>1.7385999999999999</v>
          </cell>
          <cell r="I4899">
            <v>-2.172221</v>
          </cell>
          <cell r="J4899">
            <v>-0.88885519999999996</v>
          </cell>
          <cell r="K4899">
            <v>0</v>
          </cell>
          <cell r="L4899">
            <v>0.88885519999999996</v>
          </cell>
          <cell r="M4899">
            <v>2.172221</v>
          </cell>
          <cell r="N4899">
            <v>2.172221</v>
          </cell>
          <cell r="O4899">
            <v>33</v>
          </cell>
        </row>
        <row r="4900">
          <cell r="A4900" t="str">
            <v>C&amp;I</v>
          </cell>
          <cell r="B4900">
            <v>3</v>
          </cell>
          <cell r="C4900" t="str">
            <v>S</v>
          </cell>
          <cell r="D4900" t="str">
            <v>PCT</v>
          </cell>
          <cell r="E4900" t="str">
            <v>ACs per customer: 4+</v>
          </cell>
          <cell r="F4900">
            <v>60.2136</v>
          </cell>
          <cell r="G4900">
            <v>1.02538</v>
          </cell>
          <cell r="H4900">
            <v>1.7392069999999999</v>
          </cell>
          <cell r="I4900">
            <v>-2.1542910000000002</v>
          </cell>
          <cell r="J4900">
            <v>-0.88151840000000004</v>
          </cell>
          <cell r="K4900">
            <v>0</v>
          </cell>
          <cell r="L4900">
            <v>0.88151840000000004</v>
          </cell>
          <cell r="M4900">
            <v>2.1542910000000002</v>
          </cell>
          <cell r="N4900">
            <v>2.1542910000000002</v>
          </cell>
          <cell r="O4900">
            <v>33</v>
          </cell>
        </row>
        <row r="4901">
          <cell r="A4901" t="str">
            <v>C&amp;I</v>
          </cell>
          <cell r="B4901">
            <v>4</v>
          </cell>
          <cell r="C4901" t="str">
            <v>S</v>
          </cell>
          <cell r="D4901" t="str">
            <v>PCT</v>
          </cell>
          <cell r="E4901" t="str">
            <v>ACs per customer: 4+</v>
          </cell>
          <cell r="F4901">
            <v>60.511299999999999</v>
          </cell>
          <cell r="G4901">
            <v>1.0174110000000001</v>
          </cell>
          <cell r="H4901">
            <v>1.8344819999999999</v>
          </cell>
          <cell r="I4901">
            <v>-2.142493</v>
          </cell>
          <cell r="J4901">
            <v>-0.87669079999999999</v>
          </cell>
          <cell r="K4901">
            <v>0</v>
          </cell>
          <cell r="L4901">
            <v>0.87669079999999999</v>
          </cell>
          <cell r="M4901">
            <v>2.142493</v>
          </cell>
          <cell r="N4901">
            <v>2.142493</v>
          </cell>
          <cell r="O4901">
            <v>33</v>
          </cell>
        </row>
        <row r="4902">
          <cell r="A4902" t="str">
            <v>C&amp;I</v>
          </cell>
          <cell r="B4902">
            <v>5</v>
          </cell>
          <cell r="C4902" t="str">
            <v>S</v>
          </cell>
          <cell r="D4902" t="str">
            <v>PCT</v>
          </cell>
          <cell r="E4902" t="str">
            <v>ACs per customer: 4+</v>
          </cell>
          <cell r="F4902">
            <v>60.809100000000001</v>
          </cell>
          <cell r="G4902">
            <v>1.055021</v>
          </cell>
          <cell r="H4902">
            <v>1.693794</v>
          </cell>
          <cell r="I4902">
            <v>-2.1361319999999999</v>
          </cell>
          <cell r="J4902">
            <v>-0.87408790000000003</v>
          </cell>
          <cell r="K4902">
            <v>0</v>
          </cell>
          <cell r="L4902">
            <v>0.87408790000000003</v>
          </cell>
          <cell r="M4902">
            <v>2.1361319999999999</v>
          </cell>
          <cell r="N4902">
            <v>2.1361319999999999</v>
          </cell>
          <cell r="O4902">
            <v>33</v>
          </cell>
        </row>
        <row r="4903">
          <cell r="A4903" t="str">
            <v>C&amp;I</v>
          </cell>
          <cell r="B4903">
            <v>6</v>
          </cell>
          <cell r="C4903" t="str">
            <v>S</v>
          </cell>
          <cell r="D4903" t="str">
            <v>PCT</v>
          </cell>
          <cell r="E4903" t="str">
            <v>ACs per customer: 4+</v>
          </cell>
          <cell r="F4903">
            <v>60.309100000000001</v>
          </cell>
          <cell r="G4903">
            <v>1.106482</v>
          </cell>
          <cell r="H4903">
            <v>1.7057279999999999</v>
          </cell>
          <cell r="I4903">
            <v>-2.1363699999999999</v>
          </cell>
          <cell r="J4903">
            <v>-0.8741854</v>
          </cell>
          <cell r="K4903">
            <v>0</v>
          </cell>
          <cell r="L4903">
            <v>0.8741854</v>
          </cell>
          <cell r="M4903">
            <v>2.1363699999999999</v>
          </cell>
          <cell r="N4903">
            <v>2.1363699999999999</v>
          </cell>
          <cell r="O4903">
            <v>33</v>
          </cell>
        </row>
        <row r="4904">
          <cell r="A4904" t="str">
            <v>C&amp;I</v>
          </cell>
          <cell r="B4904">
            <v>7</v>
          </cell>
          <cell r="C4904" t="str">
            <v>S</v>
          </cell>
          <cell r="D4904" t="str">
            <v>PCT</v>
          </cell>
          <cell r="E4904" t="str">
            <v>ACs per customer: 4+</v>
          </cell>
          <cell r="F4904">
            <v>60.011299999999999</v>
          </cell>
          <cell r="G4904">
            <v>1.073267</v>
          </cell>
          <cell r="H4904">
            <v>1.7818849999999999</v>
          </cell>
          <cell r="I4904">
            <v>-2.1354920000000002</v>
          </cell>
          <cell r="J4904">
            <v>-0.8738262</v>
          </cell>
          <cell r="K4904">
            <v>0</v>
          </cell>
          <cell r="L4904">
            <v>0.8738262</v>
          </cell>
          <cell r="M4904">
            <v>2.1354920000000002</v>
          </cell>
          <cell r="N4904">
            <v>2.1354920000000002</v>
          </cell>
          <cell r="O4904">
            <v>33</v>
          </cell>
        </row>
        <row r="4905">
          <cell r="A4905" t="str">
            <v>C&amp;I</v>
          </cell>
          <cell r="B4905">
            <v>8</v>
          </cell>
          <cell r="C4905" t="str">
            <v>S</v>
          </cell>
          <cell r="D4905" t="str">
            <v>PCT</v>
          </cell>
          <cell r="E4905" t="str">
            <v>ACs per customer: 4+</v>
          </cell>
          <cell r="F4905">
            <v>62.410200000000003</v>
          </cell>
          <cell r="G4905">
            <v>1.5154289999999999</v>
          </cell>
          <cell r="H4905">
            <v>1.7935190000000001</v>
          </cell>
          <cell r="I4905">
            <v>-2.164218</v>
          </cell>
          <cell r="J4905">
            <v>-0.88558049999999999</v>
          </cell>
          <cell r="K4905">
            <v>0</v>
          </cell>
          <cell r="L4905">
            <v>0.88558049999999999</v>
          </cell>
          <cell r="M4905">
            <v>2.164218</v>
          </cell>
          <cell r="N4905">
            <v>2.164218</v>
          </cell>
          <cell r="O4905">
            <v>33</v>
          </cell>
        </row>
        <row r="4906">
          <cell r="A4906" t="str">
            <v>C&amp;I</v>
          </cell>
          <cell r="B4906">
            <v>9</v>
          </cell>
          <cell r="C4906" t="str">
            <v>S</v>
          </cell>
          <cell r="D4906" t="str">
            <v>PCT</v>
          </cell>
          <cell r="E4906" t="str">
            <v>ACs per customer: 4+</v>
          </cell>
          <cell r="F4906">
            <v>70.696600000000004</v>
          </cell>
          <cell r="G4906">
            <v>2.3143050000000001</v>
          </cell>
          <cell r="H4906">
            <v>1.9199269999999999</v>
          </cell>
          <cell r="I4906">
            <v>-2.202588</v>
          </cell>
          <cell r="J4906">
            <v>-0.90128109999999995</v>
          </cell>
          <cell r="K4906">
            <v>0</v>
          </cell>
          <cell r="L4906">
            <v>0.90128109999999995</v>
          </cell>
          <cell r="M4906">
            <v>2.202588</v>
          </cell>
          <cell r="N4906">
            <v>2.202588</v>
          </cell>
          <cell r="O4906">
            <v>33</v>
          </cell>
        </row>
        <row r="4907">
          <cell r="A4907" t="str">
            <v>C&amp;I</v>
          </cell>
          <cell r="B4907">
            <v>10</v>
          </cell>
          <cell r="C4907" t="str">
            <v>S</v>
          </cell>
          <cell r="D4907" t="str">
            <v>PCT</v>
          </cell>
          <cell r="E4907" t="str">
            <v>ACs per customer: 4+</v>
          </cell>
          <cell r="F4907">
            <v>79.7864</v>
          </cell>
          <cell r="G4907">
            <v>3.9523990000000002</v>
          </cell>
          <cell r="H4907">
            <v>4.2031790000000004</v>
          </cell>
          <cell r="I4907">
            <v>-2.3638240000000001</v>
          </cell>
          <cell r="J4907">
            <v>-0.96725740000000004</v>
          </cell>
          <cell r="K4907">
            <v>0</v>
          </cell>
          <cell r="L4907">
            <v>0.96725740000000004</v>
          </cell>
          <cell r="M4907">
            <v>2.3638240000000001</v>
          </cell>
          <cell r="N4907">
            <v>2.3638240000000001</v>
          </cell>
          <cell r="O4907">
            <v>33</v>
          </cell>
        </row>
        <row r="4908">
          <cell r="A4908" t="str">
            <v>C&amp;I</v>
          </cell>
          <cell r="B4908">
            <v>11</v>
          </cell>
          <cell r="C4908" t="str">
            <v>S</v>
          </cell>
          <cell r="D4908" t="str">
            <v>PCT</v>
          </cell>
          <cell r="E4908" t="str">
            <v>ACs per customer: 4+</v>
          </cell>
          <cell r="F4908">
            <v>85.387500000000003</v>
          </cell>
          <cell r="G4908">
            <v>4.3604520000000004</v>
          </cell>
          <cell r="H4908">
            <v>4.8315929999999998</v>
          </cell>
          <cell r="I4908">
            <v>-2.3834949999999999</v>
          </cell>
          <cell r="J4908">
            <v>-0.97530669999999997</v>
          </cell>
          <cell r="K4908">
            <v>0</v>
          </cell>
          <cell r="L4908">
            <v>0.97530669999999997</v>
          </cell>
          <cell r="M4908">
            <v>2.3834949999999999</v>
          </cell>
          <cell r="N4908">
            <v>2.3834949999999999</v>
          </cell>
          <cell r="O4908">
            <v>33</v>
          </cell>
        </row>
        <row r="4909">
          <cell r="A4909" t="str">
            <v>C&amp;I</v>
          </cell>
          <cell r="B4909">
            <v>12</v>
          </cell>
          <cell r="C4909" t="str">
            <v>S</v>
          </cell>
          <cell r="D4909" t="str">
            <v>PCT</v>
          </cell>
          <cell r="E4909" t="str">
            <v>ACs per customer: 4+</v>
          </cell>
          <cell r="F4909">
            <v>87.792100000000005</v>
          </cell>
          <cell r="G4909">
            <v>4.619758</v>
          </cell>
          <cell r="H4909">
            <v>4.8320689999999997</v>
          </cell>
          <cell r="I4909">
            <v>-2.377516</v>
          </cell>
          <cell r="J4909">
            <v>-0.97286030000000001</v>
          </cell>
          <cell r="K4909">
            <v>0</v>
          </cell>
          <cell r="L4909">
            <v>0.97286030000000001</v>
          </cell>
          <cell r="M4909">
            <v>2.377516</v>
          </cell>
          <cell r="N4909">
            <v>2.377516</v>
          </cell>
          <cell r="O4909">
            <v>33</v>
          </cell>
        </row>
        <row r="4910">
          <cell r="A4910" t="str">
            <v>C&amp;I</v>
          </cell>
          <cell r="B4910">
            <v>13</v>
          </cell>
          <cell r="C4910" t="str">
            <v>S</v>
          </cell>
          <cell r="D4910" t="str">
            <v>PCT</v>
          </cell>
          <cell r="E4910" t="str">
            <v>ACs per customer: 4+</v>
          </cell>
          <cell r="F4910">
            <v>90.095500000000001</v>
          </cell>
          <cell r="G4910">
            <v>5.1483369999999997</v>
          </cell>
          <cell r="H4910">
            <v>5.0810820000000003</v>
          </cell>
          <cell r="I4910">
            <v>-2.369351</v>
          </cell>
          <cell r="J4910">
            <v>-0.96951909999999997</v>
          </cell>
          <cell r="K4910">
            <v>0</v>
          </cell>
          <cell r="L4910">
            <v>0.96951909999999997</v>
          </cell>
          <cell r="M4910">
            <v>2.369351</v>
          </cell>
          <cell r="N4910">
            <v>2.369351</v>
          </cell>
          <cell r="O4910">
            <v>33</v>
          </cell>
        </row>
        <row r="4911">
          <cell r="A4911" t="str">
            <v>C&amp;I</v>
          </cell>
          <cell r="B4911">
            <v>14</v>
          </cell>
          <cell r="C4911" t="str">
            <v>S</v>
          </cell>
          <cell r="D4911" t="str">
            <v>PCT</v>
          </cell>
          <cell r="E4911" t="str">
            <v>ACs per customer: 4+</v>
          </cell>
          <cell r="F4911">
            <v>91.398899999999998</v>
          </cell>
          <cell r="G4911">
            <v>5.6016690000000002</v>
          </cell>
          <cell r="H4911">
            <v>5.5813179999999996</v>
          </cell>
          <cell r="I4911">
            <v>-2.358949</v>
          </cell>
          <cell r="J4911">
            <v>-0.96526279999999998</v>
          </cell>
          <cell r="K4911">
            <v>0</v>
          </cell>
          <cell r="L4911">
            <v>0.96526279999999998</v>
          </cell>
          <cell r="M4911">
            <v>2.358949</v>
          </cell>
          <cell r="N4911">
            <v>2.358949</v>
          </cell>
          <cell r="O4911">
            <v>33</v>
          </cell>
        </row>
        <row r="4912">
          <cell r="A4912" t="str">
            <v>C&amp;I</v>
          </cell>
          <cell r="B4912">
            <v>15</v>
          </cell>
          <cell r="C4912" t="str">
            <v>S</v>
          </cell>
          <cell r="D4912" t="str">
            <v>PCT</v>
          </cell>
          <cell r="E4912" t="str">
            <v>ACs per customer: 4+</v>
          </cell>
          <cell r="F4912">
            <v>92.702299999999994</v>
          </cell>
          <cell r="G4912">
            <v>6.1465719999999999</v>
          </cell>
          <cell r="H4912">
            <v>5.550726</v>
          </cell>
          <cell r="I4912">
            <v>-2.429135</v>
          </cell>
          <cell r="J4912">
            <v>-0.99398260000000005</v>
          </cell>
          <cell r="K4912">
            <v>0</v>
          </cell>
          <cell r="L4912">
            <v>0.99398260000000005</v>
          </cell>
          <cell r="M4912">
            <v>2.429135</v>
          </cell>
          <cell r="N4912">
            <v>2.429135</v>
          </cell>
          <cell r="O4912">
            <v>33</v>
          </cell>
        </row>
        <row r="4913">
          <cell r="A4913" t="str">
            <v>C&amp;I</v>
          </cell>
          <cell r="B4913">
            <v>16</v>
          </cell>
          <cell r="C4913" t="str">
            <v>S</v>
          </cell>
          <cell r="D4913" t="str">
            <v>PCT</v>
          </cell>
          <cell r="E4913" t="str">
            <v>ACs per customer: 4+</v>
          </cell>
          <cell r="F4913">
            <v>94.202299999999994</v>
          </cell>
          <cell r="G4913">
            <v>6.047968</v>
          </cell>
          <cell r="H4913">
            <v>5.3404850000000001</v>
          </cell>
          <cell r="I4913">
            <v>-2.4183880000000002</v>
          </cell>
          <cell r="J4913">
            <v>-0.98958480000000004</v>
          </cell>
          <cell r="K4913">
            <v>0</v>
          </cell>
          <cell r="L4913">
            <v>0.98958480000000004</v>
          </cell>
          <cell r="M4913">
            <v>2.4183880000000002</v>
          </cell>
          <cell r="N4913">
            <v>2.4183880000000002</v>
          </cell>
          <cell r="O4913">
            <v>33</v>
          </cell>
        </row>
        <row r="4914">
          <cell r="A4914" t="str">
            <v>C&amp;I</v>
          </cell>
          <cell r="B4914">
            <v>17</v>
          </cell>
          <cell r="C4914" t="str">
            <v>S</v>
          </cell>
          <cell r="D4914" t="str">
            <v>PCT</v>
          </cell>
          <cell r="E4914" t="str">
            <v>ACs per customer: 4+</v>
          </cell>
          <cell r="F4914">
            <v>94.005700000000004</v>
          </cell>
          <cell r="G4914">
            <v>7.0962740000000002</v>
          </cell>
          <cell r="H4914">
            <v>6.1584770000000004</v>
          </cell>
          <cell r="I4914">
            <v>-2.4218109999999999</v>
          </cell>
          <cell r="J4914">
            <v>-0.99098520000000001</v>
          </cell>
          <cell r="K4914">
            <v>0</v>
          </cell>
          <cell r="L4914">
            <v>0.99098520000000001</v>
          </cell>
          <cell r="M4914">
            <v>2.4218109999999999</v>
          </cell>
          <cell r="N4914">
            <v>2.4218109999999999</v>
          </cell>
          <cell r="O4914">
            <v>33</v>
          </cell>
        </row>
        <row r="4915">
          <cell r="A4915" t="str">
            <v>C&amp;I</v>
          </cell>
          <cell r="B4915">
            <v>18</v>
          </cell>
          <cell r="C4915" t="str">
            <v>S</v>
          </cell>
          <cell r="D4915" t="str">
            <v>PCT</v>
          </cell>
          <cell r="E4915" t="str">
            <v>ACs per customer: 4+</v>
          </cell>
          <cell r="F4915">
            <v>92.910200000000003</v>
          </cell>
          <cell r="G4915">
            <v>7.6559369999999998</v>
          </cell>
          <cell r="H4915">
            <v>6.0661389999999997</v>
          </cell>
          <cell r="I4915">
            <v>-2.413332</v>
          </cell>
          <cell r="J4915">
            <v>-0.98751599999999995</v>
          </cell>
          <cell r="K4915">
            <v>0</v>
          </cell>
          <cell r="L4915">
            <v>0.98751599999999995</v>
          </cell>
          <cell r="M4915">
            <v>2.413332</v>
          </cell>
          <cell r="N4915">
            <v>2.413332</v>
          </cell>
          <cell r="O4915">
            <v>33</v>
          </cell>
        </row>
        <row r="4916">
          <cell r="A4916" t="str">
            <v>C&amp;I</v>
          </cell>
          <cell r="B4916">
            <v>19</v>
          </cell>
          <cell r="C4916" t="str">
            <v>S</v>
          </cell>
          <cell r="D4916" t="str">
            <v>PCT</v>
          </cell>
          <cell r="E4916" t="str">
            <v>ACs per customer: 4+</v>
          </cell>
          <cell r="F4916">
            <v>89.118099999999998</v>
          </cell>
          <cell r="G4916">
            <v>7.8783890000000003</v>
          </cell>
          <cell r="H4916">
            <v>4.3256459999999999</v>
          </cell>
          <cell r="I4916">
            <v>-2.5671629999999999</v>
          </cell>
          <cell r="J4916">
            <v>-1.050462</v>
          </cell>
          <cell r="K4916">
            <v>0</v>
          </cell>
          <cell r="L4916">
            <v>1.050462</v>
          </cell>
          <cell r="M4916">
            <v>2.5671629999999999</v>
          </cell>
          <cell r="N4916">
            <v>2.5671629999999999</v>
          </cell>
          <cell r="O4916">
            <v>33</v>
          </cell>
        </row>
        <row r="4917">
          <cell r="A4917" t="str">
            <v>C&amp;I</v>
          </cell>
          <cell r="B4917">
            <v>20</v>
          </cell>
          <cell r="C4917" t="str">
            <v>S</v>
          </cell>
          <cell r="D4917" t="str">
            <v>PCT</v>
          </cell>
          <cell r="E4917" t="str">
            <v>ACs per customer: 4+</v>
          </cell>
          <cell r="F4917">
            <v>80.331699999999998</v>
          </cell>
          <cell r="G4917">
            <v>8.1378679999999992</v>
          </cell>
          <cell r="H4917">
            <v>6.340986</v>
          </cell>
          <cell r="I4917">
            <v>-2.4762240000000002</v>
          </cell>
          <cell r="J4917">
            <v>-1.0132509999999999</v>
          </cell>
          <cell r="K4917">
            <v>0</v>
          </cell>
          <cell r="L4917">
            <v>1.0132509999999999</v>
          </cell>
          <cell r="M4917">
            <v>2.4762240000000002</v>
          </cell>
          <cell r="N4917">
            <v>2.4762240000000002</v>
          </cell>
          <cell r="O4917">
            <v>33</v>
          </cell>
        </row>
        <row r="4918">
          <cell r="A4918" t="str">
            <v>C&amp;I</v>
          </cell>
          <cell r="B4918">
            <v>21</v>
          </cell>
          <cell r="C4918" t="str">
            <v>S</v>
          </cell>
          <cell r="D4918" t="str">
            <v>PCT</v>
          </cell>
          <cell r="E4918" t="str">
            <v>ACs per customer: 4+</v>
          </cell>
          <cell r="F4918">
            <v>74.9328</v>
          </cell>
          <cell r="G4918">
            <v>6.5893319999999997</v>
          </cell>
          <cell r="H4918">
            <v>7.1211960000000003</v>
          </cell>
          <cell r="I4918">
            <v>-2.422863</v>
          </cell>
          <cell r="J4918">
            <v>-0.99141610000000002</v>
          </cell>
          <cell r="K4918">
            <v>0</v>
          </cell>
          <cell r="L4918">
            <v>0.99141610000000002</v>
          </cell>
          <cell r="M4918">
            <v>2.422863</v>
          </cell>
          <cell r="N4918">
            <v>2.422863</v>
          </cell>
          <cell r="O4918">
            <v>33</v>
          </cell>
        </row>
        <row r="4919">
          <cell r="A4919" t="str">
            <v>C&amp;I</v>
          </cell>
          <cell r="B4919">
            <v>22</v>
          </cell>
          <cell r="C4919" t="str">
            <v>S</v>
          </cell>
          <cell r="D4919" t="str">
            <v>PCT</v>
          </cell>
          <cell r="E4919" t="str">
            <v>ACs per customer: 4+</v>
          </cell>
          <cell r="F4919">
            <v>71.331699999999998</v>
          </cell>
          <cell r="G4919">
            <v>3.9284629999999998</v>
          </cell>
          <cell r="H4919">
            <v>6.1059770000000002</v>
          </cell>
          <cell r="I4919">
            <v>-2.4364780000000001</v>
          </cell>
          <cell r="J4919">
            <v>-0.99698719999999996</v>
          </cell>
          <cell r="K4919">
            <v>0</v>
          </cell>
          <cell r="L4919">
            <v>0.99698719999999996</v>
          </cell>
          <cell r="M4919">
            <v>2.4364780000000001</v>
          </cell>
          <cell r="N4919">
            <v>2.4364780000000001</v>
          </cell>
          <cell r="O4919">
            <v>33</v>
          </cell>
        </row>
        <row r="4920">
          <cell r="A4920" t="str">
            <v>C&amp;I</v>
          </cell>
          <cell r="B4920">
            <v>23</v>
          </cell>
          <cell r="C4920" t="str">
            <v>S</v>
          </cell>
          <cell r="D4920" t="str">
            <v>PCT</v>
          </cell>
          <cell r="E4920" t="str">
            <v>ACs per customer: 4+</v>
          </cell>
          <cell r="F4920">
            <v>70.129400000000004</v>
          </cell>
          <cell r="G4920">
            <v>2.6428470000000002</v>
          </cell>
          <cell r="H4920">
            <v>3.6974019999999999</v>
          </cell>
          <cell r="I4920">
            <v>-2.347699</v>
          </cell>
          <cell r="J4920">
            <v>-0.96065929999999999</v>
          </cell>
          <cell r="K4920">
            <v>0</v>
          </cell>
          <cell r="L4920">
            <v>0.96065929999999999</v>
          </cell>
          <cell r="M4920">
            <v>2.347699</v>
          </cell>
          <cell r="N4920">
            <v>2.347699</v>
          </cell>
          <cell r="O4920">
            <v>33</v>
          </cell>
        </row>
        <row r="4921">
          <cell r="A4921" t="str">
            <v>C&amp;I</v>
          </cell>
          <cell r="B4921">
            <v>24</v>
          </cell>
          <cell r="C4921" t="str">
            <v>S</v>
          </cell>
          <cell r="D4921" t="str">
            <v>PCT</v>
          </cell>
          <cell r="E4921" t="str">
            <v>ACs per customer: 4+</v>
          </cell>
          <cell r="F4921">
            <v>68.528300000000002</v>
          </cell>
          <cell r="G4921">
            <v>1.3339449999999999</v>
          </cell>
          <cell r="H4921">
            <v>1.980226</v>
          </cell>
          <cell r="I4921">
            <v>-2.2613020000000001</v>
          </cell>
          <cell r="J4921">
            <v>-0.92530630000000003</v>
          </cell>
          <cell r="K4921">
            <v>0</v>
          </cell>
          <cell r="L4921">
            <v>0.92530630000000003</v>
          </cell>
          <cell r="M4921">
            <v>2.2613020000000001</v>
          </cell>
          <cell r="N4921">
            <v>2.2613020000000001</v>
          </cell>
          <cell r="O4921">
            <v>33</v>
          </cell>
        </row>
        <row r="4922">
          <cell r="A4922" t="str">
            <v>C&amp;I</v>
          </cell>
          <cell r="B4922">
            <v>1</v>
          </cell>
          <cell r="C4922" t="str">
            <v>S</v>
          </cell>
          <cell r="D4922" t="str">
            <v>PCT</v>
          </cell>
          <cell r="E4922" t="str">
            <v>All</v>
          </cell>
          <cell r="F4922">
            <v>67.230699999999999</v>
          </cell>
          <cell r="G4922">
            <v>1.2366140000000001</v>
          </cell>
          <cell r="H4922">
            <v>1.2251559999999999</v>
          </cell>
          <cell r="I4922">
            <v>-0.23578969999999999</v>
          </cell>
          <cell r="J4922">
            <v>-9.6483200000000005E-2</v>
          </cell>
          <cell r="K4922">
            <v>0</v>
          </cell>
          <cell r="L4922">
            <v>9.6483200000000005E-2</v>
          </cell>
          <cell r="M4922">
            <v>0.23578969999999999</v>
          </cell>
          <cell r="N4922">
            <v>0.23578969999999999</v>
          </cell>
          <cell r="O4922">
            <v>177</v>
          </cell>
        </row>
        <row r="4923">
          <cell r="A4923" t="str">
            <v>C&amp;I</v>
          </cell>
          <cell r="B4923">
            <v>2</v>
          </cell>
          <cell r="C4923" t="str">
            <v>S</v>
          </cell>
          <cell r="D4923" t="str">
            <v>PCT</v>
          </cell>
          <cell r="E4923" t="str">
            <v>All</v>
          </cell>
          <cell r="F4923">
            <v>65.307100000000005</v>
          </cell>
          <cell r="G4923">
            <v>1.1900310000000001</v>
          </cell>
          <cell r="H4923">
            <v>1.181629</v>
          </cell>
          <cell r="I4923">
            <v>-0.23451369999999999</v>
          </cell>
          <cell r="J4923">
            <v>-9.5961099999999994E-2</v>
          </cell>
          <cell r="K4923">
            <v>0</v>
          </cell>
          <cell r="L4923">
            <v>9.5961099999999994E-2</v>
          </cell>
          <cell r="M4923">
            <v>0.23451369999999999</v>
          </cell>
          <cell r="N4923">
            <v>0.23451369999999999</v>
          </cell>
          <cell r="O4923">
            <v>177</v>
          </cell>
        </row>
        <row r="4924">
          <cell r="A4924" t="str">
            <v>C&amp;I</v>
          </cell>
          <cell r="B4924">
            <v>3</v>
          </cell>
          <cell r="C4924" t="str">
            <v>S</v>
          </cell>
          <cell r="D4924" t="str">
            <v>PCT</v>
          </cell>
          <cell r="E4924" t="str">
            <v>All</v>
          </cell>
          <cell r="F4924">
            <v>63.958599999999997</v>
          </cell>
          <cell r="G4924">
            <v>1.161135</v>
          </cell>
          <cell r="H4924">
            <v>1.1454</v>
          </cell>
          <cell r="I4924">
            <v>-0.23290040000000001</v>
          </cell>
          <cell r="J4924">
            <v>-9.5300999999999997E-2</v>
          </cell>
          <cell r="K4924">
            <v>0</v>
          </cell>
          <cell r="L4924">
            <v>9.5300999999999997E-2</v>
          </cell>
          <cell r="M4924">
            <v>0.23290040000000001</v>
          </cell>
          <cell r="N4924">
            <v>0.23290040000000001</v>
          </cell>
          <cell r="O4924">
            <v>177</v>
          </cell>
        </row>
        <row r="4925">
          <cell r="A4925" t="str">
            <v>C&amp;I</v>
          </cell>
          <cell r="B4925">
            <v>4</v>
          </cell>
          <cell r="C4925" t="str">
            <v>S</v>
          </cell>
          <cell r="D4925" t="str">
            <v>PCT</v>
          </cell>
          <cell r="E4925" t="str">
            <v>All</v>
          </cell>
          <cell r="F4925">
            <v>63.700899999999997</v>
          </cell>
          <cell r="G4925">
            <v>1.132897</v>
          </cell>
          <cell r="H4925">
            <v>1.176766</v>
          </cell>
          <cell r="I4925">
            <v>-0.2317342</v>
          </cell>
          <cell r="J4925">
            <v>-9.48238E-2</v>
          </cell>
          <cell r="K4925">
            <v>0</v>
          </cell>
          <cell r="L4925">
            <v>9.48238E-2</v>
          </cell>
          <cell r="M4925">
            <v>0.2317342</v>
          </cell>
          <cell r="N4925">
            <v>0.2317342</v>
          </cell>
          <cell r="O4925">
            <v>177</v>
          </cell>
        </row>
        <row r="4926">
          <cell r="A4926" t="str">
            <v>C&amp;I</v>
          </cell>
          <cell r="B4926">
            <v>5</v>
          </cell>
          <cell r="C4926" t="str">
            <v>S</v>
          </cell>
          <cell r="D4926" t="str">
            <v>PCT</v>
          </cell>
          <cell r="E4926" t="str">
            <v>All</v>
          </cell>
          <cell r="F4926">
            <v>63.111600000000003</v>
          </cell>
          <cell r="G4926">
            <v>1.155589</v>
          </cell>
          <cell r="H4926">
            <v>1.1676200000000001</v>
          </cell>
          <cell r="I4926">
            <v>-0.2309176</v>
          </cell>
          <cell r="J4926">
            <v>-9.4489600000000007E-2</v>
          </cell>
          <cell r="K4926">
            <v>0</v>
          </cell>
          <cell r="L4926">
            <v>9.4489600000000007E-2</v>
          </cell>
          <cell r="M4926">
            <v>0.2309176</v>
          </cell>
          <cell r="N4926">
            <v>0.2309176</v>
          </cell>
          <cell r="O4926">
            <v>177</v>
          </cell>
        </row>
        <row r="4927">
          <cell r="A4927" t="str">
            <v>C&amp;I</v>
          </cell>
          <cell r="B4927">
            <v>6</v>
          </cell>
          <cell r="C4927" t="str">
            <v>S</v>
          </cell>
          <cell r="D4927" t="str">
            <v>PCT</v>
          </cell>
          <cell r="E4927" t="str">
            <v>All</v>
          </cell>
          <cell r="F4927">
            <v>62.4696</v>
          </cell>
          <cell r="G4927">
            <v>1.159713</v>
          </cell>
          <cell r="H4927">
            <v>1.1837709999999999</v>
          </cell>
          <cell r="I4927">
            <v>-0.2309619</v>
          </cell>
          <cell r="J4927">
            <v>-9.45077E-2</v>
          </cell>
          <cell r="K4927">
            <v>0</v>
          </cell>
          <cell r="L4927">
            <v>9.45077E-2</v>
          </cell>
          <cell r="M4927">
            <v>0.2309619</v>
          </cell>
          <cell r="N4927">
            <v>0.2309619</v>
          </cell>
          <cell r="O4927">
            <v>177</v>
          </cell>
        </row>
        <row r="4928">
          <cell r="A4928" t="str">
            <v>C&amp;I</v>
          </cell>
          <cell r="B4928">
            <v>7</v>
          </cell>
          <cell r="C4928" t="str">
            <v>S</v>
          </cell>
          <cell r="D4928" t="str">
            <v>PCT</v>
          </cell>
          <cell r="E4928" t="str">
            <v>All</v>
          </cell>
          <cell r="F4928">
            <v>61.803899999999999</v>
          </cell>
          <cell r="G4928">
            <v>1.2350460000000001</v>
          </cell>
          <cell r="H4928">
            <v>1.2475609999999999</v>
          </cell>
          <cell r="I4928">
            <v>-0.23256350000000001</v>
          </cell>
          <cell r="J4928">
            <v>-9.51631E-2</v>
          </cell>
          <cell r="K4928">
            <v>0</v>
          </cell>
          <cell r="L4928">
            <v>9.51631E-2</v>
          </cell>
          <cell r="M4928">
            <v>0.23256350000000001</v>
          </cell>
          <cell r="N4928">
            <v>0.23256350000000001</v>
          </cell>
          <cell r="O4928">
            <v>177</v>
          </cell>
        </row>
        <row r="4929">
          <cell r="A4929" t="str">
            <v>C&amp;I</v>
          </cell>
          <cell r="B4929">
            <v>8</v>
          </cell>
          <cell r="C4929" t="str">
            <v>S</v>
          </cell>
          <cell r="D4929" t="str">
            <v>PCT</v>
          </cell>
          <cell r="E4929" t="str">
            <v>All</v>
          </cell>
          <cell r="F4929">
            <v>63.572699999999998</v>
          </cell>
          <cell r="G4929">
            <v>1.3495459999999999</v>
          </cell>
          <cell r="H4929">
            <v>1.3251250000000001</v>
          </cell>
          <cell r="I4929">
            <v>-0.233962</v>
          </cell>
          <cell r="J4929">
            <v>-9.5735299999999995E-2</v>
          </cell>
          <cell r="K4929">
            <v>0</v>
          </cell>
          <cell r="L4929">
            <v>9.5735299999999995E-2</v>
          </cell>
          <cell r="M4929">
            <v>0.233962</v>
          </cell>
          <cell r="N4929">
            <v>0.233962</v>
          </cell>
          <cell r="O4929">
            <v>177</v>
          </cell>
        </row>
        <row r="4930">
          <cell r="A4930" t="str">
            <v>C&amp;I</v>
          </cell>
          <cell r="B4930">
            <v>9</v>
          </cell>
          <cell r="C4930" t="str">
            <v>S</v>
          </cell>
          <cell r="D4930" t="str">
            <v>PCT</v>
          </cell>
          <cell r="E4930" t="str">
            <v>All</v>
          </cell>
          <cell r="F4930">
            <v>69.548199999999994</v>
          </cell>
          <cell r="G4930">
            <v>1.8811249999999999</v>
          </cell>
          <cell r="H4930">
            <v>1.9294800000000001</v>
          </cell>
          <cell r="I4930">
            <v>-0.2408525</v>
          </cell>
          <cell r="J4930">
            <v>-9.8554900000000001E-2</v>
          </cell>
          <cell r="K4930">
            <v>0</v>
          </cell>
          <cell r="L4930">
            <v>9.8554900000000001E-2</v>
          </cell>
          <cell r="M4930">
            <v>0.2408525</v>
          </cell>
          <cell r="N4930">
            <v>0.2408525</v>
          </cell>
          <cell r="O4930">
            <v>177</v>
          </cell>
        </row>
        <row r="4931">
          <cell r="A4931" t="str">
            <v>C&amp;I</v>
          </cell>
          <cell r="B4931">
            <v>10</v>
          </cell>
          <cell r="C4931" t="str">
            <v>S</v>
          </cell>
          <cell r="D4931" t="str">
            <v>PCT</v>
          </cell>
          <cell r="E4931" t="str">
            <v>All</v>
          </cell>
          <cell r="F4931">
            <v>76.419600000000003</v>
          </cell>
          <cell r="G4931">
            <v>2.8957579999999998</v>
          </cell>
          <cell r="H4931">
            <v>3.2150340000000002</v>
          </cell>
          <cell r="I4931">
            <v>-0.256465</v>
          </cell>
          <cell r="J4931">
            <v>-0.10494340000000001</v>
          </cell>
          <cell r="K4931">
            <v>0</v>
          </cell>
          <cell r="L4931">
            <v>0.10494340000000001</v>
          </cell>
          <cell r="M4931">
            <v>0.256465</v>
          </cell>
          <cell r="N4931">
            <v>0.256465</v>
          </cell>
          <cell r="O4931">
            <v>177</v>
          </cell>
        </row>
        <row r="4932">
          <cell r="A4932" t="str">
            <v>C&amp;I</v>
          </cell>
          <cell r="B4932">
            <v>11</v>
          </cell>
          <cell r="C4932" t="str">
            <v>S</v>
          </cell>
          <cell r="D4932" t="str">
            <v>PCT</v>
          </cell>
          <cell r="E4932" t="str">
            <v>All</v>
          </cell>
          <cell r="F4932">
            <v>81.689700000000002</v>
          </cell>
          <cell r="G4932">
            <v>3.8035329999999998</v>
          </cell>
          <cell r="H4932">
            <v>3.7982939999999998</v>
          </cell>
          <cell r="I4932">
            <v>-0.26416260000000003</v>
          </cell>
          <cell r="J4932">
            <v>-0.1080932</v>
          </cell>
          <cell r="K4932">
            <v>0</v>
          </cell>
          <cell r="L4932">
            <v>0.1080932</v>
          </cell>
          <cell r="M4932">
            <v>0.26416260000000003</v>
          </cell>
          <cell r="N4932">
            <v>0.26416260000000003</v>
          </cell>
          <cell r="O4932">
            <v>177</v>
          </cell>
        </row>
        <row r="4933">
          <cell r="A4933" t="str">
            <v>C&amp;I</v>
          </cell>
          <cell r="B4933">
            <v>12</v>
          </cell>
          <cell r="C4933" t="str">
            <v>S</v>
          </cell>
          <cell r="D4933" t="str">
            <v>PCT</v>
          </cell>
          <cell r="E4933" t="str">
            <v>All</v>
          </cell>
          <cell r="F4933">
            <v>85.491100000000003</v>
          </cell>
          <cell r="G4933">
            <v>4.2761639999999996</v>
          </cell>
          <cell r="H4933">
            <v>4.3617610000000004</v>
          </cell>
          <cell r="I4933">
            <v>-0.26699260000000002</v>
          </cell>
          <cell r="J4933">
            <v>-0.10925120000000001</v>
          </cell>
          <cell r="K4933">
            <v>0</v>
          </cell>
          <cell r="L4933">
            <v>0.10925120000000001</v>
          </cell>
          <cell r="M4933">
            <v>0.26699260000000002</v>
          </cell>
          <cell r="N4933">
            <v>0.26699260000000002</v>
          </cell>
          <cell r="O4933">
            <v>177</v>
          </cell>
        </row>
        <row r="4934">
          <cell r="A4934" t="str">
            <v>C&amp;I</v>
          </cell>
          <cell r="B4934">
            <v>13</v>
          </cell>
          <cell r="C4934" t="str">
            <v>S</v>
          </cell>
          <cell r="D4934" t="str">
            <v>PCT</v>
          </cell>
          <cell r="E4934" t="str">
            <v>All</v>
          </cell>
          <cell r="F4934">
            <v>88.421700000000001</v>
          </cell>
          <cell r="G4934">
            <v>4.6156189999999997</v>
          </cell>
          <cell r="H4934">
            <v>4.7791649999999999</v>
          </cell>
          <cell r="I4934">
            <v>-0.26854699999999998</v>
          </cell>
          <cell r="J4934">
            <v>-0.1098872</v>
          </cell>
          <cell r="K4934">
            <v>0</v>
          </cell>
          <cell r="L4934">
            <v>0.1098872</v>
          </cell>
          <cell r="M4934">
            <v>0.26854699999999998</v>
          </cell>
          <cell r="N4934">
            <v>0.26854699999999998</v>
          </cell>
          <cell r="O4934">
            <v>177</v>
          </cell>
        </row>
        <row r="4935">
          <cell r="A4935" t="str">
            <v>C&amp;I</v>
          </cell>
          <cell r="B4935">
            <v>14</v>
          </cell>
          <cell r="C4935" t="str">
            <v>S</v>
          </cell>
          <cell r="D4935" t="str">
            <v>PCT</v>
          </cell>
          <cell r="E4935" t="str">
            <v>All</v>
          </cell>
          <cell r="F4935">
            <v>91.1691</v>
          </cell>
          <cell r="G4935">
            <v>4.9509179999999997</v>
          </cell>
          <cell r="H4935">
            <v>4.8792619999999998</v>
          </cell>
          <cell r="I4935">
            <v>-0.26830910000000002</v>
          </cell>
          <cell r="J4935">
            <v>-0.1097899</v>
          </cell>
          <cell r="K4935">
            <v>0</v>
          </cell>
          <cell r="L4935">
            <v>0.1097899</v>
          </cell>
          <cell r="M4935">
            <v>0.26830910000000002</v>
          </cell>
          <cell r="N4935">
            <v>0.26830910000000002</v>
          </cell>
          <cell r="O4935">
            <v>177</v>
          </cell>
        </row>
        <row r="4936">
          <cell r="A4936" t="str">
            <v>C&amp;I</v>
          </cell>
          <cell r="B4936">
            <v>15</v>
          </cell>
          <cell r="C4936" t="str">
            <v>S</v>
          </cell>
          <cell r="D4936" t="str">
            <v>PCT</v>
          </cell>
          <cell r="E4936" t="str">
            <v>All</v>
          </cell>
          <cell r="F4936">
            <v>93.610500000000002</v>
          </cell>
          <cell r="G4936">
            <v>5.3934800000000003</v>
          </cell>
          <cell r="H4936">
            <v>5.2212329999999998</v>
          </cell>
          <cell r="I4936">
            <v>-0.27245390000000003</v>
          </cell>
          <cell r="J4936">
            <v>-0.1114859</v>
          </cell>
          <cell r="K4936">
            <v>0</v>
          </cell>
          <cell r="L4936">
            <v>0.1114859</v>
          </cell>
          <cell r="M4936">
            <v>0.27245390000000003</v>
          </cell>
          <cell r="N4936">
            <v>0.27245390000000003</v>
          </cell>
          <cell r="O4936">
            <v>177</v>
          </cell>
        </row>
        <row r="4937">
          <cell r="A4937" t="str">
            <v>C&amp;I</v>
          </cell>
          <cell r="B4937">
            <v>16</v>
          </cell>
          <cell r="C4937" t="str">
            <v>S</v>
          </cell>
          <cell r="D4937" t="str">
            <v>PCT</v>
          </cell>
          <cell r="E4937" t="str">
            <v>All</v>
          </cell>
          <cell r="F4937">
            <v>95.217200000000005</v>
          </cell>
          <cell r="G4937">
            <v>5.6035149999999998</v>
          </cell>
          <cell r="H4937">
            <v>4.9063600000000003</v>
          </cell>
          <cell r="I4937">
            <v>-0.27339010000000002</v>
          </cell>
          <cell r="J4937">
            <v>-0.111869</v>
          </cell>
          <cell r="K4937">
            <v>0</v>
          </cell>
          <cell r="L4937">
            <v>0.111869</v>
          </cell>
          <cell r="M4937">
            <v>0.27339010000000002</v>
          </cell>
          <cell r="N4937">
            <v>0.27339010000000002</v>
          </cell>
          <cell r="O4937">
            <v>177</v>
          </cell>
        </row>
        <row r="4938">
          <cell r="A4938" t="str">
            <v>C&amp;I</v>
          </cell>
          <cell r="B4938">
            <v>17</v>
          </cell>
          <cell r="C4938" t="str">
            <v>S</v>
          </cell>
          <cell r="D4938" t="str">
            <v>PCT</v>
          </cell>
          <cell r="E4938" t="str">
            <v>All</v>
          </cell>
          <cell r="F4938">
            <v>95.653599999999997</v>
          </cell>
          <cell r="G4938">
            <v>5.2950390000000001</v>
          </cell>
          <cell r="H4938">
            <v>4.7320149999999996</v>
          </cell>
          <cell r="I4938">
            <v>-0.27533410000000003</v>
          </cell>
          <cell r="J4938">
            <v>-0.1126645</v>
          </cell>
          <cell r="K4938">
            <v>0</v>
          </cell>
          <cell r="L4938">
            <v>0.1126645</v>
          </cell>
          <cell r="M4938">
            <v>0.27533410000000003</v>
          </cell>
          <cell r="N4938">
            <v>0.27533410000000003</v>
          </cell>
          <cell r="O4938">
            <v>177</v>
          </cell>
        </row>
        <row r="4939">
          <cell r="A4939" t="str">
            <v>C&amp;I</v>
          </cell>
          <cell r="B4939">
            <v>18</v>
          </cell>
          <cell r="C4939" t="str">
            <v>S</v>
          </cell>
          <cell r="D4939" t="str">
            <v>PCT</v>
          </cell>
          <cell r="E4939" t="str">
            <v>All</v>
          </cell>
          <cell r="F4939">
            <v>95.014200000000002</v>
          </cell>
          <cell r="G4939">
            <v>4.5204639999999996</v>
          </cell>
          <cell r="H4939">
            <v>3.8989980000000002</v>
          </cell>
          <cell r="I4939">
            <v>-0.27431159999999999</v>
          </cell>
          <cell r="J4939">
            <v>-0.1122461</v>
          </cell>
          <cell r="K4939">
            <v>0</v>
          </cell>
          <cell r="L4939">
            <v>0.1122461</v>
          </cell>
          <cell r="M4939">
            <v>0.27431159999999999</v>
          </cell>
          <cell r="N4939">
            <v>0.27431159999999999</v>
          </cell>
          <cell r="O4939">
            <v>177</v>
          </cell>
        </row>
        <row r="4940">
          <cell r="A4940" t="str">
            <v>C&amp;I</v>
          </cell>
          <cell r="B4940">
            <v>19</v>
          </cell>
          <cell r="C4940" t="str">
            <v>S</v>
          </cell>
          <cell r="D4940" t="str">
            <v>PCT</v>
          </cell>
          <cell r="E4940" t="str">
            <v>All</v>
          </cell>
          <cell r="F4940">
            <v>92.715400000000002</v>
          </cell>
          <cell r="G4940">
            <v>3.2349299999999999</v>
          </cell>
          <cell r="H4940">
            <v>2.6242540000000001</v>
          </cell>
          <cell r="I4940">
            <v>-0.29447659999999998</v>
          </cell>
          <cell r="J4940">
            <v>-0.12049749999999999</v>
          </cell>
          <cell r="K4940">
            <v>0</v>
          </cell>
          <cell r="L4940">
            <v>0.12049749999999999</v>
          </cell>
          <cell r="M4940">
            <v>0.29447659999999998</v>
          </cell>
          <cell r="N4940">
            <v>0.29447659999999998</v>
          </cell>
          <cell r="O4940">
            <v>177</v>
          </cell>
        </row>
        <row r="4941">
          <cell r="A4941" t="str">
            <v>C&amp;I</v>
          </cell>
          <cell r="B4941">
            <v>20</v>
          </cell>
          <cell r="C4941" t="str">
            <v>S</v>
          </cell>
          <cell r="D4941" t="str">
            <v>PCT</v>
          </cell>
          <cell r="E4941" t="str">
            <v>All</v>
          </cell>
          <cell r="F4941">
            <v>87.066199999999995</v>
          </cell>
          <cell r="G4941">
            <v>3.1470530000000001</v>
          </cell>
          <cell r="H4941">
            <v>2.6067800000000001</v>
          </cell>
          <cell r="I4941">
            <v>-0.30214000000000002</v>
          </cell>
          <cell r="J4941">
            <v>-0.1236332</v>
          </cell>
          <cell r="K4941">
            <v>0</v>
          </cell>
          <cell r="L4941">
            <v>0.1236332</v>
          </cell>
          <cell r="M4941">
            <v>0.30214000000000002</v>
          </cell>
          <cell r="N4941">
            <v>0.30214000000000002</v>
          </cell>
          <cell r="O4941">
            <v>177</v>
          </cell>
        </row>
        <row r="4942">
          <cell r="A4942" t="str">
            <v>C&amp;I</v>
          </cell>
          <cell r="B4942">
            <v>21</v>
          </cell>
          <cell r="C4942" t="str">
            <v>S</v>
          </cell>
          <cell r="D4942" t="str">
            <v>PCT</v>
          </cell>
          <cell r="E4942" t="str">
            <v>All</v>
          </cell>
          <cell r="F4942">
            <v>82.070099999999996</v>
          </cell>
          <cell r="G4942">
            <v>2.5422129999999998</v>
          </cell>
          <cell r="H4942">
            <v>2.1969620000000001</v>
          </cell>
          <cell r="I4942">
            <v>-0.30190270000000002</v>
          </cell>
          <cell r="J4942">
            <v>-0.1235361</v>
          </cell>
          <cell r="K4942">
            <v>0</v>
          </cell>
          <cell r="L4942">
            <v>0.1235361</v>
          </cell>
          <cell r="M4942">
            <v>0.30190270000000002</v>
          </cell>
          <cell r="N4942">
            <v>0.30190270000000002</v>
          </cell>
          <cell r="O4942">
            <v>177</v>
          </cell>
        </row>
        <row r="4943">
          <cell r="A4943" t="str">
            <v>C&amp;I</v>
          </cell>
          <cell r="B4943">
            <v>22</v>
          </cell>
          <cell r="C4943" t="str">
            <v>S</v>
          </cell>
          <cell r="D4943" t="str">
            <v>PCT</v>
          </cell>
          <cell r="E4943" t="str">
            <v>All</v>
          </cell>
          <cell r="F4943">
            <v>78.419600000000003</v>
          </cell>
          <cell r="G4943">
            <v>1.8699589999999999</v>
          </cell>
          <cell r="H4943">
            <v>1.4760800000000001</v>
          </cell>
          <cell r="I4943">
            <v>-0.28438829999999998</v>
          </cell>
          <cell r="J4943">
            <v>-0.1163694</v>
          </cell>
          <cell r="K4943">
            <v>0</v>
          </cell>
          <cell r="L4943">
            <v>0.1163694</v>
          </cell>
          <cell r="M4943">
            <v>0.28438829999999998</v>
          </cell>
          <cell r="N4943">
            <v>0.28438829999999998</v>
          </cell>
          <cell r="O4943">
            <v>177</v>
          </cell>
        </row>
        <row r="4944">
          <cell r="A4944" t="str">
            <v>C&amp;I</v>
          </cell>
          <cell r="B4944">
            <v>23</v>
          </cell>
          <cell r="C4944" t="str">
            <v>S</v>
          </cell>
          <cell r="D4944" t="str">
            <v>PCT</v>
          </cell>
          <cell r="E4944" t="str">
            <v>All</v>
          </cell>
          <cell r="F4944">
            <v>75.849000000000004</v>
          </cell>
          <cell r="G4944">
            <v>1.542988</v>
          </cell>
          <cell r="H4944">
            <v>1.3235049999999999</v>
          </cell>
          <cell r="I4944">
            <v>-0.2623161</v>
          </cell>
          <cell r="J4944">
            <v>-0.10733760000000001</v>
          </cell>
          <cell r="K4944">
            <v>0</v>
          </cell>
          <cell r="L4944">
            <v>0.10733760000000001</v>
          </cell>
          <cell r="M4944">
            <v>0.2623161</v>
          </cell>
          <cell r="N4944">
            <v>0.2623161</v>
          </cell>
          <cell r="O4944">
            <v>177</v>
          </cell>
        </row>
        <row r="4945">
          <cell r="A4945" t="str">
            <v>C&amp;I</v>
          </cell>
          <cell r="B4945">
            <v>24</v>
          </cell>
          <cell r="C4945" t="str">
            <v>S</v>
          </cell>
          <cell r="D4945" t="str">
            <v>PCT</v>
          </cell>
          <cell r="E4945" t="str">
            <v>All</v>
          </cell>
          <cell r="F4945">
            <v>73.858699999999999</v>
          </cell>
          <cell r="G4945">
            <v>1.3006789999999999</v>
          </cell>
          <cell r="H4945">
            <v>1.206944</v>
          </cell>
          <cell r="I4945">
            <v>-0.2475743</v>
          </cell>
          <cell r="J4945">
            <v>-0.1013054</v>
          </cell>
          <cell r="K4945">
            <v>0</v>
          </cell>
          <cell r="L4945">
            <v>0.1013054</v>
          </cell>
          <cell r="M4945">
            <v>0.2475743</v>
          </cell>
          <cell r="N4945">
            <v>0.2475743</v>
          </cell>
          <cell r="O4945">
            <v>177</v>
          </cell>
        </row>
        <row r="4946">
          <cell r="A4946" t="str">
            <v>C&amp;I</v>
          </cell>
          <cell r="B4946">
            <v>1</v>
          </cell>
          <cell r="C4946" t="str">
            <v>S</v>
          </cell>
          <cell r="D4946" t="str">
            <v>PCT</v>
          </cell>
          <cell r="E4946" t="str">
            <v>Building Age: &gt; 20 YEARS</v>
          </cell>
          <cell r="F4946">
            <v>68.314499999999995</v>
          </cell>
          <cell r="G4946">
            <v>1.277512</v>
          </cell>
          <cell r="H4946">
            <v>1.3118909999999999</v>
          </cell>
          <cell r="I4946">
            <v>-0.35532439999999998</v>
          </cell>
          <cell r="J4946">
            <v>-0.14539589999999999</v>
          </cell>
          <cell r="K4946">
            <v>0</v>
          </cell>
          <cell r="L4946">
            <v>0.14539589999999999</v>
          </cell>
          <cell r="M4946">
            <v>0.35532439999999998</v>
          </cell>
          <cell r="N4946">
            <v>0.35532439999999998</v>
          </cell>
          <cell r="O4946">
            <v>87</v>
          </cell>
        </row>
        <row r="4947">
          <cell r="A4947" t="str">
            <v>C&amp;I</v>
          </cell>
          <cell r="B4947">
            <v>2</v>
          </cell>
          <cell r="C4947" t="str">
            <v>S</v>
          </cell>
          <cell r="D4947" t="str">
            <v>PCT</v>
          </cell>
          <cell r="E4947" t="str">
            <v>Building Age: &gt; 20 YEARS</v>
          </cell>
          <cell r="F4947">
            <v>66.031899999999993</v>
          </cell>
          <cell r="G4947">
            <v>1.209603</v>
          </cell>
          <cell r="H4947">
            <v>1.2441489999999999</v>
          </cell>
          <cell r="I4947">
            <v>-0.35315489999999999</v>
          </cell>
          <cell r="J4947">
            <v>-0.1445081</v>
          </cell>
          <cell r="K4947">
            <v>0</v>
          </cell>
          <cell r="L4947">
            <v>0.1445081</v>
          </cell>
          <cell r="M4947">
            <v>0.35315489999999999</v>
          </cell>
          <cell r="N4947">
            <v>0.35315489999999999</v>
          </cell>
          <cell r="O4947">
            <v>87</v>
          </cell>
        </row>
        <row r="4948">
          <cell r="A4948" t="str">
            <v>C&amp;I</v>
          </cell>
          <cell r="B4948">
            <v>3</v>
          </cell>
          <cell r="C4948" t="str">
            <v>S</v>
          </cell>
          <cell r="D4948" t="str">
            <v>PCT</v>
          </cell>
          <cell r="E4948" t="str">
            <v>Building Age: &gt; 20 YEARS</v>
          </cell>
          <cell r="F4948">
            <v>64.994799999999998</v>
          </cell>
          <cell r="G4948">
            <v>1.1678170000000001</v>
          </cell>
          <cell r="H4948">
            <v>1.1964999999999999</v>
          </cell>
          <cell r="I4948">
            <v>-0.3503986</v>
          </cell>
          <cell r="J4948">
            <v>-0.14338029999999999</v>
          </cell>
          <cell r="K4948">
            <v>0</v>
          </cell>
          <cell r="L4948">
            <v>0.14338029999999999</v>
          </cell>
          <cell r="M4948">
            <v>0.3503986</v>
          </cell>
          <cell r="N4948">
            <v>0.3503986</v>
          </cell>
          <cell r="O4948">
            <v>87</v>
          </cell>
        </row>
        <row r="4949">
          <cell r="A4949" t="str">
            <v>C&amp;I</v>
          </cell>
          <cell r="B4949">
            <v>4</v>
          </cell>
          <cell r="C4949" t="str">
            <v>S</v>
          </cell>
          <cell r="D4949" t="str">
            <v>PCT</v>
          </cell>
          <cell r="E4949" t="str">
            <v>Building Age: &gt; 20 YEARS</v>
          </cell>
          <cell r="F4949">
            <v>64.581800000000001</v>
          </cell>
          <cell r="G4949">
            <v>1.1262190000000001</v>
          </cell>
          <cell r="H4949">
            <v>1.2470909999999999</v>
          </cell>
          <cell r="I4949">
            <v>-0.34847719999999999</v>
          </cell>
          <cell r="J4949">
            <v>-0.1425941</v>
          </cell>
          <cell r="K4949">
            <v>0</v>
          </cell>
          <cell r="L4949">
            <v>0.1425941</v>
          </cell>
          <cell r="M4949">
            <v>0.34847719999999999</v>
          </cell>
          <cell r="N4949">
            <v>0.34847719999999999</v>
          </cell>
          <cell r="O4949">
            <v>87</v>
          </cell>
        </row>
        <row r="4950">
          <cell r="A4950" t="str">
            <v>C&amp;I</v>
          </cell>
          <cell r="B4950">
            <v>5</v>
          </cell>
          <cell r="C4950" t="str">
            <v>S</v>
          </cell>
          <cell r="D4950" t="str">
            <v>PCT</v>
          </cell>
          <cell r="E4950" t="str">
            <v>Building Age: &gt; 20 YEARS</v>
          </cell>
          <cell r="F4950">
            <v>63.667299999999997</v>
          </cell>
          <cell r="G4950">
            <v>1.1591940000000001</v>
          </cell>
          <cell r="H4950">
            <v>1.1971339999999999</v>
          </cell>
          <cell r="I4950">
            <v>-0.34700399999999998</v>
          </cell>
          <cell r="J4950">
            <v>-0.14199120000000001</v>
          </cell>
          <cell r="K4950">
            <v>0</v>
          </cell>
          <cell r="L4950">
            <v>0.14199120000000001</v>
          </cell>
          <cell r="M4950">
            <v>0.34700399999999998</v>
          </cell>
          <cell r="N4950">
            <v>0.34700399999999998</v>
          </cell>
          <cell r="O4950">
            <v>87</v>
          </cell>
        </row>
        <row r="4951">
          <cell r="A4951" t="str">
            <v>C&amp;I</v>
          </cell>
          <cell r="B4951">
            <v>6</v>
          </cell>
          <cell r="C4951" t="str">
            <v>S</v>
          </cell>
          <cell r="D4951" t="str">
            <v>PCT</v>
          </cell>
          <cell r="E4951" t="str">
            <v>Building Age: &gt; 20 YEARS</v>
          </cell>
          <cell r="F4951">
            <v>62.975000000000001</v>
          </cell>
          <cell r="G4951">
            <v>1.169033</v>
          </cell>
          <cell r="H4951">
            <v>1.2331989999999999</v>
          </cell>
          <cell r="I4951">
            <v>-0.34700239999999999</v>
          </cell>
          <cell r="J4951">
            <v>-0.14199059999999999</v>
          </cell>
          <cell r="K4951">
            <v>0</v>
          </cell>
          <cell r="L4951">
            <v>0.14199059999999999</v>
          </cell>
          <cell r="M4951">
            <v>0.34700239999999999</v>
          </cell>
          <cell r="N4951">
            <v>0.34700239999999999</v>
          </cell>
          <cell r="O4951">
            <v>87</v>
          </cell>
        </row>
        <row r="4952">
          <cell r="A4952" t="str">
            <v>C&amp;I</v>
          </cell>
          <cell r="B4952">
            <v>7</v>
          </cell>
          <cell r="C4952" t="str">
            <v>S</v>
          </cell>
          <cell r="D4952" t="str">
            <v>PCT</v>
          </cell>
          <cell r="E4952" t="str">
            <v>Building Age: &gt; 20 YEARS</v>
          </cell>
          <cell r="F4952">
            <v>62.022399999999998</v>
          </cell>
          <cell r="G4952">
            <v>1.2771729999999999</v>
          </cell>
          <cell r="H4952">
            <v>1.2724310000000001</v>
          </cell>
          <cell r="I4952">
            <v>-0.34791139999999998</v>
          </cell>
          <cell r="J4952">
            <v>-0.1423625</v>
          </cell>
          <cell r="K4952">
            <v>0</v>
          </cell>
          <cell r="L4952">
            <v>0.1423625</v>
          </cell>
          <cell r="M4952">
            <v>0.34791139999999998</v>
          </cell>
          <cell r="N4952">
            <v>0.34791139999999998</v>
          </cell>
          <cell r="O4952">
            <v>87</v>
          </cell>
        </row>
        <row r="4953">
          <cell r="A4953" t="str">
            <v>C&amp;I</v>
          </cell>
          <cell r="B4953">
            <v>8</v>
          </cell>
          <cell r="C4953" t="str">
            <v>S</v>
          </cell>
          <cell r="D4953" t="str">
            <v>PCT</v>
          </cell>
          <cell r="E4953" t="str">
            <v>Building Age: &gt; 20 YEARS</v>
          </cell>
          <cell r="F4953">
            <v>63.497999999999998</v>
          </cell>
          <cell r="G4953">
            <v>1.4406669999999999</v>
          </cell>
          <cell r="H4953">
            <v>1.38679</v>
          </cell>
          <cell r="I4953">
            <v>-0.350518</v>
          </cell>
          <cell r="J4953">
            <v>-0.1434291</v>
          </cell>
          <cell r="K4953">
            <v>0</v>
          </cell>
          <cell r="L4953">
            <v>0.1434291</v>
          </cell>
          <cell r="M4953">
            <v>0.350518</v>
          </cell>
          <cell r="N4953">
            <v>0.350518</v>
          </cell>
          <cell r="O4953">
            <v>87</v>
          </cell>
        </row>
        <row r="4954">
          <cell r="A4954" t="str">
            <v>C&amp;I</v>
          </cell>
          <cell r="B4954">
            <v>9</v>
          </cell>
          <cell r="C4954" t="str">
            <v>S</v>
          </cell>
          <cell r="D4954" t="str">
            <v>PCT</v>
          </cell>
          <cell r="E4954" t="str">
            <v>Building Age: &gt; 20 YEARS</v>
          </cell>
          <cell r="F4954">
            <v>68.999099999999999</v>
          </cell>
          <cell r="G4954">
            <v>2.0867140000000002</v>
          </cell>
          <cell r="H4954">
            <v>2.1497760000000001</v>
          </cell>
          <cell r="I4954">
            <v>-0.36124240000000002</v>
          </cell>
          <cell r="J4954">
            <v>-0.14781749999999999</v>
          </cell>
          <cell r="K4954">
            <v>0</v>
          </cell>
          <cell r="L4954">
            <v>0.14781749999999999</v>
          </cell>
          <cell r="M4954">
            <v>0.36124240000000002</v>
          </cell>
          <cell r="N4954">
            <v>0.36124240000000002</v>
          </cell>
          <cell r="O4954">
            <v>87</v>
          </cell>
        </row>
        <row r="4955">
          <cell r="A4955" t="str">
            <v>C&amp;I</v>
          </cell>
          <cell r="B4955">
            <v>10</v>
          </cell>
          <cell r="C4955" t="str">
            <v>S</v>
          </cell>
          <cell r="D4955" t="str">
            <v>PCT</v>
          </cell>
          <cell r="E4955" t="str">
            <v>Building Age: &gt; 20 YEARS</v>
          </cell>
          <cell r="F4955">
            <v>75.319599999999994</v>
          </cell>
          <cell r="G4955">
            <v>3.173727</v>
          </cell>
          <cell r="H4955">
            <v>3.6247829999999999</v>
          </cell>
          <cell r="I4955">
            <v>-0.38687899999999997</v>
          </cell>
          <cell r="J4955">
            <v>-0.1583077</v>
          </cell>
          <cell r="K4955">
            <v>0</v>
          </cell>
          <cell r="L4955">
            <v>0.1583077</v>
          </cell>
          <cell r="M4955">
            <v>0.38687899999999997</v>
          </cell>
          <cell r="N4955">
            <v>0.38687899999999997</v>
          </cell>
          <cell r="O4955">
            <v>87</v>
          </cell>
        </row>
        <row r="4956">
          <cell r="A4956" t="str">
            <v>C&amp;I</v>
          </cell>
          <cell r="B4956">
            <v>11</v>
          </cell>
          <cell r="C4956" t="str">
            <v>S</v>
          </cell>
          <cell r="D4956" t="str">
            <v>PCT</v>
          </cell>
          <cell r="E4956" t="str">
            <v>Building Age: &gt; 20 YEARS</v>
          </cell>
          <cell r="F4956">
            <v>80.383600000000001</v>
          </cell>
          <cell r="G4956">
            <v>4.1990290000000003</v>
          </cell>
          <cell r="H4956">
            <v>4.271433</v>
          </cell>
          <cell r="I4956">
            <v>-0.3984414</v>
          </cell>
          <cell r="J4956">
            <v>-0.16303899999999999</v>
          </cell>
          <cell r="K4956">
            <v>0</v>
          </cell>
          <cell r="L4956">
            <v>0.16303899999999999</v>
          </cell>
          <cell r="M4956">
            <v>0.3984414</v>
          </cell>
          <cell r="N4956">
            <v>0.3984414</v>
          </cell>
          <cell r="O4956">
            <v>87</v>
          </cell>
        </row>
        <row r="4957">
          <cell r="A4957" t="str">
            <v>C&amp;I</v>
          </cell>
          <cell r="B4957">
            <v>12</v>
          </cell>
          <cell r="C4957" t="str">
            <v>S</v>
          </cell>
          <cell r="D4957" t="str">
            <v>PCT</v>
          </cell>
          <cell r="E4957" t="str">
            <v>Building Age: &gt; 20 YEARS</v>
          </cell>
          <cell r="F4957">
            <v>84.613200000000006</v>
          </cell>
          <cell r="G4957">
            <v>4.8219669999999999</v>
          </cell>
          <cell r="H4957">
            <v>5.0487700000000002</v>
          </cell>
          <cell r="I4957">
            <v>-0.40450510000000001</v>
          </cell>
          <cell r="J4957">
            <v>-0.16552020000000001</v>
          </cell>
          <cell r="K4957">
            <v>0</v>
          </cell>
          <cell r="L4957">
            <v>0.16552020000000001</v>
          </cell>
          <cell r="M4957">
            <v>0.40450510000000001</v>
          </cell>
          <cell r="N4957">
            <v>0.40450510000000001</v>
          </cell>
          <cell r="O4957">
            <v>87</v>
          </cell>
        </row>
        <row r="4958">
          <cell r="A4958" t="str">
            <v>C&amp;I</v>
          </cell>
          <cell r="B4958">
            <v>13</v>
          </cell>
          <cell r="C4958" t="str">
            <v>S</v>
          </cell>
          <cell r="D4958" t="str">
            <v>PCT</v>
          </cell>
          <cell r="E4958" t="str">
            <v>Building Age: &gt; 20 YEARS</v>
          </cell>
          <cell r="F4958">
            <v>87.730599999999995</v>
          </cell>
          <cell r="G4958">
            <v>5.2569600000000003</v>
          </cell>
          <cell r="H4958">
            <v>5.4931380000000001</v>
          </cell>
          <cell r="I4958">
            <v>-0.40740880000000002</v>
          </cell>
          <cell r="J4958">
            <v>-0.16670840000000001</v>
          </cell>
          <cell r="K4958">
            <v>0</v>
          </cell>
          <cell r="L4958">
            <v>0.16670840000000001</v>
          </cell>
          <cell r="M4958">
            <v>0.40740880000000002</v>
          </cell>
          <cell r="N4958">
            <v>0.40740880000000002</v>
          </cell>
          <cell r="O4958">
            <v>87</v>
          </cell>
        </row>
        <row r="4959">
          <cell r="A4959" t="str">
            <v>C&amp;I</v>
          </cell>
          <cell r="B4959">
            <v>14</v>
          </cell>
          <cell r="C4959" t="str">
            <v>S</v>
          </cell>
          <cell r="D4959" t="str">
            <v>PCT</v>
          </cell>
          <cell r="E4959" t="str">
            <v>Building Age: &gt; 20 YEARS</v>
          </cell>
          <cell r="F4959">
            <v>91.011499999999998</v>
          </cell>
          <cell r="G4959">
            <v>5.6542190000000003</v>
          </cell>
          <cell r="H4959">
            <v>5.5350679999999999</v>
          </cell>
          <cell r="I4959">
            <v>-0.40760400000000002</v>
          </cell>
          <cell r="J4959">
            <v>-0.1667882</v>
          </cell>
          <cell r="K4959">
            <v>0</v>
          </cell>
          <cell r="L4959">
            <v>0.1667882</v>
          </cell>
          <cell r="M4959">
            <v>0.40760400000000002</v>
          </cell>
          <cell r="N4959">
            <v>0.40760400000000002</v>
          </cell>
          <cell r="O4959">
            <v>87</v>
          </cell>
        </row>
        <row r="4960">
          <cell r="A4960" t="str">
            <v>C&amp;I</v>
          </cell>
          <cell r="B4960">
            <v>15</v>
          </cell>
          <cell r="C4960" t="str">
            <v>S</v>
          </cell>
          <cell r="D4960" t="str">
            <v>PCT</v>
          </cell>
          <cell r="E4960" t="str">
            <v>Building Age: &gt; 20 YEARS</v>
          </cell>
          <cell r="F4960">
            <v>93.831999999999994</v>
          </cell>
          <cell r="G4960">
            <v>6.3056559999999999</v>
          </cell>
          <cell r="H4960">
            <v>5.8894250000000001</v>
          </cell>
          <cell r="I4960">
            <v>-0.41445539999999997</v>
          </cell>
          <cell r="J4960">
            <v>-0.16959179999999999</v>
          </cell>
          <cell r="K4960">
            <v>0</v>
          </cell>
          <cell r="L4960">
            <v>0.16959179999999999</v>
          </cell>
          <cell r="M4960">
            <v>0.41445539999999997</v>
          </cell>
          <cell r="N4960">
            <v>0.41445539999999997</v>
          </cell>
          <cell r="O4960">
            <v>87</v>
          </cell>
        </row>
        <row r="4961">
          <cell r="A4961" t="str">
            <v>C&amp;I</v>
          </cell>
          <cell r="B4961">
            <v>16</v>
          </cell>
          <cell r="C4961" t="str">
            <v>S</v>
          </cell>
          <cell r="D4961" t="str">
            <v>PCT</v>
          </cell>
          <cell r="E4961" t="str">
            <v>Building Age: &gt; 20 YEARS</v>
          </cell>
          <cell r="F4961">
            <v>95.534000000000006</v>
          </cell>
          <cell r="G4961">
            <v>6.5056229999999999</v>
          </cell>
          <cell r="H4961">
            <v>5.7946730000000004</v>
          </cell>
          <cell r="I4961">
            <v>-0.41499249999999999</v>
          </cell>
          <cell r="J4961">
            <v>-0.16981160000000001</v>
          </cell>
          <cell r="K4961">
            <v>0</v>
          </cell>
          <cell r="L4961">
            <v>0.16981160000000001</v>
          </cell>
          <cell r="M4961">
            <v>0.41499249999999999</v>
          </cell>
          <cell r="N4961">
            <v>0.41499249999999999</v>
          </cell>
          <cell r="O4961">
            <v>87</v>
          </cell>
        </row>
        <row r="4962">
          <cell r="A4962" t="str">
            <v>C&amp;I</v>
          </cell>
          <cell r="B4962">
            <v>17</v>
          </cell>
          <cell r="C4962" t="str">
            <v>S</v>
          </cell>
          <cell r="D4962" t="str">
            <v>PCT</v>
          </cell>
          <cell r="E4962" t="str">
            <v>Building Age: &gt; 20 YEARS</v>
          </cell>
          <cell r="F4962">
            <v>96.135599999999997</v>
          </cell>
          <cell r="G4962">
            <v>6.2814800000000002</v>
          </cell>
          <cell r="H4962">
            <v>5.499784</v>
          </cell>
          <cell r="I4962">
            <v>-0.41792259999999998</v>
          </cell>
          <cell r="J4962">
            <v>-0.17101050000000001</v>
          </cell>
          <cell r="K4962">
            <v>0</v>
          </cell>
          <cell r="L4962">
            <v>0.17101050000000001</v>
          </cell>
          <cell r="M4962">
            <v>0.41792259999999998</v>
          </cell>
          <cell r="N4962">
            <v>0.41792259999999998</v>
          </cell>
          <cell r="O4962">
            <v>87</v>
          </cell>
        </row>
        <row r="4963">
          <cell r="A4963" t="str">
            <v>C&amp;I</v>
          </cell>
          <cell r="B4963">
            <v>18</v>
          </cell>
          <cell r="C4963" t="str">
            <v>S</v>
          </cell>
          <cell r="D4963" t="str">
            <v>PCT</v>
          </cell>
          <cell r="E4963" t="str">
            <v>Building Age: &gt; 20 YEARS</v>
          </cell>
          <cell r="F4963">
            <v>95.547200000000004</v>
          </cell>
          <cell r="G4963">
            <v>5.4061139999999996</v>
          </cell>
          <cell r="H4963">
            <v>4.6745760000000001</v>
          </cell>
          <cell r="I4963">
            <v>-0.41556300000000002</v>
          </cell>
          <cell r="J4963">
            <v>-0.170045</v>
          </cell>
          <cell r="K4963">
            <v>0</v>
          </cell>
          <cell r="L4963">
            <v>0.170045</v>
          </cell>
          <cell r="M4963">
            <v>0.41556300000000002</v>
          </cell>
          <cell r="N4963">
            <v>0.41556300000000002</v>
          </cell>
          <cell r="O4963">
            <v>87</v>
          </cell>
        </row>
        <row r="4964">
          <cell r="A4964" t="str">
            <v>C&amp;I</v>
          </cell>
          <cell r="B4964">
            <v>19</v>
          </cell>
          <cell r="C4964" t="str">
            <v>S</v>
          </cell>
          <cell r="D4964" t="str">
            <v>PCT</v>
          </cell>
          <cell r="E4964" t="str">
            <v>Building Age: &gt; 20 YEARS</v>
          </cell>
          <cell r="F4964">
            <v>93.561400000000006</v>
          </cell>
          <cell r="G4964">
            <v>4.068346</v>
          </cell>
          <cell r="H4964">
            <v>3.3580269999999999</v>
          </cell>
          <cell r="I4964">
            <v>-0.45086389999999998</v>
          </cell>
          <cell r="J4964">
            <v>-0.18448980000000001</v>
          </cell>
          <cell r="K4964">
            <v>0</v>
          </cell>
          <cell r="L4964">
            <v>0.18448980000000001</v>
          </cell>
          <cell r="M4964">
            <v>0.45086389999999998</v>
          </cell>
          <cell r="N4964">
            <v>0.45086389999999998</v>
          </cell>
          <cell r="O4964">
            <v>87</v>
          </cell>
        </row>
        <row r="4965">
          <cell r="A4965" t="str">
            <v>C&amp;I</v>
          </cell>
          <cell r="B4965">
            <v>20</v>
          </cell>
          <cell r="C4965" t="str">
            <v>S</v>
          </cell>
          <cell r="D4965" t="str">
            <v>PCT</v>
          </cell>
          <cell r="E4965" t="str">
            <v>Building Age: &gt; 20 YEARS</v>
          </cell>
          <cell r="F4965">
            <v>88.673199999999994</v>
          </cell>
          <cell r="G4965">
            <v>4.0495359999999998</v>
          </cell>
          <cell r="H4965">
            <v>3.542424</v>
          </cell>
          <cell r="I4965">
            <v>-0.46332960000000001</v>
          </cell>
          <cell r="J4965">
            <v>-0.1895907</v>
          </cell>
          <cell r="K4965">
            <v>0</v>
          </cell>
          <cell r="L4965">
            <v>0.1895907</v>
          </cell>
          <cell r="M4965">
            <v>0.46332960000000001</v>
          </cell>
          <cell r="N4965">
            <v>0.46332960000000001</v>
          </cell>
          <cell r="O4965">
            <v>87</v>
          </cell>
        </row>
        <row r="4966">
          <cell r="A4966" t="str">
            <v>C&amp;I</v>
          </cell>
          <cell r="B4966">
            <v>21</v>
          </cell>
          <cell r="C4966" t="str">
            <v>S</v>
          </cell>
          <cell r="D4966" t="str">
            <v>PCT</v>
          </cell>
          <cell r="E4966" t="str">
            <v>Building Age: &gt; 20 YEARS</v>
          </cell>
          <cell r="F4966">
            <v>83.720699999999994</v>
          </cell>
          <cell r="G4966">
            <v>3.1957559999999998</v>
          </cell>
          <cell r="H4966">
            <v>2.878838</v>
          </cell>
          <cell r="I4966">
            <v>-0.46542329999999998</v>
          </cell>
          <cell r="J4966">
            <v>-0.19044739999999999</v>
          </cell>
          <cell r="K4966">
            <v>0</v>
          </cell>
          <cell r="L4966">
            <v>0.19044739999999999</v>
          </cell>
          <cell r="M4966">
            <v>0.46542329999999998</v>
          </cell>
          <cell r="N4966">
            <v>0.46542329999999998</v>
          </cell>
          <cell r="O4966">
            <v>87</v>
          </cell>
        </row>
        <row r="4967">
          <cell r="A4967" t="str">
            <v>C&amp;I</v>
          </cell>
          <cell r="B4967">
            <v>22</v>
          </cell>
          <cell r="C4967" t="str">
            <v>S</v>
          </cell>
          <cell r="D4967" t="str">
            <v>PCT</v>
          </cell>
          <cell r="E4967" t="str">
            <v>Building Age: &gt; 20 YEARS</v>
          </cell>
          <cell r="F4967">
            <v>80.250500000000002</v>
          </cell>
          <cell r="G4967">
            <v>2.2111990000000001</v>
          </cell>
          <cell r="H4967">
            <v>1.6834519999999999</v>
          </cell>
          <cell r="I4967">
            <v>-0.43631049999999999</v>
          </cell>
          <cell r="J4967">
            <v>-0.17853469999999999</v>
          </cell>
          <cell r="K4967">
            <v>0</v>
          </cell>
          <cell r="L4967">
            <v>0.17853469999999999</v>
          </cell>
          <cell r="M4967">
            <v>0.43631049999999999</v>
          </cell>
          <cell r="N4967">
            <v>0.43631049999999999</v>
          </cell>
          <cell r="O4967">
            <v>87</v>
          </cell>
        </row>
        <row r="4968">
          <cell r="A4968" t="str">
            <v>C&amp;I</v>
          </cell>
          <cell r="B4968">
            <v>23</v>
          </cell>
          <cell r="C4968" t="str">
            <v>S</v>
          </cell>
          <cell r="D4968" t="str">
            <v>PCT</v>
          </cell>
          <cell r="E4968" t="str">
            <v>Building Age: &gt; 20 YEARS</v>
          </cell>
          <cell r="F4968">
            <v>77.139099999999999</v>
          </cell>
          <cell r="G4968">
            <v>1.6976560000000001</v>
          </cell>
          <cell r="H4968">
            <v>1.449279</v>
          </cell>
          <cell r="I4968">
            <v>-0.3981537</v>
          </cell>
          <cell r="J4968">
            <v>-0.16292129999999999</v>
          </cell>
          <cell r="K4968">
            <v>0</v>
          </cell>
          <cell r="L4968">
            <v>0.16292129999999999</v>
          </cell>
          <cell r="M4968">
            <v>0.3981537</v>
          </cell>
          <cell r="N4968">
            <v>0.3981537</v>
          </cell>
          <cell r="O4968">
            <v>87</v>
          </cell>
        </row>
        <row r="4969">
          <cell r="A4969" t="str">
            <v>C&amp;I</v>
          </cell>
          <cell r="B4969">
            <v>24</v>
          </cell>
          <cell r="C4969" t="str">
            <v>S</v>
          </cell>
          <cell r="D4969" t="str">
            <v>PCT</v>
          </cell>
          <cell r="E4969" t="str">
            <v>Building Age: &gt; 20 YEARS</v>
          </cell>
          <cell r="F4969">
            <v>75.006</v>
          </cell>
          <cell r="G4969">
            <v>1.337744</v>
          </cell>
          <cell r="H4969">
            <v>1.291763</v>
          </cell>
          <cell r="I4969">
            <v>-0.37312020000000001</v>
          </cell>
          <cell r="J4969">
            <v>-0.1526778</v>
          </cell>
          <cell r="K4969">
            <v>0</v>
          </cell>
          <cell r="L4969">
            <v>0.1526778</v>
          </cell>
          <cell r="M4969">
            <v>0.37312020000000001</v>
          </cell>
          <cell r="N4969">
            <v>0.37312020000000001</v>
          </cell>
          <cell r="O4969">
            <v>87</v>
          </cell>
        </row>
        <row r="4970">
          <cell r="A4970" t="str">
            <v>C&amp;I</v>
          </cell>
          <cell r="B4970">
            <v>1</v>
          </cell>
          <cell r="C4970" t="str">
            <v>S</v>
          </cell>
          <cell r="D4970" t="str">
            <v>PCT</v>
          </cell>
          <cell r="E4970" t="str">
            <v>Building Age: 10 - 20 YEARS</v>
          </cell>
          <cell r="F4970">
            <v>65.797600000000003</v>
          </cell>
          <cell r="G4970">
            <v>1.8164750000000001</v>
          </cell>
          <cell r="H4970">
            <v>1.64344</v>
          </cell>
          <cell r="I4970">
            <v>-0.47360679999999999</v>
          </cell>
          <cell r="J4970">
            <v>-0.1937961</v>
          </cell>
          <cell r="K4970">
            <v>0</v>
          </cell>
          <cell r="L4970">
            <v>0.1937961</v>
          </cell>
          <cell r="M4970">
            <v>0.47360679999999999</v>
          </cell>
          <cell r="N4970">
            <v>0.47360679999999999</v>
          </cell>
          <cell r="O4970">
            <v>21</v>
          </cell>
        </row>
        <row r="4971">
          <cell r="A4971" t="str">
            <v>C&amp;I</v>
          </cell>
          <cell r="B4971">
            <v>2</v>
          </cell>
          <cell r="C4971" t="str">
            <v>S</v>
          </cell>
          <cell r="D4971" t="str">
            <v>PCT</v>
          </cell>
          <cell r="E4971" t="str">
            <v>Building Age: 10 - 20 YEARS</v>
          </cell>
          <cell r="F4971">
            <v>64.101200000000006</v>
          </cell>
          <cell r="G4971">
            <v>1.873721</v>
          </cell>
          <cell r="H4971">
            <v>1.5909930000000001</v>
          </cell>
          <cell r="I4971">
            <v>-0.47527829999999999</v>
          </cell>
          <cell r="J4971">
            <v>-0.19447999999999999</v>
          </cell>
          <cell r="K4971">
            <v>0</v>
          </cell>
          <cell r="L4971">
            <v>0.19447999999999999</v>
          </cell>
          <cell r="M4971">
            <v>0.47527829999999999</v>
          </cell>
          <cell r="N4971">
            <v>0.47527829999999999</v>
          </cell>
          <cell r="O4971">
            <v>21</v>
          </cell>
        </row>
        <row r="4972">
          <cell r="A4972" t="str">
            <v>C&amp;I</v>
          </cell>
          <cell r="B4972">
            <v>3</v>
          </cell>
          <cell r="C4972" t="str">
            <v>S</v>
          </cell>
          <cell r="D4972" t="str">
            <v>PCT</v>
          </cell>
          <cell r="E4972" t="str">
            <v>Building Age: 10 - 20 YEARS</v>
          </cell>
          <cell r="F4972">
            <v>61.9405</v>
          </cell>
          <cell r="G4972">
            <v>1.880871</v>
          </cell>
          <cell r="H4972">
            <v>1.5845009999999999</v>
          </cell>
          <cell r="I4972">
            <v>-0.47552650000000002</v>
          </cell>
          <cell r="J4972">
            <v>-0.19458159999999999</v>
          </cell>
          <cell r="K4972">
            <v>0</v>
          </cell>
          <cell r="L4972">
            <v>0.19458159999999999</v>
          </cell>
          <cell r="M4972">
            <v>0.47552650000000002</v>
          </cell>
          <cell r="N4972">
            <v>0.47552650000000002</v>
          </cell>
          <cell r="O4972">
            <v>21</v>
          </cell>
        </row>
        <row r="4973">
          <cell r="A4973" t="str">
            <v>C&amp;I</v>
          </cell>
          <cell r="B4973">
            <v>4</v>
          </cell>
          <cell r="C4973" t="str">
            <v>S</v>
          </cell>
          <cell r="D4973" t="str">
            <v>PCT</v>
          </cell>
          <cell r="E4973" t="str">
            <v>Building Age: 10 - 20 YEARS</v>
          </cell>
          <cell r="F4973">
            <v>61.821399999999997</v>
          </cell>
          <cell r="G4973">
            <v>1.8971899999999999</v>
          </cell>
          <cell r="H4973">
            <v>1.7374879999999999</v>
          </cell>
          <cell r="I4973">
            <v>-0.4730008</v>
          </cell>
          <cell r="J4973">
            <v>-0.1935481</v>
          </cell>
          <cell r="K4973">
            <v>0</v>
          </cell>
          <cell r="L4973">
            <v>0.1935481</v>
          </cell>
          <cell r="M4973">
            <v>0.4730008</v>
          </cell>
          <cell r="N4973">
            <v>0.4730008</v>
          </cell>
          <cell r="O4973">
            <v>21</v>
          </cell>
        </row>
        <row r="4974">
          <cell r="A4974" t="str">
            <v>C&amp;I</v>
          </cell>
          <cell r="B4974">
            <v>5</v>
          </cell>
          <cell r="C4974" t="str">
            <v>S</v>
          </cell>
          <cell r="D4974" t="str">
            <v>PCT</v>
          </cell>
          <cell r="E4974" t="str">
            <v>Building Age: 10 - 20 YEARS</v>
          </cell>
          <cell r="F4974">
            <v>61.702399999999997</v>
          </cell>
          <cell r="G4974">
            <v>1.8945129999999999</v>
          </cell>
          <cell r="H4974">
            <v>1.765784</v>
          </cell>
          <cell r="I4974">
            <v>-0.4751763</v>
          </cell>
          <cell r="J4974">
            <v>-0.19443830000000001</v>
          </cell>
          <cell r="K4974">
            <v>0</v>
          </cell>
          <cell r="L4974">
            <v>0.19443830000000001</v>
          </cell>
          <cell r="M4974">
            <v>0.4751763</v>
          </cell>
          <cell r="N4974">
            <v>0.4751763</v>
          </cell>
          <cell r="O4974">
            <v>21</v>
          </cell>
        </row>
        <row r="4975">
          <cell r="A4975" t="str">
            <v>C&amp;I</v>
          </cell>
          <cell r="B4975">
            <v>6</v>
          </cell>
          <cell r="C4975" t="str">
            <v>S</v>
          </cell>
          <cell r="D4975" t="str">
            <v>PCT</v>
          </cell>
          <cell r="E4975" t="str">
            <v>Building Age: 10 - 20 YEARS</v>
          </cell>
          <cell r="F4975">
            <v>61.202399999999997</v>
          </cell>
          <cell r="G4975">
            <v>1.859836</v>
          </cell>
          <cell r="H4975">
            <v>1.5305280000000001</v>
          </cell>
          <cell r="I4975">
            <v>-0.47809600000000002</v>
          </cell>
          <cell r="J4975">
            <v>-0.195633</v>
          </cell>
          <cell r="K4975">
            <v>0</v>
          </cell>
          <cell r="L4975">
            <v>0.195633</v>
          </cell>
          <cell r="M4975">
            <v>0.47809600000000002</v>
          </cell>
          <cell r="N4975">
            <v>0.47809600000000002</v>
          </cell>
          <cell r="O4975">
            <v>21</v>
          </cell>
        </row>
        <row r="4976">
          <cell r="A4976" t="str">
            <v>C&amp;I</v>
          </cell>
          <cell r="B4976">
            <v>7</v>
          </cell>
          <cell r="C4976" t="str">
            <v>S</v>
          </cell>
          <cell r="D4976" t="str">
            <v>PCT</v>
          </cell>
          <cell r="E4976" t="str">
            <v>Building Age: 10 - 20 YEARS</v>
          </cell>
          <cell r="F4976">
            <v>61.083300000000001</v>
          </cell>
          <cell r="G4976">
            <v>2.1455690000000001</v>
          </cell>
          <cell r="H4976">
            <v>2.1353680000000002</v>
          </cell>
          <cell r="I4976">
            <v>-0.52545790000000003</v>
          </cell>
          <cell r="J4976">
            <v>-0.21501310000000001</v>
          </cell>
          <cell r="K4976">
            <v>0</v>
          </cell>
          <cell r="L4976">
            <v>0.21501310000000001</v>
          </cell>
          <cell r="M4976">
            <v>0.52545790000000003</v>
          </cell>
          <cell r="N4976">
            <v>0.52545790000000003</v>
          </cell>
          <cell r="O4976">
            <v>21</v>
          </cell>
        </row>
        <row r="4977">
          <cell r="A4977" t="str">
            <v>C&amp;I</v>
          </cell>
          <cell r="B4977">
            <v>8</v>
          </cell>
          <cell r="C4977" t="str">
            <v>S</v>
          </cell>
          <cell r="D4977" t="str">
            <v>PCT</v>
          </cell>
          <cell r="E4977" t="str">
            <v>Building Age: 10 - 20 YEARS</v>
          </cell>
          <cell r="F4977">
            <v>63.303600000000003</v>
          </cell>
          <cell r="G4977">
            <v>1.6970769999999999</v>
          </cell>
          <cell r="H4977">
            <v>1.6457200000000001</v>
          </cell>
          <cell r="I4977">
            <v>-0.510301</v>
          </cell>
          <cell r="J4977">
            <v>-0.208811</v>
          </cell>
          <cell r="K4977">
            <v>0</v>
          </cell>
          <cell r="L4977">
            <v>0.208811</v>
          </cell>
          <cell r="M4977">
            <v>0.510301</v>
          </cell>
          <cell r="N4977">
            <v>0.510301</v>
          </cell>
          <cell r="O4977">
            <v>21</v>
          </cell>
        </row>
        <row r="4978">
          <cell r="A4978" t="str">
            <v>C&amp;I</v>
          </cell>
          <cell r="B4978">
            <v>9</v>
          </cell>
          <cell r="C4978" t="str">
            <v>S</v>
          </cell>
          <cell r="D4978" t="str">
            <v>PCT</v>
          </cell>
          <cell r="E4978" t="str">
            <v>Building Age: 10 - 20 YEARS</v>
          </cell>
          <cell r="F4978">
            <v>69.6845</v>
          </cell>
          <cell r="G4978">
            <v>2.26831</v>
          </cell>
          <cell r="H4978">
            <v>1.931317</v>
          </cell>
          <cell r="I4978">
            <v>-0.51719360000000003</v>
          </cell>
          <cell r="J4978">
            <v>-0.2116314</v>
          </cell>
          <cell r="K4978">
            <v>0</v>
          </cell>
          <cell r="L4978">
            <v>0.2116314</v>
          </cell>
          <cell r="M4978">
            <v>0.51719360000000003</v>
          </cell>
          <cell r="N4978">
            <v>0.51719360000000003</v>
          </cell>
          <cell r="O4978">
            <v>21</v>
          </cell>
        </row>
        <row r="4979">
          <cell r="A4979" t="str">
            <v>C&amp;I</v>
          </cell>
          <cell r="B4979">
            <v>10</v>
          </cell>
          <cell r="C4979" t="str">
            <v>S</v>
          </cell>
          <cell r="D4979" t="str">
            <v>PCT</v>
          </cell>
          <cell r="E4979" t="str">
            <v>Building Age: 10 - 20 YEARS</v>
          </cell>
          <cell r="F4979">
            <v>77.107100000000003</v>
          </cell>
          <cell r="G4979">
            <v>2.893856</v>
          </cell>
          <cell r="H4979">
            <v>3.269819</v>
          </cell>
          <cell r="I4979">
            <v>-0.51942100000000002</v>
          </cell>
          <cell r="J4979">
            <v>-0.21254290000000001</v>
          </cell>
          <cell r="K4979">
            <v>0</v>
          </cell>
          <cell r="L4979">
            <v>0.21254290000000001</v>
          </cell>
          <cell r="M4979">
            <v>0.51942100000000002</v>
          </cell>
          <cell r="N4979">
            <v>0.51942100000000002</v>
          </cell>
          <cell r="O4979">
            <v>21</v>
          </cell>
        </row>
        <row r="4980">
          <cell r="A4980" t="str">
            <v>C&amp;I</v>
          </cell>
          <cell r="B4980">
            <v>11</v>
          </cell>
          <cell r="C4980" t="str">
            <v>S</v>
          </cell>
          <cell r="D4980" t="str">
            <v>PCT</v>
          </cell>
          <cell r="E4980" t="str">
            <v>Building Age: 10 - 20 YEARS</v>
          </cell>
          <cell r="F4980">
            <v>83.0655</v>
          </cell>
          <cell r="G4980">
            <v>3.5939610000000002</v>
          </cell>
          <cell r="H4980">
            <v>3.5574430000000001</v>
          </cell>
          <cell r="I4980">
            <v>-0.56401809999999997</v>
          </cell>
          <cell r="J4980">
            <v>-0.23079160000000001</v>
          </cell>
          <cell r="K4980">
            <v>0</v>
          </cell>
          <cell r="L4980">
            <v>0.23079160000000001</v>
          </cell>
          <cell r="M4980">
            <v>0.56401809999999997</v>
          </cell>
          <cell r="N4980">
            <v>0.56401809999999997</v>
          </cell>
          <cell r="O4980">
            <v>21</v>
          </cell>
        </row>
        <row r="4981">
          <cell r="A4981" t="str">
            <v>C&amp;I</v>
          </cell>
          <cell r="B4981">
            <v>12</v>
          </cell>
          <cell r="C4981" t="str">
            <v>S</v>
          </cell>
          <cell r="D4981" t="str">
            <v>PCT</v>
          </cell>
          <cell r="E4981" t="str">
            <v>Building Age: 10 - 20 YEARS</v>
          </cell>
          <cell r="F4981">
            <v>86.482100000000003</v>
          </cell>
          <cell r="G4981">
            <v>3.9710420000000002</v>
          </cell>
          <cell r="H4981">
            <v>3.756697</v>
          </cell>
          <cell r="I4981">
            <v>-0.52950010000000003</v>
          </cell>
          <cell r="J4981">
            <v>-0.2166671</v>
          </cell>
          <cell r="K4981">
            <v>0</v>
          </cell>
          <cell r="L4981">
            <v>0.2166671</v>
          </cell>
          <cell r="M4981">
            <v>0.52950010000000003</v>
          </cell>
          <cell r="N4981">
            <v>0.52950010000000003</v>
          </cell>
          <cell r="O4981">
            <v>21</v>
          </cell>
        </row>
        <row r="4982">
          <cell r="A4982" t="str">
            <v>C&amp;I</v>
          </cell>
          <cell r="B4982">
            <v>13</v>
          </cell>
          <cell r="C4982" t="str">
            <v>S</v>
          </cell>
          <cell r="D4982" t="str">
            <v>PCT</v>
          </cell>
          <cell r="E4982" t="str">
            <v>Building Age: 10 - 20 YEARS</v>
          </cell>
          <cell r="F4982">
            <v>89.321399999999997</v>
          </cell>
          <cell r="G4982">
            <v>4.006977</v>
          </cell>
          <cell r="H4982">
            <v>4.0750169999999999</v>
          </cell>
          <cell r="I4982">
            <v>-0.52367730000000001</v>
          </cell>
          <cell r="J4982">
            <v>-0.21428449999999999</v>
          </cell>
          <cell r="K4982">
            <v>0</v>
          </cell>
          <cell r="L4982">
            <v>0.21428449999999999</v>
          </cell>
          <cell r="M4982">
            <v>0.52367730000000001</v>
          </cell>
          <cell r="N4982">
            <v>0.52367730000000001</v>
          </cell>
          <cell r="O4982">
            <v>21</v>
          </cell>
        </row>
        <row r="4983">
          <cell r="A4983" t="str">
            <v>C&amp;I</v>
          </cell>
          <cell r="B4983">
            <v>14</v>
          </cell>
          <cell r="C4983" t="str">
            <v>S</v>
          </cell>
          <cell r="D4983" t="str">
            <v>PCT</v>
          </cell>
          <cell r="E4983" t="str">
            <v>Building Age: 10 - 20 YEARS</v>
          </cell>
          <cell r="F4983">
            <v>91.279799999999994</v>
          </cell>
          <cell r="G4983">
            <v>4.0920740000000002</v>
          </cell>
          <cell r="H4983">
            <v>3.9763199999999999</v>
          </cell>
          <cell r="I4983">
            <v>-0.51846910000000002</v>
          </cell>
          <cell r="J4983">
            <v>-0.21215329999999999</v>
          </cell>
          <cell r="K4983">
            <v>0</v>
          </cell>
          <cell r="L4983">
            <v>0.21215329999999999</v>
          </cell>
          <cell r="M4983">
            <v>0.51846910000000002</v>
          </cell>
          <cell r="N4983">
            <v>0.51846910000000002</v>
          </cell>
          <cell r="O4983">
            <v>21</v>
          </cell>
        </row>
        <row r="4984">
          <cell r="A4984" t="str">
            <v>C&amp;I</v>
          </cell>
          <cell r="B4984">
            <v>15</v>
          </cell>
          <cell r="C4984" t="str">
            <v>S</v>
          </cell>
          <cell r="D4984" t="str">
            <v>PCT</v>
          </cell>
          <cell r="E4984" t="str">
            <v>Building Age: 10 - 20 YEARS</v>
          </cell>
          <cell r="F4984">
            <v>93.178600000000003</v>
          </cell>
          <cell r="G4984">
            <v>4.0872799999999998</v>
          </cell>
          <cell r="H4984">
            <v>4.3858579999999998</v>
          </cell>
          <cell r="I4984">
            <v>-0.52252319999999997</v>
          </cell>
          <cell r="J4984">
            <v>-0.21381230000000001</v>
          </cell>
          <cell r="K4984">
            <v>0</v>
          </cell>
          <cell r="L4984">
            <v>0.21381230000000001</v>
          </cell>
          <cell r="M4984">
            <v>0.52252319999999997</v>
          </cell>
          <cell r="N4984">
            <v>0.52252319999999997</v>
          </cell>
          <cell r="O4984">
            <v>21</v>
          </cell>
        </row>
        <row r="4985">
          <cell r="A4985" t="str">
            <v>C&amp;I</v>
          </cell>
          <cell r="B4985">
            <v>16</v>
          </cell>
          <cell r="C4985" t="str">
            <v>S</v>
          </cell>
          <cell r="D4985" t="str">
            <v>PCT</v>
          </cell>
          <cell r="E4985" t="str">
            <v>Building Age: 10 - 20 YEARS</v>
          </cell>
          <cell r="F4985">
            <v>94.797600000000003</v>
          </cell>
          <cell r="G4985">
            <v>4.2408409999999996</v>
          </cell>
          <cell r="H4985">
            <v>3.096905</v>
          </cell>
          <cell r="I4985">
            <v>-0.54396549999999999</v>
          </cell>
          <cell r="J4985">
            <v>-0.22258629999999999</v>
          </cell>
          <cell r="K4985">
            <v>0</v>
          </cell>
          <cell r="L4985">
            <v>0.22258629999999999</v>
          </cell>
          <cell r="M4985">
            <v>0.54396549999999999</v>
          </cell>
          <cell r="N4985">
            <v>0.54396549999999999</v>
          </cell>
          <cell r="O4985">
            <v>21</v>
          </cell>
        </row>
        <row r="4986">
          <cell r="A4986" t="str">
            <v>C&amp;I</v>
          </cell>
          <cell r="B4986">
            <v>17</v>
          </cell>
          <cell r="C4986" t="str">
            <v>S</v>
          </cell>
          <cell r="D4986" t="str">
            <v>PCT</v>
          </cell>
          <cell r="E4986" t="str">
            <v>Building Age: 10 - 20 YEARS</v>
          </cell>
          <cell r="F4986">
            <v>95.196399999999997</v>
          </cell>
          <cell r="G4986">
            <v>3.705333</v>
          </cell>
          <cell r="H4986">
            <v>2.871899</v>
          </cell>
          <cell r="I4986">
            <v>-0.55167259999999996</v>
          </cell>
          <cell r="J4986">
            <v>-0.22574</v>
          </cell>
          <cell r="K4986">
            <v>0</v>
          </cell>
          <cell r="L4986">
            <v>0.22574</v>
          </cell>
          <cell r="M4986">
            <v>0.55167259999999996</v>
          </cell>
          <cell r="N4986">
            <v>0.55167259999999996</v>
          </cell>
          <cell r="O4986">
            <v>21</v>
          </cell>
        </row>
        <row r="4987">
          <cell r="A4987" t="str">
            <v>C&amp;I</v>
          </cell>
          <cell r="B4987">
            <v>18</v>
          </cell>
          <cell r="C4987" t="str">
            <v>S</v>
          </cell>
          <cell r="D4987" t="str">
            <v>PCT</v>
          </cell>
          <cell r="E4987" t="str">
            <v>Building Age: 10 - 20 YEARS</v>
          </cell>
          <cell r="F4987">
            <v>94.696399999999997</v>
          </cell>
          <cell r="G4987">
            <v>2.9591460000000001</v>
          </cell>
          <cell r="H4987">
            <v>1.926196</v>
          </cell>
          <cell r="I4987">
            <v>-0.53297410000000001</v>
          </cell>
          <cell r="J4987">
            <v>-0.2180887</v>
          </cell>
          <cell r="K4987">
            <v>0</v>
          </cell>
          <cell r="L4987">
            <v>0.2180887</v>
          </cell>
          <cell r="M4987">
            <v>0.53297410000000001</v>
          </cell>
          <cell r="N4987">
            <v>0.53297410000000001</v>
          </cell>
          <cell r="O4987">
            <v>21</v>
          </cell>
        </row>
        <row r="4988">
          <cell r="A4988" t="str">
            <v>C&amp;I</v>
          </cell>
          <cell r="B4988">
            <v>19</v>
          </cell>
          <cell r="C4988" t="str">
            <v>S</v>
          </cell>
          <cell r="D4988" t="str">
            <v>PCT</v>
          </cell>
          <cell r="E4988" t="str">
            <v>Building Age: 10 - 20 YEARS</v>
          </cell>
          <cell r="F4988">
            <v>92.035700000000006</v>
          </cell>
          <cell r="G4988">
            <v>2.0675490000000001</v>
          </cell>
          <cell r="H4988">
            <v>1.5718939999999999</v>
          </cell>
          <cell r="I4988">
            <v>-0.51856460000000004</v>
          </cell>
          <cell r="J4988">
            <v>-0.21219250000000001</v>
          </cell>
          <cell r="K4988">
            <v>0</v>
          </cell>
          <cell r="L4988">
            <v>0.21219250000000001</v>
          </cell>
          <cell r="M4988">
            <v>0.51856460000000004</v>
          </cell>
          <cell r="N4988">
            <v>0.51856460000000004</v>
          </cell>
          <cell r="O4988">
            <v>21</v>
          </cell>
        </row>
        <row r="4989">
          <cell r="A4989" t="str">
            <v>C&amp;I</v>
          </cell>
          <cell r="B4989">
            <v>20</v>
          </cell>
          <cell r="C4989" t="str">
            <v>S</v>
          </cell>
          <cell r="D4989" t="str">
            <v>PCT</v>
          </cell>
          <cell r="E4989" t="str">
            <v>Building Age: 10 - 20 YEARS</v>
          </cell>
          <cell r="F4989">
            <v>85.214299999999994</v>
          </cell>
          <cell r="G4989">
            <v>1.978974</v>
          </cell>
          <cell r="H4989">
            <v>1.237951</v>
          </cell>
          <cell r="I4989">
            <v>-0.53104260000000003</v>
          </cell>
          <cell r="J4989">
            <v>-0.2172983</v>
          </cell>
          <cell r="K4989">
            <v>0</v>
          </cell>
          <cell r="L4989">
            <v>0.2172983</v>
          </cell>
          <cell r="M4989">
            <v>0.53104260000000003</v>
          </cell>
          <cell r="N4989">
            <v>0.53104260000000003</v>
          </cell>
          <cell r="O4989">
            <v>21</v>
          </cell>
        </row>
        <row r="4990">
          <cell r="A4990" t="str">
            <v>C&amp;I</v>
          </cell>
          <cell r="B4990">
            <v>21</v>
          </cell>
          <cell r="C4990" t="str">
            <v>S</v>
          </cell>
          <cell r="D4990" t="str">
            <v>PCT</v>
          </cell>
          <cell r="E4990" t="str">
            <v>Building Age: 10 - 20 YEARS</v>
          </cell>
          <cell r="F4990">
            <v>79.9345</v>
          </cell>
          <cell r="G4990">
            <v>2.035056</v>
          </cell>
          <cell r="H4990">
            <v>1.9615899999999999</v>
          </cell>
          <cell r="I4990">
            <v>-0.49745430000000002</v>
          </cell>
          <cell r="J4990">
            <v>-0.20355429999999999</v>
          </cell>
          <cell r="K4990">
            <v>0</v>
          </cell>
          <cell r="L4990">
            <v>0.20355429999999999</v>
          </cell>
          <cell r="M4990">
            <v>0.49745430000000002</v>
          </cell>
          <cell r="N4990">
            <v>0.49745430000000002</v>
          </cell>
          <cell r="O4990">
            <v>21</v>
          </cell>
        </row>
        <row r="4991">
          <cell r="A4991" t="str">
            <v>C&amp;I</v>
          </cell>
          <cell r="B4991">
            <v>22</v>
          </cell>
          <cell r="C4991" t="str">
            <v>S</v>
          </cell>
          <cell r="D4991" t="str">
            <v>PCT</v>
          </cell>
          <cell r="E4991" t="str">
            <v>Building Age: 10 - 20 YEARS</v>
          </cell>
          <cell r="F4991">
            <v>76.273799999999994</v>
          </cell>
          <cell r="G4991">
            <v>2.0418449999999999</v>
          </cell>
          <cell r="H4991">
            <v>1.9047780000000001</v>
          </cell>
          <cell r="I4991">
            <v>-0.49386079999999999</v>
          </cell>
          <cell r="J4991">
            <v>-0.20208390000000001</v>
          </cell>
          <cell r="K4991">
            <v>0</v>
          </cell>
          <cell r="L4991">
            <v>0.20208390000000001</v>
          </cell>
          <cell r="M4991">
            <v>0.49386079999999999</v>
          </cell>
          <cell r="N4991">
            <v>0.49386079999999999</v>
          </cell>
          <cell r="O4991">
            <v>21</v>
          </cell>
        </row>
        <row r="4992">
          <cell r="A4992" t="str">
            <v>C&amp;I</v>
          </cell>
          <cell r="B4992">
            <v>23</v>
          </cell>
          <cell r="C4992" t="str">
            <v>S</v>
          </cell>
          <cell r="D4992" t="str">
            <v>PCT</v>
          </cell>
          <cell r="E4992" t="str">
            <v>Building Age: 10 - 20 YEARS</v>
          </cell>
          <cell r="F4992">
            <v>74.416700000000006</v>
          </cell>
          <cell r="G4992">
            <v>1.8531880000000001</v>
          </cell>
          <cell r="H4992">
            <v>1.6695709999999999</v>
          </cell>
          <cell r="I4992">
            <v>-0.483095</v>
          </cell>
          <cell r="J4992">
            <v>-0.19767860000000001</v>
          </cell>
          <cell r="K4992">
            <v>0</v>
          </cell>
          <cell r="L4992">
            <v>0.19767860000000001</v>
          </cell>
          <cell r="M4992">
            <v>0.483095</v>
          </cell>
          <cell r="N4992">
            <v>0.483095</v>
          </cell>
          <cell r="O4992">
            <v>21</v>
          </cell>
        </row>
        <row r="4993">
          <cell r="A4993" t="str">
            <v>C&amp;I</v>
          </cell>
          <cell r="B4993">
            <v>24</v>
          </cell>
          <cell r="C4993" t="str">
            <v>S</v>
          </cell>
          <cell r="D4993" t="str">
            <v>PCT</v>
          </cell>
          <cell r="E4993" t="str">
            <v>Building Age: 10 - 20 YEARS</v>
          </cell>
          <cell r="F4993">
            <v>72.517899999999997</v>
          </cell>
          <cell r="G4993">
            <v>1.8726989999999999</v>
          </cell>
          <cell r="H4993">
            <v>1.7065859999999999</v>
          </cell>
          <cell r="I4993">
            <v>-0.48142750000000001</v>
          </cell>
          <cell r="J4993">
            <v>-0.19699620000000001</v>
          </cell>
          <cell r="K4993">
            <v>0</v>
          </cell>
          <cell r="L4993">
            <v>0.19699620000000001</v>
          </cell>
          <cell r="M4993">
            <v>0.48142750000000001</v>
          </cell>
          <cell r="N4993">
            <v>0.48142750000000001</v>
          </cell>
          <cell r="O4993">
            <v>21</v>
          </cell>
        </row>
        <row r="4994">
          <cell r="A4994" t="str">
            <v>C&amp;I</v>
          </cell>
          <cell r="B4994">
            <v>1</v>
          </cell>
          <cell r="C4994" t="str">
            <v>S</v>
          </cell>
          <cell r="D4994" t="str">
            <v>PCT</v>
          </cell>
          <cell r="E4994" t="str">
            <v>Enrollment Date Quintile: 2nd Earliest</v>
          </cell>
          <cell r="F4994">
            <v>67</v>
          </cell>
          <cell r="G4994">
            <v>1.1891929999999999</v>
          </cell>
          <cell r="H4994">
            <v>0.62084519999999999</v>
          </cell>
          <cell r="I4994">
            <v>-0.25597930000000002</v>
          </cell>
          <cell r="J4994">
            <v>-0.1047447</v>
          </cell>
          <cell r="K4994">
            <v>0</v>
          </cell>
          <cell r="L4994">
            <v>0.1047447</v>
          </cell>
          <cell r="M4994">
            <v>0.25597930000000002</v>
          </cell>
          <cell r="N4994">
            <v>0.25597930000000002</v>
          </cell>
          <cell r="O4994">
            <v>5</v>
          </cell>
        </row>
        <row r="4995">
          <cell r="A4995" t="str">
            <v>C&amp;I</v>
          </cell>
          <cell r="B4995">
            <v>2</v>
          </cell>
          <cell r="C4995" t="str">
            <v>S</v>
          </cell>
          <cell r="D4995" t="str">
            <v>PCT</v>
          </cell>
          <cell r="E4995" t="str">
            <v>Enrollment Date Quintile: 2nd Earliest</v>
          </cell>
          <cell r="F4995">
            <v>65.5</v>
          </cell>
          <cell r="G4995">
            <v>1.0715220000000001</v>
          </cell>
          <cell r="H4995">
            <v>0.67827170000000003</v>
          </cell>
          <cell r="I4995">
            <v>-0.25960129999999998</v>
          </cell>
          <cell r="J4995">
            <v>-0.1062268</v>
          </cell>
          <cell r="K4995">
            <v>0</v>
          </cell>
          <cell r="L4995">
            <v>0.1062268</v>
          </cell>
          <cell r="M4995">
            <v>0.25960129999999998</v>
          </cell>
          <cell r="N4995">
            <v>0.25960129999999998</v>
          </cell>
          <cell r="O4995">
            <v>5</v>
          </cell>
        </row>
        <row r="4996">
          <cell r="A4996" t="str">
            <v>C&amp;I</v>
          </cell>
          <cell r="B4996">
            <v>3</v>
          </cell>
          <cell r="C4996" t="str">
            <v>S</v>
          </cell>
          <cell r="D4996" t="str">
            <v>PCT</v>
          </cell>
          <cell r="E4996" t="str">
            <v>Enrollment Date Quintile: 2nd Earliest</v>
          </cell>
          <cell r="F4996">
            <v>65</v>
          </cell>
          <cell r="G4996">
            <v>1.069183</v>
          </cell>
          <cell r="H4996">
            <v>0.48808109999999999</v>
          </cell>
          <cell r="I4996">
            <v>-0.25881310000000002</v>
          </cell>
          <cell r="J4996">
            <v>-0.1059042</v>
          </cell>
          <cell r="K4996">
            <v>0</v>
          </cell>
          <cell r="L4996">
            <v>0.1059042</v>
          </cell>
          <cell r="M4996">
            <v>0.25881310000000002</v>
          </cell>
          <cell r="N4996">
            <v>0.25881310000000002</v>
          </cell>
          <cell r="O4996">
            <v>5</v>
          </cell>
        </row>
        <row r="4997">
          <cell r="A4997" t="str">
            <v>C&amp;I</v>
          </cell>
          <cell r="B4997">
            <v>4</v>
          </cell>
          <cell r="C4997" t="str">
            <v>S</v>
          </cell>
          <cell r="D4997" t="str">
            <v>PCT</v>
          </cell>
          <cell r="E4997" t="str">
            <v>Enrollment Date Quintile: 2nd Earliest</v>
          </cell>
          <cell r="F4997">
            <v>65</v>
          </cell>
          <cell r="G4997">
            <v>1.117013</v>
          </cell>
          <cell r="H4997">
            <v>0.43240289999999998</v>
          </cell>
          <cell r="I4997">
            <v>-0.25868150000000001</v>
          </cell>
          <cell r="J4997">
            <v>-0.1058504</v>
          </cell>
          <cell r="K4997">
            <v>0</v>
          </cell>
          <cell r="L4997">
            <v>0.1058504</v>
          </cell>
          <cell r="M4997">
            <v>0.25868150000000001</v>
          </cell>
          <cell r="N4997">
            <v>0.25868150000000001</v>
          </cell>
          <cell r="O4997">
            <v>5</v>
          </cell>
        </row>
        <row r="4998">
          <cell r="A4998" t="str">
            <v>C&amp;I</v>
          </cell>
          <cell r="B4998">
            <v>5</v>
          </cell>
          <cell r="C4998" t="str">
            <v>S</v>
          </cell>
          <cell r="D4998" t="str">
            <v>PCT</v>
          </cell>
          <cell r="E4998" t="str">
            <v>Enrollment Date Quintile: 2nd Earliest</v>
          </cell>
          <cell r="F4998">
            <v>65</v>
          </cell>
          <cell r="G4998">
            <v>1.2860130000000001</v>
          </cell>
          <cell r="H4998">
            <v>0.56185770000000002</v>
          </cell>
          <cell r="I4998">
            <v>-0.26006200000000002</v>
          </cell>
          <cell r="J4998">
            <v>-0.1064153</v>
          </cell>
          <cell r="K4998">
            <v>0</v>
          </cell>
          <cell r="L4998">
            <v>0.1064153</v>
          </cell>
          <cell r="M4998">
            <v>0.26006200000000002</v>
          </cell>
          <cell r="N4998">
            <v>0.26006200000000002</v>
          </cell>
          <cell r="O4998">
            <v>5</v>
          </cell>
        </row>
        <row r="4999">
          <cell r="A4999" t="str">
            <v>C&amp;I</v>
          </cell>
          <cell r="B4999">
            <v>6</v>
          </cell>
          <cell r="C4999" t="str">
            <v>S</v>
          </cell>
          <cell r="D4999" t="str">
            <v>PCT</v>
          </cell>
          <cell r="E4999" t="str">
            <v>Enrollment Date Quintile: 2nd Earliest</v>
          </cell>
          <cell r="F4999">
            <v>64</v>
          </cell>
          <cell r="G4999">
            <v>1.357944</v>
          </cell>
          <cell r="H4999">
            <v>0.74120600000000003</v>
          </cell>
          <cell r="I4999">
            <v>-0.25773069999999998</v>
          </cell>
          <cell r="J4999">
            <v>-0.10546129999999999</v>
          </cell>
          <cell r="K4999">
            <v>0</v>
          </cell>
          <cell r="L4999">
            <v>0.10546129999999999</v>
          </cell>
          <cell r="M4999">
            <v>0.25773069999999998</v>
          </cell>
          <cell r="N4999">
            <v>0.25773069999999998</v>
          </cell>
          <cell r="O4999">
            <v>5</v>
          </cell>
        </row>
        <row r="5000">
          <cell r="A5000" t="str">
            <v>C&amp;I</v>
          </cell>
          <cell r="B5000">
            <v>7</v>
          </cell>
          <cell r="C5000" t="str">
            <v>S</v>
          </cell>
          <cell r="D5000" t="str">
            <v>PCT</v>
          </cell>
          <cell r="E5000" t="str">
            <v>Enrollment Date Quintile: 2nd Earliest</v>
          </cell>
          <cell r="F5000">
            <v>63.5</v>
          </cell>
          <cell r="G5000">
            <v>0.80779029999999996</v>
          </cell>
          <cell r="H5000">
            <v>0.7174123</v>
          </cell>
          <cell r="I5000">
            <v>-0.27347840000000001</v>
          </cell>
          <cell r="J5000">
            <v>-0.11190509999999999</v>
          </cell>
          <cell r="K5000">
            <v>0</v>
          </cell>
          <cell r="L5000">
            <v>0.11190509999999999</v>
          </cell>
          <cell r="M5000">
            <v>0.27347840000000001</v>
          </cell>
          <cell r="N5000">
            <v>0.27347840000000001</v>
          </cell>
          <cell r="O5000">
            <v>5</v>
          </cell>
        </row>
        <row r="5001">
          <cell r="A5001" t="str">
            <v>C&amp;I</v>
          </cell>
          <cell r="B5001">
            <v>8</v>
          </cell>
          <cell r="C5001" t="str">
            <v>S</v>
          </cell>
          <cell r="D5001" t="str">
            <v>PCT</v>
          </cell>
          <cell r="E5001" t="str">
            <v>Enrollment Date Quintile: 2nd Earliest</v>
          </cell>
          <cell r="F5001">
            <v>66.5</v>
          </cell>
          <cell r="G5001">
            <v>0.68953699999999996</v>
          </cell>
          <cell r="H5001">
            <v>0.39638430000000002</v>
          </cell>
          <cell r="I5001">
            <v>-0.2777077</v>
          </cell>
          <cell r="J5001">
            <v>-0.11363570000000001</v>
          </cell>
          <cell r="K5001">
            <v>0</v>
          </cell>
          <cell r="L5001">
            <v>0.11363570000000001</v>
          </cell>
          <cell r="M5001">
            <v>0.2777077</v>
          </cell>
          <cell r="N5001">
            <v>0.2777077</v>
          </cell>
          <cell r="O5001">
            <v>5</v>
          </cell>
        </row>
        <row r="5002">
          <cell r="A5002" t="str">
            <v>C&amp;I</v>
          </cell>
          <cell r="B5002">
            <v>9</v>
          </cell>
          <cell r="C5002" t="str">
            <v>S</v>
          </cell>
          <cell r="D5002" t="str">
            <v>PCT</v>
          </cell>
          <cell r="E5002" t="str">
            <v>Enrollment Date Quintile: 2nd Earliest</v>
          </cell>
          <cell r="F5002">
            <v>74</v>
          </cell>
          <cell r="G5002">
            <v>0.70808199999999999</v>
          </cell>
          <cell r="H5002">
            <v>0.3575953</v>
          </cell>
          <cell r="I5002">
            <v>-0.28154040000000002</v>
          </cell>
          <cell r="J5002">
            <v>-0.115204</v>
          </cell>
          <cell r="K5002">
            <v>0</v>
          </cell>
          <cell r="L5002">
            <v>0.115204</v>
          </cell>
          <cell r="M5002">
            <v>0.28154040000000002</v>
          </cell>
          <cell r="N5002">
            <v>0.28154040000000002</v>
          </cell>
          <cell r="O5002">
            <v>5</v>
          </cell>
        </row>
        <row r="5003">
          <cell r="A5003" t="str">
            <v>C&amp;I</v>
          </cell>
          <cell r="B5003">
            <v>10</v>
          </cell>
          <cell r="C5003" t="str">
            <v>S</v>
          </cell>
          <cell r="D5003" t="str">
            <v>PCT</v>
          </cell>
          <cell r="E5003" t="str">
            <v>Enrollment Date Quintile: 2nd Earliest</v>
          </cell>
          <cell r="F5003">
            <v>81.5</v>
          </cell>
          <cell r="G5003">
            <v>0.66425630000000002</v>
          </cell>
          <cell r="H5003">
            <v>0.55167639999999996</v>
          </cell>
          <cell r="I5003">
            <v>-0.2711595</v>
          </cell>
          <cell r="J5003">
            <v>-0.11095629999999999</v>
          </cell>
          <cell r="K5003">
            <v>0</v>
          </cell>
          <cell r="L5003">
            <v>0.11095629999999999</v>
          </cell>
          <cell r="M5003">
            <v>0.2711595</v>
          </cell>
          <cell r="N5003">
            <v>0.2711595</v>
          </cell>
          <cell r="O5003">
            <v>5</v>
          </cell>
        </row>
        <row r="5004">
          <cell r="A5004" t="str">
            <v>C&amp;I</v>
          </cell>
          <cell r="B5004">
            <v>11</v>
          </cell>
          <cell r="C5004" t="str">
            <v>S</v>
          </cell>
          <cell r="D5004" t="str">
            <v>PCT</v>
          </cell>
          <cell r="E5004" t="str">
            <v>Enrollment Date Quintile: 2nd Earliest</v>
          </cell>
          <cell r="F5004">
            <v>86.5</v>
          </cell>
          <cell r="G5004">
            <v>0.441438</v>
          </cell>
          <cell r="H5004">
            <v>0.53117490000000001</v>
          </cell>
          <cell r="I5004">
            <v>-0.26301859999999999</v>
          </cell>
          <cell r="J5004">
            <v>-0.1076251</v>
          </cell>
          <cell r="K5004">
            <v>0</v>
          </cell>
          <cell r="L5004">
            <v>0.1076251</v>
          </cell>
          <cell r="M5004">
            <v>0.26301859999999999</v>
          </cell>
          <cell r="N5004">
            <v>0.26301859999999999</v>
          </cell>
          <cell r="O5004">
            <v>5</v>
          </cell>
        </row>
        <row r="5005">
          <cell r="A5005" t="str">
            <v>C&amp;I</v>
          </cell>
          <cell r="B5005">
            <v>12</v>
          </cell>
          <cell r="C5005" t="str">
            <v>S</v>
          </cell>
          <cell r="D5005" t="str">
            <v>PCT</v>
          </cell>
          <cell r="E5005" t="str">
            <v>Enrollment Date Quintile: 2nd Earliest</v>
          </cell>
          <cell r="F5005">
            <v>90</v>
          </cell>
          <cell r="G5005">
            <v>0.42711569999999999</v>
          </cell>
          <cell r="H5005">
            <v>0.27842329999999998</v>
          </cell>
          <cell r="I5005">
            <v>-0.26471840000000002</v>
          </cell>
          <cell r="J5005">
            <v>-0.1083206</v>
          </cell>
          <cell r="K5005">
            <v>0</v>
          </cell>
          <cell r="L5005">
            <v>0.1083206</v>
          </cell>
          <cell r="M5005">
            <v>0.26471840000000002</v>
          </cell>
          <cell r="N5005">
            <v>0.26471840000000002</v>
          </cell>
          <cell r="O5005">
            <v>5</v>
          </cell>
        </row>
        <row r="5006">
          <cell r="A5006" t="str">
            <v>C&amp;I</v>
          </cell>
          <cell r="B5006">
            <v>13</v>
          </cell>
          <cell r="C5006" t="str">
            <v>S</v>
          </cell>
          <cell r="D5006" t="str">
            <v>PCT</v>
          </cell>
          <cell r="E5006" t="str">
            <v>Enrollment Date Quintile: 2nd Earliest</v>
          </cell>
          <cell r="F5006">
            <v>91.5</v>
          </cell>
          <cell r="G5006">
            <v>0.58585790000000004</v>
          </cell>
          <cell r="H5006">
            <v>6.4542199999999994E-2</v>
          </cell>
          <cell r="I5006">
            <v>-0.2651288</v>
          </cell>
          <cell r="J5006">
            <v>-0.1084886</v>
          </cell>
          <cell r="K5006">
            <v>0</v>
          </cell>
          <cell r="L5006">
            <v>0.1084886</v>
          </cell>
          <cell r="M5006">
            <v>0.2651288</v>
          </cell>
          <cell r="N5006">
            <v>0.2651288</v>
          </cell>
          <cell r="O5006">
            <v>5</v>
          </cell>
        </row>
        <row r="5007">
          <cell r="A5007" t="str">
            <v>C&amp;I</v>
          </cell>
          <cell r="B5007">
            <v>14</v>
          </cell>
          <cell r="C5007" t="str">
            <v>S</v>
          </cell>
          <cell r="D5007" t="str">
            <v>PCT</v>
          </cell>
          <cell r="E5007" t="str">
            <v>Enrollment Date Quintile: 2nd Earliest</v>
          </cell>
          <cell r="F5007">
            <v>93.5</v>
          </cell>
          <cell r="G5007">
            <v>0.24207419999999999</v>
          </cell>
          <cell r="H5007">
            <v>0.40971089999999999</v>
          </cell>
          <cell r="I5007">
            <v>-0.26169029999999999</v>
          </cell>
          <cell r="J5007">
            <v>-0.1070816</v>
          </cell>
          <cell r="K5007">
            <v>0</v>
          </cell>
          <cell r="L5007">
            <v>0.1070816</v>
          </cell>
          <cell r="M5007">
            <v>0.26169029999999999</v>
          </cell>
          <cell r="N5007">
            <v>0.26169029999999999</v>
          </cell>
          <cell r="O5007">
            <v>5</v>
          </cell>
        </row>
        <row r="5008">
          <cell r="A5008" t="str">
            <v>C&amp;I</v>
          </cell>
          <cell r="B5008">
            <v>15</v>
          </cell>
          <cell r="C5008" t="str">
            <v>S</v>
          </cell>
          <cell r="D5008" t="str">
            <v>PCT</v>
          </cell>
          <cell r="E5008" t="str">
            <v>Enrollment Date Quintile: 2nd Earliest</v>
          </cell>
          <cell r="F5008">
            <v>95.5</v>
          </cell>
          <cell r="G5008">
            <v>0.2328218</v>
          </cell>
          <cell r="H5008">
            <v>0.64545620000000004</v>
          </cell>
          <cell r="I5008">
            <v>-0.2590866</v>
          </cell>
          <cell r="J5008">
            <v>-0.1060161</v>
          </cell>
          <cell r="K5008">
            <v>0</v>
          </cell>
          <cell r="L5008">
            <v>0.1060161</v>
          </cell>
          <cell r="M5008">
            <v>0.2590866</v>
          </cell>
          <cell r="N5008">
            <v>0.2590866</v>
          </cell>
          <cell r="O5008">
            <v>5</v>
          </cell>
        </row>
        <row r="5009">
          <cell r="A5009" t="str">
            <v>C&amp;I</v>
          </cell>
          <cell r="B5009">
            <v>16</v>
          </cell>
          <cell r="C5009" t="str">
            <v>S</v>
          </cell>
          <cell r="D5009" t="str">
            <v>PCT</v>
          </cell>
          <cell r="E5009" t="str">
            <v>Enrollment Date Quintile: 2nd Earliest</v>
          </cell>
          <cell r="F5009">
            <v>96</v>
          </cell>
          <cell r="G5009">
            <v>0.11420279999999999</v>
          </cell>
          <cell r="H5009">
            <v>0.56361090000000003</v>
          </cell>
          <cell r="I5009">
            <v>-0.25869120000000001</v>
          </cell>
          <cell r="J5009">
            <v>-0.1058543</v>
          </cell>
          <cell r="K5009">
            <v>0</v>
          </cell>
          <cell r="L5009">
            <v>0.1058543</v>
          </cell>
          <cell r="M5009">
            <v>0.25869120000000001</v>
          </cell>
          <cell r="N5009">
            <v>0.25869120000000001</v>
          </cell>
          <cell r="O5009">
            <v>5</v>
          </cell>
        </row>
        <row r="5010">
          <cell r="A5010" t="str">
            <v>C&amp;I</v>
          </cell>
          <cell r="B5010">
            <v>17</v>
          </cell>
          <cell r="C5010" t="str">
            <v>S</v>
          </cell>
          <cell r="D5010" t="str">
            <v>PCT</v>
          </cell>
          <cell r="E5010" t="str">
            <v>Enrollment Date Quintile: 2nd Earliest</v>
          </cell>
          <cell r="F5010">
            <v>95.5</v>
          </cell>
          <cell r="G5010">
            <v>0.41214400000000001</v>
          </cell>
          <cell r="H5010">
            <v>0.5407592</v>
          </cell>
          <cell r="I5010">
            <v>-0.25968390000000002</v>
          </cell>
          <cell r="J5010">
            <v>-0.1062606</v>
          </cell>
          <cell r="K5010">
            <v>0</v>
          </cell>
          <cell r="L5010">
            <v>0.1062606</v>
          </cell>
          <cell r="M5010">
            <v>0.25968390000000002</v>
          </cell>
          <cell r="N5010">
            <v>0.25968390000000002</v>
          </cell>
          <cell r="O5010">
            <v>5</v>
          </cell>
        </row>
        <row r="5011">
          <cell r="A5011" t="str">
            <v>C&amp;I</v>
          </cell>
          <cell r="B5011">
            <v>18</v>
          </cell>
          <cell r="C5011" t="str">
            <v>S</v>
          </cell>
          <cell r="D5011" t="str">
            <v>PCT</v>
          </cell>
          <cell r="E5011" t="str">
            <v>Enrollment Date Quintile: 2nd Earliest</v>
          </cell>
          <cell r="F5011">
            <v>93.5</v>
          </cell>
          <cell r="G5011">
            <v>0.49684279999999997</v>
          </cell>
          <cell r="H5011">
            <v>0.42580309999999999</v>
          </cell>
          <cell r="I5011">
            <v>-0.2605073</v>
          </cell>
          <cell r="J5011">
            <v>-0.1065975</v>
          </cell>
          <cell r="K5011">
            <v>0</v>
          </cell>
          <cell r="L5011">
            <v>0.1065975</v>
          </cell>
          <cell r="M5011">
            <v>0.2605073</v>
          </cell>
          <cell r="N5011">
            <v>0.2605073</v>
          </cell>
          <cell r="O5011">
            <v>5</v>
          </cell>
        </row>
        <row r="5012">
          <cell r="A5012" t="str">
            <v>C&amp;I</v>
          </cell>
          <cell r="B5012">
            <v>19</v>
          </cell>
          <cell r="C5012" t="str">
            <v>S</v>
          </cell>
          <cell r="D5012" t="str">
            <v>PCT</v>
          </cell>
          <cell r="E5012" t="str">
            <v>Enrollment Date Quintile: 2nd Earliest</v>
          </cell>
          <cell r="F5012">
            <v>91</v>
          </cell>
          <cell r="G5012">
            <v>0.36290139999999999</v>
          </cell>
          <cell r="H5012">
            <v>6.6731200000000004E-2</v>
          </cell>
          <cell r="I5012">
            <v>-0.25822040000000002</v>
          </cell>
          <cell r="J5012">
            <v>-0.1056617</v>
          </cell>
          <cell r="K5012">
            <v>0</v>
          </cell>
          <cell r="L5012">
            <v>0.1056617</v>
          </cell>
          <cell r="M5012">
            <v>0.25822040000000002</v>
          </cell>
          <cell r="N5012">
            <v>0.25822040000000002</v>
          </cell>
          <cell r="O5012">
            <v>5</v>
          </cell>
        </row>
        <row r="5013">
          <cell r="A5013" t="str">
            <v>C&amp;I</v>
          </cell>
          <cell r="B5013">
            <v>20</v>
          </cell>
          <cell r="C5013" t="str">
            <v>S</v>
          </cell>
          <cell r="D5013" t="str">
            <v>PCT</v>
          </cell>
          <cell r="E5013" t="str">
            <v>Enrollment Date Quintile: 2nd Earliest</v>
          </cell>
          <cell r="F5013">
            <v>86</v>
          </cell>
          <cell r="G5013">
            <v>0.77017409999999997</v>
          </cell>
          <cell r="H5013">
            <v>0.46105770000000001</v>
          </cell>
          <cell r="I5013">
            <v>-0.25895370000000001</v>
          </cell>
          <cell r="J5013">
            <v>-0.10596170000000001</v>
          </cell>
          <cell r="K5013">
            <v>0</v>
          </cell>
          <cell r="L5013">
            <v>0.10596170000000001</v>
          </cell>
          <cell r="M5013">
            <v>0.25895370000000001</v>
          </cell>
          <cell r="N5013">
            <v>0.25895370000000001</v>
          </cell>
          <cell r="O5013">
            <v>5</v>
          </cell>
        </row>
        <row r="5014">
          <cell r="A5014" t="str">
            <v>C&amp;I</v>
          </cell>
          <cell r="B5014">
            <v>21</v>
          </cell>
          <cell r="C5014" t="str">
            <v>S</v>
          </cell>
          <cell r="D5014" t="str">
            <v>PCT</v>
          </cell>
          <cell r="E5014" t="str">
            <v>Enrollment Date Quintile: 2nd Earliest</v>
          </cell>
          <cell r="F5014">
            <v>83</v>
          </cell>
          <cell r="G5014">
            <v>0.76986690000000002</v>
          </cell>
          <cell r="H5014">
            <v>0.1351078</v>
          </cell>
          <cell r="I5014">
            <v>-0.26024000000000003</v>
          </cell>
          <cell r="J5014">
            <v>-0.1064881</v>
          </cell>
          <cell r="K5014">
            <v>0</v>
          </cell>
          <cell r="L5014">
            <v>0.1064881</v>
          </cell>
          <cell r="M5014">
            <v>0.26024000000000003</v>
          </cell>
          <cell r="N5014">
            <v>0.26024000000000003</v>
          </cell>
          <cell r="O5014">
            <v>5</v>
          </cell>
        </row>
        <row r="5015">
          <cell r="A5015" t="str">
            <v>C&amp;I</v>
          </cell>
          <cell r="B5015">
            <v>22</v>
          </cell>
          <cell r="C5015" t="str">
            <v>S</v>
          </cell>
          <cell r="D5015" t="str">
            <v>PCT</v>
          </cell>
          <cell r="E5015" t="str">
            <v>Enrollment Date Quintile: 2nd Earliest</v>
          </cell>
          <cell r="F5015">
            <v>76</v>
          </cell>
          <cell r="G5015">
            <v>0.79742489999999999</v>
          </cell>
          <cell r="H5015">
            <v>0.43753120000000001</v>
          </cell>
          <cell r="I5015">
            <v>-0.2596657</v>
          </cell>
          <cell r="J5015">
            <v>-0.1062531</v>
          </cell>
          <cell r="K5015">
            <v>0</v>
          </cell>
          <cell r="L5015">
            <v>0.1062531</v>
          </cell>
          <cell r="M5015">
            <v>0.2596657</v>
          </cell>
          <cell r="N5015">
            <v>0.2596657</v>
          </cell>
          <cell r="O5015">
            <v>5</v>
          </cell>
        </row>
        <row r="5016">
          <cell r="A5016" t="str">
            <v>C&amp;I</v>
          </cell>
          <cell r="B5016">
            <v>23</v>
          </cell>
          <cell r="C5016" t="str">
            <v>S</v>
          </cell>
          <cell r="D5016" t="str">
            <v>PCT</v>
          </cell>
          <cell r="E5016" t="str">
            <v>Enrollment Date Quintile: 2nd Earliest</v>
          </cell>
          <cell r="F5016">
            <v>74</v>
          </cell>
          <cell r="G5016">
            <v>0.81358050000000004</v>
          </cell>
          <cell r="H5016">
            <v>0.54929519999999998</v>
          </cell>
          <cell r="I5016">
            <v>-0.25871660000000002</v>
          </cell>
          <cell r="J5016">
            <v>-0.10586470000000001</v>
          </cell>
          <cell r="K5016">
            <v>0</v>
          </cell>
          <cell r="L5016">
            <v>0.10586470000000001</v>
          </cell>
          <cell r="M5016">
            <v>0.25871660000000002</v>
          </cell>
          <cell r="N5016">
            <v>0.25871660000000002</v>
          </cell>
          <cell r="O5016">
            <v>5</v>
          </cell>
        </row>
        <row r="5017">
          <cell r="A5017" t="str">
            <v>C&amp;I</v>
          </cell>
          <cell r="B5017">
            <v>24</v>
          </cell>
          <cell r="C5017" t="str">
            <v>S</v>
          </cell>
          <cell r="D5017" t="str">
            <v>PCT</v>
          </cell>
          <cell r="E5017" t="str">
            <v>Enrollment Date Quintile: 2nd Earliest</v>
          </cell>
          <cell r="F5017">
            <v>72.5</v>
          </cell>
          <cell r="G5017">
            <v>0.98216329999999996</v>
          </cell>
          <cell r="H5017">
            <v>0.55183579999999999</v>
          </cell>
          <cell r="I5017">
            <v>-0.2650304</v>
          </cell>
          <cell r="J5017">
            <v>-0.1084483</v>
          </cell>
          <cell r="K5017">
            <v>0</v>
          </cell>
          <cell r="L5017">
            <v>0.1084483</v>
          </cell>
          <cell r="M5017">
            <v>0.2650304</v>
          </cell>
          <cell r="N5017">
            <v>0.2650304</v>
          </cell>
          <cell r="O5017">
            <v>5</v>
          </cell>
        </row>
        <row r="5018">
          <cell r="A5018" t="str">
            <v>C&amp;I</v>
          </cell>
          <cell r="B5018">
            <v>1</v>
          </cell>
          <cell r="C5018" t="str">
            <v>S</v>
          </cell>
          <cell r="D5018" t="str">
            <v>PCT</v>
          </cell>
          <cell r="E5018" t="str">
            <v>Enrollment Date Quintile: Earliest</v>
          </cell>
          <cell r="F5018">
            <v>66.846699999999998</v>
          </cell>
          <cell r="G5018">
            <v>1.28752</v>
          </cell>
          <cell r="H5018">
            <v>1.2962089999999999</v>
          </cell>
          <cell r="I5018">
            <v>-0.27354200000000001</v>
          </cell>
          <cell r="J5018">
            <v>-0.11193119999999999</v>
          </cell>
          <cell r="K5018">
            <v>0</v>
          </cell>
          <cell r="L5018">
            <v>0.11193119999999999</v>
          </cell>
          <cell r="M5018">
            <v>0.27354200000000001</v>
          </cell>
          <cell r="N5018">
            <v>0.27354200000000001</v>
          </cell>
          <cell r="O5018">
            <v>144</v>
          </cell>
        </row>
        <row r="5019">
          <cell r="A5019" t="str">
            <v>C&amp;I</v>
          </cell>
          <cell r="B5019">
            <v>2</v>
          </cell>
          <cell r="C5019" t="str">
            <v>S</v>
          </cell>
          <cell r="D5019" t="str">
            <v>PCT</v>
          </cell>
          <cell r="E5019" t="str">
            <v>Enrollment Date Quintile: Earliest</v>
          </cell>
          <cell r="F5019">
            <v>65.018799999999999</v>
          </cell>
          <cell r="G5019">
            <v>1.2727820000000001</v>
          </cell>
          <cell r="H5019">
            <v>1.257944</v>
          </cell>
          <cell r="I5019">
            <v>-0.27186359999999998</v>
          </cell>
          <cell r="J5019">
            <v>-0.11124439999999999</v>
          </cell>
          <cell r="K5019">
            <v>0</v>
          </cell>
          <cell r="L5019">
            <v>0.11124439999999999</v>
          </cell>
          <cell r="M5019">
            <v>0.27186359999999998</v>
          </cell>
          <cell r="N5019">
            <v>0.27186359999999998</v>
          </cell>
          <cell r="O5019">
            <v>144</v>
          </cell>
        </row>
        <row r="5020">
          <cell r="A5020" t="str">
            <v>C&amp;I</v>
          </cell>
          <cell r="B5020">
            <v>3</v>
          </cell>
          <cell r="C5020" t="str">
            <v>S</v>
          </cell>
          <cell r="D5020" t="str">
            <v>PCT</v>
          </cell>
          <cell r="E5020" t="str">
            <v>Enrollment Date Quintile: Earliest</v>
          </cell>
          <cell r="F5020">
            <v>63.473599999999998</v>
          </cell>
          <cell r="G5020">
            <v>1.254065</v>
          </cell>
          <cell r="H5020">
            <v>1.2379020000000001</v>
          </cell>
          <cell r="I5020">
            <v>-0.2700071</v>
          </cell>
          <cell r="J5020">
            <v>-0.11048470000000001</v>
          </cell>
          <cell r="K5020">
            <v>0</v>
          </cell>
          <cell r="L5020">
            <v>0.11048470000000001</v>
          </cell>
          <cell r="M5020">
            <v>0.2700071</v>
          </cell>
          <cell r="N5020">
            <v>0.2700071</v>
          </cell>
          <cell r="O5020">
            <v>144</v>
          </cell>
        </row>
        <row r="5021">
          <cell r="A5021" t="str">
            <v>C&amp;I</v>
          </cell>
          <cell r="B5021">
            <v>4</v>
          </cell>
          <cell r="C5021" t="str">
            <v>S</v>
          </cell>
          <cell r="D5021" t="str">
            <v>PCT</v>
          </cell>
          <cell r="E5021" t="str">
            <v>Enrollment Date Quintile: Earliest</v>
          </cell>
          <cell r="F5021">
            <v>63.253300000000003</v>
          </cell>
          <cell r="G5021">
            <v>1.2194240000000001</v>
          </cell>
          <cell r="H5021">
            <v>1.2797700000000001</v>
          </cell>
          <cell r="I5021">
            <v>-0.2687252</v>
          </cell>
          <cell r="J5021">
            <v>-0.10996019999999999</v>
          </cell>
          <cell r="K5021">
            <v>0</v>
          </cell>
          <cell r="L5021">
            <v>0.10996019999999999</v>
          </cell>
          <cell r="M5021">
            <v>0.2687252</v>
          </cell>
          <cell r="N5021">
            <v>0.2687252</v>
          </cell>
          <cell r="O5021">
            <v>144</v>
          </cell>
        </row>
        <row r="5022">
          <cell r="A5022" t="str">
            <v>C&amp;I</v>
          </cell>
          <cell r="B5022">
            <v>5</v>
          </cell>
          <cell r="C5022" t="str">
            <v>S</v>
          </cell>
          <cell r="D5022" t="str">
            <v>PCT</v>
          </cell>
          <cell r="E5022" t="str">
            <v>Enrollment Date Quintile: Earliest</v>
          </cell>
          <cell r="F5022">
            <v>62.747599999999998</v>
          </cell>
          <cell r="G5022">
            <v>1.2403900000000001</v>
          </cell>
          <cell r="H5022">
            <v>1.255538</v>
          </cell>
          <cell r="I5022">
            <v>-0.26809949999999999</v>
          </cell>
          <cell r="J5022">
            <v>-0.1097042</v>
          </cell>
          <cell r="K5022">
            <v>0</v>
          </cell>
          <cell r="L5022">
            <v>0.1097042</v>
          </cell>
          <cell r="M5022">
            <v>0.26809949999999999</v>
          </cell>
          <cell r="N5022">
            <v>0.26809949999999999</v>
          </cell>
          <cell r="O5022">
            <v>144</v>
          </cell>
        </row>
        <row r="5023">
          <cell r="A5023" t="str">
            <v>C&amp;I</v>
          </cell>
          <cell r="B5023">
            <v>6</v>
          </cell>
          <cell r="C5023" t="str">
            <v>S</v>
          </cell>
          <cell r="D5023" t="str">
            <v>PCT</v>
          </cell>
          <cell r="E5023" t="str">
            <v>Enrollment Date Quintile: Earliest</v>
          </cell>
          <cell r="F5023">
            <v>62.152500000000003</v>
          </cell>
          <cell r="G5023">
            <v>1.247206</v>
          </cell>
          <cell r="H5023">
            <v>1.265263</v>
          </cell>
          <cell r="I5023">
            <v>-0.26835560000000003</v>
          </cell>
          <cell r="J5023">
            <v>-0.1098089</v>
          </cell>
          <cell r="K5023">
            <v>0</v>
          </cell>
          <cell r="L5023">
            <v>0.1098089</v>
          </cell>
          <cell r="M5023">
            <v>0.26835560000000003</v>
          </cell>
          <cell r="N5023">
            <v>0.26835560000000003</v>
          </cell>
          <cell r="O5023">
            <v>144</v>
          </cell>
        </row>
        <row r="5024">
          <cell r="A5024" t="str">
            <v>C&amp;I</v>
          </cell>
          <cell r="B5024">
            <v>7</v>
          </cell>
          <cell r="C5024" t="str">
            <v>S</v>
          </cell>
          <cell r="D5024" t="str">
            <v>PCT</v>
          </cell>
          <cell r="E5024" t="str">
            <v>Enrollment Date Quintile: Earliest</v>
          </cell>
          <cell r="F5024">
            <v>61.592799999999997</v>
          </cell>
          <cell r="G5024">
            <v>1.3575950000000001</v>
          </cell>
          <cell r="H5024">
            <v>1.3368100000000001</v>
          </cell>
          <cell r="I5024">
            <v>-0.27040229999999998</v>
          </cell>
          <cell r="J5024">
            <v>-0.11064640000000001</v>
          </cell>
          <cell r="K5024">
            <v>0</v>
          </cell>
          <cell r="L5024">
            <v>0.11064640000000001</v>
          </cell>
          <cell r="M5024">
            <v>0.27040229999999998</v>
          </cell>
          <cell r="N5024">
            <v>0.27040229999999998</v>
          </cell>
          <cell r="O5024">
            <v>144</v>
          </cell>
        </row>
        <row r="5025">
          <cell r="A5025" t="str">
            <v>C&amp;I</v>
          </cell>
          <cell r="B5025">
            <v>8</v>
          </cell>
          <cell r="C5025" t="str">
            <v>S</v>
          </cell>
          <cell r="D5025" t="str">
            <v>PCT</v>
          </cell>
          <cell r="E5025" t="str">
            <v>Enrollment Date Quintile: Earliest</v>
          </cell>
          <cell r="F5025">
            <v>63.3902</v>
          </cell>
          <cell r="G5025">
            <v>1.478505</v>
          </cell>
          <cell r="H5025">
            <v>1.45157</v>
          </cell>
          <cell r="I5025">
            <v>-0.27199250000000003</v>
          </cell>
          <cell r="J5025">
            <v>-0.1112971</v>
          </cell>
          <cell r="K5025">
            <v>0</v>
          </cell>
          <cell r="L5025">
            <v>0.1112971</v>
          </cell>
          <cell r="M5025">
            <v>0.27199250000000003</v>
          </cell>
          <cell r="N5025">
            <v>0.27199250000000003</v>
          </cell>
          <cell r="O5025">
            <v>144</v>
          </cell>
        </row>
        <row r="5026">
          <cell r="A5026" t="str">
            <v>C&amp;I</v>
          </cell>
          <cell r="B5026">
            <v>9</v>
          </cell>
          <cell r="C5026" t="str">
            <v>S</v>
          </cell>
          <cell r="D5026" t="str">
            <v>PCT</v>
          </cell>
          <cell r="E5026" t="str">
            <v>Enrollment Date Quintile: Earliest</v>
          </cell>
          <cell r="F5026">
            <v>69.424599999999998</v>
          </cell>
          <cell r="G5026">
            <v>1.976386</v>
          </cell>
          <cell r="H5026">
            <v>2.0315850000000002</v>
          </cell>
          <cell r="I5026">
            <v>-0.27869759999999999</v>
          </cell>
          <cell r="J5026">
            <v>-0.1140408</v>
          </cell>
          <cell r="K5026">
            <v>0</v>
          </cell>
          <cell r="L5026">
            <v>0.1140408</v>
          </cell>
          <cell r="M5026">
            <v>0.27869759999999999</v>
          </cell>
          <cell r="N5026">
            <v>0.27869759999999999</v>
          </cell>
          <cell r="O5026">
            <v>144</v>
          </cell>
        </row>
        <row r="5027">
          <cell r="A5027" t="str">
            <v>C&amp;I</v>
          </cell>
          <cell r="B5027">
            <v>10</v>
          </cell>
          <cell r="C5027" t="str">
            <v>S</v>
          </cell>
          <cell r="D5027" t="str">
            <v>PCT</v>
          </cell>
          <cell r="E5027" t="str">
            <v>Enrollment Date Quintile: Earliest</v>
          </cell>
          <cell r="F5027">
            <v>76.449600000000004</v>
          </cell>
          <cell r="G5027">
            <v>3.1078269999999999</v>
          </cell>
          <cell r="H5027">
            <v>3.4159510000000002</v>
          </cell>
          <cell r="I5027">
            <v>-0.2980372</v>
          </cell>
          <cell r="J5027">
            <v>-0.1219544</v>
          </cell>
          <cell r="K5027">
            <v>0</v>
          </cell>
          <cell r="L5027">
            <v>0.1219544</v>
          </cell>
          <cell r="M5027">
            <v>0.2980372</v>
          </cell>
          <cell r="N5027">
            <v>0.2980372</v>
          </cell>
          <cell r="O5027">
            <v>144</v>
          </cell>
        </row>
        <row r="5028">
          <cell r="A5028" t="str">
            <v>C&amp;I</v>
          </cell>
          <cell r="B5028">
            <v>11</v>
          </cell>
          <cell r="C5028" t="str">
            <v>S</v>
          </cell>
          <cell r="D5028" t="str">
            <v>PCT</v>
          </cell>
          <cell r="E5028" t="str">
            <v>Enrollment Date Quintile: Earliest</v>
          </cell>
          <cell r="F5028">
            <v>81.834299999999999</v>
          </cell>
          <cell r="G5028">
            <v>4.1284489999999998</v>
          </cell>
          <cell r="H5028">
            <v>4.1136840000000001</v>
          </cell>
          <cell r="I5028">
            <v>-0.30611080000000002</v>
          </cell>
          <cell r="J5028">
            <v>-0.12525810000000001</v>
          </cell>
          <cell r="K5028">
            <v>0</v>
          </cell>
          <cell r="L5028">
            <v>0.12525810000000001</v>
          </cell>
          <cell r="M5028">
            <v>0.30611080000000002</v>
          </cell>
          <cell r="N5028">
            <v>0.30611080000000002</v>
          </cell>
          <cell r="O5028">
            <v>144</v>
          </cell>
        </row>
        <row r="5029">
          <cell r="A5029" t="str">
            <v>C&amp;I</v>
          </cell>
          <cell r="B5029">
            <v>12</v>
          </cell>
          <cell r="C5029" t="str">
            <v>S</v>
          </cell>
          <cell r="D5029" t="str">
            <v>PCT</v>
          </cell>
          <cell r="E5029" t="str">
            <v>Enrollment Date Quintile: Earliest</v>
          </cell>
          <cell r="F5029">
            <v>85.503399999999999</v>
          </cell>
          <cell r="G5029">
            <v>4.5459889999999996</v>
          </cell>
          <cell r="H5029">
            <v>4.6304650000000001</v>
          </cell>
          <cell r="I5029">
            <v>-0.30910989999999999</v>
          </cell>
          <cell r="J5029">
            <v>-0.12648529999999999</v>
          </cell>
          <cell r="K5029">
            <v>0</v>
          </cell>
          <cell r="L5029">
            <v>0.12648529999999999</v>
          </cell>
          <cell r="M5029">
            <v>0.30910989999999999</v>
          </cell>
          <cell r="N5029">
            <v>0.30910989999999999</v>
          </cell>
          <cell r="O5029">
            <v>144</v>
          </cell>
        </row>
        <row r="5030">
          <cell r="A5030" t="str">
            <v>C&amp;I</v>
          </cell>
          <cell r="B5030">
            <v>13</v>
          </cell>
          <cell r="C5030" t="str">
            <v>S</v>
          </cell>
          <cell r="D5030" t="str">
            <v>PCT</v>
          </cell>
          <cell r="E5030" t="str">
            <v>Enrollment Date Quintile: Earliest</v>
          </cell>
          <cell r="F5030">
            <v>88.469700000000003</v>
          </cell>
          <cell r="G5030">
            <v>4.9451000000000001</v>
          </cell>
          <cell r="H5030">
            <v>5.05131</v>
          </cell>
          <cell r="I5030">
            <v>-0.30875710000000001</v>
          </cell>
          <cell r="J5030">
            <v>-0.12634090000000001</v>
          </cell>
          <cell r="K5030">
            <v>0</v>
          </cell>
          <cell r="L5030">
            <v>0.12634090000000001</v>
          </cell>
          <cell r="M5030">
            <v>0.30875710000000001</v>
          </cell>
          <cell r="N5030">
            <v>0.30875710000000001</v>
          </cell>
          <cell r="O5030">
            <v>144</v>
          </cell>
        </row>
        <row r="5031">
          <cell r="A5031" t="str">
            <v>C&amp;I</v>
          </cell>
          <cell r="B5031">
            <v>14</v>
          </cell>
          <cell r="C5031" t="str">
            <v>S</v>
          </cell>
          <cell r="D5031" t="str">
            <v>PCT</v>
          </cell>
          <cell r="E5031" t="str">
            <v>Enrollment Date Quintile: Earliest</v>
          </cell>
          <cell r="F5031">
            <v>91.063800000000001</v>
          </cell>
          <cell r="G5031">
            <v>5.3187639999999998</v>
          </cell>
          <cell r="H5031">
            <v>5.2556079999999996</v>
          </cell>
          <cell r="I5031">
            <v>-0.30879430000000002</v>
          </cell>
          <cell r="J5031">
            <v>-0.1263561</v>
          </cell>
          <cell r="K5031">
            <v>0</v>
          </cell>
          <cell r="L5031">
            <v>0.1263561</v>
          </cell>
          <cell r="M5031">
            <v>0.30879430000000002</v>
          </cell>
          <cell r="N5031">
            <v>0.30879430000000002</v>
          </cell>
          <cell r="O5031">
            <v>144</v>
          </cell>
        </row>
        <row r="5032">
          <cell r="A5032" t="str">
            <v>C&amp;I</v>
          </cell>
          <cell r="B5032">
            <v>15</v>
          </cell>
          <cell r="C5032" t="str">
            <v>S</v>
          </cell>
          <cell r="D5032" t="str">
            <v>PCT</v>
          </cell>
          <cell r="E5032" t="str">
            <v>Enrollment Date Quintile: Earliest</v>
          </cell>
          <cell r="F5032">
            <v>93.391599999999997</v>
          </cell>
          <cell r="G5032">
            <v>5.7659140000000004</v>
          </cell>
          <cell r="H5032">
            <v>5.6531510000000003</v>
          </cell>
          <cell r="I5032">
            <v>-0.3117569</v>
          </cell>
          <cell r="J5032">
            <v>-0.1275684</v>
          </cell>
          <cell r="K5032">
            <v>0</v>
          </cell>
          <cell r="L5032">
            <v>0.1275684</v>
          </cell>
          <cell r="M5032">
            <v>0.3117569</v>
          </cell>
          <cell r="N5032">
            <v>0.3117569</v>
          </cell>
          <cell r="O5032">
            <v>144</v>
          </cell>
        </row>
        <row r="5033">
          <cell r="A5033" t="str">
            <v>C&amp;I</v>
          </cell>
          <cell r="B5033">
            <v>16</v>
          </cell>
          <cell r="C5033" t="str">
            <v>S</v>
          </cell>
          <cell r="D5033" t="str">
            <v>PCT</v>
          </cell>
          <cell r="E5033" t="str">
            <v>Enrollment Date Quintile: Earliest</v>
          </cell>
          <cell r="F5033">
            <v>95.043800000000005</v>
          </cell>
          <cell r="G5033">
            <v>6.0371649999999999</v>
          </cell>
          <cell r="H5033">
            <v>5.1449980000000002</v>
          </cell>
          <cell r="I5033">
            <v>-0.31227480000000002</v>
          </cell>
          <cell r="J5033">
            <v>-0.12778030000000001</v>
          </cell>
          <cell r="K5033">
            <v>0</v>
          </cell>
          <cell r="L5033">
            <v>0.12778030000000001</v>
          </cell>
          <cell r="M5033">
            <v>0.31227480000000002</v>
          </cell>
          <cell r="N5033">
            <v>0.31227480000000002</v>
          </cell>
          <cell r="O5033">
            <v>144</v>
          </cell>
        </row>
        <row r="5034">
          <cell r="A5034" t="str">
            <v>C&amp;I</v>
          </cell>
          <cell r="B5034">
            <v>17</v>
          </cell>
          <cell r="C5034" t="str">
            <v>S</v>
          </cell>
          <cell r="D5034" t="str">
            <v>PCT</v>
          </cell>
          <cell r="E5034" t="str">
            <v>Enrollment Date Quintile: Earliest</v>
          </cell>
          <cell r="F5034">
            <v>95.491200000000006</v>
          </cell>
          <cell r="G5034">
            <v>5.6185980000000004</v>
          </cell>
          <cell r="H5034">
            <v>5.0105440000000003</v>
          </cell>
          <cell r="I5034">
            <v>-0.31558589999999997</v>
          </cell>
          <cell r="J5034">
            <v>-0.12913520000000001</v>
          </cell>
          <cell r="K5034">
            <v>0</v>
          </cell>
          <cell r="L5034">
            <v>0.12913520000000001</v>
          </cell>
          <cell r="M5034">
            <v>0.31558589999999997</v>
          </cell>
          <cell r="N5034">
            <v>0.31558589999999997</v>
          </cell>
          <cell r="O5034">
            <v>144</v>
          </cell>
        </row>
        <row r="5035">
          <cell r="A5035" t="str">
            <v>C&amp;I</v>
          </cell>
          <cell r="B5035">
            <v>18</v>
          </cell>
          <cell r="C5035" t="str">
            <v>S</v>
          </cell>
          <cell r="D5035" t="str">
            <v>PCT</v>
          </cell>
          <cell r="E5035" t="str">
            <v>Enrollment Date Quintile: Earliest</v>
          </cell>
          <cell r="F5035">
            <v>94.937100000000001</v>
          </cell>
          <cell r="G5035">
            <v>4.7769170000000001</v>
          </cell>
          <cell r="H5035">
            <v>3.9977710000000002</v>
          </cell>
          <cell r="I5035">
            <v>-0.31211820000000001</v>
          </cell>
          <cell r="J5035">
            <v>-0.1277162</v>
          </cell>
          <cell r="K5035">
            <v>0</v>
          </cell>
          <cell r="L5035">
            <v>0.1277162</v>
          </cell>
          <cell r="M5035">
            <v>0.31211820000000001</v>
          </cell>
          <cell r="N5035">
            <v>0.31211820000000001</v>
          </cell>
          <cell r="O5035">
            <v>144</v>
          </cell>
        </row>
        <row r="5036">
          <cell r="A5036" t="str">
            <v>C&amp;I</v>
          </cell>
          <cell r="B5036">
            <v>19</v>
          </cell>
          <cell r="C5036" t="str">
            <v>S</v>
          </cell>
          <cell r="D5036" t="str">
            <v>PCT</v>
          </cell>
          <cell r="E5036" t="str">
            <v>Enrollment Date Quintile: Earliest</v>
          </cell>
          <cell r="F5036">
            <v>92.539599999999993</v>
          </cell>
          <cell r="G5036">
            <v>3.6664330000000001</v>
          </cell>
          <cell r="H5036">
            <v>2.8834689999999998</v>
          </cell>
          <cell r="I5036">
            <v>-0.33766649999999998</v>
          </cell>
          <cell r="J5036">
            <v>-0.1381704</v>
          </cell>
          <cell r="K5036">
            <v>0</v>
          </cell>
          <cell r="L5036">
            <v>0.1381704</v>
          </cell>
          <cell r="M5036">
            <v>0.33766649999999998</v>
          </cell>
          <cell r="N5036">
            <v>0.33766649999999998</v>
          </cell>
          <cell r="O5036">
            <v>144</v>
          </cell>
        </row>
        <row r="5037">
          <cell r="A5037" t="str">
            <v>C&amp;I</v>
          </cell>
          <cell r="B5037">
            <v>20</v>
          </cell>
          <cell r="C5037" t="str">
            <v>S</v>
          </cell>
          <cell r="D5037" t="str">
            <v>PCT</v>
          </cell>
          <cell r="E5037" t="str">
            <v>Enrollment Date Quintile: Earliest</v>
          </cell>
          <cell r="F5037">
            <v>86.556899999999999</v>
          </cell>
          <cell r="G5037">
            <v>3.5429189999999999</v>
          </cell>
          <cell r="H5037">
            <v>2.8508990000000001</v>
          </cell>
          <cell r="I5037">
            <v>-0.34590969999999999</v>
          </cell>
          <cell r="J5037">
            <v>-0.14154340000000001</v>
          </cell>
          <cell r="K5037">
            <v>0</v>
          </cell>
          <cell r="L5037">
            <v>0.14154340000000001</v>
          </cell>
          <cell r="M5037">
            <v>0.34590969999999999</v>
          </cell>
          <cell r="N5037">
            <v>0.34590969999999999</v>
          </cell>
          <cell r="O5037">
            <v>144</v>
          </cell>
        </row>
        <row r="5038">
          <cell r="A5038" t="str">
            <v>C&amp;I</v>
          </cell>
          <cell r="B5038">
            <v>21</v>
          </cell>
          <cell r="C5038" t="str">
            <v>S</v>
          </cell>
          <cell r="D5038" t="str">
            <v>PCT</v>
          </cell>
          <cell r="E5038" t="str">
            <v>Enrollment Date Quintile: Earliest</v>
          </cell>
          <cell r="F5038">
            <v>81.397999999999996</v>
          </cell>
          <cell r="G5038">
            <v>2.826495</v>
          </cell>
          <cell r="H5038">
            <v>2.353974</v>
          </cell>
          <cell r="I5038">
            <v>-0.34995130000000002</v>
          </cell>
          <cell r="J5038">
            <v>-0.1431973</v>
          </cell>
          <cell r="K5038">
            <v>0</v>
          </cell>
          <cell r="L5038">
            <v>0.1431973</v>
          </cell>
          <cell r="M5038">
            <v>0.34995130000000002</v>
          </cell>
          <cell r="N5038">
            <v>0.34995130000000002</v>
          </cell>
          <cell r="O5038">
            <v>144</v>
          </cell>
        </row>
        <row r="5039">
          <cell r="A5039" t="str">
            <v>C&amp;I</v>
          </cell>
          <cell r="B5039">
            <v>22</v>
          </cell>
          <cell r="C5039" t="str">
            <v>S</v>
          </cell>
          <cell r="D5039" t="str">
            <v>PCT</v>
          </cell>
          <cell r="E5039" t="str">
            <v>Enrollment Date Quintile: Earliest</v>
          </cell>
          <cell r="F5039">
            <v>77.918300000000002</v>
          </cell>
          <cell r="G5039">
            <v>2.0190579999999998</v>
          </cell>
          <cell r="H5039">
            <v>1.6563840000000001</v>
          </cell>
          <cell r="I5039">
            <v>-0.3295805</v>
          </cell>
          <cell r="J5039">
            <v>-0.1348616</v>
          </cell>
          <cell r="K5039">
            <v>0</v>
          </cell>
          <cell r="L5039">
            <v>0.1348616</v>
          </cell>
          <cell r="M5039">
            <v>0.3295805</v>
          </cell>
          <cell r="N5039">
            <v>0.3295805</v>
          </cell>
          <cell r="O5039">
            <v>144</v>
          </cell>
        </row>
        <row r="5040">
          <cell r="A5040" t="str">
            <v>C&amp;I</v>
          </cell>
          <cell r="B5040">
            <v>23</v>
          </cell>
          <cell r="C5040" t="str">
            <v>S</v>
          </cell>
          <cell r="D5040" t="str">
            <v>PCT</v>
          </cell>
          <cell r="E5040" t="str">
            <v>Enrollment Date Quintile: Earliest</v>
          </cell>
          <cell r="F5040">
            <v>75.513000000000005</v>
          </cell>
          <cell r="G5040">
            <v>1.6352230000000001</v>
          </cell>
          <cell r="H5040">
            <v>1.4706459999999999</v>
          </cell>
          <cell r="I5040">
            <v>-0.30425079999999999</v>
          </cell>
          <cell r="J5040">
            <v>-0.124497</v>
          </cell>
          <cell r="K5040">
            <v>0</v>
          </cell>
          <cell r="L5040">
            <v>0.124497</v>
          </cell>
          <cell r="M5040">
            <v>0.30425079999999999</v>
          </cell>
          <cell r="N5040">
            <v>0.30425079999999999</v>
          </cell>
          <cell r="O5040">
            <v>144</v>
          </cell>
        </row>
        <row r="5041">
          <cell r="A5041" t="str">
            <v>C&amp;I</v>
          </cell>
          <cell r="B5041">
            <v>24</v>
          </cell>
          <cell r="C5041" t="str">
            <v>S</v>
          </cell>
          <cell r="D5041" t="str">
            <v>PCT</v>
          </cell>
          <cell r="E5041" t="str">
            <v>Enrollment Date Quintile: Earliest</v>
          </cell>
          <cell r="F5041">
            <v>73.538700000000006</v>
          </cell>
          <cell r="G5041">
            <v>1.349469</v>
          </cell>
          <cell r="H5041">
            <v>1.321332</v>
          </cell>
          <cell r="I5041">
            <v>-0.2871689</v>
          </cell>
          <cell r="J5041">
            <v>-0.11750720000000001</v>
          </cell>
          <cell r="K5041">
            <v>0</v>
          </cell>
          <cell r="L5041">
            <v>0.11750720000000001</v>
          </cell>
          <cell r="M5041">
            <v>0.2871689</v>
          </cell>
          <cell r="N5041">
            <v>0.2871689</v>
          </cell>
          <cell r="O5041">
            <v>144</v>
          </cell>
        </row>
        <row r="5042">
          <cell r="A5042" t="str">
            <v>C&amp;I</v>
          </cell>
          <cell r="B5042">
            <v>1</v>
          </cell>
          <cell r="C5042" t="str">
            <v>S</v>
          </cell>
          <cell r="D5042" t="str">
            <v>PCT</v>
          </cell>
          <cell r="E5042" t="str">
            <v>Enrollment Date Quintile: Latest</v>
          </cell>
          <cell r="F5042">
            <v>70.373599999999996</v>
          </cell>
          <cell r="G5042">
            <v>1.269145</v>
          </cell>
          <cell r="H5042">
            <v>1.0938920000000001</v>
          </cell>
          <cell r="I5042">
            <v>-0.65809799999999996</v>
          </cell>
          <cell r="J5042">
            <v>-0.26928839999999998</v>
          </cell>
          <cell r="K5042">
            <v>0</v>
          </cell>
          <cell r="L5042">
            <v>0.26928839999999998</v>
          </cell>
          <cell r="M5042">
            <v>0.65809799999999996</v>
          </cell>
          <cell r="N5042">
            <v>0.65809799999999996</v>
          </cell>
          <cell r="O5042">
            <v>22</v>
          </cell>
        </row>
        <row r="5043">
          <cell r="A5043" t="str">
            <v>C&amp;I</v>
          </cell>
          <cell r="B5043">
            <v>2</v>
          </cell>
          <cell r="C5043" t="str">
            <v>S</v>
          </cell>
          <cell r="D5043" t="str">
            <v>PCT</v>
          </cell>
          <cell r="E5043" t="str">
            <v>Enrollment Date Quintile: Latest</v>
          </cell>
          <cell r="F5043">
            <v>67.450500000000005</v>
          </cell>
          <cell r="G5043">
            <v>0.96129690000000001</v>
          </cell>
          <cell r="H5043">
            <v>0.93816690000000003</v>
          </cell>
          <cell r="I5043">
            <v>-0.65859460000000003</v>
          </cell>
          <cell r="J5043">
            <v>-0.2694916</v>
          </cell>
          <cell r="K5043">
            <v>0</v>
          </cell>
          <cell r="L5043">
            <v>0.2694916</v>
          </cell>
          <cell r="M5043">
            <v>0.65859460000000003</v>
          </cell>
          <cell r="N5043">
            <v>0.65859460000000003</v>
          </cell>
          <cell r="O5043">
            <v>22</v>
          </cell>
        </row>
        <row r="5044">
          <cell r="A5044" t="str">
            <v>C&amp;I</v>
          </cell>
          <cell r="B5044">
            <v>3</v>
          </cell>
          <cell r="C5044" t="str">
            <v>S</v>
          </cell>
          <cell r="D5044" t="str">
            <v>PCT</v>
          </cell>
          <cell r="E5044" t="str">
            <v>Enrollment Date Quintile: Latest</v>
          </cell>
          <cell r="F5044">
            <v>67.1374</v>
          </cell>
          <cell r="G5044">
            <v>0.82609440000000001</v>
          </cell>
          <cell r="H5044">
            <v>0.88349750000000005</v>
          </cell>
          <cell r="I5044">
            <v>-0.65352149999999998</v>
          </cell>
          <cell r="J5044">
            <v>-0.26741569999999998</v>
          </cell>
          <cell r="K5044">
            <v>0</v>
          </cell>
          <cell r="L5044">
            <v>0.26741569999999998</v>
          </cell>
          <cell r="M5044">
            <v>0.65352149999999998</v>
          </cell>
          <cell r="N5044">
            <v>0.65352149999999998</v>
          </cell>
          <cell r="O5044">
            <v>22</v>
          </cell>
        </row>
        <row r="5045">
          <cell r="A5045" t="str">
            <v>C&amp;I</v>
          </cell>
          <cell r="B5045">
            <v>4</v>
          </cell>
          <cell r="C5045" t="str">
            <v>S</v>
          </cell>
          <cell r="D5045" t="str">
            <v>PCT</v>
          </cell>
          <cell r="E5045" t="str">
            <v>Enrollment Date Quintile: Latest</v>
          </cell>
          <cell r="F5045">
            <v>66.434100000000001</v>
          </cell>
          <cell r="G5045">
            <v>0.81455549999999999</v>
          </cell>
          <cell r="H5045">
            <v>0.89386140000000003</v>
          </cell>
          <cell r="I5045">
            <v>-0.64824309999999996</v>
          </cell>
          <cell r="J5045">
            <v>-0.26525579999999999</v>
          </cell>
          <cell r="K5045">
            <v>0</v>
          </cell>
          <cell r="L5045">
            <v>0.26525579999999999</v>
          </cell>
          <cell r="M5045">
            <v>0.64824309999999996</v>
          </cell>
          <cell r="N5045">
            <v>0.64824309999999996</v>
          </cell>
          <cell r="O5045">
            <v>22</v>
          </cell>
        </row>
        <row r="5046">
          <cell r="A5046" t="str">
            <v>C&amp;I</v>
          </cell>
          <cell r="B5046">
            <v>5</v>
          </cell>
          <cell r="C5046" t="str">
            <v>S</v>
          </cell>
          <cell r="D5046" t="str">
            <v>PCT</v>
          </cell>
          <cell r="E5046" t="str">
            <v>Enrollment Date Quintile: Latest</v>
          </cell>
          <cell r="F5046">
            <v>64.840699999999998</v>
          </cell>
          <cell r="G5046">
            <v>0.80741459999999998</v>
          </cell>
          <cell r="H5046">
            <v>0.90534150000000002</v>
          </cell>
          <cell r="I5046">
            <v>-0.63727739999999999</v>
          </cell>
          <cell r="J5046">
            <v>-0.26076870000000002</v>
          </cell>
          <cell r="K5046">
            <v>0</v>
          </cell>
          <cell r="L5046">
            <v>0.26076870000000002</v>
          </cell>
          <cell r="M5046">
            <v>0.63727739999999999</v>
          </cell>
          <cell r="N5046">
            <v>0.63727739999999999</v>
          </cell>
          <cell r="O5046">
            <v>22</v>
          </cell>
        </row>
        <row r="5047">
          <cell r="A5047" t="str">
            <v>C&amp;I</v>
          </cell>
          <cell r="B5047">
            <v>6</v>
          </cell>
          <cell r="C5047" t="str">
            <v>S</v>
          </cell>
          <cell r="D5047" t="str">
            <v>PCT</v>
          </cell>
          <cell r="E5047" t="str">
            <v>Enrollment Date Quintile: Latest</v>
          </cell>
          <cell r="F5047">
            <v>64.043999999999997</v>
          </cell>
          <cell r="G5047">
            <v>0.76580040000000005</v>
          </cell>
          <cell r="H5047">
            <v>0.85702730000000005</v>
          </cell>
          <cell r="I5047">
            <v>-0.63257850000000004</v>
          </cell>
          <cell r="J5047">
            <v>-0.25884600000000002</v>
          </cell>
          <cell r="K5047">
            <v>0</v>
          </cell>
          <cell r="L5047">
            <v>0.25884600000000002</v>
          </cell>
          <cell r="M5047">
            <v>0.63257850000000004</v>
          </cell>
          <cell r="N5047">
            <v>0.63257850000000004</v>
          </cell>
          <cell r="O5047">
            <v>22</v>
          </cell>
        </row>
        <row r="5048">
          <cell r="A5048" t="str">
            <v>C&amp;I</v>
          </cell>
          <cell r="B5048">
            <v>7</v>
          </cell>
          <cell r="C5048" t="str">
            <v>S</v>
          </cell>
          <cell r="D5048" t="str">
            <v>PCT</v>
          </cell>
          <cell r="E5048" t="str">
            <v>Enrollment Date Quintile: Latest</v>
          </cell>
          <cell r="F5048">
            <v>62.450600000000001</v>
          </cell>
          <cell r="G5048">
            <v>0.79627360000000003</v>
          </cell>
          <cell r="H5048">
            <v>0.92168209999999995</v>
          </cell>
          <cell r="I5048">
            <v>-0.62919559999999997</v>
          </cell>
          <cell r="J5048">
            <v>-0.25746170000000002</v>
          </cell>
          <cell r="K5048">
            <v>0</v>
          </cell>
          <cell r="L5048">
            <v>0.25746170000000002</v>
          </cell>
          <cell r="M5048">
            <v>0.62919559999999997</v>
          </cell>
          <cell r="N5048">
            <v>0.62919559999999997</v>
          </cell>
          <cell r="O5048">
            <v>22</v>
          </cell>
        </row>
        <row r="5049">
          <cell r="A5049" t="str">
            <v>C&amp;I</v>
          </cell>
          <cell r="B5049">
            <v>8</v>
          </cell>
          <cell r="C5049" t="str">
            <v>S</v>
          </cell>
          <cell r="D5049" t="str">
            <v>PCT</v>
          </cell>
          <cell r="E5049" t="str">
            <v>Enrollment Date Quintile: Latest</v>
          </cell>
          <cell r="F5049">
            <v>63.2637</v>
          </cell>
          <cell r="G5049">
            <v>0.98159949999999996</v>
          </cell>
          <cell r="H5049">
            <v>0.98836349999999995</v>
          </cell>
          <cell r="I5049">
            <v>-0.63336579999999998</v>
          </cell>
          <cell r="J5049">
            <v>-0.25916810000000001</v>
          </cell>
          <cell r="K5049">
            <v>0</v>
          </cell>
          <cell r="L5049">
            <v>0.25916810000000001</v>
          </cell>
          <cell r="M5049">
            <v>0.63336579999999998</v>
          </cell>
          <cell r="N5049">
            <v>0.63336579999999998</v>
          </cell>
          <cell r="O5049">
            <v>22</v>
          </cell>
        </row>
        <row r="5050">
          <cell r="A5050" t="str">
            <v>C&amp;I</v>
          </cell>
          <cell r="B5050">
            <v>9</v>
          </cell>
          <cell r="C5050" t="str">
            <v>S</v>
          </cell>
          <cell r="D5050" t="str">
            <v>PCT</v>
          </cell>
          <cell r="E5050" t="str">
            <v>Enrollment Date Quintile: Latest</v>
          </cell>
          <cell r="F5050">
            <v>67.873599999999996</v>
          </cell>
          <cell r="G5050">
            <v>2.175764</v>
          </cell>
          <cell r="H5050">
            <v>2.2356050000000001</v>
          </cell>
          <cell r="I5050">
            <v>-0.68633379999999999</v>
          </cell>
          <cell r="J5050">
            <v>-0.28084219999999999</v>
          </cell>
          <cell r="K5050">
            <v>0</v>
          </cell>
          <cell r="L5050">
            <v>0.28084219999999999</v>
          </cell>
          <cell r="M5050">
            <v>0.68633379999999999</v>
          </cell>
          <cell r="N5050">
            <v>0.68633379999999999</v>
          </cell>
          <cell r="O5050">
            <v>22</v>
          </cell>
        </row>
        <row r="5051">
          <cell r="A5051" t="str">
            <v>C&amp;I</v>
          </cell>
          <cell r="B5051">
            <v>10</v>
          </cell>
          <cell r="C5051" t="str">
            <v>S</v>
          </cell>
          <cell r="D5051" t="str">
            <v>PCT</v>
          </cell>
          <cell r="E5051" t="str">
            <v>Enrollment Date Quintile: Latest</v>
          </cell>
          <cell r="F5051">
            <v>73.170299999999997</v>
          </cell>
          <cell r="G5051">
            <v>2.947832</v>
          </cell>
          <cell r="H5051">
            <v>3.5151810000000001</v>
          </cell>
          <cell r="I5051">
            <v>-0.70409379999999999</v>
          </cell>
          <cell r="J5051">
            <v>-0.28810950000000002</v>
          </cell>
          <cell r="K5051">
            <v>0</v>
          </cell>
          <cell r="L5051">
            <v>0.28810950000000002</v>
          </cell>
          <cell r="M5051">
            <v>0.70409379999999999</v>
          </cell>
          <cell r="N5051">
            <v>0.70409379999999999</v>
          </cell>
          <cell r="O5051">
            <v>22</v>
          </cell>
        </row>
        <row r="5052">
          <cell r="A5052" t="str">
            <v>C&amp;I</v>
          </cell>
          <cell r="B5052">
            <v>11</v>
          </cell>
          <cell r="C5052" t="str">
            <v>S</v>
          </cell>
          <cell r="D5052" t="str">
            <v>PCT</v>
          </cell>
          <cell r="E5052" t="str">
            <v>Enrollment Date Quintile: Latest</v>
          </cell>
          <cell r="F5052">
            <v>77.703299999999999</v>
          </cell>
          <cell r="G5052">
            <v>3.6339440000000001</v>
          </cell>
          <cell r="H5052">
            <v>3.6268549999999999</v>
          </cell>
          <cell r="I5052">
            <v>-0.75038300000000002</v>
          </cell>
          <cell r="J5052">
            <v>-0.30705060000000001</v>
          </cell>
          <cell r="K5052">
            <v>0</v>
          </cell>
          <cell r="L5052">
            <v>0.30705060000000001</v>
          </cell>
          <cell r="M5052">
            <v>0.75038300000000002</v>
          </cell>
          <cell r="N5052">
            <v>0.75038300000000002</v>
          </cell>
          <cell r="O5052">
            <v>22</v>
          </cell>
        </row>
        <row r="5053">
          <cell r="A5053" t="str">
            <v>C&amp;I</v>
          </cell>
          <cell r="B5053">
            <v>12</v>
          </cell>
          <cell r="C5053" t="str">
            <v>S</v>
          </cell>
          <cell r="D5053" t="str">
            <v>PCT</v>
          </cell>
          <cell r="E5053" t="str">
            <v>Enrollment Date Quintile: Latest</v>
          </cell>
          <cell r="F5053">
            <v>82.719800000000006</v>
          </cell>
          <cell r="G5053">
            <v>4.9198380000000004</v>
          </cell>
          <cell r="H5053">
            <v>5.1298769999999996</v>
          </cell>
          <cell r="I5053">
            <v>-0.76558939999999998</v>
          </cell>
          <cell r="J5053">
            <v>-0.31327300000000002</v>
          </cell>
          <cell r="K5053">
            <v>0</v>
          </cell>
          <cell r="L5053">
            <v>0.31327300000000002</v>
          </cell>
          <cell r="M5053">
            <v>0.76558939999999998</v>
          </cell>
          <cell r="N5053">
            <v>0.76558939999999998</v>
          </cell>
          <cell r="O5053">
            <v>22</v>
          </cell>
        </row>
        <row r="5054">
          <cell r="A5054" t="str">
            <v>C&amp;I</v>
          </cell>
          <cell r="B5054">
            <v>13</v>
          </cell>
          <cell r="C5054" t="str">
            <v>S</v>
          </cell>
          <cell r="D5054" t="str">
            <v>PCT</v>
          </cell>
          <cell r="E5054" t="str">
            <v>Enrollment Date Quintile: Latest</v>
          </cell>
          <cell r="F5054">
            <v>86.219800000000006</v>
          </cell>
          <cell r="G5054">
            <v>4.9412560000000001</v>
          </cell>
          <cell r="H5054">
            <v>5.9643170000000003</v>
          </cell>
          <cell r="I5054">
            <v>-0.82159479999999996</v>
          </cell>
          <cell r="J5054">
            <v>-0.33618989999999999</v>
          </cell>
          <cell r="K5054">
            <v>0</v>
          </cell>
          <cell r="L5054">
            <v>0.33618989999999999</v>
          </cell>
          <cell r="M5054">
            <v>0.82159479999999996</v>
          </cell>
          <cell r="N5054">
            <v>0.82159479999999996</v>
          </cell>
          <cell r="O5054">
            <v>22</v>
          </cell>
        </row>
        <row r="5055">
          <cell r="A5055" t="str">
            <v>C&amp;I</v>
          </cell>
          <cell r="B5055">
            <v>14</v>
          </cell>
          <cell r="C5055" t="str">
            <v>S</v>
          </cell>
          <cell r="D5055" t="str">
            <v>PCT</v>
          </cell>
          <cell r="E5055" t="str">
            <v>Enrollment Date Quintile: Latest</v>
          </cell>
          <cell r="F5055">
            <v>90.609899999999996</v>
          </cell>
          <cell r="G5055">
            <v>5.3169250000000003</v>
          </cell>
          <cell r="H5055">
            <v>5.0762669999999996</v>
          </cell>
          <cell r="I5055">
            <v>-0.81418610000000002</v>
          </cell>
          <cell r="J5055">
            <v>-0.33315830000000002</v>
          </cell>
          <cell r="K5055">
            <v>0</v>
          </cell>
          <cell r="L5055">
            <v>0.33315830000000002</v>
          </cell>
          <cell r="M5055">
            <v>0.81418610000000002</v>
          </cell>
          <cell r="N5055">
            <v>0.81418610000000002</v>
          </cell>
          <cell r="O5055">
            <v>22</v>
          </cell>
        </row>
        <row r="5056">
          <cell r="A5056" t="str">
            <v>C&amp;I</v>
          </cell>
          <cell r="B5056">
            <v>15</v>
          </cell>
          <cell r="C5056" t="str">
            <v>S</v>
          </cell>
          <cell r="D5056" t="str">
            <v>PCT</v>
          </cell>
          <cell r="E5056" t="str">
            <v>Enrollment Date Quintile: Latest</v>
          </cell>
          <cell r="F5056">
            <v>94.203299999999999</v>
          </cell>
          <cell r="G5056">
            <v>6.0432269999999999</v>
          </cell>
          <cell r="H5056">
            <v>5.0578719999999997</v>
          </cell>
          <cell r="I5056">
            <v>-0.86864810000000003</v>
          </cell>
          <cell r="J5056">
            <v>-0.35544379999999998</v>
          </cell>
          <cell r="K5056">
            <v>0</v>
          </cell>
          <cell r="L5056">
            <v>0.35544379999999998</v>
          </cell>
          <cell r="M5056">
            <v>0.86864810000000003</v>
          </cell>
          <cell r="N5056">
            <v>0.86864810000000003</v>
          </cell>
          <cell r="O5056">
            <v>22</v>
          </cell>
        </row>
        <row r="5057">
          <cell r="A5057" t="str">
            <v>C&amp;I</v>
          </cell>
          <cell r="B5057">
            <v>16</v>
          </cell>
          <cell r="C5057" t="str">
            <v>S</v>
          </cell>
          <cell r="D5057" t="str">
            <v>PCT</v>
          </cell>
          <cell r="E5057" t="str">
            <v>Enrollment Date Quintile: Latest</v>
          </cell>
          <cell r="F5057">
            <v>96.109899999999996</v>
          </cell>
          <cell r="G5057">
            <v>5.9284569999999999</v>
          </cell>
          <cell r="H5057">
            <v>6.0922999999999998</v>
          </cell>
          <cell r="I5057">
            <v>-0.88389589999999996</v>
          </cell>
          <cell r="J5057">
            <v>-0.36168299999999998</v>
          </cell>
          <cell r="K5057">
            <v>0</v>
          </cell>
          <cell r="L5057">
            <v>0.36168299999999998</v>
          </cell>
          <cell r="M5057">
            <v>0.88389589999999996</v>
          </cell>
          <cell r="N5057">
            <v>0.88389589999999996</v>
          </cell>
          <cell r="O5057">
            <v>22</v>
          </cell>
        </row>
        <row r="5058">
          <cell r="A5058" t="str">
            <v>C&amp;I</v>
          </cell>
          <cell r="B5058">
            <v>17</v>
          </cell>
          <cell r="C5058" t="str">
            <v>S</v>
          </cell>
          <cell r="D5058" t="str">
            <v>PCT</v>
          </cell>
          <cell r="E5058" t="str">
            <v>Enrollment Date Quintile: Latest</v>
          </cell>
          <cell r="F5058">
            <v>97.016499999999994</v>
          </cell>
          <cell r="G5058">
            <v>6.223617</v>
          </cell>
          <cell r="H5058">
            <v>5.4991099999999999</v>
          </cell>
          <cell r="I5058">
            <v>-0.8663284</v>
          </cell>
          <cell r="J5058">
            <v>-0.35449459999999999</v>
          </cell>
          <cell r="K5058">
            <v>0</v>
          </cell>
          <cell r="L5058">
            <v>0.35449459999999999</v>
          </cell>
          <cell r="M5058">
            <v>0.8663284</v>
          </cell>
          <cell r="N5058">
            <v>0.8663284</v>
          </cell>
          <cell r="O5058">
            <v>22</v>
          </cell>
        </row>
        <row r="5059">
          <cell r="A5059" t="str">
            <v>C&amp;I</v>
          </cell>
          <cell r="B5059">
            <v>18</v>
          </cell>
          <cell r="C5059" t="str">
            <v>S</v>
          </cell>
          <cell r="D5059" t="str">
            <v>PCT</v>
          </cell>
          <cell r="E5059" t="str">
            <v>Enrollment Date Quintile: Latest</v>
          </cell>
          <cell r="F5059">
            <v>96.516499999999994</v>
          </cell>
          <cell r="G5059">
            <v>5.4286849999999998</v>
          </cell>
          <cell r="H5059">
            <v>5.5683879999999997</v>
          </cell>
          <cell r="I5059">
            <v>-0.91250310000000001</v>
          </cell>
          <cell r="J5059">
            <v>-0.37338890000000002</v>
          </cell>
          <cell r="K5059">
            <v>0</v>
          </cell>
          <cell r="L5059">
            <v>0.37338890000000002</v>
          </cell>
          <cell r="M5059">
            <v>0.91250310000000001</v>
          </cell>
          <cell r="N5059">
            <v>0.91250310000000001</v>
          </cell>
          <cell r="O5059">
            <v>22</v>
          </cell>
        </row>
        <row r="5060">
          <cell r="A5060" t="str">
            <v>C&amp;I</v>
          </cell>
          <cell r="B5060">
            <v>19</v>
          </cell>
          <cell r="C5060" t="str">
            <v>S</v>
          </cell>
          <cell r="D5060" t="str">
            <v>PCT</v>
          </cell>
          <cell r="E5060" t="str">
            <v>Enrollment Date Quintile: Latest</v>
          </cell>
          <cell r="F5060">
            <v>95.109899999999996</v>
          </cell>
          <cell r="G5060">
            <v>1.7796160000000001</v>
          </cell>
          <cell r="H5060">
            <v>2.3935550000000001</v>
          </cell>
          <cell r="I5060">
            <v>-0.92623310000000003</v>
          </cell>
          <cell r="J5060">
            <v>-0.37900709999999999</v>
          </cell>
          <cell r="K5060">
            <v>0</v>
          </cell>
          <cell r="L5060">
            <v>0.37900709999999999</v>
          </cell>
          <cell r="M5060">
            <v>0.92623310000000003</v>
          </cell>
          <cell r="N5060">
            <v>0.92623310000000003</v>
          </cell>
          <cell r="O5060">
            <v>22</v>
          </cell>
        </row>
        <row r="5061">
          <cell r="A5061" t="str">
            <v>C&amp;I</v>
          </cell>
          <cell r="B5061">
            <v>20</v>
          </cell>
          <cell r="C5061" t="str">
            <v>S</v>
          </cell>
          <cell r="D5061" t="str">
            <v>PCT</v>
          </cell>
          <cell r="E5061" t="str">
            <v>Enrollment Date Quintile: Latest</v>
          </cell>
          <cell r="F5061">
            <v>91.686800000000005</v>
          </cell>
          <cell r="G5061">
            <v>1.783903</v>
          </cell>
          <cell r="H5061">
            <v>2.2046540000000001</v>
          </cell>
          <cell r="I5061">
            <v>-0.96321599999999996</v>
          </cell>
          <cell r="J5061">
            <v>-0.3941402</v>
          </cell>
          <cell r="K5061">
            <v>0</v>
          </cell>
          <cell r="L5061">
            <v>0.3941402</v>
          </cell>
          <cell r="M5061">
            <v>0.96321599999999996</v>
          </cell>
          <cell r="N5061">
            <v>0.96321599999999996</v>
          </cell>
          <cell r="O5061">
            <v>22</v>
          </cell>
        </row>
        <row r="5062">
          <cell r="A5062" t="str">
            <v>C&amp;I</v>
          </cell>
          <cell r="B5062">
            <v>21</v>
          </cell>
          <cell r="C5062" t="str">
            <v>S</v>
          </cell>
          <cell r="D5062" t="str">
            <v>PCT</v>
          </cell>
          <cell r="E5062" t="str">
            <v>Enrollment Date Quintile: Latest</v>
          </cell>
          <cell r="F5062">
            <v>86.780199999999994</v>
          </cell>
          <cell r="G5062">
            <v>1.6888909999999999</v>
          </cell>
          <cell r="H5062">
            <v>2.4178160000000002</v>
          </cell>
          <cell r="I5062">
            <v>-0.86142240000000003</v>
          </cell>
          <cell r="J5062">
            <v>-0.3524871</v>
          </cell>
          <cell r="K5062">
            <v>0</v>
          </cell>
          <cell r="L5062">
            <v>0.3524871</v>
          </cell>
          <cell r="M5062">
            <v>0.86142240000000003</v>
          </cell>
          <cell r="N5062">
            <v>0.86142240000000003</v>
          </cell>
          <cell r="O5062">
            <v>22</v>
          </cell>
        </row>
        <row r="5063">
          <cell r="A5063" t="str">
            <v>C&amp;I</v>
          </cell>
          <cell r="B5063">
            <v>22</v>
          </cell>
          <cell r="C5063" t="str">
            <v>S</v>
          </cell>
          <cell r="D5063" t="str">
            <v>PCT</v>
          </cell>
          <cell r="E5063" t="str">
            <v>Enrollment Date Quintile: Latest</v>
          </cell>
          <cell r="F5063">
            <v>83.780199999999994</v>
          </cell>
          <cell r="G5063">
            <v>1.6678980000000001</v>
          </cell>
          <cell r="H5063">
            <v>0.79488550000000002</v>
          </cell>
          <cell r="I5063">
            <v>-0.81093219999999999</v>
          </cell>
          <cell r="J5063">
            <v>-0.33182689999999998</v>
          </cell>
          <cell r="K5063">
            <v>0</v>
          </cell>
          <cell r="L5063">
            <v>0.33182689999999998</v>
          </cell>
          <cell r="M5063">
            <v>0.81093219999999999</v>
          </cell>
          <cell r="N5063">
            <v>0.81093219999999999</v>
          </cell>
          <cell r="O5063">
            <v>22</v>
          </cell>
        </row>
        <row r="5064">
          <cell r="A5064" t="str">
            <v>C&amp;I</v>
          </cell>
          <cell r="B5064">
            <v>23</v>
          </cell>
          <cell r="C5064" t="str">
            <v>S</v>
          </cell>
          <cell r="D5064" t="str">
            <v>PCT</v>
          </cell>
          <cell r="E5064" t="str">
            <v>Enrollment Date Quintile: Latest</v>
          </cell>
          <cell r="F5064">
            <v>79.576899999999995</v>
          </cell>
          <cell r="G5064">
            <v>1.581351</v>
          </cell>
          <cell r="H5064">
            <v>0.71603490000000003</v>
          </cell>
          <cell r="I5064">
            <v>-0.73853950000000002</v>
          </cell>
          <cell r="J5064">
            <v>-0.30220439999999998</v>
          </cell>
          <cell r="K5064">
            <v>0</v>
          </cell>
          <cell r="L5064">
            <v>0.30220439999999998</v>
          </cell>
          <cell r="M5064">
            <v>0.73853950000000002</v>
          </cell>
          <cell r="N5064">
            <v>0.73853950000000002</v>
          </cell>
          <cell r="O5064">
            <v>22</v>
          </cell>
        </row>
        <row r="5065">
          <cell r="A5065" t="str">
            <v>C&amp;I</v>
          </cell>
          <cell r="B5065">
            <v>24</v>
          </cell>
          <cell r="C5065" t="str">
            <v>S</v>
          </cell>
          <cell r="D5065" t="str">
            <v>PCT</v>
          </cell>
          <cell r="E5065" t="str">
            <v>Enrollment Date Quintile: Latest</v>
          </cell>
          <cell r="F5065">
            <v>77.170299999999997</v>
          </cell>
          <cell r="G5065">
            <v>1.4719009999999999</v>
          </cell>
          <cell r="H5065">
            <v>0.77212939999999997</v>
          </cell>
          <cell r="I5065">
            <v>-0.69283550000000005</v>
          </cell>
          <cell r="J5065">
            <v>-0.2835027</v>
          </cell>
          <cell r="K5065">
            <v>0</v>
          </cell>
          <cell r="L5065">
            <v>0.2835027</v>
          </cell>
          <cell r="M5065">
            <v>0.69283550000000005</v>
          </cell>
          <cell r="N5065">
            <v>0.69283550000000005</v>
          </cell>
          <cell r="O5065">
            <v>22</v>
          </cell>
        </row>
        <row r="5066">
          <cell r="A5066" t="str">
            <v>C&amp;I</v>
          </cell>
          <cell r="B5066">
            <v>1</v>
          </cell>
          <cell r="C5066" t="str">
            <v>S</v>
          </cell>
          <cell r="D5066" t="str">
            <v>PCT</v>
          </cell>
          <cell r="E5066" t="str">
            <v>Industry: Agriculture, Mining &amp; Construction</v>
          </cell>
          <cell r="F5066">
            <v>66.333299999999994</v>
          </cell>
          <cell r="G5066">
            <v>1.005733</v>
          </cell>
          <cell r="H5066">
            <v>0.8519331</v>
          </cell>
          <cell r="I5066">
            <v>-0.82426679999999997</v>
          </cell>
          <cell r="J5066">
            <v>-0.33728330000000001</v>
          </cell>
          <cell r="K5066">
            <v>0</v>
          </cell>
          <cell r="L5066">
            <v>0.33728330000000001</v>
          </cell>
          <cell r="M5066">
            <v>0.82426679999999997</v>
          </cell>
          <cell r="N5066">
            <v>0.82426679999999997</v>
          </cell>
          <cell r="O5066">
            <v>8</v>
          </cell>
        </row>
        <row r="5067">
          <cell r="A5067" t="str">
            <v>C&amp;I</v>
          </cell>
          <cell r="B5067">
            <v>2</v>
          </cell>
          <cell r="C5067" t="str">
            <v>S</v>
          </cell>
          <cell r="D5067" t="str">
            <v>PCT</v>
          </cell>
          <cell r="E5067" t="str">
            <v>Industry: Agriculture, Mining &amp; Construction</v>
          </cell>
          <cell r="F5067">
            <v>63.833300000000001</v>
          </cell>
          <cell r="G5067">
            <v>0.8992696</v>
          </cell>
          <cell r="H5067">
            <v>0.88599989999999995</v>
          </cell>
          <cell r="I5067">
            <v>-0.82862910000000001</v>
          </cell>
          <cell r="J5067">
            <v>-0.33906829999999999</v>
          </cell>
          <cell r="K5067">
            <v>0</v>
          </cell>
          <cell r="L5067">
            <v>0.33906829999999999</v>
          </cell>
          <cell r="M5067">
            <v>0.82862910000000001</v>
          </cell>
          <cell r="N5067">
            <v>0.82862910000000001</v>
          </cell>
          <cell r="O5067">
            <v>8</v>
          </cell>
        </row>
        <row r="5068">
          <cell r="A5068" t="str">
            <v>C&amp;I</v>
          </cell>
          <cell r="B5068">
            <v>3</v>
          </cell>
          <cell r="C5068" t="str">
            <v>S</v>
          </cell>
          <cell r="D5068" t="str">
            <v>PCT</v>
          </cell>
          <cell r="E5068" t="str">
            <v>Industry: Agriculture, Mining &amp; Construction</v>
          </cell>
          <cell r="F5068">
            <v>61.833300000000001</v>
          </cell>
          <cell r="G5068">
            <v>0.88717089999999998</v>
          </cell>
          <cell r="H5068">
            <v>0.70789990000000003</v>
          </cell>
          <cell r="I5068">
            <v>-0.82450480000000004</v>
          </cell>
          <cell r="J5068">
            <v>-0.33738069999999998</v>
          </cell>
          <cell r="K5068">
            <v>0</v>
          </cell>
          <cell r="L5068">
            <v>0.33738069999999998</v>
          </cell>
          <cell r="M5068">
            <v>0.82450480000000004</v>
          </cell>
          <cell r="N5068">
            <v>0.82450480000000004</v>
          </cell>
          <cell r="O5068">
            <v>8</v>
          </cell>
        </row>
        <row r="5069">
          <cell r="A5069" t="str">
            <v>C&amp;I</v>
          </cell>
          <cell r="B5069">
            <v>4</v>
          </cell>
          <cell r="C5069" t="str">
            <v>S</v>
          </cell>
          <cell r="D5069" t="str">
            <v>PCT</v>
          </cell>
          <cell r="E5069" t="str">
            <v>Industry: Agriculture, Mining &amp; Construction</v>
          </cell>
          <cell r="F5069">
            <v>61.5</v>
          </cell>
          <cell r="G5069">
            <v>0.88662099999999999</v>
          </cell>
          <cell r="H5069">
            <v>0.68403320000000001</v>
          </cell>
          <cell r="I5069">
            <v>-0.82283340000000005</v>
          </cell>
          <cell r="J5069">
            <v>-0.33669670000000002</v>
          </cell>
          <cell r="K5069">
            <v>0</v>
          </cell>
          <cell r="L5069">
            <v>0.33669670000000002</v>
          </cell>
          <cell r="M5069">
            <v>0.82283340000000005</v>
          </cell>
          <cell r="N5069">
            <v>0.82283340000000005</v>
          </cell>
          <cell r="O5069">
            <v>8</v>
          </cell>
        </row>
        <row r="5070">
          <cell r="A5070" t="str">
            <v>C&amp;I</v>
          </cell>
          <cell r="B5070">
            <v>5</v>
          </cell>
          <cell r="C5070" t="str">
            <v>S</v>
          </cell>
          <cell r="D5070" t="str">
            <v>PCT</v>
          </cell>
          <cell r="E5070" t="str">
            <v>Industry: Agriculture, Mining &amp; Construction</v>
          </cell>
          <cell r="F5070">
            <v>61.166699999999999</v>
          </cell>
          <cell r="G5070">
            <v>0.88463060000000004</v>
          </cell>
          <cell r="H5070">
            <v>0.6808999</v>
          </cell>
          <cell r="I5070">
            <v>-0.82322439999999997</v>
          </cell>
          <cell r="J5070">
            <v>-0.33685680000000001</v>
          </cell>
          <cell r="K5070">
            <v>0</v>
          </cell>
          <cell r="L5070">
            <v>0.33685680000000001</v>
          </cell>
          <cell r="M5070">
            <v>0.82322439999999997</v>
          </cell>
          <cell r="N5070">
            <v>0.82322439999999997</v>
          </cell>
          <cell r="O5070">
            <v>8</v>
          </cell>
        </row>
        <row r="5071">
          <cell r="A5071" t="str">
            <v>C&amp;I</v>
          </cell>
          <cell r="B5071">
            <v>6</v>
          </cell>
          <cell r="C5071" t="str">
            <v>S</v>
          </cell>
          <cell r="D5071" t="str">
            <v>PCT</v>
          </cell>
          <cell r="E5071" t="str">
            <v>Industry: Agriculture, Mining &amp; Construction</v>
          </cell>
          <cell r="F5071">
            <v>60.666699999999999</v>
          </cell>
          <cell r="G5071">
            <v>0.82473549999999995</v>
          </cell>
          <cell r="H5071">
            <v>0.67973320000000004</v>
          </cell>
          <cell r="I5071">
            <v>-0.81930789999999998</v>
          </cell>
          <cell r="J5071">
            <v>-0.3352541</v>
          </cell>
          <cell r="K5071">
            <v>0</v>
          </cell>
          <cell r="L5071">
            <v>0.3352541</v>
          </cell>
          <cell r="M5071">
            <v>0.81930789999999998</v>
          </cell>
          <cell r="N5071">
            <v>0.81930789999999998</v>
          </cell>
          <cell r="O5071">
            <v>8</v>
          </cell>
        </row>
        <row r="5072">
          <cell r="A5072" t="str">
            <v>C&amp;I</v>
          </cell>
          <cell r="B5072">
            <v>7</v>
          </cell>
          <cell r="C5072" t="str">
            <v>S</v>
          </cell>
          <cell r="D5072" t="str">
            <v>PCT</v>
          </cell>
          <cell r="E5072" t="str">
            <v>Industry: Agriculture, Mining &amp; Construction</v>
          </cell>
          <cell r="F5072">
            <v>60.333300000000001</v>
          </cell>
          <cell r="G5072">
            <v>1.11076</v>
          </cell>
          <cell r="H5072">
            <v>0.986433</v>
          </cell>
          <cell r="I5072">
            <v>-0.81900989999999996</v>
          </cell>
          <cell r="J5072">
            <v>-0.33513219999999999</v>
          </cell>
          <cell r="K5072">
            <v>0</v>
          </cell>
          <cell r="L5072">
            <v>0.33513219999999999</v>
          </cell>
          <cell r="M5072">
            <v>0.81900989999999996</v>
          </cell>
          <cell r="N5072">
            <v>0.81900989999999996</v>
          </cell>
          <cell r="O5072">
            <v>8</v>
          </cell>
        </row>
        <row r="5073">
          <cell r="A5073" t="str">
            <v>C&amp;I</v>
          </cell>
          <cell r="B5073">
            <v>8</v>
          </cell>
          <cell r="C5073" t="str">
            <v>S</v>
          </cell>
          <cell r="D5073" t="str">
            <v>PCT</v>
          </cell>
          <cell r="E5073" t="str">
            <v>Industry: Agriculture, Mining &amp; Construction</v>
          </cell>
          <cell r="F5073">
            <v>62.5</v>
          </cell>
          <cell r="G5073">
            <v>1.212677</v>
          </cell>
          <cell r="H5073">
            <v>1.1909000000000001</v>
          </cell>
          <cell r="I5073">
            <v>-0.83130159999999997</v>
          </cell>
          <cell r="J5073">
            <v>-0.34016190000000002</v>
          </cell>
          <cell r="K5073">
            <v>0</v>
          </cell>
          <cell r="L5073">
            <v>0.34016190000000002</v>
          </cell>
          <cell r="M5073">
            <v>0.83130159999999997</v>
          </cell>
          <cell r="N5073">
            <v>0.83130159999999997</v>
          </cell>
          <cell r="O5073">
            <v>8</v>
          </cell>
        </row>
        <row r="5074">
          <cell r="A5074" t="str">
            <v>C&amp;I</v>
          </cell>
          <cell r="B5074">
            <v>9</v>
          </cell>
          <cell r="C5074" t="str">
            <v>S</v>
          </cell>
          <cell r="D5074" t="str">
            <v>PCT</v>
          </cell>
          <cell r="E5074" t="str">
            <v>Industry: Agriculture, Mining &amp; Construction</v>
          </cell>
          <cell r="F5074">
            <v>68.666700000000006</v>
          </cell>
          <cell r="G5074">
            <v>1.646201</v>
          </cell>
          <cell r="H5074">
            <v>2.140666</v>
          </cell>
          <cell r="I5074">
            <v>-0.86407230000000002</v>
          </cell>
          <cell r="J5074">
            <v>-0.35357139999999998</v>
          </cell>
          <cell r="K5074">
            <v>0</v>
          </cell>
          <cell r="L5074">
            <v>0.35357139999999998</v>
          </cell>
          <cell r="M5074">
            <v>0.86407230000000002</v>
          </cell>
          <cell r="N5074">
            <v>0.86407230000000002</v>
          </cell>
          <cell r="O5074">
            <v>8</v>
          </cell>
        </row>
        <row r="5075">
          <cell r="A5075" t="str">
            <v>C&amp;I</v>
          </cell>
          <cell r="B5075">
            <v>10</v>
          </cell>
          <cell r="C5075" t="str">
            <v>S</v>
          </cell>
          <cell r="D5075" t="str">
            <v>PCT</v>
          </cell>
          <cell r="E5075" t="str">
            <v>Industry: Agriculture, Mining &amp; Construction</v>
          </cell>
          <cell r="F5075">
            <v>75.5</v>
          </cell>
          <cell r="G5075">
            <v>2.2930480000000002</v>
          </cell>
          <cell r="H5075">
            <v>3.6587329999999998</v>
          </cell>
          <cell r="I5075">
            <v>-0.90056150000000001</v>
          </cell>
          <cell r="J5075">
            <v>-0.36850250000000001</v>
          </cell>
          <cell r="K5075">
            <v>0</v>
          </cell>
          <cell r="L5075">
            <v>0.36850250000000001</v>
          </cell>
          <cell r="M5075">
            <v>0.90056150000000001</v>
          </cell>
          <cell r="N5075">
            <v>0.90056150000000001</v>
          </cell>
          <cell r="O5075">
            <v>8</v>
          </cell>
        </row>
        <row r="5076">
          <cell r="A5076" t="str">
            <v>C&amp;I</v>
          </cell>
          <cell r="B5076">
            <v>11</v>
          </cell>
          <cell r="C5076" t="str">
            <v>S</v>
          </cell>
          <cell r="D5076" t="str">
            <v>PCT</v>
          </cell>
          <cell r="E5076" t="str">
            <v>Industry: Agriculture, Mining &amp; Construction</v>
          </cell>
          <cell r="F5076">
            <v>81.833299999999994</v>
          </cell>
          <cell r="G5076">
            <v>3.4588480000000001</v>
          </cell>
          <cell r="H5076">
            <v>3.2454329999999998</v>
          </cell>
          <cell r="I5076">
            <v>-1.0928070000000001</v>
          </cell>
          <cell r="J5076">
            <v>-0.4471678</v>
          </cell>
          <cell r="K5076">
            <v>0</v>
          </cell>
          <cell r="L5076">
            <v>0.4471678</v>
          </cell>
          <cell r="M5076">
            <v>1.0928070000000001</v>
          </cell>
          <cell r="N5076">
            <v>1.0928070000000001</v>
          </cell>
          <cell r="O5076">
            <v>8</v>
          </cell>
        </row>
        <row r="5077">
          <cell r="A5077" t="str">
            <v>C&amp;I</v>
          </cell>
          <cell r="B5077">
            <v>12</v>
          </cell>
          <cell r="C5077" t="str">
            <v>S</v>
          </cell>
          <cell r="D5077" t="str">
            <v>PCT</v>
          </cell>
          <cell r="E5077" t="str">
            <v>Industry: Agriculture, Mining &amp; Construction</v>
          </cell>
          <cell r="F5077">
            <v>86</v>
          </cell>
          <cell r="G5077">
            <v>3.738273</v>
          </cell>
          <cell r="H5077">
            <v>3.1925659999999998</v>
          </cell>
          <cell r="I5077">
            <v>-0.97346569999999999</v>
          </cell>
          <cell r="J5077">
            <v>-0.39833429999999997</v>
          </cell>
          <cell r="K5077">
            <v>0</v>
          </cell>
          <cell r="L5077">
            <v>0.39833429999999997</v>
          </cell>
          <cell r="M5077">
            <v>0.97346569999999999</v>
          </cell>
          <cell r="N5077">
            <v>0.97346569999999999</v>
          </cell>
          <cell r="O5077">
            <v>8</v>
          </cell>
        </row>
        <row r="5078">
          <cell r="A5078" t="str">
            <v>C&amp;I</v>
          </cell>
          <cell r="B5078">
            <v>13</v>
          </cell>
          <cell r="C5078" t="str">
            <v>S</v>
          </cell>
          <cell r="D5078" t="str">
            <v>PCT</v>
          </cell>
          <cell r="E5078" t="str">
            <v>Industry: Agriculture, Mining &amp; Construction</v>
          </cell>
          <cell r="F5078">
            <v>89</v>
          </cell>
          <cell r="G5078">
            <v>3.7216529999999999</v>
          </cell>
          <cell r="H5078">
            <v>3.7012659999999999</v>
          </cell>
          <cell r="I5078">
            <v>-0.99840890000000004</v>
          </cell>
          <cell r="J5078">
            <v>-0.40854079999999998</v>
          </cell>
          <cell r="K5078">
            <v>0</v>
          </cell>
          <cell r="L5078">
            <v>0.40854079999999998</v>
          </cell>
          <cell r="M5078">
            <v>0.99840890000000004</v>
          </cell>
          <cell r="N5078">
            <v>0.99840890000000004</v>
          </cell>
          <cell r="O5078">
            <v>8</v>
          </cell>
        </row>
        <row r="5079">
          <cell r="A5079" t="str">
            <v>C&amp;I</v>
          </cell>
          <cell r="B5079">
            <v>14</v>
          </cell>
          <cell r="C5079" t="str">
            <v>S</v>
          </cell>
          <cell r="D5079" t="str">
            <v>PCT</v>
          </cell>
          <cell r="E5079" t="str">
            <v>Industry: Agriculture, Mining &amp; Construction</v>
          </cell>
          <cell r="F5079">
            <v>91.333299999999994</v>
          </cell>
          <cell r="G5079">
            <v>4.2328130000000002</v>
          </cell>
          <cell r="H5079">
            <v>4.8058990000000001</v>
          </cell>
          <cell r="I5079">
            <v>-0.98806760000000005</v>
          </cell>
          <cell r="J5079">
            <v>-0.40430929999999998</v>
          </cell>
          <cell r="K5079">
            <v>0</v>
          </cell>
          <cell r="L5079">
            <v>0.40430929999999998</v>
          </cell>
          <cell r="M5079">
            <v>0.98806760000000005</v>
          </cell>
          <cell r="N5079">
            <v>0.98806760000000005</v>
          </cell>
          <cell r="O5079">
            <v>8</v>
          </cell>
        </row>
        <row r="5080">
          <cell r="A5080" t="str">
            <v>C&amp;I</v>
          </cell>
          <cell r="B5080">
            <v>15</v>
          </cell>
          <cell r="C5080" t="str">
            <v>S</v>
          </cell>
          <cell r="D5080" t="str">
            <v>PCT</v>
          </cell>
          <cell r="E5080" t="str">
            <v>Industry: Agriculture, Mining &amp; Construction</v>
          </cell>
          <cell r="F5080">
            <v>93.5</v>
          </cell>
          <cell r="G5080">
            <v>4.7032740000000004</v>
          </cell>
          <cell r="H5080">
            <v>4.9096979999999997</v>
          </cell>
          <cell r="I5080">
            <v>-1.01586</v>
          </cell>
          <cell r="J5080">
            <v>-0.41568169999999999</v>
          </cell>
          <cell r="K5080">
            <v>0</v>
          </cell>
          <cell r="L5080">
            <v>0.41568169999999999</v>
          </cell>
          <cell r="M5080">
            <v>1.01586</v>
          </cell>
          <cell r="N5080">
            <v>1.01586</v>
          </cell>
          <cell r="O5080">
            <v>8</v>
          </cell>
        </row>
        <row r="5081">
          <cell r="A5081" t="str">
            <v>C&amp;I</v>
          </cell>
          <cell r="B5081">
            <v>16</v>
          </cell>
          <cell r="C5081" t="str">
            <v>S</v>
          </cell>
          <cell r="D5081" t="str">
            <v>PCT</v>
          </cell>
          <cell r="E5081" t="str">
            <v>Industry: Agriculture, Mining &amp; Construction</v>
          </cell>
          <cell r="F5081">
            <v>95.333299999999994</v>
          </cell>
          <cell r="G5081">
            <v>4.6315749999999998</v>
          </cell>
          <cell r="H5081">
            <v>2.6184660000000002</v>
          </cell>
          <cell r="I5081">
            <v>-1.087575</v>
          </cell>
          <cell r="J5081">
            <v>-0.44502700000000001</v>
          </cell>
          <cell r="K5081">
            <v>0</v>
          </cell>
          <cell r="L5081">
            <v>0.44502700000000001</v>
          </cell>
          <cell r="M5081">
            <v>1.087575</v>
          </cell>
          <cell r="N5081">
            <v>1.087575</v>
          </cell>
          <cell r="O5081">
            <v>8</v>
          </cell>
        </row>
        <row r="5082">
          <cell r="A5082" t="str">
            <v>C&amp;I</v>
          </cell>
          <cell r="B5082">
            <v>17</v>
          </cell>
          <cell r="C5082" t="str">
            <v>S</v>
          </cell>
          <cell r="D5082" t="str">
            <v>PCT</v>
          </cell>
          <cell r="E5082" t="str">
            <v>Industry: Agriculture, Mining &amp; Construction</v>
          </cell>
          <cell r="F5082">
            <v>96</v>
          </cell>
          <cell r="G5082">
            <v>4.5279860000000003</v>
          </cell>
          <cell r="H5082">
            <v>2.6086990000000001</v>
          </cell>
          <cell r="I5082">
            <v>-1.0486740000000001</v>
          </cell>
          <cell r="J5082">
            <v>-0.42910890000000002</v>
          </cell>
          <cell r="K5082">
            <v>0</v>
          </cell>
          <cell r="L5082">
            <v>0.42910890000000002</v>
          </cell>
          <cell r="M5082">
            <v>1.0486740000000001</v>
          </cell>
          <cell r="N5082">
            <v>1.0486740000000001</v>
          </cell>
          <cell r="O5082">
            <v>8</v>
          </cell>
        </row>
        <row r="5083">
          <cell r="A5083" t="str">
            <v>C&amp;I</v>
          </cell>
          <cell r="B5083">
            <v>18</v>
          </cell>
          <cell r="C5083" t="str">
            <v>S</v>
          </cell>
          <cell r="D5083" t="str">
            <v>PCT</v>
          </cell>
          <cell r="E5083" t="str">
            <v>Industry: Agriculture, Mining &amp; Construction</v>
          </cell>
          <cell r="F5083">
            <v>95.5</v>
          </cell>
          <cell r="G5083">
            <v>3.8352750000000002</v>
          </cell>
          <cell r="H5083">
            <v>2.3033649999999999</v>
          </cell>
          <cell r="I5083">
            <v>-1.0025200000000001</v>
          </cell>
          <cell r="J5083">
            <v>-0.41022320000000001</v>
          </cell>
          <cell r="K5083">
            <v>0</v>
          </cell>
          <cell r="L5083">
            <v>0.41022320000000001</v>
          </cell>
          <cell r="M5083">
            <v>1.0025200000000001</v>
          </cell>
          <cell r="N5083">
            <v>1.0025200000000001</v>
          </cell>
          <cell r="O5083">
            <v>8</v>
          </cell>
        </row>
        <row r="5084">
          <cell r="A5084" t="str">
            <v>C&amp;I</v>
          </cell>
          <cell r="B5084">
            <v>19</v>
          </cell>
          <cell r="C5084" t="str">
            <v>S</v>
          </cell>
          <cell r="D5084" t="str">
            <v>PCT</v>
          </cell>
          <cell r="E5084" t="str">
            <v>Industry: Agriculture, Mining &amp; Construction</v>
          </cell>
          <cell r="F5084">
            <v>93</v>
          </cell>
          <cell r="G5084">
            <v>3.3388200000000001</v>
          </cell>
          <cell r="H5084">
            <v>1.8773</v>
          </cell>
          <cell r="I5084">
            <v>-0.97182599999999997</v>
          </cell>
          <cell r="J5084">
            <v>-0.3976633</v>
          </cell>
          <cell r="K5084">
            <v>0</v>
          </cell>
          <cell r="L5084">
            <v>0.3976633</v>
          </cell>
          <cell r="M5084">
            <v>0.97182599999999997</v>
          </cell>
          <cell r="N5084">
            <v>0.97182599999999997</v>
          </cell>
          <cell r="O5084">
            <v>8</v>
          </cell>
        </row>
        <row r="5085">
          <cell r="A5085" t="str">
            <v>C&amp;I</v>
          </cell>
          <cell r="B5085">
            <v>20</v>
          </cell>
          <cell r="C5085" t="str">
            <v>S</v>
          </cell>
          <cell r="D5085" t="str">
            <v>PCT</v>
          </cell>
          <cell r="E5085" t="str">
            <v>Industry: Agriculture, Mining &amp; Construction</v>
          </cell>
          <cell r="F5085">
            <v>86.5</v>
          </cell>
          <cell r="G5085">
            <v>2.4446850000000002</v>
          </cell>
          <cell r="H5085">
            <v>1.1805000000000001</v>
          </cell>
          <cell r="I5085">
            <v>-1.0072460000000001</v>
          </cell>
          <cell r="J5085">
            <v>-0.41215679999999999</v>
          </cell>
          <cell r="K5085">
            <v>0</v>
          </cell>
          <cell r="L5085">
            <v>0.41215679999999999</v>
          </cell>
          <cell r="M5085">
            <v>1.0072460000000001</v>
          </cell>
          <cell r="N5085">
            <v>1.0072460000000001</v>
          </cell>
          <cell r="O5085">
            <v>8</v>
          </cell>
        </row>
        <row r="5086">
          <cell r="A5086" t="str">
            <v>C&amp;I</v>
          </cell>
          <cell r="B5086">
            <v>21</v>
          </cell>
          <cell r="C5086" t="str">
            <v>S</v>
          </cell>
          <cell r="D5086" t="str">
            <v>PCT</v>
          </cell>
          <cell r="E5086" t="str">
            <v>Industry: Agriculture, Mining &amp; Construction</v>
          </cell>
          <cell r="F5086">
            <v>81.166700000000006</v>
          </cell>
          <cell r="G5086">
            <v>2.0280309999999999</v>
          </cell>
          <cell r="H5086">
            <v>1.3512</v>
          </cell>
          <cell r="I5086">
            <v>-0.92501670000000003</v>
          </cell>
          <cell r="J5086">
            <v>-0.37850929999999999</v>
          </cell>
          <cell r="K5086">
            <v>0</v>
          </cell>
          <cell r="L5086">
            <v>0.37850929999999999</v>
          </cell>
          <cell r="M5086">
            <v>0.92501670000000003</v>
          </cell>
          <cell r="N5086">
            <v>0.92501670000000003</v>
          </cell>
          <cell r="O5086">
            <v>8</v>
          </cell>
        </row>
        <row r="5087">
          <cell r="A5087" t="str">
            <v>C&amp;I</v>
          </cell>
          <cell r="B5087">
            <v>22</v>
          </cell>
          <cell r="C5087" t="str">
            <v>S</v>
          </cell>
          <cell r="D5087" t="str">
            <v>PCT</v>
          </cell>
          <cell r="E5087" t="str">
            <v>Industry: Agriculture, Mining &amp; Construction</v>
          </cell>
          <cell r="F5087">
            <v>77.666700000000006</v>
          </cell>
          <cell r="G5087">
            <v>1.539096</v>
          </cell>
          <cell r="H5087">
            <v>1.0344329999999999</v>
          </cell>
          <cell r="I5087">
            <v>-0.88161840000000002</v>
          </cell>
          <cell r="J5087">
            <v>-0.36075109999999999</v>
          </cell>
          <cell r="K5087">
            <v>0</v>
          </cell>
          <cell r="L5087">
            <v>0.36075109999999999</v>
          </cell>
          <cell r="M5087">
            <v>0.88161840000000002</v>
          </cell>
          <cell r="N5087">
            <v>0.88161840000000002</v>
          </cell>
          <cell r="O5087">
            <v>8</v>
          </cell>
        </row>
        <row r="5088">
          <cell r="A5088" t="str">
            <v>C&amp;I</v>
          </cell>
          <cell r="B5088">
            <v>23</v>
          </cell>
          <cell r="C5088" t="str">
            <v>S</v>
          </cell>
          <cell r="D5088" t="str">
            <v>PCT</v>
          </cell>
          <cell r="E5088" t="str">
            <v>Industry: Agriculture, Mining &amp; Construction</v>
          </cell>
          <cell r="F5088">
            <v>75.166700000000006</v>
          </cell>
          <cell r="G5088">
            <v>1.3009390000000001</v>
          </cell>
          <cell r="H5088">
            <v>0.91159979999999996</v>
          </cell>
          <cell r="I5088">
            <v>-0.85283880000000001</v>
          </cell>
          <cell r="J5088">
            <v>-0.34897470000000003</v>
          </cell>
          <cell r="K5088">
            <v>0</v>
          </cell>
          <cell r="L5088">
            <v>0.34897470000000003</v>
          </cell>
          <cell r="M5088">
            <v>0.85283880000000001</v>
          </cell>
          <cell r="N5088">
            <v>0.85283880000000001</v>
          </cell>
          <cell r="O5088">
            <v>8</v>
          </cell>
        </row>
        <row r="5089">
          <cell r="A5089" t="str">
            <v>C&amp;I</v>
          </cell>
          <cell r="B5089">
            <v>24</v>
          </cell>
          <cell r="C5089" t="str">
            <v>S</v>
          </cell>
          <cell r="D5089" t="str">
            <v>PCT</v>
          </cell>
          <cell r="E5089" t="str">
            <v>Industry: Agriculture, Mining &amp; Construction</v>
          </cell>
          <cell r="F5089">
            <v>73</v>
          </cell>
          <cell r="G5089">
            <v>1.0794360000000001</v>
          </cell>
          <cell r="H5089">
            <v>0.86683299999999996</v>
          </cell>
          <cell r="I5089">
            <v>-0.84132810000000002</v>
          </cell>
          <cell r="J5089">
            <v>-0.34426459999999998</v>
          </cell>
          <cell r="K5089">
            <v>0</v>
          </cell>
          <cell r="L5089">
            <v>0.34426459999999998</v>
          </cell>
          <cell r="M5089">
            <v>0.84132810000000002</v>
          </cell>
          <cell r="N5089">
            <v>0.84132810000000002</v>
          </cell>
          <cell r="O5089">
            <v>8</v>
          </cell>
        </row>
        <row r="5090">
          <cell r="A5090" t="str">
            <v>C&amp;I</v>
          </cell>
          <cell r="B5090">
            <v>1</v>
          </cell>
          <cell r="C5090" t="str">
            <v>S</v>
          </cell>
          <cell r="D5090" t="str">
            <v>PCT</v>
          </cell>
          <cell r="E5090" t="str">
            <v>Industry: Institutional/Government</v>
          </cell>
          <cell r="F5090">
            <v>66.333299999999994</v>
          </cell>
          <cell r="G5090">
            <v>1.32108</v>
          </cell>
          <cell r="H5090">
            <v>1.892566</v>
          </cell>
          <cell r="I5090">
            <v>-1.5447169999999999</v>
          </cell>
          <cell r="J5090">
            <v>-0.63208549999999997</v>
          </cell>
          <cell r="K5090">
            <v>0</v>
          </cell>
          <cell r="L5090">
            <v>0.63208549999999997</v>
          </cell>
          <cell r="M5090">
            <v>1.5447169999999999</v>
          </cell>
          <cell r="N5090">
            <v>1.5447169999999999</v>
          </cell>
          <cell r="O5090">
            <v>16</v>
          </cell>
        </row>
        <row r="5091">
          <cell r="A5091" t="str">
            <v>C&amp;I</v>
          </cell>
          <cell r="B5091">
            <v>2</v>
          </cell>
          <cell r="C5091" t="str">
            <v>S</v>
          </cell>
          <cell r="D5091" t="str">
            <v>PCT</v>
          </cell>
          <cell r="E5091" t="str">
            <v>Industry: Institutional/Government</v>
          </cell>
          <cell r="F5091">
            <v>63.833300000000001</v>
          </cell>
          <cell r="G5091">
            <v>1.250664</v>
          </cell>
          <cell r="H5091">
            <v>1.846133</v>
          </cell>
          <cell r="I5091">
            <v>-1.526861</v>
          </cell>
          <cell r="J5091">
            <v>-0.62477919999999998</v>
          </cell>
          <cell r="K5091">
            <v>0</v>
          </cell>
          <cell r="L5091">
            <v>0.62477919999999998</v>
          </cell>
          <cell r="M5091">
            <v>1.526861</v>
          </cell>
          <cell r="N5091">
            <v>1.526861</v>
          </cell>
          <cell r="O5091">
            <v>16</v>
          </cell>
        </row>
        <row r="5092">
          <cell r="A5092" t="str">
            <v>C&amp;I</v>
          </cell>
          <cell r="B5092">
            <v>3</v>
          </cell>
          <cell r="C5092" t="str">
            <v>S</v>
          </cell>
          <cell r="D5092" t="str">
            <v>PCT</v>
          </cell>
          <cell r="E5092" t="str">
            <v>Industry: Institutional/Government</v>
          </cell>
          <cell r="F5092">
            <v>61.833300000000001</v>
          </cell>
          <cell r="G5092">
            <v>1.2269829999999999</v>
          </cell>
          <cell r="H5092">
            <v>1.8788</v>
          </cell>
          <cell r="I5092">
            <v>-1.5109060000000001</v>
          </cell>
          <cell r="J5092">
            <v>-0.61825039999999998</v>
          </cell>
          <cell r="K5092">
            <v>0</v>
          </cell>
          <cell r="L5092">
            <v>0.61825039999999998</v>
          </cell>
          <cell r="M5092">
            <v>1.5109060000000001</v>
          </cell>
          <cell r="N5092">
            <v>1.5109060000000001</v>
          </cell>
          <cell r="O5092">
            <v>16</v>
          </cell>
        </row>
        <row r="5093">
          <cell r="A5093" t="str">
            <v>C&amp;I</v>
          </cell>
          <cell r="B5093">
            <v>4</v>
          </cell>
          <cell r="C5093" t="str">
            <v>S</v>
          </cell>
          <cell r="D5093" t="str">
            <v>PCT</v>
          </cell>
          <cell r="E5093" t="str">
            <v>Industry: Institutional/Government</v>
          </cell>
          <cell r="F5093">
            <v>61.5</v>
          </cell>
          <cell r="G5093">
            <v>1.2455039999999999</v>
          </cell>
          <cell r="H5093">
            <v>1.9250659999999999</v>
          </cell>
          <cell r="I5093">
            <v>-1.4992000000000001</v>
          </cell>
          <cell r="J5093">
            <v>-0.61346040000000002</v>
          </cell>
          <cell r="K5093">
            <v>0</v>
          </cell>
          <cell r="L5093">
            <v>0.61346040000000002</v>
          </cell>
          <cell r="M5093">
            <v>1.4992000000000001</v>
          </cell>
          <cell r="N5093">
            <v>1.4992000000000001</v>
          </cell>
          <cell r="O5093">
            <v>16</v>
          </cell>
        </row>
        <row r="5094">
          <cell r="A5094" t="str">
            <v>C&amp;I</v>
          </cell>
          <cell r="B5094">
            <v>5</v>
          </cell>
          <cell r="C5094" t="str">
            <v>S</v>
          </cell>
          <cell r="D5094" t="str">
            <v>PCT</v>
          </cell>
          <cell r="E5094" t="str">
            <v>Industry: Institutional/Government</v>
          </cell>
          <cell r="F5094">
            <v>61.166699999999999</v>
          </cell>
          <cell r="G5094">
            <v>1.309075</v>
          </cell>
          <cell r="H5094">
            <v>1.838433</v>
          </cell>
          <cell r="I5094">
            <v>-1.4944949999999999</v>
          </cell>
          <cell r="J5094">
            <v>-0.6115353</v>
          </cell>
          <cell r="K5094">
            <v>0</v>
          </cell>
          <cell r="L5094">
            <v>0.6115353</v>
          </cell>
          <cell r="M5094">
            <v>1.4944949999999999</v>
          </cell>
          <cell r="N5094">
            <v>1.4944949999999999</v>
          </cell>
          <cell r="O5094">
            <v>16</v>
          </cell>
        </row>
        <row r="5095">
          <cell r="A5095" t="str">
            <v>C&amp;I</v>
          </cell>
          <cell r="B5095">
            <v>6</v>
          </cell>
          <cell r="C5095" t="str">
            <v>S</v>
          </cell>
          <cell r="D5095" t="str">
            <v>PCT</v>
          </cell>
          <cell r="E5095" t="str">
            <v>Industry: Institutional/Government</v>
          </cell>
          <cell r="F5095">
            <v>60.666699999999999</v>
          </cell>
          <cell r="G5095">
            <v>1.3340289999999999</v>
          </cell>
          <cell r="H5095">
            <v>2.0464329999999999</v>
          </cell>
          <cell r="I5095">
            <v>-1.4960640000000001</v>
          </cell>
          <cell r="J5095">
            <v>-0.61217739999999998</v>
          </cell>
          <cell r="K5095">
            <v>0</v>
          </cell>
          <cell r="L5095">
            <v>0.61217739999999998</v>
          </cell>
          <cell r="M5095">
            <v>1.4960640000000001</v>
          </cell>
          <cell r="N5095">
            <v>1.4960640000000001</v>
          </cell>
          <cell r="O5095">
            <v>16</v>
          </cell>
        </row>
        <row r="5096">
          <cell r="A5096" t="str">
            <v>C&amp;I</v>
          </cell>
          <cell r="B5096">
            <v>7</v>
          </cell>
          <cell r="C5096" t="str">
            <v>S</v>
          </cell>
          <cell r="D5096" t="str">
            <v>PCT</v>
          </cell>
          <cell r="E5096" t="str">
            <v>Industry: Institutional/Government</v>
          </cell>
          <cell r="F5096">
            <v>60.333300000000001</v>
          </cell>
          <cell r="G5096">
            <v>1.2305159999999999</v>
          </cell>
          <cell r="H5096">
            <v>2.0583330000000002</v>
          </cell>
          <cell r="I5096">
            <v>-1.494345</v>
          </cell>
          <cell r="J5096">
            <v>-0.61147390000000001</v>
          </cell>
          <cell r="K5096">
            <v>0</v>
          </cell>
          <cell r="L5096">
            <v>0.61147390000000001</v>
          </cell>
          <cell r="M5096">
            <v>1.494345</v>
          </cell>
          <cell r="N5096">
            <v>1.494345</v>
          </cell>
          <cell r="O5096">
            <v>16</v>
          </cell>
        </row>
        <row r="5097">
          <cell r="A5097" t="str">
            <v>C&amp;I</v>
          </cell>
          <cell r="B5097">
            <v>8</v>
          </cell>
          <cell r="C5097" t="str">
            <v>S</v>
          </cell>
          <cell r="D5097" t="str">
            <v>PCT</v>
          </cell>
          <cell r="E5097" t="str">
            <v>Industry: Institutional/Government</v>
          </cell>
          <cell r="F5097">
            <v>62.5</v>
          </cell>
          <cell r="G5097">
            <v>1.8705290000000001</v>
          </cell>
          <cell r="H5097">
            <v>2.4335659999999999</v>
          </cell>
          <cell r="I5097">
            <v>-1.507225</v>
          </cell>
          <cell r="J5097">
            <v>-0.61674430000000002</v>
          </cell>
          <cell r="K5097">
            <v>0</v>
          </cell>
          <cell r="L5097">
            <v>0.61674430000000002</v>
          </cell>
          <cell r="M5097">
            <v>1.507225</v>
          </cell>
          <cell r="N5097">
            <v>1.507225</v>
          </cell>
          <cell r="O5097">
            <v>16</v>
          </cell>
        </row>
        <row r="5098">
          <cell r="A5098" t="str">
            <v>C&amp;I</v>
          </cell>
          <cell r="B5098">
            <v>9</v>
          </cell>
          <cell r="C5098" t="str">
            <v>S</v>
          </cell>
          <cell r="D5098" t="str">
            <v>PCT</v>
          </cell>
          <cell r="E5098" t="str">
            <v>Industry: Institutional/Government</v>
          </cell>
          <cell r="F5098">
            <v>68.666700000000006</v>
          </cell>
          <cell r="G5098">
            <v>2.3630409999999999</v>
          </cell>
          <cell r="H5098">
            <v>2.6000990000000002</v>
          </cell>
          <cell r="I5098">
            <v>-1.535792</v>
          </cell>
          <cell r="J5098">
            <v>-0.62843360000000004</v>
          </cell>
          <cell r="K5098">
            <v>0</v>
          </cell>
          <cell r="L5098">
            <v>0.62843360000000004</v>
          </cell>
          <cell r="M5098">
            <v>1.535792</v>
          </cell>
          <cell r="N5098">
            <v>1.535792</v>
          </cell>
          <cell r="O5098">
            <v>16</v>
          </cell>
        </row>
        <row r="5099">
          <cell r="A5099" t="str">
            <v>C&amp;I</v>
          </cell>
          <cell r="B5099">
            <v>10</v>
          </cell>
          <cell r="C5099" t="str">
            <v>S</v>
          </cell>
          <cell r="D5099" t="str">
            <v>PCT</v>
          </cell>
          <cell r="E5099" t="str">
            <v>Industry: Institutional/Government</v>
          </cell>
          <cell r="F5099">
            <v>75.5</v>
          </cell>
          <cell r="G5099">
            <v>3.4649070000000002</v>
          </cell>
          <cell r="H5099">
            <v>3.4695659999999999</v>
          </cell>
          <cell r="I5099">
            <v>-1.6352610000000001</v>
          </cell>
          <cell r="J5099">
            <v>-0.66913549999999999</v>
          </cell>
          <cell r="K5099">
            <v>0</v>
          </cell>
          <cell r="L5099">
            <v>0.66913549999999999</v>
          </cell>
          <cell r="M5099">
            <v>1.6352610000000001</v>
          </cell>
          <cell r="N5099">
            <v>1.6352610000000001</v>
          </cell>
          <cell r="O5099">
            <v>16</v>
          </cell>
        </row>
        <row r="5100">
          <cell r="A5100" t="str">
            <v>C&amp;I</v>
          </cell>
          <cell r="B5100">
            <v>11</v>
          </cell>
          <cell r="C5100" t="str">
            <v>S</v>
          </cell>
          <cell r="D5100" t="str">
            <v>PCT</v>
          </cell>
          <cell r="E5100" t="str">
            <v>Industry: Institutional/Government</v>
          </cell>
          <cell r="F5100">
            <v>81.833299999999994</v>
          </cell>
          <cell r="G5100">
            <v>3.6639710000000001</v>
          </cell>
          <cell r="H5100">
            <v>3.8386659999999999</v>
          </cell>
          <cell r="I5100">
            <v>-1.610892</v>
          </cell>
          <cell r="J5100">
            <v>-0.65916399999999997</v>
          </cell>
          <cell r="K5100">
            <v>0</v>
          </cell>
          <cell r="L5100">
            <v>0.65916399999999997</v>
          </cell>
          <cell r="M5100">
            <v>1.610892</v>
          </cell>
          <cell r="N5100">
            <v>1.610892</v>
          </cell>
          <cell r="O5100">
            <v>16</v>
          </cell>
        </row>
        <row r="5101">
          <cell r="A5101" t="str">
            <v>C&amp;I</v>
          </cell>
          <cell r="B5101">
            <v>12</v>
          </cell>
          <cell r="C5101" t="str">
            <v>S</v>
          </cell>
          <cell r="D5101" t="str">
            <v>PCT</v>
          </cell>
          <cell r="E5101" t="str">
            <v>Industry: Institutional/Government</v>
          </cell>
          <cell r="F5101">
            <v>86</v>
          </cell>
          <cell r="G5101">
            <v>3.6501749999999999</v>
          </cell>
          <cell r="H5101">
            <v>3.7309320000000001</v>
          </cell>
          <cell r="I5101">
            <v>-1.6055109999999999</v>
          </cell>
          <cell r="J5101">
            <v>-0.65696200000000005</v>
          </cell>
          <cell r="K5101">
            <v>0</v>
          </cell>
          <cell r="L5101">
            <v>0.65696200000000005</v>
          </cell>
          <cell r="M5101">
            <v>1.6055109999999999</v>
          </cell>
          <cell r="N5101">
            <v>1.6055109999999999</v>
          </cell>
          <cell r="O5101">
            <v>16</v>
          </cell>
        </row>
        <row r="5102">
          <cell r="A5102" t="str">
            <v>C&amp;I</v>
          </cell>
          <cell r="B5102">
            <v>13</v>
          </cell>
          <cell r="C5102" t="str">
            <v>S</v>
          </cell>
          <cell r="D5102" t="str">
            <v>PCT</v>
          </cell>
          <cell r="E5102" t="str">
            <v>Industry: Institutional/Government</v>
          </cell>
          <cell r="F5102">
            <v>89</v>
          </cell>
          <cell r="G5102">
            <v>3.8624480000000001</v>
          </cell>
          <cell r="H5102">
            <v>4.0844990000000001</v>
          </cell>
          <cell r="I5102">
            <v>-1.6244430000000001</v>
          </cell>
          <cell r="J5102">
            <v>-0.66470899999999999</v>
          </cell>
          <cell r="K5102">
            <v>0</v>
          </cell>
          <cell r="L5102">
            <v>0.66470899999999999</v>
          </cell>
          <cell r="M5102">
            <v>1.6244430000000001</v>
          </cell>
          <cell r="N5102">
            <v>1.6244430000000001</v>
          </cell>
          <cell r="O5102">
            <v>16</v>
          </cell>
        </row>
        <row r="5103">
          <cell r="A5103" t="str">
            <v>C&amp;I</v>
          </cell>
          <cell r="B5103">
            <v>14</v>
          </cell>
          <cell r="C5103" t="str">
            <v>S</v>
          </cell>
          <cell r="D5103" t="str">
            <v>PCT</v>
          </cell>
          <cell r="E5103" t="str">
            <v>Industry: Institutional/Government</v>
          </cell>
          <cell r="F5103">
            <v>91.333299999999994</v>
          </cell>
          <cell r="G5103">
            <v>4.0484619999999998</v>
          </cell>
          <cell r="H5103">
            <v>4.1696660000000003</v>
          </cell>
          <cell r="I5103">
            <v>-1.6324380000000001</v>
          </cell>
          <cell r="J5103">
            <v>-0.66798049999999998</v>
          </cell>
          <cell r="K5103">
            <v>0</v>
          </cell>
          <cell r="L5103">
            <v>0.66798049999999998</v>
          </cell>
          <cell r="M5103">
            <v>1.6324380000000001</v>
          </cell>
          <cell r="N5103">
            <v>1.6324380000000001</v>
          </cell>
          <cell r="O5103">
            <v>16</v>
          </cell>
        </row>
        <row r="5104">
          <cell r="A5104" t="str">
            <v>C&amp;I</v>
          </cell>
          <cell r="B5104">
            <v>15</v>
          </cell>
          <cell r="C5104" t="str">
            <v>S</v>
          </cell>
          <cell r="D5104" t="str">
            <v>PCT</v>
          </cell>
          <cell r="E5104" t="str">
            <v>Industry: Institutional/Government</v>
          </cell>
          <cell r="F5104">
            <v>93.5</v>
          </cell>
          <cell r="G5104">
            <v>4.456105</v>
          </cell>
          <cell r="H5104">
            <v>3.857399</v>
          </cell>
          <cell r="I5104">
            <v>-1.6828669999999999</v>
          </cell>
          <cell r="J5104">
            <v>-0.68861559999999999</v>
          </cell>
          <cell r="K5104">
            <v>0</v>
          </cell>
          <cell r="L5104">
            <v>0.68861559999999999</v>
          </cell>
          <cell r="M5104">
            <v>1.6828669999999999</v>
          </cell>
          <cell r="N5104">
            <v>1.6828669999999999</v>
          </cell>
          <cell r="O5104">
            <v>16</v>
          </cell>
        </row>
        <row r="5105">
          <cell r="A5105" t="str">
            <v>C&amp;I</v>
          </cell>
          <cell r="B5105">
            <v>16</v>
          </cell>
          <cell r="C5105" t="str">
            <v>S</v>
          </cell>
          <cell r="D5105" t="str">
            <v>PCT</v>
          </cell>
          <cell r="E5105" t="str">
            <v>Industry: Institutional/Government</v>
          </cell>
          <cell r="F5105">
            <v>95.333299999999994</v>
          </cell>
          <cell r="G5105">
            <v>4.2371790000000003</v>
          </cell>
          <cell r="H5105">
            <v>2.9876659999999999</v>
          </cell>
          <cell r="I5105">
            <v>-1.6693610000000001</v>
          </cell>
          <cell r="J5105">
            <v>-0.68308880000000005</v>
          </cell>
          <cell r="K5105">
            <v>0</v>
          </cell>
          <cell r="L5105">
            <v>0.68308880000000005</v>
          </cell>
          <cell r="M5105">
            <v>1.6693610000000001</v>
          </cell>
          <cell r="N5105">
            <v>1.6693610000000001</v>
          </cell>
          <cell r="O5105">
            <v>16</v>
          </cell>
        </row>
        <row r="5106">
          <cell r="A5106" t="str">
            <v>C&amp;I</v>
          </cell>
          <cell r="B5106">
            <v>17</v>
          </cell>
          <cell r="C5106" t="str">
            <v>S</v>
          </cell>
          <cell r="D5106" t="str">
            <v>PCT</v>
          </cell>
          <cell r="E5106" t="str">
            <v>Industry: Institutional/Government</v>
          </cell>
          <cell r="F5106">
            <v>96</v>
          </cell>
          <cell r="G5106">
            <v>4.7135009999999999</v>
          </cell>
          <cell r="H5106">
            <v>3.267299</v>
          </cell>
          <cell r="I5106">
            <v>-1.6901539999999999</v>
          </cell>
          <cell r="J5106">
            <v>-0.69159749999999998</v>
          </cell>
          <cell r="K5106">
            <v>0</v>
          </cell>
          <cell r="L5106">
            <v>0.69159749999999998</v>
          </cell>
          <cell r="M5106">
            <v>1.6901539999999999</v>
          </cell>
          <cell r="N5106">
            <v>1.6901539999999999</v>
          </cell>
          <cell r="O5106">
            <v>16</v>
          </cell>
        </row>
        <row r="5107">
          <cell r="A5107" t="str">
            <v>C&amp;I</v>
          </cell>
          <cell r="B5107">
            <v>18</v>
          </cell>
          <cell r="C5107" t="str">
            <v>S</v>
          </cell>
          <cell r="D5107" t="str">
            <v>PCT</v>
          </cell>
          <cell r="E5107" t="str">
            <v>Industry: Institutional/Government</v>
          </cell>
          <cell r="F5107">
            <v>95.5</v>
          </cell>
          <cell r="G5107">
            <v>5.0642370000000003</v>
          </cell>
          <cell r="H5107">
            <v>2.8862320000000001</v>
          </cell>
          <cell r="I5107">
            <v>-1.702313</v>
          </cell>
          <cell r="J5107">
            <v>-0.69657279999999999</v>
          </cell>
          <cell r="K5107">
            <v>0</v>
          </cell>
          <cell r="L5107">
            <v>0.69657279999999999</v>
          </cell>
          <cell r="M5107">
            <v>1.702313</v>
          </cell>
          <cell r="N5107">
            <v>1.702313</v>
          </cell>
          <cell r="O5107">
            <v>16</v>
          </cell>
        </row>
        <row r="5108">
          <cell r="A5108" t="str">
            <v>C&amp;I</v>
          </cell>
          <cell r="B5108">
            <v>19</v>
          </cell>
          <cell r="C5108" t="str">
            <v>S</v>
          </cell>
          <cell r="D5108" t="str">
            <v>PCT</v>
          </cell>
          <cell r="E5108" t="str">
            <v>Industry: Institutional/Government</v>
          </cell>
          <cell r="F5108">
            <v>93</v>
          </cell>
          <cell r="G5108">
            <v>5.2660629999999999</v>
          </cell>
          <cell r="H5108">
            <v>5.0655659999999996</v>
          </cell>
          <cell r="I5108">
            <v>-1.88852</v>
          </cell>
          <cell r="J5108">
            <v>-0.77276710000000004</v>
          </cell>
          <cell r="K5108">
            <v>0</v>
          </cell>
          <cell r="L5108">
            <v>0.77276710000000004</v>
          </cell>
          <cell r="M5108">
            <v>1.88852</v>
          </cell>
          <cell r="N5108">
            <v>1.88852</v>
          </cell>
          <cell r="O5108">
            <v>16</v>
          </cell>
        </row>
        <row r="5109">
          <cell r="A5109" t="str">
            <v>C&amp;I</v>
          </cell>
          <cell r="B5109">
            <v>20</v>
          </cell>
          <cell r="C5109" t="str">
            <v>S</v>
          </cell>
          <cell r="D5109" t="str">
            <v>PCT</v>
          </cell>
          <cell r="E5109" t="str">
            <v>Industry: Institutional/Government</v>
          </cell>
          <cell r="F5109">
            <v>86.5</v>
          </cell>
          <cell r="G5109">
            <v>7.5903429999999998</v>
          </cell>
          <cell r="H5109">
            <v>8.9966980000000003</v>
          </cell>
          <cell r="I5109">
            <v>-1.985957</v>
          </cell>
          <cell r="J5109">
            <v>-0.81263759999999996</v>
          </cell>
          <cell r="K5109">
            <v>0</v>
          </cell>
          <cell r="L5109">
            <v>0.81263759999999996</v>
          </cell>
          <cell r="M5109">
            <v>1.985957</v>
          </cell>
          <cell r="N5109">
            <v>1.985957</v>
          </cell>
          <cell r="O5109">
            <v>16</v>
          </cell>
        </row>
        <row r="5110">
          <cell r="A5110" t="str">
            <v>C&amp;I</v>
          </cell>
          <cell r="B5110">
            <v>21</v>
          </cell>
          <cell r="C5110" t="str">
            <v>S</v>
          </cell>
          <cell r="D5110" t="str">
            <v>PCT</v>
          </cell>
          <cell r="E5110" t="str">
            <v>Industry: Institutional/Government</v>
          </cell>
          <cell r="F5110">
            <v>81.166700000000006</v>
          </cell>
          <cell r="G5110">
            <v>5.4717969999999996</v>
          </cell>
          <cell r="H5110">
            <v>5.3913330000000004</v>
          </cell>
          <cell r="I5110">
            <v>-2.0689150000000001</v>
          </cell>
          <cell r="J5110">
            <v>-0.84658319999999998</v>
          </cell>
          <cell r="K5110">
            <v>0</v>
          </cell>
          <cell r="L5110">
            <v>0.84658319999999998</v>
          </cell>
          <cell r="M5110">
            <v>2.0689150000000001</v>
          </cell>
          <cell r="N5110">
            <v>2.0689150000000001</v>
          </cell>
          <cell r="O5110">
            <v>16</v>
          </cell>
        </row>
        <row r="5111">
          <cell r="A5111" t="str">
            <v>C&amp;I</v>
          </cell>
          <cell r="B5111">
            <v>22</v>
          </cell>
          <cell r="C5111" t="str">
            <v>S</v>
          </cell>
          <cell r="D5111" t="str">
            <v>PCT</v>
          </cell>
          <cell r="E5111" t="str">
            <v>Industry: Institutional/Government</v>
          </cell>
          <cell r="F5111">
            <v>77.666700000000006</v>
          </cell>
          <cell r="G5111">
            <v>3.4914269999999998</v>
          </cell>
          <cell r="H5111">
            <v>4.3408660000000001</v>
          </cell>
          <cell r="I5111">
            <v>-1.8661650000000001</v>
          </cell>
          <cell r="J5111">
            <v>-0.76361959999999995</v>
          </cell>
          <cell r="K5111">
            <v>0</v>
          </cell>
          <cell r="L5111">
            <v>0.76361959999999995</v>
          </cell>
          <cell r="M5111">
            <v>1.8661650000000001</v>
          </cell>
          <cell r="N5111">
            <v>1.8661650000000001</v>
          </cell>
          <cell r="O5111">
            <v>16</v>
          </cell>
        </row>
        <row r="5112">
          <cell r="A5112" t="str">
            <v>C&amp;I</v>
          </cell>
          <cell r="B5112">
            <v>23</v>
          </cell>
          <cell r="C5112" t="str">
            <v>S</v>
          </cell>
          <cell r="D5112" t="str">
            <v>PCT</v>
          </cell>
          <cell r="E5112" t="str">
            <v>Industry: Institutional/Government</v>
          </cell>
          <cell r="F5112">
            <v>75.166700000000006</v>
          </cell>
          <cell r="G5112">
            <v>2.595135</v>
          </cell>
          <cell r="H5112">
            <v>2.9557660000000001</v>
          </cell>
          <cell r="I5112">
            <v>-1.752926</v>
          </cell>
          <cell r="J5112">
            <v>-0.71728320000000001</v>
          </cell>
          <cell r="K5112">
            <v>0</v>
          </cell>
          <cell r="L5112">
            <v>0.71728320000000001</v>
          </cell>
          <cell r="M5112">
            <v>1.752926</v>
          </cell>
          <cell r="N5112">
            <v>1.752926</v>
          </cell>
          <cell r="O5112">
            <v>16</v>
          </cell>
        </row>
        <row r="5113">
          <cell r="A5113" t="str">
            <v>C&amp;I</v>
          </cell>
          <cell r="B5113">
            <v>24</v>
          </cell>
          <cell r="C5113" t="str">
            <v>S</v>
          </cell>
          <cell r="D5113" t="str">
            <v>PCT</v>
          </cell>
          <cell r="E5113" t="str">
            <v>Industry: Institutional/Government</v>
          </cell>
          <cell r="F5113">
            <v>73</v>
          </cell>
          <cell r="G5113">
            <v>1.196952</v>
          </cell>
          <cell r="H5113">
            <v>2.0893329999999999</v>
          </cell>
          <cell r="I5113">
            <v>-1.657983</v>
          </cell>
          <cell r="J5113">
            <v>-0.67843319999999996</v>
          </cell>
          <cell r="K5113">
            <v>0</v>
          </cell>
          <cell r="L5113">
            <v>0.67843319999999996</v>
          </cell>
          <cell r="M5113">
            <v>1.657983</v>
          </cell>
          <cell r="N5113">
            <v>1.657983</v>
          </cell>
          <cell r="O5113">
            <v>16</v>
          </cell>
        </row>
        <row r="5114">
          <cell r="A5114" t="str">
            <v>C&amp;I</v>
          </cell>
          <cell r="B5114">
            <v>1</v>
          </cell>
          <cell r="C5114" t="str">
            <v>S</v>
          </cell>
          <cell r="D5114" t="str">
            <v>PCT</v>
          </cell>
          <cell r="E5114" t="str">
            <v>Industry: Manufacturing</v>
          </cell>
          <cell r="F5114">
            <v>72</v>
          </cell>
          <cell r="G5114">
            <v>0.5552378</v>
          </cell>
          <cell r="H5114">
            <v>0.50179989999999997</v>
          </cell>
          <cell r="I5114">
            <v>-1.5843959999999999</v>
          </cell>
          <cell r="J5114">
            <v>-0.64832219999999996</v>
          </cell>
          <cell r="K5114">
            <v>0</v>
          </cell>
          <cell r="L5114">
            <v>0.64832219999999996</v>
          </cell>
          <cell r="M5114">
            <v>1.5843959999999999</v>
          </cell>
          <cell r="N5114">
            <v>1.5843959999999999</v>
          </cell>
          <cell r="O5114">
            <v>4</v>
          </cell>
        </row>
        <row r="5115">
          <cell r="A5115" t="str">
            <v>C&amp;I</v>
          </cell>
          <cell r="B5115">
            <v>2</v>
          </cell>
          <cell r="C5115" t="str">
            <v>S</v>
          </cell>
          <cell r="D5115" t="str">
            <v>PCT</v>
          </cell>
          <cell r="E5115" t="str">
            <v>Industry: Manufacturing</v>
          </cell>
          <cell r="F5115">
            <v>70.5</v>
          </cell>
          <cell r="G5115">
            <v>0.52749270000000004</v>
          </cell>
          <cell r="H5115">
            <v>0.47619990000000001</v>
          </cell>
          <cell r="I5115">
            <v>-1.5843370000000001</v>
          </cell>
          <cell r="J5115">
            <v>-0.64829800000000004</v>
          </cell>
          <cell r="K5115">
            <v>0</v>
          </cell>
          <cell r="L5115">
            <v>0.64829800000000004</v>
          </cell>
          <cell r="M5115">
            <v>1.5843370000000001</v>
          </cell>
          <cell r="N5115">
            <v>1.5843370000000001</v>
          </cell>
          <cell r="O5115">
            <v>4</v>
          </cell>
        </row>
        <row r="5116">
          <cell r="A5116" t="str">
            <v>C&amp;I</v>
          </cell>
          <cell r="B5116">
            <v>3</v>
          </cell>
          <cell r="C5116" t="str">
            <v>S</v>
          </cell>
          <cell r="D5116" t="str">
            <v>PCT</v>
          </cell>
          <cell r="E5116" t="str">
            <v>Industry: Manufacturing</v>
          </cell>
          <cell r="F5116">
            <v>71</v>
          </cell>
          <cell r="G5116">
            <v>0.49542439999999999</v>
          </cell>
          <cell r="H5116">
            <v>0.53469990000000001</v>
          </cell>
          <cell r="I5116">
            <v>-1.5811660000000001</v>
          </cell>
          <cell r="J5116">
            <v>-0.64700029999999997</v>
          </cell>
          <cell r="K5116">
            <v>0</v>
          </cell>
          <cell r="L5116">
            <v>0.64700029999999997</v>
          </cell>
          <cell r="M5116">
            <v>1.5811660000000001</v>
          </cell>
          <cell r="N5116">
            <v>1.5811660000000001</v>
          </cell>
          <cell r="O5116">
            <v>4</v>
          </cell>
        </row>
        <row r="5117">
          <cell r="A5117" t="str">
            <v>C&amp;I</v>
          </cell>
          <cell r="B5117">
            <v>4</v>
          </cell>
          <cell r="C5117" t="str">
            <v>S</v>
          </cell>
          <cell r="D5117" t="str">
            <v>PCT</v>
          </cell>
          <cell r="E5117" t="str">
            <v>Industry: Manufacturing</v>
          </cell>
          <cell r="F5117">
            <v>70.5</v>
          </cell>
          <cell r="G5117">
            <v>0.4700743</v>
          </cell>
          <cell r="H5117">
            <v>0.5091</v>
          </cell>
          <cell r="I5117">
            <v>-1.5804290000000001</v>
          </cell>
          <cell r="J5117">
            <v>-0.64669860000000001</v>
          </cell>
          <cell r="K5117">
            <v>0</v>
          </cell>
          <cell r="L5117">
            <v>0.64669860000000001</v>
          </cell>
          <cell r="M5117">
            <v>1.5804290000000001</v>
          </cell>
          <cell r="N5117">
            <v>1.5804290000000001</v>
          </cell>
          <cell r="O5117">
            <v>4</v>
          </cell>
        </row>
        <row r="5118">
          <cell r="A5118" t="str">
            <v>C&amp;I</v>
          </cell>
          <cell r="B5118">
            <v>5</v>
          </cell>
          <cell r="C5118" t="str">
            <v>S</v>
          </cell>
          <cell r="D5118" t="str">
            <v>PCT</v>
          </cell>
          <cell r="E5118" t="str">
            <v>Industry: Manufacturing</v>
          </cell>
          <cell r="F5118">
            <v>68.5</v>
          </cell>
          <cell r="G5118">
            <v>0.434338</v>
          </cell>
          <cell r="H5118">
            <v>0.53189989999999998</v>
          </cell>
          <cell r="I5118">
            <v>-1.5804990000000001</v>
          </cell>
          <cell r="J5118">
            <v>-0.64672739999999995</v>
          </cell>
          <cell r="K5118">
            <v>0</v>
          </cell>
          <cell r="L5118">
            <v>0.64672739999999995</v>
          </cell>
          <cell r="M5118">
            <v>1.5804990000000001</v>
          </cell>
          <cell r="N5118">
            <v>1.5804990000000001</v>
          </cell>
          <cell r="O5118">
            <v>4</v>
          </cell>
        </row>
        <row r="5119">
          <cell r="A5119" t="str">
            <v>C&amp;I</v>
          </cell>
          <cell r="B5119">
            <v>6</v>
          </cell>
          <cell r="C5119" t="str">
            <v>S</v>
          </cell>
          <cell r="D5119" t="str">
            <v>PCT</v>
          </cell>
          <cell r="E5119" t="str">
            <v>Industry: Manufacturing</v>
          </cell>
          <cell r="F5119">
            <v>67.5</v>
          </cell>
          <cell r="G5119">
            <v>0.42322310000000002</v>
          </cell>
          <cell r="H5119">
            <v>0.4812999</v>
          </cell>
          <cell r="I5119">
            <v>-1.5825279999999999</v>
          </cell>
          <cell r="J5119">
            <v>-0.64755739999999995</v>
          </cell>
          <cell r="K5119">
            <v>0</v>
          </cell>
          <cell r="L5119">
            <v>0.64755739999999995</v>
          </cell>
          <cell r="M5119">
            <v>1.5825279999999999</v>
          </cell>
          <cell r="N5119">
            <v>1.5825279999999999</v>
          </cell>
          <cell r="O5119">
            <v>4</v>
          </cell>
        </row>
        <row r="5120">
          <cell r="A5120" t="str">
            <v>C&amp;I</v>
          </cell>
          <cell r="B5120">
            <v>7</v>
          </cell>
          <cell r="C5120" t="str">
            <v>S</v>
          </cell>
          <cell r="D5120" t="str">
            <v>PCT</v>
          </cell>
          <cell r="E5120" t="str">
            <v>Industry: Manufacturing</v>
          </cell>
          <cell r="F5120">
            <v>65.5</v>
          </cell>
          <cell r="G5120">
            <v>1.1405369999999999</v>
          </cell>
          <cell r="H5120">
            <v>1.2602</v>
          </cell>
          <cell r="I5120">
            <v>-1.6335999999999999</v>
          </cell>
          <cell r="J5120">
            <v>-0.66845580000000004</v>
          </cell>
          <cell r="K5120">
            <v>0</v>
          </cell>
          <cell r="L5120">
            <v>0.66845580000000004</v>
          </cell>
          <cell r="M5120">
            <v>1.6335999999999999</v>
          </cell>
          <cell r="N5120">
            <v>1.6335999999999999</v>
          </cell>
          <cell r="O5120">
            <v>4</v>
          </cell>
        </row>
        <row r="5121">
          <cell r="A5121" t="str">
            <v>C&amp;I</v>
          </cell>
          <cell r="B5121">
            <v>8</v>
          </cell>
          <cell r="C5121" t="str">
            <v>S</v>
          </cell>
          <cell r="D5121" t="str">
            <v>PCT</v>
          </cell>
          <cell r="E5121" t="str">
            <v>Industry: Manufacturing</v>
          </cell>
          <cell r="F5121">
            <v>65.5</v>
          </cell>
          <cell r="G5121">
            <v>3.401656</v>
          </cell>
          <cell r="H5121">
            <v>3.4729999999999999</v>
          </cell>
          <cell r="I5121">
            <v>-1.8109660000000001</v>
          </cell>
          <cell r="J5121">
            <v>-0.74103249999999998</v>
          </cell>
          <cell r="K5121">
            <v>0</v>
          </cell>
          <cell r="L5121">
            <v>0.74103249999999998</v>
          </cell>
          <cell r="M5121">
            <v>1.8109660000000001</v>
          </cell>
          <cell r="N5121">
            <v>1.8109660000000001</v>
          </cell>
          <cell r="O5121">
            <v>4</v>
          </cell>
        </row>
        <row r="5122">
          <cell r="A5122" t="str">
            <v>C&amp;I</v>
          </cell>
          <cell r="B5122">
            <v>9</v>
          </cell>
          <cell r="C5122" t="str">
            <v>S</v>
          </cell>
          <cell r="D5122" t="str">
            <v>PCT</v>
          </cell>
          <cell r="E5122" t="str">
            <v>Industry: Manufacturing</v>
          </cell>
          <cell r="F5122">
            <v>69.5</v>
          </cell>
          <cell r="G5122">
            <v>3.2361610000000001</v>
          </cell>
          <cell r="H5122">
            <v>3.1758000000000002</v>
          </cell>
          <cell r="I5122">
            <v>-1.8023020000000001</v>
          </cell>
          <cell r="J5122">
            <v>-0.73748740000000002</v>
          </cell>
          <cell r="K5122">
            <v>0</v>
          </cell>
          <cell r="L5122">
            <v>0.73748740000000002</v>
          </cell>
          <cell r="M5122">
            <v>1.8023020000000001</v>
          </cell>
          <cell r="N5122">
            <v>1.8023020000000001</v>
          </cell>
          <cell r="O5122">
            <v>4</v>
          </cell>
        </row>
        <row r="5123">
          <cell r="A5123" t="str">
            <v>C&amp;I</v>
          </cell>
          <cell r="B5123">
            <v>10</v>
          </cell>
          <cell r="C5123" t="str">
            <v>S</v>
          </cell>
          <cell r="D5123" t="str">
            <v>PCT</v>
          </cell>
          <cell r="E5123" t="str">
            <v>Industry: Manufacturing</v>
          </cell>
          <cell r="F5123">
            <v>75</v>
          </cell>
          <cell r="G5123">
            <v>3.3763700000000001</v>
          </cell>
          <cell r="H5123">
            <v>2.7240000000000002</v>
          </cell>
          <cell r="I5123">
            <v>-1.9283399999999999</v>
          </cell>
          <cell r="J5123">
            <v>-0.78906100000000001</v>
          </cell>
          <cell r="K5123">
            <v>0</v>
          </cell>
          <cell r="L5123">
            <v>0.78906100000000001</v>
          </cell>
          <cell r="M5123">
            <v>1.9283399999999999</v>
          </cell>
          <cell r="N5123">
            <v>1.9283399999999999</v>
          </cell>
          <cell r="O5123">
            <v>4</v>
          </cell>
        </row>
        <row r="5124">
          <cell r="A5124" t="str">
            <v>C&amp;I</v>
          </cell>
          <cell r="B5124">
            <v>11</v>
          </cell>
          <cell r="C5124" t="str">
            <v>S</v>
          </cell>
          <cell r="D5124" t="str">
            <v>PCT</v>
          </cell>
          <cell r="E5124" t="str">
            <v>Industry: Manufacturing</v>
          </cell>
          <cell r="F5124">
            <v>77.5</v>
          </cell>
          <cell r="G5124">
            <v>3.584746</v>
          </cell>
          <cell r="H5124">
            <v>3.7964989999999998</v>
          </cell>
          <cell r="I5124">
            <v>-1.830406</v>
          </cell>
          <cell r="J5124">
            <v>-0.74898750000000003</v>
          </cell>
          <cell r="K5124">
            <v>0</v>
          </cell>
          <cell r="L5124">
            <v>0.74898750000000003</v>
          </cell>
          <cell r="M5124">
            <v>1.830406</v>
          </cell>
          <cell r="N5124">
            <v>1.830406</v>
          </cell>
          <cell r="O5124">
            <v>4</v>
          </cell>
        </row>
        <row r="5125">
          <cell r="A5125" t="str">
            <v>C&amp;I</v>
          </cell>
          <cell r="B5125">
            <v>12</v>
          </cell>
          <cell r="C5125" t="str">
            <v>S</v>
          </cell>
          <cell r="D5125" t="str">
            <v>PCT</v>
          </cell>
          <cell r="E5125" t="str">
            <v>Industry: Manufacturing</v>
          </cell>
          <cell r="F5125">
            <v>81.5</v>
          </cell>
          <cell r="G5125">
            <v>3.9819390000000001</v>
          </cell>
          <cell r="H5125">
            <v>4.1366990000000001</v>
          </cell>
          <cell r="I5125">
            <v>-1.817347</v>
          </cell>
          <cell r="J5125">
            <v>-0.74364350000000001</v>
          </cell>
          <cell r="K5125">
            <v>0</v>
          </cell>
          <cell r="L5125">
            <v>0.74364350000000001</v>
          </cell>
          <cell r="M5125">
            <v>1.817347</v>
          </cell>
          <cell r="N5125">
            <v>1.817347</v>
          </cell>
          <cell r="O5125">
            <v>4</v>
          </cell>
        </row>
        <row r="5126">
          <cell r="A5126" t="str">
            <v>C&amp;I</v>
          </cell>
          <cell r="B5126">
            <v>13</v>
          </cell>
          <cell r="C5126" t="str">
            <v>S</v>
          </cell>
          <cell r="D5126" t="str">
            <v>PCT</v>
          </cell>
          <cell r="E5126" t="str">
            <v>Industry: Manufacturing</v>
          </cell>
          <cell r="F5126">
            <v>85</v>
          </cell>
          <cell r="G5126">
            <v>4.3163220000000004</v>
          </cell>
          <cell r="H5126">
            <v>4.9128980000000002</v>
          </cell>
          <cell r="I5126">
            <v>-1.797706</v>
          </cell>
          <cell r="J5126">
            <v>-0.7356066</v>
          </cell>
          <cell r="K5126">
            <v>0</v>
          </cell>
          <cell r="L5126">
            <v>0.7356066</v>
          </cell>
          <cell r="M5126">
            <v>1.797706</v>
          </cell>
          <cell r="N5126">
            <v>1.797706</v>
          </cell>
          <cell r="O5126">
            <v>4</v>
          </cell>
        </row>
        <row r="5127">
          <cell r="A5127" t="str">
            <v>C&amp;I</v>
          </cell>
          <cell r="B5127">
            <v>14</v>
          </cell>
          <cell r="C5127" t="str">
            <v>S</v>
          </cell>
          <cell r="D5127" t="str">
            <v>PCT</v>
          </cell>
          <cell r="E5127" t="str">
            <v>Industry: Manufacturing</v>
          </cell>
          <cell r="F5127">
            <v>90</v>
          </cell>
          <cell r="G5127">
            <v>4.5353149999999998</v>
          </cell>
          <cell r="H5127">
            <v>5.4704969999999999</v>
          </cell>
          <cell r="I5127">
            <v>-1.763031</v>
          </cell>
          <cell r="J5127">
            <v>-0.721418</v>
          </cell>
          <cell r="K5127">
            <v>0</v>
          </cell>
          <cell r="L5127">
            <v>0.721418</v>
          </cell>
          <cell r="M5127">
            <v>1.763031</v>
          </cell>
          <cell r="N5127">
            <v>1.763031</v>
          </cell>
          <cell r="O5127">
            <v>4</v>
          </cell>
        </row>
        <row r="5128">
          <cell r="A5128" t="str">
            <v>C&amp;I</v>
          </cell>
          <cell r="B5128">
            <v>15</v>
          </cell>
          <cell r="C5128" t="str">
            <v>S</v>
          </cell>
          <cell r="D5128" t="str">
            <v>PCT</v>
          </cell>
          <cell r="E5128" t="str">
            <v>Industry: Manufacturing</v>
          </cell>
          <cell r="F5128">
            <v>94</v>
          </cell>
          <cell r="G5128">
            <v>4.4778700000000002</v>
          </cell>
          <cell r="H5128">
            <v>2.579599</v>
          </cell>
          <cell r="I5128">
            <v>-1.8685620000000001</v>
          </cell>
          <cell r="J5128">
            <v>-0.76460050000000002</v>
          </cell>
          <cell r="K5128">
            <v>0</v>
          </cell>
          <cell r="L5128">
            <v>0.76460050000000002</v>
          </cell>
          <cell r="M5128">
            <v>1.8685620000000001</v>
          </cell>
          <cell r="N5128">
            <v>1.8685620000000001</v>
          </cell>
          <cell r="O5128">
            <v>4</v>
          </cell>
        </row>
        <row r="5129">
          <cell r="A5129" t="str">
            <v>C&amp;I</v>
          </cell>
          <cell r="B5129">
            <v>16</v>
          </cell>
          <cell r="C5129" t="str">
            <v>S</v>
          </cell>
          <cell r="D5129" t="str">
            <v>PCT</v>
          </cell>
          <cell r="E5129" t="str">
            <v>Industry: Manufacturing</v>
          </cell>
          <cell r="F5129">
            <v>95.5</v>
          </cell>
          <cell r="G5129">
            <v>3.4984679999999999</v>
          </cell>
          <cell r="H5129">
            <v>0.43499989999999999</v>
          </cell>
          <cell r="I5129">
            <v>-2.0517820000000002</v>
          </cell>
          <cell r="J5129">
            <v>-0.83957250000000005</v>
          </cell>
          <cell r="K5129">
            <v>0</v>
          </cell>
          <cell r="L5129">
            <v>0.83957250000000005</v>
          </cell>
          <cell r="M5129">
            <v>2.0517820000000002</v>
          </cell>
          <cell r="N5129">
            <v>2.0517820000000002</v>
          </cell>
          <cell r="O5129">
            <v>4</v>
          </cell>
        </row>
        <row r="5130">
          <cell r="A5130" t="str">
            <v>C&amp;I</v>
          </cell>
          <cell r="B5130">
            <v>17</v>
          </cell>
          <cell r="C5130" t="str">
            <v>S</v>
          </cell>
          <cell r="D5130" t="str">
            <v>PCT</v>
          </cell>
          <cell r="E5130" t="str">
            <v>Industry: Manufacturing</v>
          </cell>
          <cell r="F5130">
            <v>96</v>
          </cell>
          <cell r="G5130">
            <v>1.0994219999999999</v>
          </cell>
          <cell r="H5130">
            <v>0.4197999</v>
          </cell>
          <cell r="I5130">
            <v>-2.2636409999999998</v>
          </cell>
          <cell r="J5130">
            <v>-0.92626359999999996</v>
          </cell>
          <cell r="K5130">
            <v>0</v>
          </cell>
          <cell r="L5130">
            <v>0.92626359999999996</v>
          </cell>
          <cell r="M5130">
            <v>2.2636409999999998</v>
          </cell>
          <cell r="N5130">
            <v>2.2636409999999998</v>
          </cell>
          <cell r="O5130">
            <v>4</v>
          </cell>
        </row>
        <row r="5131">
          <cell r="A5131" t="str">
            <v>C&amp;I</v>
          </cell>
          <cell r="B5131">
            <v>18</v>
          </cell>
          <cell r="C5131" t="str">
            <v>S</v>
          </cell>
          <cell r="D5131" t="str">
            <v>PCT</v>
          </cell>
          <cell r="E5131" t="str">
            <v>Industry: Manufacturing</v>
          </cell>
          <cell r="F5131">
            <v>95.5</v>
          </cell>
          <cell r="G5131">
            <v>0.82413409999999998</v>
          </cell>
          <cell r="H5131">
            <v>0.43889990000000001</v>
          </cell>
          <cell r="I5131">
            <v>-2.0216259999999999</v>
          </cell>
          <cell r="J5131">
            <v>-0.82723279999999999</v>
          </cell>
          <cell r="K5131">
            <v>0</v>
          </cell>
          <cell r="L5131">
            <v>0.82723279999999999</v>
          </cell>
          <cell r="M5131">
            <v>2.0216259999999999</v>
          </cell>
          <cell r="N5131">
            <v>2.0216259999999999</v>
          </cell>
          <cell r="O5131">
            <v>4</v>
          </cell>
        </row>
        <row r="5132">
          <cell r="A5132" t="str">
            <v>C&amp;I</v>
          </cell>
          <cell r="B5132">
            <v>19</v>
          </cell>
          <cell r="C5132" t="str">
            <v>S</v>
          </cell>
          <cell r="D5132" t="str">
            <v>PCT</v>
          </cell>
          <cell r="E5132" t="str">
            <v>Industry: Manufacturing</v>
          </cell>
          <cell r="F5132">
            <v>94.5</v>
          </cell>
          <cell r="G5132">
            <v>0.86282499999999995</v>
          </cell>
          <cell r="H5132">
            <v>0.44439990000000001</v>
          </cell>
          <cell r="I5132">
            <v>-1.8587640000000001</v>
          </cell>
          <cell r="J5132">
            <v>-0.76059100000000002</v>
          </cell>
          <cell r="K5132">
            <v>0</v>
          </cell>
          <cell r="L5132">
            <v>0.76059100000000002</v>
          </cell>
          <cell r="M5132">
            <v>1.8587640000000001</v>
          </cell>
          <cell r="N5132">
            <v>1.8587640000000001</v>
          </cell>
          <cell r="O5132">
            <v>4</v>
          </cell>
        </row>
        <row r="5133">
          <cell r="A5133" t="str">
            <v>C&amp;I</v>
          </cell>
          <cell r="B5133">
            <v>20</v>
          </cell>
          <cell r="C5133" t="str">
            <v>S</v>
          </cell>
          <cell r="D5133" t="str">
            <v>PCT</v>
          </cell>
          <cell r="E5133" t="str">
            <v>Industry: Manufacturing</v>
          </cell>
          <cell r="F5133">
            <v>92.5</v>
          </cell>
          <cell r="G5133">
            <v>0.83149989999999996</v>
          </cell>
          <cell r="H5133">
            <v>0.46329989999999999</v>
          </cell>
          <cell r="I5133">
            <v>-1.786934</v>
          </cell>
          <cell r="J5133">
            <v>-0.73119900000000004</v>
          </cell>
          <cell r="K5133">
            <v>0</v>
          </cell>
          <cell r="L5133">
            <v>0.73119900000000004</v>
          </cell>
          <cell r="M5133">
            <v>1.786934</v>
          </cell>
          <cell r="N5133">
            <v>1.786934</v>
          </cell>
          <cell r="O5133">
            <v>4</v>
          </cell>
        </row>
        <row r="5134">
          <cell r="A5134" t="str">
            <v>C&amp;I</v>
          </cell>
          <cell r="B5134">
            <v>21</v>
          </cell>
          <cell r="C5134" t="str">
            <v>S</v>
          </cell>
          <cell r="D5134" t="str">
            <v>PCT</v>
          </cell>
          <cell r="E5134" t="str">
            <v>Industry: Manufacturing</v>
          </cell>
          <cell r="F5134">
            <v>88</v>
          </cell>
          <cell r="G5134">
            <v>0.78641119999999998</v>
          </cell>
          <cell r="H5134">
            <v>0.4605998</v>
          </cell>
          <cell r="I5134">
            <v>-1.710461</v>
          </cell>
          <cell r="J5134">
            <v>-0.6999069</v>
          </cell>
          <cell r="K5134">
            <v>0</v>
          </cell>
          <cell r="L5134">
            <v>0.6999069</v>
          </cell>
          <cell r="M5134">
            <v>1.710461</v>
          </cell>
          <cell r="N5134">
            <v>1.710461</v>
          </cell>
          <cell r="O5134">
            <v>4</v>
          </cell>
        </row>
        <row r="5135">
          <cell r="A5135" t="str">
            <v>C&amp;I</v>
          </cell>
          <cell r="B5135">
            <v>22</v>
          </cell>
          <cell r="C5135" t="str">
            <v>S</v>
          </cell>
          <cell r="D5135" t="str">
            <v>PCT</v>
          </cell>
          <cell r="E5135" t="str">
            <v>Industry: Manufacturing</v>
          </cell>
          <cell r="F5135">
            <v>85</v>
          </cell>
          <cell r="G5135">
            <v>0.73288949999999997</v>
          </cell>
          <cell r="H5135">
            <v>0.43439990000000001</v>
          </cell>
          <cell r="I5135">
            <v>-1.6769339999999999</v>
          </cell>
          <cell r="J5135">
            <v>-0.68618760000000001</v>
          </cell>
          <cell r="K5135">
            <v>0</v>
          </cell>
          <cell r="L5135">
            <v>0.68618760000000001</v>
          </cell>
          <cell r="M5135">
            <v>1.6769339999999999</v>
          </cell>
          <cell r="N5135">
            <v>1.6769339999999999</v>
          </cell>
          <cell r="O5135">
            <v>4</v>
          </cell>
        </row>
        <row r="5136">
          <cell r="A5136" t="str">
            <v>C&amp;I</v>
          </cell>
          <cell r="B5136">
            <v>23</v>
          </cell>
          <cell r="C5136" t="str">
            <v>S</v>
          </cell>
          <cell r="D5136" t="str">
            <v>PCT</v>
          </cell>
          <cell r="E5136" t="str">
            <v>Industry: Manufacturing</v>
          </cell>
          <cell r="F5136">
            <v>81</v>
          </cell>
          <cell r="G5136">
            <v>0.67629329999999999</v>
          </cell>
          <cell r="H5136">
            <v>0.4318998</v>
          </cell>
          <cell r="I5136">
            <v>-1.6385799999999999</v>
          </cell>
          <cell r="J5136">
            <v>-0.67049369999999997</v>
          </cell>
          <cell r="K5136">
            <v>0</v>
          </cell>
          <cell r="L5136">
            <v>0.67049369999999997</v>
          </cell>
          <cell r="M5136">
            <v>1.6385799999999999</v>
          </cell>
          <cell r="N5136">
            <v>1.6385799999999999</v>
          </cell>
          <cell r="O5136">
            <v>4</v>
          </cell>
        </row>
        <row r="5137">
          <cell r="A5137" t="str">
            <v>C&amp;I</v>
          </cell>
          <cell r="B5137">
            <v>24</v>
          </cell>
          <cell r="C5137" t="str">
            <v>S</v>
          </cell>
          <cell r="D5137" t="str">
            <v>PCT</v>
          </cell>
          <cell r="E5137" t="str">
            <v>Industry: Manufacturing</v>
          </cell>
          <cell r="F5137">
            <v>79</v>
          </cell>
          <cell r="G5137">
            <v>0.71870560000000006</v>
          </cell>
          <cell r="H5137">
            <v>0.55099989999999999</v>
          </cell>
          <cell r="I5137">
            <v>-1.613634</v>
          </cell>
          <cell r="J5137">
            <v>-0.66028589999999998</v>
          </cell>
          <cell r="K5137">
            <v>0</v>
          </cell>
          <cell r="L5137">
            <v>0.66028589999999998</v>
          </cell>
          <cell r="M5137">
            <v>1.613634</v>
          </cell>
          <cell r="N5137">
            <v>1.613634</v>
          </cell>
          <cell r="O5137">
            <v>4</v>
          </cell>
        </row>
        <row r="5138">
          <cell r="A5138" t="str">
            <v>C&amp;I</v>
          </cell>
          <cell r="B5138">
            <v>1</v>
          </cell>
          <cell r="C5138" t="str">
            <v>S</v>
          </cell>
          <cell r="D5138" t="str">
            <v>PCT</v>
          </cell>
          <cell r="E5138" t="str">
            <v>Industry: Offices, Hotels, Finance, Services</v>
          </cell>
          <cell r="F5138">
            <v>67.25</v>
          </cell>
          <cell r="G5138">
            <v>1.3991610000000001</v>
          </cell>
          <cell r="H5138">
            <v>1.345343</v>
          </cell>
          <cell r="I5138">
            <v>-0.2464867</v>
          </cell>
          <cell r="J5138">
            <v>-0.1008604</v>
          </cell>
          <cell r="K5138">
            <v>0</v>
          </cell>
          <cell r="L5138">
            <v>0.1008604</v>
          </cell>
          <cell r="M5138">
            <v>0.2464867</v>
          </cell>
          <cell r="N5138">
            <v>0.2464867</v>
          </cell>
          <cell r="O5138">
            <v>85</v>
          </cell>
        </row>
        <row r="5139">
          <cell r="A5139" t="str">
            <v>C&amp;I</v>
          </cell>
          <cell r="B5139">
            <v>2</v>
          </cell>
          <cell r="C5139" t="str">
            <v>S</v>
          </cell>
          <cell r="D5139" t="str">
            <v>PCT</v>
          </cell>
          <cell r="E5139" t="str">
            <v>Industry: Offices, Hotels, Finance, Services</v>
          </cell>
          <cell r="F5139">
            <v>65.75</v>
          </cell>
          <cell r="G5139">
            <v>1.309582</v>
          </cell>
          <cell r="H5139">
            <v>1.2544439999999999</v>
          </cell>
          <cell r="I5139">
            <v>-0.24683450000000001</v>
          </cell>
          <cell r="J5139">
            <v>-0.1010027</v>
          </cell>
          <cell r="K5139">
            <v>0</v>
          </cell>
          <cell r="L5139">
            <v>0.1010027</v>
          </cell>
          <cell r="M5139">
            <v>0.24683450000000001</v>
          </cell>
          <cell r="N5139">
            <v>0.24683450000000001</v>
          </cell>
          <cell r="O5139">
            <v>85</v>
          </cell>
        </row>
        <row r="5140">
          <cell r="A5140" t="str">
            <v>C&amp;I</v>
          </cell>
          <cell r="B5140">
            <v>3</v>
          </cell>
          <cell r="C5140" t="str">
            <v>S</v>
          </cell>
          <cell r="D5140" t="str">
            <v>PCT</v>
          </cell>
          <cell r="E5140" t="str">
            <v>Industry: Offices, Hotels, Finance, Services</v>
          </cell>
          <cell r="F5140">
            <v>64.781300000000002</v>
          </cell>
          <cell r="G5140">
            <v>1.2797210000000001</v>
          </cell>
          <cell r="H5140">
            <v>1.2376370000000001</v>
          </cell>
          <cell r="I5140">
            <v>-0.24507609999999999</v>
          </cell>
          <cell r="J5140">
            <v>-0.1002831</v>
          </cell>
          <cell r="K5140">
            <v>0</v>
          </cell>
          <cell r="L5140">
            <v>0.1002831</v>
          </cell>
          <cell r="M5140">
            <v>0.24507609999999999</v>
          </cell>
          <cell r="N5140">
            <v>0.24507609999999999</v>
          </cell>
          <cell r="O5140">
            <v>85</v>
          </cell>
        </row>
        <row r="5141">
          <cell r="A5141" t="str">
            <v>C&amp;I</v>
          </cell>
          <cell r="B5141">
            <v>4</v>
          </cell>
          <cell r="C5141" t="str">
            <v>S</v>
          </cell>
          <cell r="D5141" t="str">
            <v>PCT</v>
          </cell>
          <cell r="E5141" t="str">
            <v>Industry: Offices, Hotels, Finance, Services</v>
          </cell>
          <cell r="F5141">
            <v>64.625</v>
          </cell>
          <cell r="G5141">
            <v>1.2478100000000001</v>
          </cell>
          <cell r="H5141">
            <v>1.2497370000000001</v>
          </cell>
          <cell r="I5141">
            <v>-0.2438874</v>
          </cell>
          <cell r="J5141">
            <v>-9.9796700000000002E-2</v>
          </cell>
          <cell r="K5141">
            <v>0</v>
          </cell>
          <cell r="L5141">
            <v>9.9796700000000002E-2</v>
          </cell>
          <cell r="M5141">
            <v>0.2438874</v>
          </cell>
          <cell r="N5141">
            <v>0.2438874</v>
          </cell>
          <cell r="O5141">
            <v>85</v>
          </cell>
        </row>
        <row r="5142">
          <cell r="A5142" t="str">
            <v>C&amp;I</v>
          </cell>
          <cell r="B5142">
            <v>5</v>
          </cell>
          <cell r="C5142" t="str">
            <v>S</v>
          </cell>
          <cell r="D5142" t="str">
            <v>PCT</v>
          </cell>
          <cell r="E5142" t="str">
            <v>Industry: Offices, Hotels, Finance, Services</v>
          </cell>
          <cell r="F5142">
            <v>64</v>
          </cell>
          <cell r="G5142">
            <v>1.284824</v>
          </cell>
          <cell r="H5142">
            <v>1.300462</v>
          </cell>
          <cell r="I5142">
            <v>-0.24265320000000001</v>
          </cell>
          <cell r="J5142">
            <v>-9.9291699999999997E-2</v>
          </cell>
          <cell r="K5142">
            <v>0</v>
          </cell>
          <cell r="L5142">
            <v>9.9291699999999997E-2</v>
          </cell>
          <cell r="M5142">
            <v>0.24265320000000001</v>
          </cell>
          <cell r="N5142">
            <v>0.24265320000000001</v>
          </cell>
          <cell r="O5142">
            <v>85</v>
          </cell>
        </row>
        <row r="5143">
          <cell r="A5143" t="str">
            <v>C&amp;I</v>
          </cell>
          <cell r="B5143">
            <v>6</v>
          </cell>
          <cell r="C5143" t="str">
            <v>S</v>
          </cell>
          <cell r="D5143" t="str">
            <v>PCT</v>
          </cell>
          <cell r="E5143" t="str">
            <v>Industry: Offices, Hotels, Finance, Services</v>
          </cell>
          <cell r="F5143">
            <v>63.281300000000002</v>
          </cell>
          <cell r="G5143">
            <v>1.250402</v>
          </cell>
          <cell r="H5143">
            <v>1.2472179999999999</v>
          </cell>
          <cell r="I5143">
            <v>-0.24192159999999999</v>
          </cell>
          <cell r="J5143">
            <v>-9.8992399999999994E-2</v>
          </cell>
          <cell r="K5143">
            <v>0</v>
          </cell>
          <cell r="L5143">
            <v>9.8992399999999994E-2</v>
          </cell>
          <cell r="M5143">
            <v>0.24192159999999999</v>
          </cell>
          <cell r="N5143">
            <v>0.24192159999999999</v>
          </cell>
          <cell r="O5143">
            <v>85</v>
          </cell>
        </row>
        <row r="5144">
          <cell r="A5144" t="str">
            <v>C&amp;I</v>
          </cell>
          <cell r="B5144">
            <v>7</v>
          </cell>
          <cell r="C5144" t="str">
            <v>S</v>
          </cell>
          <cell r="D5144" t="str">
            <v>PCT</v>
          </cell>
          <cell r="E5144" t="str">
            <v>Industry: Offices, Hotels, Finance, Services</v>
          </cell>
          <cell r="F5144">
            <v>62.468800000000002</v>
          </cell>
          <cell r="G5144">
            <v>1.3305629999999999</v>
          </cell>
          <cell r="H5144">
            <v>1.265925</v>
          </cell>
          <cell r="I5144">
            <v>-0.24376709999999999</v>
          </cell>
          <cell r="J5144">
            <v>-9.9747500000000003E-2</v>
          </cell>
          <cell r="K5144">
            <v>0</v>
          </cell>
          <cell r="L5144">
            <v>9.9747500000000003E-2</v>
          </cell>
          <cell r="M5144">
            <v>0.24376709999999999</v>
          </cell>
          <cell r="N5144">
            <v>0.24376709999999999</v>
          </cell>
          <cell r="O5144">
            <v>85</v>
          </cell>
        </row>
        <row r="5145">
          <cell r="A5145" t="str">
            <v>C&amp;I</v>
          </cell>
          <cell r="B5145">
            <v>8</v>
          </cell>
          <cell r="C5145" t="str">
            <v>S</v>
          </cell>
          <cell r="D5145" t="str">
            <v>PCT</v>
          </cell>
          <cell r="E5145" t="str">
            <v>Industry: Offices, Hotels, Finance, Services</v>
          </cell>
          <cell r="F5145">
            <v>64.125</v>
          </cell>
          <cell r="G5145">
            <v>1.1942699999999999</v>
          </cell>
          <cell r="H5145">
            <v>1.2521500000000001</v>
          </cell>
          <cell r="I5145">
            <v>-0.2444035</v>
          </cell>
          <cell r="J5145">
            <v>-0.1000079</v>
          </cell>
          <cell r="K5145">
            <v>0</v>
          </cell>
          <cell r="L5145">
            <v>0.1000079</v>
          </cell>
          <cell r="M5145">
            <v>0.2444035</v>
          </cell>
          <cell r="N5145">
            <v>0.2444035</v>
          </cell>
          <cell r="O5145">
            <v>85</v>
          </cell>
        </row>
        <row r="5146">
          <cell r="A5146" t="str">
            <v>C&amp;I</v>
          </cell>
          <cell r="B5146">
            <v>9</v>
          </cell>
          <cell r="C5146" t="str">
            <v>S</v>
          </cell>
          <cell r="D5146" t="str">
            <v>PCT</v>
          </cell>
          <cell r="E5146" t="str">
            <v>Industry: Offices, Hotels, Finance, Services</v>
          </cell>
          <cell r="F5146">
            <v>70.281300000000002</v>
          </cell>
          <cell r="G5146">
            <v>2.0020609999999999</v>
          </cell>
          <cell r="H5146">
            <v>2.0063680000000002</v>
          </cell>
          <cell r="I5146">
            <v>-0.25742120000000002</v>
          </cell>
          <cell r="J5146">
            <v>-0.1053347</v>
          </cell>
          <cell r="K5146">
            <v>0</v>
          </cell>
          <cell r="L5146">
            <v>0.1053347</v>
          </cell>
          <cell r="M5146">
            <v>0.25742120000000002</v>
          </cell>
          <cell r="N5146">
            <v>0.25742120000000002</v>
          </cell>
          <cell r="O5146">
            <v>85</v>
          </cell>
        </row>
        <row r="5147">
          <cell r="A5147" t="str">
            <v>C&amp;I</v>
          </cell>
          <cell r="B5147">
            <v>10</v>
          </cell>
          <cell r="C5147" t="str">
            <v>S</v>
          </cell>
          <cell r="D5147" t="str">
            <v>PCT</v>
          </cell>
          <cell r="E5147" t="str">
            <v>Industry: Offices, Hotels, Finance, Services</v>
          </cell>
          <cell r="F5147">
            <v>77.406300000000002</v>
          </cell>
          <cell r="G5147">
            <v>2.9908380000000001</v>
          </cell>
          <cell r="H5147">
            <v>2.9804550000000001</v>
          </cell>
          <cell r="I5147">
            <v>-0.26939859999999999</v>
          </cell>
          <cell r="J5147">
            <v>-0.11023570000000001</v>
          </cell>
          <cell r="K5147">
            <v>0</v>
          </cell>
          <cell r="L5147">
            <v>0.11023570000000001</v>
          </cell>
          <cell r="M5147">
            <v>0.26939859999999999</v>
          </cell>
          <cell r="N5147">
            <v>0.26939859999999999</v>
          </cell>
          <cell r="O5147">
            <v>85</v>
          </cell>
        </row>
        <row r="5148">
          <cell r="A5148" t="str">
            <v>C&amp;I</v>
          </cell>
          <cell r="B5148">
            <v>11</v>
          </cell>
          <cell r="C5148" t="str">
            <v>S</v>
          </cell>
          <cell r="D5148" t="str">
            <v>PCT</v>
          </cell>
          <cell r="E5148" t="str">
            <v>Industry: Offices, Hotels, Finance, Services</v>
          </cell>
          <cell r="F5148">
            <v>82.125</v>
          </cell>
          <cell r="G5148">
            <v>3.4858560000000001</v>
          </cell>
          <cell r="H5148">
            <v>3.2909799999999998</v>
          </cell>
          <cell r="I5148">
            <v>-0.27032070000000002</v>
          </cell>
          <cell r="J5148">
            <v>-0.110613</v>
          </cell>
          <cell r="K5148">
            <v>0</v>
          </cell>
          <cell r="L5148">
            <v>0.110613</v>
          </cell>
          <cell r="M5148">
            <v>0.27032070000000002</v>
          </cell>
          <cell r="N5148">
            <v>0.27032070000000002</v>
          </cell>
          <cell r="O5148">
            <v>85</v>
          </cell>
        </row>
        <row r="5149">
          <cell r="A5149" t="str">
            <v>C&amp;I</v>
          </cell>
          <cell r="B5149">
            <v>12</v>
          </cell>
          <cell r="C5149" t="str">
            <v>S</v>
          </cell>
          <cell r="D5149" t="str">
            <v>PCT</v>
          </cell>
          <cell r="E5149" t="str">
            <v>Industry: Offices, Hotels, Finance, Services</v>
          </cell>
          <cell r="F5149">
            <v>85.593800000000002</v>
          </cell>
          <cell r="G5149">
            <v>4.0906770000000003</v>
          </cell>
          <cell r="H5149">
            <v>4.1423800000000002</v>
          </cell>
          <cell r="I5149">
            <v>-0.28289700000000001</v>
          </cell>
          <cell r="J5149">
            <v>-0.11575920000000001</v>
          </cell>
          <cell r="K5149">
            <v>0</v>
          </cell>
          <cell r="L5149">
            <v>0.11575920000000001</v>
          </cell>
          <cell r="M5149">
            <v>0.28289700000000001</v>
          </cell>
          <cell r="N5149">
            <v>0.28289700000000001</v>
          </cell>
          <cell r="O5149">
            <v>85</v>
          </cell>
        </row>
        <row r="5150">
          <cell r="A5150" t="str">
            <v>C&amp;I</v>
          </cell>
          <cell r="B5150">
            <v>13</v>
          </cell>
          <cell r="C5150" t="str">
            <v>S</v>
          </cell>
          <cell r="D5150" t="str">
            <v>PCT</v>
          </cell>
          <cell r="E5150" t="str">
            <v>Industry: Offices, Hotels, Finance, Services</v>
          </cell>
          <cell r="F5150">
            <v>88.375</v>
          </cell>
          <cell r="G5150">
            <v>4.4232990000000001</v>
          </cell>
          <cell r="H5150">
            <v>4.6156680000000003</v>
          </cell>
          <cell r="I5150">
            <v>-0.28746929999999998</v>
          </cell>
          <cell r="J5150">
            <v>-0.1176301</v>
          </cell>
          <cell r="K5150">
            <v>0</v>
          </cell>
          <cell r="L5150">
            <v>0.1176301</v>
          </cell>
          <cell r="M5150">
            <v>0.28746929999999998</v>
          </cell>
          <cell r="N5150">
            <v>0.28746929999999998</v>
          </cell>
          <cell r="O5150">
            <v>85</v>
          </cell>
        </row>
        <row r="5151">
          <cell r="A5151" t="str">
            <v>C&amp;I</v>
          </cell>
          <cell r="B5151">
            <v>14</v>
          </cell>
          <cell r="C5151" t="str">
            <v>S</v>
          </cell>
          <cell r="D5151" t="str">
            <v>PCT</v>
          </cell>
          <cell r="E5151" t="str">
            <v>Industry: Offices, Hotels, Finance, Services</v>
          </cell>
          <cell r="F5151">
            <v>91.1875</v>
          </cell>
          <cell r="G5151">
            <v>4.7915729999999996</v>
          </cell>
          <cell r="H5151">
            <v>4.7138419999999996</v>
          </cell>
          <cell r="I5151">
            <v>-0.28816999999999998</v>
          </cell>
          <cell r="J5151">
            <v>-0.1179168</v>
          </cell>
          <cell r="K5151">
            <v>0</v>
          </cell>
          <cell r="L5151">
            <v>0.1179168</v>
          </cell>
          <cell r="M5151">
            <v>0.28816999999999998</v>
          </cell>
          <cell r="N5151">
            <v>0.28816999999999998</v>
          </cell>
          <cell r="O5151">
            <v>85</v>
          </cell>
        </row>
        <row r="5152">
          <cell r="A5152" t="str">
            <v>C&amp;I</v>
          </cell>
          <cell r="B5152">
            <v>15</v>
          </cell>
          <cell r="C5152" t="str">
            <v>S</v>
          </cell>
          <cell r="D5152" t="str">
            <v>PCT</v>
          </cell>
          <cell r="E5152" t="str">
            <v>Industry: Offices, Hotels, Finance, Services</v>
          </cell>
          <cell r="F5152">
            <v>93.656300000000002</v>
          </cell>
          <cell r="G5152">
            <v>5.1700840000000001</v>
          </cell>
          <cell r="H5152">
            <v>5.1986169999999996</v>
          </cell>
          <cell r="I5152">
            <v>-0.29139150000000003</v>
          </cell>
          <cell r="J5152">
            <v>-0.11923499999999999</v>
          </cell>
          <cell r="K5152">
            <v>0</v>
          </cell>
          <cell r="L5152">
            <v>0.11923499999999999</v>
          </cell>
          <cell r="M5152">
            <v>0.29139150000000003</v>
          </cell>
          <cell r="N5152">
            <v>0.29139150000000003</v>
          </cell>
          <cell r="O5152">
            <v>85</v>
          </cell>
        </row>
        <row r="5153">
          <cell r="A5153" t="str">
            <v>C&amp;I</v>
          </cell>
          <cell r="B5153">
            <v>16</v>
          </cell>
          <cell r="C5153" t="str">
            <v>S</v>
          </cell>
          <cell r="D5153" t="str">
            <v>PCT</v>
          </cell>
          <cell r="E5153" t="str">
            <v>Industry: Offices, Hotels, Finance, Services</v>
          </cell>
          <cell r="F5153">
            <v>95.093800000000002</v>
          </cell>
          <cell r="G5153">
            <v>5.2366770000000002</v>
          </cell>
          <cell r="H5153">
            <v>5.4512419999999997</v>
          </cell>
          <cell r="I5153">
            <v>-0.2915257</v>
          </cell>
          <cell r="J5153">
            <v>-0.1192899</v>
          </cell>
          <cell r="K5153">
            <v>0</v>
          </cell>
          <cell r="L5153">
            <v>0.1192899</v>
          </cell>
          <cell r="M5153">
            <v>0.2915257</v>
          </cell>
          <cell r="N5153">
            <v>0.2915257</v>
          </cell>
          <cell r="O5153">
            <v>85</v>
          </cell>
        </row>
        <row r="5154">
          <cell r="A5154" t="str">
            <v>C&amp;I</v>
          </cell>
          <cell r="B5154">
            <v>17</v>
          </cell>
          <cell r="C5154" t="str">
            <v>S</v>
          </cell>
          <cell r="D5154" t="str">
            <v>PCT</v>
          </cell>
          <cell r="E5154" t="str">
            <v>Industry: Offices, Hotels, Finance, Services</v>
          </cell>
          <cell r="F5154">
            <v>95.3125</v>
          </cell>
          <cell r="G5154">
            <v>5.1079410000000003</v>
          </cell>
          <cell r="H5154">
            <v>5.5531050000000004</v>
          </cell>
          <cell r="I5154">
            <v>-0.29605959999999998</v>
          </cell>
          <cell r="J5154">
            <v>-0.12114519999999999</v>
          </cell>
          <cell r="K5154">
            <v>0</v>
          </cell>
          <cell r="L5154">
            <v>0.12114519999999999</v>
          </cell>
          <cell r="M5154">
            <v>0.29605959999999998</v>
          </cell>
          <cell r="N5154">
            <v>0.29605959999999998</v>
          </cell>
          <cell r="O5154">
            <v>85</v>
          </cell>
        </row>
        <row r="5155">
          <cell r="A5155" t="str">
            <v>C&amp;I</v>
          </cell>
          <cell r="B5155">
            <v>18</v>
          </cell>
          <cell r="C5155" t="str">
            <v>S</v>
          </cell>
          <cell r="D5155" t="str">
            <v>PCT</v>
          </cell>
          <cell r="E5155" t="str">
            <v>Industry: Offices, Hotels, Finance, Services</v>
          </cell>
          <cell r="F5155">
            <v>94.5</v>
          </cell>
          <cell r="G5155">
            <v>4.1600739999999998</v>
          </cell>
          <cell r="H5155">
            <v>4.6252300000000002</v>
          </cell>
          <cell r="I5155">
            <v>-0.30515789999999998</v>
          </cell>
          <cell r="J5155">
            <v>-0.1248681</v>
          </cell>
          <cell r="K5155">
            <v>0</v>
          </cell>
          <cell r="L5155">
            <v>0.1248681</v>
          </cell>
          <cell r="M5155">
            <v>0.30515789999999998</v>
          </cell>
          <cell r="N5155">
            <v>0.30515789999999998</v>
          </cell>
          <cell r="O5155">
            <v>85</v>
          </cell>
        </row>
        <row r="5156">
          <cell r="A5156" t="str">
            <v>C&amp;I</v>
          </cell>
          <cell r="B5156">
            <v>19</v>
          </cell>
          <cell r="C5156" t="str">
            <v>S</v>
          </cell>
          <cell r="D5156" t="str">
            <v>PCT</v>
          </cell>
          <cell r="E5156" t="str">
            <v>Industry: Offices, Hotels, Finance, Services</v>
          </cell>
          <cell r="F5156">
            <v>92.156300000000002</v>
          </cell>
          <cell r="G5156">
            <v>2.2600020000000001</v>
          </cell>
          <cell r="H5156">
            <v>2.4930490000000001</v>
          </cell>
          <cell r="I5156">
            <v>-0.30756879999999998</v>
          </cell>
          <cell r="J5156">
            <v>-0.12585470000000001</v>
          </cell>
          <cell r="K5156">
            <v>0</v>
          </cell>
          <cell r="L5156">
            <v>0.12585470000000001</v>
          </cell>
          <cell r="M5156">
            <v>0.30756879999999998</v>
          </cell>
          <cell r="N5156">
            <v>0.30756879999999998</v>
          </cell>
          <cell r="O5156">
            <v>85</v>
          </cell>
        </row>
        <row r="5157">
          <cell r="A5157" t="str">
            <v>C&amp;I</v>
          </cell>
          <cell r="B5157">
            <v>20</v>
          </cell>
          <cell r="C5157" t="str">
            <v>S</v>
          </cell>
          <cell r="D5157" t="str">
            <v>PCT</v>
          </cell>
          <cell r="E5157" t="str">
            <v>Industry: Offices, Hotels, Finance, Services</v>
          </cell>
          <cell r="F5157">
            <v>86.6875</v>
          </cell>
          <cell r="G5157">
            <v>2.0146630000000001</v>
          </cell>
          <cell r="H5157">
            <v>1.565156</v>
          </cell>
          <cell r="I5157">
            <v>-0.30524129999999999</v>
          </cell>
          <cell r="J5157">
            <v>-0.12490229999999999</v>
          </cell>
          <cell r="K5157">
            <v>0</v>
          </cell>
          <cell r="L5157">
            <v>0.12490229999999999</v>
          </cell>
          <cell r="M5157">
            <v>0.30524129999999999</v>
          </cell>
          <cell r="N5157">
            <v>0.30524129999999999</v>
          </cell>
          <cell r="O5157">
            <v>85</v>
          </cell>
        </row>
        <row r="5158">
          <cell r="A5158" t="str">
            <v>C&amp;I</v>
          </cell>
          <cell r="B5158">
            <v>21</v>
          </cell>
          <cell r="C5158" t="str">
            <v>S</v>
          </cell>
          <cell r="D5158" t="str">
            <v>PCT</v>
          </cell>
          <cell r="E5158" t="str">
            <v>Industry: Offices, Hotels, Finance, Services</v>
          </cell>
          <cell r="F5158">
            <v>81.906300000000002</v>
          </cell>
          <cell r="G5158">
            <v>1.7665</v>
          </cell>
          <cell r="H5158">
            <v>1.570206</v>
          </cell>
          <cell r="I5158">
            <v>-0.28375800000000001</v>
          </cell>
          <cell r="J5158">
            <v>-0.11611150000000001</v>
          </cell>
          <cell r="K5158">
            <v>0</v>
          </cell>
          <cell r="L5158">
            <v>0.11611150000000001</v>
          </cell>
          <cell r="M5158">
            <v>0.28375800000000001</v>
          </cell>
          <cell r="N5158">
            <v>0.28375800000000001</v>
          </cell>
          <cell r="O5158">
            <v>85</v>
          </cell>
        </row>
        <row r="5159">
          <cell r="A5159" t="str">
            <v>C&amp;I</v>
          </cell>
          <cell r="B5159">
            <v>22</v>
          </cell>
          <cell r="C5159" t="str">
            <v>S</v>
          </cell>
          <cell r="D5159" t="str">
            <v>PCT</v>
          </cell>
          <cell r="E5159" t="str">
            <v>Industry: Offices, Hotels, Finance, Services</v>
          </cell>
          <cell r="F5159">
            <v>78.0625</v>
          </cell>
          <cell r="G5159">
            <v>1.670939</v>
          </cell>
          <cell r="H5159">
            <v>1.260087</v>
          </cell>
          <cell r="I5159">
            <v>-0.2779143</v>
          </cell>
          <cell r="J5159">
            <v>-0.1137203</v>
          </cell>
          <cell r="K5159">
            <v>0</v>
          </cell>
          <cell r="L5159">
            <v>0.1137203</v>
          </cell>
          <cell r="M5159">
            <v>0.2779143</v>
          </cell>
          <cell r="N5159">
            <v>0.2779143</v>
          </cell>
          <cell r="O5159">
            <v>85</v>
          </cell>
        </row>
        <row r="5160">
          <cell r="A5160" t="str">
            <v>C&amp;I</v>
          </cell>
          <cell r="B5160">
            <v>23</v>
          </cell>
          <cell r="C5160" t="str">
            <v>S</v>
          </cell>
          <cell r="D5160" t="str">
            <v>PCT</v>
          </cell>
          <cell r="E5160" t="str">
            <v>Industry: Offices, Hotels, Finance, Services</v>
          </cell>
          <cell r="F5160">
            <v>75.593800000000002</v>
          </cell>
          <cell r="G5160">
            <v>1.501536</v>
          </cell>
          <cell r="H5160">
            <v>1.2426619999999999</v>
          </cell>
          <cell r="I5160">
            <v>-0.26215840000000001</v>
          </cell>
          <cell r="J5160">
            <v>-0.1072731</v>
          </cell>
          <cell r="K5160">
            <v>0</v>
          </cell>
          <cell r="L5160">
            <v>0.1072731</v>
          </cell>
          <cell r="M5160">
            <v>0.26215840000000001</v>
          </cell>
          <cell r="N5160">
            <v>0.26215840000000001</v>
          </cell>
          <cell r="O5160">
            <v>85</v>
          </cell>
        </row>
        <row r="5161">
          <cell r="A5161" t="str">
            <v>C&amp;I</v>
          </cell>
          <cell r="B5161">
            <v>24</v>
          </cell>
          <cell r="C5161" t="str">
            <v>S</v>
          </cell>
          <cell r="D5161" t="str">
            <v>PCT</v>
          </cell>
          <cell r="E5161" t="str">
            <v>Industry: Offices, Hotels, Finance, Services</v>
          </cell>
          <cell r="F5161">
            <v>73.75</v>
          </cell>
          <cell r="G5161">
            <v>1.5028870000000001</v>
          </cell>
          <cell r="H5161">
            <v>1.2148810000000001</v>
          </cell>
          <cell r="I5161">
            <v>-0.25385679999999999</v>
          </cell>
          <cell r="J5161">
            <v>-0.1038761</v>
          </cell>
          <cell r="K5161">
            <v>0</v>
          </cell>
          <cell r="L5161">
            <v>0.1038761</v>
          </cell>
          <cell r="M5161">
            <v>0.25385679999999999</v>
          </cell>
          <cell r="N5161">
            <v>0.25385679999999999</v>
          </cell>
          <cell r="O5161">
            <v>85</v>
          </cell>
        </row>
        <row r="5162">
          <cell r="A5162" t="str">
            <v>C&amp;I</v>
          </cell>
          <cell r="B5162">
            <v>1</v>
          </cell>
          <cell r="C5162" t="str">
            <v>S</v>
          </cell>
          <cell r="D5162" t="str">
            <v>PCT</v>
          </cell>
          <cell r="E5162" t="str">
            <v>Industry: Other or unknown</v>
          </cell>
          <cell r="F5162">
            <v>70.333299999999994</v>
          </cell>
          <cell r="G5162">
            <v>1.558357</v>
          </cell>
          <cell r="H5162">
            <v>1.441816</v>
          </cell>
          <cell r="I5162">
            <v>-0.60304539999999995</v>
          </cell>
          <cell r="J5162">
            <v>-0.24676129999999999</v>
          </cell>
          <cell r="K5162">
            <v>0</v>
          </cell>
          <cell r="L5162">
            <v>0.24676129999999999</v>
          </cell>
          <cell r="M5162">
            <v>0.60304539999999995</v>
          </cell>
          <cell r="N5162">
            <v>0.60304539999999995</v>
          </cell>
          <cell r="O5162">
            <v>20</v>
          </cell>
        </row>
        <row r="5163">
          <cell r="A5163" t="str">
            <v>C&amp;I</v>
          </cell>
          <cell r="B5163">
            <v>2</v>
          </cell>
          <cell r="C5163" t="str">
            <v>S</v>
          </cell>
          <cell r="D5163" t="str">
            <v>PCT</v>
          </cell>
          <cell r="E5163" t="str">
            <v>Industry: Other or unknown</v>
          </cell>
          <cell r="F5163">
            <v>67.916700000000006</v>
          </cell>
          <cell r="G5163">
            <v>1.550805</v>
          </cell>
          <cell r="H5163">
            <v>1.433983</v>
          </cell>
          <cell r="I5163">
            <v>-0.60207060000000001</v>
          </cell>
          <cell r="J5163">
            <v>-0.24636240000000001</v>
          </cell>
          <cell r="K5163">
            <v>0</v>
          </cell>
          <cell r="L5163">
            <v>0.24636240000000001</v>
          </cell>
          <cell r="M5163">
            <v>0.60207060000000001</v>
          </cell>
          <cell r="N5163">
            <v>0.60207060000000001</v>
          </cell>
          <cell r="O5163">
            <v>20</v>
          </cell>
        </row>
        <row r="5164">
          <cell r="A5164" t="str">
            <v>C&amp;I</v>
          </cell>
          <cell r="B5164">
            <v>3</v>
          </cell>
          <cell r="C5164" t="str">
            <v>S</v>
          </cell>
          <cell r="D5164" t="str">
            <v>PCT</v>
          </cell>
          <cell r="E5164" t="str">
            <v>Industry: Other or unknown</v>
          </cell>
          <cell r="F5164">
            <v>65.416700000000006</v>
          </cell>
          <cell r="G5164">
            <v>1.5141119999999999</v>
          </cell>
          <cell r="H5164">
            <v>1.3989499999999999</v>
          </cell>
          <cell r="I5164">
            <v>-0.60041060000000002</v>
          </cell>
          <cell r="J5164">
            <v>-0.24568319999999999</v>
          </cell>
          <cell r="K5164">
            <v>0</v>
          </cell>
          <cell r="L5164">
            <v>0.24568319999999999</v>
          </cell>
          <cell r="M5164">
            <v>0.60041060000000002</v>
          </cell>
          <cell r="N5164">
            <v>0.60041060000000002</v>
          </cell>
          <cell r="O5164">
            <v>20</v>
          </cell>
        </row>
        <row r="5165">
          <cell r="A5165" t="str">
            <v>C&amp;I</v>
          </cell>
          <cell r="B5165">
            <v>4</v>
          </cell>
          <cell r="C5165" t="str">
            <v>S</v>
          </cell>
          <cell r="D5165" t="str">
            <v>PCT</v>
          </cell>
          <cell r="E5165" t="str">
            <v>Industry: Other or unknown</v>
          </cell>
          <cell r="F5165">
            <v>64.833299999999994</v>
          </cell>
          <cell r="G5165">
            <v>1.494702</v>
          </cell>
          <cell r="H5165">
            <v>1.385483</v>
          </cell>
          <cell r="I5165">
            <v>-0.59975849999999997</v>
          </cell>
          <cell r="J5165">
            <v>-0.2454163</v>
          </cell>
          <cell r="K5165">
            <v>0</v>
          </cell>
          <cell r="L5165">
            <v>0.2454163</v>
          </cell>
          <cell r="M5165">
            <v>0.59975849999999997</v>
          </cell>
          <cell r="N5165">
            <v>0.59975849999999997</v>
          </cell>
          <cell r="O5165">
            <v>20</v>
          </cell>
        </row>
        <row r="5166">
          <cell r="A5166" t="str">
            <v>C&amp;I</v>
          </cell>
          <cell r="B5166">
            <v>5</v>
          </cell>
          <cell r="C5166" t="str">
            <v>S</v>
          </cell>
          <cell r="D5166" t="str">
            <v>PCT</v>
          </cell>
          <cell r="E5166" t="str">
            <v>Industry: Other or unknown</v>
          </cell>
          <cell r="F5166">
            <v>64</v>
          </cell>
          <cell r="G5166">
            <v>1.457875</v>
          </cell>
          <cell r="H5166">
            <v>1.379416</v>
          </cell>
          <cell r="I5166">
            <v>-0.59979789999999999</v>
          </cell>
          <cell r="J5166">
            <v>-0.2454325</v>
          </cell>
          <cell r="K5166">
            <v>0</v>
          </cell>
          <cell r="L5166">
            <v>0.2454325</v>
          </cell>
          <cell r="M5166">
            <v>0.59979789999999999</v>
          </cell>
          <cell r="N5166">
            <v>0.59979789999999999</v>
          </cell>
          <cell r="O5166">
            <v>20</v>
          </cell>
        </row>
        <row r="5167">
          <cell r="A5167" t="str">
            <v>C&amp;I</v>
          </cell>
          <cell r="B5167">
            <v>6</v>
          </cell>
          <cell r="C5167" t="str">
            <v>S</v>
          </cell>
          <cell r="D5167" t="str">
            <v>PCT</v>
          </cell>
          <cell r="E5167" t="str">
            <v>Industry: Other or unknown</v>
          </cell>
          <cell r="F5167">
            <v>63.416699999999999</v>
          </cell>
          <cell r="G5167">
            <v>1.523463</v>
          </cell>
          <cell r="H5167">
            <v>1.4831989999999999</v>
          </cell>
          <cell r="I5167">
            <v>-0.60284269999999995</v>
          </cell>
          <cell r="J5167">
            <v>-0.24667839999999999</v>
          </cell>
          <cell r="K5167">
            <v>0</v>
          </cell>
          <cell r="L5167">
            <v>0.24667839999999999</v>
          </cell>
          <cell r="M5167">
            <v>0.60284269999999995</v>
          </cell>
          <cell r="N5167">
            <v>0.60284269999999995</v>
          </cell>
          <cell r="O5167">
            <v>20</v>
          </cell>
        </row>
        <row r="5168">
          <cell r="A5168" t="str">
            <v>C&amp;I</v>
          </cell>
          <cell r="B5168">
            <v>7</v>
          </cell>
          <cell r="C5168" t="str">
            <v>S</v>
          </cell>
          <cell r="D5168" t="str">
            <v>PCT</v>
          </cell>
          <cell r="E5168" t="str">
            <v>Industry: Other or unknown</v>
          </cell>
          <cell r="F5168">
            <v>63.25</v>
          </cell>
          <cell r="G5168">
            <v>1.6423289999999999</v>
          </cell>
          <cell r="H5168">
            <v>1.531266</v>
          </cell>
          <cell r="I5168">
            <v>-0.62301490000000004</v>
          </cell>
          <cell r="J5168">
            <v>-0.25493260000000001</v>
          </cell>
          <cell r="K5168">
            <v>0</v>
          </cell>
          <cell r="L5168">
            <v>0.25493260000000001</v>
          </cell>
          <cell r="M5168">
            <v>0.62301490000000004</v>
          </cell>
          <cell r="N5168">
            <v>0.62301490000000004</v>
          </cell>
          <cell r="O5168">
            <v>20</v>
          </cell>
        </row>
        <row r="5169">
          <cell r="A5169" t="str">
            <v>C&amp;I</v>
          </cell>
          <cell r="B5169">
            <v>8</v>
          </cell>
          <cell r="C5169" t="str">
            <v>S</v>
          </cell>
          <cell r="D5169" t="str">
            <v>PCT</v>
          </cell>
          <cell r="E5169" t="str">
            <v>Industry: Other or unknown</v>
          </cell>
          <cell r="F5169">
            <v>64.916700000000006</v>
          </cell>
          <cell r="G5169">
            <v>1.5919890000000001</v>
          </cell>
          <cell r="H5169">
            <v>1.4327000000000001</v>
          </cell>
          <cell r="I5169">
            <v>-0.63285619999999998</v>
          </cell>
          <cell r="J5169">
            <v>-0.25895960000000001</v>
          </cell>
          <cell r="K5169">
            <v>0</v>
          </cell>
          <cell r="L5169">
            <v>0.25895960000000001</v>
          </cell>
          <cell r="M5169">
            <v>0.63285619999999998</v>
          </cell>
          <cell r="N5169">
            <v>0.63285619999999998</v>
          </cell>
          <cell r="O5169">
            <v>20</v>
          </cell>
        </row>
        <row r="5170">
          <cell r="A5170" t="str">
            <v>C&amp;I</v>
          </cell>
          <cell r="B5170">
            <v>9</v>
          </cell>
          <cell r="C5170" t="str">
            <v>S</v>
          </cell>
          <cell r="D5170" t="str">
            <v>PCT</v>
          </cell>
          <cell r="E5170" t="str">
            <v>Industry: Other or unknown</v>
          </cell>
          <cell r="F5170">
            <v>68.833299999999994</v>
          </cell>
          <cell r="G5170">
            <v>2.4303439999999998</v>
          </cell>
          <cell r="H5170">
            <v>2.1306319999999999</v>
          </cell>
          <cell r="I5170">
            <v>-0.65343410000000002</v>
          </cell>
          <cell r="J5170">
            <v>-0.2673799</v>
          </cell>
          <cell r="K5170">
            <v>0</v>
          </cell>
          <cell r="L5170">
            <v>0.2673799</v>
          </cell>
          <cell r="M5170">
            <v>0.65343410000000002</v>
          </cell>
          <cell r="N5170">
            <v>0.65343410000000002</v>
          </cell>
          <cell r="O5170">
            <v>20</v>
          </cell>
        </row>
        <row r="5171">
          <cell r="A5171" t="str">
            <v>C&amp;I</v>
          </cell>
          <cell r="B5171">
            <v>10</v>
          </cell>
          <cell r="C5171" t="str">
            <v>S</v>
          </cell>
          <cell r="D5171" t="str">
            <v>PCT</v>
          </cell>
          <cell r="E5171" t="str">
            <v>Industry: Other or unknown</v>
          </cell>
          <cell r="F5171">
            <v>74.25</v>
          </cell>
          <cell r="G5171">
            <v>3.431711</v>
          </cell>
          <cell r="H5171">
            <v>3.215916</v>
          </cell>
          <cell r="I5171">
            <v>-0.89636760000000004</v>
          </cell>
          <cell r="J5171">
            <v>-0.36678640000000001</v>
          </cell>
          <cell r="K5171">
            <v>0</v>
          </cell>
          <cell r="L5171">
            <v>0.36678640000000001</v>
          </cell>
          <cell r="M5171">
            <v>0.89636760000000004</v>
          </cell>
          <cell r="N5171">
            <v>0.89636760000000004</v>
          </cell>
          <cell r="O5171">
            <v>20</v>
          </cell>
        </row>
        <row r="5172">
          <cell r="A5172" t="str">
            <v>C&amp;I</v>
          </cell>
          <cell r="B5172">
            <v>11</v>
          </cell>
          <cell r="C5172" t="str">
            <v>S</v>
          </cell>
          <cell r="D5172" t="str">
            <v>PCT</v>
          </cell>
          <cell r="E5172" t="str">
            <v>Industry: Other or unknown</v>
          </cell>
          <cell r="F5172">
            <v>79.916700000000006</v>
          </cell>
          <cell r="G5172">
            <v>3.6209060000000002</v>
          </cell>
          <cell r="H5172">
            <v>3.165216</v>
          </cell>
          <cell r="I5172">
            <v>-0.73384609999999995</v>
          </cell>
          <cell r="J5172">
            <v>-0.30028389999999999</v>
          </cell>
          <cell r="K5172">
            <v>0</v>
          </cell>
          <cell r="L5172">
            <v>0.30028389999999999</v>
          </cell>
          <cell r="M5172">
            <v>0.73384609999999995</v>
          </cell>
          <cell r="N5172">
            <v>0.73384609999999995</v>
          </cell>
          <cell r="O5172">
            <v>20</v>
          </cell>
        </row>
        <row r="5173">
          <cell r="A5173" t="str">
            <v>C&amp;I</v>
          </cell>
          <cell r="B5173">
            <v>12</v>
          </cell>
          <cell r="C5173" t="str">
            <v>S</v>
          </cell>
          <cell r="D5173" t="str">
            <v>PCT</v>
          </cell>
          <cell r="E5173" t="str">
            <v>Industry: Other or unknown</v>
          </cell>
          <cell r="F5173">
            <v>84.333299999999994</v>
          </cell>
          <cell r="G5173">
            <v>3.6936309999999999</v>
          </cell>
          <cell r="H5173">
            <v>3.5494159999999999</v>
          </cell>
          <cell r="I5173">
            <v>-0.70610949999999995</v>
          </cell>
          <cell r="J5173">
            <v>-0.28893429999999998</v>
          </cell>
          <cell r="K5173">
            <v>0</v>
          </cell>
          <cell r="L5173">
            <v>0.28893429999999998</v>
          </cell>
          <cell r="M5173">
            <v>0.70610949999999995</v>
          </cell>
          <cell r="N5173">
            <v>0.70610949999999995</v>
          </cell>
          <cell r="O5173">
            <v>20</v>
          </cell>
        </row>
        <row r="5174">
          <cell r="A5174" t="str">
            <v>C&amp;I</v>
          </cell>
          <cell r="B5174">
            <v>13</v>
          </cell>
          <cell r="C5174" t="str">
            <v>S</v>
          </cell>
          <cell r="D5174" t="str">
            <v>PCT</v>
          </cell>
          <cell r="E5174" t="str">
            <v>Industry: Other or unknown</v>
          </cell>
          <cell r="F5174">
            <v>87.833299999999994</v>
          </cell>
          <cell r="G5174">
            <v>3.8230149999999998</v>
          </cell>
          <cell r="H5174">
            <v>3.9231820000000002</v>
          </cell>
          <cell r="I5174">
            <v>-0.71382420000000002</v>
          </cell>
          <cell r="J5174">
            <v>-0.29209109999999999</v>
          </cell>
          <cell r="K5174">
            <v>0</v>
          </cell>
          <cell r="L5174">
            <v>0.29209109999999999</v>
          </cell>
          <cell r="M5174">
            <v>0.71382420000000002</v>
          </cell>
          <cell r="N5174">
            <v>0.71382420000000002</v>
          </cell>
          <cell r="O5174">
            <v>20</v>
          </cell>
        </row>
        <row r="5175">
          <cell r="A5175" t="str">
            <v>C&amp;I</v>
          </cell>
          <cell r="B5175">
            <v>14</v>
          </cell>
          <cell r="C5175" t="str">
            <v>S</v>
          </cell>
          <cell r="D5175" t="str">
            <v>PCT</v>
          </cell>
          <cell r="E5175" t="str">
            <v>Industry: Other or unknown</v>
          </cell>
          <cell r="F5175">
            <v>90.916700000000006</v>
          </cell>
          <cell r="G5175">
            <v>4.160622</v>
          </cell>
          <cell r="H5175">
            <v>4.5388320000000002</v>
          </cell>
          <cell r="I5175">
            <v>-0.66515679999999999</v>
          </cell>
          <cell r="J5175">
            <v>-0.2721768</v>
          </cell>
          <cell r="K5175">
            <v>0</v>
          </cell>
          <cell r="L5175">
            <v>0.2721768</v>
          </cell>
          <cell r="M5175">
            <v>0.66515679999999999</v>
          </cell>
          <cell r="N5175">
            <v>0.66515679999999999</v>
          </cell>
          <cell r="O5175">
            <v>20</v>
          </cell>
        </row>
        <row r="5176">
          <cell r="A5176" t="str">
            <v>C&amp;I</v>
          </cell>
          <cell r="B5176">
            <v>15</v>
          </cell>
          <cell r="C5176" t="str">
            <v>S</v>
          </cell>
          <cell r="D5176" t="str">
            <v>PCT</v>
          </cell>
          <cell r="E5176" t="str">
            <v>Industry: Other or unknown</v>
          </cell>
          <cell r="F5176">
            <v>93.75</v>
          </cell>
          <cell r="G5176">
            <v>4.585839</v>
          </cell>
          <cell r="H5176">
            <v>4.7073660000000004</v>
          </cell>
          <cell r="I5176">
            <v>-0.69797480000000001</v>
          </cell>
          <cell r="J5176">
            <v>-0.28560560000000002</v>
          </cell>
          <cell r="K5176">
            <v>0</v>
          </cell>
          <cell r="L5176">
            <v>0.28560560000000002</v>
          </cell>
          <cell r="M5176">
            <v>0.69797480000000001</v>
          </cell>
          <cell r="N5176">
            <v>0.69797480000000001</v>
          </cell>
          <cell r="O5176">
            <v>20</v>
          </cell>
        </row>
        <row r="5177">
          <cell r="A5177" t="str">
            <v>C&amp;I</v>
          </cell>
          <cell r="B5177">
            <v>16</v>
          </cell>
          <cell r="C5177" t="str">
            <v>S</v>
          </cell>
          <cell r="D5177" t="str">
            <v>PCT</v>
          </cell>
          <cell r="E5177" t="str">
            <v>Industry: Other or unknown</v>
          </cell>
          <cell r="F5177">
            <v>95.416700000000006</v>
          </cell>
          <cell r="G5177">
            <v>4.8655179999999998</v>
          </cell>
          <cell r="H5177">
            <v>4.092549</v>
          </cell>
          <cell r="I5177">
            <v>-0.72070829999999997</v>
          </cell>
          <cell r="J5177">
            <v>-0.294908</v>
          </cell>
          <cell r="K5177">
            <v>0</v>
          </cell>
          <cell r="L5177">
            <v>0.294908</v>
          </cell>
          <cell r="M5177">
            <v>0.72070829999999997</v>
          </cell>
          <cell r="N5177">
            <v>0.72070829999999997</v>
          </cell>
          <cell r="O5177">
            <v>20</v>
          </cell>
        </row>
        <row r="5178">
          <cell r="A5178" t="str">
            <v>C&amp;I</v>
          </cell>
          <cell r="B5178">
            <v>17</v>
          </cell>
          <cell r="C5178" t="str">
            <v>S</v>
          </cell>
          <cell r="D5178" t="str">
            <v>PCT</v>
          </cell>
          <cell r="E5178" t="str">
            <v>Industry: Other or unknown</v>
          </cell>
          <cell r="F5178">
            <v>96.416700000000006</v>
          </cell>
          <cell r="G5178">
            <v>4.690601</v>
          </cell>
          <cell r="H5178">
            <v>4.0565490000000004</v>
          </cell>
          <cell r="I5178">
            <v>-0.70148140000000003</v>
          </cell>
          <cell r="J5178">
            <v>-0.28704049999999998</v>
          </cell>
          <cell r="K5178">
            <v>0</v>
          </cell>
          <cell r="L5178">
            <v>0.28704049999999998</v>
          </cell>
          <cell r="M5178">
            <v>0.70148140000000003</v>
          </cell>
          <cell r="N5178">
            <v>0.70148140000000003</v>
          </cell>
          <cell r="O5178">
            <v>20</v>
          </cell>
        </row>
        <row r="5179">
          <cell r="A5179" t="str">
            <v>C&amp;I</v>
          </cell>
          <cell r="B5179">
            <v>18</v>
          </cell>
          <cell r="C5179" t="str">
            <v>S</v>
          </cell>
          <cell r="D5179" t="str">
            <v>PCT</v>
          </cell>
          <cell r="E5179" t="str">
            <v>Industry: Other or unknown</v>
          </cell>
          <cell r="F5179">
            <v>96.583299999999994</v>
          </cell>
          <cell r="G5179">
            <v>2.9503249999999999</v>
          </cell>
          <cell r="H5179">
            <v>2.8985989999999999</v>
          </cell>
          <cell r="I5179">
            <v>-0.73116479999999995</v>
          </cell>
          <cell r="J5179">
            <v>-0.29918670000000003</v>
          </cell>
          <cell r="K5179">
            <v>0</v>
          </cell>
          <cell r="L5179">
            <v>0.29918670000000003</v>
          </cell>
          <cell r="M5179">
            <v>0.73116479999999995</v>
          </cell>
          <cell r="N5179">
            <v>0.73116479999999995</v>
          </cell>
          <cell r="O5179">
            <v>20</v>
          </cell>
        </row>
        <row r="5180">
          <cell r="A5180" t="str">
            <v>C&amp;I</v>
          </cell>
          <cell r="B5180">
            <v>19</v>
          </cell>
          <cell r="C5180" t="str">
            <v>S</v>
          </cell>
          <cell r="D5180" t="str">
            <v>PCT</v>
          </cell>
          <cell r="E5180" t="str">
            <v>Industry: Other or unknown</v>
          </cell>
          <cell r="F5180">
            <v>95.416700000000006</v>
          </cell>
          <cell r="G5180">
            <v>2.2856719999999999</v>
          </cell>
          <cell r="H5180">
            <v>2.161883</v>
          </cell>
          <cell r="I5180">
            <v>-0.74935940000000001</v>
          </cell>
          <cell r="J5180">
            <v>-0.30663180000000001</v>
          </cell>
          <cell r="K5180">
            <v>0</v>
          </cell>
          <cell r="L5180">
            <v>0.30663180000000001</v>
          </cell>
          <cell r="M5180">
            <v>0.74935940000000001</v>
          </cell>
          <cell r="N5180">
            <v>0.74935940000000001</v>
          </cell>
          <cell r="O5180">
            <v>20</v>
          </cell>
        </row>
        <row r="5181">
          <cell r="A5181" t="str">
            <v>C&amp;I</v>
          </cell>
          <cell r="B5181">
            <v>20</v>
          </cell>
          <cell r="C5181" t="str">
            <v>S</v>
          </cell>
          <cell r="D5181" t="str">
            <v>PCT</v>
          </cell>
          <cell r="E5181" t="str">
            <v>Industry: Other or unknown</v>
          </cell>
          <cell r="F5181">
            <v>91.5</v>
          </cell>
          <cell r="G5181">
            <v>1.9858750000000001</v>
          </cell>
          <cell r="H5181">
            <v>2.3608660000000001</v>
          </cell>
          <cell r="I5181">
            <v>-0.71829699999999996</v>
          </cell>
          <cell r="J5181">
            <v>-0.2939213</v>
          </cell>
          <cell r="K5181">
            <v>0</v>
          </cell>
          <cell r="L5181">
            <v>0.2939213</v>
          </cell>
          <cell r="M5181">
            <v>0.71829699999999996</v>
          </cell>
          <cell r="N5181">
            <v>0.71829699999999996</v>
          </cell>
          <cell r="O5181">
            <v>20</v>
          </cell>
        </row>
        <row r="5182">
          <cell r="A5182" t="str">
            <v>C&amp;I</v>
          </cell>
          <cell r="B5182">
            <v>21</v>
          </cell>
          <cell r="C5182" t="str">
            <v>S</v>
          </cell>
          <cell r="D5182" t="str">
            <v>PCT</v>
          </cell>
          <cell r="E5182" t="str">
            <v>Industry: Other or unknown</v>
          </cell>
          <cell r="F5182">
            <v>86.5</v>
          </cell>
          <cell r="G5182">
            <v>1.735886</v>
          </cell>
          <cell r="H5182">
            <v>1.6431830000000001</v>
          </cell>
          <cell r="I5182">
            <v>-0.6835464</v>
          </cell>
          <cell r="J5182">
            <v>-0.2797017</v>
          </cell>
          <cell r="K5182">
            <v>0</v>
          </cell>
          <cell r="L5182">
            <v>0.2797017</v>
          </cell>
          <cell r="M5182">
            <v>0.6835464</v>
          </cell>
          <cell r="N5182">
            <v>0.6835464</v>
          </cell>
          <cell r="O5182">
            <v>20</v>
          </cell>
        </row>
        <row r="5183">
          <cell r="A5183" t="str">
            <v>C&amp;I</v>
          </cell>
          <cell r="B5183">
            <v>22</v>
          </cell>
          <cell r="C5183" t="str">
            <v>S</v>
          </cell>
          <cell r="D5183" t="str">
            <v>PCT</v>
          </cell>
          <cell r="E5183" t="str">
            <v>Industry: Other or unknown</v>
          </cell>
          <cell r="F5183">
            <v>82.833299999999994</v>
          </cell>
          <cell r="G5183">
            <v>1.6882999999999999</v>
          </cell>
          <cell r="H5183">
            <v>1.707849</v>
          </cell>
          <cell r="I5183">
            <v>-0.62057090000000004</v>
          </cell>
          <cell r="J5183">
            <v>-0.25393260000000001</v>
          </cell>
          <cell r="K5183">
            <v>0</v>
          </cell>
          <cell r="L5183">
            <v>0.25393260000000001</v>
          </cell>
          <cell r="M5183">
            <v>0.62057090000000004</v>
          </cell>
          <cell r="N5183">
            <v>0.62057090000000004</v>
          </cell>
          <cell r="O5183">
            <v>20</v>
          </cell>
        </row>
        <row r="5184">
          <cell r="A5184" t="str">
            <v>C&amp;I</v>
          </cell>
          <cell r="B5184">
            <v>23</v>
          </cell>
          <cell r="C5184" t="str">
            <v>S</v>
          </cell>
          <cell r="D5184" t="str">
            <v>PCT</v>
          </cell>
          <cell r="E5184" t="str">
            <v>Industry: Other or unknown</v>
          </cell>
          <cell r="F5184">
            <v>80.083299999999994</v>
          </cell>
          <cell r="G5184">
            <v>1.6193040000000001</v>
          </cell>
          <cell r="H5184">
            <v>1.5864659999999999</v>
          </cell>
          <cell r="I5184">
            <v>-0.63134290000000004</v>
          </cell>
          <cell r="J5184">
            <v>-0.25834040000000003</v>
          </cell>
          <cell r="K5184">
            <v>0</v>
          </cell>
          <cell r="L5184">
            <v>0.25834040000000003</v>
          </cell>
          <cell r="M5184">
            <v>0.63134290000000004</v>
          </cell>
          <cell r="N5184">
            <v>0.63134290000000004</v>
          </cell>
          <cell r="O5184">
            <v>20</v>
          </cell>
        </row>
        <row r="5185">
          <cell r="A5185" t="str">
            <v>C&amp;I</v>
          </cell>
          <cell r="B5185">
            <v>24</v>
          </cell>
          <cell r="C5185" t="str">
            <v>S</v>
          </cell>
          <cell r="D5185" t="str">
            <v>PCT</v>
          </cell>
          <cell r="E5185" t="str">
            <v>Industry: Other or unknown</v>
          </cell>
          <cell r="F5185">
            <v>77.916700000000006</v>
          </cell>
          <cell r="G5185">
            <v>1.604387</v>
          </cell>
          <cell r="H5185">
            <v>1.5642499999999999</v>
          </cell>
          <cell r="I5185">
            <v>-0.61066509999999996</v>
          </cell>
          <cell r="J5185">
            <v>-0.2498792</v>
          </cell>
          <cell r="K5185">
            <v>0</v>
          </cell>
          <cell r="L5185">
            <v>0.2498792</v>
          </cell>
          <cell r="M5185">
            <v>0.61066509999999996</v>
          </cell>
          <cell r="N5185">
            <v>0.61066509999999996</v>
          </cell>
          <cell r="O5185">
            <v>20</v>
          </cell>
        </row>
        <row r="5186">
          <cell r="A5186" t="str">
            <v>C&amp;I</v>
          </cell>
          <cell r="B5186">
            <v>1</v>
          </cell>
          <cell r="C5186" t="str">
            <v>S</v>
          </cell>
          <cell r="D5186" t="str">
            <v>PCT</v>
          </cell>
          <cell r="E5186" t="str">
            <v>Industry: Residential</v>
          </cell>
          <cell r="H5186">
            <v>2.52E-2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1</v>
          </cell>
        </row>
        <row r="5187">
          <cell r="A5187" t="str">
            <v>C&amp;I</v>
          </cell>
          <cell r="B5187">
            <v>2</v>
          </cell>
          <cell r="C5187" t="str">
            <v>S</v>
          </cell>
          <cell r="D5187" t="str">
            <v>PCT</v>
          </cell>
          <cell r="E5187" t="str">
            <v>Industry: Residential</v>
          </cell>
          <cell r="H5187">
            <v>2.58E-2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1</v>
          </cell>
        </row>
        <row r="5188">
          <cell r="A5188" t="str">
            <v>C&amp;I</v>
          </cell>
          <cell r="B5188">
            <v>3</v>
          </cell>
          <cell r="C5188" t="str">
            <v>S</v>
          </cell>
          <cell r="D5188" t="str">
            <v>PCT</v>
          </cell>
          <cell r="E5188" t="str">
            <v>Industry: Residential</v>
          </cell>
          <cell r="H5188">
            <v>2.52E-2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1</v>
          </cell>
        </row>
        <row r="5189">
          <cell r="A5189" t="str">
            <v>C&amp;I</v>
          </cell>
          <cell r="B5189">
            <v>4</v>
          </cell>
          <cell r="C5189" t="str">
            <v>S</v>
          </cell>
          <cell r="D5189" t="str">
            <v>PCT</v>
          </cell>
          <cell r="E5189" t="str">
            <v>Industry: Residential</v>
          </cell>
          <cell r="H5189">
            <v>2.58E-2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1</v>
          </cell>
        </row>
        <row r="5190">
          <cell r="A5190" t="str">
            <v>C&amp;I</v>
          </cell>
          <cell r="B5190">
            <v>5</v>
          </cell>
          <cell r="C5190" t="str">
            <v>S</v>
          </cell>
          <cell r="D5190" t="str">
            <v>PCT</v>
          </cell>
          <cell r="E5190" t="str">
            <v>Industry: Residential</v>
          </cell>
          <cell r="H5190">
            <v>2.46E-2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1</v>
          </cell>
        </row>
        <row r="5191">
          <cell r="A5191" t="str">
            <v>C&amp;I</v>
          </cell>
          <cell r="B5191">
            <v>6</v>
          </cell>
          <cell r="C5191" t="str">
            <v>S</v>
          </cell>
          <cell r="D5191" t="str">
            <v>PCT</v>
          </cell>
          <cell r="E5191" t="str">
            <v>Industry: Residential</v>
          </cell>
          <cell r="H5191">
            <v>2.52E-2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1</v>
          </cell>
        </row>
        <row r="5192">
          <cell r="A5192" t="str">
            <v>C&amp;I</v>
          </cell>
          <cell r="B5192">
            <v>7</v>
          </cell>
          <cell r="C5192" t="str">
            <v>S</v>
          </cell>
          <cell r="D5192" t="str">
            <v>PCT</v>
          </cell>
          <cell r="E5192" t="str">
            <v>Industry: Residential</v>
          </cell>
          <cell r="H5192">
            <v>2.52E-2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1</v>
          </cell>
        </row>
        <row r="5193">
          <cell r="A5193" t="str">
            <v>C&amp;I</v>
          </cell>
          <cell r="B5193">
            <v>8</v>
          </cell>
          <cell r="C5193" t="str">
            <v>S</v>
          </cell>
          <cell r="D5193" t="str">
            <v>PCT</v>
          </cell>
          <cell r="E5193" t="str">
            <v>Industry: Residential</v>
          </cell>
          <cell r="H5193">
            <v>2.64E-2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1</v>
          </cell>
        </row>
        <row r="5194">
          <cell r="A5194" t="str">
            <v>C&amp;I</v>
          </cell>
          <cell r="B5194">
            <v>9</v>
          </cell>
          <cell r="C5194" t="str">
            <v>S</v>
          </cell>
          <cell r="D5194" t="str">
            <v>PCT</v>
          </cell>
          <cell r="E5194" t="str">
            <v>Industry: Residential</v>
          </cell>
          <cell r="H5194">
            <v>2.52E-2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1</v>
          </cell>
        </row>
        <row r="5195">
          <cell r="A5195" t="str">
            <v>C&amp;I</v>
          </cell>
          <cell r="B5195">
            <v>10</v>
          </cell>
          <cell r="C5195" t="str">
            <v>S</v>
          </cell>
          <cell r="D5195" t="str">
            <v>PCT</v>
          </cell>
          <cell r="E5195" t="str">
            <v>Industry: Residential</v>
          </cell>
          <cell r="H5195">
            <v>2.64E-2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1</v>
          </cell>
        </row>
        <row r="5196">
          <cell r="A5196" t="str">
            <v>C&amp;I</v>
          </cell>
          <cell r="B5196">
            <v>11</v>
          </cell>
          <cell r="C5196" t="str">
            <v>S</v>
          </cell>
          <cell r="D5196" t="str">
            <v>PCT</v>
          </cell>
          <cell r="E5196" t="str">
            <v>Industry: Residential</v>
          </cell>
          <cell r="H5196">
            <v>1.1220699999999999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1</v>
          </cell>
        </row>
        <row r="5197">
          <cell r="A5197" t="str">
            <v>C&amp;I</v>
          </cell>
          <cell r="B5197">
            <v>12</v>
          </cell>
          <cell r="C5197" t="str">
            <v>S</v>
          </cell>
          <cell r="D5197" t="str">
            <v>PCT</v>
          </cell>
          <cell r="E5197" t="str">
            <v>Industry: Residential</v>
          </cell>
          <cell r="H5197">
            <v>0.53099980000000002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1</v>
          </cell>
        </row>
        <row r="5198">
          <cell r="A5198" t="str">
            <v>C&amp;I</v>
          </cell>
          <cell r="B5198">
            <v>13</v>
          </cell>
          <cell r="C5198" t="str">
            <v>S</v>
          </cell>
          <cell r="D5198" t="str">
            <v>PCT</v>
          </cell>
          <cell r="E5198" t="str">
            <v>Industry: Residential</v>
          </cell>
          <cell r="H5198">
            <v>2.9399999999999999E-2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1</v>
          </cell>
        </row>
        <row r="5199">
          <cell r="A5199" t="str">
            <v>C&amp;I</v>
          </cell>
          <cell r="B5199">
            <v>14</v>
          </cell>
          <cell r="C5199" t="str">
            <v>S</v>
          </cell>
          <cell r="D5199" t="str">
            <v>PCT</v>
          </cell>
          <cell r="E5199" t="str">
            <v>Industry: Residential</v>
          </cell>
          <cell r="H5199">
            <v>8.2799999999999999E-2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1</v>
          </cell>
        </row>
        <row r="5200">
          <cell r="A5200" t="str">
            <v>C&amp;I</v>
          </cell>
          <cell r="B5200">
            <v>15</v>
          </cell>
          <cell r="C5200" t="str">
            <v>S</v>
          </cell>
          <cell r="D5200" t="str">
            <v>PCT</v>
          </cell>
          <cell r="E5200" t="str">
            <v>Industry: Residential</v>
          </cell>
          <cell r="H5200">
            <v>3.7645300000000002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1</v>
          </cell>
        </row>
        <row r="5201">
          <cell r="A5201" t="str">
            <v>C&amp;I</v>
          </cell>
          <cell r="B5201">
            <v>16</v>
          </cell>
          <cell r="C5201" t="str">
            <v>S</v>
          </cell>
          <cell r="D5201" t="str">
            <v>PCT</v>
          </cell>
          <cell r="E5201" t="str">
            <v>Industry: Residential</v>
          </cell>
          <cell r="H5201">
            <v>3.2471999999999999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1</v>
          </cell>
        </row>
        <row r="5202">
          <cell r="A5202" t="str">
            <v>C&amp;I</v>
          </cell>
          <cell r="B5202">
            <v>17</v>
          </cell>
          <cell r="C5202" t="str">
            <v>S</v>
          </cell>
          <cell r="D5202" t="str">
            <v>PCT</v>
          </cell>
          <cell r="E5202" t="str">
            <v>Industry: Residential</v>
          </cell>
          <cell r="H5202">
            <v>3.099599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1</v>
          </cell>
        </row>
        <row r="5203">
          <cell r="A5203" t="str">
            <v>C&amp;I</v>
          </cell>
          <cell r="B5203">
            <v>18</v>
          </cell>
          <cell r="C5203" t="str">
            <v>S</v>
          </cell>
          <cell r="D5203" t="str">
            <v>PCT</v>
          </cell>
          <cell r="E5203" t="str">
            <v>Industry: Residential</v>
          </cell>
          <cell r="H5203">
            <v>0.13259989999999999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1</v>
          </cell>
        </row>
        <row r="5204">
          <cell r="A5204" t="str">
            <v>C&amp;I</v>
          </cell>
          <cell r="B5204">
            <v>19</v>
          </cell>
          <cell r="C5204" t="str">
            <v>S</v>
          </cell>
          <cell r="D5204" t="str">
            <v>PCT</v>
          </cell>
          <cell r="E5204" t="str">
            <v>Industry: Residential</v>
          </cell>
          <cell r="H5204">
            <v>3.1800000000000002E-2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1</v>
          </cell>
        </row>
        <row r="5205">
          <cell r="A5205" t="str">
            <v>C&amp;I</v>
          </cell>
          <cell r="B5205">
            <v>20</v>
          </cell>
          <cell r="C5205" t="str">
            <v>S</v>
          </cell>
          <cell r="D5205" t="str">
            <v>PCT</v>
          </cell>
          <cell r="E5205" t="str">
            <v>Industry: Residential</v>
          </cell>
          <cell r="H5205">
            <v>3.1800000000000002E-2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1</v>
          </cell>
        </row>
        <row r="5206">
          <cell r="A5206" t="str">
            <v>C&amp;I</v>
          </cell>
          <cell r="B5206">
            <v>21</v>
          </cell>
          <cell r="C5206" t="str">
            <v>S</v>
          </cell>
          <cell r="D5206" t="str">
            <v>PCT</v>
          </cell>
          <cell r="E5206" t="str">
            <v>Industry: Residential</v>
          </cell>
          <cell r="H5206">
            <v>3.1199999999999999E-2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1</v>
          </cell>
        </row>
        <row r="5207">
          <cell r="A5207" t="str">
            <v>C&amp;I</v>
          </cell>
          <cell r="B5207">
            <v>22</v>
          </cell>
          <cell r="C5207" t="str">
            <v>S</v>
          </cell>
          <cell r="D5207" t="str">
            <v>PCT</v>
          </cell>
          <cell r="E5207" t="str">
            <v>Industry: Residential</v>
          </cell>
          <cell r="H5207">
            <v>0.03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1</v>
          </cell>
        </row>
        <row r="5208">
          <cell r="A5208" t="str">
            <v>C&amp;I</v>
          </cell>
          <cell r="B5208">
            <v>23</v>
          </cell>
          <cell r="C5208" t="str">
            <v>S</v>
          </cell>
          <cell r="D5208" t="str">
            <v>PCT</v>
          </cell>
          <cell r="E5208" t="str">
            <v>Industry: Residential</v>
          </cell>
          <cell r="H5208">
            <v>2.52E-2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1</v>
          </cell>
        </row>
        <row r="5209">
          <cell r="A5209" t="str">
            <v>C&amp;I</v>
          </cell>
          <cell r="B5209">
            <v>24</v>
          </cell>
          <cell r="C5209" t="str">
            <v>S</v>
          </cell>
          <cell r="D5209" t="str">
            <v>PCT</v>
          </cell>
          <cell r="E5209" t="str">
            <v>Industry: Residential</v>
          </cell>
          <cell r="H5209">
            <v>2.58E-2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1</v>
          </cell>
        </row>
        <row r="5210">
          <cell r="A5210" t="str">
            <v>C&amp;I</v>
          </cell>
          <cell r="B5210">
            <v>1</v>
          </cell>
          <cell r="C5210" t="str">
            <v>S</v>
          </cell>
          <cell r="D5210" t="str">
            <v>PCT</v>
          </cell>
          <cell r="E5210" t="str">
            <v>Industry: Retail stores</v>
          </cell>
          <cell r="F5210">
            <v>66.583299999999994</v>
          </cell>
          <cell r="G5210">
            <v>0.92230299999999998</v>
          </cell>
          <cell r="H5210">
            <v>0.85473310000000002</v>
          </cell>
          <cell r="I5210">
            <v>-0.4438937</v>
          </cell>
          <cell r="J5210">
            <v>-0.18163770000000001</v>
          </cell>
          <cell r="K5210">
            <v>0</v>
          </cell>
          <cell r="L5210">
            <v>0.18163770000000001</v>
          </cell>
          <cell r="M5210">
            <v>0.4438937</v>
          </cell>
          <cell r="N5210">
            <v>0.4438937</v>
          </cell>
          <cell r="O5210">
            <v>30</v>
          </cell>
        </row>
        <row r="5211">
          <cell r="A5211" t="str">
            <v>C&amp;I</v>
          </cell>
          <cell r="B5211">
            <v>2</v>
          </cell>
          <cell r="C5211" t="str">
            <v>S</v>
          </cell>
          <cell r="D5211" t="str">
            <v>PCT</v>
          </cell>
          <cell r="E5211" t="str">
            <v>Industry: Retail stores</v>
          </cell>
          <cell r="F5211">
            <v>64.166700000000006</v>
          </cell>
          <cell r="G5211">
            <v>0.96380299999999997</v>
          </cell>
          <cell r="H5211">
            <v>0.8801831</v>
          </cell>
          <cell r="I5211">
            <v>-0.4427933</v>
          </cell>
          <cell r="J5211">
            <v>-0.1811874</v>
          </cell>
          <cell r="K5211">
            <v>0</v>
          </cell>
          <cell r="L5211">
            <v>0.1811874</v>
          </cell>
          <cell r="M5211">
            <v>0.4427933</v>
          </cell>
          <cell r="N5211">
            <v>0.4427933</v>
          </cell>
          <cell r="O5211">
            <v>30</v>
          </cell>
        </row>
        <row r="5212">
          <cell r="A5212" t="str">
            <v>C&amp;I</v>
          </cell>
          <cell r="B5212">
            <v>3</v>
          </cell>
          <cell r="C5212" t="str">
            <v>S</v>
          </cell>
          <cell r="D5212" t="str">
            <v>PCT</v>
          </cell>
          <cell r="E5212" t="str">
            <v>Industry: Retail stores</v>
          </cell>
          <cell r="F5212">
            <v>62.833300000000001</v>
          </cell>
          <cell r="G5212">
            <v>0.92464939999999995</v>
          </cell>
          <cell r="H5212">
            <v>0.78253309999999998</v>
          </cell>
          <cell r="I5212">
            <v>-0.44267329999999999</v>
          </cell>
          <cell r="J5212">
            <v>-0.1811383</v>
          </cell>
          <cell r="K5212">
            <v>0</v>
          </cell>
          <cell r="L5212">
            <v>0.1811383</v>
          </cell>
          <cell r="M5212">
            <v>0.44267329999999999</v>
          </cell>
          <cell r="N5212">
            <v>0.44267329999999999</v>
          </cell>
          <cell r="O5212">
            <v>30</v>
          </cell>
        </row>
        <row r="5213">
          <cell r="A5213" t="str">
            <v>C&amp;I</v>
          </cell>
          <cell r="B5213">
            <v>4</v>
          </cell>
          <cell r="C5213" t="str">
            <v>S</v>
          </cell>
          <cell r="D5213" t="str">
            <v>PCT</v>
          </cell>
          <cell r="E5213" t="str">
            <v>Industry: Retail stores</v>
          </cell>
          <cell r="F5213">
            <v>62.5</v>
          </cell>
          <cell r="G5213">
            <v>0.85869770000000001</v>
          </cell>
          <cell r="H5213">
            <v>0.87363310000000005</v>
          </cell>
          <cell r="I5213">
            <v>-0.44236989999999998</v>
          </cell>
          <cell r="J5213">
            <v>-0.18101419999999999</v>
          </cell>
          <cell r="K5213">
            <v>0</v>
          </cell>
          <cell r="L5213">
            <v>0.18101419999999999</v>
          </cell>
          <cell r="M5213">
            <v>0.44236989999999998</v>
          </cell>
          <cell r="N5213">
            <v>0.44236989999999998</v>
          </cell>
          <cell r="O5213">
            <v>30</v>
          </cell>
        </row>
        <row r="5214">
          <cell r="A5214" t="str">
            <v>C&amp;I</v>
          </cell>
          <cell r="B5214">
            <v>5</v>
          </cell>
          <cell r="C5214" t="str">
            <v>S</v>
          </cell>
          <cell r="D5214" t="str">
            <v>PCT</v>
          </cell>
          <cell r="E5214" t="str">
            <v>Industry: Retail stores</v>
          </cell>
          <cell r="F5214">
            <v>61.916699999999999</v>
          </cell>
          <cell r="G5214">
            <v>0.857379</v>
          </cell>
          <cell r="H5214">
            <v>0.77111640000000004</v>
          </cell>
          <cell r="I5214">
            <v>-0.44083509999999998</v>
          </cell>
          <cell r="J5214">
            <v>-0.18038609999999999</v>
          </cell>
          <cell r="K5214">
            <v>0</v>
          </cell>
          <cell r="L5214">
            <v>0.18038609999999999</v>
          </cell>
          <cell r="M5214">
            <v>0.44083509999999998</v>
          </cell>
          <cell r="N5214">
            <v>0.44083509999999998</v>
          </cell>
          <cell r="O5214">
            <v>30</v>
          </cell>
        </row>
        <row r="5215">
          <cell r="A5215" t="str">
            <v>C&amp;I</v>
          </cell>
          <cell r="B5215">
            <v>6</v>
          </cell>
          <cell r="C5215" t="str">
            <v>S</v>
          </cell>
          <cell r="D5215" t="str">
            <v>PCT</v>
          </cell>
          <cell r="E5215" t="str">
            <v>Industry: Retail stores</v>
          </cell>
          <cell r="F5215">
            <v>61.333300000000001</v>
          </cell>
          <cell r="G5215">
            <v>0.89318759999999997</v>
          </cell>
          <cell r="H5215">
            <v>0.8345998</v>
          </cell>
          <cell r="I5215">
            <v>-0.44103100000000001</v>
          </cell>
          <cell r="J5215">
            <v>-0.1804663</v>
          </cell>
          <cell r="K5215">
            <v>0</v>
          </cell>
          <cell r="L5215">
            <v>0.1804663</v>
          </cell>
          <cell r="M5215">
            <v>0.44103100000000001</v>
          </cell>
          <cell r="N5215">
            <v>0.44103100000000001</v>
          </cell>
          <cell r="O5215">
            <v>30</v>
          </cell>
        </row>
        <row r="5216">
          <cell r="A5216" t="str">
            <v>C&amp;I</v>
          </cell>
          <cell r="B5216">
            <v>7</v>
          </cell>
          <cell r="C5216" t="str">
            <v>S</v>
          </cell>
          <cell r="D5216" t="str">
            <v>PCT</v>
          </cell>
          <cell r="E5216" t="str">
            <v>Industry: Retail stores</v>
          </cell>
          <cell r="F5216">
            <v>60.583300000000001</v>
          </cell>
          <cell r="G5216">
            <v>0.86117580000000005</v>
          </cell>
          <cell r="H5216">
            <v>0.78886650000000003</v>
          </cell>
          <cell r="I5216">
            <v>-0.44204209999999999</v>
          </cell>
          <cell r="J5216">
            <v>-0.18088000000000001</v>
          </cell>
          <cell r="K5216">
            <v>0</v>
          </cell>
          <cell r="L5216">
            <v>0.18088000000000001</v>
          </cell>
          <cell r="M5216">
            <v>0.44204209999999999</v>
          </cell>
          <cell r="N5216">
            <v>0.44204209999999999</v>
          </cell>
          <cell r="O5216">
            <v>30</v>
          </cell>
        </row>
        <row r="5217">
          <cell r="A5217" t="str">
            <v>C&amp;I</v>
          </cell>
          <cell r="B5217">
            <v>8</v>
          </cell>
          <cell r="C5217" t="str">
            <v>S</v>
          </cell>
          <cell r="D5217" t="str">
            <v>PCT</v>
          </cell>
          <cell r="E5217" t="str">
            <v>Industry: Retail stores</v>
          </cell>
          <cell r="F5217">
            <v>62.416699999999999</v>
          </cell>
          <cell r="G5217">
            <v>0.92115270000000005</v>
          </cell>
          <cell r="H5217">
            <v>0.70163319999999996</v>
          </cell>
          <cell r="I5217">
            <v>-0.4446408</v>
          </cell>
          <cell r="J5217">
            <v>-0.18194340000000001</v>
          </cell>
          <cell r="K5217">
            <v>0</v>
          </cell>
          <cell r="L5217">
            <v>0.18194340000000001</v>
          </cell>
          <cell r="M5217">
            <v>0.4446408</v>
          </cell>
          <cell r="N5217">
            <v>0.4446408</v>
          </cell>
          <cell r="O5217">
            <v>30</v>
          </cell>
        </row>
        <row r="5218">
          <cell r="A5218" t="str">
            <v>C&amp;I</v>
          </cell>
          <cell r="B5218">
            <v>9</v>
          </cell>
          <cell r="C5218" t="str">
            <v>S</v>
          </cell>
          <cell r="D5218" t="str">
            <v>PCT</v>
          </cell>
          <cell r="E5218" t="str">
            <v>Industry: Retail stores</v>
          </cell>
          <cell r="F5218">
            <v>68.666700000000006</v>
          </cell>
          <cell r="G5218">
            <v>0.8220944</v>
          </cell>
          <cell r="H5218">
            <v>1.1678660000000001</v>
          </cell>
          <cell r="I5218">
            <v>-0.45491470000000001</v>
          </cell>
          <cell r="J5218">
            <v>-0.18614739999999999</v>
          </cell>
          <cell r="K5218">
            <v>0</v>
          </cell>
          <cell r="L5218">
            <v>0.18614739999999999</v>
          </cell>
          <cell r="M5218">
            <v>0.45491470000000001</v>
          </cell>
          <cell r="N5218">
            <v>0.45491470000000001</v>
          </cell>
          <cell r="O5218">
            <v>30</v>
          </cell>
        </row>
        <row r="5219">
          <cell r="A5219" t="str">
            <v>C&amp;I</v>
          </cell>
          <cell r="B5219">
            <v>10</v>
          </cell>
          <cell r="C5219" t="str">
            <v>S</v>
          </cell>
          <cell r="D5219" t="str">
            <v>PCT</v>
          </cell>
          <cell r="E5219" t="str">
            <v>Industry: Retail stores</v>
          </cell>
          <cell r="F5219">
            <v>75.5</v>
          </cell>
          <cell r="G5219">
            <v>2.0446559999999998</v>
          </cell>
          <cell r="H5219">
            <v>3.5069490000000001</v>
          </cell>
          <cell r="I5219">
            <v>-0.4697925</v>
          </cell>
          <cell r="J5219">
            <v>-0.1922353</v>
          </cell>
          <cell r="K5219">
            <v>0</v>
          </cell>
          <cell r="L5219">
            <v>0.1922353</v>
          </cell>
          <cell r="M5219">
            <v>0.4697925</v>
          </cell>
          <cell r="N5219">
            <v>0.4697925</v>
          </cell>
          <cell r="O5219">
            <v>30</v>
          </cell>
        </row>
        <row r="5220">
          <cell r="A5220" t="str">
            <v>C&amp;I</v>
          </cell>
          <cell r="B5220">
            <v>11</v>
          </cell>
          <cell r="C5220" t="str">
            <v>S</v>
          </cell>
          <cell r="D5220" t="str">
            <v>PCT</v>
          </cell>
          <cell r="E5220" t="str">
            <v>Industry: Retail stores</v>
          </cell>
          <cell r="F5220">
            <v>81.25</v>
          </cell>
          <cell r="G5220">
            <v>4.537363</v>
          </cell>
          <cell r="H5220">
            <v>5.199865</v>
          </cell>
          <cell r="I5220">
            <v>-0.56121980000000005</v>
          </cell>
          <cell r="J5220">
            <v>-0.22964660000000001</v>
          </cell>
          <cell r="K5220">
            <v>0</v>
          </cell>
          <cell r="L5220">
            <v>0.22964660000000001</v>
          </cell>
          <cell r="M5220">
            <v>0.56121980000000005</v>
          </cell>
          <cell r="N5220">
            <v>0.56121980000000005</v>
          </cell>
          <cell r="O5220">
            <v>30</v>
          </cell>
        </row>
        <row r="5221">
          <cell r="A5221" t="str">
            <v>C&amp;I</v>
          </cell>
          <cell r="B5221">
            <v>12</v>
          </cell>
          <cell r="C5221" t="str">
            <v>S</v>
          </cell>
          <cell r="D5221" t="str">
            <v>PCT</v>
          </cell>
          <cell r="E5221" t="str">
            <v>Industry: Retail stores</v>
          </cell>
          <cell r="F5221">
            <v>85.416700000000006</v>
          </cell>
          <cell r="G5221">
            <v>5.2569460000000001</v>
          </cell>
          <cell r="H5221">
            <v>5.6778820000000003</v>
          </cell>
          <cell r="I5221">
            <v>-0.56437530000000002</v>
          </cell>
          <cell r="J5221">
            <v>-0.2309378</v>
          </cell>
          <cell r="K5221">
            <v>0</v>
          </cell>
          <cell r="L5221">
            <v>0.2309378</v>
          </cell>
          <cell r="M5221">
            <v>0.56437530000000002</v>
          </cell>
          <cell r="N5221">
            <v>0.56437530000000002</v>
          </cell>
          <cell r="O5221">
            <v>30</v>
          </cell>
        </row>
        <row r="5222">
          <cell r="A5222" t="str">
            <v>C&amp;I</v>
          </cell>
          <cell r="B5222">
            <v>13</v>
          </cell>
          <cell r="C5222" t="str">
            <v>S</v>
          </cell>
          <cell r="D5222" t="str">
            <v>PCT</v>
          </cell>
          <cell r="E5222" t="str">
            <v>Industry: Retail stores</v>
          </cell>
          <cell r="F5222">
            <v>88.416700000000006</v>
          </cell>
          <cell r="G5222">
            <v>5.7553299999999998</v>
          </cell>
          <cell r="H5222">
            <v>5.9431989999999999</v>
          </cell>
          <cell r="I5222">
            <v>-0.55596480000000004</v>
          </cell>
          <cell r="J5222">
            <v>-0.22749630000000001</v>
          </cell>
          <cell r="K5222">
            <v>0</v>
          </cell>
          <cell r="L5222">
            <v>0.22749630000000001</v>
          </cell>
          <cell r="M5222">
            <v>0.55596480000000004</v>
          </cell>
          <cell r="N5222">
            <v>0.55596480000000004</v>
          </cell>
          <cell r="O5222">
            <v>30</v>
          </cell>
        </row>
        <row r="5223">
          <cell r="A5223" t="str">
            <v>C&amp;I</v>
          </cell>
          <cell r="B5223">
            <v>14</v>
          </cell>
          <cell r="C5223" t="str">
            <v>S</v>
          </cell>
          <cell r="D5223" t="str">
            <v>PCT</v>
          </cell>
          <cell r="E5223" t="str">
            <v>Industry: Retail stores</v>
          </cell>
          <cell r="F5223">
            <v>91.166700000000006</v>
          </cell>
          <cell r="G5223">
            <v>6.2058939999999998</v>
          </cell>
          <cell r="H5223">
            <v>5.7559990000000001</v>
          </cell>
          <cell r="I5223">
            <v>-0.55594299999999996</v>
          </cell>
          <cell r="J5223">
            <v>-0.22748740000000001</v>
          </cell>
          <cell r="K5223">
            <v>0</v>
          </cell>
          <cell r="L5223">
            <v>0.22748740000000001</v>
          </cell>
          <cell r="M5223">
            <v>0.55594299999999996</v>
          </cell>
          <cell r="N5223">
            <v>0.55594299999999996</v>
          </cell>
          <cell r="O5223">
            <v>30</v>
          </cell>
        </row>
        <row r="5224">
          <cell r="A5224" t="str">
            <v>C&amp;I</v>
          </cell>
          <cell r="B5224">
            <v>15</v>
          </cell>
          <cell r="C5224" t="str">
            <v>S</v>
          </cell>
          <cell r="D5224" t="str">
            <v>PCT</v>
          </cell>
          <cell r="E5224" t="str">
            <v>Industry: Retail stores</v>
          </cell>
          <cell r="F5224">
            <v>93.583299999999994</v>
          </cell>
          <cell r="G5224">
            <v>6.799995</v>
          </cell>
          <cell r="H5224">
            <v>5.9785820000000003</v>
          </cell>
          <cell r="I5224">
            <v>-0.54707349999999999</v>
          </cell>
          <cell r="J5224">
            <v>-0.223858</v>
          </cell>
          <cell r="K5224">
            <v>0</v>
          </cell>
          <cell r="L5224">
            <v>0.223858</v>
          </cell>
          <cell r="M5224">
            <v>0.54707349999999999</v>
          </cell>
          <cell r="N5224">
            <v>0.54707349999999999</v>
          </cell>
          <cell r="O5224">
            <v>30</v>
          </cell>
        </row>
        <row r="5225">
          <cell r="A5225" t="str">
            <v>C&amp;I</v>
          </cell>
          <cell r="B5225">
            <v>16</v>
          </cell>
          <cell r="C5225" t="str">
            <v>S</v>
          </cell>
          <cell r="D5225" t="str">
            <v>PCT</v>
          </cell>
          <cell r="E5225" t="str">
            <v>Industry: Retail stores</v>
          </cell>
          <cell r="F5225">
            <v>95.416700000000006</v>
          </cell>
          <cell r="G5225">
            <v>7.568257</v>
          </cell>
          <cell r="H5225">
            <v>4.9578819999999997</v>
          </cell>
          <cell r="I5225">
            <v>-0.55298420000000004</v>
          </cell>
          <cell r="J5225">
            <v>-0.2262767</v>
          </cell>
          <cell r="K5225">
            <v>0</v>
          </cell>
          <cell r="L5225">
            <v>0.2262767</v>
          </cell>
          <cell r="M5225">
            <v>0.55298420000000004</v>
          </cell>
          <cell r="N5225">
            <v>0.55298420000000004</v>
          </cell>
          <cell r="O5225">
            <v>30</v>
          </cell>
        </row>
        <row r="5226">
          <cell r="A5226" t="str">
            <v>C&amp;I</v>
          </cell>
          <cell r="B5226">
            <v>17</v>
          </cell>
          <cell r="C5226" t="str">
            <v>S</v>
          </cell>
          <cell r="D5226" t="str">
            <v>PCT</v>
          </cell>
          <cell r="E5226" t="str">
            <v>Industry: Retail stores</v>
          </cell>
          <cell r="F5226">
            <v>96</v>
          </cell>
          <cell r="G5226">
            <v>6.4875119999999997</v>
          </cell>
          <cell r="H5226">
            <v>4.0144000000000002</v>
          </cell>
          <cell r="I5226">
            <v>-0.55006809999999995</v>
          </cell>
          <cell r="J5226">
            <v>-0.22508339999999999</v>
          </cell>
          <cell r="K5226">
            <v>0</v>
          </cell>
          <cell r="L5226">
            <v>0.22508339999999999</v>
          </cell>
          <cell r="M5226">
            <v>0.55006809999999995</v>
          </cell>
          <cell r="N5226">
            <v>0.55006809999999995</v>
          </cell>
          <cell r="O5226">
            <v>30</v>
          </cell>
        </row>
        <row r="5227">
          <cell r="A5227" t="str">
            <v>C&amp;I</v>
          </cell>
          <cell r="B5227">
            <v>18</v>
          </cell>
          <cell r="C5227" t="str">
            <v>S</v>
          </cell>
          <cell r="D5227" t="str">
            <v>PCT</v>
          </cell>
          <cell r="E5227" t="str">
            <v>Industry: Retail stores</v>
          </cell>
          <cell r="F5227">
            <v>95.333299999999994</v>
          </cell>
          <cell r="G5227">
            <v>5.808872</v>
          </cell>
          <cell r="H5227">
            <v>3.6081660000000002</v>
          </cell>
          <cell r="I5227">
            <v>-0.51691810000000005</v>
          </cell>
          <cell r="J5227">
            <v>-0.2115187</v>
          </cell>
          <cell r="K5227">
            <v>0</v>
          </cell>
          <cell r="L5227">
            <v>0.2115187</v>
          </cell>
          <cell r="M5227">
            <v>0.51691810000000005</v>
          </cell>
          <cell r="N5227">
            <v>0.51691810000000005</v>
          </cell>
          <cell r="O5227">
            <v>30</v>
          </cell>
        </row>
        <row r="5228">
          <cell r="A5228" t="str">
            <v>C&amp;I</v>
          </cell>
          <cell r="B5228">
            <v>19</v>
          </cell>
          <cell r="C5228" t="str">
            <v>S</v>
          </cell>
          <cell r="D5228" t="str">
            <v>PCT</v>
          </cell>
          <cell r="E5228" t="str">
            <v>Industry: Retail stores</v>
          </cell>
          <cell r="F5228">
            <v>92.833299999999994</v>
          </cell>
          <cell r="G5228">
            <v>4.1735139999999999</v>
          </cell>
          <cell r="H5228">
            <v>2.1948660000000002</v>
          </cell>
          <cell r="I5228">
            <v>-0.5890571</v>
          </cell>
          <cell r="J5228">
            <v>-0.24103740000000001</v>
          </cell>
          <cell r="K5228">
            <v>0</v>
          </cell>
          <cell r="L5228">
            <v>0.24103740000000001</v>
          </cell>
          <cell r="M5228">
            <v>0.5890571</v>
          </cell>
          <cell r="N5228">
            <v>0.5890571</v>
          </cell>
          <cell r="O5228">
            <v>30</v>
          </cell>
        </row>
        <row r="5229">
          <cell r="A5229" t="str">
            <v>C&amp;I</v>
          </cell>
          <cell r="B5229">
            <v>20</v>
          </cell>
          <cell r="C5229" t="str">
            <v>S</v>
          </cell>
          <cell r="D5229" t="str">
            <v>PCT</v>
          </cell>
          <cell r="E5229" t="str">
            <v>Industry: Retail stores</v>
          </cell>
          <cell r="F5229">
            <v>86.666700000000006</v>
          </cell>
          <cell r="G5229">
            <v>3.2706010000000001</v>
          </cell>
          <cell r="H5229">
            <v>2.6430660000000001</v>
          </cell>
          <cell r="I5229">
            <v>-0.60786929999999995</v>
          </cell>
          <cell r="J5229">
            <v>-0.24873519999999999</v>
          </cell>
          <cell r="K5229">
            <v>0</v>
          </cell>
          <cell r="L5229">
            <v>0.24873519999999999</v>
          </cell>
          <cell r="M5229">
            <v>0.60786929999999995</v>
          </cell>
          <cell r="N5229">
            <v>0.60786929999999995</v>
          </cell>
          <cell r="O5229">
            <v>30</v>
          </cell>
        </row>
        <row r="5230">
          <cell r="A5230" t="str">
            <v>C&amp;I</v>
          </cell>
          <cell r="B5230">
            <v>21</v>
          </cell>
          <cell r="C5230" t="str">
            <v>S</v>
          </cell>
          <cell r="D5230" t="str">
            <v>PCT</v>
          </cell>
          <cell r="E5230" t="str">
            <v>Industry: Retail stores</v>
          </cell>
          <cell r="F5230">
            <v>81.416700000000006</v>
          </cell>
          <cell r="G5230">
            <v>2.7519740000000001</v>
          </cell>
          <cell r="H5230">
            <v>2.6554500000000001</v>
          </cell>
          <cell r="I5230">
            <v>-0.60977349999999997</v>
          </cell>
          <cell r="J5230">
            <v>-0.2495144</v>
          </cell>
          <cell r="K5230">
            <v>0</v>
          </cell>
          <cell r="L5230">
            <v>0.2495144</v>
          </cell>
          <cell r="M5230">
            <v>0.60977349999999997</v>
          </cell>
          <cell r="N5230">
            <v>0.60977349999999997</v>
          </cell>
          <cell r="O5230">
            <v>30</v>
          </cell>
        </row>
        <row r="5231">
          <cell r="A5231" t="str">
            <v>C&amp;I</v>
          </cell>
          <cell r="B5231">
            <v>22</v>
          </cell>
          <cell r="C5231" t="str">
            <v>S</v>
          </cell>
          <cell r="D5231" t="str">
            <v>PCT</v>
          </cell>
          <cell r="E5231" t="str">
            <v>Industry: Retail stores</v>
          </cell>
          <cell r="F5231">
            <v>78.083299999999994</v>
          </cell>
          <cell r="G5231">
            <v>1.5075670000000001</v>
          </cell>
          <cell r="H5231">
            <v>0.85766640000000005</v>
          </cell>
          <cell r="I5231">
            <v>-0.60142110000000004</v>
          </cell>
          <cell r="J5231">
            <v>-0.2460967</v>
          </cell>
          <cell r="K5231">
            <v>0</v>
          </cell>
          <cell r="L5231">
            <v>0.2460967</v>
          </cell>
          <cell r="M5231">
            <v>0.60142110000000004</v>
          </cell>
          <cell r="N5231">
            <v>0.60142110000000004</v>
          </cell>
          <cell r="O5231">
            <v>30</v>
          </cell>
        </row>
        <row r="5232">
          <cell r="A5232" t="str">
            <v>C&amp;I</v>
          </cell>
          <cell r="B5232">
            <v>23</v>
          </cell>
          <cell r="C5232" t="str">
            <v>S</v>
          </cell>
          <cell r="D5232" t="str">
            <v>PCT</v>
          </cell>
          <cell r="E5232" t="str">
            <v>Industry: Retail stores</v>
          </cell>
          <cell r="F5232">
            <v>75.25</v>
          </cell>
          <cell r="G5232">
            <v>1.103675</v>
          </cell>
          <cell r="H5232">
            <v>0.91304980000000002</v>
          </cell>
          <cell r="I5232">
            <v>-0.51278170000000001</v>
          </cell>
          <cell r="J5232">
            <v>-0.20982609999999999</v>
          </cell>
          <cell r="K5232">
            <v>0</v>
          </cell>
          <cell r="L5232">
            <v>0.20982609999999999</v>
          </cell>
          <cell r="M5232">
            <v>0.51278170000000001</v>
          </cell>
          <cell r="N5232">
            <v>0.51278170000000001</v>
          </cell>
          <cell r="O5232">
            <v>30</v>
          </cell>
        </row>
        <row r="5233">
          <cell r="A5233" t="str">
            <v>C&amp;I</v>
          </cell>
          <cell r="B5233">
            <v>24</v>
          </cell>
          <cell r="C5233" t="str">
            <v>S</v>
          </cell>
          <cell r="D5233" t="str">
            <v>PCT</v>
          </cell>
          <cell r="E5233" t="str">
            <v>Industry: Retail stores</v>
          </cell>
          <cell r="F5233">
            <v>73.083299999999994</v>
          </cell>
          <cell r="G5233">
            <v>1.0268409999999999</v>
          </cell>
          <cell r="H5233">
            <v>0.85228309999999996</v>
          </cell>
          <cell r="I5233">
            <v>-0.46052599999999999</v>
          </cell>
          <cell r="J5233">
            <v>-0.18844350000000001</v>
          </cell>
          <cell r="K5233">
            <v>0</v>
          </cell>
          <cell r="L5233">
            <v>0.18844350000000001</v>
          </cell>
          <cell r="M5233">
            <v>0.46052599999999999</v>
          </cell>
          <cell r="N5233">
            <v>0.46052599999999999</v>
          </cell>
          <cell r="O5233">
            <v>30</v>
          </cell>
        </row>
        <row r="5234">
          <cell r="A5234" t="str">
            <v>C&amp;I</v>
          </cell>
          <cell r="B5234">
            <v>1</v>
          </cell>
          <cell r="C5234" t="str">
            <v>S</v>
          </cell>
          <cell r="D5234" t="str">
            <v>PCT</v>
          </cell>
          <cell r="E5234" t="str">
            <v>Industry: Schools</v>
          </cell>
          <cell r="F5234">
            <v>60.5</v>
          </cell>
          <cell r="G5234">
            <v>0.79982980000000004</v>
          </cell>
          <cell r="H5234">
            <v>1.044</v>
          </cell>
          <cell r="I5234">
            <v>-2.5124240000000002</v>
          </cell>
          <cell r="J5234">
            <v>-1.0280640000000001</v>
          </cell>
          <cell r="K5234">
            <v>0</v>
          </cell>
          <cell r="L5234">
            <v>1.0280640000000001</v>
          </cell>
          <cell r="M5234">
            <v>2.5124240000000002</v>
          </cell>
          <cell r="N5234">
            <v>2.5124240000000002</v>
          </cell>
          <cell r="O5234">
            <v>2</v>
          </cell>
        </row>
        <row r="5235">
          <cell r="A5235" t="str">
            <v>C&amp;I</v>
          </cell>
          <cell r="B5235">
            <v>2</v>
          </cell>
          <cell r="C5235" t="str">
            <v>S</v>
          </cell>
          <cell r="D5235" t="str">
            <v>PCT</v>
          </cell>
          <cell r="E5235" t="str">
            <v>Industry: Schools</v>
          </cell>
          <cell r="F5235">
            <v>60</v>
          </cell>
          <cell r="G5235">
            <v>0.73617189999999999</v>
          </cell>
          <cell r="H5235">
            <v>1.048</v>
          </cell>
          <cell r="I5235">
            <v>-2.486872</v>
          </cell>
          <cell r="J5235">
            <v>-1.0176080000000001</v>
          </cell>
          <cell r="K5235">
            <v>0</v>
          </cell>
          <cell r="L5235">
            <v>1.0176080000000001</v>
          </cell>
          <cell r="M5235">
            <v>2.486872</v>
          </cell>
          <cell r="N5235">
            <v>2.486872</v>
          </cell>
          <cell r="O5235">
            <v>2</v>
          </cell>
        </row>
        <row r="5236">
          <cell r="A5236" t="str">
            <v>C&amp;I</v>
          </cell>
          <cell r="B5236">
            <v>3</v>
          </cell>
          <cell r="C5236" t="str">
            <v>S</v>
          </cell>
          <cell r="D5236" t="str">
            <v>PCT</v>
          </cell>
          <cell r="E5236" t="str">
            <v>Industry: Schools</v>
          </cell>
          <cell r="F5236">
            <v>59</v>
          </cell>
          <cell r="G5236">
            <v>0.74605719999999998</v>
          </cell>
          <cell r="H5236">
            <v>1.052</v>
          </cell>
          <cell r="I5236">
            <v>-2.4670160000000001</v>
          </cell>
          <cell r="J5236">
            <v>-1.0094829999999999</v>
          </cell>
          <cell r="K5236">
            <v>0</v>
          </cell>
          <cell r="L5236">
            <v>1.0094829999999999</v>
          </cell>
          <cell r="M5236">
            <v>2.4670160000000001</v>
          </cell>
          <cell r="N5236">
            <v>2.4670160000000001</v>
          </cell>
          <cell r="O5236">
            <v>2</v>
          </cell>
        </row>
        <row r="5237">
          <cell r="A5237" t="str">
            <v>C&amp;I</v>
          </cell>
          <cell r="B5237">
            <v>4</v>
          </cell>
          <cell r="C5237" t="str">
            <v>S</v>
          </cell>
          <cell r="D5237" t="str">
            <v>PCT</v>
          </cell>
          <cell r="E5237" t="str">
            <v>Industry: Schools</v>
          </cell>
          <cell r="F5237">
            <v>59.5</v>
          </cell>
          <cell r="G5237">
            <v>0.75604729999999998</v>
          </cell>
          <cell r="H5237">
            <v>1.052</v>
          </cell>
          <cell r="I5237">
            <v>-2.4545919999999999</v>
          </cell>
          <cell r="J5237">
            <v>-1.004399</v>
          </cell>
          <cell r="K5237">
            <v>0</v>
          </cell>
          <cell r="L5237">
            <v>1.004399</v>
          </cell>
          <cell r="M5237">
            <v>2.4545919999999999</v>
          </cell>
          <cell r="N5237">
            <v>2.4545919999999999</v>
          </cell>
          <cell r="O5237">
            <v>2</v>
          </cell>
        </row>
        <row r="5238">
          <cell r="A5238" t="str">
            <v>C&amp;I</v>
          </cell>
          <cell r="B5238">
            <v>5</v>
          </cell>
          <cell r="C5238" t="str">
            <v>S</v>
          </cell>
          <cell r="D5238" t="str">
            <v>PCT</v>
          </cell>
          <cell r="E5238" t="str">
            <v>Industry: Schools</v>
          </cell>
          <cell r="F5238">
            <v>60</v>
          </cell>
          <cell r="G5238">
            <v>0.74599990000000005</v>
          </cell>
          <cell r="H5238">
            <v>1.06</v>
          </cell>
          <cell r="I5238">
            <v>-2.446132</v>
          </cell>
          <cell r="J5238">
            <v>-1.000937</v>
          </cell>
          <cell r="K5238">
            <v>0</v>
          </cell>
          <cell r="L5238">
            <v>1.000937</v>
          </cell>
          <cell r="M5238">
            <v>2.446132</v>
          </cell>
          <cell r="N5238">
            <v>2.446132</v>
          </cell>
          <cell r="O5238">
            <v>2</v>
          </cell>
        </row>
        <row r="5239">
          <cell r="A5239" t="str">
            <v>C&amp;I</v>
          </cell>
          <cell r="B5239">
            <v>6</v>
          </cell>
          <cell r="C5239" t="str">
            <v>S</v>
          </cell>
          <cell r="D5239" t="str">
            <v>PCT</v>
          </cell>
          <cell r="E5239" t="str">
            <v>Industry: Schools</v>
          </cell>
          <cell r="F5239">
            <v>59.5</v>
          </cell>
          <cell r="G5239">
            <v>0.72023919999999997</v>
          </cell>
          <cell r="H5239">
            <v>1.1200000000000001</v>
          </cell>
          <cell r="I5239">
            <v>-2.4400930000000001</v>
          </cell>
          <cell r="J5239">
            <v>-0.99846639999999998</v>
          </cell>
          <cell r="K5239">
            <v>0</v>
          </cell>
          <cell r="L5239">
            <v>0.99846639999999998</v>
          </cell>
          <cell r="M5239">
            <v>2.4400930000000001</v>
          </cell>
          <cell r="N5239">
            <v>2.4400930000000001</v>
          </cell>
          <cell r="O5239">
            <v>2</v>
          </cell>
        </row>
        <row r="5240">
          <cell r="A5240" t="str">
            <v>C&amp;I</v>
          </cell>
          <cell r="B5240">
            <v>7</v>
          </cell>
          <cell r="C5240" t="str">
            <v>S</v>
          </cell>
          <cell r="D5240" t="str">
            <v>PCT</v>
          </cell>
          <cell r="E5240" t="str">
            <v>Industry: Schools</v>
          </cell>
          <cell r="F5240">
            <v>59</v>
          </cell>
          <cell r="G5240">
            <v>0.74081090000000005</v>
          </cell>
          <cell r="H5240">
            <v>1.26</v>
          </cell>
          <cell r="I5240">
            <v>-2.4408080000000001</v>
          </cell>
          <cell r="J5240">
            <v>-0.99875899999999995</v>
          </cell>
          <cell r="K5240">
            <v>0</v>
          </cell>
          <cell r="L5240">
            <v>0.99875899999999995</v>
          </cell>
          <cell r="M5240">
            <v>2.4408080000000001</v>
          </cell>
          <cell r="N5240">
            <v>2.4408080000000001</v>
          </cell>
          <cell r="O5240">
            <v>2</v>
          </cell>
        </row>
        <row r="5241">
          <cell r="A5241" t="str">
            <v>C&amp;I</v>
          </cell>
          <cell r="B5241">
            <v>8</v>
          </cell>
          <cell r="C5241" t="str">
            <v>S</v>
          </cell>
          <cell r="D5241" t="str">
            <v>PCT</v>
          </cell>
          <cell r="E5241" t="str">
            <v>Industry: Schools</v>
          </cell>
          <cell r="F5241">
            <v>61.5</v>
          </cell>
          <cell r="G5241">
            <v>0.77213169999999998</v>
          </cell>
          <cell r="H5241">
            <v>1.0799989999999999</v>
          </cell>
          <cell r="I5241">
            <v>-2.438463</v>
          </cell>
          <cell r="J5241">
            <v>-0.99779949999999995</v>
          </cell>
          <cell r="K5241">
            <v>0</v>
          </cell>
          <cell r="L5241">
            <v>0.99779949999999995</v>
          </cell>
          <cell r="M5241">
            <v>2.438463</v>
          </cell>
          <cell r="N5241">
            <v>2.438463</v>
          </cell>
          <cell r="O5241">
            <v>2</v>
          </cell>
        </row>
        <row r="5242">
          <cell r="A5242" t="str">
            <v>C&amp;I</v>
          </cell>
          <cell r="B5242">
            <v>9</v>
          </cell>
          <cell r="C5242" t="str">
            <v>S</v>
          </cell>
          <cell r="D5242" t="str">
            <v>PCT</v>
          </cell>
          <cell r="E5242" t="str">
            <v>Industry: Schools</v>
          </cell>
          <cell r="F5242">
            <v>71</v>
          </cell>
          <cell r="G5242">
            <v>1.3353109999999999</v>
          </cell>
          <cell r="H5242">
            <v>2.1760000000000002</v>
          </cell>
          <cell r="I5242">
            <v>-2.537839</v>
          </cell>
          <cell r="J5242">
            <v>-1.0384629999999999</v>
          </cell>
          <cell r="K5242">
            <v>0</v>
          </cell>
          <cell r="L5242">
            <v>1.0384629999999999</v>
          </cell>
          <cell r="M5242">
            <v>2.537839</v>
          </cell>
          <cell r="N5242">
            <v>2.537839</v>
          </cell>
          <cell r="O5242">
            <v>2</v>
          </cell>
        </row>
        <row r="5243">
          <cell r="A5243" t="str">
            <v>C&amp;I</v>
          </cell>
          <cell r="B5243">
            <v>10</v>
          </cell>
          <cell r="C5243" t="str">
            <v>S</v>
          </cell>
          <cell r="D5243" t="str">
            <v>PCT</v>
          </cell>
          <cell r="E5243" t="str">
            <v>Industry: Schools</v>
          </cell>
          <cell r="F5243">
            <v>81</v>
          </cell>
          <cell r="G5243">
            <v>1.7276</v>
          </cell>
          <cell r="H5243">
            <v>2.8679999999999999</v>
          </cell>
          <cell r="I5243">
            <v>-2.7977460000000001</v>
          </cell>
          <cell r="J5243">
            <v>-1.1448149999999999</v>
          </cell>
          <cell r="K5243">
            <v>0</v>
          </cell>
          <cell r="L5243">
            <v>1.1448149999999999</v>
          </cell>
          <cell r="M5243">
            <v>2.7977460000000001</v>
          </cell>
          <cell r="N5243">
            <v>2.7977460000000001</v>
          </cell>
          <cell r="O5243">
            <v>2</v>
          </cell>
        </row>
        <row r="5244">
          <cell r="A5244" t="str">
            <v>C&amp;I</v>
          </cell>
          <cell r="B5244">
            <v>11</v>
          </cell>
          <cell r="C5244" t="str">
            <v>S</v>
          </cell>
          <cell r="D5244" t="str">
            <v>PCT</v>
          </cell>
          <cell r="E5244" t="str">
            <v>Industry: Schools</v>
          </cell>
          <cell r="F5244">
            <v>86.5</v>
          </cell>
          <cell r="G5244">
            <v>2.8212220000000001</v>
          </cell>
          <cell r="H5244">
            <v>1.5</v>
          </cell>
          <cell r="I5244">
            <v>-3.166118</v>
          </cell>
          <cell r="J5244">
            <v>-1.29555</v>
          </cell>
          <cell r="K5244">
            <v>0</v>
          </cell>
          <cell r="L5244">
            <v>1.29555</v>
          </cell>
          <cell r="M5244">
            <v>3.166118</v>
          </cell>
          <cell r="N5244">
            <v>3.166118</v>
          </cell>
          <cell r="O5244">
            <v>2</v>
          </cell>
        </row>
        <row r="5245">
          <cell r="A5245" t="str">
            <v>C&amp;I</v>
          </cell>
          <cell r="B5245">
            <v>12</v>
          </cell>
          <cell r="C5245" t="str">
            <v>S</v>
          </cell>
          <cell r="D5245" t="str">
            <v>PCT</v>
          </cell>
          <cell r="E5245" t="str">
            <v>Industry: Schools</v>
          </cell>
          <cell r="F5245">
            <v>88.5</v>
          </cell>
          <cell r="G5245">
            <v>3.7407940000000002</v>
          </cell>
          <cell r="H5245">
            <v>3.151999</v>
          </cell>
          <cell r="I5245">
            <v>-3.4343140000000001</v>
          </cell>
          <cell r="J5245">
            <v>-1.405294</v>
          </cell>
          <cell r="K5245">
            <v>0</v>
          </cell>
          <cell r="L5245">
            <v>1.405294</v>
          </cell>
          <cell r="M5245">
            <v>3.4343140000000001</v>
          </cell>
          <cell r="N5245">
            <v>3.4343140000000001</v>
          </cell>
          <cell r="O5245">
            <v>2</v>
          </cell>
        </row>
        <row r="5246">
          <cell r="A5246" t="str">
            <v>C&amp;I</v>
          </cell>
          <cell r="B5246">
            <v>13</v>
          </cell>
          <cell r="C5246" t="str">
            <v>S</v>
          </cell>
          <cell r="D5246" t="str">
            <v>PCT</v>
          </cell>
          <cell r="E5246" t="str">
            <v>Industry: Schools</v>
          </cell>
          <cell r="F5246">
            <v>90.5</v>
          </cell>
          <cell r="G5246">
            <v>3.594211</v>
          </cell>
          <cell r="H5246">
            <v>2.9719989999999998</v>
          </cell>
          <cell r="I5246">
            <v>-3.291175</v>
          </cell>
          <cell r="J5246">
            <v>-1.346722</v>
          </cell>
          <cell r="K5246">
            <v>0</v>
          </cell>
          <cell r="L5246">
            <v>1.346722</v>
          </cell>
          <cell r="M5246">
            <v>3.291175</v>
          </cell>
          <cell r="N5246">
            <v>3.291175</v>
          </cell>
          <cell r="O5246">
            <v>2</v>
          </cell>
        </row>
        <row r="5247">
          <cell r="A5247" t="str">
            <v>C&amp;I</v>
          </cell>
          <cell r="B5247">
            <v>14</v>
          </cell>
          <cell r="C5247" t="str">
            <v>S</v>
          </cell>
          <cell r="D5247" t="str">
            <v>PCT</v>
          </cell>
          <cell r="E5247" t="str">
            <v>Industry: Schools</v>
          </cell>
          <cell r="F5247">
            <v>91.5</v>
          </cell>
          <cell r="G5247">
            <v>3.3322319999999999</v>
          </cell>
          <cell r="H5247">
            <v>3.5599989999999999</v>
          </cell>
          <cell r="I5247">
            <v>-3.1663929999999998</v>
          </cell>
          <cell r="J5247">
            <v>-1.2956620000000001</v>
          </cell>
          <cell r="K5247">
            <v>0</v>
          </cell>
          <cell r="L5247">
            <v>1.2956620000000001</v>
          </cell>
          <cell r="M5247">
            <v>3.1663929999999998</v>
          </cell>
          <cell r="N5247">
            <v>3.1663929999999998</v>
          </cell>
          <cell r="O5247">
            <v>2</v>
          </cell>
        </row>
        <row r="5248">
          <cell r="A5248" t="str">
            <v>C&amp;I</v>
          </cell>
          <cell r="B5248">
            <v>15</v>
          </cell>
          <cell r="C5248" t="str">
            <v>S</v>
          </cell>
          <cell r="D5248" t="str">
            <v>PCT</v>
          </cell>
          <cell r="E5248" t="str">
            <v>Industry: Schools</v>
          </cell>
          <cell r="F5248">
            <v>92.5</v>
          </cell>
          <cell r="G5248">
            <v>3.9315370000000001</v>
          </cell>
          <cell r="H5248">
            <v>6.2359980000000004</v>
          </cell>
          <cell r="I5248">
            <v>-3.3870619999999998</v>
          </cell>
          <cell r="J5248">
            <v>-1.385958</v>
          </cell>
          <cell r="K5248">
            <v>0</v>
          </cell>
          <cell r="L5248">
            <v>1.385958</v>
          </cell>
          <cell r="M5248">
            <v>3.3870619999999998</v>
          </cell>
          <cell r="N5248">
            <v>3.3870619999999998</v>
          </cell>
          <cell r="O5248">
            <v>2</v>
          </cell>
        </row>
        <row r="5249">
          <cell r="A5249" t="str">
            <v>C&amp;I</v>
          </cell>
          <cell r="B5249">
            <v>16</v>
          </cell>
          <cell r="C5249" t="str">
            <v>S</v>
          </cell>
          <cell r="D5249" t="str">
            <v>PCT</v>
          </cell>
          <cell r="E5249" t="str">
            <v>Industry: Schools</v>
          </cell>
          <cell r="F5249">
            <v>94</v>
          </cell>
          <cell r="G5249">
            <v>5.2532909999999999</v>
          </cell>
          <cell r="H5249">
            <v>10.375999999999999</v>
          </cell>
          <cell r="I5249">
            <v>-3.442844</v>
          </cell>
          <cell r="J5249">
            <v>-1.408784</v>
          </cell>
          <cell r="K5249">
            <v>0</v>
          </cell>
          <cell r="L5249">
            <v>1.408784</v>
          </cell>
          <cell r="M5249">
            <v>3.442844</v>
          </cell>
          <cell r="N5249">
            <v>3.442844</v>
          </cell>
          <cell r="O5249">
            <v>2</v>
          </cell>
        </row>
        <row r="5250">
          <cell r="A5250" t="str">
            <v>C&amp;I</v>
          </cell>
          <cell r="B5250">
            <v>17</v>
          </cell>
          <cell r="C5250" t="str">
            <v>S</v>
          </cell>
          <cell r="D5250" t="str">
            <v>PCT</v>
          </cell>
          <cell r="E5250" t="str">
            <v>Industry: Schools</v>
          </cell>
          <cell r="F5250">
            <v>93.5</v>
          </cell>
          <cell r="G5250">
            <v>7.0373099999999997</v>
          </cell>
          <cell r="H5250">
            <v>12.332000000000001</v>
          </cell>
          <cell r="I5250">
            <v>-3.3415409999999999</v>
          </cell>
          <cell r="J5250">
            <v>-1.367332</v>
          </cell>
          <cell r="K5250">
            <v>0</v>
          </cell>
          <cell r="L5250">
            <v>1.367332</v>
          </cell>
          <cell r="M5250">
            <v>3.3415409999999999</v>
          </cell>
          <cell r="N5250">
            <v>3.3415409999999999</v>
          </cell>
          <cell r="O5250">
            <v>2</v>
          </cell>
        </row>
        <row r="5251">
          <cell r="A5251" t="str">
            <v>C&amp;I</v>
          </cell>
          <cell r="B5251">
            <v>18</v>
          </cell>
          <cell r="C5251" t="str">
            <v>S</v>
          </cell>
          <cell r="D5251" t="str">
            <v>PCT</v>
          </cell>
          <cell r="E5251" t="str">
            <v>Industry: Schools</v>
          </cell>
          <cell r="F5251">
            <v>92</v>
          </cell>
          <cell r="G5251">
            <v>8.4074360000000006</v>
          </cell>
          <cell r="H5251">
            <v>11.788</v>
          </cell>
          <cell r="I5251">
            <v>-3.2052339999999999</v>
          </cell>
          <cell r="J5251">
            <v>-1.3115559999999999</v>
          </cell>
          <cell r="K5251">
            <v>0</v>
          </cell>
          <cell r="L5251">
            <v>1.3115559999999999</v>
          </cell>
          <cell r="M5251">
            <v>3.2052339999999999</v>
          </cell>
          <cell r="N5251">
            <v>3.2052339999999999</v>
          </cell>
          <cell r="O5251">
            <v>2</v>
          </cell>
        </row>
        <row r="5252">
          <cell r="A5252" t="str">
            <v>C&amp;I</v>
          </cell>
          <cell r="B5252">
            <v>19</v>
          </cell>
          <cell r="C5252" t="str">
            <v>S</v>
          </cell>
          <cell r="D5252" t="str">
            <v>PCT</v>
          </cell>
          <cell r="E5252" t="str">
            <v>Industry: Schools</v>
          </cell>
          <cell r="F5252">
            <v>87.5</v>
          </cell>
          <cell r="G5252">
            <v>7.9615220000000004</v>
          </cell>
          <cell r="H5252">
            <v>9.5399980000000006</v>
          </cell>
          <cell r="I5252">
            <v>-3.080559</v>
          </cell>
          <cell r="J5252">
            <v>-1.26054</v>
          </cell>
          <cell r="K5252">
            <v>0</v>
          </cell>
          <cell r="L5252">
            <v>1.26054</v>
          </cell>
          <cell r="M5252">
            <v>3.080559</v>
          </cell>
          <cell r="N5252">
            <v>3.080559</v>
          </cell>
          <cell r="O5252">
            <v>2</v>
          </cell>
        </row>
        <row r="5253">
          <cell r="A5253" t="str">
            <v>C&amp;I</v>
          </cell>
          <cell r="B5253">
            <v>20</v>
          </cell>
          <cell r="C5253" t="str">
            <v>S</v>
          </cell>
          <cell r="D5253" t="str">
            <v>PCT</v>
          </cell>
          <cell r="E5253" t="str">
            <v>Industry: Schools</v>
          </cell>
          <cell r="F5253">
            <v>77.5</v>
          </cell>
          <cell r="G5253">
            <v>2.5746039999999999</v>
          </cell>
          <cell r="H5253">
            <v>3.7839990000000001</v>
          </cell>
          <cell r="I5253">
            <v>-3.0162420000000001</v>
          </cell>
          <cell r="J5253">
            <v>-1.2342219999999999</v>
          </cell>
          <cell r="K5253">
            <v>0</v>
          </cell>
          <cell r="L5253">
            <v>1.2342219999999999</v>
          </cell>
          <cell r="M5253">
            <v>3.0162420000000001</v>
          </cell>
          <cell r="N5253">
            <v>3.0162420000000001</v>
          </cell>
          <cell r="O5253">
            <v>2</v>
          </cell>
        </row>
        <row r="5254">
          <cell r="A5254" t="str">
            <v>C&amp;I</v>
          </cell>
          <cell r="B5254">
            <v>21</v>
          </cell>
          <cell r="C5254" t="str">
            <v>S</v>
          </cell>
          <cell r="D5254" t="str">
            <v>PCT</v>
          </cell>
          <cell r="E5254" t="str">
            <v>Industry: Schools</v>
          </cell>
          <cell r="F5254">
            <v>72</v>
          </cell>
          <cell r="G5254">
            <v>1.974888</v>
          </cell>
          <cell r="H5254">
            <v>3.3999990000000002</v>
          </cell>
          <cell r="I5254">
            <v>-2.8622909999999999</v>
          </cell>
          <cell r="J5254">
            <v>-1.1712260000000001</v>
          </cell>
          <cell r="K5254">
            <v>0</v>
          </cell>
          <cell r="L5254">
            <v>1.1712260000000001</v>
          </cell>
          <cell r="M5254">
            <v>2.8622909999999999</v>
          </cell>
          <cell r="N5254">
            <v>2.8622909999999999</v>
          </cell>
          <cell r="O5254">
            <v>2</v>
          </cell>
        </row>
        <row r="5255">
          <cell r="A5255" t="str">
            <v>C&amp;I</v>
          </cell>
          <cell r="B5255">
            <v>22</v>
          </cell>
          <cell r="C5255" t="str">
            <v>S</v>
          </cell>
          <cell r="D5255" t="str">
            <v>PCT</v>
          </cell>
          <cell r="E5255" t="str">
            <v>Industry: Schools</v>
          </cell>
          <cell r="F5255">
            <v>68.5</v>
          </cell>
          <cell r="G5255">
            <v>1.1800269999999999</v>
          </cell>
          <cell r="H5255">
            <v>1.208</v>
          </cell>
          <cell r="I5255">
            <v>-2.7479230000000001</v>
          </cell>
          <cell r="J5255">
            <v>-1.124428</v>
          </cell>
          <cell r="K5255">
            <v>0</v>
          </cell>
          <cell r="L5255">
            <v>1.124428</v>
          </cell>
          <cell r="M5255">
            <v>2.7479230000000001</v>
          </cell>
          <cell r="N5255">
            <v>2.7479230000000001</v>
          </cell>
          <cell r="O5255">
            <v>2</v>
          </cell>
        </row>
        <row r="5256">
          <cell r="A5256" t="str">
            <v>C&amp;I</v>
          </cell>
          <cell r="B5256">
            <v>23</v>
          </cell>
          <cell r="C5256" t="str">
            <v>S</v>
          </cell>
          <cell r="D5256" t="str">
            <v>PCT</v>
          </cell>
          <cell r="E5256" t="str">
            <v>Industry: Schools</v>
          </cell>
          <cell r="F5256">
            <v>67.5</v>
          </cell>
          <cell r="G5256">
            <v>0.84911099999999995</v>
          </cell>
          <cell r="H5256">
            <v>1.0760000000000001</v>
          </cell>
          <cell r="I5256">
            <v>-2.6573419999999999</v>
          </cell>
          <cell r="J5256">
            <v>-1.0873630000000001</v>
          </cell>
          <cell r="K5256">
            <v>0</v>
          </cell>
          <cell r="L5256">
            <v>1.0873630000000001</v>
          </cell>
          <cell r="M5256">
            <v>2.6573419999999999</v>
          </cell>
          <cell r="N5256">
            <v>2.6573419999999999</v>
          </cell>
          <cell r="O5256">
            <v>2</v>
          </cell>
        </row>
        <row r="5257">
          <cell r="A5257" t="str">
            <v>C&amp;I</v>
          </cell>
          <cell r="B5257">
            <v>24</v>
          </cell>
          <cell r="C5257" t="str">
            <v>S</v>
          </cell>
          <cell r="D5257" t="str">
            <v>PCT</v>
          </cell>
          <cell r="E5257" t="str">
            <v>Industry: Schools</v>
          </cell>
          <cell r="F5257">
            <v>66</v>
          </cell>
          <cell r="G5257">
            <v>0.78713049999999996</v>
          </cell>
          <cell r="H5257">
            <v>1.0640000000000001</v>
          </cell>
          <cell r="I5257">
            <v>-2.5701740000000002</v>
          </cell>
          <cell r="J5257">
            <v>-1.0516939999999999</v>
          </cell>
          <cell r="K5257">
            <v>0</v>
          </cell>
          <cell r="L5257">
            <v>1.0516939999999999</v>
          </cell>
          <cell r="M5257">
            <v>2.5701740000000002</v>
          </cell>
          <cell r="N5257">
            <v>2.5701740000000002</v>
          </cell>
          <cell r="O5257">
            <v>2</v>
          </cell>
        </row>
        <row r="5258">
          <cell r="A5258" t="str">
            <v>C&amp;I</v>
          </cell>
          <cell r="B5258">
            <v>1</v>
          </cell>
          <cell r="C5258" t="str">
            <v>S</v>
          </cell>
          <cell r="D5258" t="str">
            <v>PCT</v>
          </cell>
          <cell r="E5258" t="str">
            <v>Industry: Wholesale, Transport, other utilities</v>
          </cell>
          <cell r="F5258">
            <v>70.5</v>
          </cell>
          <cell r="G5258">
            <v>0.65507990000000005</v>
          </cell>
          <cell r="H5258">
            <v>0.47999989999999998</v>
          </cell>
          <cell r="I5258">
            <v>-1.2517240000000001</v>
          </cell>
          <cell r="J5258">
            <v>-0.51219539999999997</v>
          </cell>
          <cell r="K5258">
            <v>0</v>
          </cell>
          <cell r="L5258">
            <v>0.51219539999999997</v>
          </cell>
          <cell r="M5258">
            <v>1.2517240000000001</v>
          </cell>
          <cell r="N5258">
            <v>1.2517240000000001</v>
          </cell>
          <cell r="O5258">
            <v>9</v>
          </cell>
        </row>
        <row r="5259">
          <cell r="A5259" t="str">
            <v>C&amp;I</v>
          </cell>
          <cell r="B5259">
            <v>2</v>
          </cell>
          <cell r="C5259" t="str">
            <v>S</v>
          </cell>
          <cell r="D5259" t="str">
            <v>PCT</v>
          </cell>
          <cell r="E5259" t="str">
            <v>Industry: Wholesale, Transport, other utilities</v>
          </cell>
          <cell r="F5259">
            <v>68.5</v>
          </cell>
          <cell r="G5259">
            <v>0.69368770000000002</v>
          </cell>
          <cell r="H5259">
            <v>0.47999989999999998</v>
          </cell>
          <cell r="I5259">
            <v>-1.2483599999999999</v>
          </cell>
          <cell r="J5259">
            <v>-0.51081900000000002</v>
          </cell>
          <cell r="K5259">
            <v>0</v>
          </cell>
          <cell r="L5259">
            <v>0.51081900000000002</v>
          </cell>
          <cell r="M5259">
            <v>1.2483599999999999</v>
          </cell>
          <cell r="N5259">
            <v>1.2483599999999999</v>
          </cell>
          <cell r="O5259">
            <v>9</v>
          </cell>
        </row>
        <row r="5260">
          <cell r="A5260" t="str">
            <v>C&amp;I</v>
          </cell>
          <cell r="B5260">
            <v>3</v>
          </cell>
          <cell r="C5260" t="str">
            <v>S</v>
          </cell>
          <cell r="D5260" t="str">
            <v>PCT</v>
          </cell>
          <cell r="E5260" t="str">
            <v>Industry: Wholesale, Transport, other utilities</v>
          </cell>
          <cell r="F5260">
            <v>65</v>
          </cell>
          <cell r="G5260">
            <v>0.72498969999999996</v>
          </cell>
          <cell r="H5260">
            <v>0.47999989999999998</v>
          </cell>
          <cell r="I5260">
            <v>-1.249163</v>
          </cell>
          <cell r="J5260">
            <v>-0.51114729999999997</v>
          </cell>
          <cell r="K5260">
            <v>0</v>
          </cell>
          <cell r="L5260">
            <v>0.51114729999999997</v>
          </cell>
          <cell r="M5260">
            <v>1.249163</v>
          </cell>
          <cell r="N5260">
            <v>1.249163</v>
          </cell>
          <cell r="O5260">
            <v>9</v>
          </cell>
        </row>
        <row r="5261">
          <cell r="A5261" t="str">
            <v>C&amp;I</v>
          </cell>
          <cell r="B5261">
            <v>4</v>
          </cell>
          <cell r="C5261" t="str">
            <v>S</v>
          </cell>
          <cell r="D5261" t="str">
            <v>PCT</v>
          </cell>
          <cell r="E5261" t="str">
            <v>Industry: Wholesale, Transport, other utilities</v>
          </cell>
          <cell r="F5261">
            <v>64.5</v>
          </cell>
          <cell r="G5261">
            <v>0.73275559999999995</v>
          </cell>
          <cell r="H5261">
            <v>0.51999989999999996</v>
          </cell>
          <cell r="I5261">
            <v>-1.247946</v>
          </cell>
          <cell r="J5261">
            <v>-0.51064949999999998</v>
          </cell>
          <cell r="K5261">
            <v>0</v>
          </cell>
          <cell r="L5261">
            <v>0.51064949999999998</v>
          </cell>
          <cell r="M5261">
            <v>1.247946</v>
          </cell>
          <cell r="N5261">
            <v>1.247946</v>
          </cell>
          <cell r="O5261">
            <v>9</v>
          </cell>
        </row>
        <row r="5262">
          <cell r="A5262" t="str">
            <v>C&amp;I</v>
          </cell>
          <cell r="B5262">
            <v>5</v>
          </cell>
          <cell r="C5262" t="str">
            <v>S</v>
          </cell>
          <cell r="D5262" t="str">
            <v>PCT</v>
          </cell>
          <cell r="E5262" t="str">
            <v>Industry: Wholesale, Transport, other utilities</v>
          </cell>
          <cell r="F5262">
            <v>64</v>
          </cell>
          <cell r="G5262">
            <v>0.71655919999999995</v>
          </cell>
          <cell r="H5262">
            <v>0.47999989999999998</v>
          </cell>
          <cell r="I5262">
            <v>-1.247128</v>
          </cell>
          <cell r="J5262">
            <v>-0.51031459999999995</v>
          </cell>
          <cell r="K5262">
            <v>0</v>
          </cell>
          <cell r="L5262">
            <v>0.51031459999999995</v>
          </cell>
          <cell r="M5262">
            <v>1.247128</v>
          </cell>
          <cell r="N5262">
            <v>1.247128</v>
          </cell>
          <cell r="O5262">
            <v>9</v>
          </cell>
        </row>
        <row r="5263">
          <cell r="A5263" t="str">
            <v>C&amp;I</v>
          </cell>
          <cell r="B5263">
            <v>6</v>
          </cell>
          <cell r="C5263" t="str">
            <v>S</v>
          </cell>
          <cell r="D5263" t="str">
            <v>PCT</v>
          </cell>
          <cell r="E5263" t="str">
            <v>Industry: Wholesale, Transport, other utilities</v>
          </cell>
          <cell r="F5263">
            <v>63.5</v>
          </cell>
          <cell r="G5263">
            <v>0.93675609999999998</v>
          </cell>
          <cell r="H5263">
            <v>0.4399999</v>
          </cell>
          <cell r="I5263">
            <v>-1.2792110000000001</v>
          </cell>
          <cell r="J5263">
            <v>-0.52344279999999999</v>
          </cell>
          <cell r="K5263">
            <v>0</v>
          </cell>
          <cell r="L5263">
            <v>0.52344279999999999</v>
          </cell>
          <cell r="M5263">
            <v>1.2792110000000001</v>
          </cell>
          <cell r="N5263">
            <v>1.2792110000000001</v>
          </cell>
          <cell r="O5263">
            <v>9</v>
          </cell>
        </row>
        <row r="5264">
          <cell r="A5264" t="str">
            <v>C&amp;I</v>
          </cell>
          <cell r="B5264">
            <v>7</v>
          </cell>
          <cell r="C5264" t="str">
            <v>S</v>
          </cell>
          <cell r="D5264" t="str">
            <v>PCT</v>
          </cell>
          <cell r="E5264" t="str">
            <v>Industry: Wholesale, Transport, other utilities</v>
          </cell>
          <cell r="F5264">
            <v>64</v>
          </cell>
          <cell r="G5264">
            <v>2.3404029999999998</v>
          </cell>
          <cell r="H5264">
            <v>2.159999</v>
          </cell>
          <cell r="I5264">
            <v>-1.534875</v>
          </cell>
          <cell r="J5264">
            <v>-0.62805840000000002</v>
          </cell>
          <cell r="K5264">
            <v>0</v>
          </cell>
          <cell r="L5264">
            <v>0.62805840000000002</v>
          </cell>
          <cell r="M5264">
            <v>1.534875</v>
          </cell>
          <cell r="N5264">
            <v>1.534875</v>
          </cell>
          <cell r="O5264">
            <v>9</v>
          </cell>
        </row>
        <row r="5265">
          <cell r="A5265" t="str">
            <v>C&amp;I</v>
          </cell>
          <cell r="B5265">
            <v>8</v>
          </cell>
          <cell r="C5265" t="str">
            <v>S</v>
          </cell>
          <cell r="D5265" t="str">
            <v>PCT</v>
          </cell>
          <cell r="E5265" t="str">
            <v>Industry: Wholesale, Transport, other utilities</v>
          </cell>
          <cell r="F5265">
            <v>66</v>
          </cell>
          <cell r="G5265">
            <v>3.4586860000000001</v>
          </cell>
          <cell r="H5265">
            <v>4.0399989999999999</v>
          </cell>
          <cell r="I5265">
            <v>-1.459598</v>
          </cell>
          <cell r="J5265">
            <v>-0.5972558</v>
          </cell>
          <cell r="K5265">
            <v>0</v>
          </cell>
          <cell r="L5265">
            <v>0.5972558</v>
          </cell>
          <cell r="M5265">
            <v>1.459598</v>
          </cell>
          <cell r="N5265">
            <v>1.459598</v>
          </cell>
          <cell r="O5265">
            <v>9</v>
          </cell>
        </row>
        <row r="5266">
          <cell r="A5266" t="str">
            <v>C&amp;I</v>
          </cell>
          <cell r="B5266">
            <v>9</v>
          </cell>
          <cell r="C5266" t="str">
            <v>S</v>
          </cell>
          <cell r="D5266" t="str">
            <v>PCT</v>
          </cell>
          <cell r="E5266" t="str">
            <v>Industry: Wholesale, Transport, other utilities</v>
          </cell>
          <cell r="F5266">
            <v>69.5</v>
          </cell>
          <cell r="G5266">
            <v>4.6564500000000004</v>
          </cell>
          <cell r="H5266">
            <v>4.4799990000000003</v>
          </cell>
          <cell r="I5266">
            <v>-1.439324</v>
          </cell>
          <cell r="J5266">
            <v>-0.58895969999999997</v>
          </cell>
          <cell r="K5266">
            <v>0</v>
          </cell>
          <cell r="L5266">
            <v>0.58895969999999997</v>
          </cell>
          <cell r="M5266">
            <v>1.439324</v>
          </cell>
          <cell r="N5266">
            <v>1.439324</v>
          </cell>
          <cell r="O5266">
            <v>9</v>
          </cell>
        </row>
        <row r="5267">
          <cell r="A5267" t="str">
            <v>C&amp;I</v>
          </cell>
          <cell r="B5267">
            <v>10</v>
          </cell>
          <cell r="C5267" t="str">
            <v>S</v>
          </cell>
          <cell r="D5267" t="str">
            <v>PCT</v>
          </cell>
          <cell r="E5267" t="str">
            <v>Industry: Wholesale, Transport, other utilities</v>
          </cell>
          <cell r="F5267">
            <v>75</v>
          </cell>
          <cell r="G5267">
            <v>5.0874889999999997</v>
          </cell>
          <cell r="H5267">
            <v>5.4799990000000003</v>
          </cell>
          <cell r="I5267">
            <v>-1.4523950000000001</v>
          </cell>
          <cell r="J5267">
            <v>-0.59430830000000001</v>
          </cell>
          <cell r="K5267">
            <v>0</v>
          </cell>
          <cell r="L5267">
            <v>0.59430830000000001</v>
          </cell>
          <cell r="M5267">
            <v>1.4523950000000001</v>
          </cell>
          <cell r="N5267">
            <v>1.4523950000000001</v>
          </cell>
          <cell r="O5267">
            <v>9</v>
          </cell>
        </row>
        <row r="5268">
          <cell r="A5268" t="str">
            <v>C&amp;I</v>
          </cell>
          <cell r="B5268">
            <v>11</v>
          </cell>
          <cell r="C5268" t="str">
            <v>S</v>
          </cell>
          <cell r="D5268" t="str">
            <v>PCT</v>
          </cell>
          <cell r="E5268" t="str">
            <v>Industry: Wholesale, Transport, other utilities</v>
          </cell>
          <cell r="F5268">
            <v>81</v>
          </cell>
          <cell r="G5268">
            <v>5.4461789999999999</v>
          </cell>
          <cell r="H5268">
            <v>5.2799990000000001</v>
          </cell>
          <cell r="I5268">
            <v>-1.3835770000000001</v>
          </cell>
          <cell r="J5268">
            <v>-0.56614850000000005</v>
          </cell>
          <cell r="K5268">
            <v>0</v>
          </cell>
          <cell r="L5268">
            <v>0.56614850000000005</v>
          </cell>
          <cell r="M5268">
            <v>1.3835770000000001</v>
          </cell>
          <cell r="N5268">
            <v>1.3835770000000001</v>
          </cell>
          <cell r="O5268">
            <v>9</v>
          </cell>
        </row>
        <row r="5269">
          <cell r="A5269" t="str">
            <v>C&amp;I</v>
          </cell>
          <cell r="B5269">
            <v>12</v>
          </cell>
          <cell r="C5269" t="str">
            <v>S</v>
          </cell>
          <cell r="D5269" t="str">
            <v>PCT</v>
          </cell>
          <cell r="E5269" t="str">
            <v>Industry: Wholesale, Transport, other utilities</v>
          </cell>
          <cell r="F5269">
            <v>85</v>
          </cell>
          <cell r="G5269">
            <v>5.3861109999999996</v>
          </cell>
          <cell r="H5269">
            <v>5.0799989999999999</v>
          </cell>
          <cell r="I5269">
            <v>-1.391462</v>
          </cell>
          <cell r="J5269">
            <v>-0.56937490000000002</v>
          </cell>
          <cell r="K5269">
            <v>0</v>
          </cell>
          <cell r="L5269">
            <v>0.56937490000000002</v>
          </cell>
          <cell r="M5269">
            <v>1.391462</v>
          </cell>
          <cell r="N5269">
            <v>1.391462</v>
          </cell>
          <cell r="O5269">
            <v>9</v>
          </cell>
        </row>
        <row r="5270">
          <cell r="A5270" t="str">
            <v>C&amp;I</v>
          </cell>
          <cell r="B5270">
            <v>13</v>
          </cell>
          <cell r="C5270" t="str">
            <v>S</v>
          </cell>
          <cell r="D5270" t="str">
            <v>PCT</v>
          </cell>
          <cell r="E5270" t="str">
            <v>Industry: Wholesale, Transport, other utilities</v>
          </cell>
          <cell r="F5270">
            <v>88.5</v>
          </cell>
          <cell r="G5270">
            <v>6.5714100000000002</v>
          </cell>
          <cell r="H5270">
            <v>6.7199980000000004</v>
          </cell>
          <cell r="I5270">
            <v>-1.4671590000000001</v>
          </cell>
          <cell r="J5270">
            <v>-0.60034969999999999</v>
          </cell>
          <cell r="K5270">
            <v>0</v>
          </cell>
          <cell r="L5270">
            <v>0.60034969999999999</v>
          </cell>
          <cell r="M5270">
            <v>1.4671590000000001</v>
          </cell>
          <cell r="N5270">
            <v>1.4671590000000001</v>
          </cell>
          <cell r="O5270">
            <v>9</v>
          </cell>
        </row>
        <row r="5271">
          <cell r="A5271" t="str">
            <v>C&amp;I</v>
          </cell>
          <cell r="B5271">
            <v>14</v>
          </cell>
          <cell r="C5271" t="str">
            <v>S</v>
          </cell>
          <cell r="D5271" t="str">
            <v>PCT</v>
          </cell>
          <cell r="E5271" t="str">
            <v>Industry: Wholesale, Transport, other utilities</v>
          </cell>
          <cell r="F5271">
            <v>91</v>
          </cell>
          <cell r="G5271">
            <v>6.4282779999999997</v>
          </cell>
          <cell r="H5271">
            <v>6.3999990000000002</v>
          </cell>
          <cell r="I5271">
            <v>-1.4496359999999999</v>
          </cell>
          <cell r="J5271">
            <v>-0.59317949999999997</v>
          </cell>
          <cell r="K5271">
            <v>0</v>
          </cell>
          <cell r="L5271">
            <v>0.59317949999999997</v>
          </cell>
          <cell r="M5271">
            <v>1.4496359999999999</v>
          </cell>
          <cell r="N5271">
            <v>1.4496359999999999</v>
          </cell>
          <cell r="O5271">
            <v>9</v>
          </cell>
        </row>
        <row r="5272">
          <cell r="A5272" t="str">
            <v>C&amp;I</v>
          </cell>
          <cell r="B5272">
            <v>15</v>
          </cell>
          <cell r="C5272" t="str">
            <v>S</v>
          </cell>
          <cell r="D5272" t="str">
            <v>PCT</v>
          </cell>
          <cell r="E5272" t="str">
            <v>Industry: Wholesale, Transport, other utilities</v>
          </cell>
          <cell r="F5272">
            <v>93.5</v>
          </cell>
          <cell r="G5272">
            <v>7.0880130000000001</v>
          </cell>
          <cell r="H5272">
            <v>7.4399990000000003</v>
          </cell>
          <cell r="I5272">
            <v>-1.5001040000000001</v>
          </cell>
          <cell r="J5272">
            <v>-0.6138304</v>
          </cell>
          <cell r="K5272">
            <v>0</v>
          </cell>
          <cell r="L5272">
            <v>0.6138304</v>
          </cell>
          <cell r="M5272">
            <v>1.5001040000000001</v>
          </cell>
          <cell r="N5272">
            <v>1.5001040000000001</v>
          </cell>
          <cell r="O5272">
            <v>9</v>
          </cell>
        </row>
        <row r="5273">
          <cell r="A5273" t="str">
            <v>C&amp;I</v>
          </cell>
          <cell r="B5273">
            <v>16</v>
          </cell>
          <cell r="C5273" t="str">
            <v>S</v>
          </cell>
          <cell r="D5273" t="str">
            <v>PCT</v>
          </cell>
          <cell r="E5273" t="str">
            <v>Industry: Wholesale, Transport, other utilities</v>
          </cell>
          <cell r="F5273">
            <v>95</v>
          </cell>
          <cell r="G5273">
            <v>7.5977709999999998</v>
          </cell>
          <cell r="H5273">
            <v>7.2799990000000001</v>
          </cell>
          <cell r="I5273">
            <v>-1.5672280000000001</v>
          </cell>
          <cell r="J5273">
            <v>-0.64129700000000001</v>
          </cell>
          <cell r="K5273">
            <v>0</v>
          </cell>
          <cell r="L5273">
            <v>0.64129700000000001</v>
          </cell>
          <cell r="M5273">
            <v>1.5672280000000001</v>
          </cell>
          <cell r="N5273">
            <v>1.5672280000000001</v>
          </cell>
          <cell r="O5273">
            <v>9</v>
          </cell>
        </row>
        <row r="5274">
          <cell r="A5274" t="str">
            <v>C&amp;I</v>
          </cell>
          <cell r="B5274">
            <v>17</v>
          </cell>
          <cell r="C5274" t="str">
            <v>S</v>
          </cell>
          <cell r="D5274" t="str">
            <v>PCT</v>
          </cell>
          <cell r="E5274" t="str">
            <v>Industry: Wholesale, Transport, other utilities</v>
          </cell>
          <cell r="F5274">
            <v>96</v>
          </cell>
          <cell r="G5274">
            <v>5.3792109999999997</v>
          </cell>
          <cell r="H5274">
            <v>5.2799990000000001</v>
          </cell>
          <cell r="I5274">
            <v>-1.605893</v>
          </cell>
          <cell r="J5274">
            <v>-0.65711850000000005</v>
          </cell>
          <cell r="K5274">
            <v>0</v>
          </cell>
          <cell r="L5274">
            <v>0.65711850000000005</v>
          </cell>
          <cell r="M5274">
            <v>1.605893</v>
          </cell>
          <cell r="N5274">
            <v>1.605893</v>
          </cell>
          <cell r="O5274">
            <v>9</v>
          </cell>
        </row>
        <row r="5275">
          <cell r="A5275" t="str">
            <v>C&amp;I</v>
          </cell>
          <cell r="B5275">
            <v>18</v>
          </cell>
          <cell r="C5275" t="str">
            <v>S</v>
          </cell>
          <cell r="D5275" t="str">
            <v>PCT</v>
          </cell>
          <cell r="E5275" t="str">
            <v>Industry: Wholesale, Transport, other utilities</v>
          </cell>
          <cell r="F5275">
            <v>96.5</v>
          </cell>
          <cell r="G5275">
            <v>0.59784749999999998</v>
          </cell>
          <cell r="H5275">
            <v>0.7599998</v>
          </cell>
          <cell r="I5275">
            <v>-1.5070490000000001</v>
          </cell>
          <cell r="J5275">
            <v>-0.61667209999999995</v>
          </cell>
          <cell r="K5275">
            <v>0</v>
          </cell>
          <cell r="L5275">
            <v>0.61667209999999995</v>
          </cell>
          <cell r="M5275">
            <v>1.5070490000000001</v>
          </cell>
          <cell r="N5275">
            <v>1.5070490000000001</v>
          </cell>
          <cell r="O5275">
            <v>9</v>
          </cell>
        </row>
        <row r="5276">
          <cell r="A5276" t="str">
            <v>C&amp;I</v>
          </cell>
          <cell r="B5276">
            <v>19</v>
          </cell>
          <cell r="C5276" t="str">
            <v>S</v>
          </cell>
          <cell r="D5276" t="str">
            <v>PCT</v>
          </cell>
          <cell r="E5276" t="str">
            <v>Industry: Wholesale, Transport, other utilities</v>
          </cell>
          <cell r="F5276">
            <v>95.5</v>
          </cell>
          <cell r="G5276">
            <v>0.33002019999999999</v>
          </cell>
          <cell r="H5276">
            <v>0.55999989999999999</v>
          </cell>
          <cell r="I5276">
            <v>-1.3453630000000001</v>
          </cell>
          <cell r="J5276">
            <v>-0.5505118</v>
          </cell>
          <cell r="K5276">
            <v>0</v>
          </cell>
          <cell r="L5276">
            <v>0.5505118</v>
          </cell>
          <cell r="M5276">
            <v>1.3453630000000001</v>
          </cell>
          <cell r="N5276">
            <v>1.3453630000000001</v>
          </cell>
          <cell r="O5276">
            <v>9</v>
          </cell>
        </row>
        <row r="5277">
          <cell r="A5277" t="str">
            <v>C&amp;I</v>
          </cell>
          <cell r="B5277">
            <v>20</v>
          </cell>
          <cell r="C5277" t="str">
            <v>S</v>
          </cell>
          <cell r="D5277" t="str">
            <v>PCT</v>
          </cell>
          <cell r="E5277" t="str">
            <v>Industry: Wholesale, Transport, other utilities</v>
          </cell>
          <cell r="F5277">
            <v>91.5</v>
          </cell>
          <cell r="G5277">
            <v>0.62911269999999997</v>
          </cell>
          <cell r="H5277">
            <v>1.1599999999999999</v>
          </cell>
          <cell r="I5277">
            <v>-1.3097129999999999</v>
          </cell>
          <cell r="J5277">
            <v>-0.53592410000000001</v>
          </cell>
          <cell r="K5277">
            <v>0</v>
          </cell>
          <cell r="L5277">
            <v>0.53592410000000001</v>
          </cell>
          <cell r="M5277">
            <v>1.3097129999999999</v>
          </cell>
          <cell r="N5277">
            <v>1.3097129999999999</v>
          </cell>
          <cell r="O5277">
            <v>9</v>
          </cell>
        </row>
        <row r="5278">
          <cell r="A5278" t="str">
            <v>C&amp;I</v>
          </cell>
          <cell r="B5278">
            <v>21</v>
          </cell>
          <cell r="C5278" t="str">
            <v>S</v>
          </cell>
          <cell r="D5278" t="str">
            <v>PCT</v>
          </cell>
          <cell r="E5278" t="str">
            <v>Industry: Wholesale, Transport, other utilities</v>
          </cell>
          <cell r="F5278">
            <v>86.5</v>
          </cell>
          <cell r="G5278">
            <v>0.66729939999999999</v>
          </cell>
          <cell r="H5278">
            <v>1.1599999999999999</v>
          </cell>
          <cell r="I5278">
            <v>-1.2767059999999999</v>
          </cell>
          <cell r="J5278">
            <v>-0.52241769999999998</v>
          </cell>
          <cell r="K5278">
            <v>0</v>
          </cell>
          <cell r="L5278">
            <v>0.52241769999999998</v>
          </cell>
          <cell r="M5278">
            <v>1.2767059999999999</v>
          </cell>
          <cell r="N5278">
            <v>1.2767059999999999</v>
          </cell>
          <cell r="O5278">
            <v>9</v>
          </cell>
        </row>
        <row r="5279">
          <cell r="A5279" t="str">
            <v>C&amp;I</v>
          </cell>
          <cell r="B5279">
            <v>22</v>
          </cell>
          <cell r="C5279" t="str">
            <v>S</v>
          </cell>
          <cell r="D5279" t="str">
            <v>PCT</v>
          </cell>
          <cell r="E5279" t="str">
            <v>Industry: Wholesale, Transport, other utilities</v>
          </cell>
          <cell r="F5279">
            <v>82.5</v>
          </cell>
          <cell r="G5279">
            <v>0.66786939999999995</v>
          </cell>
          <cell r="H5279">
            <v>1.24</v>
          </cell>
          <cell r="I5279">
            <v>-1.2620979999999999</v>
          </cell>
          <cell r="J5279">
            <v>-0.51644040000000002</v>
          </cell>
          <cell r="K5279">
            <v>0</v>
          </cell>
          <cell r="L5279">
            <v>0.51644040000000002</v>
          </cell>
          <cell r="M5279">
            <v>1.2620979999999999</v>
          </cell>
          <cell r="N5279">
            <v>1.2620979999999999</v>
          </cell>
          <cell r="O5279">
            <v>9</v>
          </cell>
        </row>
        <row r="5280">
          <cell r="A5280" t="str">
            <v>C&amp;I</v>
          </cell>
          <cell r="B5280">
            <v>23</v>
          </cell>
          <cell r="C5280" t="str">
            <v>S</v>
          </cell>
          <cell r="D5280" t="str">
            <v>PCT</v>
          </cell>
          <cell r="E5280" t="str">
            <v>Industry: Wholesale, Transport, other utilities</v>
          </cell>
          <cell r="F5280">
            <v>80.5</v>
          </cell>
          <cell r="G5280">
            <v>0.75495900000000005</v>
          </cell>
          <cell r="H5280">
            <v>1.1599999999999999</v>
          </cell>
          <cell r="I5280">
            <v>-1.2619400000000001</v>
          </cell>
          <cell r="J5280">
            <v>-0.51637580000000005</v>
          </cell>
          <cell r="K5280">
            <v>0</v>
          </cell>
          <cell r="L5280">
            <v>0.51637580000000005</v>
          </cell>
          <cell r="M5280">
            <v>1.2619400000000001</v>
          </cell>
          <cell r="N5280">
            <v>1.2619400000000001</v>
          </cell>
          <cell r="O5280">
            <v>9</v>
          </cell>
        </row>
        <row r="5281">
          <cell r="A5281" t="str">
            <v>C&amp;I</v>
          </cell>
          <cell r="B5281">
            <v>24</v>
          </cell>
          <cell r="C5281" t="str">
            <v>S</v>
          </cell>
          <cell r="D5281" t="str">
            <v>PCT</v>
          </cell>
          <cell r="E5281" t="str">
            <v>Industry: Wholesale, Transport, other utilities</v>
          </cell>
          <cell r="F5281">
            <v>78.5</v>
          </cell>
          <cell r="G5281">
            <v>0.83931630000000002</v>
          </cell>
          <cell r="H5281">
            <v>1.24</v>
          </cell>
          <cell r="I5281">
            <v>-1.27685</v>
          </cell>
          <cell r="J5281">
            <v>-0.52247670000000002</v>
          </cell>
          <cell r="K5281">
            <v>0</v>
          </cell>
          <cell r="L5281">
            <v>0.52247670000000002</v>
          </cell>
          <cell r="M5281">
            <v>1.27685</v>
          </cell>
          <cell r="N5281">
            <v>1.27685</v>
          </cell>
          <cell r="O5281">
            <v>9</v>
          </cell>
        </row>
        <row r="5282">
          <cell r="A5282" t="str">
            <v>C&amp;I</v>
          </cell>
          <cell r="B5282">
            <v>1</v>
          </cell>
          <cell r="C5282" t="str">
            <v>S</v>
          </cell>
          <cell r="D5282" t="str">
            <v>PCT</v>
          </cell>
          <cell r="E5282" t="str">
            <v>LCA: Greater Bay Area</v>
          </cell>
          <cell r="F5282">
            <v>68</v>
          </cell>
          <cell r="G5282">
            <v>1.884755</v>
          </cell>
          <cell r="H5282">
            <v>1.707732</v>
          </cell>
          <cell r="I5282">
            <v>-0.79143969999999997</v>
          </cell>
          <cell r="J5282">
            <v>-0.32385069999999999</v>
          </cell>
          <cell r="K5282">
            <v>0</v>
          </cell>
          <cell r="L5282">
            <v>0.32385069999999999</v>
          </cell>
          <cell r="M5282">
            <v>0.79143969999999997</v>
          </cell>
          <cell r="N5282">
            <v>0.79143969999999997</v>
          </cell>
          <cell r="O5282">
            <v>15</v>
          </cell>
        </row>
        <row r="5283">
          <cell r="A5283" t="str">
            <v>C&amp;I</v>
          </cell>
          <cell r="B5283">
            <v>2</v>
          </cell>
          <cell r="C5283" t="str">
            <v>S</v>
          </cell>
          <cell r="D5283" t="str">
            <v>PCT</v>
          </cell>
          <cell r="E5283" t="str">
            <v>LCA: Greater Bay Area</v>
          </cell>
          <cell r="F5283">
            <v>63</v>
          </cell>
          <cell r="G5283">
            <v>1.919975</v>
          </cell>
          <cell r="H5283">
            <v>1.754157</v>
          </cell>
          <cell r="I5283">
            <v>-0.78745310000000002</v>
          </cell>
          <cell r="J5283">
            <v>-0.32221939999999999</v>
          </cell>
          <cell r="K5283">
            <v>0</v>
          </cell>
          <cell r="L5283">
            <v>0.32221939999999999</v>
          </cell>
          <cell r="M5283">
            <v>0.78745310000000002</v>
          </cell>
          <cell r="N5283">
            <v>0.78745310000000002</v>
          </cell>
          <cell r="O5283">
            <v>15</v>
          </cell>
        </row>
        <row r="5284">
          <cell r="A5284" t="str">
            <v>C&amp;I</v>
          </cell>
          <cell r="B5284">
            <v>3</v>
          </cell>
          <cell r="C5284" t="str">
            <v>S</v>
          </cell>
          <cell r="D5284" t="str">
            <v>PCT</v>
          </cell>
          <cell r="E5284" t="str">
            <v>LCA: Greater Bay Area</v>
          </cell>
          <cell r="F5284">
            <v>61.5</v>
          </cell>
          <cell r="G5284">
            <v>1.8729560000000001</v>
          </cell>
          <cell r="H5284">
            <v>1.566378</v>
          </cell>
          <cell r="I5284">
            <v>-0.7813947</v>
          </cell>
          <cell r="J5284">
            <v>-0.31974039999999998</v>
          </cell>
          <cell r="K5284">
            <v>0</v>
          </cell>
          <cell r="L5284">
            <v>0.31974039999999998</v>
          </cell>
          <cell r="M5284">
            <v>0.7813947</v>
          </cell>
          <cell r="N5284">
            <v>0.7813947</v>
          </cell>
          <cell r="O5284">
            <v>15</v>
          </cell>
        </row>
        <row r="5285">
          <cell r="A5285" t="str">
            <v>C&amp;I</v>
          </cell>
          <cell r="B5285">
            <v>4</v>
          </cell>
          <cell r="C5285" t="str">
            <v>S</v>
          </cell>
          <cell r="D5285" t="str">
            <v>PCT</v>
          </cell>
          <cell r="E5285" t="str">
            <v>LCA: Greater Bay Area</v>
          </cell>
          <cell r="F5285">
            <v>60.5</v>
          </cell>
          <cell r="G5285">
            <v>1.806219</v>
          </cell>
          <cell r="H5285">
            <v>1.7197389999999999</v>
          </cell>
          <cell r="I5285">
            <v>-0.77632699999999999</v>
          </cell>
          <cell r="J5285">
            <v>-0.31766670000000002</v>
          </cell>
          <cell r="K5285">
            <v>0</v>
          </cell>
          <cell r="L5285">
            <v>0.31766670000000002</v>
          </cell>
          <cell r="M5285">
            <v>0.77632699999999999</v>
          </cell>
          <cell r="N5285">
            <v>0.77632699999999999</v>
          </cell>
          <cell r="O5285">
            <v>15</v>
          </cell>
        </row>
        <row r="5286">
          <cell r="A5286" t="str">
            <v>C&amp;I</v>
          </cell>
          <cell r="B5286">
            <v>5</v>
          </cell>
          <cell r="C5286" t="str">
            <v>S</v>
          </cell>
          <cell r="D5286" t="str">
            <v>PCT</v>
          </cell>
          <cell r="E5286" t="str">
            <v>LCA: Greater Bay Area</v>
          </cell>
          <cell r="F5286">
            <v>59.5</v>
          </cell>
          <cell r="G5286">
            <v>1.855834</v>
          </cell>
          <cell r="H5286">
            <v>1.548994</v>
          </cell>
          <cell r="I5286">
            <v>-0.77338119999999999</v>
          </cell>
          <cell r="J5286">
            <v>-0.3164613</v>
          </cell>
          <cell r="K5286">
            <v>0</v>
          </cell>
          <cell r="L5286">
            <v>0.3164613</v>
          </cell>
          <cell r="M5286">
            <v>0.77338119999999999</v>
          </cell>
          <cell r="N5286">
            <v>0.77338119999999999</v>
          </cell>
          <cell r="O5286">
            <v>15</v>
          </cell>
        </row>
        <row r="5287">
          <cell r="A5287" t="str">
            <v>C&amp;I</v>
          </cell>
          <cell r="B5287">
            <v>6</v>
          </cell>
          <cell r="C5287" t="str">
            <v>S</v>
          </cell>
          <cell r="D5287" t="str">
            <v>PCT</v>
          </cell>
          <cell r="E5287" t="str">
            <v>LCA: Greater Bay Area</v>
          </cell>
          <cell r="F5287">
            <v>59</v>
          </cell>
          <cell r="G5287">
            <v>1.921964</v>
          </cell>
          <cell r="H5287">
            <v>1.7559260000000001</v>
          </cell>
          <cell r="I5287">
            <v>-0.7748041</v>
          </cell>
          <cell r="J5287">
            <v>-0.31704349999999998</v>
          </cell>
          <cell r="K5287">
            <v>0</v>
          </cell>
          <cell r="L5287">
            <v>0.31704349999999998</v>
          </cell>
          <cell r="M5287">
            <v>0.7748041</v>
          </cell>
          <cell r="N5287">
            <v>0.7748041</v>
          </cell>
          <cell r="O5287">
            <v>15</v>
          </cell>
        </row>
        <row r="5288">
          <cell r="A5288" t="str">
            <v>C&amp;I</v>
          </cell>
          <cell r="B5288">
            <v>7</v>
          </cell>
          <cell r="C5288" t="str">
            <v>S</v>
          </cell>
          <cell r="D5288" t="str">
            <v>PCT</v>
          </cell>
          <cell r="E5288" t="str">
            <v>LCA: Greater Bay Area</v>
          </cell>
          <cell r="F5288">
            <v>58</v>
          </cell>
          <cell r="G5288">
            <v>1.8530470000000001</v>
          </cell>
          <cell r="H5288">
            <v>1.7722899999999999</v>
          </cell>
          <cell r="I5288">
            <v>-0.77756020000000003</v>
          </cell>
          <cell r="J5288">
            <v>-0.31817139999999999</v>
          </cell>
          <cell r="K5288">
            <v>0</v>
          </cell>
          <cell r="L5288">
            <v>0.31817139999999999</v>
          </cell>
          <cell r="M5288">
            <v>0.77756020000000003</v>
          </cell>
          <cell r="N5288">
            <v>0.77756020000000003</v>
          </cell>
          <cell r="O5288">
            <v>15</v>
          </cell>
        </row>
        <row r="5289">
          <cell r="A5289" t="str">
            <v>C&amp;I</v>
          </cell>
          <cell r="B5289">
            <v>8</v>
          </cell>
          <cell r="C5289" t="str">
            <v>S</v>
          </cell>
          <cell r="D5289" t="str">
            <v>PCT</v>
          </cell>
          <cell r="E5289" t="str">
            <v>LCA: Greater Bay Area</v>
          </cell>
          <cell r="F5289">
            <v>60</v>
          </cell>
          <cell r="G5289">
            <v>1.7947010000000001</v>
          </cell>
          <cell r="H5289">
            <v>1.4651799999999999</v>
          </cell>
          <cell r="I5289">
            <v>-0.77979430000000005</v>
          </cell>
          <cell r="J5289">
            <v>-0.31908550000000002</v>
          </cell>
          <cell r="K5289">
            <v>0</v>
          </cell>
          <cell r="L5289">
            <v>0.31908550000000002</v>
          </cell>
          <cell r="M5289">
            <v>0.77979430000000005</v>
          </cell>
          <cell r="N5289">
            <v>0.77979430000000005</v>
          </cell>
          <cell r="O5289">
            <v>15</v>
          </cell>
        </row>
        <row r="5290">
          <cell r="A5290" t="str">
            <v>C&amp;I</v>
          </cell>
          <cell r="B5290">
            <v>9</v>
          </cell>
          <cell r="C5290" t="str">
            <v>S</v>
          </cell>
          <cell r="D5290" t="str">
            <v>PCT</v>
          </cell>
          <cell r="E5290" t="str">
            <v>LCA: Greater Bay Area</v>
          </cell>
          <cell r="F5290">
            <v>65.5</v>
          </cell>
          <cell r="G5290">
            <v>1.655448</v>
          </cell>
          <cell r="H5290">
            <v>1.585631</v>
          </cell>
          <cell r="I5290">
            <v>-0.79728449999999995</v>
          </cell>
          <cell r="J5290">
            <v>-0.32624239999999999</v>
          </cell>
          <cell r="K5290">
            <v>0</v>
          </cell>
          <cell r="L5290">
            <v>0.32624239999999999</v>
          </cell>
          <cell r="M5290">
            <v>0.79728449999999995</v>
          </cell>
          <cell r="N5290">
            <v>0.79728449999999995</v>
          </cell>
          <cell r="O5290">
            <v>15</v>
          </cell>
        </row>
        <row r="5291">
          <cell r="A5291" t="str">
            <v>C&amp;I</v>
          </cell>
          <cell r="B5291">
            <v>10</v>
          </cell>
          <cell r="C5291" t="str">
            <v>S</v>
          </cell>
          <cell r="D5291" t="str">
            <v>PCT</v>
          </cell>
          <cell r="E5291" t="str">
            <v>LCA: Greater Bay Area</v>
          </cell>
          <cell r="F5291">
            <v>70.5</v>
          </cell>
          <cell r="G5291">
            <v>2.0416690000000002</v>
          </cell>
          <cell r="H5291">
            <v>4.2528319999999997</v>
          </cell>
          <cell r="I5291">
            <v>-0.86178469999999996</v>
          </cell>
          <cell r="J5291">
            <v>-0.35263529999999998</v>
          </cell>
          <cell r="K5291">
            <v>0</v>
          </cell>
          <cell r="L5291">
            <v>0.35263529999999998</v>
          </cell>
          <cell r="M5291">
            <v>0.86178469999999996</v>
          </cell>
          <cell r="N5291">
            <v>0.86178469999999996</v>
          </cell>
          <cell r="O5291">
            <v>15</v>
          </cell>
        </row>
        <row r="5292">
          <cell r="A5292" t="str">
            <v>C&amp;I</v>
          </cell>
          <cell r="B5292">
            <v>11</v>
          </cell>
          <cell r="C5292" t="str">
            <v>S</v>
          </cell>
          <cell r="D5292" t="str">
            <v>PCT</v>
          </cell>
          <cell r="E5292" t="str">
            <v>LCA: Greater Bay Area</v>
          </cell>
          <cell r="F5292">
            <v>78</v>
          </cell>
          <cell r="G5292">
            <v>4.5308710000000003</v>
          </cell>
          <cell r="H5292">
            <v>5.1928619999999999</v>
          </cell>
          <cell r="I5292">
            <v>-0.93363819999999997</v>
          </cell>
          <cell r="J5292">
            <v>-0.38203720000000002</v>
          </cell>
          <cell r="K5292">
            <v>0</v>
          </cell>
          <cell r="L5292">
            <v>0.38203720000000002</v>
          </cell>
          <cell r="M5292">
            <v>0.93363819999999997</v>
          </cell>
          <cell r="N5292">
            <v>0.93363819999999997</v>
          </cell>
          <cell r="O5292">
            <v>15</v>
          </cell>
        </row>
        <row r="5293">
          <cell r="A5293" t="str">
            <v>C&amp;I</v>
          </cell>
          <cell r="B5293">
            <v>12</v>
          </cell>
          <cell r="C5293" t="str">
            <v>S</v>
          </cell>
          <cell r="D5293" t="str">
            <v>PCT</v>
          </cell>
          <cell r="E5293" t="str">
            <v>LCA: Greater Bay Area</v>
          </cell>
          <cell r="F5293">
            <v>84.5</v>
          </cell>
          <cell r="G5293">
            <v>5.5373190000000001</v>
          </cell>
          <cell r="H5293">
            <v>5.6632930000000004</v>
          </cell>
          <cell r="I5293">
            <v>-0.93475739999999996</v>
          </cell>
          <cell r="J5293">
            <v>-0.38249519999999998</v>
          </cell>
          <cell r="K5293">
            <v>0</v>
          </cell>
          <cell r="L5293">
            <v>0.38249519999999998</v>
          </cell>
          <cell r="M5293">
            <v>0.93475739999999996</v>
          </cell>
          <cell r="N5293">
            <v>0.93475739999999996</v>
          </cell>
          <cell r="O5293">
            <v>15</v>
          </cell>
        </row>
        <row r="5294">
          <cell r="A5294" t="str">
            <v>C&amp;I</v>
          </cell>
          <cell r="B5294">
            <v>13</v>
          </cell>
          <cell r="C5294" t="str">
            <v>S</v>
          </cell>
          <cell r="D5294" t="str">
            <v>PCT</v>
          </cell>
          <cell r="E5294" t="str">
            <v>LCA: Greater Bay Area</v>
          </cell>
          <cell r="F5294">
            <v>88</v>
          </cell>
          <cell r="G5294">
            <v>5.7101249999999997</v>
          </cell>
          <cell r="H5294">
            <v>5.8975660000000003</v>
          </cell>
          <cell r="I5294">
            <v>-0.94638089999999997</v>
          </cell>
          <cell r="J5294">
            <v>-0.38725140000000002</v>
          </cell>
          <cell r="K5294">
            <v>0</v>
          </cell>
          <cell r="L5294">
            <v>0.38725140000000002</v>
          </cell>
          <cell r="M5294">
            <v>0.94638089999999997</v>
          </cell>
          <cell r="N5294">
            <v>0.94638089999999997</v>
          </cell>
          <cell r="O5294">
            <v>15</v>
          </cell>
        </row>
        <row r="5295">
          <cell r="A5295" t="str">
            <v>C&amp;I</v>
          </cell>
          <cell r="B5295">
            <v>14</v>
          </cell>
          <cell r="C5295" t="str">
            <v>S</v>
          </cell>
          <cell r="D5295" t="str">
            <v>PCT</v>
          </cell>
          <cell r="E5295" t="str">
            <v>LCA: Greater Bay Area</v>
          </cell>
          <cell r="F5295">
            <v>91.5</v>
          </cell>
          <cell r="G5295">
            <v>6.0411809999999999</v>
          </cell>
          <cell r="H5295">
            <v>5.8557360000000003</v>
          </cell>
          <cell r="I5295">
            <v>-0.94676890000000002</v>
          </cell>
          <cell r="J5295">
            <v>-0.38741019999999998</v>
          </cell>
          <cell r="K5295">
            <v>0</v>
          </cell>
          <cell r="L5295">
            <v>0.38741019999999998</v>
          </cell>
          <cell r="M5295">
            <v>0.94676890000000002</v>
          </cell>
          <cell r="N5295">
            <v>0.94676890000000002</v>
          </cell>
          <cell r="O5295">
            <v>15</v>
          </cell>
        </row>
        <row r="5296">
          <cell r="A5296" t="str">
            <v>C&amp;I</v>
          </cell>
          <cell r="B5296">
            <v>15</v>
          </cell>
          <cell r="C5296" t="str">
            <v>S</v>
          </cell>
          <cell r="D5296" t="str">
            <v>PCT</v>
          </cell>
          <cell r="E5296" t="str">
            <v>LCA: Greater Bay Area</v>
          </cell>
          <cell r="F5296">
            <v>94.5</v>
          </cell>
          <cell r="G5296">
            <v>7.1612629999999999</v>
          </cell>
          <cell r="H5296">
            <v>6.3713050000000004</v>
          </cell>
          <cell r="I5296">
            <v>-0.95415859999999997</v>
          </cell>
          <cell r="J5296">
            <v>-0.390434</v>
          </cell>
          <cell r="K5296">
            <v>0</v>
          </cell>
          <cell r="L5296">
            <v>0.390434</v>
          </cell>
          <cell r="M5296">
            <v>0.95415859999999997</v>
          </cell>
          <cell r="N5296">
            <v>0.95415859999999997</v>
          </cell>
          <cell r="O5296">
            <v>15</v>
          </cell>
        </row>
        <row r="5297">
          <cell r="A5297" t="str">
            <v>C&amp;I</v>
          </cell>
          <cell r="B5297">
            <v>16</v>
          </cell>
          <cell r="C5297" t="str">
            <v>S</v>
          </cell>
          <cell r="D5297" t="str">
            <v>PCT</v>
          </cell>
          <cell r="E5297" t="str">
            <v>LCA: Greater Bay Area</v>
          </cell>
          <cell r="F5297">
            <v>97</v>
          </cell>
          <cell r="G5297">
            <v>8.0960040000000006</v>
          </cell>
          <cell r="H5297">
            <v>5.1862750000000002</v>
          </cell>
          <cell r="I5297">
            <v>-0.96227819999999997</v>
          </cell>
          <cell r="J5297">
            <v>-0.39375640000000001</v>
          </cell>
          <cell r="K5297">
            <v>0</v>
          </cell>
          <cell r="L5297">
            <v>0.39375640000000001</v>
          </cell>
          <cell r="M5297">
            <v>0.96227819999999997</v>
          </cell>
          <cell r="N5297">
            <v>0.96227819999999997</v>
          </cell>
          <cell r="O5297">
            <v>15</v>
          </cell>
        </row>
        <row r="5298">
          <cell r="A5298" t="str">
            <v>C&amp;I</v>
          </cell>
          <cell r="B5298">
            <v>17</v>
          </cell>
          <cell r="C5298" t="str">
            <v>S</v>
          </cell>
          <cell r="D5298" t="str">
            <v>PCT</v>
          </cell>
          <cell r="E5298" t="str">
            <v>LCA: Greater Bay Area</v>
          </cell>
          <cell r="F5298">
            <v>98.5</v>
          </cell>
          <cell r="G5298">
            <v>8.0947370000000003</v>
          </cell>
          <cell r="H5298">
            <v>4.9619989999999996</v>
          </cell>
          <cell r="I5298">
            <v>-0.94374259999999999</v>
          </cell>
          <cell r="J5298">
            <v>-0.38617180000000001</v>
          </cell>
          <cell r="K5298">
            <v>0</v>
          </cell>
          <cell r="L5298">
            <v>0.38617180000000001</v>
          </cell>
          <cell r="M5298">
            <v>0.94374259999999999</v>
          </cell>
          <cell r="N5298">
            <v>0.94374259999999999</v>
          </cell>
          <cell r="O5298">
            <v>15</v>
          </cell>
        </row>
        <row r="5299">
          <cell r="A5299" t="str">
            <v>C&amp;I</v>
          </cell>
          <cell r="B5299">
            <v>18</v>
          </cell>
          <cell r="C5299" t="str">
            <v>S</v>
          </cell>
          <cell r="D5299" t="str">
            <v>PCT</v>
          </cell>
          <cell r="E5299" t="str">
            <v>LCA: Greater Bay Area</v>
          </cell>
          <cell r="F5299">
            <v>98</v>
          </cell>
          <cell r="G5299">
            <v>7.9158949999999999</v>
          </cell>
          <cell r="H5299">
            <v>4.3835800000000003</v>
          </cell>
          <cell r="I5299">
            <v>-0.91287410000000002</v>
          </cell>
          <cell r="J5299">
            <v>-0.3735407</v>
          </cell>
          <cell r="K5299">
            <v>0</v>
          </cell>
          <cell r="L5299">
            <v>0.3735407</v>
          </cell>
          <cell r="M5299">
            <v>0.91287410000000002</v>
          </cell>
          <cell r="N5299">
            <v>0.91287410000000002</v>
          </cell>
          <cell r="O5299">
            <v>15</v>
          </cell>
        </row>
        <row r="5300">
          <cell r="A5300" t="str">
            <v>C&amp;I</v>
          </cell>
          <cell r="B5300">
            <v>19</v>
          </cell>
          <cell r="C5300" t="str">
            <v>S</v>
          </cell>
          <cell r="D5300" t="str">
            <v>PCT</v>
          </cell>
          <cell r="E5300" t="str">
            <v>LCA: Greater Bay Area</v>
          </cell>
          <cell r="F5300">
            <v>96</v>
          </cell>
          <cell r="G5300">
            <v>7.2072159999999998</v>
          </cell>
          <cell r="H5300">
            <v>5.4957820000000002</v>
          </cell>
          <cell r="I5300">
            <v>-1.079423</v>
          </cell>
          <cell r="J5300">
            <v>-0.44169130000000001</v>
          </cell>
          <cell r="K5300">
            <v>0</v>
          </cell>
          <cell r="L5300">
            <v>0.44169130000000001</v>
          </cell>
          <cell r="M5300">
            <v>1.079423</v>
          </cell>
          <cell r="N5300">
            <v>1.079423</v>
          </cell>
          <cell r="O5300">
            <v>15</v>
          </cell>
        </row>
        <row r="5301">
          <cell r="A5301" t="str">
            <v>C&amp;I</v>
          </cell>
          <cell r="B5301">
            <v>20</v>
          </cell>
          <cell r="C5301" t="str">
            <v>S</v>
          </cell>
          <cell r="D5301" t="str">
            <v>PCT</v>
          </cell>
          <cell r="E5301" t="str">
            <v>LCA: Greater Bay Area</v>
          </cell>
          <cell r="F5301">
            <v>90.5</v>
          </cell>
          <cell r="G5301">
            <v>7.079345</v>
          </cell>
          <cell r="H5301">
            <v>7.3194489999999996</v>
          </cell>
          <cell r="I5301">
            <v>-1.1836180000000001</v>
          </cell>
          <cell r="J5301">
            <v>-0.4843269</v>
          </cell>
          <cell r="K5301">
            <v>0</v>
          </cell>
          <cell r="L5301">
            <v>0.4843269</v>
          </cell>
          <cell r="M5301">
            <v>1.1836180000000001</v>
          </cell>
          <cell r="N5301">
            <v>1.1836180000000001</v>
          </cell>
          <cell r="O5301">
            <v>15</v>
          </cell>
        </row>
        <row r="5302">
          <cell r="A5302" t="str">
            <v>C&amp;I</v>
          </cell>
          <cell r="B5302">
            <v>21</v>
          </cell>
          <cell r="C5302" t="str">
            <v>S</v>
          </cell>
          <cell r="D5302" t="str">
            <v>PCT</v>
          </cell>
          <cell r="E5302" t="str">
            <v>LCA: Greater Bay Area</v>
          </cell>
          <cell r="F5302">
            <v>85</v>
          </cell>
          <cell r="G5302">
            <v>5.0757490000000001</v>
          </cell>
          <cell r="H5302">
            <v>4.8502830000000001</v>
          </cell>
          <cell r="I5302">
            <v>-1.248764</v>
          </cell>
          <cell r="J5302">
            <v>-0.51098390000000005</v>
          </cell>
          <cell r="K5302">
            <v>0</v>
          </cell>
          <cell r="L5302">
            <v>0.51098390000000005</v>
          </cell>
          <cell r="M5302">
            <v>1.248764</v>
          </cell>
          <cell r="N5302">
            <v>1.248764</v>
          </cell>
          <cell r="O5302">
            <v>15</v>
          </cell>
        </row>
        <row r="5303">
          <cell r="A5303" t="str">
            <v>C&amp;I</v>
          </cell>
          <cell r="B5303">
            <v>22</v>
          </cell>
          <cell r="C5303" t="str">
            <v>S</v>
          </cell>
          <cell r="D5303" t="str">
            <v>PCT</v>
          </cell>
          <cell r="E5303" t="str">
            <v>LCA: Greater Bay Area</v>
          </cell>
          <cell r="F5303">
            <v>82</v>
          </cell>
          <cell r="G5303">
            <v>2.8928690000000001</v>
          </cell>
          <cell r="H5303">
            <v>1.8269169999999999</v>
          </cell>
          <cell r="I5303">
            <v>-1.086935</v>
          </cell>
          <cell r="J5303">
            <v>-0.44476510000000002</v>
          </cell>
          <cell r="K5303">
            <v>0</v>
          </cell>
          <cell r="L5303">
            <v>0.44476510000000002</v>
          </cell>
          <cell r="M5303">
            <v>1.086935</v>
          </cell>
          <cell r="N5303">
            <v>1.086935</v>
          </cell>
          <cell r="O5303">
            <v>15</v>
          </cell>
        </row>
        <row r="5304">
          <cell r="A5304" t="str">
            <v>C&amp;I</v>
          </cell>
          <cell r="B5304">
            <v>23</v>
          </cell>
          <cell r="C5304" t="str">
            <v>S</v>
          </cell>
          <cell r="D5304" t="str">
            <v>PCT</v>
          </cell>
          <cell r="E5304" t="str">
            <v>LCA: Greater Bay Area</v>
          </cell>
          <cell r="F5304">
            <v>77.5</v>
          </cell>
          <cell r="G5304">
            <v>2.1674470000000001</v>
          </cell>
          <cell r="H5304">
            <v>1.8011490000000001</v>
          </cell>
          <cell r="I5304">
            <v>-0.95407019999999998</v>
          </cell>
          <cell r="J5304">
            <v>-0.39039780000000002</v>
          </cell>
          <cell r="K5304">
            <v>0</v>
          </cell>
          <cell r="L5304">
            <v>0.39039780000000002</v>
          </cell>
          <cell r="M5304">
            <v>0.95407019999999998</v>
          </cell>
          <cell r="N5304">
            <v>0.95407019999999998</v>
          </cell>
          <cell r="O5304">
            <v>15</v>
          </cell>
        </row>
        <row r="5305">
          <cell r="A5305" t="str">
            <v>C&amp;I</v>
          </cell>
          <cell r="B5305">
            <v>24</v>
          </cell>
          <cell r="C5305" t="str">
            <v>S</v>
          </cell>
          <cell r="D5305" t="str">
            <v>PCT</v>
          </cell>
          <cell r="E5305" t="str">
            <v>LCA: Greater Bay Area</v>
          </cell>
          <cell r="F5305">
            <v>74.5</v>
          </cell>
          <cell r="G5305">
            <v>1.6512199999999999</v>
          </cell>
          <cell r="H5305">
            <v>1.812317</v>
          </cell>
          <cell r="I5305">
            <v>-0.85813399999999995</v>
          </cell>
          <cell r="J5305">
            <v>-0.3511415</v>
          </cell>
          <cell r="K5305">
            <v>0</v>
          </cell>
          <cell r="L5305">
            <v>0.3511415</v>
          </cell>
          <cell r="M5305">
            <v>0.85813399999999995</v>
          </cell>
          <cell r="N5305">
            <v>0.85813399999999995</v>
          </cell>
          <cell r="O5305">
            <v>15</v>
          </cell>
        </row>
        <row r="5306">
          <cell r="A5306" t="str">
            <v>C&amp;I</v>
          </cell>
          <cell r="B5306">
            <v>1</v>
          </cell>
          <cell r="C5306" t="str">
            <v>S</v>
          </cell>
          <cell r="D5306" t="str">
            <v>PCT</v>
          </cell>
          <cell r="E5306" t="str">
            <v>LCA: Other</v>
          </cell>
          <cell r="F5306">
            <v>71.090400000000002</v>
          </cell>
          <cell r="G5306">
            <v>1.293779</v>
          </cell>
          <cell r="H5306">
            <v>1.344686</v>
          </cell>
          <cell r="I5306">
            <v>-0.33132889999999998</v>
          </cell>
          <cell r="J5306">
            <v>-0.13557710000000001</v>
          </cell>
          <cell r="K5306">
            <v>0</v>
          </cell>
          <cell r="L5306">
            <v>0.13557710000000001</v>
          </cell>
          <cell r="M5306">
            <v>0.33132889999999998</v>
          </cell>
          <cell r="N5306">
            <v>0.33132889999999998</v>
          </cell>
          <cell r="O5306">
            <v>58</v>
          </cell>
        </row>
        <row r="5307">
          <cell r="A5307" t="str">
            <v>C&amp;I</v>
          </cell>
          <cell r="B5307">
            <v>2</v>
          </cell>
          <cell r="C5307" t="str">
            <v>S</v>
          </cell>
          <cell r="D5307" t="str">
            <v>PCT</v>
          </cell>
          <cell r="E5307" t="str">
            <v>LCA: Other</v>
          </cell>
          <cell r="F5307">
            <v>69.287199999999999</v>
          </cell>
          <cell r="G5307">
            <v>1.1854979999999999</v>
          </cell>
          <cell r="H5307">
            <v>1.2825599999999999</v>
          </cell>
          <cell r="I5307">
            <v>-0.33202809999999999</v>
          </cell>
          <cell r="J5307">
            <v>-0.13586319999999999</v>
          </cell>
          <cell r="K5307">
            <v>0</v>
          </cell>
          <cell r="L5307">
            <v>0.13586319999999999</v>
          </cell>
          <cell r="M5307">
            <v>0.33202809999999999</v>
          </cell>
          <cell r="N5307">
            <v>0.33202809999999999</v>
          </cell>
          <cell r="O5307">
            <v>58</v>
          </cell>
        </row>
        <row r="5308">
          <cell r="A5308" t="str">
            <v>C&amp;I</v>
          </cell>
          <cell r="B5308">
            <v>3</v>
          </cell>
          <cell r="C5308" t="str">
            <v>S</v>
          </cell>
          <cell r="D5308" t="str">
            <v>PCT</v>
          </cell>
          <cell r="E5308" t="str">
            <v>LCA: Other</v>
          </cell>
          <cell r="F5308">
            <v>67.361699999999999</v>
          </cell>
          <cell r="G5308">
            <v>1.156919</v>
          </cell>
          <cell r="H5308">
            <v>1.2849269999999999</v>
          </cell>
          <cell r="I5308">
            <v>-0.32940380000000002</v>
          </cell>
          <cell r="J5308">
            <v>-0.1347894</v>
          </cell>
          <cell r="K5308">
            <v>0</v>
          </cell>
          <cell r="L5308">
            <v>0.1347894</v>
          </cell>
          <cell r="M5308">
            <v>0.32940380000000002</v>
          </cell>
          <cell r="N5308">
            <v>0.32940380000000002</v>
          </cell>
          <cell r="O5308">
            <v>58</v>
          </cell>
        </row>
        <row r="5309">
          <cell r="A5309" t="str">
            <v>C&amp;I</v>
          </cell>
          <cell r="B5309">
            <v>4</v>
          </cell>
          <cell r="C5309" t="str">
            <v>S</v>
          </cell>
          <cell r="D5309" t="str">
            <v>PCT</v>
          </cell>
          <cell r="E5309" t="str">
            <v>LCA: Other</v>
          </cell>
          <cell r="F5309">
            <v>66.861699999999999</v>
          </cell>
          <cell r="G5309">
            <v>1.108271</v>
          </cell>
          <cell r="H5309">
            <v>1.249644</v>
          </cell>
          <cell r="I5309">
            <v>-0.32759169999999999</v>
          </cell>
          <cell r="J5309">
            <v>-0.1340479</v>
          </cell>
          <cell r="K5309">
            <v>0</v>
          </cell>
          <cell r="L5309">
            <v>0.1340479</v>
          </cell>
          <cell r="M5309">
            <v>0.32759169999999999</v>
          </cell>
          <cell r="N5309">
            <v>0.32759169999999999</v>
          </cell>
          <cell r="O5309">
            <v>58</v>
          </cell>
        </row>
        <row r="5310">
          <cell r="A5310" t="str">
            <v>C&amp;I</v>
          </cell>
          <cell r="B5310">
            <v>5</v>
          </cell>
          <cell r="C5310" t="str">
            <v>S</v>
          </cell>
          <cell r="D5310" t="str">
            <v>PCT</v>
          </cell>
          <cell r="E5310" t="str">
            <v>LCA: Other</v>
          </cell>
          <cell r="F5310">
            <v>65.771299999999997</v>
          </cell>
          <cell r="G5310">
            <v>1.1265799999999999</v>
          </cell>
          <cell r="H5310">
            <v>1.326611</v>
          </cell>
          <cell r="I5310">
            <v>-0.32539360000000001</v>
          </cell>
          <cell r="J5310">
            <v>-0.1331484</v>
          </cell>
          <cell r="K5310">
            <v>0</v>
          </cell>
          <cell r="L5310">
            <v>0.1331484</v>
          </cell>
          <cell r="M5310">
            <v>0.32539360000000001</v>
          </cell>
          <cell r="N5310">
            <v>0.32539360000000001</v>
          </cell>
          <cell r="O5310">
            <v>58</v>
          </cell>
        </row>
        <row r="5311">
          <cell r="A5311" t="str">
            <v>C&amp;I</v>
          </cell>
          <cell r="B5311">
            <v>6</v>
          </cell>
          <cell r="C5311" t="str">
            <v>S</v>
          </cell>
          <cell r="D5311" t="str">
            <v>PCT</v>
          </cell>
          <cell r="E5311" t="str">
            <v>LCA: Other</v>
          </cell>
          <cell r="F5311">
            <v>65.0745</v>
          </cell>
          <cell r="G5311">
            <v>1.108368</v>
          </cell>
          <cell r="H5311">
            <v>1.2563230000000001</v>
          </cell>
          <cell r="I5311">
            <v>-0.32480890000000001</v>
          </cell>
          <cell r="J5311">
            <v>-0.13290920000000001</v>
          </cell>
          <cell r="K5311">
            <v>0</v>
          </cell>
          <cell r="L5311">
            <v>0.13290920000000001</v>
          </cell>
          <cell r="M5311">
            <v>0.32480890000000001</v>
          </cell>
          <cell r="N5311">
            <v>0.32480890000000001</v>
          </cell>
          <cell r="O5311">
            <v>58</v>
          </cell>
        </row>
        <row r="5312">
          <cell r="A5312" t="str">
            <v>C&amp;I</v>
          </cell>
          <cell r="B5312">
            <v>7</v>
          </cell>
          <cell r="C5312" t="str">
            <v>S</v>
          </cell>
          <cell r="D5312" t="str">
            <v>PCT</v>
          </cell>
          <cell r="E5312" t="str">
            <v>LCA: Other</v>
          </cell>
          <cell r="F5312">
            <v>64.590400000000002</v>
          </cell>
          <cell r="G5312">
            <v>1.3081400000000001</v>
          </cell>
          <cell r="H5312">
            <v>1.4488479999999999</v>
          </cell>
          <cell r="I5312">
            <v>-0.33115440000000002</v>
          </cell>
          <cell r="J5312">
            <v>-0.13550570000000001</v>
          </cell>
          <cell r="K5312">
            <v>0</v>
          </cell>
          <cell r="L5312">
            <v>0.13550570000000001</v>
          </cell>
          <cell r="M5312">
            <v>0.33115440000000002</v>
          </cell>
          <cell r="N5312">
            <v>0.33115440000000002</v>
          </cell>
          <cell r="O5312">
            <v>58</v>
          </cell>
        </row>
        <row r="5313">
          <cell r="A5313" t="str">
            <v>C&amp;I</v>
          </cell>
          <cell r="B5313">
            <v>8</v>
          </cell>
          <cell r="C5313" t="str">
            <v>S</v>
          </cell>
          <cell r="D5313" t="str">
            <v>PCT</v>
          </cell>
          <cell r="E5313" t="str">
            <v>LCA: Other</v>
          </cell>
          <cell r="F5313">
            <v>65.803200000000004</v>
          </cell>
          <cell r="G5313">
            <v>1.468623</v>
          </cell>
          <cell r="H5313">
            <v>1.449946</v>
          </cell>
          <cell r="I5313">
            <v>-0.33058729999999997</v>
          </cell>
          <cell r="J5313">
            <v>-0.1352737</v>
          </cell>
          <cell r="K5313">
            <v>0</v>
          </cell>
          <cell r="L5313">
            <v>0.1352737</v>
          </cell>
          <cell r="M5313">
            <v>0.33058729999999997</v>
          </cell>
          <cell r="N5313">
            <v>0.33058729999999997</v>
          </cell>
          <cell r="O5313">
            <v>58</v>
          </cell>
        </row>
        <row r="5314">
          <cell r="A5314" t="str">
            <v>C&amp;I</v>
          </cell>
          <cell r="B5314">
            <v>9</v>
          </cell>
          <cell r="C5314" t="str">
            <v>S</v>
          </cell>
          <cell r="D5314" t="str">
            <v>PCT</v>
          </cell>
          <cell r="E5314" t="str">
            <v>LCA: Other</v>
          </cell>
          <cell r="F5314">
            <v>69.5</v>
          </cell>
          <cell r="G5314">
            <v>2.0579010000000002</v>
          </cell>
          <cell r="H5314">
            <v>2.425306</v>
          </cell>
          <cell r="I5314">
            <v>-0.34307379999999998</v>
          </cell>
          <cell r="J5314">
            <v>-0.14038300000000001</v>
          </cell>
          <cell r="K5314">
            <v>0</v>
          </cell>
          <cell r="L5314">
            <v>0.14038300000000001</v>
          </cell>
          <cell r="M5314">
            <v>0.34307379999999998</v>
          </cell>
          <cell r="N5314">
            <v>0.34307379999999998</v>
          </cell>
          <cell r="O5314">
            <v>58</v>
          </cell>
        </row>
        <row r="5315">
          <cell r="A5315" t="str">
            <v>C&amp;I</v>
          </cell>
          <cell r="B5315">
            <v>10</v>
          </cell>
          <cell r="C5315" t="str">
            <v>S</v>
          </cell>
          <cell r="D5315" t="str">
            <v>PCT</v>
          </cell>
          <cell r="E5315" t="str">
            <v>LCA: Other</v>
          </cell>
          <cell r="F5315">
            <v>75</v>
          </cell>
          <cell r="G5315">
            <v>2.9376350000000002</v>
          </cell>
          <cell r="H5315">
            <v>3.1786560000000001</v>
          </cell>
          <cell r="I5315">
            <v>-0.35280080000000003</v>
          </cell>
          <cell r="J5315">
            <v>-0.1443632</v>
          </cell>
          <cell r="K5315">
            <v>0</v>
          </cell>
          <cell r="L5315">
            <v>0.1443632</v>
          </cell>
          <cell r="M5315">
            <v>0.35280080000000003</v>
          </cell>
          <cell r="N5315">
            <v>0.35280080000000003</v>
          </cell>
          <cell r="O5315">
            <v>58</v>
          </cell>
        </row>
        <row r="5316">
          <cell r="A5316" t="str">
            <v>C&amp;I</v>
          </cell>
          <cell r="B5316">
            <v>11</v>
          </cell>
          <cell r="C5316" t="str">
            <v>S</v>
          </cell>
          <cell r="D5316" t="str">
            <v>PCT</v>
          </cell>
          <cell r="E5316" t="str">
            <v>LCA: Other</v>
          </cell>
          <cell r="F5316">
            <v>79.622299999999996</v>
          </cell>
          <cell r="G5316">
            <v>3.6222799999999999</v>
          </cell>
          <cell r="H5316">
            <v>3.4645589999999999</v>
          </cell>
          <cell r="I5316">
            <v>-0.35535280000000002</v>
          </cell>
          <cell r="J5316">
            <v>-0.1454075</v>
          </cell>
          <cell r="K5316">
            <v>0</v>
          </cell>
          <cell r="L5316">
            <v>0.1454075</v>
          </cell>
          <cell r="M5316">
            <v>0.35535280000000002</v>
          </cell>
          <cell r="N5316">
            <v>0.35535280000000002</v>
          </cell>
          <cell r="O5316">
            <v>58</v>
          </cell>
        </row>
        <row r="5317">
          <cell r="A5317" t="str">
            <v>C&amp;I</v>
          </cell>
          <cell r="B5317">
            <v>12</v>
          </cell>
          <cell r="C5317" t="str">
            <v>S</v>
          </cell>
          <cell r="D5317" t="str">
            <v>PCT</v>
          </cell>
          <cell r="E5317" t="str">
            <v>LCA: Other</v>
          </cell>
          <cell r="F5317">
            <v>83.622299999999996</v>
          </cell>
          <cell r="G5317">
            <v>3.959565</v>
          </cell>
          <cell r="H5317">
            <v>4.0366220000000004</v>
          </cell>
          <cell r="I5317">
            <v>-0.35849510000000001</v>
          </cell>
          <cell r="J5317">
            <v>-0.1466933</v>
          </cell>
          <cell r="K5317">
            <v>0</v>
          </cell>
          <cell r="L5317">
            <v>0.1466933</v>
          </cell>
          <cell r="M5317">
            <v>0.35849510000000001</v>
          </cell>
          <cell r="N5317">
            <v>0.35849510000000001</v>
          </cell>
          <cell r="O5317">
            <v>58</v>
          </cell>
        </row>
        <row r="5318">
          <cell r="A5318" t="str">
            <v>C&amp;I</v>
          </cell>
          <cell r="B5318">
            <v>13</v>
          </cell>
          <cell r="C5318" t="str">
            <v>S</v>
          </cell>
          <cell r="D5318" t="str">
            <v>PCT</v>
          </cell>
          <cell r="E5318" t="str">
            <v>LCA: Other</v>
          </cell>
          <cell r="F5318">
            <v>87.122299999999996</v>
          </cell>
          <cell r="G5318">
            <v>4.3527909999999999</v>
          </cell>
          <cell r="H5318">
            <v>4.4811509999999997</v>
          </cell>
          <cell r="I5318">
            <v>-0.36307250000000002</v>
          </cell>
          <cell r="J5318">
            <v>-0.14856639999999999</v>
          </cell>
          <cell r="K5318">
            <v>0</v>
          </cell>
          <cell r="L5318">
            <v>0.14856639999999999</v>
          </cell>
          <cell r="M5318">
            <v>0.36307250000000002</v>
          </cell>
          <cell r="N5318">
            <v>0.36307250000000002</v>
          </cell>
          <cell r="O5318">
            <v>58</v>
          </cell>
        </row>
        <row r="5319">
          <cell r="A5319" t="str">
            <v>C&amp;I</v>
          </cell>
          <cell r="B5319">
            <v>14</v>
          </cell>
          <cell r="C5319" t="str">
            <v>S</v>
          </cell>
          <cell r="D5319" t="str">
            <v>PCT</v>
          </cell>
          <cell r="E5319" t="str">
            <v>LCA: Other</v>
          </cell>
          <cell r="F5319">
            <v>90.606399999999994</v>
          </cell>
          <cell r="G5319">
            <v>4.6492800000000001</v>
          </cell>
          <cell r="H5319">
            <v>4.6324610000000002</v>
          </cell>
          <cell r="I5319">
            <v>-0.3611568</v>
          </cell>
          <cell r="J5319">
            <v>-0.14778240000000001</v>
          </cell>
          <cell r="K5319">
            <v>0</v>
          </cell>
          <cell r="L5319">
            <v>0.14778240000000001</v>
          </cell>
          <cell r="M5319">
            <v>0.3611568</v>
          </cell>
          <cell r="N5319">
            <v>0.3611568</v>
          </cell>
          <cell r="O5319">
            <v>58</v>
          </cell>
        </row>
        <row r="5320">
          <cell r="A5320" t="str">
            <v>C&amp;I</v>
          </cell>
          <cell r="B5320">
            <v>15</v>
          </cell>
          <cell r="C5320" t="str">
            <v>S</v>
          </cell>
          <cell r="D5320" t="str">
            <v>PCT</v>
          </cell>
          <cell r="E5320" t="str">
            <v>LCA: Other</v>
          </cell>
          <cell r="F5320">
            <v>93.696799999999996</v>
          </cell>
          <cell r="G5320">
            <v>5.1086960000000001</v>
          </cell>
          <cell r="H5320">
            <v>5.0778220000000003</v>
          </cell>
          <cell r="I5320">
            <v>-0.3625391</v>
          </cell>
          <cell r="J5320">
            <v>-0.14834810000000001</v>
          </cell>
          <cell r="K5320">
            <v>0</v>
          </cell>
          <cell r="L5320">
            <v>0.14834810000000001</v>
          </cell>
          <cell r="M5320">
            <v>0.3625391</v>
          </cell>
          <cell r="N5320">
            <v>0.3625391</v>
          </cell>
          <cell r="O5320">
            <v>58</v>
          </cell>
        </row>
        <row r="5321">
          <cell r="A5321" t="str">
            <v>C&amp;I</v>
          </cell>
          <cell r="B5321">
            <v>16</v>
          </cell>
          <cell r="C5321" t="str">
            <v>S</v>
          </cell>
          <cell r="D5321" t="str">
            <v>PCT</v>
          </cell>
          <cell r="E5321" t="str">
            <v>LCA: Other</v>
          </cell>
          <cell r="F5321">
            <v>95.196799999999996</v>
          </cell>
          <cell r="G5321">
            <v>5.2069789999999996</v>
          </cell>
          <cell r="H5321">
            <v>4.8486630000000002</v>
          </cell>
          <cell r="I5321">
            <v>-0.37280479999999999</v>
          </cell>
          <cell r="J5321">
            <v>-0.15254870000000001</v>
          </cell>
          <cell r="K5321">
            <v>0</v>
          </cell>
          <cell r="L5321">
            <v>0.15254870000000001</v>
          </cell>
          <cell r="M5321">
            <v>0.37280479999999999</v>
          </cell>
          <cell r="N5321">
            <v>0.37280479999999999</v>
          </cell>
          <cell r="O5321">
            <v>58</v>
          </cell>
        </row>
        <row r="5322">
          <cell r="A5322" t="str">
            <v>C&amp;I</v>
          </cell>
          <cell r="B5322">
            <v>17</v>
          </cell>
          <cell r="C5322" t="str">
            <v>S</v>
          </cell>
          <cell r="D5322" t="str">
            <v>PCT</v>
          </cell>
          <cell r="E5322" t="str">
            <v>LCA: Other</v>
          </cell>
          <cell r="F5322">
            <v>96</v>
          </cell>
          <cell r="G5322">
            <v>4.5190669999999997</v>
          </cell>
          <cell r="H5322">
            <v>4.0560749999999999</v>
          </cell>
          <cell r="I5322">
            <v>-0.39057809999999998</v>
          </cell>
          <cell r="J5322">
            <v>-0.1598214</v>
          </cell>
          <cell r="K5322">
            <v>0</v>
          </cell>
          <cell r="L5322">
            <v>0.1598214</v>
          </cell>
          <cell r="M5322">
            <v>0.39057809999999998</v>
          </cell>
          <cell r="N5322">
            <v>0.39057809999999998</v>
          </cell>
          <cell r="O5322">
            <v>58</v>
          </cell>
        </row>
        <row r="5323">
          <cell r="A5323" t="str">
            <v>C&amp;I</v>
          </cell>
          <cell r="B5323">
            <v>18</v>
          </cell>
          <cell r="C5323" t="str">
            <v>S</v>
          </cell>
          <cell r="D5323" t="str">
            <v>PCT</v>
          </cell>
          <cell r="E5323" t="str">
            <v>LCA: Other</v>
          </cell>
          <cell r="F5323">
            <v>96.106399999999994</v>
          </cell>
          <cell r="G5323">
            <v>3.02644</v>
          </cell>
          <cell r="H5323">
            <v>3.4105340000000002</v>
          </cell>
          <cell r="I5323">
            <v>-0.4065011</v>
          </cell>
          <cell r="J5323">
            <v>-0.16633700000000001</v>
          </cell>
          <cell r="K5323">
            <v>0</v>
          </cell>
          <cell r="L5323">
            <v>0.16633700000000001</v>
          </cell>
          <cell r="M5323">
            <v>0.4065011</v>
          </cell>
          <cell r="N5323">
            <v>0.4065011</v>
          </cell>
          <cell r="O5323">
            <v>58</v>
          </cell>
        </row>
        <row r="5324">
          <cell r="A5324" t="str">
            <v>C&amp;I</v>
          </cell>
          <cell r="B5324">
            <v>19</v>
          </cell>
          <cell r="C5324" t="str">
            <v>S</v>
          </cell>
          <cell r="D5324" t="str">
            <v>PCT</v>
          </cell>
          <cell r="E5324" t="str">
            <v>LCA: Other</v>
          </cell>
          <cell r="F5324">
            <v>95.106399999999994</v>
          </cell>
          <cell r="G5324">
            <v>1.7258709999999999</v>
          </cell>
          <cell r="H5324">
            <v>2.361386</v>
          </cell>
          <cell r="I5324">
            <v>-0.3968235</v>
          </cell>
          <cell r="J5324">
            <v>-0.16237699999999999</v>
          </cell>
          <cell r="K5324">
            <v>0</v>
          </cell>
          <cell r="L5324">
            <v>0.16237699999999999</v>
          </cell>
          <cell r="M5324">
            <v>0.3968235</v>
          </cell>
          <cell r="N5324">
            <v>0.3968235</v>
          </cell>
          <cell r="O5324">
            <v>58</v>
          </cell>
        </row>
        <row r="5325">
          <cell r="A5325" t="str">
            <v>C&amp;I</v>
          </cell>
          <cell r="B5325">
            <v>20</v>
          </cell>
          <cell r="C5325" t="str">
            <v>S</v>
          </cell>
          <cell r="D5325" t="str">
            <v>PCT</v>
          </cell>
          <cell r="E5325" t="str">
            <v>LCA: Other</v>
          </cell>
          <cell r="F5325">
            <v>91.893600000000006</v>
          </cell>
          <cell r="G5325">
            <v>1.981751</v>
          </cell>
          <cell r="H5325">
            <v>1.869774</v>
          </cell>
          <cell r="I5325">
            <v>-0.40174690000000002</v>
          </cell>
          <cell r="J5325">
            <v>-0.1643916</v>
          </cell>
          <cell r="K5325">
            <v>0</v>
          </cell>
          <cell r="L5325">
            <v>0.1643916</v>
          </cell>
          <cell r="M5325">
            <v>0.40174690000000002</v>
          </cell>
          <cell r="N5325">
            <v>0.40174690000000002</v>
          </cell>
          <cell r="O5325">
            <v>58</v>
          </cell>
        </row>
        <row r="5326">
          <cell r="A5326" t="str">
            <v>C&amp;I</v>
          </cell>
          <cell r="B5326">
            <v>21</v>
          </cell>
          <cell r="C5326" t="str">
            <v>S</v>
          </cell>
          <cell r="D5326" t="str">
            <v>PCT</v>
          </cell>
          <cell r="E5326" t="str">
            <v>LCA: Other</v>
          </cell>
          <cell r="F5326">
            <v>87.090400000000002</v>
          </cell>
          <cell r="G5326">
            <v>1.8548150000000001</v>
          </cell>
          <cell r="H5326">
            <v>1.875642</v>
          </cell>
          <cell r="I5326">
            <v>-0.3791098</v>
          </cell>
          <cell r="J5326">
            <v>-0.15512860000000001</v>
          </cell>
          <cell r="K5326">
            <v>0</v>
          </cell>
          <cell r="L5326">
            <v>0.15512860000000001</v>
          </cell>
          <cell r="M5326">
            <v>0.3791098</v>
          </cell>
          <cell r="N5326">
            <v>0.3791098</v>
          </cell>
          <cell r="O5326">
            <v>58</v>
          </cell>
        </row>
        <row r="5327">
          <cell r="A5327" t="str">
            <v>C&amp;I</v>
          </cell>
          <cell r="B5327">
            <v>22</v>
          </cell>
          <cell r="C5327" t="str">
            <v>S</v>
          </cell>
          <cell r="D5327" t="str">
            <v>PCT</v>
          </cell>
          <cell r="E5327" t="str">
            <v>LCA: Other</v>
          </cell>
          <cell r="F5327">
            <v>83.484099999999998</v>
          </cell>
          <cell r="G5327">
            <v>1.793469</v>
          </cell>
          <cell r="H5327">
            <v>1.332851</v>
          </cell>
          <cell r="I5327">
            <v>-0.3866058</v>
          </cell>
          <cell r="J5327">
            <v>-0.158196</v>
          </cell>
          <cell r="K5327">
            <v>0</v>
          </cell>
          <cell r="L5327">
            <v>0.158196</v>
          </cell>
          <cell r="M5327">
            <v>0.3866058</v>
          </cell>
          <cell r="N5327">
            <v>0.3866058</v>
          </cell>
          <cell r="O5327">
            <v>58</v>
          </cell>
        </row>
        <row r="5328">
          <cell r="A5328" t="str">
            <v>C&amp;I</v>
          </cell>
          <cell r="B5328">
            <v>23</v>
          </cell>
          <cell r="C5328" t="str">
            <v>S</v>
          </cell>
          <cell r="D5328" t="str">
            <v>PCT</v>
          </cell>
          <cell r="E5328" t="str">
            <v>LCA: Other</v>
          </cell>
          <cell r="F5328">
            <v>80.696799999999996</v>
          </cell>
          <cell r="G5328">
            <v>1.6512180000000001</v>
          </cell>
          <cell r="H5328">
            <v>1.3091250000000001</v>
          </cell>
          <cell r="I5328">
            <v>-0.36112309999999997</v>
          </cell>
          <cell r="J5328">
            <v>-0.1477686</v>
          </cell>
          <cell r="K5328">
            <v>0</v>
          </cell>
          <cell r="L5328">
            <v>0.1477686</v>
          </cell>
          <cell r="M5328">
            <v>0.36112309999999997</v>
          </cell>
          <cell r="N5328">
            <v>0.36112309999999997</v>
          </cell>
          <cell r="O5328">
            <v>58</v>
          </cell>
        </row>
        <row r="5329">
          <cell r="A5329" t="str">
            <v>C&amp;I</v>
          </cell>
          <cell r="B5329">
            <v>24</v>
          </cell>
          <cell r="C5329" t="str">
            <v>S</v>
          </cell>
          <cell r="D5329" t="str">
            <v>PCT</v>
          </cell>
          <cell r="E5329" t="str">
            <v>LCA: Other</v>
          </cell>
          <cell r="F5329">
            <v>78.696799999999996</v>
          </cell>
          <cell r="G5329">
            <v>1.5188299999999999</v>
          </cell>
          <cell r="H5329">
            <v>1.283776</v>
          </cell>
          <cell r="I5329">
            <v>-0.34951860000000001</v>
          </cell>
          <cell r="J5329">
            <v>-0.14302019999999999</v>
          </cell>
          <cell r="K5329">
            <v>0</v>
          </cell>
          <cell r="L5329">
            <v>0.14302019999999999</v>
          </cell>
          <cell r="M5329">
            <v>0.34951860000000001</v>
          </cell>
          <cell r="N5329">
            <v>0.34951860000000001</v>
          </cell>
          <cell r="O5329">
            <v>58</v>
          </cell>
        </row>
        <row r="5330">
          <cell r="A5330" t="str">
            <v>C&amp;I</v>
          </cell>
          <cell r="B5330">
            <v>1</v>
          </cell>
          <cell r="C5330" t="str">
            <v>S</v>
          </cell>
          <cell r="D5330" t="str">
            <v>PCT</v>
          </cell>
          <cell r="E5330" t="str">
            <v>LCA: Sierra</v>
          </cell>
          <cell r="F5330">
            <v>61.773800000000001</v>
          </cell>
          <cell r="G5330">
            <v>0.96687049999999997</v>
          </cell>
          <cell r="H5330">
            <v>0.95378629999999998</v>
          </cell>
          <cell r="I5330">
            <v>-0.42662670000000003</v>
          </cell>
          <cell r="J5330">
            <v>-0.17457220000000001</v>
          </cell>
          <cell r="K5330">
            <v>0</v>
          </cell>
          <cell r="L5330">
            <v>0.17457220000000001</v>
          </cell>
          <cell r="M5330">
            <v>0.42662670000000003</v>
          </cell>
          <cell r="N5330">
            <v>0.42662670000000003</v>
          </cell>
          <cell r="O5330">
            <v>42</v>
          </cell>
        </row>
        <row r="5331">
          <cell r="A5331" t="str">
            <v>C&amp;I</v>
          </cell>
          <cell r="B5331">
            <v>2</v>
          </cell>
          <cell r="C5331" t="str">
            <v>S</v>
          </cell>
          <cell r="D5331" t="str">
            <v>PCT</v>
          </cell>
          <cell r="E5331" t="str">
            <v>LCA: Sierra</v>
          </cell>
          <cell r="F5331">
            <v>61.082700000000003</v>
          </cell>
          <cell r="G5331">
            <v>0.95736710000000003</v>
          </cell>
          <cell r="H5331">
            <v>0.92565269999999999</v>
          </cell>
          <cell r="I5331">
            <v>-0.422346</v>
          </cell>
          <cell r="J5331">
            <v>-0.17282049999999999</v>
          </cell>
          <cell r="K5331">
            <v>0</v>
          </cell>
          <cell r="L5331">
            <v>0.17282049999999999</v>
          </cell>
          <cell r="M5331">
            <v>0.422346</v>
          </cell>
          <cell r="N5331">
            <v>0.422346</v>
          </cell>
          <cell r="O5331">
            <v>42</v>
          </cell>
        </row>
        <row r="5332">
          <cell r="A5332" t="str">
            <v>C&amp;I</v>
          </cell>
          <cell r="B5332">
            <v>3</v>
          </cell>
          <cell r="C5332" t="str">
            <v>S</v>
          </cell>
          <cell r="D5332" t="str">
            <v>PCT</v>
          </cell>
          <cell r="E5332" t="str">
            <v>LCA: Sierra</v>
          </cell>
          <cell r="F5332">
            <v>59.764299999999999</v>
          </cell>
          <cell r="G5332">
            <v>0.93135889999999999</v>
          </cell>
          <cell r="H5332">
            <v>0.94516210000000001</v>
          </cell>
          <cell r="I5332">
            <v>-0.41948210000000002</v>
          </cell>
          <cell r="J5332">
            <v>-0.17164869999999999</v>
          </cell>
          <cell r="K5332">
            <v>0</v>
          </cell>
          <cell r="L5332">
            <v>0.17164869999999999</v>
          </cell>
          <cell r="M5332">
            <v>0.41948210000000002</v>
          </cell>
          <cell r="N5332">
            <v>0.41948210000000002</v>
          </cell>
          <cell r="O5332">
            <v>42</v>
          </cell>
        </row>
        <row r="5333">
          <cell r="A5333" t="str">
            <v>C&amp;I</v>
          </cell>
          <cell r="B5333">
            <v>4</v>
          </cell>
          <cell r="C5333" t="str">
            <v>S</v>
          </cell>
          <cell r="D5333" t="str">
            <v>PCT</v>
          </cell>
          <cell r="E5333" t="str">
            <v>LCA: Sierra</v>
          </cell>
          <cell r="F5333">
            <v>60.136899999999997</v>
          </cell>
          <cell r="G5333">
            <v>0.92715539999999996</v>
          </cell>
          <cell r="H5333">
            <v>1.0016</v>
          </cell>
          <cell r="I5333">
            <v>-0.41771920000000001</v>
          </cell>
          <cell r="J5333">
            <v>-0.1709273</v>
          </cell>
          <cell r="K5333">
            <v>0</v>
          </cell>
          <cell r="L5333">
            <v>0.1709273</v>
          </cell>
          <cell r="M5333">
            <v>0.41771920000000001</v>
          </cell>
          <cell r="N5333">
            <v>0.41771920000000001</v>
          </cell>
          <cell r="O5333">
            <v>42</v>
          </cell>
        </row>
        <row r="5334">
          <cell r="A5334" t="str">
            <v>C&amp;I</v>
          </cell>
          <cell r="B5334">
            <v>5</v>
          </cell>
          <cell r="C5334" t="str">
            <v>S</v>
          </cell>
          <cell r="D5334" t="str">
            <v>PCT</v>
          </cell>
          <cell r="E5334" t="str">
            <v>LCA: Sierra</v>
          </cell>
          <cell r="F5334">
            <v>60.509500000000003</v>
          </cell>
          <cell r="G5334">
            <v>0.93610230000000005</v>
          </cell>
          <cell r="H5334">
            <v>0.96358710000000003</v>
          </cell>
          <cell r="I5334">
            <v>-0.41680739999999999</v>
          </cell>
          <cell r="J5334">
            <v>-0.17055419999999999</v>
          </cell>
          <cell r="K5334">
            <v>0</v>
          </cell>
          <cell r="L5334">
            <v>0.17055419999999999</v>
          </cell>
          <cell r="M5334">
            <v>0.41680739999999999</v>
          </cell>
          <cell r="N5334">
            <v>0.41680739999999999</v>
          </cell>
          <cell r="O5334">
            <v>42</v>
          </cell>
        </row>
        <row r="5335">
          <cell r="A5335" t="str">
            <v>C&amp;I</v>
          </cell>
          <cell r="B5335">
            <v>6</v>
          </cell>
          <cell r="C5335" t="str">
            <v>S</v>
          </cell>
          <cell r="D5335" t="str">
            <v>PCT</v>
          </cell>
          <cell r="E5335" t="str">
            <v>LCA: Sierra</v>
          </cell>
          <cell r="F5335">
            <v>60.009500000000003</v>
          </cell>
          <cell r="G5335">
            <v>0.94360140000000003</v>
          </cell>
          <cell r="H5335">
            <v>0.94647680000000001</v>
          </cell>
          <cell r="I5335">
            <v>-0.41683209999999998</v>
          </cell>
          <cell r="J5335">
            <v>-0.1705643</v>
          </cell>
          <cell r="K5335">
            <v>0</v>
          </cell>
          <cell r="L5335">
            <v>0.1705643</v>
          </cell>
          <cell r="M5335">
            <v>0.41683209999999998</v>
          </cell>
          <cell r="N5335">
            <v>0.41683209999999998</v>
          </cell>
          <cell r="O5335">
            <v>42</v>
          </cell>
        </row>
        <row r="5336">
          <cell r="A5336" t="str">
            <v>C&amp;I</v>
          </cell>
          <cell r="B5336">
            <v>7</v>
          </cell>
          <cell r="C5336" t="str">
            <v>S</v>
          </cell>
          <cell r="D5336" t="str">
            <v>PCT</v>
          </cell>
          <cell r="E5336" t="str">
            <v>LCA: Sierra</v>
          </cell>
          <cell r="F5336">
            <v>59.636899999999997</v>
          </cell>
          <cell r="G5336">
            <v>0.93537029999999999</v>
          </cell>
          <cell r="H5336">
            <v>0.92449669999999995</v>
          </cell>
          <cell r="I5336">
            <v>-0.4169889</v>
          </cell>
          <cell r="J5336">
            <v>-0.17062849999999999</v>
          </cell>
          <cell r="K5336">
            <v>0</v>
          </cell>
          <cell r="L5336">
            <v>0.17062849999999999</v>
          </cell>
          <cell r="M5336">
            <v>0.4169889</v>
          </cell>
          <cell r="N5336">
            <v>0.4169889</v>
          </cell>
          <cell r="O5336">
            <v>42</v>
          </cell>
        </row>
        <row r="5337">
          <cell r="A5337" t="str">
            <v>C&amp;I</v>
          </cell>
          <cell r="B5337">
            <v>8</v>
          </cell>
          <cell r="C5337" t="str">
            <v>S</v>
          </cell>
          <cell r="D5337" t="str">
            <v>PCT</v>
          </cell>
          <cell r="E5337" t="str">
            <v>LCA: Sierra</v>
          </cell>
          <cell r="F5337">
            <v>62.0732</v>
          </cell>
          <cell r="G5337">
            <v>1.012329</v>
          </cell>
          <cell r="H5337">
            <v>1.0335810000000001</v>
          </cell>
          <cell r="I5337">
            <v>-0.42155419999999999</v>
          </cell>
          <cell r="J5337">
            <v>-0.1724965</v>
          </cell>
          <cell r="K5337">
            <v>0</v>
          </cell>
          <cell r="L5337">
            <v>0.1724965</v>
          </cell>
          <cell r="M5337">
            <v>0.42155419999999999</v>
          </cell>
          <cell r="N5337">
            <v>0.42155419999999999</v>
          </cell>
          <cell r="O5337">
            <v>42</v>
          </cell>
        </row>
        <row r="5338">
          <cell r="A5338" t="str">
            <v>C&amp;I</v>
          </cell>
          <cell r="B5338">
            <v>9</v>
          </cell>
          <cell r="C5338" t="str">
            <v>S</v>
          </cell>
          <cell r="D5338" t="str">
            <v>PCT</v>
          </cell>
          <cell r="E5338" t="str">
            <v>LCA: Sierra</v>
          </cell>
          <cell r="F5338">
            <v>70.808899999999994</v>
          </cell>
          <cell r="G5338">
            <v>1.900312</v>
          </cell>
          <cell r="H5338">
            <v>1.6643030000000001</v>
          </cell>
          <cell r="I5338">
            <v>-0.43523620000000002</v>
          </cell>
          <cell r="J5338">
            <v>-0.17809510000000001</v>
          </cell>
          <cell r="K5338">
            <v>0</v>
          </cell>
          <cell r="L5338">
            <v>0.17809510000000001</v>
          </cell>
          <cell r="M5338">
            <v>0.43523620000000002</v>
          </cell>
          <cell r="N5338">
            <v>0.43523620000000002</v>
          </cell>
          <cell r="O5338">
            <v>42</v>
          </cell>
        </row>
        <row r="5339">
          <cell r="A5339" t="str">
            <v>C&amp;I</v>
          </cell>
          <cell r="B5339">
            <v>10</v>
          </cell>
          <cell r="C5339" t="str">
            <v>S</v>
          </cell>
          <cell r="D5339" t="str">
            <v>PCT</v>
          </cell>
          <cell r="E5339" t="str">
            <v>LCA: Sierra</v>
          </cell>
          <cell r="F5339">
            <v>80.235699999999994</v>
          </cell>
          <cell r="G5339">
            <v>3.2451210000000001</v>
          </cell>
          <cell r="H5339">
            <v>3.0499499999999999</v>
          </cell>
          <cell r="I5339">
            <v>-0.46757009999999999</v>
          </cell>
          <cell r="J5339">
            <v>-0.19132589999999999</v>
          </cell>
          <cell r="K5339">
            <v>0</v>
          </cell>
          <cell r="L5339">
            <v>0.19132589999999999</v>
          </cell>
          <cell r="M5339">
            <v>0.46757009999999999</v>
          </cell>
          <cell r="N5339">
            <v>0.46757009999999999</v>
          </cell>
          <cell r="O5339">
            <v>42</v>
          </cell>
        </row>
        <row r="5340">
          <cell r="A5340" t="str">
            <v>C&amp;I</v>
          </cell>
          <cell r="B5340">
            <v>11</v>
          </cell>
          <cell r="C5340" t="str">
            <v>S</v>
          </cell>
          <cell r="D5340" t="str">
            <v>PCT</v>
          </cell>
          <cell r="E5340" t="str">
            <v>LCA: Sierra</v>
          </cell>
          <cell r="F5340">
            <v>85.799400000000006</v>
          </cell>
          <cell r="G5340">
            <v>3.9113470000000001</v>
          </cell>
          <cell r="H5340">
            <v>3.9784929999999998</v>
          </cell>
          <cell r="I5340">
            <v>-0.46903349999999999</v>
          </cell>
          <cell r="J5340">
            <v>-0.1919247</v>
          </cell>
          <cell r="K5340">
            <v>0</v>
          </cell>
          <cell r="L5340">
            <v>0.1919247</v>
          </cell>
          <cell r="M5340">
            <v>0.46903349999999999</v>
          </cell>
          <cell r="N5340">
            <v>0.46903349999999999</v>
          </cell>
          <cell r="O5340">
            <v>42</v>
          </cell>
        </row>
        <row r="5341">
          <cell r="A5341" t="str">
            <v>C&amp;I</v>
          </cell>
          <cell r="B5341">
            <v>12</v>
          </cell>
          <cell r="C5341" t="str">
            <v>S</v>
          </cell>
          <cell r="D5341" t="str">
            <v>PCT</v>
          </cell>
          <cell r="E5341" t="str">
            <v>LCA: Sierra</v>
          </cell>
          <cell r="F5341">
            <v>88.054199999999994</v>
          </cell>
          <cell r="G5341">
            <v>4.2810100000000002</v>
          </cell>
          <cell r="H5341">
            <v>4.3781290000000004</v>
          </cell>
          <cell r="I5341">
            <v>-0.47499720000000001</v>
          </cell>
          <cell r="J5341">
            <v>-0.19436500000000001</v>
          </cell>
          <cell r="K5341">
            <v>0</v>
          </cell>
          <cell r="L5341">
            <v>0.19436500000000001</v>
          </cell>
          <cell r="M5341">
            <v>0.47499720000000001</v>
          </cell>
          <cell r="N5341">
            <v>0.47499720000000001</v>
          </cell>
          <cell r="O5341">
            <v>42</v>
          </cell>
        </row>
        <row r="5342">
          <cell r="A5342" t="str">
            <v>C&amp;I</v>
          </cell>
          <cell r="B5342">
            <v>13</v>
          </cell>
          <cell r="C5342" t="str">
            <v>S</v>
          </cell>
          <cell r="D5342" t="str">
            <v>PCT</v>
          </cell>
          <cell r="E5342" t="str">
            <v>LCA: Sierra</v>
          </cell>
          <cell r="F5342">
            <v>90.245199999999997</v>
          </cell>
          <cell r="G5342">
            <v>4.6502220000000003</v>
          </cell>
          <cell r="H5342">
            <v>4.7031349999999996</v>
          </cell>
          <cell r="I5342">
            <v>-0.46712090000000001</v>
          </cell>
          <cell r="J5342">
            <v>-0.19114210000000001</v>
          </cell>
          <cell r="K5342">
            <v>0</v>
          </cell>
          <cell r="L5342">
            <v>0.19114210000000001</v>
          </cell>
          <cell r="M5342">
            <v>0.46712090000000001</v>
          </cell>
          <cell r="N5342">
            <v>0.46712090000000001</v>
          </cell>
          <cell r="O5342">
            <v>42</v>
          </cell>
        </row>
        <row r="5343">
          <cell r="A5343" t="str">
            <v>C&amp;I</v>
          </cell>
          <cell r="B5343">
            <v>14</v>
          </cell>
          <cell r="C5343" t="str">
            <v>S</v>
          </cell>
          <cell r="D5343" t="str">
            <v>PCT</v>
          </cell>
          <cell r="E5343" t="str">
            <v>LCA: Sierra</v>
          </cell>
          <cell r="F5343">
            <v>91.436300000000003</v>
          </cell>
          <cell r="G5343">
            <v>5.022278</v>
          </cell>
          <cell r="H5343">
            <v>4.8835170000000003</v>
          </cell>
          <cell r="I5343">
            <v>-0.46733920000000001</v>
          </cell>
          <cell r="J5343">
            <v>-0.1912314</v>
          </cell>
          <cell r="K5343">
            <v>0</v>
          </cell>
          <cell r="L5343">
            <v>0.1912314</v>
          </cell>
          <cell r="M5343">
            <v>0.46733920000000001</v>
          </cell>
          <cell r="N5343">
            <v>0.46733920000000001</v>
          </cell>
          <cell r="O5343">
            <v>42</v>
          </cell>
        </row>
        <row r="5344">
          <cell r="A5344" t="str">
            <v>C&amp;I</v>
          </cell>
          <cell r="B5344">
            <v>15</v>
          </cell>
          <cell r="C5344" t="str">
            <v>S</v>
          </cell>
          <cell r="D5344" t="str">
            <v>PCT</v>
          </cell>
          <cell r="E5344" t="str">
            <v>LCA: Sierra</v>
          </cell>
          <cell r="F5344">
            <v>92.627399999999994</v>
          </cell>
          <cell r="G5344">
            <v>5.3149040000000003</v>
          </cell>
          <cell r="H5344">
            <v>5.2364850000000001</v>
          </cell>
          <cell r="I5344">
            <v>-0.47677120000000001</v>
          </cell>
          <cell r="J5344">
            <v>-0.19509090000000001</v>
          </cell>
          <cell r="K5344">
            <v>0</v>
          </cell>
          <cell r="L5344">
            <v>0.19509090000000001</v>
          </cell>
          <cell r="M5344">
            <v>0.47677120000000001</v>
          </cell>
          <cell r="N5344">
            <v>0.47677120000000001</v>
          </cell>
          <cell r="O5344">
            <v>42</v>
          </cell>
        </row>
        <row r="5345">
          <cell r="A5345" t="str">
            <v>C&amp;I</v>
          </cell>
          <cell r="B5345">
            <v>16</v>
          </cell>
          <cell r="C5345" t="str">
            <v>S</v>
          </cell>
          <cell r="D5345" t="str">
            <v>PCT</v>
          </cell>
          <cell r="E5345" t="str">
            <v>LCA: Sierra</v>
          </cell>
          <cell r="F5345">
            <v>94.127399999999994</v>
          </cell>
          <cell r="G5345">
            <v>5.4028419999999997</v>
          </cell>
          <cell r="H5345">
            <v>5.1214310000000003</v>
          </cell>
          <cell r="I5345">
            <v>-0.4771919</v>
          </cell>
          <cell r="J5345">
            <v>-0.1952631</v>
          </cell>
          <cell r="K5345">
            <v>0</v>
          </cell>
          <cell r="L5345">
            <v>0.1952631</v>
          </cell>
          <cell r="M5345">
            <v>0.4771919</v>
          </cell>
          <cell r="N5345">
            <v>0.4771919</v>
          </cell>
          <cell r="O5345">
            <v>42</v>
          </cell>
        </row>
        <row r="5346">
          <cell r="A5346" t="str">
            <v>C&amp;I</v>
          </cell>
          <cell r="B5346">
            <v>17</v>
          </cell>
          <cell r="C5346" t="str">
            <v>S</v>
          </cell>
          <cell r="D5346" t="str">
            <v>PCT</v>
          </cell>
          <cell r="E5346" t="str">
            <v>LCA: Sierra</v>
          </cell>
          <cell r="F5346">
            <v>93.818399999999997</v>
          </cell>
          <cell r="G5346">
            <v>5.2268080000000001</v>
          </cell>
          <cell r="H5346">
            <v>5.5006279999999999</v>
          </cell>
          <cell r="I5346">
            <v>-0.48128209999999999</v>
          </cell>
          <cell r="J5346">
            <v>-0.19693669999999999</v>
          </cell>
          <cell r="K5346">
            <v>0</v>
          </cell>
          <cell r="L5346">
            <v>0.19693669999999999</v>
          </cell>
          <cell r="M5346">
            <v>0.48128209999999999</v>
          </cell>
          <cell r="N5346">
            <v>0.48128209999999999</v>
          </cell>
          <cell r="O5346">
            <v>42</v>
          </cell>
        </row>
        <row r="5347">
          <cell r="A5347" t="str">
            <v>C&amp;I</v>
          </cell>
          <cell r="B5347">
            <v>18</v>
          </cell>
          <cell r="C5347" t="str">
            <v>S</v>
          </cell>
          <cell r="D5347" t="str">
            <v>PCT</v>
          </cell>
          <cell r="E5347" t="str">
            <v>LCA: Sierra</v>
          </cell>
          <cell r="F5347">
            <v>92.5732</v>
          </cell>
          <cell r="G5347">
            <v>4.6622440000000003</v>
          </cell>
          <cell r="H5347">
            <v>4.1277889999999999</v>
          </cell>
          <cell r="I5347">
            <v>-0.47477619999999998</v>
          </cell>
          <cell r="J5347">
            <v>-0.19427459999999999</v>
          </cell>
          <cell r="K5347">
            <v>0</v>
          </cell>
          <cell r="L5347">
            <v>0.19427459999999999</v>
          </cell>
          <cell r="M5347">
            <v>0.47477619999999998</v>
          </cell>
          <cell r="N5347">
            <v>0.47477619999999998</v>
          </cell>
          <cell r="O5347">
            <v>42</v>
          </cell>
        </row>
        <row r="5348">
          <cell r="A5348" t="str">
            <v>C&amp;I</v>
          </cell>
          <cell r="B5348">
            <v>19</v>
          </cell>
          <cell r="C5348" t="str">
            <v>S</v>
          </cell>
          <cell r="D5348" t="str">
            <v>PCT</v>
          </cell>
          <cell r="E5348" t="str">
            <v>LCA: Sierra</v>
          </cell>
          <cell r="F5348">
            <v>88.519000000000005</v>
          </cell>
          <cell r="G5348">
            <v>3.6738469999999999</v>
          </cell>
          <cell r="H5348">
            <v>2.062694</v>
          </cell>
          <cell r="I5348">
            <v>-0.49590859999999998</v>
          </cell>
          <cell r="J5348">
            <v>-0.20292180000000001</v>
          </cell>
          <cell r="K5348">
            <v>0</v>
          </cell>
          <cell r="L5348">
            <v>0.20292180000000001</v>
          </cell>
          <cell r="M5348">
            <v>0.49590859999999998</v>
          </cell>
          <cell r="N5348">
            <v>0.49590859999999998</v>
          </cell>
          <cell r="O5348">
            <v>42</v>
          </cell>
        </row>
        <row r="5349">
          <cell r="A5349" t="str">
            <v>C&amp;I</v>
          </cell>
          <cell r="B5349">
            <v>20</v>
          </cell>
          <cell r="C5349" t="str">
            <v>S</v>
          </cell>
          <cell r="D5349" t="str">
            <v>PCT</v>
          </cell>
          <cell r="E5349" t="str">
            <v>LCA: Sierra</v>
          </cell>
          <cell r="F5349">
            <v>79.283299999999997</v>
          </cell>
          <cell r="G5349">
            <v>3.344411</v>
          </cell>
          <cell r="H5349">
            <v>1.8336809999999999</v>
          </cell>
          <cell r="I5349">
            <v>-0.47705880000000001</v>
          </cell>
          <cell r="J5349">
            <v>-0.19520860000000001</v>
          </cell>
          <cell r="K5349">
            <v>0</v>
          </cell>
          <cell r="L5349">
            <v>0.19520860000000001</v>
          </cell>
          <cell r="M5349">
            <v>0.47705880000000001</v>
          </cell>
          <cell r="N5349">
            <v>0.47705880000000001</v>
          </cell>
          <cell r="O5349">
            <v>42</v>
          </cell>
        </row>
        <row r="5350">
          <cell r="A5350" t="str">
            <v>C&amp;I</v>
          </cell>
          <cell r="B5350">
            <v>21</v>
          </cell>
          <cell r="C5350" t="str">
            <v>S</v>
          </cell>
          <cell r="D5350" t="str">
            <v>PCT</v>
          </cell>
          <cell r="E5350" t="str">
            <v>LCA: Sierra</v>
          </cell>
          <cell r="F5350">
            <v>73.846900000000005</v>
          </cell>
          <cell r="G5350">
            <v>2.7094680000000002</v>
          </cell>
          <cell r="H5350">
            <v>1.932736</v>
          </cell>
          <cell r="I5350">
            <v>-0.46507959999999998</v>
          </cell>
          <cell r="J5350">
            <v>-0.1903068</v>
          </cell>
          <cell r="K5350">
            <v>0</v>
          </cell>
          <cell r="L5350">
            <v>0.1903068</v>
          </cell>
          <cell r="M5350">
            <v>0.46507959999999998</v>
          </cell>
          <cell r="N5350">
            <v>0.46507959999999998</v>
          </cell>
          <cell r="O5350">
            <v>42</v>
          </cell>
        </row>
        <row r="5351">
          <cell r="A5351" t="str">
            <v>C&amp;I</v>
          </cell>
          <cell r="B5351">
            <v>22</v>
          </cell>
          <cell r="C5351" t="str">
            <v>S</v>
          </cell>
          <cell r="D5351" t="str">
            <v>PCT</v>
          </cell>
          <cell r="E5351" t="str">
            <v>LCA: Sierra</v>
          </cell>
          <cell r="F5351">
            <v>70.283299999999997</v>
          </cell>
          <cell r="G5351">
            <v>1.839388</v>
          </cell>
          <cell r="H5351">
            <v>1.793766</v>
          </cell>
          <cell r="I5351">
            <v>-0.46562170000000003</v>
          </cell>
          <cell r="J5351">
            <v>-0.19052859999999999</v>
          </cell>
          <cell r="K5351">
            <v>0</v>
          </cell>
          <cell r="L5351">
            <v>0.19052859999999999</v>
          </cell>
          <cell r="M5351">
            <v>0.46562170000000003</v>
          </cell>
          <cell r="N5351">
            <v>0.46562170000000003</v>
          </cell>
          <cell r="O5351">
            <v>42</v>
          </cell>
        </row>
        <row r="5352">
          <cell r="A5352" t="str">
            <v>C&amp;I</v>
          </cell>
          <cell r="B5352">
            <v>23</v>
          </cell>
          <cell r="C5352" t="str">
            <v>S</v>
          </cell>
          <cell r="D5352" t="str">
            <v>PCT</v>
          </cell>
          <cell r="E5352" t="str">
            <v>LCA: Sierra</v>
          </cell>
          <cell r="F5352">
            <v>69.155900000000003</v>
          </cell>
          <cell r="G5352">
            <v>1.440842</v>
          </cell>
          <cell r="H5352">
            <v>1.3532470000000001</v>
          </cell>
          <cell r="I5352">
            <v>-0.45027630000000002</v>
          </cell>
          <cell r="J5352">
            <v>-0.18424940000000001</v>
          </cell>
          <cell r="K5352">
            <v>0</v>
          </cell>
          <cell r="L5352">
            <v>0.18424940000000001</v>
          </cell>
          <cell r="M5352">
            <v>0.45027630000000002</v>
          </cell>
          <cell r="N5352">
            <v>0.45027630000000002</v>
          </cell>
          <cell r="O5352">
            <v>42</v>
          </cell>
        </row>
        <row r="5353">
          <cell r="A5353" t="str">
            <v>C&amp;I</v>
          </cell>
          <cell r="B5353">
            <v>24</v>
          </cell>
          <cell r="C5353" t="str">
            <v>S</v>
          </cell>
          <cell r="D5353" t="str">
            <v>PCT</v>
          </cell>
          <cell r="E5353" t="str">
            <v>LCA: Sierra</v>
          </cell>
          <cell r="F5353">
            <v>67.592200000000005</v>
          </cell>
          <cell r="G5353">
            <v>1.0548090000000001</v>
          </cell>
          <cell r="H5353">
            <v>1.0017309999999999</v>
          </cell>
          <cell r="I5353">
            <v>-0.4366004</v>
          </cell>
          <cell r="J5353">
            <v>-0.17865329999999999</v>
          </cell>
          <cell r="K5353">
            <v>0</v>
          </cell>
          <cell r="L5353">
            <v>0.17865329999999999</v>
          </cell>
          <cell r="M5353">
            <v>0.4366004</v>
          </cell>
          <cell r="N5353">
            <v>0.4366004</v>
          </cell>
          <cell r="O5353">
            <v>42</v>
          </cell>
        </row>
        <row r="5354">
          <cell r="A5354" t="str">
            <v>C&amp;I</v>
          </cell>
          <cell r="B5354">
            <v>1</v>
          </cell>
          <cell r="C5354" t="str">
            <v>S</v>
          </cell>
          <cell r="D5354" t="str">
            <v>PCT</v>
          </cell>
          <cell r="E5354" t="str">
            <v>LCA: Stockton</v>
          </cell>
          <cell r="F5354">
            <v>69.890600000000006</v>
          </cell>
          <cell r="G5354">
            <v>1.0461860000000001</v>
          </cell>
          <cell r="H5354">
            <v>1.0334350000000001</v>
          </cell>
          <cell r="I5354">
            <v>-0.44457160000000001</v>
          </cell>
          <cell r="J5354">
            <v>-0.1819151</v>
          </cell>
          <cell r="K5354">
            <v>0</v>
          </cell>
          <cell r="L5354">
            <v>0.1819151</v>
          </cell>
          <cell r="M5354">
            <v>0.44457160000000001</v>
          </cell>
          <cell r="N5354">
            <v>0.44457160000000001</v>
          </cell>
          <cell r="O5354">
            <v>62</v>
          </cell>
        </row>
        <row r="5355">
          <cell r="A5355" t="str">
            <v>C&amp;I</v>
          </cell>
          <cell r="B5355">
            <v>2</v>
          </cell>
          <cell r="C5355" t="str">
            <v>S</v>
          </cell>
          <cell r="D5355" t="str">
            <v>PCT</v>
          </cell>
          <cell r="E5355" t="str">
            <v>LCA: Stockton</v>
          </cell>
          <cell r="F5355">
            <v>68.390600000000006</v>
          </cell>
          <cell r="G5355">
            <v>0.97278019999999998</v>
          </cell>
          <cell r="H5355">
            <v>0.90223600000000004</v>
          </cell>
          <cell r="I5355">
            <v>-0.4415114</v>
          </cell>
          <cell r="J5355">
            <v>-0.18066289999999999</v>
          </cell>
          <cell r="K5355">
            <v>0</v>
          </cell>
          <cell r="L5355">
            <v>0.18066289999999999</v>
          </cell>
          <cell r="M5355">
            <v>0.4415114</v>
          </cell>
          <cell r="N5355">
            <v>0.4415114</v>
          </cell>
          <cell r="O5355">
            <v>62</v>
          </cell>
        </row>
        <row r="5356">
          <cell r="A5356" t="str">
            <v>C&amp;I</v>
          </cell>
          <cell r="B5356">
            <v>3</v>
          </cell>
          <cell r="C5356" t="str">
            <v>S</v>
          </cell>
          <cell r="D5356" t="str">
            <v>PCT</v>
          </cell>
          <cell r="E5356" t="str">
            <v>LCA: Stockton</v>
          </cell>
          <cell r="F5356">
            <v>68.468800000000002</v>
          </cell>
          <cell r="G5356">
            <v>0.9552389</v>
          </cell>
          <cell r="H5356">
            <v>0.82636569999999998</v>
          </cell>
          <cell r="I5356">
            <v>-0.44071850000000001</v>
          </cell>
          <cell r="J5356">
            <v>-0.18033850000000001</v>
          </cell>
          <cell r="K5356">
            <v>0</v>
          </cell>
          <cell r="L5356">
            <v>0.18033850000000001</v>
          </cell>
          <cell r="M5356">
            <v>0.44071850000000001</v>
          </cell>
          <cell r="N5356">
            <v>0.44071850000000001</v>
          </cell>
          <cell r="O5356">
            <v>62</v>
          </cell>
        </row>
        <row r="5357">
          <cell r="A5357" t="str">
            <v>C&amp;I</v>
          </cell>
          <cell r="B5357">
            <v>4</v>
          </cell>
          <cell r="C5357" t="str">
            <v>S</v>
          </cell>
          <cell r="D5357" t="str">
            <v>PCT</v>
          </cell>
          <cell r="E5357" t="str">
            <v>LCA: Stockton</v>
          </cell>
          <cell r="F5357">
            <v>68.179699999999997</v>
          </cell>
          <cell r="G5357">
            <v>0.95686380000000004</v>
          </cell>
          <cell r="H5357">
            <v>0.81809030000000005</v>
          </cell>
          <cell r="I5357">
            <v>-0.43991010000000003</v>
          </cell>
          <cell r="J5357">
            <v>-0.18000759999999999</v>
          </cell>
          <cell r="K5357">
            <v>0</v>
          </cell>
          <cell r="L5357">
            <v>0.18000759999999999</v>
          </cell>
          <cell r="M5357">
            <v>0.43991010000000003</v>
          </cell>
          <cell r="N5357">
            <v>0.43991010000000003</v>
          </cell>
          <cell r="O5357">
            <v>62</v>
          </cell>
        </row>
        <row r="5358">
          <cell r="A5358" t="str">
            <v>C&amp;I</v>
          </cell>
          <cell r="B5358">
            <v>5</v>
          </cell>
          <cell r="C5358" t="str">
            <v>S</v>
          </cell>
          <cell r="D5358" t="str">
            <v>PCT</v>
          </cell>
          <cell r="E5358" t="str">
            <v>LCA: Stockton</v>
          </cell>
          <cell r="F5358">
            <v>67.023399999999995</v>
          </cell>
          <cell r="G5358">
            <v>0.99269249999999998</v>
          </cell>
          <cell r="H5358">
            <v>0.85693090000000005</v>
          </cell>
          <cell r="I5358">
            <v>-0.43992039999999999</v>
          </cell>
          <cell r="J5358">
            <v>-0.1800119</v>
          </cell>
          <cell r="K5358">
            <v>0</v>
          </cell>
          <cell r="L5358">
            <v>0.1800119</v>
          </cell>
          <cell r="M5358">
            <v>0.43992039999999999</v>
          </cell>
          <cell r="N5358">
            <v>0.43992039999999999</v>
          </cell>
          <cell r="O5358">
            <v>62</v>
          </cell>
        </row>
        <row r="5359">
          <cell r="A5359" t="str">
            <v>C&amp;I</v>
          </cell>
          <cell r="B5359">
            <v>6</v>
          </cell>
          <cell r="C5359" t="str">
            <v>S</v>
          </cell>
          <cell r="D5359" t="str">
            <v>PCT</v>
          </cell>
          <cell r="E5359" t="str">
            <v>LCA: Stockton</v>
          </cell>
          <cell r="F5359">
            <v>66.023399999999995</v>
          </cell>
          <cell r="G5359">
            <v>0.97707569999999999</v>
          </cell>
          <cell r="H5359">
            <v>0.92580039999999997</v>
          </cell>
          <cell r="I5359">
            <v>-0.43990560000000001</v>
          </cell>
          <cell r="J5359">
            <v>-0.18000579999999999</v>
          </cell>
          <cell r="K5359">
            <v>0</v>
          </cell>
          <cell r="L5359">
            <v>0.18000579999999999</v>
          </cell>
          <cell r="M5359">
            <v>0.43990560000000001</v>
          </cell>
          <cell r="N5359">
            <v>0.43990560000000001</v>
          </cell>
          <cell r="O5359">
            <v>62</v>
          </cell>
        </row>
        <row r="5360">
          <cell r="A5360" t="str">
            <v>C&amp;I</v>
          </cell>
          <cell r="B5360">
            <v>7</v>
          </cell>
          <cell r="C5360" t="str">
            <v>S</v>
          </cell>
          <cell r="D5360" t="str">
            <v>PCT</v>
          </cell>
          <cell r="E5360" t="str">
            <v>LCA: Stockton</v>
          </cell>
          <cell r="F5360">
            <v>64.656300000000002</v>
          </cell>
          <cell r="G5360">
            <v>1.1059589999999999</v>
          </cell>
          <cell r="H5360">
            <v>0.94634689999999999</v>
          </cell>
          <cell r="I5360">
            <v>-0.4457469</v>
          </cell>
          <cell r="J5360">
            <v>-0.182396</v>
          </cell>
          <cell r="K5360">
            <v>0</v>
          </cell>
          <cell r="L5360">
            <v>0.182396</v>
          </cell>
          <cell r="M5360">
            <v>0.4457469</v>
          </cell>
          <cell r="N5360">
            <v>0.4457469</v>
          </cell>
          <cell r="O5360">
            <v>62</v>
          </cell>
        </row>
        <row r="5361">
          <cell r="A5361" t="str">
            <v>C&amp;I</v>
          </cell>
          <cell r="B5361">
            <v>8</v>
          </cell>
          <cell r="C5361" t="str">
            <v>S</v>
          </cell>
          <cell r="D5361" t="str">
            <v>PCT</v>
          </cell>
          <cell r="E5361" t="str">
            <v>LCA: Stockton</v>
          </cell>
          <cell r="F5361">
            <v>65.921899999999994</v>
          </cell>
          <cell r="G5361">
            <v>1.3710850000000001</v>
          </cell>
          <cell r="H5361">
            <v>1.5257050000000001</v>
          </cell>
          <cell r="I5361">
            <v>-0.45314219999999999</v>
          </cell>
          <cell r="J5361">
            <v>-0.18542210000000001</v>
          </cell>
          <cell r="K5361">
            <v>0</v>
          </cell>
          <cell r="L5361">
            <v>0.18542210000000001</v>
          </cell>
          <cell r="M5361">
            <v>0.45314219999999999</v>
          </cell>
          <cell r="N5361">
            <v>0.45314219999999999</v>
          </cell>
          <cell r="O5361">
            <v>62</v>
          </cell>
        </row>
        <row r="5362">
          <cell r="A5362" t="str">
            <v>C&amp;I</v>
          </cell>
          <cell r="B5362">
            <v>9</v>
          </cell>
          <cell r="C5362" t="str">
            <v>S</v>
          </cell>
          <cell r="D5362" t="str">
            <v>PCT</v>
          </cell>
          <cell r="E5362" t="str">
            <v>LCA: Stockton</v>
          </cell>
          <cell r="F5362">
            <v>71.398399999999995</v>
          </cell>
          <cell r="G5362">
            <v>1.634369</v>
          </cell>
          <cell r="H5362">
            <v>1.79569</v>
          </cell>
          <cell r="I5362">
            <v>-0.46256789999999998</v>
          </cell>
          <cell r="J5362">
            <v>-0.189279</v>
          </cell>
          <cell r="K5362">
            <v>0</v>
          </cell>
          <cell r="L5362">
            <v>0.189279</v>
          </cell>
          <cell r="M5362">
            <v>0.46256789999999998</v>
          </cell>
          <cell r="N5362">
            <v>0.46256789999999998</v>
          </cell>
          <cell r="O5362">
            <v>62</v>
          </cell>
        </row>
        <row r="5363">
          <cell r="A5363" t="str">
            <v>C&amp;I</v>
          </cell>
          <cell r="B5363">
            <v>10</v>
          </cell>
          <cell r="C5363" t="str">
            <v>S</v>
          </cell>
          <cell r="D5363" t="str">
            <v>PCT</v>
          </cell>
          <cell r="E5363" t="str">
            <v>LCA: Stockton</v>
          </cell>
          <cell r="F5363">
            <v>77.742199999999997</v>
          </cell>
          <cell r="G5363">
            <v>2.8093240000000002</v>
          </cell>
          <cell r="H5363">
            <v>2.5458379999999998</v>
          </cell>
          <cell r="I5363">
            <v>-0.49180699999999999</v>
          </cell>
          <cell r="J5363">
            <v>-0.20124349999999999</v>
          </cell>
          <cell r="K5363">
            <v>0</v>
          </cell>
          <cell r="L5363">
            <v>0.20124349999999999</v>
          </cell>
          <cell r="M5363">
            <v>0.49180699999999999</v>
          </cell>
          <cell r="N5363">
            <v>0.49180699999999999</v>
          </cell>
          <cell r="O5363">
            <v>62</v>
          </cell>
        </row>
        <row r="5364">
          <cell r="A5364" t="str">
            <v>C&amp;I</v>
          </cell>
          <cell r="B5364">
            <v>11</v>
          </cell>
          <cell r="C5364" t="str">
            <v>S</v>
          </cell>
          <cell r="D5364" t="str">
            <v>PCT</v>
          </cell>
          <cell r="E5364" t="str">
            <v>LCA: Stockton</v>
          </cell>
          <cell r="F5364">
            <v>81.296899999999994</v>
          </cell>
          <cell r="G5364">
            <v>3.1653120000000001</v>
          </cell>
          <cell r="H5364">
            <v>2.6585749999999999</v>
          </cell>
          <cell r="I5364">
            <v>-0.49254320000000001</v>
          </cell>
          <cell r="J5364">
            <v>-0.20154469999999999</v>
          </cell>
          <cell r="K5364">
            <v>0</v>
          </cell>
          <cell r="L5364">
            <v>0.20154469999999999</v>
          </cell>
          <cell r="M5364">
            <v>0.49254320000000001</v>
          </cell>
          <cell r="N5364">
            <v>0.49254320000000001</v>
          </cell>
          <cell r="O5364">
            <v>62</v>
          </cell>
        </row>
        <row r="5365">
          <cell r="A5365" t="str">
            <v>C&amp;I</v>
          </cell>
          <cell r="B5365">
            <v>12</v>
          </cell>
          <cell r="C5365" t="str">
            <v>S</v>
          </cell>
          <cell r="D5365" t="str">
            <v>PCT</v>
          </cell>
          <cell r="E5365" t="str">
            <v>LCA: Stockton</v>
          </cell>
          <cell r="F5365">
            <v>85.085899999999995</v>
          </cell>
          <cell r="G5365">
            <v>3.627437</v>
          </cell>
          <cell r="H5365">
            <v>3.6466910000000001</v>
          </cell>
          <cell r="I5365">
            <v>-0.51437160000000004</v>
          </cell>
          <cell r="J5365">
            <v>-0.21047669999999999</v>
          </cell>
          <cell r="K5365">
            <v>0</v>
          </cell>
          <cell r="L5365">
            <v>0.21047669999999999</v>
          </cell>
          <cell r="M5365">
            <v>0.51437160000000004</v>
          </cell>
          <cell r="N5365">
            <v>0.51437160000000004</v>
          </cell>
          <cell r="O5365">
            <v>62</v>
          </cell>
        </row>
        <row r="5366">
          <cell r="A5366" t="str">
            <v>C&amp;I</v>
          </cell>
          <cell r="B5366">
            <v>13</v>
          </cell>
          <cell r="C5366" t="str">
            <v>S</v>
          </cell>
          <cell r="D5366" t="str">
            <v>PCT</v>
          </cell>
          <cell r="E5366" t="str">
            <v>LCA: Stockton</v>
          </cell>
          <cell r="F5366">
            <v>87.742199999999997</v>
          </cell>
          <cell r="G5366">
            <v>3.9401139999999999</v>
          </cell>
          <cell r="H5366">
            <v>4.3939560000000002</v>
          </cell>
          <cell r="I5366">
            <v>-0.53954400000000002</v>
          </cell>
          <cell r="J5366">
            <v>-0.220777</v>
          </cell>
          <cell r="K5366">
            <v>0</v>
          </cell>
          <cell r="L5366">
            <v>0.220777</v>
          </cell>
          <cell r="M5366">
            <v>0.53954400000000002</v>
          </cell>
          <cell r="N5366">
            <v>0.53954400000000002</v>
          </cell>
          <cell r="O5366">
            <v>62</v>
          </cell>
        </row>
        <row r="5367">
          <cell r="A5367" t="str">
            <v>C&amp;I</v>
          </cell>
          <cell r="B5367">
            <v>14</v>
          </cell>
          <cell r="C5367" t="str">
            <v>S</v>
          </cell>
          <cell r="D5367" t="str">
            <v>PCT</v>
          </cell>
          <cell r="E5367" t="str">
            <v>LCA: Stockton</v>
          </cell>
          <cell r="F5367">
            <v>91.476600000000005</v>
          </cell>
          <cell r="G5367">
            <v>4.2760210000000001</v>
          </cell>
          <cell r="H5367">
            <v>4.3657700000000004</v>
          </cell>
          <cell r="I5367">
            <v>-0.53908829999999996</v>
          </cell>
          <cell r="J5367">
            <v>-0.2205906</v>
          </cell>
          <cell r="K5367">
            <v>0</v>
          </cell>
          <cell r="L5367">
            <v>0.2205906</v>
          </cell>
          <cell r="M5367">
            <v>0.53908829999999996</v>
          </cell>
          <cell r="N5367">
            <v>0.53908829999999996</v>
          </cell>
          <cell r="O5367">
            <v>62</v>
          </cell>
        </row>
        <row r="5368">
          <cell r="A5368" t="str">
            <v>C&amp;I</v>
          </cell>
          <cell r="B5368">
            <v>15</v>
          </cell>
          <cell r="C5368" t="str">
            <v>S</v>
          </cell>
          <cell r="D5368" t="str">
            <v>PCT</v>
          </cell>
          <cell r="E5368" t="str">
            <v>LCA: Stockton</v>
          </cell>
          <cell r="F5368">
            <v>94.632800000000003</v>
          </cell>
          <cell r="G5368">
            <v>4.3378139999999998</v>
          </cell>
          <cell r="H5368">
            <v>4.2817059999999998</v>
          </cell>
          <cell r="I5368">
            <v>-0.56531909999999996</v>
          </cell>
          <cell r="J5368">
            <v>-0.231324</v>
          </cell>
          <cell r="K5368">
            <v>0</v>
          </cell>
          <cell r="L5368">
            <v>0.231324</v>
          </cell>
          <cell r="M5368">
            <v>0.56531909999999996</v>
          </cell>
          <cell r="N5368">
            <v>0.56531909999999996</v>
          </cell>
          <cell r="O5368">
            <v>62</v>
          </cell>
        </row>
        <row r="5369">
          <cell r="A5369" t="str">
            <v>C&amp;I</v>
          </cell>
          <cell r="B5369">
            <v>16</v>
          </cell>
          <cell r="C5369" t="str">
            <v>S</v>
          </cell>
          <cell r="D5369" t="str">
            <v>PCT</v>
          </cell>
          <cell r="E5369" t="str">
            <v>LCA: Stockton</v>
          </cell>
          <cell r="F5369">
            <v>95.710899999999995</v>
          </cell>
          <cell r="G5369">
            <v>4.3454300000000003</v>
          </cell>
          <cell r="H5369">
            <v>4.2812650000000003</v>
          </cell>
          <cell r="I5369">
            <v>-0.53531569999999995</v>
          </cell>
          <cell r="J5369">
            <v>-0.21904680000000001</v>
          </cell>
          <cell r="K5369">
            <v>0</v>
          </cell>
          <cell r="L5369">
            <v>0.21904680000000001</v>
          </cell>
          <cell r="M5369">
            <v>0.53531569999999995</v>
          </cell>
          <cell r="N5369">
            <v>0.53531569999999995</v>
          </cell>
          <cell r="O5369">
            <v>62</v>
          </cell>
        </row>
        <row r="5370">
          <cell r="A5370" t="str">
            <v>C&amp;I</v>
          </cell>
          <cell r="B5370">
            <v>17</v>
          </cell>
          <cell r="C5370" t="str">
            <v>S</v>
          </cell>
          <cell r="D5370" t="str">
            <v>PCT</v>
          </cell>
          <cell r="E5370" t="str">
            <v>LCA: Stockton</v>
          </cell>
          <cell r="F5370">
            <v>95.789100000000005</v>
          </cell>
          <cell r="G5370">
            <v>4.2779489999999996</v>
          </cell>
          <cell r="H5370">
            <v>4.3091910000000002</v>
          </cell>
          <cell r="I5370">
            <v>-0.53781040000000002</v>
          </cell>
          <cell r="J5370">
            <v>-0.2200677</v>
          </cell>
          <cell r="K5370">
            <v>0</v>
          </cell>
          <cell r="L5370">
            <v>0.2200677</v>
          </cell>
          <cell r="M5370">
            <v>0.53781040000000002</v>
          </cell>
          <cell r="N5370">
            <v>0.53781040000000002</v>
          </cell>
          <cell r="O5370">
            <v>62</v>
          </cell>
        </row>
        <row r="5371">
          <cell r="A5371" t="str">
            <v>C&amp;I</v>
          </cell>
          <cell r="B5371">
            <v>18</v>
          </cell>
          <cell r="C5371" t="str">
            <v>S</v>
          </cell>
          <cell r="D5371" t="str">
            <v>PCT</v>
          </cell>
          <cell r="E5371" t="str">
            <v>LCA: Stockton</v>
          </cell>
          <cell r="F5371">
            <v>94.656300000000002</v>
          </cell>
          <cell r="G5371">
            <v>4.0395250000000003</v>
          </cell>
          <cell r="H5371">
            <v>3.94536</v>
          </cell>
          <cell r="I5371">
            <v>-0.54852840000000003</v>
          </cell>
          <cell r="J5371">
            <v>-0.2244534</v>
          </cell>
          <cell r="K5371">
            <v>0</v>
          </cell>
          <cell r="L5371">
            <v>0.2244534</v>
          </cell>
          <cell r="M5371">
            <v>0.54852840000000003</v>
          </cell>
          <cell r="N5371">
            <v>0.54852840000000003</v>
          </cell>
          <cell r="O5371">
            <v>62</v>
          </cell>
        </row>
        <row r="5372">
          <cell r="A5372" t="str">
            <v>C&amp;I</v>
          </cell>
          <cell r="B5372">
            <v>19</v>
          </cell>
          <cell r="C5372" t="str">
            <v>S</v>
          </cell>
          <cell r="D5372" t="str">
            <v>PCT</v>
          </cell>
          <cell r="E5372" t="str">
            <v>LCA: Stockton</v>
          </cell>
          <cell r="F5372">
            <v>93.023399999999995</v>
          </cell>
          <cell r="G5372">
            <v>1.584732</v>
          </cell>
          <cell r="H5372">
            <v>1.3381559999999999</v>
          </cell>
          <cell r="I5372">
            <v>-0.57408729999999997</v>
          </cell>
          <cell r="J5372">
            <v>-0.23491190000000001</v>
          </cell>
          <cell r="K5372">
            <v>0</v>
          </cell>
          <cell r="L5372">
            <v>0.23491190000000001</v>
          </cell>
          <cell r="M5372">
            <v>0.57408729999999997</v>
          </cell>
          <cell r="N5372">
            <v>0.57408729999999997</v>
          </cell>
          <cell r="O5372">
            <v>62</v>
          </cell>
        </row>
        <row r="5373">
          <cell r="A5373" t="str">
            <v>C&amp;I</v>
          </cell>
          <cell r="B5373">
            <v>20</v>
          </cell>
          <cell r="C5373" t="str">
            <v>S</v>
          </cell>
          <cell r="D5373" t="str">
            <v>PCT</v>
          </cell>
          <cell r="E5373" t="str">
            <v>LCA: Stockton</v>
          </cell>
          <cell r="F5373">
            <v>89.757800000000003</v>
          </cell>
          <cell r="G5373">
            <v>1.321391</v>
          </cell>
          <cell r="H5373">
            <v>0.83335490000000001</v>
          </cell>
          <cell r="I5373">
            <v>-0.55825780000000003</v>
          </cell>
          <cell r="J5373">
            <v>-0.22843459999999999</v>
          </cell>
          <cell r="K5373">
            <v>0</v>
          </cell>
          <cell r="L5373">
            <v>0.22843459999999999</v>
          </cell>
          <cell r="M5373">
            <v>0.55825780000000003</v>
          </cell>
          <cell r="N5373">
            <v>0.55825780000000003</v>
          </cell>
          <cell r="O5373">
            <v>62</v>
          </cell>
        </row>
        <row r="5374">
          <cell r="A5374" t="str">
            <v>C&amp;I</v>
          </cell>
          <cell r="B5374">
            <v>21</v>
          </cell>
          <cell r="C5374" t="str">
            <v>S</v>
          </cell>
          <cell r="D5374" t="str">
            <v>PCT</v>
          </cell>
          <cell r="E5374" t="str">
            <v>LCA: Stockton</v>
          </cell>
          <cell r="F5374">
            <v>85.890600000000006</v>
          </cell>
          <cell r="G5374">
            <v>1.1271949999999999</v>
          </cell>
          <cell r="H5374">
            <v>0.63934329999999995</v>
          </cell>
          <cell r="I5374">
            <v>-0.50974229999999998</v>
          </cell>
          <cell r="J5374">
            <v>-0.2085824</v>
          </cell>
          <cell r="K5374">
            <v>0</v>
          </cell>
          <cell r="L5374">
            <v>0.2085824</v>
          </cell>
          <cell r="M5374">
            <v>0.50974229999999998</v>
          </cell>
          <cell r="N5374">
            <v>0.50974229999999998</v>
          </cell>
          <cell r="O5374">
            <v>62</v>
          </cell>
        </row>
        <row r="5375">
          <cell r="A5375" t="str">
            <v>C&amp;I</v>
          </cell>
          <cell r="B5375">
            <v>22</v>
          </cell>
          <cell r="C5375" t="str">
            <v>S</v>
          </cell>
          <cell r="D5375" t="str">
            <v>PCT</v>
          </cell>
          <cell r="E5375" t="str">
            <v>LCA: Stockton</v>
          </cell>
          <cell r="F5375">
            <v>81.203100000000006</v>
          </cell>
          <cell r="G5375">
            <v>1.0584420000000001</v>
          </cell>
          <cell r="H5375">
            <v>0.74211870000000002</v>
          </cell>
          <cell r="I5375">
            <v>-0.49597190000000002</v>
          </cell>
          <cell r="J5375">
            <v>-0.20294770000000001</v>
          </cell>
          <cell r="K5375">
            <v>0</v>
          </cell>
          <cell r="L5375">
            <v>0.20294770000000001</v>
          </cell>
          <cell r="M5375">
            <v>0.49597190000000002</v>
          </cell>
          <cell r="N5375">
            <v>0.49597190000000002</v>
          </cell>
          <cell r="O5375">
            <v>62</v>
          </cell>
        </row>
        <row r="5376">
          <cell r="A5376" t="str">
            <v>C&amp;I</v>
          </cell>
          <cell r="B5376">
            <v>23</v>
          </cell>
          <cell r="C5376" t="str">
            <v>S</v>
          </cell>
          <cell r="D5376" t="str">
            <v>PCT</v>
          </cell>
          <cell r="E5376" t="str">
            <v>LCA: Stockton</v>
          </cell>
          <cell r="F5376">
            <v>78.046899999999994</v>
          </cell>
          <cell r="G5376">
            <v>0.8851658</v>
          </cell>
          <cell r="H5376">
            <v>0.78794759999999997</v>
          </cell>
          <cell r="I5376">
            <v>-0.46800560000000002</v>
          </cell>
          <cell r="J5376">
            <v>-0.19150410000000001</v>
          </cell>
          <cell r="K5376">
            <v>0</v>
          </cell>
          <cell r="L5376">
            <v>0.19150410000000001</v>
          </cell>
          <cell r="M5376">
            <v>0.46800560000000002</v>
          </cell>
          <cell r="N5376">
            <v>0.46800560000000002</v>
          </cell>
          <cell r="O5376">
            <v>62</v>
          </cell>
        </row>
        <row r="5377">
          <cell r="A5377" t="str">
            <v>C&amp;I</v>
          </cell>
          <cell r="B5377">
            <v>24</v>
          </cell>
          <cell r="C5377" t="str">
            <v>S</v>
          </cell>
          <cell r="D5377" t="str">
            <v>PCT</v>
          </cell>
          <cell r="E5377" t="str">
            <v>LCA: Stockton</v>
          </cell>
          <cell r="F5377">
            <v>76.257800000000003</v>
          </cell>
          <cell r="G5377">
            <v>0.9963301</v>
          </cell>
          <cell r="H5377">
            <v>0.83731789999999995</v>
          </cell>
          <cell r="I5377">
            <v>-0.45418550000000002</v>
          </cell>
          <cell r="J5377">
            <v>-0.18584899999999999</v>
          </cell>
          <cell r="K5377">
            <v>0</v>
          </cell>
          <cell r="L5377">
            <v>0.18584899999999999</v>
          </cell>
          <cell r="M5377">
            <v>0.45418550000000002</v>
          </cell>
          <cell r="N5377">
            <v>0.45418550000000002</v>
          </cell>
          <cell r="O5377">
            <v>62</v>
          </cell>
        </row>
        <row r="5378">
          <cell r="A5378" t="str">
            <v>C&amp;I</v>
          </cell>
          <cell r="B5378">
            <v>1</v>
          </cell>
          <cell r="C5378" t="str">
            <v>S</v>
          </cell>
          <cell r="D5378" t="str">
            <v>PCT</v>
          </cell>
          <cell r="E5378" t="str">
            <v>Tonnage: 2&lt;=tons&lt;3</v>
          </cell>
          <cell r="F5378">
            <v>68.634299999999996</v>
          </cell>
          <cell r="G5378">
            <v>3.0555020000000002</v>
          </cell>
          <cell r="H5378">
            <v>2.779325</v>
          </cell>
          <cell r="I5378">
            <v>-0.59289619999999998</v>
          </cell>
          <cell r="J5378">
            <v>-0.2426083</v>
          </cell>
          <cell r="K5378">
            <v>0</v>
          </cell>
          <cell r="L5378">
            <v>0.2426083</v>
          </cell>
          <cell r="M5378">
            <v>0.59289619999999998</v>
          </cell>
          <cell r="N5378">
            <v>0.59289619999999998</v>
          </cell>
          <cell r="O5378">
            <v>11</v>
          </cell>
        </row>
        <row r="5379">
          <cell r="A5379" t="str">
            <v>C&amp;I</v>
          </cell>
          <cell r="B5379">
            <v>2</v>
          </cell>
          <cell r="C5379" t="str">
            <v>S</v>
          </cell>
          <cell r="D5379" t="str">
            <v>PCT</v>
          </cell>
          <cell r="E5379" t="str">
            <v>Tonnage: 2&lt;=tons&lt;3</v>
          </cell>
          <cell r="F5379">
            <v>66.410399999999996</v>
          </cell>
          <cell r="G5379">
            <v>3.0535800000000002</v>
          </cell>
          <cell r="H5379">
            <v>2.6784590000000001</v>
          </cell>
          <cell r="I5379">
            <v>-0.59377550000000001</v>
          </cell>
          <cell r="J5379">
            <v>-0.24296809999999999</v>
          </cell>
          <cell r="K5379">
            <v>0</v>
          </cell>
          <cell r="L5379">
            <v>0.24296809999999999</v>
          </cell>
          <cell r="M5379">
            <v>0.59377550000000001</v>
          </cell>
          <cell r="N5379">
            <v>0.59377550000000001</v>
          </cell>
          <cell r="O5379">
            <v>11</v>
          </cell>
        </row>
        <row r="5380">
          <cell r="A5380" t="str">
            <v>C&amp;I</v>
          </cell>
          <cell r="B5380">
            <v>3</v>
          </cell>
          <cell r="C5380" t="str">
            <v>S</v>
          </cell>
          <cell r="D5380" t="str">
            <v>PCT</v>
          </cell>
          <cell r="E5380" t="str">
            <v>Tonnage: 2&lt;=tons&lt;3</v>
          </cell>
          <cell r="F5380">
            <v>63.582099999999997</v>
          </cell>
          <cell r="G5380">
            <v>3.0258750000000001</v>
          </cell>
          <cell r="H5380">
            <v>2.6666020000000001</v>
          </cell>
          <cell r="I5380">
            <v>-0.59332039999999997</v>
          </cell>
          <cell r="J5380">
            <v>-0.24278189999999999</v>
          </cell>
          <cell r="K5380">
            <v>0</v>
          </cell>
          <cell r="L5380">
            <v>0.24278189999999999</v>
          </cell>
          <cell r="M5380">
            <v>0.59332039999999997</v>
          </cell>
          <cell r="N5380">
            <v>0.59332039999999997</v>
          </cell>
          <cell r="O5380">
            <v>11</v>
          </cell>
        </row>
        <row r="5381">
          <cell r="A5381" t="str">
            <v>C&amp;I</v>
          </cell>
          <cell r="B5381">
            <v>4</v>
          </cell>
          <cell r="C5381" t="str">
            <v>S</v>
          </cell>
          <cell r="D5381" t="str">
            <v>PCT</v>
          </cell>
          <cell r="E5381" t="str">
            <v>Tonnage: 2&lt;=tons&lt;3</v>
          </cell>
          <cell r="F5381">
            <v>63.156700000000001</v>
          </cell>
          <cell r="G5381">
            <v>3.0126219999999999</v>
          </cell>
          <cell r="H5381">
            <v>2.6606809999999999</v>
          </cell>
          <cell r="I5381">
            <v>-0.58966479999999999</v>
          </cell>
          <cell r="J5381">
            <v>-0.2412861</v>
          </cell>
          <cell r="K5381">
            <v>0</v>
          </cell>
          <cell r="L5381">
            <v>0.2412861</v>
          </cell>
          <cell r="M5381">
            <v>0.58966479999999999</v>
          </cell>
          <cell r="N5381">
            <v>0.58966479999999999</v>
          </cell>
          <cell r="O5381">
            <v>11</v>
          </cell>
        </row>
        <row r="5382">
          <cell r="A5382" t="str">
            <v>C&amp;I</v>
          </cell>
          <cell r="B5382">
            <v>5</v>
          </cell>
          <cell r="C5382" t="str">
            <v>S</v>
          </cell>
          <cell r="D5382" t="str">
            <v>PCT</v>
          </cell>
          <cell r="E5382" t="str">
            <v>Tonnage: 2&lt;=tons&lt;3</v>
          </cell>
          <cell r="F5382">
            <v>62.731299999999997</v>
          </cell>
          <cell r="G5382">
            <v>2.9849299999999999</v>
          </cell>
          <cell r="H5382">
            <v>2.8805429999999999</v>
          </cell>
          <cell r="I5382">
            <v>-0.59097449999999996</v>
          </cell>
          <cell r="J5382">
            <v>-0.24182200000000001</v>
          </cell>
          <cell r="K5382">
            <v>0</v>
          </cell>
          <cell r="L5382">
            <v>0.24182200000000001</v>
          </cell>
          <cell r="M5382">
            <v>0.59097449999999996</v>
          </cell>
          <cell r="N5382">
            <v>0.59097449999999996</v>
          </cell>
          <cell r="O5382">
            <v>11</v>
          </cell>
        </row>
        <row r="5383">
          <cell r="A5383" t="str">
            <v>C&amp;I</v>
          </cell>
          <cell r="B5383">
            <v>6</v>
          </cell>
          <cell r="C5383" t="str">
            <v>S</v>
          </cell>
          <cell r="D5383" t="str">
            <v>PCT</v>
          </cell>
          <cell r="E5383" t="str">
            <v>Tonnage: 2&lt;=tons&lt;3</v>
          </cell>
          <cell r="F5383">
            <v>62.231299999999997</v>
          </cell>
          <cell r="G5383">
            <v>3.0012539999999999</v>
          </cell>
          <cell r="H5383">
            <v>2.7460580000000001</v>
          </cell>
          <cell r="I5383">
            <v>-0.59290750000000003</v>
          </cell>
          <cell r="J5383">
            <v>-0.24261289999999999</v>
          </cell>
          <cell r="K5383">
            <v>0</v>
          </cell>
          <cell r="L5383">
            <v>0.24261289999999999</v>
          </cell>
          <cell r="M5383">
            <v>0.59290750000000003</v>
          </cell>
          <cell r="N5383">
            <v>0.59290750000000003</v>
          </cell>
          <cell r="O5383">
            <v>11</v>
          </cell>
        </row>
        <row r="5384">
          <cell r="A5384" t="str">
            <v>C&amp;I</v>
          </cell>
          <cell r="B5384">
            <v>7</v>
          </cell>
          <cell r="C5384" t="str">
            <v>S</v>
          </cell>
          <cell r="D5384" t="str">
            <v>PCT</v>
          </cell>
          <cell r="E5384" t="str">
            <v>Tonnage: 2&lt;=tons&lt;3</v>
          </cell>
          <cell r="F5384">
            <v>62.358199999999997</v>
          </cell>
          <cell r="G5384">
            <v>3.0969859999999998</v>
          </cell>
          <cell r="H5384">
            <v>3.0285329999999999</v>
          </cell>
          <cell r="I5384">
            <v>-0.62197930000000001</v>
          </cell>
          <cell r="J5384">
            <v>-0.25450889999999998</v>
          </cell>
          <cell r="K5384">
            <v>0</v>
          </cell>
          <cell r="L5384">
            <v>0.25450889999999998</v>
          </cell>
          <cell r="M5384">
            <v>0.62197930000000001</v>
          </cell>
          <cell r="N5384">
            <v>0.62197930000000001</v>
          </cell>
          <cell r="O5384">
            <v>11</v>
          </cell>
        </row>
        <row r="5385">
          <cell r="A5385" t="str">
            <v>C&amp;I</v>
          </cell>
          <cell r="B5385">
            <v>8</v>
          </cell>
          <cell r="C5385" t="str">
            <v>S</v>
          </cell>
          <cell r="D5385" t="str">
            <v>PCT</v>
          </cell>
          <cell r="E5385" t="str">
            <v>Tonnage: 2&lt;=tons&lt;3</v>
          </cell>
          <cell r="F5385">
            <v>64.4328</v>
          </cell>
          <cell r="G5385">
            <v>2.1797780000000002</v>
          </cell>
          <cell r="H5385">
            <v>1.6690100000000001</v>
          </cell>
          <cell r="I5385">
            <v>-0.62721789999999999</v>
          </cell>
          <cell r="J5385">
            <v>-0.25665250000000001</v>
          </cell>
          <cell r="K5385">
            <v>0</v>
          </cell>
          <cell r="L5385">
            <v>0.25665250000000001</v>
          </cell>
          <cell r="M5385">
            <v>0.62721789999999999</v>
          </cell>
          <cell r="N5385">
            <v>0.62721789999999999</v>
          </cell>
          <cell r="O5385">
            <v>11</v>
          </cell>
        </row>
        <row r="5386">
          <cell r="A5386" t="str">
            <v>C&amp;I</v>
          </cell>
          <cell r="B5386">
            <v>9</v>
          </cell>
          <cell r="C5386" t="str">
            <v>S</v>
          </cell>
          <cell r="D5386" t="str">
            <v>PCT</v>
          </cell>
          <cell r="E5386" t="str">
            <v>Tonnage: 2&lt;=tons&lt;3</v>
          </cell>
          <cell r="F5386">
            <v>69.126900000000006</v>
          </cell>
          <cell r="G5386">
            <v>3.0234160000000001</v>
          </cell>
          <cell r="H5386">
            <v>2.6322420000000002</v>
          </cell>
          <cell r="I5386">
            <v>-0.63776169999999999</v>
          </cell>
          <cell r="J5386">
            <v>-0.2609669</v>
          </cell>
          <cell r="K5386">
            <v>0</v>
          </cell>
          <cell r="L5386">
            <v>0.2609669</v>
          </cell>
          <cell r="M5386">
            <v>0.63776169999999999</v>
          </cell>
          <cell r="N5386">
            <v>0.63776169999999999</v>
          </cell>
          <cell r="O5386">
            <v>11</v>
          </cell>
        </row>
        <row r="5387">
          <cell r="A5387" t="str">
            <v>C&amp;I</v>
          </cell>
          <cell r="B5387">
            <v>10</v>
          </cell>
          <cell r="C5387" t="str">
            <v>S</v>
          </cell>
          <cell r="D5387" t="str">
            <v>PCT</v>
          </cell>
          <cell r="E5387" t="str">
            <v>Tonnage: 2&lt;=tons&lt;3</v>
          </cell>
          <cell r="F5387">
            <v>75.2239</v>
          </cell>
          <cell r="G5387">
            <v>3.861335</v>
          </cell>
          <cell r="H5387">
            <v>3.6566890000000001</v>
          </cell>
          <cell r="I5387">
            <v>-0.85395719999999997</v>
          </cell>
          <cell r="J5387">
            <v>-0.34943239999999998</v>
          </cell>
          <cell r="K5387">
            <v>0</v>
          </cell>
          <cell r="L5387">
            <v>0.34943239999999998</v>
          </cell>
          <cell r="M5387">
            <v>0.85395719999999997</v>
          </cell>
          <cell r="N5387">
            <v>0.85395719999999997</v>
          </cell>
          <cell r="O5387">
            <v>11</v>
          </cell>
        </row>
        <row r="5388">
          <cell r="A5388" t="str">
            <v>C&amp;I</v>
          </cell>
          <cell r="B5388">
            <v>11</v>
          </cell>
          <cell r="C5388" t="str">
            <v>S</v>
          </cell>
          <cell r="D5388" t="str">
            <v>PCT</v>
          </cell>
          <cell r="E5388" t="str">
            <v>Tonnage: 2&lt;=tons&lt;3</v>
          </cell>
          <cell r="F5388">
            <v>81.373099999999994</v>
          </cell>
          <cell r="G5388">
            <v>4.4052530000000001</v>
          </cell>
          <cell r="H5388">
            <v>4.1756690000000001</v>
          </cell>
          <cell r="I5388">
            <v>-0.72743539999999995</v>
          </cell>
          <cell r="J5388">
            <v>-0.2976606</v>
          </cell>
          <cell r="K5388">
            <v>0</v>
          </cell>
          <cell r="L5388">
            <v>0.2976606</v>
          </cell>
          <cell r="M5388">
            <v>0.72743539999999995</v>
          </cell>
          <cell r="N5388">
            <v>0.72743539999999995</v>
          </cell>
          <cell r="O5388">
            <v>11</v>
          </cell>
        </row>
        <row r="5389">
          <cell r="A5389" t="str">
            <v>C&amp;I</v>
          </cell>
          <cell r="B5389">
            <v>12</v>
          </cell>
          <cell r="C5389" t="str">
            <v>S</v>
          </cell>
          <cell r="D5389" t="str">
            <v>PCT</v>
          </cell>
          <cell r="E5389" t="str">
            <v>Tonnage: 2&lt;=tons&lt;3</v>
          </cell>
          <cell r="F5389">
            <v>85.447800000000001</v>
          </cell>
          <cell r="G5389">
            <v>4.8174149999999996</v>
          </cell>
          <cell r="H5389">
            <v>4.3988560000000003</v>
          </cell>
          <cell r="I5389">
            <v>-0.72106300000000001</v>
          </cell>
          <cell r="J5389">
            <v>-0.29505310000000001</v>
          </cell>
          <cell r="K5389">
            <v>0</v>
          </cell>
          <cell r="L5389">
            <v>0.29505310000000001</v>
          </cell>
          <cell r="M5389">
            <v>0.72106300000000001</v>
          </cell>
          <cell r="N5389">
            <v>0.72106300000000001</v>
          </cell>
          <cell r="O5389">
            <v>11</v>
          </cell>
        </row>
        <row r="5390">
          <cell r="A5390" t="str">
            <v>C&amp;I</v>
          </cell>
          <cell r="B5390">
            <v>13</v>
          </cell>
          <cell r="C5390" t="str">
            <v>S</v>
          </cell>
          <cell r="D5390" t="str">
            <v>PCT</v>
          </cell>
          <cell r="E5390" t="str">
            <v>Tonnage: 2&lt;=tons&lt;3</v>
          </cell>
          <cell r="F5390">
            <v>88.7239</v>
          </cell>
          <cell r="G5390">
            <v>5.1942360000000001</v>
          </cell>
          <cell r="H5390">
            <v>5.2455119999999997</v>
          </cell>
          <cell r="I5390">
            <v>-0.73543250000000004</v>
          </cell>
          <cell r="J5390">
            <v>-0.30093300000000001</v>
          </cell>
          <cell r="K5390">
            <v>0</v>
          </cell>
          <cell r="L5390">
            <v>0.30093300000000001</v>
          </cell>
          <cell r="M5390">
            <v>0.73543250000000004</v>
          </cell>
          <cell r="N5390">
            <v>0.73543250000000004</v>
          </cell>
          <cell r="O5390">
            <v>11</v>
          </cell>
        </row>
        <row r="5391">
          <cell r="A5391" t="str">
            <v>C&amp;I</v>
          </cell>
          <cell r="B5391">
            <v>14</v>
          </cell>
          <cell r="C5391" t="str">
            <v>S</v>
          </cell>
          <cell r="D5391" t="str">
            <v>PCT</v>
          </cell>
          <cell r="E5391" t="str">
            <v>Tonnage: 2&lt;=tons&lt;3</v>
          </cell>
          <cell r="F5391">
            <v>91.149299999999997</v>
          </cell>
          <cell r="G5391">
            <v>5.3008059999999997</v>
          </cell>
          <cell r="H5391">
            <v>5.4797140000000004</v>
          </cell>
          <cell r="I5391">
            <v>-0.69304659999999996</v>
          </cell>
          <cell r="J5391">
            <v>-0.28358909999999998</v>
          </cell>
          <cell r="K5391">
            <v>0</v>
          </cell>
          <cell r="L5391">
            <v>0.28358909999999998</v>
          </cell>
          <cell r="M5391">
            <v>0.69304659999999996</v>
          </cell>
          <cell r="N5391">
            <v>0.69304659999999996</v>
          </cell>
          <cell r="O5391">
            <v>11</v>
          </cell>
        </row>
        <row r="5392">
          <cell r="A5392" t="str">
            <v>C&amp;I</v>
          </cell>
          <cell r="B5392">
            <v>15</v>
          </cell>
          <cell r="C5392" t="str">
            <v>S</v>
          </cell>
          <cell r="D5392" t="str">
            <v>PCT</v>
          </cell>
          <cell r="E5392" t="str">
            <v>Tonnage: 2&lt;=tons&lt;3</v>
          </cell>
          <cell r="F5392">
            <v>93.5</v>
          </cell>
          <cell r="G5392">
            <v>5.6330070000000001</v>
          </cell>
          <cell r="H5392">
            <v>6.0509630000000003</v>
          </cell>
          <cell r="I5392">
            <v>-0.73500359999999998</v>
          </cell>
          <cell r="J5392">
            <v>-0.30075750000000001</v>
          </cell>
          <cell r="K5392">
            <v>0</v>
          </cell>
          <cell r="L5392">
            <v>0.30075750000000001</v>
          </cell>
          <cell r="M5392">
            <v>0.73500359999999998</v>
          </cell>
          <cell r="N5392">
            <v>0.73500359999999998</v>
          </cell>
          <cell r="O5392">
            <v>11</v>
          </cell>
        </row>
        <row r="5393">
          <cell r="A5393" t="str">
            <v>C&amp;I</v>
          </cell>
          <cell r="B5393">
            <v>16</v>
          </cell>
          <cell r="C5393" t="str">
            <v>S</v>
          </cell>
          <cell r="D5393" t="str">
            <v>PCT</v>
          </cell>
          <cell r="E5393" t="str">
            <v>Tonnage: 2&lt;=tons&lt;3</v>
          </cell>
          <cell r="F5393">
            <v>95.149299999999997</v>
          </cell>
          <cell r="G5393">
            <v>5.797485</v>
          </cell>
          <cell r="H5393">
            <v>4.5528190000000004</v>
          </cell>
          <cell r="I5393">
            <v>-0.76803860000000002</v>
          </cell>
          <cell r="J5393">
            <v>-0.31427519999999998</v>
          </cell>
          <cell r="K5393">
            <v>0</v>
          </cell>
          <cell r="L5393">
            <v>0.31427519999999998</v>
          </cell>
          <cell r="M5393">
            <v>0.76803860000000002</v>
          </cell>
          <cell r="N5393">
            <v>0.76803860000000002</v>
          </cell>
          <cell r="O5393">
            <v>11</v>
          </cell>
        </row>
        <row r="5394">
          <cell r="A5394" t="str">
            <v>C&amp;I</v>
          </cell>
          <cell r="B5394">
            <v>17</v>
          </cell>
          <cell r="C5394" t="str">
            <v>S</v>
          </cell>
          <cell r="D5394" t="str">
            <v>PCT</v>
          </cell>
          <cell r="E5394" t="str">
            <v>Tonnage: 2&lt;=tons&lt;3</v>
          </cell>
          <cell r="F5394">
            <v>96</v>
          </cell>
          <cell r="G5394">
            <v>5.1953569999999996</v>
          </cell>
          <cell r="H5394">
            <v>4.000953</v>
          </cell>
          <cell r="I5394">
            <v>-0.75119559999999996</v>
          </cell>
          <cell r="J5394">
            <v>-0.30738310000000002</v>
          </cell>
          <cell r="K5394">
            <v>0</v>
          </cell>
          <cell r="L5394">
            <v>0.30738310000000002</v>
          </cell>
          <cell r="M5394">
            <v>0.75119559999999996</v>
          </cell>
          <cell r="N5394">
            <v>0.75119559999999996</v>
          </cell>
          <cell r="O5394">
            <v>11</v>
          </cell>
        </row>
        <row r="5395">
          <cell r="A5395" t="str">
            <v>C&amp;I</v>
          </cell>
          <cell r="B5395">
            <v>18</v>
          </cell>
          <cell r="C5395" t="str">
            <v>S</v>
          </cell>
          <cell r="D5395" t="str">
            <v>PCT</v>
          </cell>
          <cell r="E5395" t="str">
            <v>Tonnage: 2&lt;=tons&lt;3</v>
          </cell>
          <cell r="F5395">
            <v>96.052199999999999</v>
          </cell>
          <cell r="G5395">
            <v>3.293066</v>
          </cell>
          <cell r="H5395">
            <v>2.3961250000000001</v>
          </cell>
          <cell r="I5395">
            <v>-0.70507790000000004</v>
          </cell>
          <cell r="J5395">
            <v>-0.28851209999999999</v>
          </cell>
          <cell r="K5395">
            <v>0</v>
          </cell>
          <cell r="L5395">
            <v>0.28851209999999999</v>
          </cell>
          <cell r="M5395">
            <v>0.70507790000000004</v>
          </cell>
          <cell r="N5395">
            <v>0.70507790000000004</v>
          </cell>
          <cell r="O5395">
            <v>11</v>
          </cell>
        </row>
        <row r="5396">
          <cell r="A5396" t="str">
            <v>C&amp;I</v>
          </cell>
          <cell r="B5396">
            <v>19</v>
          </cell>
          <cell r="C5396" t="str">
            <v>S</v>
          </cell>
          <cell r="D5396" t="str">
            <v>PCT</v>
          </cell>
          <cell r="E5396" t="str">
            <v>Tonnage: 2&lt;=tons&lt;3</v>
          </cell>
          <cell r="F5396">
            <v>94.380600000000001</v>
          </cell>
          <cell r="G5396">
            <v>2.4816410000000002</v>
          </cell>
          <cell r="H5396">
            <v>1.9739800000000001</v>
          </cell>
          <cell r="I5396">
            <v>-0.69569709999999996</v>
          </cell>
          <cell r="J5396">
            <v>-0.28467360000000003</v>
          </cell>
          <cell r="K5396">
            <v>0</v>
          </cell>
          <cell r="L5396">
            <v>0.28467360000000003</v>
          </cell>
          <cell r="M5396">
            <v>0.69569709999999996</v>
          </cell>
          <cell r="N5396">
            <v>0.69569709999999996</v>
          </cell>
          <cell r="O5396">
            <v>11</v>
          </cell>
        </row>
        <row r="5397">
          <cell r="A5397" t="str">
            <v>C&amp;I</v>
          </cell>
          <cell r="B5397">
            <v>20</v>
          </cell>
          <cell r="C5397" t="str">
            <v>S</v>
          </cell>
          <cell r="D5397" t="str">
            <v>PCT</v>
          </cell>
          <cell r="E5397" t="str">
            <v>Tonnage: 2&lt;=tons&lt;3</v>
          </cell>
          <cell r="F5397">
            <v>89.261200000000002</v>
          </cell>
          <cell r="G5397">
            <v>2.9693260000000001</v>
          </cell>
          <cell r="H5397">
            <v>2.1800769999999998</v>
          </cell>
          <cell r="I5397">
            <v>-0.67470669999999999</v>
          </cell>
          <cell r="J5397">
            <v>-0.27608450000000001</v>
          </cell>
          <cell r="K5397">
            <v>0</v>
          </cell>
          <cell r="L5397">
            <v>0.27608450000000001</v>
          </cell>
          <cell r="M5397">
            <v>0.67470669999999999</v>
          </cell>
          <cell r="N5397">
            <v>0.67470669999999999</v>
          </cell>
          <cell r="O5397">
            <v>11</v>
          </cell>
        </row>
        <row r="5398">
          <cell r="A5398" t="str">
            <v>C&amp;I</v>
          </cell>
          <cell r="B5398">
            <v>21</v>
          </cell>
          <cell r="C5398" t="str">
            <v>S</v>
          </cell>
          <cell r="D5398" t="str">
            <v>PCT</v>
          </cell>
          <cell r="E5398" t="str">
            <v>Tonnage: 2&lt;=tons&lt;3</v>
          </cell>
          <cell r="F5398">
            <v>84.111900000000006</v>
          </cell>
          <cell r="G5398">
            <v>3.1708919999999998</v>
          </cell>
          <cell r="H5398">
            <v>2.9159799999999998</v>
          </cell>
          <cell r="I5398">
            <v>-0.65325429999999995</v>
          </cell>
          <cell r="J5398">
            <v>-0.2673064</v>
          </cell>
          <cell r="K5398">
            <v>0</v>
          </cell>
          <cell r="L5398">
            <v>0.2673064</v>
          </cell>
          <cell r="M5398">
            <v>0.65325429999999995</v>
          </cell>
          <cell r="N5398">
            <v>0.65325429999999995</v>
          </cell>
          <cell r="O5398">
            <v>11</v>
          </cell>
        </row>
        <row r="5399">
          <cell r="A5399" t="str">
            <v>C&amp;I</v>
          </cell>
          <cell r="B5399">
            <v>22</v>
          </cell>
          <cell r="C5399" t="str">
            <v>S</v>
          </cell>
          <cell r="D5399" t="str">
            <v>PCT</v>
          </cell>
          <cell r="E5399" t="str">
            <v>Tonnage: 2&lt;=tons&lt;3</v>
          </cell>
          <cell r="F5399">
            <v>80.335800000000006</v>
          </cell>
          <cell r="G5399">
            <v>3.353904</v>
          </cell>
          <cell r="H5399">
            <v>2.7620309999999999</v>
          </cell>
          <cell r="I5399">
            <v>-0.61395189999999999</v>
          </cell>
          <cell r="J5399">
            <v>-0.25122410000000001</v>
          </cell>
          <cell r="K5399">
            <v>0</v>
          </cell>
          <cell r="L5399">
            <v>0.25122410000000001</v>
          </cell>
          <cell r="M5399">
            <v>0.61395189999999999</v>
          </cell>
          <cell r="N5399">
            <v>0.61395189999999999</v>
          </cell>
          <cell r="O5399">
            <v>11</v>
          </cell>
        </row>
        <row r="5400">
          <cell r="A5400" t="str">
            <v>C&amp;I</v>
          </cell>
          <cell r="B5400">
            <v>23</v>
          </cell>
          <cell r="C5400" t="str">
            <v>S</v>
          </cell>
          <cell r="D5400" t="str">
            <v>PCT</v>
          </cell>
          <cell r="E5400" t="str">
            <v>Tonnage: 2&lt;=tons&lt;3</v>
          </cell>
          <cell r="F5400">
            <v>78.111900000000006</v>
          </cell>
          <cell r="G5400">
            <v>3.0804269999999998</v>
          </cell>
          <cell r="H5400">
            <v>2.670922</v>
          </cell>
          <cell r="I5400">
            <v>-0.62119409999999997</v>
          </cell>
          <cell r="J5400">
            <v>-0.25418760000000001</v>
          </cell>
          <cell r="K5400">
            <v>0</v>
          </cell>
          <cell r="L5400">
            <v>0.25418760000000001</v>
          </cell>
          <cell r="M5400">
            <v>0.62119409999999997</v>
          </cell>
          <cell r="N5400">
            <v>0.62119409999999997</v>
          </cell>
          <cell r="O5400">
            <v>11</v>
          </cell>
        </row>
        <row r="5401">
          <cell r="A5401" t="str">
            <v>C&amp;I</v>
          </cell>
          <cell r="B5401">
            <v>24</v>
          </cell>
          <cell r="C5401" t="str">
            <v>S</v>
          </cell>
          <cell r="D5401" t="str">
            <v>PCT</v>
          </cell>
          <cell r="E5401" t="str">
            <v>Tonnage: 2&lt;=tons&lt;3</v>
          </cell>
          <cell r="F5401">
            <v>76.037300000000002</v>
          </cell>
          <cell r="G5401">
            <v>3.0549219999999999</v>
          </cell>
          <cell r="H5401">
            <v>2.7163460000000001</v>
          </cell>
          <cell r="I5401">
            <v>-0.60390390000000005</v>
          </cell>
          <cell r="J5401">
            <v>-0.24711259999999999</v>
          </cell>
          <cell r="K5401">
            <v>0</v>
          </cell>
          <cell r="L5401">
            <v>0.24711259999999999</v>
          </cell>
          <cell r="M5401">
            <v>0.60390390000000005</v>
          </cell>
          <cell r="N5401">
            <v>0.60390390000000005</v>
          </cell>
          <cell r="O5401">
            <v>11</v>
          </cell>
        </row>
        <row r="5402">
          <cell r="A5402" t="str">
            <v>C&amp;I</v>
          </cell>
          <cell r="B5402">
            <v>1</v>
          </cell>
          <cell r="C5402" t="str">
            <v>S</v>
          </cell>
          <cell r="D5402" t="str">
            <v>PCT</v>
          </cell>
          <cell r="E5402" t="str">
            <v>Tonnage: 3&lt;=tons&lt;4</v>
          </cell>
          <cell r="F5402">
            <v>68.296899999999994</v>
          </cell>
          <cell r="G5402">
            <v>0.91782719999999995</v>
          </cell>
          <cell r="H5402">
            <v>0.82260449999999996</v>
          </cell>
          <cell r="I5402">
            <v>-0.48850399999999999</v>
          </cell>
          <cell r="J5402">
            <v>-0.19989190000000001</v>
          </cell>
          <cell r="K5402">
            <v>0</v>
          </cell>
          <cell r="L5402">
            <v>0.19989190000000001</v>
          </cell>
          <cell r="M5402">
            <v>0.48850399999999999</v>
          </cell>
          <cell r="N5402">
            <v>0.48850399999999999</v>
          </cell>
          <cell r="O5402">
            <v>25</v>
          </cell>
        </row>
        <row r="5403">
          <cell r="A5403" t="str">
            <v>C&amp;I</v>
          </cell>
          <cell r="B5403">
            <v>2</v>
          </cell>
          <cell r="C5403" t="str">
            <v>S</v>
          </cell>
          <cell r="D5403" t="str">
            <v>PCT</v>
          </cell>
          <cell r="E5403" t="str">
            <v>Tonnage: 3&lt;=tons&lt;4</v>
          </cell>
          <cell r="F5403">
            <v>66.125</v>
          </cell>
          <cell r="G5403">
            <v>0.77784660000000005</v>
          </cell>
          <cell r="H5403">
            <v>0.68517019999999995</v>
          </cell>
          <cell r="I5403">
            <v>-0.49100260000000001</v>
          </cell>
          <cell r="J5403">
            <v>-0.20091429999999999</v>
          </cell>
          <cell r="K5403">
            <v>0</v>
          </cell>
          <cell r="L5403">
            <v>0.20091429999999999</v>
          </cell>
          <cell r="M5403">
            <v>0.49100260000000001</v>
          </cell>
          <cell r="N5403">
            <v>0.49100260000000001</v>
          </cell>
          <cell r="O5403">
            <v>25</v>
          </cell>
        </row>
        <row r="5404">
          <cell r="A5404" t="str">
            <v>C&amp;I</v>
          </cell>
          <cell r="B5404">
            <v>3</v>
          </cell>
          <cell r="C5404" t="str">
            <v>S</v>
          </cell>
          <cell r="D5404" t="str">
            <v>PCT</v>
          </cell>
          <cell r="E5404" t="str">
            <v>Tonnage: 3&lt;=tons&lt;4</v>
          </cell>
          <cell r="F5404">
            <v>64.730500000000006</v>
          </cell>
          <cell r="G5404">
            <v>0.65553950000000005</v>
          </cell>
          <cell r="H5404">
            <v>0.70780449999999995</v>
          </cell>
          <cell r="I5404">
            <v>-0.48772110000000002</v>
          </cell>
          <cell r="J5404">
            <v>-0.19957150000000001</v>
          </cell>
          <cell r="K5404">
            <v>0</v>
          </cell>
          <cell r="L5404">
            <v>0.19957150000000001</v>
          </cell>
          <cell r="M5404">
            <v>0.48772110000000002</v>
          </cell>
          <cell r="N5404">
            <v>0.48772110000000002</v>
          </cell>
          <cell r="O5404">
            <v>25</v>
          </cell>
        </row>
        <row r="5405">
          <cell r="A5405" t="str">
            <v>C&amp;I</v>
          </cell>
          <cell r="B5405">
            <v>4</v>
          </cell>
          <cell r="C5405" t="str">
            <v>S</v>
          </cell>
          <cell r="D5405" t="str">
            <v>PCT</v>
          </cell>
          <cell r="E5405" t="str">
            <v>Tonnage: 3&lt;=tons&lt;4</v>
          </cell>
          <cell r="F5405">
            <v>64.335899999999995</v>
          </cell>
          <cell r="G5405">
            <v>0.65634239999999999</v>
          </cell>
          <cell r="H5405">
            <v>0.8240132</v>
          </cell>
          <cell r="I5405">
            <v>-0.4846839</v>
          </cell>
          <cell r="J5405">
            <v>-0.1983287</v>
          </cell>
          <cell r="K5405">
            <v>0</v>
          </cell>
          <cell r="L5405">
            <v>0.1983287</v>
          </cell>
          <cell r="M5405">
            <v>0.4846839</v>
          </cell>
          <cell r="N5405">
            <v>0.4846839</v>
          </cell>
          <cell r="O5405">
            <v>25</v>
          </cell>
        </row>
        <row r="5406">
          <cell r="A5406" t="str">
            <v>C&amp;I</v>
          </cell>
          <cell r="B5406">
            <v>5</v>
          </cell>
          <cell r="C5406" t="str">
            <v>S</v>
          </cell>
          <cell r="D5406" t="str">
            <v>PCT</v>
          </cell>
          <cell r="E5406" t="str">
            <v>Tonnage: 3&lt;=tons&lt;4</v>
          </cell>
          <cell r="F5406">
            <v>63.507800000000003</v>
          </cell>
          <cell r="G5406">
            <v>0.64723819999999999</v>
          </cell>
          <cell r="H5406">
            <v>0.72316069999999999</v>
          </cell>
          <cell r="I5406">
            <v>-0.47781299999999999</v>
          </cell>
          <cell r="J5406">
            <v>-0.1955172</v>
          </cell>
          <cell r="K5406">
            <v>0</v>
          </cell>
          <cell r="L5406">
            <v>0.1955172</v>
          </cell>
          <cell r="M5406">
            <v>0.47781299999999999</v>
          </cell>
          <cell r="N5406">
            <v>0.47781299999999999</v>
          </cell>
          <cell r="O5406">
            <v>25</v>
          </cell>
        </row>
        <row r="5407">
          <cell r="A5407" t="str">
            <v>C&amp;I</v>
          </cell>
          <cell r="B5407">
            <v>6</v>
          </cell>
          <cell r="C5407" t="str">
            <v>S</v>
          </cell>
          <cell r="D5407" t="str">
            <v>PCT</v>
          </cell>
          <cell r="E5407" t="str">
            <v>Tonnage: 3&lt;=tons&lt;4</v>
          </cell>
          <cell r="F5407">
            <v>62.863300000000002</v>
          </cell>
          <cell r="G5407">
            <v>0.63175049999999999</v>
          </cell>
          <cell r="H5407">
            <v>0.69017170000000005</v>
          </cell>
          <cell r="I5407">
            <v>-0.47481380000000001</v>
          </cell>
          <cell r="J5407">
            <v>-0.19428989999999999</v>
          </cell>
          <cell r="K5407">
            <v>0</v>
          </cell>
          <cell r="L5407">
            <v>0.19428989999999999</v>
          </cell>
          <cell r="M5407">
            <v>0.47481380000000001</v>
          </cell>
          <cell r="N5407">
            <v>0.47481380000000001</v>
          </cell>
          <cell r="O5407">
            <v>25</v>
          </cell>
        </row>
        <row r="5408">
          <cell r="A5408" t="str">
            <v>C&amp;I</v>
          </cell>
          <cell r="B5408">
            <v>7</v>
          </cell>
          <cell r="C5408" t="str">
            <v>S</v>
          </cell>
          <cell r="D5408" t="str">
            <v>PCT</v>
          </cell>
          <cell r="E5408" t="str">
            <v>Tonnage: 3&lt;=tons&lt;4</v>
          </cell>
          <cell r="F5408">
            <v>62.113300000000002</v>
          </cell>
          <cell r="G5408">
            <v>0.72422520000000001</v>
          </cell>
          <cell r="H5408">
            <v>0.74908019999999997</v>
          </cell>
          <cell r="I5408">
            <v>-0.47459859999999998</v>
          </cell>
          <cell r="J5408">
            <v>-0.19420190000000001</v>
          </cell>
          <cell r="K5408">
            <v>0</v>
          </cell>
          <cell r="L5408">
            <v>0.19420190000000001</v>
          </cell>
          <cell r="M5408">
            <v>0.47459859999999998</v>
          </cell>
          <cell r="N5408">
            <v>0.47459859999999998</v>
          </cell>
          <cell r="O5408">
            <v>25</v>
          </cell>
        </row>
        <row r="5409">
          <cell r="A5409" t="str">
            <v>C&amp;I</v>
          </cell>
          <cell r="B5409">
            <v>8</v>
          </cell>
          <cell r="C5409" t="str">
            <v>S</v>
          </cell>
          <cell r="D5409" t="str">
            <v>PCT</v>
          </cell>
          <cell r="E5409" t="str">
            <v>Tonnage: 3&lt;=tons&lt;4</v>
          </cell>
          <cell r="F5409">
            <v>63.640599999999999</v>
          </cell>
          <cell r="G5409">
            <v>1.1260859999999999</v>
          </cell>
          <cell r="H5409">
            <v>1.1940850000000001</v>
          </cell>
          <cell r="I5409">
            <v>-0.48015089999999999</v>
          </cell>
          <cell r="J5409">
            <v>-0.19647390000000001</v>
          </cell>
          <cell r="K5409">
            <v>0</v>
          </cell>
          <cell r="L5409">
            <v>0.19647390000000001</v>
          </cell>
          <cell r="M5409">
            <v>0.48015089999999999</v>
          </cell>
          <cell r="N5409">
            <v>0.48015089999999999</v>
          </cell>
          <cell r="O5409">
            <v>25</v>
          </cell>
        </row>
        <row r="5410">
          <cell r="A5410" t="str">
            <v>C&amp;I</v>
          </cell>
          <cell r="B5410">
            <v>9</v>
          </cell>
          <cell r="C5410" t="str">
            <v>S</v>
          </cell>
          <cell r="D5410" t="str">
            <v>PCT</v>
          </cell>
          <cell r="E5410" t="str">
            <v>Tonnage: 3&lt;=tons&lt;4</v>
          </cell>
          <cell r="F5410">
            <v>68.972700000000003</v>
          </cell>
          <cell r="G5410">
            <v>2.1811189999999998</v>
          </cell>
          <cell r="H5410">
            <v>2.0189249999999999</v>
          </cell>
          <cell r="I5410">
            <v>-0.53529970000000004</v>
          </cell>
          <cell r="J5410">
            <v>-0.21904029999999999</v>
          </cell>
          <cell r="K5410">
            <v>0</v>
          </cell>
          <cell r="L5410">
            <v>0.21904029999999999</v>
          </cell>
          <cell r="M5410">
            <v>0.53529970000000004</v>
          </cell>
          <cell r="N5410">
            <v>0.53529970000000004</v>
          </cell>
          <cell r="O5410">
            <v>25</v>
          </cell>
        </row>
        <row r="5411">
          <cell r="A5411" t="str">
            <v>C&amp;I</v>
          </cell>
          <cell r="B5411">
            <v>10</v>
          </cell>
          <cell r="C5411" t="str">
            <v>S</v>
          </cell>
          <cell r="D5411" t="str">
            <v>PCT</v>
          </cell>
          <cell r="E5411" t="str">
            <v>Tonnage: 3&lt;=tons&lt;4</v>
          </cell>
          <cell r="F5411">
            <v>75.316400000000002</v>
          </cell>
          <cell r="G5411">
            <v>2.9309080000000001</v>
          </cell>
          <cell r="H5411">
            <v>3.1459459999999999</v>
          </cell>
          <cell r="I5411">
            <v>-0.5699282</v>
          </cell>
          <cell r="J5411">
            <v>-0.23321</v>
          </cell>
          <cell r="K5411">
            <v>0</v>
          </cell>
          <cell r="L5411">
            <v>0.23321</v>
          </cell>
          <cell r="M5411">
            <v>0.5699282</v>
          </cell>
          <cell r="N5411">
            <v>0.5699282</v>
          </cell>
          <cell r="O5411">
            <v>25</v>
          </cell>
        </row>
        <row r="5412">
          <cell r="A5412" t="str">
            <v>C&amp;I</v>
          </cell>
          <cell r="B5412">
            <v>11</v>
          </cell>
          <cell r="C5412" t="str">
            <v>S</v>
          </cell>
          <cell r="D5412" t="str">
            <v>PCT</v>
          </cell>
          <cell r="E5412" t="str">
            <v>Tonnage: 3&lt;=tons&lt;4</v>
          </cell>
          <cell r="F5412">
            <v>80.515600000000006</v>
          </cell>
          <cell r="G5412">
            <v>3.5200330000000002</v>
          </cell>
          <cell r="H5412">
            <v>3.7532830000000001</v>
          </cell>
          <cell r="I5412">
            <v>-0.55609319999999995</v>
          </cell>
          <cell r="J5412">
            <v>-0.2275488</v>
          </cell>
          <cell r="K5412">
            <v>0</v>
          </cell>
          <cell r="L5412">
            <v>0.2275488</v>
          </cell>
          <cell r="M5412">
            <v>0.55609319999999995</v>
          </cell>
          <cell r="N5412">
            <v>0.55609319999999995</v>
          </cell>
          <cell r="O5412">
            <v>25</v>
          </cell>
        </row>
        <row r="5413">
          <cell r="A5413" t="str">
            <v>C&amp;I</v>
          </cell>
          <cell r="B5413">
            <v>12</v>
          </cell>
          <cell r="C5413" t="str">
            <v>S</v>
          </cell>
          <cell r="D5413" t="str">
            <v>PCT</v>
          </cell>
          <cell r="E5413" t="str">
            <v>Tonnage: 3&lt;=tons&lt;4</v>
          </cell>
          <cell r="F5413">
            <v>84.621099999999998</v>
          </cell>
          <cell r="G5413">
            <v>4.285431</v>
          </cell>
          <cell r="H5413">
            <v>4.572711</v>
          </cell>
          <cell r="I5413">
            <v>-0.59483439999999999</v>
          </cell>
          <cell r="J5413">
            <v>-0.24340139999999999</v>
          </cell>
          <cell r="K5413">
            <v>0</v>
          </cell>
          <cell r="L5413">
            <v>0.24340139999999999</v>
          </cell>
          <cell r="M5413">
            <v>0.59483439999999999</v>
          </cell>
          <cell r="N5413">
            <v>0.59483439999999999</v>
          </cell>
          <cell r="O5413">
            <v>25</v>
          </cell>
        </row>
        <row r="5414">
          <cell r="A5414" t="str">
            <v>C&amp;I</v>
          </cell>
          <cell r="B5414">
            <v>13</v>
          </cell>
          <cell r="C5414" t="str">
            <v>S</v>
          </cell>
          <cell r="D5414" t="str">
            <v>PCT</v>
          </cell>
          <cell r="E5414" t="str">
            <v>Tonnage: 3&lt;=tons&lt;4</v>
          </cell>
          <cell r="F5414">
            <v>87.804699999999997</v>
          </cell>
          <cell r="G5414">
            <v>4.3441739999999998</v>
          </cell>
          <cell r="H5414">
            <v>4.6646479999999997</v>
          </cell>
          <cell r="I5414">
            <v>-0.58754960000000001</v>
          </cell>
          <cell r="J5414">
            <v>-0.24042060000000001</v>
          </cell>
          <cell r="K5414">
            <v>0</v>
          </cell>
          <cell r="L5414">
            <v>0.24042060000000001</v>
          </cell>
          <cell r="M5414">
            <v>0.58754960000000001</v>
          </cell>
          <cell r="N5414">
            <v>0.58754960000000001</v>
          </cell>
          <cell r="O5414">
            <v>25</v>
          </cell>
        </row>
        <row r="5415">
          <cell r="A5415" t="str">
            <v>C&amp;I</v>
          </cell>
          <cell r="B5415">
            <v>14</v>
          </cell>
          <cell r="C5415" t="str">
            <v>S</v>
          </cell>
          <cell r="D5415" t="str">
            <v>PCT</v>
          </cell>
          <cell r="E5415" t="str">
            <v>Tonnage: 3&lt;=tons&lt;4</v>
          </cell>
          <cell r="F5415">
            <v>90.921899999999994</v>
          </cell>
          <cell r="G5415">
            <v>4.2656200000000002</v>
          </cell>
          <cell r="H5415">
            <v>3.9024860000000001</v>
          </cell>
          <cell r="I5415">
            <v>-0.5833642</v>
          </cell>
          <cell r="J5415">
            <v>-0.2387079</v>
          </cell>
          <cell r="K5415">
            <v>0</v>
          </cell>
          <cell r="L5415">
            <v>0.2387079</v>
          </cell>
          <cell r="M5415">
            <v>0.5833642</v>
          </cell>
          <cell r="N5415">
            <v>0.5833642</v>
          </cell>
          <cell r="O5415">
            <v>25</v>
          </cell>
        </row>
        <row r="5416">
          <cell r="A5416" t="str">
            <v>C&amp;I</v>
          </cell>
          <cell r="B5416">
            <v>15</v>
          </cell>
          <cell r="C5416" t="str">
            <v>S</v>
          </cell>
          <cell r="D5416" t="str">
            <v>PCT</v>
          </cell>
          <cell r="E5416" t="str">
            <v>Tonnage: 3&lt;=tons&lt;4</v>
          </cell>
          <cell r="F5416">
            <v>93.644499999999994</v>
          </cell>
          <cell r="G5416">
            <v>4.9058780000000004</v>
          </cell>
          <cell r="H5416">
            <v>4.428007</v>
          </cell>
          <cell r="I5416">
            <v>-0.5840514</v>
          </cell>
          <cell r="J5416">
            <v>-0.23898910000000001</v>
          </cell>
          <cell r="K5416">
            <v>0</v>
          </cell>
          <cell r="L5416">
            <v>0.23898910000000001</v>
          </cell>
          <cell r="M5416">
            <v>0.5840514</v>
          </cell>
          <cell r="N5416">
            <v>0.5840514</v>
          </cell>
          <cell r="O5416">
            <v>25</v>
          </cell>
        </row>
        <row r="5417">
          <cell r="A5417" t="str">
            <v>C&amp;I</v>
          </cell>
          <cell r="B5417">
            <v>16</v>
          </cell>
          <cell r="C5417" t="str">
            <v>S</v>
          </cell>
          <cell r="D5417" t="str">
            <v>PCT</v>
          </cell>
          <cell r="E5417" t="str">
            <v>Tonnage: 3&lt;=tons&lt;4</v>
          </cell>
          <cell r="F5417">
            <v>95.355500000000006</v>
          </cell>
          <cell r="G5417">
            <v>4.6978359999999997</v>
          </cell>
          <cell r="H5417">
            <v>4.3563869999999998</v>
          </cell>
          <cell r="I5417">
            <v>-0.62625649999999999</v>
          </cell>
          <cell r="J5417">
            <v>-0.25625910000000002</v>
          </cell>
          <cell r="K5417">
            <v>0</v>
          </cell>
          <cell r="L5417">
            <v>0.25625910000000002</v>
          </cell>
          <cell r="M5417">
            <v>0.62625649999999999</v>
          </cell>
          <cell r="N5417">
            <v>0.62625649999999999</v>
          </cell>
          <cell r="O5417">
            <v>25</v>
          </cell>
        </row>
        <row r="5418">
          <cell r="A5418" t="str">
            <v>C&amp;I</v>
          </cell>
          <cell r="B5418">
            <v>17</v>
          </cell>
          <cell r="C5418" t="str">
            <v>S</v>
          </cell>
          <cell r="D5418" t="str">
            <v>PCT</v>
          </cell>
          <cell r="E5418" t="str">
            <v>Tonnage: 3&lt;=tons&lt;4</v>
          </cell>
          <cell r="F5418">
            <v>96</v>
          </cell>
          <cell r="G5418">
            <v>4.0711079999999997</v>
          </cell>
          <cell r="H5418">
            <v>5.0016930000000004</v>
          </cell>
          <cell r="I5418">
            <v>-0.63902990000000004</v>
          </cell>
          <cell r="J5418">
            <v>-0.26148589999999999</v>
          </cell>
          <cell r="K5418">
            <v>0</v>
          </cell>
          <cell r="L5418">
            <v>0.26148589999999999</v>
          </cell>
          <cell r="M5418">
            <v>0.63902990000000004</v>
          </cell>
          <cell r="N5418">
            <v>0.63902990000000004</v>
          </cell>
          <cell r="O5418">
            <v>25</v>
          </cell>
        </row>
        <row r="5419">
          <cell r="A5419" t="str">
            <v>C&amp;I</v>
          </cell>
          <cell r="B5419">
            <v>18</v>
          </cell>
          <cell r="C5419" t="str">
            <v>S</v>
          </cell>
          <cell r="D5419" t="str">
            <v>PCT</v>
          </cell>
          <cell r="E5419" t="str">
            <v>Tonnage: 3&lt;=tons&lt;4</v>
          </cell>
          <cell r="F5419">
            <v>95.578100000000006</v>
          </cell>
          <cell r="G5419">
            <v>2.7834490000000001</v>
          </cell>
          <cell r="H5419">
            <v>3.8829720000000001</v>
          </cell>
          <cell r="I5419">
            <v>-0.65096240000000005</v>
          </cell>
          <cell r="J5419">
            <v>-0.26636850000000001</v>
          </cell>
          <cell r="K5419">
            <v>0</v>
          </cell>
          <cell r="L5419">
            <v>0.26636850000000001</v>
          </cell>
          <cell r="M5419">
            <v>0.65096240000000005</v>
          </cell>
          <cell r="N5419">
            <v>0.65096240000000005</v>
          </cell>
          <cell r="O5419">
            <v>25</v>
          </cell>
        </row>
        <row r="5420">
          <cell r="A5420" t="str">
            <v>C&amp;I</v>
          </cell>
          <cell r="B5420">
            <v>19</v>
          </cell>
          <cell r="C5420" t="str">
            <v>S</v>
          </cell>
          <cell r="D5420" t="str">
            <v>PCT</v>
          </cell>
          <cell r="E5420" t="str">
            <v>Tonnage: 3&lt;=tons&lt;4</v>
          </cell>
          <cell r="F5420">
            <v>93.628900000000002</v>
          </cell>
          <cell r="G5420">
            <v>1.531347</v>
          </cell>
          <cell r="H5420">
            <v>2.2325689999999998</v>
          </cell>
          <cell r="I5420">
            <v>-0.64543130000000004</v>
          </cell>
          <cell r="J5420">
            <v>-0.26410529999999999</v>
          </cell>
          <cell r="K5420">
            <v>0</v>
          </cell>
          <cell r="L5420">
            <v>0.26410529999999999</v>
          </cell>
          <cell r="M5420">
            <v>0.64543130000000004</v>
          </cell>
          <cell r="N5420">
            <v>0.64543130000000004</v>
          </cell>
          <cell r="O5420">
            <v>25</v>
          </cell>
        </row>
        <row r="5421">
          <cell r="A5421" t="str">
            <v>C&amp;I</v>
          </cell>
          <cell r="B5421">
            <v>20</v>
          </cell>
          <cell r="C5421" t="str">
            <v>S</v>
          </cell>
          <cell r="D5421" t="str">
            <v>PCT</v>
          </cell>
          <cell r="E5421" t="str">
            <v>Tonnage: 3&lt;=tons&lt;4</v>
          </cell>
          <cell r="F5421">
            <v>88.625</v>
          </cell>
          <cell r="G5421">
            <v>1.42981</v>
          </cell>
          <cell r="H5421">
            <v>1.7037519999999999</v>
          </cell>
          <cell r="I5421">
            <v>-0.64974810000000005</v>
          </cell>
          <cell r="J5421">
            <v>-0.26587159999999999</v>
          </cell>
          <cell r="K5421">
            <v>0</v>
          </cell>
          <cell r="L5421">
            <v>0.26587159999999999</v>
          </cell>
          <cell r="M5421">
            <v>0.64974810000000005</v>
          </cell>
          <cell r="N5421">
            <v>0.64974810000000005</v>
          </cell>
          <cell r="O5421">
            <v>25</v>
          </cell>
        </row>
        <row r="5422">
          <cell r="A5422" t="str">
            <v>C&amp;I</v>
          </cell>
          <cell r="B5422">
            <v>21</v>
          </cell>
          <cell r="C5422" t="str">
            <v>S</v>
          </cell>
          <cell r="D5422" t="str">
            <v>PCT</v>
          </cell>
          <cell r="E5422" t="str">
            <v>Tonnage: 3&lt;=tons&lt;4</v>
          </cell>
          <cell r="F5422">
            <v>83.558599999999998</v>
          </cell>
          <cell r="G5422">
            <v>1.2457769999999999</v>
          </cell>
          <cell r="H5422">
            <v>1.734923</v>
          </cell>
          <cell r="I5422">
            <v>-0.60322679999999995</v>
          </cell>
          <cell r="J5422">
            <v>-0.24683550000000001</v>
          </cell>
          <cell r="K5422">
            <v>0</v>
          </cell>
          <cell r="L5422">
            <v>0.24683550000000001</v>
          </cell>
          <cell r="M5422">
            <v>0.60322679999999995</v>
          </cell>
          <cell r="N5422">
            <v>0.60322679999999995</v>
          </cell>
          <cell r="O5422">
            <v>25</v>
          </cell>
        </row>
        <row r="5423">
          <cell r="A5423" t="str">
            <v>C&amp;I</v>
          </cell>
          <cell r="B5423">
            <v>22</v>
          </cell>
          <cell r="C5423" t="str">
            <v>S</v>
          </cell>
          <cell r="D5423" t="str">
            <v>PCT</v>
          </cell>
          <cell r="E5423" t="str">
            <v>Tonnage: 3&lt;=tons&lt;4</v>
          </cell>
          <cell r="F5423">
            <v>80.164100000000005</v>
          </cell>
          <cell r="G5423">
            <v>1.1729890000000001</v>
          </cell>
          <cell r="H5423">
            <v>0.78524119999999997</v>
          </cell>
          <cell r="I5423">
            <v>-0.57258730000000002</v>
          </cell>
          <cell r="J5423">
            <v>-0.23429810000000001</v>
          </cell>
          <cell r="K5423">
            <v>0</v>
          </cell>
          <cell r="L5423">
            <v>0.23429810000000001</v>
          </cell>
          <cell r="M5423">
            <v>0.57258730000000002</v>
          </cell>
          <cell r="N5423">
            <v>0.57258730000000002</v>
          </cell>
          <cell r="O5423">
            <v>25</v>
          </cell>
        </row>
        <row r="5424">
          <cell r="A5424" t="str">
            <v>C&amp;I</v>
          </cell>
          <cell r="B5424">
            <v>23</v>
          </cell>
          <cell r="C5424" t="str">
            <v>S</v>
          </cell>
          <cell r="D5424" t="str">
            <v>PCT</v>
          </cell>
          <cell r="E5424" t="str">
            <v>Tonnage: 3&lt;=tons&lt;4</v>
          </cell>
          <cell r="F5424">
            <v>77.269499999999994</v>
          </cell>
          <cell r="G5424">
            <v>1.119988</v>
          </cell>
          <cell r="H5424">
            <v>0.64175289999999996</v>
          </cell>
          <cell r="I5424">
            <v>-0.53422800000000004</v>
          </cell>
          <cell r="J5424">
            <v>-0.21860180000000001</v>
          </cell>
          <cell r="K5424">
            <v>0</v>
          </cell>
          <cell r="L5424">
            <v>0.21860180000000001</v>
          </cell>
          <cell r="M5424">
            <v>0.53422800000000004</v>
          </cell>
          <cell r="N5424">
            <v>0.53422800000000004</v>
          </cell>
          <cell r="O5424">
            <v>25</v>
          </cell>
        </row>
        <row r="5425">
          <cell r="A5425" t="str">
            <v>C&amp;I</v>
          </cell>
          <cell r="B5425">
            <v>24</v>
          </cell>
          <cell r="C5425" t="str">
            <v>S</v>
          </cell>
          <cell r="D5425" t="str">
            <v>PCT</v>
          </cell>
          <cell r="E5425" t="str">
            <v>Tonnage: 3&lt;=tons&lt;4</v>
          </cell>
          <cell r="F5425">
            <v>75.164100000000005</v>
          </cell>
          <cell r="G5425">
            <v>1.1144320000000001</v>
          </cell>
          <cell r="H5425">
            <v>0.63407720000000001</v>
          </cell>
          <cell r="I5425">
            <v>-0.5106887</v>
          </cell>
          <cell r="J5425">
            <v>-0.20896970000000001</v>
          </cell>
          <cell r="K5425">
            <v>0</v>
          </cell>
          <cell r="L5425">
            <v>0.20896970000000001</v>
          </cell>
          <cell r="M5425">
            <v>0.5106887</v>
          </cell>
          <cell r="N5425">
            <v>0.5106887</v>
          </cell>
          <cell r="O5425">
            <v>25</v>
          </cell>
        </row>
        <row r="5426">
          <cell r="A5426" t="str">
            <v>C&amp;I</v>
          </cell>
          <cell r="B5426">
            <v>1</v>
          </cell>
          <cell r="C5426" t="str">
            <v>S</v>
          </cell>
          <cell r="D5426" t="str">
            <v>PCT</v>
          </cell>
          <cell r="E5426" t="str">
            <v>Tonnage: 4&lt;=tons&lt;5</v>
          </cell>
          <cell r="F5426">
            <v>69.302999999999997</v>
          </cell>
          <cell r="G5426">
            <v>1.2670939999999999</v>
          </cell>
          <cell r="H5426">
            <v>1.1411880000000001</v>
          </cell>
          <cell r="I5426">
            <v>-0.4919654</v>
          </cell>
          <cell r="J5426">
            <v>-0.2013083</v>
          </cell>
          <cell r="K5426">
            <v>0</v>
          </cell>
          <cell r="L5426">
            <v>0.2013083</v>
          </cell>
          <cell r="M5426">
            <v>0.4919654</v>
          </cell>
          <cell r="N5426">
            <v>0.4919654</v>
          </cell>
          <cell r="O5426">
            <v>23</v>
          </cell>
        </row>
        <row r="5427">
          <cell r="A5427" t="str">
            <v>C&amp;I</v>
          </cell>
          <cell r="B5427">
            <v>2</v>
          </cell>
          <cell r="C5427" t="str">
            <v>S</v>
          </cell>
          <cell r="D5427" t="str">
            <v>PCT</v>
          </cell>
          <cell r="E5427" t="str">
            <v>Tonnage: 4&lt;=tons&lt;5</v>
          </cell>
          <cell r="F5427">
            <v>67.707099999999997</v>
          </cell>
          <cell r="G5427">
            <v>1.1602710000000001</v>
          </cell>
          <cell r="H5427">
            <v>1.050246</v>
          </cell>
          <cell r="I5427">
            <v>-0.48793350000000002</v>
          </cell>
          <cell r="J5427">
            <v>-0.19965849999999999</v>
          </cell>
          <cell r="K5427">
            <v>0</v>
          </cell>
          <cell r="L5427">
            <v>0.19965849999999999</v>
          </cell>
          <cell r="M5427">
            <v>0.48793350000000002</v>
          </cell>
          <cell r="N5427">
            <v>0.48793350000000002</v>
          </cell>
          <cell r="O5427">
            <v>23</v>
          </cell>
        </row>
        <row r="5428">
          <cell r="A5428" t="str">
            <v>C&amp;I</v>
          </cell>
          <cell r="B5428">
            <v>3</v>
          </cell>
          <cell r="C5428" t="str">
            <v>S</v>
          </cell>
          <cell r="D5428" t="str">
            <v>PCT</v>
          </cell>
          <cell r="E5428" t="str">
            <v>Tonnage: 4&lt;=tons&lt;5</v>
          </cell>
          <cell r="F5428">
            <v>67.465500000000006</v>
          </cell>
          <cell r="G5428">
            <v>1.145324</v>
          </cell>
          <cell r="H5428">
            <v>1.001198</v>
          </cell>
          <cell r="I5428">
            <v>-0.48678159999999998</v>
          </cell>
          <cell r="J5428">
            <v>-0.19918710000000001</v>
          </cell>
          <cell r="K5428">
            <v>0</v>
          </cell>
          <cell r="L5428">
            <v>0.19918710000000001</v>
          </cell>
          <cell r="M5428">
            <v>0.48678159999999998</v>
          </cell>
          <cell r="N5428">
            <v>0.48678159999999998</v>
          </cell>
          <cell r="O5428">
            <v>23</v>
          </cell>
        </row>
        <row r="5429">
          <cell r="A5429" t="str">
            <v>C&amp;I</v>
          </cell>
          <cell r="B5429">
            <v>4</v>
          </cell>
          <cell r="C5429" t="str">
            <v>S</v>
          </cell>
          <cell r="D5429" t="str">
            <v>PCT</v>
          </cell>
          <cell r="E5429" t="str">
            <v>Tonnage: 4&lt;=tons&lt;5</v>
          </cell>
          <cell r="F5429">
            <v>67.127799999999993</v>
          </cell>
          <cell r="G5429">
            <v>1.1273390000000001</v>
          </cell>
          <cell r="H5429">
            <v>0.99086890000000005</v>
          </cell>
          <cell r="I5429">
            <v>-0.48577559999999997</v>
          </cell>
          <cell r="J5429">
            <v>-0.19877539999999999</v>
          </cell>
          <cell r="K5429">
            <v>0</v>
          </cell>
          <cell r="L5429">
            <v>0.19877539999999999</v>
          </cell>
          <cell r="M5429">
            <v>0.48577559999999997</v>
          </cell>
          <cell r="N5429">
            <v>0.48577559999999997</v>
          </cell>
          <cell r="O5429">
            <v>23</v>
          </cell>
        </row>
        <row r="5430">
          <cell r="A5430" t="str">
            <v>C&amp;I</v>
          </cell>
          <cell r="B5430">
            <v>5</v>
          </cell>
          <cell r="C5430" t="str">
            <v>S</v>
          </cell>
          <cell r="D5430" t="str">
            <v>PCT</v>
          </cell>
          <cell r="E5430" t="str">
            <v>Tonnage: 4&lt;=tons&lt;5</v>
          </cell>
          <cell r="F5430">
            <v>65.810400000000001</v>
          </cell>
          <cell r="G5430">
            <v>1.1317029999999999</v>
          </cell>
          <cell r="H5430">
            <v>0.98696470000000003</v>
          </cell>
          <cell r="I5430">
            <v>-0.48577500000000001</v>
          </cell>
          <cell r="J5430">
            <v>-0.19877520000000001</v>
          </cell>
          <cell r="K5430">
            <v>0</v>
          </cell>
          <cell r="L5430">
            <v>0.19877520000000001</v>
          </cell>
          <cell r="M5430">
            <v>0.48577500000000001</v>
          </cell>
          <cell r="N5430">
            <v>0.48577500000000001</v>
          </cell>
          <cell r="O5430">
            <v>23</v>
          </cell>
        </row>
        <row r="5431">
          <cell r="A5431" t="str">
            <v>C&amp;I</v>
          </cell>
          <cell r="B5431">
            <v>6</v>
          </cell>
          <cell r="C5431" t="str">
            <v>S</v>
          </cell>
          <cell r="D5431" t="str">
            <v>PCT</v>
          </cell>
          <cell r="E5431" t="str">
            <v>Tonnage: 4&lt;=tons&lt;5</v>
          </cell>
          <cell r="F5431">
            <v>64.983800000000002</v>
          </cell>
          <cell r="G5431">
            <v>1.084225</v>
          </cell>
          <cell r="H5431">
            <v>0.97844339999999996</v>
          </cell>
          <cell r="I5431">
            <v>-0.48580820000000002</v>
          </cell>
          <cell r="J5431">
            <v>-0.19878879999999999</v>
          </cell>
          <cell r="K5431">
            <v>0</v>
          </cell>
          <cell r="L5431">
            <v>0.19878879999999999</v>
          </cell>
          <cell r="M5431">
            <v>0.48580820000000002</v>
          </cell>
          <cell r="N5431">
            <v>0.48580820000000002</v>
          </cell>
          <cell r="O5431">
            <v>23</v>
          </cell>
        </row>
        <row r="5432">
          <cell r="A5432" t="str">
            <v>C&amp;I</v>
          </cell>
          <cell r="B5432">
            <v>7</v>
          </cell>
          <cell r="C5432" t="str">
            <v>S</v>
          </cell>
          <cell r="D5432" t="str">
            <v>PCT</v>
          </cell>
          <cell r="E5432" t="str">
            <v>Tonnage: 4&lt;=tons&lt;5</v>
          </cell>
          <cell r="F5432">
            <v>63.540900000000001</v>
          </cell>
          <cell r="G5432">
            <v>1.320214</v>
          </cell>
          <cell r="H5432">
            <v>0.94866320000000004</v>
          </cell>
          <cell r="I5432">
            <v>-0.48825420000000003</v>
          </cell>
          <cell r="J5432">
            <v>-0.19978969999999999</v>
          </cell>
          <cell r="K5432">
            <v>0</v>
          </cell>
          <cell r="L5432">
            <v>0.19978969999999999</v>
          </cell>
          <cell r="M5432">
            <v>0.48825420000000003</v>
          </cell>
          <cell r="N5432">
            <v>0.48825420000000003</v>
          </cell>
          <cell r="O5432">
            <v>23</v>
          </cell>
        </row>
        <row r="5433">
          <cell r="A5433" t="str">
            <v>C&amp;I</v>
          </cell>
          <cell r="B5433">
            <v>8</v>
          </cell>
          <cell r="C5433" t="str">
            <v>S</v>
          </cell>
          <cell r="D5433" t="str">
            <v>PCT</v>
          </cell>
          <cell r="E5433" t="str">
            <v>Tonnage: 4&lt;=tons&lt;5</v>
          </cell>
          <cell r="F5433">
            <v>64.334100000000007</v>
          </cell>
          <cell r="G5433">
            <v>1.3685430000000001</v>
          </cell>
          <cell r="H5433">
            <v>1.8046310000000001</v>
          </cell>
          <cell r="I5433">
            <v>-0.49169750000000001</v>
          </cell>
          <cell r="J5433">
            <v>-0.20119860000000001</v>
          </cell>
          <cell r="K5433">
            <v>0</v>
          </cell>
          <cell r="L5433">
            <v>0.20119860000000001</v>
          </cell>
          <cell r="M5433">
            <v>0.49169750000000001</v>
          </cell>
          <cell r="N5433">
            <v>0.49169750000000001</v>
          </cell>
          <cell r="O5433">
            <v>23</v>
          </cell>
        </row>
        <row r="5434">
          <cell r="A5434" t="str">
            <v>C&amp;I</v>
          </cell>
          <cell r="B5434">
            <v>9</v>
          </cell>
          <cell r="C5434" t="str">
            <v>S</v>
          </cell>
          <cell r="D5434" t="str">
            <v>PCT</v>
          </cell>
          <cell r="E5434" t="str">
            <v>Tonnage: 4&lt;=tons&lt;5</v>
          </cell>
          <cell r="F5434">
            <v>69.503699999999995</v>
          </cell>
          <cell r="G5434">
            <v>1.846803</v>
          </cell>
          <cell r="H5434">
            <v>2.943676</v>
          </cell>
          <cell r="I5434">
            <v>-0.50360269999999996</v>
          </cell>
          <cell r="J5434">
            <v>-0.20607020000000001</v>
          </cell>
          <cell r="K5434">
            <v>0</v>
          </cell>
          <cell r="L5434">
            <v>0.20607020000000001</v>
          </cell>
          <cell r="M5434">
            <v>0.50360269999999996</v>
          </cell>
          <cell r="N5434">
            <v>0.50360269999999996</v>
          </cell>
          <cell r="O5434">
            <v>23</v>
          </cell>
        </row>
        <row r="5435">
          <cell r="A5435" t="str">
            <v>C&amp;I</v>
          </cell>
          <cell r="B5435">
            <v>10</v>
          </cell>
          <cell r="C5435" t="str">
            <v>S</v>
          </cell>
          <cell r="D5435" t="str">
            <v>PCT</v>
          </cell>
          <cell r="E5435" t="str">
            <v>Tonnage: 4&lt;=tons&lt;5</v>
          </cell>
          <cell r="F5435">
            <v>75.863299999999995</v>
          </cell>
          <cell r="G5435">
            <v>3.8113510000000002</v>
          </cell>
          <cell r="H5435">
            <v>3.9116439999999999</v>
          </cell>
          <cell r="I5435">
            <v>-0.53895490000000001</v>
          </cell>
          <cell r="J5435">
            <v>-0.22053600000000001</v>
          </cell>
          <cell r="K5435">
            <v>0</v>
          </cell>
          <cell r="L5435">
            <v>0.22053600000000001</v>
          </cell>
          <cell r="M5435">
            <v>0.53895490000000001</v>
          </cell>
          <cell r="N5435">
            <v>0.53895490000000001</v>
          </cell>
          <cell r="O5435">
            <v>23</v>
          </cell>
        </row>
        <row r="5436">
          <cell r="A5436" t="str">
            <v>C&amp;I</v>
          </cell>
          <cell r="B5436">
            <v>11</v>
          </cell>
          <cell r="C5436" t="str">
            <v>S</v>
          </cell>
          <cell r="D5436" t="str">
            <v>PCT</v>
          </cell>
          <cell r="E5436" t="str">
            <v>Tonnage: 4&lt;=tons&lt;5</v>
          </cell>
          <cell r="F5436">
            <v>79.588200000000001</v>
          </cell>
          <cell r="G5436">
            <v>4.805517</v>
          </cell>
          <cell r="H5436">
            <v>4.1355599999999999</v>
          </cell>
          <cell r="I5436">
            <v>-0.56431560000000003</v>
          </cell>
          <cell r="J5436">
            <v>-0.23091339999999999</v>
          </cell>
          <cell r="K5436">
            <v>0</v>
          </cell>
          <cell r="L5436">
            <v>0.23091339999999999</v>
          </cell>
          <cell r="M5436">
            <v>0.56431560000000003</v>
          </cell>
          <cell r="N5436">
            <v>0.56431560000000003</v>
          </cell>
          <cell r="O5436">
            <v>23</v>
          </cell>
        </row>
        <row r="5437">
          <cell r="A5437" t="str">
            <v>C&amp;I</v>
          </cell>
          <cell r="B5437">
            <v>12</v>
          </cell>
          <cell r="C5437" t="str">
            <v>S</v>
          </cell>
          <cell r="D5437" t="str">
            <v>PCT</v>
          </cell>
          <cell r="E5437" t="str">
            <v>Tonnage: 4&lt;=tons&lt;5</v>
          </cell>
          <cell r="F5437">
            <v>83.374300000000005</v>
          </cell>
          <cell r="G5437">
            <v>5.4422689999999996</v>
          </cell>
          <cell r="H5437">
            <v>5.6084949999999996</v>
          </cell>
          <cell r="I5437">
            <v>-0.56585940000000001</v>
          </cell>
          <cell r="J5437">
            <v>-0.2315451</v>
          </cell>
          <cell r="K5437">
            <v>0</v>
          </cell>
          <cell r="L5437">
            <v>0.2315451</v>
          </cell>
          <cell r="M5437">
            <v>0.56585940000000001</v>
          </cell>
          <cell r="N5437">
            <v>0.56585940000000001</v>
          </cell>
          <cell r="O5437">
            <v>23</v>
          </cell>
        </row>
        <row r="5438">
          <cell r="A5438" t="str">
            <v>C&amp;I</v>
          </cell>
          <cell r="B5438">
            <v>13</v>
          </cell>
          <cell r="C5438" t="str">
            <v>S</v>
          </cell>
          <cell r="D5438" t="str">
            <v>PCT</v>
          </cell>
          <cell r="E5438" t="str">
            <v>Tonnage: 4&lt;=tons&lt;5</v>
          </cell>
          <cell r="F5438">
            <v>86.575400000000002</v>
          </cell>
          <cell r="G5438">
            <v>5.9883920000000002</v>
          </cell>
          <cell r="H5438">
            <v>6.6248069999999997</v>
          </cell>
          <cell r="I5438">
            <v>-0.58836239999999995</v>
          </cell>
          <cell r="J5438">
            <v>-0.2407531</v>
          </cell>
          <cell r="K5438">
            <v>0</v>
          </cell>
          <cell r="L5438">
            <v>0.2407531</v>
          </cell>
          <cell r="M5438">
            <v>0.58836239999999995</v>
          </cell>
          <cell r="N5438">
            <v>0.58836239999999995</v>
          </cell>
          <cell r="O5438">
            <v>23</v>
          </cell>
        </row>
        <row r="5439">
          <cell r="A5439" t="str">
            <v>C&amp;I</v>
          </cell>
          <cell r="B5439">
            <v>14</v>
          </cell>
          <cell r="C5439" t="str">
            <v>S</v>
          </cell>
          <cell r="D5439" t="str">
            <v>PCT</v>
          </cell>
          <cell r="E5439" t="str">
            <v>Tonnage: 4&lt;=tons&lt;5</v>
          </cell>
          <cell r="F5439">
            <v>90.4833</v>
          </cell>
          <cell r="G5439">
            <v>6.4726840000000001</v>
          </cell>
          <cell r="H5439">
            <v>6.4258050000000004</v>
          </cell>
          <cell r="I5439">
            <v>-0.59387279999999998</v>
          </cell>
          <cell r="J5439">
            <v>-0.2430079</v>
          </cell>
          <cell r="K5439">
            <v>0</v>
          </cell>
          <cell r="L5439">
            <v>0.2430079</v>
          </cell>
          <cell r="M5439">
            <v>0.59387279999999998</v>
          </cell>
          <cell r="N5439">
            <v>0.59387279999999998</v>
          </cell>
          <cell r="O5439">
            <v>23</v>
          </cell>
        </row>
        <row r="5440">
          <cell r="A5440" t="str">
            <v>C&amp;I</v>
          </cell>
          <cell r="B5440">
            <v>15</v>
          </cell>
          <cell r="C5440" t="str">
            <v>S</v>
          </cell>
          <cell r="D5440" t="str">
            <v>PCT</v>
          </cell>
          <cell r="E5440" t="str">
            <v>Tonnage: 4&lt;=tons&lt;5</v>
          </cell>
          <cell r="F5440">
            <v>93.701099999999997</v>
          </cell>
          <cell r="G5440">
            <v>6.700107</v>
          </cell>
          <cell r="H5440">
            <v>6.6143049999999999</v>
          </cell>
          <cell r="I5440">
            <v>-0.61442509999999995</v>
          </cell>
          <cell r="J5440">
            <v>-0.25141780000000002</v>
          </cell>
          <cell r="K5440">
            <v>0</v>
          </cell>
          <cell r="L5440">
            <v>0.25141780000000002</v>
          </cell>
          <cell r="M5440">
            <v>0.61442509999999995</v>
          </cell>
          <cell r="N5440">
            <v>0.61442509999999995</v>
          </cell>
          <cell r="O5440">
            <v>23</v>
          </cell>
        </row>
        <row r="5441">
          <cell r="A5441" t="str">
            <v>C&amp;I</v>
          </cell>
          <cell r="B5441">
            <v>16</v>
          </cell>
          <cell r="C5441" t="str">
            <v>S</v>
          </cell>
          <cell r="D5441" t="str">
            <v>PCT</v>
          </cell>
          <cell r="E5441" t="str">
            <v>Tonnage: 4&lt;=tons&lt;5</v>
          </cell>
          <cell r="F5441">
            <v>95.274900000000002</v>
          </cell>
          <cell r="G5441">
            <v>6.79521</v>
          </cell>
          <cell r="H5441">
            <v>7.2579070000000003</v>
          </cell>
          <cell r="I5441">
            <v>-0.58280949999999998</v>
          </cell>
          <cell r="J5441">
            <v>-0.2384809</v>
          </cell>
          <cell r="K5441">
            <v>0</v>
          </cell>
          <cell r="L5441">
            <v>0.2384809</v>
          </cell>
          <cell r="M5441">
            <v>0.58280949999999998</v>
          </cell>
          <cell r="N5441">
            <v>0.58280949999999998</v>
          </cell>
          <cell r="O5441">
            <v>23</v>
          </cell>
        </row>
        <row r="5442">
          <cell r="A5442" t="str">
            <v>C&amp;I</v>
          </cell>
          <cell r="B5442">
            <v>17</v>
          </cell>
          <cell r="C5442" t="str">
            <v>S</v>
          </cell>
          <cell r="D5442" t="str">
            <v>PCT</v>
          </cell>
          <cell r="E5442" t="str">
            <v>Tonnage: 4&lt;=tons&lt;5</v>
          </cell>
          <cell r="F5442">
            <v>95.686400000000006</v>
          </cell>
          <cell r="G5442">
            <v>6.0356180000000004</v>
          </cell>
          <cell r="H5442">
            <v>5.8762949999999998</v>
          </cell>
          <cell r="I5442">
            <v>-0.6226737</v>
          </cell>
          <cell r="J5442">
            <v>-0.25479299999999999</v>
          </cell>
          <cell r="K5442">
            <v>0</v>
          </cell>
          <cell r="L5442">
            <v>0.25479299999999999</v>
          </cell>
          <cell r="M5442">
            <v>0.6226737</v>
          </cell>
          <cell r="N5442">
            <v>0.6226737</v>
          </cell>
          <cell r="O5442">
            <v>23</v>
          </cell>
        </row>
        <row r="5443">
          <cell r="A5443" t="str">
            <v>C&amp;I</v>
          </cell>
          <cell r="B5443">
            <v>18</v>
          </cell>
          <cell r="C5443" t="str">
            <v>S</v>
          </cell>
          <cell r="D5443" t="str">
            <v>PCT</v>
          </cell>
          <cell r="E5443" t="str">
            <v>Tonnage: 4&lt;=tons&lt;5</v>
          </cell>
          <cell r="F5443">
            <v>95.061000000000007</v>
          </cell>
          <cell r="G5443">
            <v>5.2965660000000003</v>
          </cell>
          <cell r="H5443">
            <v>5.09091</v>
          </cell>
          <cell r="I5443">
            <v>-0.59735819999999995</v>
          </cell>
          <cell r="J5443">
            <v>-0.24443409999999999</v>
          </cell>
          <cell r="K5443">
            <v>0</v>
          </cell>
          <cell r="L5443">
            <v>0.24443409999999999</v>
          </cell>
          <cell r="M5443">
            <v>0.59735819999999995</v>
          </cell>
          <cell r="N5443">
            <v>0.59735819999999995</v>
          </cell>
          <cell r="O5443">
            <v>23</v>
          </cell>
        </row>
        <row r="5444">
          <cell r="A5444" t="str">
            <v>C&amp;I</v>
          </cell>
          <cell r="B5444">
            <v>19</v>
          </cell>
          <cell r="C5444" t="str">
            <v>S</v>
          </cell>
          <cell r="D5444" t="str">
            <v>PCT</v>
          </cell>
          <cell r="E5444" t="str">
            <v>Tonnage: 4&lt;=tons&lt;5</v>
          </cell>
          <cell r="F5444">
            <v>93.2898</v>
          </cell>
          <cell r="G5444">
            <v>2.197997</v>
          </cell>
          <cell r="H5444">
            <v>1.675853</v>
          </cell>
          <cell r="I5444">
            <v>-0.61927500000000002</v>
          </cell>
          <cell r="J5444">
            <v>-0.25340230000000002</v>
          </cell>
          <cell r="K5444">
            <v>0</v>
          </cell>
          <cell r="L5444">
            <v>0.25340230000000002</v>
          </cell>
          <cell r="M5444">
            <v>0.61927500000000002</v>
          </cell>
          <cell r="N5444">
            <v>0.61927500000000002</v>
          </cell>
          <cell r="O5444">
            <v>23</v>
          </cell>
        </row>
        <row r="5445">
          <cell r="A5445" t="str">
            <v>C&amp;I</v>
          </cell>
          <cell r="B5445">
            <v>20</v>
          </cell>
          <cell r="C5445" t="str">
            <v>S</v>
          </cell>
          <cell r="D5445" t="str">
            <v>PCT</v>
          </cell>
          <cell r="E5445" t="str">
            <v>Tonnage: 4&lt;=tons&lt;5</v>
          </cell>
          <cell r="F5445">
            <v>89.290099999999995</v>
          </cell>
          <cell r="G5445">
            <v>1.8252649999999999</v>
          </cell>
          <cell r="H5445">
            <v>0.98753769999999996</v>
          </cell>
          <cell r="I5445">
            <v>-0.60457550000000004</v>
          </cell>
          <cell r="J5445">
            <v>-0.24738740000000001</v>
          </cell>
          <cell r="K5445">
            <v>0</v>
          </cell>
          <cell r="L5445">
            <v>0.24738740000000001</v>
          </cell>
          <cell r="M5445">
            <v>0.60457550000000004</v>
          </cell>
          <cell r="N5445">
            <v>0.60457550000000004</v>
          </cell>
          <cell r="O5445">
            <v>23</v>
          </cell>
        </row>
        <row r="5446">
          <cell r="A5446" t="str">
            <v>C&amp;I</v>
          </cell>
          <cell r="B5446">
            <v>21</v>
          </cell>
          <cell r="C5446" t="str">
            <v>S</v>
          </cell>
          <cell r="D5446" t="str">
            <v>PCT</v>
          </cell>
          <cell r="E5446" t="str">
            <v>Tonnage: 4&lt;=tons&lt;5</v>
          </cell>
          <cell r="F5446">
            <v>84.480199999999996</v>
          </cell>
          <cell r="G5446">
            <v>1.6906410000000001</v>
          </cell>
          <cell r="H5446">
            <v>1.0799879999999999</v>
          </cell>
          <cell r="I5446">
            <v>-0.56152049999999998</v>
          </cell>
          <cell r="J5446">
            <v>-0.22976959999999999</v>
          </cell>
          <cell r="K5446">
            <v>0</v>
          </cell>
          <cell r="L5446">
            <v>0.22976959999999999</v>
          </cell>
          <cell r="M5446">
            <v>0.56152049999999998</v>
          </cell>
          <cell r="N5446">
            <v>0.56152049999999998</v>
          </cell>
          <cell r="O5446">
            <v>23</v>
          </cell>
        </row>
        <row r="5447">
          <cell r="A5447" t="str">
            <v>C&amp;I</v>
          </cell>
          <cell r="B5447">
            <v>22</v>
          </cell>
          <cell r="C5447" t="str">
            <v>S</v>
          </cell>
          <cell r="D5447" t="str">
            <v>PCT</v>
          </cell>
          <cell r="E5447" t="str">
            <v>Tonnage: 4&lt;=tons&lt;5</v>
          </cell>
          <cell r="F5447">
            <v>81.306799999999996</v>
          </cell>
          <cell r="G5447">
            <v>1.685745</v>
          </cell>
          <cell r="H5447">
            <v>0.98450059999999995</v>
          </cell>
          <cell r="I5447">
            <v>-0.59034070000000005</v>
          </cell>
          <cell r="J5447">
            <v>-0.24156259999999999</v>
          </cell>
          <cell r="K5447">
            <v>0</v>
          </cell>
          <cell r="L5447">
            <v>0.24156259999999999</v>
          </cell>
          <cell r="M5447">
            <v>0.59034070000000005</v>
          </cell>
          <cell r="N5447">
            <v>0.59034070000000005</v>
          </cell>
          <cell r="O5447">
            <v>23</v>
          </cell>
        </row>
        <row r="5448">
          <cell r="A5448" t="str">
            <v>C&amp;I</v>
          </cell>
          <cell r="B5448">
            <v>23</v>
          </cell>
          <cell r="C5448" t="str">
            <v>S</v>
          </cell>
          <cell r="D5448" t="str">
            <v>PCT</v>
          </cell>
          <cell r="E5448" t="str">
            <v>Tonnage: 4&lt;=tons&lt;5</v>
          </cell>
          <cell r="F5448">
            <v>78.015199999999993</v>
          </cell>
          <cell r="G5448">
            <v>1.2486820000000001</v>
          </cell>
          <cell r="H5448">
            <v>0.95844560000000001</v>
          </cell>
          <cell r="I5448">
            <v>-0.52332590000000001</v>
          </cell>
          <cell r="J5448">
            <v>-0.21414069999999999</v>
          </cell>
          <cell r="K5448">
            <v>0</v>
          </cell>
          <cell r="L5448">
            <v>0.21414069999999999</v>
          </cell>
          <cell r="M5448">
            <v>0.52332590000000001</v>
          </cell>
          <cell r="N5448">
            <v>0.52332590000000001</v>
          </cell>
          <cell r="O5448">
            <v>23</v>
          </cell>
        </row>
        <row r="5449">
          <cell r="A5449" t="str">
            <v>C&amp;I</v>
          </cell>
          <cell r="B5449">
            <v>24</v>
          </cell>
          <cell r="C5449" t="str">
            <v>S</v>
          </cell>
          <cell r="D5449" t="str">
            <v>PCT</v>
          </cell>
          <cell r="E5449" t="str">
            <v>Tonnage: 4&lt;=tons&lt;5</v>
          </cell>
          <cell r="F5449">
            <v>76.040999999999997</v>
          </cell>
          <cell r="G5449">
            <v>1.228124</v>
          </cell>
          <cell r="H5449">
            <v>0.98519599999999996</v>
          </cell>
          <cell r="I5449">
            <v>-0.50326769999999998</v>
          </cell>
          <cell r="J5449">
            <v>-0.20593310000000001</v>
          </cell>
          <cell r="K5449">
            <v>0</v>
          </cell>
          <cell r="L5449">
            <v>0.20593310000000001</v>
          </cell>
          <cell r="M5449">
            <v>0.50326769999999998</v>
          </cell>
          <cell r="N5449">
            <v>0.50326769999999998</v>
          </cell>
          <cell r="O5449">
            <v>23</v>
          </cell>
        </row>
        <row r="5450">
          <cell r="A5450" t="str">
            <v>C&amp;I</v>
          </cell>
          <cell r="B5450">
            <v>1</v>
          </cell>
          <cell r="C5450" t="str">
            <v>S</v>
          </cell>
          <cell r="D5450" t="str">
            <v>PCT</v>
          </cell>
          <cell r="E5450" t="str">
            <v>Tonnage: 5&lt;=tons</v>
          </cell>
          <cell r="F5450">
            <v>66.260300000000001</v>
          </cell>
          <cell r="G5450">
            <v>1.095942</v>
          </cell>
          <cell r="H5450">
            <v>1.169694</v>
          </cell>
          <cell r="I5450">
            <v>-0.33896739999999997</v>
          </cell>
          <cell r="J5450">
            <v>-0.13870270000000001</v>
          </cell>
          <cell r="K5450">
            <v>0</v>
          </cell>
          <cell r="L5450">
            <v>0.13870270000000001</v>
          </cell>
          <cell r="M5450">
            <v>0.33896739999999997</v>
          </cell>
          <cell r="N5450">
            <v>0.33896739999999997</v>
          </cell>
          <cell r="O5450">
            <v>114</v>
          </cell>
        </row>
        <row r="5451">
          <cell r="A5451" t="str">
            <v>C&amp;I</v>
          </cell>
          <cell r="B5451">
            <v>2</v>
          </cell>
          <cell r="C5451" t="str">
            <v>S</v>
          </cell>
          <cell r="D5451" t="str">
            <v>PCT</v>
          </cell>
          <cell r="E5451" t="str">
            <v>Tonnage: 5&lt;=tons</v>
          </cell>
          <cell r="F5451">
            <v>64.350899999999996</v>
          </cell>
          <cell r="G5451">
            <v>1.0787150000000001</v>
          </cell>
          <cell r="H5451">
            <v>1.1676280000000001</v>
          </cell>
          <cell r="I5451">
            <v>-0.33670840000000002</v>
          </cell>
          <cell r="J5451">
            <v>-0.1377784</v>
          </cell>
          <cell r="K5451">
            <v>0</v>
          </cell>
          <cell r="L5451">
            <v>0.1377784</v>
          </cell>
          <cell r="M5451">
            <v>0.33670840000000002</v>
          </cell>
          <cell r="N5451">
            <v>0.33670840000000002</v>
          </cell>
          <cell r="O5451">
            <v>114</v>
          </cell>
        </row>
        <row r="5452">
          <cell r="A5452" t="str">
            <v>C&amp;I</v>
          </cell>
          <cell r="B5452">
            <v>3</v>
          </cell>
          <cell r="C5452" t="str">
            <v>S</v>
          </cell>
          <cell r="D5452" t="str">
            <v>PCT</v>
          </cell>
          <cell r="E5452" t="str">
            <v>Tonnage: 5&lt;=tons</v>
          </cell>
          <cell r="F5452">
            <v>62.917000000000002</v>
          </cell>
          <cell r="G5452">
            <v>1.0690679999999999</v>
          </cell>
          <cell r="H5452">
            <v>1.116622</v>
          </cell>
          <cell r="I5452">
            <v>-0.33406799999999998</v>
          </cell>
          <cell r="J5452">
            <v>-0.13669790000000001</v>
          </cell>
          <cell r="K5452">
            <v>0</v>
          </cell>
          <cell r="L5452">
            <v>0.13669790000000001</v>
          </cell>
          <cell r="M5452">
            <v>0.33406799999999998</v>
          </cell>
          <cell r="N5452">
            <v>0.33406799999999998</v>
          </cell>
          <cell r="O5452">
            <v>114</v>
          </cell>
        </row>
        <row r="5453">
          <cell r="A5453" t="str">
            <v>C&amp;I</v>
          </cell>
          <cell r="B5453">
            <v>4</v>
          </cell>
          <cell r="C5453" t="str">
            <v>S</v>
          </cell>
          <cell r="D5453" t="str">
            <v>PCT</v>
          </cell>
          <cell r="E5453" t="str">
            <v>Tonnage: 5&lt;=tons</v>
          </cell>
          <cell r="F5453">
            <v>62.734400000000001</v>
          </cell>
          <cell r="G5453">
            <v>1.030173</v>
          </cell>
          <cell r="H5453">
            <v>1.143427</v>
          </cell>
          <cell r="I5453">
            <v>-0.33232800000000001</v>
          </cell>
          <cell r="J5453">
            <v>-0.13598589999999999</v>
          </cell>
          <cell r="K5453">
            <v>0</v>
          </cell>
          <cell r="L5453">
            <v>0.13598589999999999</v>
          </cell>
          <cell r="M5453">
            <v>0.33232800000000001</v>
          </cell>
          <cell r="N5453">
            <v>0.33232800000000001</v>
          </cell>
          <cell r="O5453">
            <v>114</v>
          </cell>
        </row>
        <row r="5454">
          <cell r="A5454" t="str">
            <v>C&amp;I</v>
          </cell>
          <cell r="B5454">
            <v>5</v>
          </cell>
          <cell r="C5454" t="str">
            <v>S</v>
          </cell>
          <cell r="D5454" t="str">
            <v>PCT</v>
          </cell>
          <cell r="E5454" t="str">
            <v>Tonnage: 5&lt;=tons</v>
          </cell>
          <cell r="F5454">
            <v>62.369599999999998</v>
          </cell>
          <cell r="G5454">
            <v>1.069879</v>
          </cell>
          <cell r="H5454">
            <v>1.1259399999999999</v>
          </cell>
          <cell r="I5454">
            <v>-0.33133560000000001</v>
          </cell>
          <cell r="J5454">
            <v>-0.1355799</v>
          </cell>
          <cell r="K5454">
            <v>0</v>
          </cell>
          <cell r="L5454">
            <v>0.1355799</v>
          </cell>
          <cell r="M5454">
            <v>0.33133560000000001</v>
          </cell>
          <cell r="N5454">
            <v>0.33133560000000001</v>
          </cell>
          <cell r="O5454">
            <v>114</v>
          </cell>
        </row>
        <row r="5455">
          <cell r="A5455" t="str">
            <v>C&amp;I</v>
          </cell>
          <cell r="B5455">
            <v>6</v>
          </cell>
          <cell r="C5455" t="str">
            <v>S</v>
          </cell>
          <cell r="D5455" t="str">
            <v>PCT</v>
          </cell>
          <cell r="E5455" t="str">
            <v>Tonnage: 5&lt;=tons</v>
          </cell>
          <cell r="F5455">
            <v>61.757599999999996</v>
          </cell>
          <cell r="G5455">
            <v>1.0877380000000001</v>
          </cell>
          <cell r="H5455">
            <v>1.1798230000000001</v>
          </cell>
          <cell r="I5455">
            <v>-0.33161439999999998</v>
          </cell>
          <cell r="J5455">
            <v>-0.13569390000000001</v>
          </cell>
          <cell r="K5455">
            <v>0</v>
          </cell>
          <cell r="L5455">
            <v>0.13569390000000001</v>
          </cell>
          <cell r="M5455">
            <v>0.33161439999999998</v>
          </cell>
          <cell r="N5455">
            <v>0.33161439999999998</v>
          </cell>
          <cell r="O5455">
            <v>114</v>
          </cell>
        </row>
        <row r="5456">
          <cell r="A5456" t="str">
            <v>C&amp;I</v>
          </cell>
          <cell r="B5456">
            <v>7</v>
          </cell>
          <cell r="C5456" t="str">
            <v>S</v>
          </cell>
          <cell r="D5456" t="str">
            <v>PCT</v>
          </cell>
          <cell r="E5456" t="str">
            <v>Tonnage: 5&lt;=tons</v>
          </cell>
          <cell r="F5456">
            <v>61.211599999999997</v>
          </cell>
          <cell r="G5456">
            <v>1.123926</v>
          </cell>
          <cell r="H5456">
            <v>1.242267</v>
          </cell>
          <cell r="I5456">
            <v>-0.33356180000000002</v>
          </cell>
          <cell r="J5456">
            <v>-0.1364908</v>
          </cell>
          <cell r="K5456">
            <v>0</v>
          </cell>
          <cell r="L5456">
            <v>0.1364908</v>
          </cell>
          <cell r="M5456">
            <v>0.33356180000000002</v>
          </cell>
          <cell r="N5456">
            <v>0.33356180000000002</v>
          </cell>
          <cell r="O5456">
            <v>114</v>
          </cell>
        </row>
        <row r="5457">
          <cell r="A5457" t="str">
            <v>C&amp;I</v>
          </cell>
          <cell r="B5457">
            <v>8</v>
          </cell>
          <cell r="C5457" t="str">
            <v>S</v>
          </cell>
          <cell r="D5457" t="str">
            <v>PCT</v>
          </cell>
          <cell r="E5457" t="str">
            <v>Tonnage: 5&lt;=tons</v>
          </cell>
          <cell r="F5457">
            <v>63.250900000000001</v>
          </cell>
          <cell r="G5457">
            <v>1.301733</v>
          </cell>
          <cell r="H5457">
            <v>1.214553</v>
          </cell>
          <cell r="I5457">
            <v>-0.33524599999999999</v>
          </cell>
          <cell r="J5457">
            <v>-0.13717989999999999</v>
          </cell>
          <cell r="K5457">
            <v>0</v>
          </cell>
          <cell r="L5457">
            <v>0.13717989999999999</v>
          </cell>
          <cell r="M5457">
            <v>0.33524599999999999</v>
          </cell>
          <cell r="N5457">
            <v>0.33524599999999999</v>
          </cell>
          <cell r="O5457">
            <v>114</v>
          </cell>
        </row>
        <row r="5458">
          <cell r="A5458" t="str">
            <v>C&amp;I</v>
          </cell>
          <cell r="B5458">
            <v>9</v>
          </cell>
          <cell r="C5458" t="str">
            <v>S</v>
          </cell>
          <cell r="D5458" t="str">
            <v>PCT</v>
          </cell>
          <cell r="E5458" t="str">
            <v>Tonnage: 5&lt;=tons</v>
          </cell>
          <cell r="F5458">
            <v>69.753</v>
          </cell>
          <cell r="G5458">
            <v>1.6833659999999999</v>
          </cell>
          <cell r="H5458">
            <v>1.5936889999999999</v>
          </cell>
          <cell r="I5458">
            <v>-0.34198319999999999</v>
          </cell>
          <cell r="J5458">
            <v>-0.1399368</v>
          </cell>
          <cell r="K5458">
            <v>0</v>
          </cell>
          <cell r="L5458">
            <v>0.1399368</v>
          </cell>
          <cell r="M5458">
            <v>0.34198319999999999</v>
          </cell>
          <cell r="N5458">
            <v>0.34198319999999999</v>
          </cell>
          <cell r="O5458">
            <v>114</v>
          </cell>
        </row>
        <row r="5459">
          <cell r="A5459" t="str">
            <v>C&amp;I</v>
          </cell>
          <cell r="B5459">
            <v>10</v>
          </cell>
          <cell r="C5459" t="str">
            <v>S</v>
          </cell>
          <cell r="D5459" t="str">
            <v>PCT</v>
          </cell>
          <cell r="E5459" t="str">
            <v>Tonnage: 5&lt;=tons</v>
          </cell>
          <cell r="F5459">
            <v>76.982699999999994</v>
          </cell>
          <cell r="G5459">
            <v>2.5867939999999998</v>
          </cell>
          <cell r="H5459">
            <v>3.05701</v>
          </cell>
          <cell r="I5459">
            <v>-0.3578886</v>
          </cell>
          <cell r="J5459">
            <v>-0.14644509999999999</v>
          </cell>
          <cell r="K5459">
            <v>0</v>
          </cell>
          <cell r="L5459">
            <v>0.14644509999999999</v>
          </cell>
          <cell r="M5459">
            <v>0.3578886</v>
          </cell>
          <cell r="N5459">
            <v>0.3578886</v>
          </cell>
          <cell r="O5459">
            <v>114</v>
          </cell>
        </row>
        <row r="5460">
          <cell r="A5460" t="str">
            <v>C&amp;I</v>
          </cell>
          <cell r="B5460">
            <v>11</v>
          </cell>
          <cell r="C5460" t="str">
            <v>S</v>
          </cell>
          <cell r="D5460" t="str">
            <v>PCT</v>
          </cell>
          <cell r="E5460" t="str">
            <v>Tonnage: 5&lt;=tons</v>
          </cell>
          <cell r="F5460">
            <v>82.555599999999998</v>
          </cell>
          <cell r="G5460">
            <v>3.5931329999999999</v>
          </cell>
          <cell r="H5460">
            <v>3.7252909999999999</v>
          </cell>
          <cell r="I5460">
            <v>-0.37583060000000001</v>
          </cell>
          <cell r="J5460">
            <v>-0.1537868</v>
          </cell>
          <cell r="K5460">
            <v>0</v>
          </cell>
          <cell r="L5460">
            <v>0.1537868</v>
          </cell>
          <cell r="M5460">
            <v>0.37583060000000001</v>
          </cell>
          <cell r="N5460">
            <v>0.37583060000000001</v>
          </cell>
          <cell r="O5460">
            <v>114</v>
          </cell>
        </row>
        <row r="5461">
          <cell r="A5461" t="str">
            <v>C&amp;I</v>
          </cell>
          <cell r="B5461">
            <v>12</v>
          </cell>
          <cell r="C5461" t="str">
            <v>S</v>
          </cell>
          <cell r="D5461" t="str">
            <v>PCT</v>
          </cell>
          <cell r="E5461" t="str">
            <v>Tonnage: 5&lt;=tons</v>
          </cell>
          <cell r="F5461">
            <v>86.252399999999994</v>
          </cell>
          <cell r="G5461">
            <v>3.9691990000000001</v>
          </cell>
          <cell r="H5461">
            <v>4.0578500000000002</v>
          </cell>
          <cell r="I5461">
            <v>-0.37778980000000001</v>
          </cell>
          <cell r="J5461">
            <v>-0.15458849999999999</v>
          </cell>
          <cell r="K5461">
            <v>0</v>
          </cell>
          <cell r="L5461">
            <v>0.15458849999999999</v>
          </cell>
          <cell r="M5461">
            <v>0.37778980000000001</v>
          </cell>
          <cell r="N5461">
            <v>0.37778980000000001</v>
          </cell>
          <cell r="O5461">
            <v>114</v>
          </cell>
        </row>
        <row r="5462">
          <cell r="A5462" t="str">
            <v>C&amp;I</v>
          </cell>
          <cell r="B5462">
            <v>13</v>
          </cell>
          <cell r="C5462" t="str">
            <v>S</v>
          </cell>
          <cell r="D5462" t="str">
            <v>PCT</v>
          </cell>
          <cell r="E5462" t="str">
            <v>Tonnage: 5&lt;=tons</v>
          </cell>
          <cell r="F5462">
            <v>89.008099999999999</v>
          </cell>
          <cell r="G5462">
            <v>4.3285749999999998</v>
          </cell>
          <cell r="H5462">
            <v>4.3631419999999999</v>
          </cell>
          <cell r="I5462">
            <v>-0.37872529999999999</v>
          </cell>
          <cell r="J5462">
            <v>-0.15497130000000001</v>
          </cell>
          <cell r="K5462">
            <v>0</v>
          </cell>
          <cell r="L5462">
            <v>0.15497130000000001</v>
          </cell>
          <cell r="M5462">
            <v>0.37872529999999999</v>
          </cell>
          <cell r="N5462">
            <v>0.37872529999999999</v>
          </cell>
          <cell r="O5462">
            <v>114</v>
          </cell>
        </row>
        <row r="5463">
          <cell r="A5463" t="str">
            <v>C&amp;I</v>
          </cell>
          <cell r="B5463">
            <v>14</v>
          </cell>
          <cell r="C5463" t="str">
            <v>S</v>
          </cell>
          <cell r="D5463" t="str">
            <v>PCT</v>
          </cell>
          <cell r="E5463" t="str">
            <v>Tonnage: 5&lt;=tons</v>
          </cell>
          <cell r="F5463">
            <v>91.408000000000001</v>
          </cell>
          <cell r="G5463">
            <v>4.7576239999999999</v>
          </cell>
          <cell r="H5463">
            <v>4.73346</v>
          </cell>
          <cell r="I5463">
            <v>-0.37937310000000002</v>
          </cell>
          <cell r="J5463">
            <v>-0.1552364</v>
          </cell>
          <cell r="K5463">
            <v>0</v>
          </cell>
          <cell r="L5463">
            <v>0.1552364</v>
          </cell>
          <cell r="M5463">
            <v>0.37937310000000002</v>
          </cell>
          <cell r="N5463">
            <v>0.37937310000000002</v>
          </cell>
          <cell r="O5463">
            <v>114</v>
          </cell>
        </row>
        <row r="5464">
          <cell r="A5464" t="str">
            <v>C&amp;I</v>
          </cell>
          <cell r="B5464">
            <v>15</v>
          </cell>
          <cell r="C5464" t="str">
            <v>S</v>
          </cell>
          <cell r="D5464" t="str">
            <v>PCT</v>
          </cell>
          <cell r="E5464" t="str">
            <v>Tonnage: 5&lt;=tons</v>
          </cell>
          <cell r="F5464">
            <v>93.593000000000004</v>
          </cell>
          <cell r="G5464">
            <v>5.20899</v>
          </cell>
          <cell r="H5464">
            <v>4.9777779999999998</v>
          </cell>
          <cell r="I5464">
            <v>-0.38384849999999998</v>
          </cell>
          <cell r="J5464">
            <v>-0.1570677</v>
          </cell>
          <cell r="K5464">
            <v>0</v>
          </cell>
          <cell r="L5464">
            <v>0.1570677</v>
          </cell>
          <cell r="M5464">
            <v>0.38384849999999998</v>
          </cell>
          <cell r="N5464">
            <v>0.38384849999999998</v>
          </cell>
          <cell r="O5464">
            <v>114</v>
          </cell>
        </row>
        <row r="5465">
          <cell r="A5465" t="str">
            <v>C&amp;I</v>
          </cell>
          <cell r="B5465">
            <v>16</v>
          </cell>
          <cell r="C5465" t="str">
            <v>S</v>
          </cell>
          <cell r="D5465" t="str">
            <v>PCT</v>
          </cell>
          <cell r="E5465" t="str">
            <v>Tonnage: 5&lt;=tons</v>
          </cell>
          <cell r="F5465">
            <v>95.177400000000006</v>
          </cell>
          <cell r="G5465">
            <v>5.546564</v>
          </cell>
          <cell r="H5465">
            <v>4.5116009999999998</v>
          </cell>
          <cell r="I5465">
            <v>-0.38394159999999999</v>
          </cell>
          <cell r="J5465">
            <v>-0.15710579999999999</v>
          </cell>
          <cell r="K5465">
            <v>0</v>
          </cell>
          <cell r="L5465">
            <v>0.15710579999999999</v>
          </cell>
          <cell r="M5465">
            <v>0.38394159999999999</v>
          </cell>
          <cell r="N5465">
            <v>0.38394159999999999</v>
          </cell>
          <cell r="O5465">
            <v>114</v>
          </cell>
        </row>
        <row r="5466">
          <cell r="A5466" t="str">
            <v>C&amp;I</v>
          </cell>
          <cell r="B5466">
            <v>17</v>
          </cell>
          <cell r="C5466" t="str">
            <v>S</v>
          </cell>
          <cell r="D5466" t="str">
            <v>PCT</v>
          </cell>
          <cell r="E5466" t="str">
            <v>Tonnage: 5&lt;=tons</v>
          </cell>
          <cell r="F5466">
            <v>95.516999999999996</v>
          </cell>
          <cell r="G5466">
            <v>5.4393589999999996</v>
          </cell>
          <cell r="H5466">
            <v>4.4961419999999999</v>
          </cell>
          <cell r="I5466">
            <v>-0.38286199999999998</v>
          </cell>
          <cell r="J5466">
            <v>-0.156664</v>
          </cell>
          <cell r="K5466">
            <v>0</v>
          </cell>
          <cell r="L5466">
            <v>0.156664</v>
          </cell>
          <cell r="M5466">
            <v>0.38286199999999998</v>
          </cell>
          <cell r="N5466">
            <v>0.38286199999999998</v>
          </cell>
          <cell r="O5466">
            <v>114</v>
          </cell>
        </row>
        <row r="5467">
          <cell r="A5467" t="str">
            <v>C&amp;I</v>
          </cell>
          <cell r="B5467">
            <v>18</v>
          </cell>
          <cell r="C5467" t="str">
            <v>S</v>
          </cell>
          <cell r="D5467" t="str">
            <v>PCT</v>
          </cell>
          <cell r="E5467" t="str">
            <v>Tonnage: 5&lt;=tons</v>
          </cell>
          <cell r="F5467">
            <v>94.733199999999997</v>
          </cell>
          <cell r="G5467">
            <v>4.9097030000000004</v>
          </cell>
          <cell r="H5467">
            <v>3.8589159999999998</v>
          </cell>
          <cell r="I5467">
            <v>-0.38377169999999999</v>
          </cell>
          <cell r="J5467">
            <v>-0.15703629999999999</v>
          </cell>
          <cell r="K5467">
            <v>0</v>
          </cell>
          <cell r="L5467">
            <v>0.15703629999999999</v>
          </cell>
          <cell r="M5467">
            <v>0.38377169999999999</v>
          </cell>
          <cell r="N5467">
            <v>0.38377169999999999</v>
          </cell>
          <cell r="O5467">
            <v>114</v>
          </cell>
        </row>
        <row r="5468">
          <cell r="A5468" t="str">
            <v>C&amp;I</v>
          </cell>
          <cell r="B5468">
            <v>19</v>
          </cell>
          <cell r="C5468" t="str">
            <v>S</v>
          </cell>
          <cell r="D5468" t="str">
            <v>PCT</v>
          </cell>
          <cell r="E5468" t="str">
            <v>Tonnage: 5&lt;=tons</v>
          </cell>
          <cell r="F5468">
            <v>92.134</v>
          </cell>
          <cell r="G5468">
            <v>3.9319220000000001</v>
          </cell>
          <cell r="H5468">
            <v>3.0952090000000001</v>
          </cell>
          <cell r="I5468">
            <v>-0.4209948</v>
          </cell>
          <cell r="J5468">
            <v>-0.1722677</v>
          </cell>
          <cell r="K5468">
            <v>0</v>
          </cell>
          <cell r="L5468">
            <v>0.1722677</v>
          </cell>
          <cell r="M5468">
            <v>0.4209948</v>
          </cell>
          <cell r="N5468">
            <v>0.4209948</v>
          </cell>
          <cell r="O5468">
            <v>114</v>
          </cell>
        </row>
        <row r="5469">
          <cell r="A5469" t="str">
            <v>C&amp;I</v>
          </cell>
          <cell r="B5469">
            <v>20</v>
          </cell>
          <cell r="C5469" t="str">
            <v>S</v>
          </cell>
          <cell r="D5469" t="str">
            <v>PCT</v>
          </cell>
          <cell r="E5469" t="str">
            <v>Tonnage: 5&lt;=tons</v>
          </cell>
          <cell r="F5469">
            <v>85.836500000000001</v>
          </cell>
          <cell r="G5469">
            <v>3.8393009999999999</v>
          </cell>
          <cell r="H5469">
            <v>3.3457279999999998</v>
          </cell>
          <cell r="I5469">
            <v>-0.43698140000000002</v>
          </cell>
          <cell r="J5469">
            <v>-0.1788092</v>
          </cell>
          <cell r="K5469">
            <v>0</v>
          </cell>
          <cell r="L5469">
            <v>0.1788092</v>
          </cell>
          <cell r="M5469">
            <v>0.43698140000000002</v>
          </cell>
          <cell r="N5469">
            <v>0.43698140000000002</v>
          </cell>
          <cell r="O5469">
            <v>114</v>
          </cell>
        </row>
        <row r="5470">
          <cell r="A5470" t="str">
            <v>C&amp;I</v>
          </cell>
          <cell r="B5470">
            <v>21</v>
          </cell>
          <cell r="C5470" t="str">
            <v>S</v>
          </cell>
          <cell r="D5470" t="str">
            <v>PCT</v>
          </cell>
          <cell r="E5470" t="str">
            <v>Tonnage: 5&lt;=tons</v>
          </cell>
          <cell r="F5470">
            <v>80.828999999999994</v>
          </cell>
          <cell r="G5470">
            <v>2.947444</v>
          </cell>
          <cell r="H5470">
            <v>2.5461559999999999</v>
          </cell>
          <cell r="I5470">
            <v>-0.44473099999999999</v>
          </cell>
          <cell r="J5470">
            <v>-0.18198030000000001</v>
          </cell>
          <cell r="K5470">
            <v>0</v>
          </cell>
          <cell r="L5470">
            <v>0.18198030000000001</v>
          </cell>
          <cell r="M5470">
            <v>0.44473099999999999</v>
          </cell>
          <cell r="N5470">
            <v>0.44473099999999999</v>
          </cell>
          <cell r="O5470">
            <v>114</v>
          </cell>
        </row>
        <row r="5471">
          <cell r="A5471" t="str">
            <v>C&amp;I</v>
          </cell>
          <cell r="B5471">
            <v>22</v>
          </cell>
          <cell r="C5471" t="str">
            <v>S</v>
          </cell>
          <cell r="D5471" t="str">
            <v>PCT</v>
          </cell>
          <cell r="E5471" t="str">
            <v>Tonnage: 5&lt;=tons</v>
          </cell>
          <cell r="F5471">
            <v>77.009699999999995</v>
          </cell>
          <cell r="G5471">
            <v>1.9002060000000001</v>
          </cell>
          <cell r="H5471">
            <v>1.63426</v>
          </cell>
          <cell r="I5471">
            <v>-0.41314879999999998</v>
          </cell>
          <cell r="J5471">
            <v>-0.16905709999999999</v>
          </cell>
          <cell r="K5471">
            <v>0</v>
          </cell>
          <cell r="L5471">
            <v>0.16905709999999999</v>
          </cell>
          <cell r="M5471">
            <v>0.41314879999999998</v>
          </cell>
          <cell r="N5471">
            <v>0.41314879999999998</v>
          </cell>
          <cell r="O5471">
            <v>114</v>
          </cell>
        </row>
        <row r="5472">
          <cell r="A5472" t="str">
            <v>C&amp;I</v>
          </cell>
          <cell r="B5472">
            <v>23</v>
          </cell>
          <cell r="C5472" t="str">
            <v>S</v>
          </cell>
          <cell r="D5472" t="str">
            <v>PCT</v>
          </cell>
          <cell r="E5472" t="str">
            <v>Tonnage: 5&lt;=tons</v>
          </cell>
          <cell r="F5472">
            <v>74.659099999999995</v>
          </cell>
          <cell r="G5472">
            <v>1.5248679999999999</v>
          </cell>
          <cell r="H5472">
            <v>1.436318</v>
          </cell>
          <cell r="I5472">
            <v>-0.38116470000000002</v>
          </cell>
          <cell r="J5472">
            <v>-0.15596950000000001</v>
          </cell>
          <cell r="K5472">
            <v>0</v>
          </cell>
          <cell r="L5472">
            <v>0.15596950000000001</v>
          </cell>
          <cell r="M5472">
            <v>0.38116470000000002</v>
          </cell>
          <cell r="N5472">
            <v>0.38116470000000002</v>
          </cell>
          <cell r="O5472">
            <v>114</v>
          </cell>
        </row>
        <row r="5473">
          <cell r="A5473" t="str">
            <v>C&amp;I</v>
          </cell>
          <cell r="B5473">
            <v>24</v>
          </cell>
          <cell r="C5473" t="str">
            <v>S</v>
          </cell>
          <cell r="D5473" t="str">
            <v>PCT</v>
          </cell>
          <cell r="E5473" t="str">
            <v>Tonnage: 5&lt;=tons</v>
          </cell>
          <cell r="F5473">
            <v>72.703299999999999</v>
          </cell>
          <cell r="G5473">
            <v>1.1567890000000001</v>
          </cell>
          <cell r="H5473">
            <v>1.233627</v>
          </cell>
          <cell r="I5473">
            <v>-0.35787049999999998</v>
          </cell>
          <cell r="J5473">
            <v>-0.1464377</v>
          </cell>
          <cell r="K5473">
            <v>0</v>
          </cell>
          <cell r="L5473">
            <v>0.1464377</v>
          </cell>
          <cell r="M5473">
            <v>0.35787049999999998</v>
          </cell>
          <cell r="N5473">
            <v>0.35787049999999998</v>
          </cell>
          <cell r="O5473">
            <v>114</v>
          </cell>
        </row>
        <row r="5474">
          <cell r="A5474" t="str">
            <v>C&amp;I</v>
          </cell>
          <cell r="B5474">
            <v>1</v>
          </cell>
          <cell r="C5474" t="str">
            <v>S</v>
          </cell>
          <cell r="D5474" t="str">
            <v>PCT</v>
          </cell>
          <cell r="E5474" t="str">
            <v>Tonnage: tons missing</v>
          </cell>
          <cell r="H5474">
            <v>2.52E-2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3</v>
          </cell>
        </row>
        <row r="5475">
          <cell r="A5475" t="str">
            <v>C&amp;I</v>
          </cell>
          <cell r="B5475">
            <v>2</v>
          </cell>
          <cell r="C5475" t="str">
            <v>S</v>
          </cell>
          <cell r="D5475" t="str">
            <v>PCT</v>
          </cell>
          <cell r="E5475" t="str">
            <v>Tonnage: tons missing</v>
          </cell>
          <cell r="H5475">
            <v>2.58E-2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3</v>
          </cell>
        </row>
        <row r="5476">
          <cell r="A5476" t="str">
            <v>C&amp;I</v>
          </cell>
          <cell r="B5476">
            <v>3</v>
          </cell>
          <cell r="C5476" t="str">
            <v>S</v>
          </cell>
          <cell r="D5476" t="str">
            <v>PCT</v>
          </cell>
          <cell r="E5476" t="str">
            <v>Tonnage: tons missing</v>
          </cell>
          <cell r="H5476">
            <v>2.52E-2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3</v>
          </cell>
        </row>
        <row r="5477">
          <cell r="A5477" t="str">
            <v>C&amp;I</v>
          </cell>
          <cell r="B5477">
            <v>4</v>
          </cell>
          <cell r="C5477" t="str">
            <v>S</v>
          </cell>
          <cell r="D5477" t="str">
            <v>PCT</v>
          </cell>
          <cell r="E5477" t="str">
            <v>Tonnage: tons missing</v>
          </cell>
          <cell r="H5477">
            <v>2.58E-2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3</v>
          </cell>
        </row>
        <row r="5478">
          <cell r="A5478" t="str">
            <v>C&amp;I</v>
          </cell>
          <cell r="B5478">
            <v>5</v>
          </cell>
          <cell r="C5478" t="str">
            <v>S</v>
          </cell>
          <cell r="D5478" t="str">
            <v>PCT</v>
          </cell>
          <cell r="E5478" t="str">
            <v>Tonnage: tons missing</v>
          </cell>
          <cell r="H5478">
            <v>2.46E-2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3</v>
          </cell>
        </row>
        <row r="5479">
          <cell r="A5479" t="str">
            <v>C&amp;I</v>
          </cell>
          <cell r="B5479">
            <v>6</v>
          </cell>
          <cell r="C5479" t="str">
            <v>S</v>
          </cell>
          <cell r="D5479" t="str">
            <v>PCT</v>
          </cell>
          <cell r="E5479" t="str">
            <v>Tonnage: tons missing</v>
          </cell>
          <cell r="H5479">
            <v>2.52E-2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3</v>
          </cell>
        </row>
        <row r="5480">
          <cell r="A5480" t="str">
            <v>C&amp;I</v>
          </cell>
          <cell r="B5480">
            <v>7</v>
          </cell>
          <cell r="C5480" t="str">
            <v>S</v>
          </cell>
          <cell r="D5480" t="str">
            <v>PCT</v>
          </cell>
          <cell r="E5480" t="str">
            <v>Tonnage: tons missing</v>
          </cell>
          <cell r="H5480">
            <v>2.52E-2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3</v>
          </cell>
        </row>
        <row r="5481">
          <cell r="A5481" t="str">
            <v>C&amp;I</v>
          </cell>
          <cell r="B5481">
            <v>8</v>
          </cell>
          <cell r="C5481" t="str">
            <v>S</v>
          </cell>
          <cell r="D5481" t="str">
            <v>PCT</v>
          </cell>
          <cell r="E5481" t="str">
            <v>Tonnage: tons missing</v>
          </cell>
          <cell r="H5481">
            <v>2.64E-2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3</v>
          </cell>
        </row>
        <row r="5482">
          <cell r="A5482" t="str">
            <v>C&amp;I</v>
          </cell>
          <cell r="B5482">
            <v>9</v>
          </cell>
          <cell r="C5482" t="str">
            <v>S</v>
          </cell>
          <cell r="D5482" t="str">
            <v>PCT</v>
          </cell>
          <cell r="E5482" t="str">
            <v>Tonnage: tons missing</v>
          </cell>
          <cell r="H5482">
            <v>2.52E-2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3</v>
          </cell>
        </row>
        <row r="5483">
          <cell r="A5483" t="str">
            <v>C&amp;I</v>
          </cell>
          <cell r="B5483">
            <v>10</v>
          </cell>
          <cell r="C5483" t="str">
            <v>S</v>
          </cell>
          <cell r="D5483" t="str">
            <v>PCT</v>
          </cell>
          <cell r="E5483" t="str">
            <v>Tonnage: tons missing</v>
          </cell>
          <cell r="H5483">
            <v>2.64E-2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3</v>
          </cell>
        </row>
        <row r="5484">
          <cell r="A5484" t="str">
            <v>C&amp;I</v>
          </cell>
          <cell r="B5484">
            <v>11</v>
          </cell>
          <cell r="C5484" t="str">
            <v>S</v>
          </cell>
          <cell r="D5484" t="str">
            <v>PCT</v>
          </cell>
          <cell r="E5484" t="str">
            <v>Tonnage: tons missing</v>
          </cell>
          <cell r="H5484">
            <v>1.1220699999999999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3</v>
          </cell>
        </row>
        <row r="5485">
          <cell r="A5485" t="str">
            <v>C&amp;I</v>
          </cell>
          <cell r="B5485">
            <v>12</v>
          </cell>
          <cell r="C5485" t="str">
            <v>S</v>
          </cell>
          <cell r="D5485" t="str">
            <v>PCT</v>
          </cell>
          <cell r="E5485" t="str">
            <v>Tonnage: tons missing</v>
          </cell>
          <cell r="H5485">
            <v>0.53099980000000002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3</v>
          </cell>
        </row>
        <row r="5486">
          <cell r="A5486" t="str">
            <v>C&amp;I</v>
          </cell>
          <cell r="B5486">
            <v>13</v>
          </cell>
          <cell r="C5486" t="str">
            <v>S</v>
          </cell>
          <cell r="D5486" t="str">
            <v>PCT</v>
          </cell>
          <cell r="E5486" t="str">
            <v>Tonnage: tons missing</v>
          </cell>
          <cell r="H5486">
            <v>2.9399999999999999E-2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3</v>
          </cell>
        </row>
        <row r="5487">
          <cell r="A5487" t="str">
            <v>C&amp;I</v>
          </cell>
          <cell r="B5487">
            <v>14</v>
          </cell>
          <cell r="C5487" t="str">
            <v>S</v>
          </cell>
          <cell r="D5487" t="str">
            <v>PCT</v>
          </cell>
          <cell r="E5487" t="str">
            <v>Tonnage: tons missing</v>
          </cell>
          <cell r="H5487">
            <v>8.2799999999999999E-2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3</v>
          </cell>
        </row>
        <row r="5488">
          <cell r="A5488" t="str">
            <v>C&amp;I</v>
          </cell>
          <cell r="B5488">
            <v>15</v>
          </cell>
          <cell r="C5488" t="str">
            <v>S</v>
          </cell>
          <cell r="D5488" t="str">
            <v>PCT</v>
          </cell>
          <cell r="E5488" t="str">
            <v>Tonnage: tons missing</v>
          </cell>
          <cell r="H5488">
            <v>3.7645300000000002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3</v>
          </cell>
        </row>
        <row r="5489">
          <cell r="A5489" t="str">
            <v>C&amp;I</v>
          </cell>
          <cell r="B5489">
            <v>16</v>
          </cell>
          <cell r="C5489" t="str">
            <v>S</v>
          </cell>
          <cell r="D5489" t="str">
            <v>PCT</v>
          </cell>
          <cell r="E5489" t="str">
            <v>Tonnage: tons missing</v>
          </cell>
          <cell r="H5489">
            <v>3.2471999999999999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3</v>
          </cell>
        </row>
        <row r="5490">
          <cell r="A5490" t="str">
            <v>C&amp;I</v>
          </cell>
          <cell r="B5490">
            <v>17</v>
          </cell>
          <cell r="C5490" t="str">
            <v>S</v>
          </cell>
          <cell r="D5490" t="str">
            <v>PCT</v>
          </cell>
          <cell r="E5490" t="str">
            <v>Tonnage: tons missing</v>
          </cell>
          <cell r="H5490">
            <v>3.099599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3</v>
          </cell>
        </row>
        <row r="5491">
          <cell r="A5491" t="str">
            <v>C&amp;I</v>
          </cell>
          <cell r="B5491">
            <v>18</v>
          </cell>
          <cell r="C5491" t="str">
            <v>S</v>
          </cell>
          <cell r="D5491" t="str">
            <v>PCT</v>
          </cell>
          <cell r="E5491" t="str">
            <v>Tonnage: tons missing</v>
          </cell>
          <cell r="H5491">
            <v>0.13259989999999999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3</v>
          </cell>
        </row>
        <row r="5492">
          <cell r="A5492" t="str">
            <v>C&amp;I</v>
          </cell>
          <cell r="B5492">
            <v>19</v>
          </cell>
          <cell r="C5492" t="str">
            <v>S</v>
          </cell>
          <cell r="D5492" t="str">
            <v>PCT</v>
          </cell>
          <cell r="E5492" t="str">
            <v>Tonnage: tons missing</v>
          </cell>
          <cell r="H5492">
            <v>3.1800000000000002E-2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3</v>
          </cell>
        </row>
        <row r="5493">
          <cell r="A5493" t="str">
            <v>C&amp;I</v>
          </cell>
          <cell r="B5493">
            <v>20</v>
          </cell>
          <cell r="C5493" t="str">
            <v>S</v>
          </cell>
          <cell r="D5493" t="str">
            <v>PCT</v>
          </cell>
          <cell r="E5493" t="str">
            <v>Tonnage: tons missing</v>
          </cell>
          <cell r="H5493">
            <v>3.1800000000000002E-2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3</v>
          </cell>
        </row>
        <row r="5494">
          <cell r="A5494" t="str">
            <v>C&amp;I</v>
          </cell>
          <cell r="B5494">
            <v>21</v>
          </cell>
          <cell r="C5494" t="str">
            <v>S</v>
          </cell>
          <cell r="D5494" t="str">
            <v>PCT</v>
          </cell>
          <cell r="E5494" t="str">
            <v>Tonnage: tons missing</v>
          </cell>
          <cell r="H5494">
            <v>3.1199999999999999E-2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3</v>
          </cell>
        </row>
        <row r="5495">
          <cell r="A5495" t="str">
            <v>C&amp;I</v>
          </cell>
          <cell r="B5495">
            <v>22</v>
          </cell>
          <cell r="C5495" t="str">
            <v>S</v>
          </cell>
          <cell r="D5495" t="str">
            <v>PCT</v>
          </cell>
          <cell r="E5495" t="str">
            <v>Tonnage: tons missing</v>
          </cell>
          <cell r="H5495">
            <v>0.03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3</v>
          </cell>
        </row>
        <row r="5496">
          <cell r="A5496" t="str">
            <v>C&amp;I</v>
          </cell>
          <cell r="B5496">
            <v>23</v>
          </cell>
          <cell r="C5496" t="str">
            <v>S</v>
          </cell>
          <cell r="D5496" t="str">
            <v>PCT</v>
          </cell>
          <cell r="E5496" t="str">
            <v>Tonnage: tons missing</v>
          </cell>
          <cell r="H5496">
            <v>2.52E-2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3</v>
          </cell>
        </row>
        <row r="5497">
          <cell r="A5497" t="str">
            <v>C&amp;I</v>
          </cell>
          <cell r="B5497">
            <v>24</v>
          </cell>
          <cell r="C5497" t="str">
            <v>S</v>
          </cell>
          <cell r="D5497" t="str">
            <v>PCT</v>
          </cell>
          <cell r="E5497" t="str">
            <v>Tonnage: tons missing</v>
          </cell>
          <cell r="H5497">
            <v>2.58E-2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3</v>
          </cell>
        </row>
        <row r="5498">
          <cell r="A5498" t="str">
            <v>C&amp;I</v>
          </cell>
          <cell r="B5498">
            <v>1</v>
          </cell>
          <cell r="C5498" t="str">
            <v>S</v>
          </cell>
          <cell r="D5498" t="str">
            <v>Switch</v>
          </cell>
          <cell r="E5498" t="str">
            <v>ACs per customer: 1</v>
          </cell>
          <cell r="F5498">
            <v>68.748099999999994</v>
          </cell>
          <cell r="G5498">
            <v>1.29653</v>
          </cell>
          <cell r="H5498">
            <v>1.2766949999999999</v>
          </cell>
          <cell r="I5498">
            <v>-0.2546117</v>
          </cell>
          <cell r="J5498">
            <v>-0.104185</v>
          </cell>
          <cell r="K5498">
            <v>0</v>
          </cell>
          <cell r="L5498">
            <v>0.104185</v>
          </cell>
          <cell r="M5498">
            <v>0.2546117</v>
          </cell>
          <cell r="N5498">
            <v>0.2546117</v>
          </cell>
          <cell r="O5498">
            <v>90</v>
          </cell>
        </row>
        <row r="5499">
          <cell r="A5499" t="str">
            <v>C&amp;I</v>
          </cell>
          <cell r="B5499">
            <v>2</v>
          </cell>
          <cell r="C5499" t="str">
            <v>S</v>
          </cell>
          <cell r="D5499" t="str">
            <v>Switch</v>
          </cell>
          <cell r="E5499" t="str">
            <v>ACs per customer: 1</v>
          </cell>
          <cell r="F5499">
            <v>66.531700000000001</v>
          </cell>
          <cell r="G5499">
            <v>1.329615</v>
          </cell>
          <cell r="H5499">
            <v>1.216521</v>
          </cell>
          <cell r="I5499">
            <v>-0.24722849999999999</v>
          </cell>
          <cell r="J5499">
            <v>-0.1011639</v>
          </cell>
          <cell r="K5499">
            <v>0</v>
          </cell>
          <cell r="L5499">
            <v>0.1011639</v>
          </cell>
          <cell r="M5499">
            <v>0.24722849999999999</v>
          </cell>
          <cell r="N5499">
            <v>0.24722849999999999</v>
          </cell>
          <cell r="O5499">
            <v>90</v>
          </cell>
        </row>
        <row r="5500">
          <cell r="A5500" t="str">
            <v>C&amp;I</v>
          </cell>
          <cell r="B5500">
            <v>3</v>
          </cell>
          <cell r="C5500" t="str">
            <v>S</v>
          </cell>
          <cell r="D5500" t="str">
            <v>Switch</v>
          </cell>
          <cell r="E5500" t="str">
            <v>ACs per customer: 1</v>
          </cell>
          <cell r="F5500">
            <v>65.100700000000003</v>
          </cell>
          <cell r="G5500">
            <v>1.324727</v>
          </cell>
          <cell r="H5500">
            <v>1.179136</v>
          </cell>
          <cell r="I5500">
            <v>-0.24068129999999999</v>
          </cell>
          <cell r="J5500">
            <v>-9.8484799999999997E-2</v>
          </cell>
          <cell r="K5500">
            <v>0</v>
          </cell>
          <cell r="L5500">
            <v>9.8484799999999997E-2</v>
          </cell>
          <cell r="M5500">
            <v>0.24068129999999999</v>
          </cell>
          <cell r="N5500">
            <v>0.24068129999999999</v>
          </cell>
          <cell r="O5500">
            <v>90</v>
          </cell>
        </row>
        <row r="5501">
          <cell r="A5501" t="str">
            <v>C&amp;I</v>
          </cell>
          <cell r="B5501">
            <v>4</v>
          </cell>
          <cell r="C5501" t="str">
            <v>S</v>
          </cell>
          <cell r="D5501" t="str">
            <v>Switch</v>
          </cell>
          <cell r="E5501" t="str">
            <v>ACs per customer: 1</v>
          </cell>
          <cell r="F5501">
            <v>64.681399999999996</v>
          </cell>
          <cell r="G5501">
            <v>1.2300990000000001</v>
          </cell>
          <cell r="H5501">
            <v>1.0768720000000001</v>
          </cell>
          <cell r="I5501">
            <v>-0.23783850000000001</v>
          </cell>
          <cell r="J5501">
            <v>-9.7321599999999994E-2</v>
          </cell>
          <cell r="K5501">
            <v>0</v>
          </cell>
          <cell r="L5501">
            <v>9.7321599999999994E-2</v>
          </cell>
          <cell r="M5501">
            <v>0.23783850000000001</v>
          </cell>
          <cell r="N5501">
            <v>0.23783850000000001</v>
          </cell>
          <cell r="O5501">
            <v>90</v>
          </cell>
        </row>
        <row r="5502">
          <cell r="A5502" t="str">
            <v>C&amp;I</v>
          </cell>
          <cell r="B5502">
            <v>5</v>
          </cell>
          <cell r="C5502" t="str">
            <v>S</v>
          </cell>
          <cell r="D5502" t="str">
            <v>Switch</v>
          </cell>
          <cell r="E5502" t="str">
            <v>ACs per customer: 1</v>
          </cell>
          <cell r="F5502">
            <v>63.865900000000003</v>
          </cell>
          <cell r="G5502">
            <v>1.298923</v>
          </cell>
          <cell r="H5502">
            <v>1.200461</v>
          </cell>
          <cell r="I5502">
            <v>-0.23712539999999999</v>
          </cell>
          <cell r="J5502">
            <v>-9.7029799999999999E-2</v>
          </cell>
          <cell r="K5502">
            <v>0</v>
          </cell>
          <cell r="L5502">
            <v>9.7029799999999999E-2</v>
          </cell>
          <cell r="M5502">
            <v>0.23712539999999999</v>
          </cell>
          <cell r="N5502">
            <v>0.23712539999999999</v>
          </cell>
          <cell r="O5502">
            <v>90</v>
          </cell>
        </row>
        <row r="5503">
          <cell r="A5503" t="str">
            <v>C&amp;I</v>
          </cell>
          <cell r="B5503">
            <v>6</v>
          </cell>
          <cell r="C5503" t="str">
            <v>S</v>
          </cell>
          <cell r="D5503" t="str">
            <v>Switch</v>
          </cell>
          <cell r="E5503" t="str">
            <v>ACs per customer: 1</v>
          </cell>
          <cell r="F5503">
            <v>63.186</v>
          </cell>
          <cell r="G5503">
            <v>1.269336</v>
          </cell>
          <cell r="H5503">
            <v>1.244068</v>
          </cell>
          <cell r="I5503">
            <v>-0.23679800000000001</v>
          </cell>
          <cell r="J5503">
            <v>-9.6895800000000004E-2</v>
          </cell>
          <cell r="K5503">
            <v>0</v>
          </cell>
          <cell r="L5503">
            <v>9.6895800000000004E-2</v>
          </cell>
          <cell r="M5503">
            <v>0.23679800000000001</v>
          </cell>
          <cell r="N5503">
            <v>0.23679800000000001</v>
          </cell>
          <cell r="O5503">
            <v>90</v>
          </cell>
        </row>
        <row r="5504">
          <cell r="A5504" t="str">
            <v>C&amp;I</v>
          </cell>
          <cell r="B5504">
            <v>7</v>
          </cell>
          <cell r="C5504" t="str">
            <v>S</v>
          </cell>
          <cell r="D5504" t="str">
            <v>Switch</v>
          </cell>
          <cell r="E5504" t="str">
            <v>ACs per customer: 1</v>
          </cell>
          <cell r="F5504">
            <v>62.501199999999997</v>
          </cell>
          <cell r="G5504">
            <v>1.3936759999999999</v>
          </cell>
          <cell r="H5504">
            <v>1.3113159999999999</v>
          </cell>
          <cell r="I5504">
            <v>-0.2377928</v>
          </cell>
          <cell r="J5504">
            <v>-9.7302899999999998E-2</v>
          </cell>
          <cell r="K5504">
            <v>0</v>
          </cell>
          <cell r="L5504">
            <v>9.7302899999999998E-2</v>
          </cell>
          <cell r="M5504">
            <v>0.2377928</v>
          </cell>
          <cell r="N5504">
            <v>0.2377928</v>
          </cell>
          <cell r="O5504">
            <v>90</v>
          </cell>
        </row>
        <row r="5505">
          <cell r="A5505" t="str">
            <v>C&amp;I</v>
          </cell>
          <cell r="B5505">
            <v>8</v>
          </cell>
          <cell r="C5505" t="str">
            <v>S</v>
          </cell>
          <cell r="D5505" t="str">
            <v>Switch</v>
          </cell>
          <cell r="E5505" t="str">
            <v>ACs per customer: 1</v>
          </cell>
          <cell r="F5505">
            <v>64.134600000000006</v>
          </cell>
          <cell r="G5505">
            <v>1.5193829999999999</v>
          </cell>
          <cell r="H5505">
            <v>1.5634809999999999</v>
          </cell>
          <cell r="I5505">
            <v>-0.24161460000000001</v>
          </cell>
          <cell r="J5505">
            <v>-9.8866700000000002E-2</v>
          </cell>
          <cell r="K5505">
            <v>0</v>
          </cell>
          <cell r="L5505">
            <v>9.8866700000000002E-2</v>
          </cell>
          <cell r="M5505">
            <v>0.24161460000000001</v>
          </cell>
          <cell r="N5505">
            <v>0.24161460000000001</v>
          </cell>
          <cell r="O5505">
            <v>90</v>
          </cell>
        </row>
        <row r="5506">
          <cell r="A5506" t="str">
            <v>C&amp;I</v>
          </cell>
          <cell r="B5506">
            <v>9</v>
          </cell>
          <cell r="C5506" t="str">
            <v>S</v>
          </cell>
          <cell r="D5506" t="str">
            <v>Switch</v>
          </cell>
          <cell r="E5506" t="str">
            <v>ACs per customer: 1</v>
          </cell>
          <cell r="F5506">
            <v>69.336299999999994</v>
          </cell>
          <cell r="G5506">
            <v>2.5483720000000001</v>
          </cell>
          <cell r="H5506">
            <v>2.6358679999999999</v>
          </cell>
          <cell r="I5506">
            <v>-0.2735881</v>
          </cell>
          <cell r="J5506">
            <v>-0.11194999999999999</v>
          </cell>
          <cell r="K5506">
            <v>0</v>
          </cell>
          <cell r="L5506">
            <v>0.11194999999999999</v>
          </cell>
          <cell r="M5506">
            <v>0.2735881</v>
          </cell>
          <cell r="N5506">
            <v>0.2735881</v>
          </cell>
          <cell r="O5506">
            <v>90</v>
          </cell>
        </row>
        <row r="5507">
          <cell r="A5507" t="str">
            <v>C&amp;I</v>
          </cell>
          <cell r="B5507">
            <v>10</v>
          </cell>
          <cell r="C5507" t="str">
            <v>S</v>
          </cell>
          <cell r="D5507" t="str">
            <v>Switch</v>
          </cell>
          <cell r="E5507" t="str">
            <v>ACs per customer: 1</v>
          </cell>
          <cell r="F5507">
            <v>75.521799999999999</v>
          </cell>
          <cell r="G5507">
            <v>3.616025</v>
          </cell>
          <cell r="H5507">
            <v>3.489754</v>
          </cell>
          <cell r="I5507">
            <v>-0.30275560000000001</v>
          </cell>
          <cell r="J5507">
            <v>-0.1238851</v>
          </cell>
          <cell r="K5507">
            <v>0</v>
          </cell>
          <cell r="L5507">
            <v>0.1238851</v>
          </cell>
          <cell r="M5507">
            <v>0.30275560000000001</v>
          </cell>
          <cell r="N5507">
            <v>0.30275560000000001</v>
          </cell>
          <cell r="O5507">
            <v>90</v>
          </cell>
        </row>
        <row r="5508">
          <cell r="A5508" t="str">
            <v>C&amp;I</v>
          </cell>
          <cell r="B5508">
            <v>11</v>
          </cell>
          <cell r="C5508" t="str">
            <v>S</v>
          </cell>
          <cell r="D5508" t="str">
            <v>Switch</v>
          </cell>
          <cell r="E5508" t="str">
            <v>ACs per customer: 1</v>
          </cell>
          <cell r="F5508">
            <v>80.732799999999997</v>
          </cell>
          <cell r="G5508">
            <v>4.6630089999999997</v>
          </cell>
          <cell r="H5508">
            <v>4.6534519999999997</v>
          </cell>
          <cell r="I5508">
            <v>-0.31664629999999999</v>
          </cell>
          <cell r="J5508">
            <v>-0.12956909999999999</v>
          </cell>
          <cell r="K5508">
            <v>0</v>
          </cell>
          <cell r="L5508">
            <v>0.12956909999999999</v>
          </cell>
          <cell r="M5508">
            <v>0.31664629999999999</v>
          </cell>
          <cell r="N5508">
            <v>0.31664629999999999</v>
          </cell>
          <cell r="O5508">
            <v>90</v>
          </cell>
        </row>
        <row r="5509">
          <cell r="A5509" t="str">
            <v>C&amp;I</v>
          </cell>
          <cell r="B5509">
            <v>12</v>
          </cell>
          <cell r="C5509" t="str">
            <v>S</v>
          </cell>
          <cell r="D5509" t="str">
            <v>Switch</v>
          </cell>
          <cell r="E5509" t="str">
            <v>ACs per customer: 1</v>
          </cell>
          <cell r="F5509">
            <v>84.916399999999996</v>
          </cell>
          <cell r="G5509">
            <v>5.6283409999999998</v>
          </cell>
          <cell r="H5509">
            <v>5.8168730000000002</v>
          </cell>
          <cell r="I5509">
            <v>-0.33675379999999999</v>
          </cell>
          <cell r="J5509">
            <v>-0.1377969</v>
          </cell>
          <cell r="K5509">
            <v>0</v>
          </cell>
          <cell r="L5509">
            <v>0.1377969</v>
          </cell>
          <cell r="M5509">
            <v>0.33675379999999999</v>
          </cell>
          <cell r="N5509">
            <v>0.33675379999999999</v>
          </cell>
          <cell r="O5509">
            <v>90</v>
          </cell>
        </row>
        <row r="5510">
          <cell r="A5510" t="str">
            <v>C&amp;I</v>
          </cell>
          <cell r="B5510">
            <v>13</v>
          </cell>
          <cell r="C5510" t="str">
            <v>S</v>
          </cell>
          <cell r="D5510" t="str">
            <v>Switch</v>
          </cell>
          <cell r="E5510" t="str">
            <v>ACs per customer: 1</v>
          </cell>
          <cell r="F5510">
            <v>88.027299999999997</v>
          </cell>
          <cell r="G5510">
            <v>5.90158</v>
          </cell>
          <cell r="H5510">
            <v>6.1157880000000002</v>
          </cell>
          <cell r="I5510">
            <v>-0.29985289999999998</v>
          </cell>
          <cell r="J5510">
            <v>-0.1226974</v>
          </cell>
          <cell r="K5510">
            <v>0</v>
          </cell>
          <cell r="L5510">
            <v>0.1226974</v>
          </cell>
          <cell r="M5510">
            <v>0.29985289999999998</v>
          </cell>
          <cell r="N5510">
            <v>0.29985289999999998</v>
          </cell>
          <cell r="O5510">
            <v>90</v>
          </cell>
        </row>
        <row r="5511">
          <cell r="A5511" t="str">
            <v>C&amp;I</v>
          </cell>
          <cell r="B5511">
            <v>14</v>
          </cell>
          <cell r="C5511" t="str">
            <v>S</v>
          </cell>
          <cell r="D5511" t="str">
            <v>Switch</v>
          </cell>
          <cell r="E5511" t="str">
            <v>ACs per customer: 1</v>
          </cell>
          <cell r="F5511">
            <v>91.14</v>
          </cell>
          <cell r="G5511">
            <v>6.2844740000000003</v>
          </cell>
          <cell r="H5511">
            <v>6.2497160000000003</v>
          </cell>
          <cell r="I5511">
            <v>-0.2912554</v>
          </cell>
          <cell r="J5511">
            <v>-0.1191794</v>
          </cell>
          <cell r="K5511">
            <v>0</v>
          </cell>
          <cell r="L5511">
            <v>0.1191794</v>
          </cell>
          <cell r="M5511">
            <v>0.2912554</v>
          </cell>
          <cell r="N5511">
            <v>0.2912554</v>
          </cell>
          <cell r="O5511">
            <v>90</v>
          </cell>
        </row>
        <row r="5512">
          <cell r="A5512" t="str">
            <v>C&amp;I</v>
          </cell>
          <cell r="B5512">
            <v>15</v>
          </cell>
          <cell r="C5512" t="str">
            <v>S</v>
          </cell>
          <cell r="D5512" t="str">
            <v>Switch</v>
          </cell>
          <cell r="E5512" t="str">
            <v>ACs per customer: 1</v>
          </cell>
          <cell r="F5512">
            <v>93.889600000000002</v>
          </cell>
          <cell r="G5512">
            <v>6.4676559999999998</v>
          </cell>
          <cell r="H5512">
            <v>6.1092310000000003</v>
          </cell>
          <cell r="I5512">
            <v>-0.29501860000000002</v>
          </cell>
          <cell r="J5512">
            <v>-0.1207192</v>
          </cell>
          <cell r="K5512">
            <v>0</v>
          </cell>
          <cell r="L5512">
            <v>0.1207192</v>
          </cell>
          <cell r="M5512">
            <v>0.29501860000000002</v>
          </cell>
          <cell r="N5512">
            <v>0.29501860000000002</v>
          </cell>
          <cell r="O5512">
            <v>90</v>
          </cell>
        </row>
        <row r="5513">
          <cell r="A5513" t="str">
            <v>C&amp;I</v>
          </cell>
          <cell r="B5513">
            <v>16</v>
          </cell>
          <cell r="C5513" t="str">
            <v>S</v>
          </cell>
          <cell r="D5513" t="str">
            <v>Switch</v>
          </cell>
          <cell r="E5513" t="str">
            <v>ACs per customer: 1</v>
          </cell>
          <cell r="F5513">
            <v>95.491900000000001</v>
          </cell>
          <cell r="G5513">
            <v>6.4184659999999996</v>
          </cell>
          <cell r="H5513">
            <v>6.2089759999999998</v>
          </cell>
          <cell r="I5513">
            <v>-0.28859810000000002</v>
          </cell>
          <cell r="J5513">
            <v>-0.118092</v>
          </cell>
          <cell r="K5513">
            <v>0</v>
          </cell>
          <cell r="L5513">
            <v>0.118092</v>
          </cell>
          <cell r="M5513">
            <v>0.28859810000000002</v>
          </cell>
          <cell r="N5513">
            <v>0.28859810000000002</v>
          </cell>
          <cell r="O5513">
            <v>90</v>
          </cell>
        </row>
        <row r="5514">
          <cell r="A5514" t="str">
            <v>C&amp;I</v>
          </cell>
          <cell r="B5514">
            <v>17</v>
          </cell>
          <cell r="C5514" t="str">
            <v>S</v>
          </cell>
          <cell r="D5514" t="str">
            <v>Switch</v>
          </cell>
          <cell r="E5514" t="str">
            <v>ACs per customer: 1</v>
          </cell>
          <cell r="F5514">
            <v>96.117699999999999</v>
          </cell>
          <cell r="G5514">
            <v>6.4798450000000001</v>
          </cell>
          <cell r="H5514">
            <v>6.5808249999999999</v>
          </cell>
          <cell r="I5514">
            <v>-0.3050408</v>
          </cell>
          <cell r="J5514">
            <v>-0.12482020000000001</v>
          </cell>
          <cell r="K5514">
            <v>0</v>
          </cell>
          <cell r="L5514">
            <v>0.12482020000000001</v>
          </cell>
          <cell r="M5514">
            <v>0.3050408</v>
          </cell>
          <cell r="N5514">
            <v>0.3050408</v>
          </cell>
          <cell r="O5514">
            <v>90</v>
          </cell>
        </row>
        <row r="5515">
          <cell r="A5515" t="str">
            <v>C&amp;I</v>
          </cell>
          <cell r="B5515">
            <v>18</v>
          </cell>
          <cell r="C5515" t="str">
            <v>S</v>
          </cell>
          <cell r="D5515" t="str">
            <v>Switch</v>
          </cell>
          <cell r="E5515" t="str">
            <v>ACs per customer: 1</v>
          </cell>
          <cell r="F5515">
            <v>95.652699999999996</v>
          </cell>
          <cell r="G5515">
            <v>6.4543549999999996</v>
          </cell>
          <cell r="H5515">
            <v>6.2377529999999997</v>
          </cell>
          <cell r="I5515">
            <v>-0.29688560000000003</v>
          </cell>
          <cell r="J5515">
            <v>-0.1214832</v>
          </cell>
          <cell r="K5515">
            <v>0</v>
          </cell>
          <cell r="L5515">
            <v>0.1214832</v>
          </cell>
          <cell r="M5515">
            <v>0.29688560000000003</v>
          </cell>
          <cell r="N5515">
            <v>0.29688560000000003</v>
          </cell>
          <cell r="O5515">
            <v>90</v>
          </cell>
        </row>
        <row r="5516">
          <cell r="A5516" t="str">
            <v>C&amp;I</v>
          </cell>
          <cell r="B5516">
            <v>19</v>
          </cell>
          <cell r="C5516" t="str">
            <v>S</v>
          </cell>
          <cell r="D5516" t="str">
            <v>Switch</v>
          </cell>
          <cell r="E5516" t="str">
            <v>ACs per customer: 1</v>
          </cell>
          <cell r="F5516">
            <v>93.849800000000002</v>
          </cell>
          <cell r="G5516">
            <v>5.9256630000000001</v>
          </cell>
          <cell r="H5516">
            <v>5.5819789999999996</v>
          </cell>
          <cell r="I5516">
            <v>-0.28632590000000002</v>
          </cell>
          <cell r="J5516">
            <v>-0.11716219999999999</v>
          </cell>
          <cell r="K5516">
            <v>0</v>
          </cell>
          <cell r="L5516">
            <v>0.11716219999999999</v>
          </cell>
          <cell r="M5516">
            <v>0.28632590000000002</v>
          </cell>
          <cell r="N5516">
            <v>0.28632590000000002</v>
          </cell>
          <cell r="O5516">
            <v>90</v>
          </cell>
        </row>
        <row r="5517">
          <cell r="A5517" t="str">
            <v>C&amp;I</v>
          </cell>
          <cell r="B5517">
            <v>20</v>
          </cell>
          <cell r="C5517" t="str">
            <v>S</v>
          </cell>
          <cell r="D5517" t="str">
            <v>Switch</v>
          </cell>
          <cell r="E5517" t="str">
            <v>ACs per customer: 1</v>
          </cell>
          <cell r="F5517">
            <v>89.194500000000005</v>
          </cell>
          <cell r="G5517">
            <v>4.880979</v>
          </cell>
          <cell r="H5517">
            <v>5.047174</v>
          </cell>
          <cell r="I5517">
            <v>-0.27662179999999997</v>
          </cell>
          <cell r="J5517">
            <v>-0.1131914</v>
          </cell>
          <cell r="K5517">
            <v>0</v>
          </cell>
          <cell r="L5517">
            <v>0.1131914</v>
          </cell>
          <cell r="M5517">
            <v>0.27662179999999997</v>
          </cell>
          <cell r="N5517">
            <v>0.27662179999999997</v>
          </cell>
          <cell r="O5517">
            <v>90</v>
          </cell>
        </row>
        <row r="5518">
          <cell r="A5518" t="str">
            <v>C&amp;I</v>
          </cell>
          <cell r="B5518">
            <v>21</v>
          </cell>
          <cell r="C5518" t="str">
            <v>S</v>
          </cell>
          <cell r="D5518" t="str">
            <v>Switch</v>
          </cell>
          <cell r="E5518" t="str">
            <v>ACs per customer: 1</v>
          </cell>
          <cell r="F5518">
            <v>84.352999999999994</v>
          </cell>
          <cell r="G5518">
            <v>4.4830670000000001</v>
          </cell>
          <cell r="H5518">
            <v>4.0170000000000003</v>
          </cell>
          <cell r="I5518">
            <v>-0.27571299999999999</v>
          </cell>
          <cell r="J5518">
            <v>-0.1128195</v>
          </cell>
          <cell r="K5518">
            <v>0</v>
          </cell>
          <cell r="L5518">
            <v>0.1128195</v>
          </cell>
          <cell r="M5518">
            <v>0.27571299999999999</v>
          </cell>
          <cell r="N5518">
            <v>0.27571299999999999</v>
          </cell>
          <cell r="O5518">
            <v>90</v>
          </cell>
        </row>
        <row r="5519">
          <cell r="A5519" t="str">
            <v>C&amp;I</v>
          </cell>
          <cell r="B5519">
            <v>22</v>
          </cell>
          <cell r="C5519" t="str">
            <v>S</v>
          </cell>
          <cell r="D5519" t="str">
            <v>Switch</v>
          </cell>
          <cell r="E5519" t="str">
            <v>ACs per customer: 1</v>
          </cell>
          <cell r="F5519">
            <v>80.593900000000005</v>
          </cell>
          <cell r="G5519">
            <v>3.9269699999999998</v>
          </cell>
          <cell r="H5519">
            <v>3.3302019999999999</v>
          </cell>
          <cell r="I5519">
            <v>-0.3027321</v>
          </cell>
          <cell r="J5519">
            <v>-0.1238755</v>
          </cell>
          <cell r="K5519">
            <v>0</v>
          </cell>
          <cell r="L5519">
            <v>0.1238755</v>
          </cell>
          <cell r="M5519">
            <v>0.3027321</v>
          </cell>
          <cell r="N5519">
            <v>0.3027321</v>
          </cell>
          <cell r="O5519">
            <v>90</v>
          </cell>
        </row>
        <row r="5520">
          <cell r="A5520" t="str">
            <v>C&amp;I</v>
          </cell>
          <cell r="B5520">
            <v>23</v>
          </cell>
          <cell r="C5520" t="str">
            <v>S</v>
          </cell>
          <cell r="D5520" t="str">
            <v>Switch</v>
          </cell>
          <cell r="E5520" t="str">
            <v>ACs per customer: 1</v>
          </cell>
          <cell r="F5520">
            <v>77.702500000000001</v>
          </cell>
          <cell r="G5520">
            <v>2.8072370000000002</v>
          </cell>
          <cell r="H5520">
            <v>2.7565520000000001</v>
          </cell>
          <cell r="I5520">
            <v>-0.29300569999999998</v>
          </cell>
          <cell r="J5520">
            <v>-0.1198956</v>
          </cell>
          <cell r="K5520">
            <v>0</v>
          </cell>
          <cell r="L5520">
            <v>0.1198956</v>
          </cell>
          <cell r="M5520">
            <v>0.29300569999999998</v>
          </cell>
          <cell r="N5520">
            <v>0.29300569999999998</v>
          </cell>
          <cell r="O5520">
            <v>90</v>
          </cell>
        </row>
        <row r="5521">
          <cell r="A5521" t="str">
            <v>C&amp;I</v>
          </cell>
          <cell r="B5521">
            <v>24</v>
          </cell>
          <cell r="C5521" t="str">
            <v>S</v>
          </cell>
          <cell r="D5521" t="str">
            <v>Switch</v>
          </cell>
          <cell r="E5521" t="str">
            <v>ACs per customer: 1</v>
          </cell>
          <cell r="F5521">
            <v>75.618300000000005</v>
          </cell>
          <cell r="G5521">
            <v>1.960669</v>
          </cell>
          <cell r="H5521">
            <v>1.9450799999999999</v>
          </cell>
          <cell r="I5521">
            <v>-0.34650140000000001</v>
          </cell>
          <cell r="J5521">
            <v>-0.14178550000000001</v>
          </cell>
          <cell r="K5521">
            <v>0</v>
          </cell>
          <cell r="L5521">
            <v>0.14178550000000001</v>
          </cell>
          <cell r="M5521">
            <v>0.34650140000000001</v>
          </cell>
          <cell r="N5521">
            <v>0.34650140000000001</v>
          </cell>
          <cell r="O5521">
            <v>90</v>
          </cell>
        </row>
        <row r="5522">
          <cell r="A5522" t="str">
            <v>C&amp;I</v>
          </cell>
          <cell r="B5522">
            <v>1</v>
          </cell>
          <cell r="C5522" t="str">
            <v>S</v>
          </cell>
          <cell r="D5522" t="str">
            <v>Switch</v>
          </cell>
          <cell r="E5522" t="str">
            <v>ACs per customer: 2-3</v>
          </cell>
          <cell r="F5522">
            <v>67.930099999999996</v>
          </cell>
          <cell r="G5522">
            <v>1.215001</v>
          </cell>
          <cell r="H5522">
            <v>1.886728</v>
          </cell>
          <cell r="I5522">
            <v>-0.68178859999999997</v>
          </cell>
          <cell r="J5522">
            <v>-0.27898230000000002</v>
          </cell>
          <cell r="K5522">
            <v>0</v>
          </cell>
          <cell r="L5522">
            <v>0.27898230000000002</v>
          </cell>
          <cell r="M5522">
            <v>0.68178859999999997</v>
          </cell>
          <cell r="N5522">
            <v>0.68178859999999997</v>
          </cell>
          <cell r="O5522">
            <v>23</v>
          </cell>
        </row>
        <row r="5523">
          <cell r="A5523" t="str">
            <v>C&amp;I</v>
          </cell>
          <cell r="B5523">
            <v>2</v>
          </cell>
          <cell r="C5523" t="str">
            <v>S</v>
          </cell>
          <cell r="D5523" t="str">
            <v>Switch</v>
          </cell>
          <cell r="E5523" t="str">
            <v>ACs per customer: 2-3</v>
          </cell>
          <cell r="F5523">
            <v>66.454700000000003</v>
          </cell>
          <cell r="G5523">
            <v>1.127896</v>
          </cell>
          <cell r="H5523">
            <v>1.788683</v>
          </cell>
          <cell r="I5523">
            <v>-0.67878430000000001</v>
          </cell>
          <cell r="J5523">
            <v>-0.27775309999999998</v>
          </cell>
          <cell r="K5523">
            <v>0</v>
          </cell>
          <cell r="L5523">
            <v>0.27775309999999998</v>
          </cell>
          <cell r="M5523">
            <v>0.67878430000000001</v>
          </cell>
          <cell r="N5523">
            <v>0.67878430000000001</v>
          </cell>
          <cell r="O5523">
            <v>23</v>
          </cell>
        </row>
        <row r="5524">
          <cell r="A5524" t="str">
            <v>C&amp;I</v>
          </cell>
          <cell r="B5524">
            <v>3</v>
          </cell>
          <cell r="C5524" t="str">
            <v>S</v>
          </cell>
          <cell r="D5524" t="str">
            <v>Switch</v>
          </cell>
          <cell r="E5524" t="str">
            <v>ACs per customer: 2-3</v>
          </cell>
          <cell r="F5524">
            <v>65.566800000000001</v>
          </cell>
          <cell r="G5524">
            <v>1.1839770000000001</v>
          </cell>
          <cell r="H5524">
            <v>1.781765</v>
          </cell>
          <cell r="I5524">
            <v>-0.67397240000000003</v>
          </cell>
          <cell r="J5524">
            <v>-0.27578399999999997</v>
          </cell>
          <cell r="K5524">
            <v>0</v>
          </cell>
          <cell r="L5524">
            <v>0.27578399999999997</v>
          </cell>
          <cell r="M5524">
            <v>0.67397240000000003</v>
          </cell>
          <cell r="N5524">
            <v>0.67397240000000003</v>
          </cell>
          <cell r="O5524">
            <v>23</v>
          </cell>
        </row>
        <row r="5525">
          <cell r="A5525" t="str">
            <v>C&amp;I</v>
          </cell>
          <cell r="B5525">
            <v>4</v>
          </cell>
          <cell r="C5525" t="str">
            <v>S</v>
          </cell>
          <cell r="D5525" t="str">
            <v>Switch</v>
          </cell>
          <cell r="E5525" t="str">
            <v>ACs per customer: 2-3</v>
          </cell>
          <cell r="F5525">
            <v>65.349800000000002</v>
          </cell>
          <cell r="G5525">
            <v>1.1291089999999999</v>
          </cell>
          <cell r="H5525">
            <v>1.718415</v>
          </cell>
          <cell r="I5525">
            <v>-0.6714852</v>
          </cell>
          <cell r="J5525">
            <v>-0.27476630000000002</v>
          </cell>
          <cell r="K5525">
            <v>0</v>
          </cell>
          <cell r="L5525">
            <v>0.27476630000000002</v>
          </cell>
          <cell r="M5525">
            <v>0.6714852</v>
          </cell>
          <cell r="N5525">
            <v>0.6714852</v>
          </cell>
          <cell r="O5525">
            <v>23</v>
          </cell>
        </row>
        <row r="5526">
          <cell r="A5526" t="str">
            <v>C&amp;I</v>
          </cell>
          <cell r="B5526">
            <v>5</v>
          </cell>
          <cell r="C5526" t="str">
            <v>S</v>
          </cell>
          <cell r="D5526" t="str">
            <v>Switch</v>
          </cell>
          <cell r="E5526" t="str">
            <v>ACs per customer: 2-3</v>
          </cell>
          <cell r="F5526">
            <v>64.482100000000003</v>
          </cell>
          <cell r="G5526">
            <v>1.144622</v>
          </cell>
          <cell r="H5526">
            <v>1.7175879999999999</v>
          </cell>
          <cell r="I5526">
            <v>-0.67128880000000002</v>
          </cell>
          <cell r="J5526">
            <v>-0.27468589999999998</v>
          </cell>
          <cell r="K5526">
            <v>0</v>
          </cell>
          <cell r="L5526">
            <v>0.27468589999999998</v>
          </cell>
          <cell r="M5526">
            <v>0.67128880000000002</v>
          </cell>
          <cell r="N5526">
            <v>0.67128880000000002</v>
          </cell>
          <cell r="O5526">
            <v>23</v>
          </cell>
        </row>
        <row r="5527">
          <cell r="A5527" t="str">
            <v>C&amp;I</v>
          </cell>
          <cell r="B5527">
            <v>6</v>
          </cell>
          <cell r="C5527" t="str">
            <v>S</v>
          </cell>
          <cell r="D5527" t="str">
            <v>Switch</v>
          </cell>
          <cell r="E5527" t="str">
            <v>ACs per customer: 2-3</v>
          </cell>
          <cell r="F5527">
            <v>63.7652</v>
          </cell>
          <cell r="G5527">
            <v>2.0280179999999999</v>
          </cell>
          <cell r="H5527">
            <v>2.6293839999999999</v>
          </cell>
          <cell r="I5527">
            <v>-0.68484319999999999</v>
          </cell>
          <cell r="J5527">
            <v>-0.28023229999999999</v>
          </cell>
          <cell r="K5527">
            <v>0</v>
          </cell>
          <cell r="L5527">
            <v>0.28023229999999999</v>
          </cell>
          <cell r="M5527">
            <v>0.68484319999999999</v>
          </cell>
          <cell r="N5527">
            <v>0.68484319999999999</v>
          </cell>
          <cell r="O5527">
            <v>23</v>
          </cell>
        </row>
        <row r="5528">
          <cell r="A5528" t="str">
            <v>C&amp;I</v>
          </cell>
          <cell r="B5528">
            <v>7</v>
          </cell>
          <cell r="C5528" t="str">
            <v>S</v>
          </cell>
          <cell r="D5528" t="str">
            <v>Switch</v>
          </cell>
          <cell r="E5528" t="str">
            <v>ACs per customer: 2-3</v>
          </cell>
          <cell r="F5528">
            <v>62.793500000000002</v>
          </cell>
          <cell r="G5528">
            <v>1.93895</v>
          </cell>
          <cell r="H5528">
            <v>2.4468480000000001</v>
          </cell>
          <cell r="I5528">
            <v>-0.6872587</v>
          </cell>
          <cell r="J5528">
            <v>-0.28122069999999999</v>
          </cell>
          <cell r="K5528">
            <v>0</v>
          </cell>
          <cell r="L5528">
            <v>0.28122069999999999</v>
          </cell>
          <cell r="M5528">
            <v>0.6872587</v>
          </cell>
          <cell r="N5528">
            <v>0.6872587</v>
          </cell>
          <cell r="O5528">
            <v>23</v>
          </cell>
        </row>
        <row r="5529">
          <cell r="A5529" t="str">
            <v>C&amp;I</v>
          </cell>
          <cell r="B5529">
            <v>8</v>
          </cell>
          <cell r="C5529" t="str">
            <v>S</v>
          </cell>
          <cell r="D5529" t="str">
            <v>Switch</v>
          </cell>
          <cell r="E5529" t="str">
            <v>ACs per customer: 2-3</v>
          </cell>
          <cell r="F5529">
            <v>64.080299999999994</v>
          </cell>
          <cell r="G5529">
            <v>3.7384379999999999</v>
          </cell>
          <cell r="H5529">
            <v>3.9590529999999999</v>
          </cell>
          <cell r="I5529">
            <v>-0.70969550000000003</v>
          </cell>
          <cell r="J5529">
            <v>-0.29040159999999998</v>
          </cell>
          <cell r="K5529">
            <v>0</v>
          </cell>
          <cell r="L5529">
            <v>0.29040159999999998</v>
          </cell>
          <cell r="M5529">
            <v>0.70969550000000003</v>
          </cell>
          <cell r="N5529">
            <v>0.70969550000000003</v>
          </cell>
          <cell r="O5529">
            <v>23</v>
          </cell>
        </row>
        <row r="5530">
          <cell r="A5530" t="str">
            <v>C&amp;I</v>
          </cell>
          <cell r="B5530">
            <v>9</v>
          </cell>
          <cell r="C5530" t="str">
            <v>S</v>
          </cell>
          <cell r="D5530" t="str">
            <v>Switch</v>
          </cell>
          <cell r="E5530" t="str">
            <v>ACs per customer: 2-3</v>
          </cell>
          <cell r="F5530">
            <v>69.755600000000001</v>
          </cell>
          <cell r="G5530">
            <v>5.7240780000000004</v>
          </cell>
          <cell r="H5530">
            <v>5.9324539999999999</v>
          </cell>
          <cell r="I5530">
            <v>-0.78040779999999998</v>
          </cell>
          <cell r="J5530">
            <v>-0.31933660000000003</v>
          </cell>
          <cell r="K5530">
            <v>0</v>
          </cell>
          <cell r="L5530">
            <v>0.31933660000000003</v>
          </cell>
          <cell r="M5530">
            <v>0.78040779999999998</v>
          </cell>
          <cell r="N5530">
            <v>0.78040779999999998</v>
          </cell>
          <cell r="O5530">
            <v>23</v>
          </cell>
        </row>
        <row r="5531">
          <cell r="A5531" t="str">
            <v>C&amp;I</v>
          </cell>
          <cell r="B5531">
            <v>10</v>
          </cell>
          <cell r="C5531" t="str">
            <v>S</v>
          </cell>
          <cell r="D5531" t="str">
            <v>Switch</v>
          </cell>
          <cell r="E5531" t="str">
            <v>ACs per customer: 2-3</v>
          </cell>
          <cell r="F5531">
            <v>76.620400000000004</v>
          </cell>
          <cell r="G5531">
            <v>6.5114510000000001</v>
          </cell>
          <cell r="H5531">
            <v>6.7184790000000003</v>
          </cell>
          <cell r="I5531">
            <v>-0.77603500000000003</v>
          </cell>
          <cell r="J5531">
            <v>-0.31754719999999997</v>
          </cell>
          <cell r="K5531">
            <v>0</v>
          </cell>
          <cell r="L5531">
            <v>0.31754719999999997</v>
          </cell>
          <cell r="M5531">
            <v>0.77603500000000003</v>
          </cell>
          <cell r="N5531">
            <v>0.77603500000000003</v>
          </cell>
          <cell r="O5531">
            <v>23</v>
          </cell>
        </row>
        <row r="5532">
          <cell r="A5532" t="str">
            <v>C&amp;I</v>
          </cell>
          <cell r="B5532">
            <v>11</v>
          </cell>
          <cell r="C5532" t="str">
            <v>S</v>
          </cell>
          <cell r="D5532" t="str">
            <v>Switch</v>
          </cell>
          <cell r="E5532" t="str">
            <v>ACs per customer: 2-3</v>
          </cell>
          <cell r="F5532">
            <v>81.025400000000005</v>
          </cell>
          <cell r="G5532">
            <v>6.5489090000000001</v>
          </cell>
          <cell r="H5532">
            <v>6.6395530000000003</v>
          </cell>
          <cell r="I5532">
            <v>-0.78336609999999995</v>
          </cell>
          <cell r="J5532">
            <v>-0.32054700000000003</v>
          </cell>
          <cell r="K5532">
            <v>0</v>
          </cell>
          <cell r="L5532">
            <v>0.32054700000000003</v>
          </cell>
          <cell r="M5532">
            <v>0.78336609999999995</v>
          </cell>
          <cell r="N5532">
            <v>0.78336609999999995</v>
          </cell>
          <cell r="O5532">
            <v>23</v>
          </cell>
        </row>
        <row r="5533">
          <cell r="A5533" t="str">
            <v>C&amp;I</v>
          </cell>
          <cell r="B5533">
            <v>12</v>
          </cell>
          <cell r="C5533" t="str">
            <v>S</v>
          </cell>
          <cell r="D5533" t="str">
            <v>Switch</v>
          </cell>
          <cell r="E5533" t="str">
            <v>ACs per customer: 2-3</v>
          </cell>
          <cell r="F5533">
            <v>84.537199999999999</v>
          </cell>
          <cell r="G5533">
            <v>7.0813189999999997</v>
          </cell>
          <cell r="H5533">
            <v>5.4485219999999996</v>
          </cell>
          <cell r="I5533">
            <v>-0.81117879999999998</v>
          </cell>
          <cell r="J5533">
            <v>-0.3319278</v>
          </cell>
          <cell r="K5533">
            <v>0</v>
          </cell>
          <cell r="L5533">
            <v>0.3319278</v>
          </cell>
          <cell r="M5533">
            <v>0.81117879999999998</v>
          </cell>
          <cell r="N5533">
            <v>0.81117879999999998</v>
          </cell>
          <cell r="O5533">
            <v>23</v>
          </cell>
        </row>
        <row r="5534">
          <cell r="A5534" t="str">
            <v>C&amp;I</v>
          </cell>
          <cell r="B5534">
            <v>13</v>
          </cell>
          <cell r="C5534" t="str">
            <v>S</v>
          </cell>
          <cell r="D5534" t="str">
            <v>Switch</v>
          </cell>
          <cell r="E5534" t="str">
            <v>ACs per customer: 2-3</v>
          </cell>
          <cell r="F5534">
            <v>87.573599999999999</v>
          </cell>
          <cell r="G5534">
            <v>6.8554370000000002</v>
          </cell>
          <cell r="H5534">
            <v>7.794359</v>
          </cell>
          <cell r="I5534">
            <v>-0.82260129999999998</v>
          </cell>
          <cell r="J5534">
            <v>-0.33660180000000001</v>
          </cell>
          <cell r="K5534">
            <v>0</v>
          </cell>
          <cell r="L5534">
            <v>0.33660180000000001</v>
          </cell>
          <cell r="M5534">
            <v>0.82260129999999998</v>
          </cell>
          <cell r="N5534">
            <v>0.82260129999999998</v>
          </cell>
          <cell r="O5534">
            <v>23</v>
          </cell>
        </row>
        <row r="5535">
          <cell r="A5535" t="str">
            <v>C&amp;I</v>
          </cell>
          <cell r="B5535">
            <v>14</v>
          </cell>
          <cell r="C5535" t="str">
            <v>S</v>
          </cell>
          <cell r="D5535" t="str">
            <v>Switch</v>
          </cell>
          <cell r="E5535" t="str">
            <v>ACs per customer: 2-3</v>
          </cell>
          <cell r="F5535">
            <v>90.746700000000004</v>
          </cell>
          <cell r="G5535">
            <v>7.9542780000000004</v>
          </cell>
          <cell r="H5535">
            <v>9.0437589999999997</v>
          </cell>
          <cell r="I5535">
            <v>-0.82744530000000005</v>
          </cell>
          <cell r="J5535">
            <v>-0.33858389999999999</v>
          </cell>
          <cell r="K5535">
            <v>0</v>
          </cell>
          <cell r="L5535">
            <v>0.33858389999999999</v>
          </cell>
          <cell r="M5535">
            <v>0.82744530000000005</v>
          </cell>
          <cell r="N5535">
            <v>0.82744530000000005</v>
          </cell>
          <cell r="O5535">
            <v>23</v>
          </cell>
        </row>
        <row r="5536">
          <cell r="A5536" t="str">
            <v>C&amp;I</v>
          </cell>
          <cell r="B5536">
            <v>15</v>
          </cell>
          <cell r="C5536" t="str">
            <v>S</v>
          </cell>
          <cell r="D5536" t="str">
            <v>Switch</v>
          </cell>
          <cell r="E5536" t="str">
            <v>ACs per customer: 2-3</v>
          </cell>
          <cell r="F5536">
            <v>93.459900000000005</v>
          </cell>
          <cell r="G5536">
            <v>8.0182219999999997</v>
          </cell>
          <cell r="H5536">
            <v>7.5319729999999998</v>
          </cell>
          <cell r="I5536">
            <v>-0.8464952</v>
          </cell>
          <cell r="J5536">
            <v>-0.34637899999999999</v>
          </cell>
          <cell r="K5536">
            <v>0</v>
          </cell>
          <cell r="L5536">
            <v>0.34637899999999999</v>
          </cell>
          <cell r="M5536">
            <v>0.8464952</v>
          </cell>
          <cell r="N5536">
            <v>0.8464952</v>
          </cell>
          <cell r="O5536">
            <v>23</v>
          </cell>
        </row>
        <row r="5537">
          <cell r="A5537" t="str">
            <v>C&amp;I</v>
          </cell>
          <cell r="B5537">
            <v>16</v>
          </cell>
          <cell r="C5537" t="str">
            <v>S</v>
          </cell>
          <cell r="D5537" t="str">
            <v>Switch</v>
          </cell>
          <cell r="E5537" t="str">
            <v>ACs per customer: 2-3</v>
          </cell>
          <cell r="F5537">
            <v>95.011899999999997</v>
          </cell>
          <cell r="G5537">
            <v>8.0299560000000003</v>
          </cell>
          <cell r="H5537">
            <v>9.1030490000000004</v>
          </cell>
          <cell r="I5537">
            <v>-0.86415799999999998</v>
          </cell>
          <cell r="J5537">
            <v>-0.35360639999999999</v>
          </cell>
          <cell r="K5537">
            <v>0</v>
          </cell>
          <cell r="L5537">
            <v>0.35360639999999999</v>
          </cell>
          <cell r="M5537">
            <v>0.86415799999999998</v>
          </cell>
          <cell r="N5537">
            <v>0.86415799999999998</v>
          </cell>
          <cell r="O5537">
            <v>23</v>
          </cell>
        </row>
        <row r="5538">
          <cell r="A5538" t="str">
            <v>C&amp;I</v>
          </cell>
          <cell r="B5538">
            <v>17</v>
          </cell>
          <cell r="C5538" t="str">
            <v>S</v>
          </cell>
          <cell r="D5538" t="str">
            <v>Switch</v>
          </cell>
          <cell r="E5538" t="str">
            <v>ACs per customer: 2-3</v>
          </cell>
          <cell r="F5538">
            <v>95.357299999999995</v>
          </cell>
          <cell r="G5538">
            <v>8.0978980000000007</v>
          </cell>
          <cell r="H5538">
            <v>7.231147</v>
          </cell>
          <cell r="I5538">
            <v>-0.830403</v>
          </cell>
          <cell r="J5538">
            <v>-0.33979419999999999</v>
          </cell>
          <cell r="K5538">
            <v>0</v>
          </cell>
          <cell r="L5538">
            <v>0.33979419999999999</v>
          </cell>
          <cell r="M5538">
            <v>0.830403</v>
          </cell>
          <cell r="N5538">
            <v>0.830403</v>
          </cell>
          <cell r="O5538">
            <v>23</v>
          </cell>
        </row>
        <row r="5539">
          <cell r="A5539" t="str">
            <v>C&amp;I</v>
          </cell>
          <cell r="B5539">
            <v>18</v>
          </cell>
          <cell r="C5539" t="str">
            <v>S</v>
          </cell>
          <cell r="D5539" t="str">
            <v>Switch</v>
          </cell>
          <cell r="E5539" t="str">
            <v>ACs per customer: 2-3</v>
          </cell>
          <cell r="F5539">
            <v>94.753299999999996</v>
          </cell>
          <cell r="G5539">
            <v>7.2726519999999999</v>
          </cell>
          <cell r="H5539">
            <v>6.1235600000000003</v>
          </cell>
          <cell r="I5539">
            <v>-0.82428749999999995</v>
          </cell>
          <cell r="J5539">
            <v>-0.33729170000000003</v>
          </cell>
          <cell r="K5539">
            <v>0</v>
          </cell>
          <cell r="L5539">
            <v>0.33729170000000003</v>
          </cell>
          <cell r="M5539">
            <v>0.82428749999999995</v>
          </cell>
          <cell r="N5539">
            <v>0.82428749999999995</v>
          </cell>
          <cell r="O5539">
            <v>23</v>
          </cell>
        </row>
        <row r="5540">
          <cell r="A5540" t="str">
            <v>C&amp;I</v>
          </cell>
          <cell r="B5540">
            <v>19</v>
          </cell>
          <cell r="C5540" t="str">
            <v>S</v>
          </cell>
          <cell r="D5540" t="str">
            <v>Switch</v>
          </cell>
          <cell r="E5540" t="str">
            <v>ACs per customer: 2-3</v>
          </cell>
          <cell r="F5540">
            <v>92.619600000000005</v>
          </cell>
          <cell r="G5540">
            <v>5.9587519999999996</v>
          </cell>
          <cell r="H5540">
            <v>6.1516739999999999</v>
          </cell>
          <cell r="I5540">
            <v>-0.78611759999999997</v>
          </cell>
          <cell r="J5540">
            <v>-0.32167289999999998</v>
          </cell>
          <cell r="K5540">
            <v>0</v>
          </cell>
          <cell r="L5540">
            <v>0.32167289999999998</v>
          </cell>
          <cell r="M5540">
            <v>0.78611759999999997</v>
          </cell>
          <cell r="N5540">
            <v>0.78611759999999997</v>
          </cell>
          <cell r="O5540">
            <v>23</v>
          </cell>
        </row>
        <row r="5541">
          <cell r="A5541" t="str">
            <v>C&amp;I</v>
          </cell>
          <cell r="B5541">
            <v>20</v>
          </cell>
          <cell r="C5541" t="str">
            <v>S</v>
          </cell>
          <cell r="D5541" t="str">
            <v>Switch</v>
          </cell>
          <cell r="E5541" t="str">
            <v>ACs per customer: 2-3</v>
          </cell>
          <cell r="F5541">
            <v>87.554900000000004</v>
          </cell>
          <cell r="G5541">
            <v>4.566357</v>
          </cell>
          <cell r="H5541">
            <v>4.5358219999999996</v>
          </cell>
          <cell r="I5541">
            <v>-0.77677079999999998</v>
          </cell>
          <cell r="J5541">
            <v>-0.31784829999999997</v>
          </cell>
          <cell r="K5541">
            <v>0</v>
          </cell>
          <cell r="L5541">
            <v>0.31784829999999997</v>
          </cell>
          <cell r="M5541">
            <v>0.77677079999999998</v>
          </cell>
          <cell r="N5541">
            <v>0.77677079999999998</v>
          </cell>
          <cell r="O5541">
            <v>23</v>
          </cell>
        </row>
        <row r="5542">
          <cell r="A5542" t="str">
            <v>C&amp;I</v>
          </cell>
          <cell r="B5542">
            <v>21</v>
          </cell>
          <cell r="C5542" t="str">
            <v>S</v>
          </cell>
          <cell r="D5542" t="str">
            <v>Switch</v>
          </cell>
          <cell r="E5542" t="str">
            <v>ACs per customer: 2-3</v>
          </cell>
          <cell r="F5542">
            <v>82.591300000000004</v>
          </cell>
          <cell r="G5542">
            <v>3.2936329999999998</v>
          </cell>
          <cell r="H5542">
            <v>3.8078219999999998</v>
          </cell>
          <cell r="I5542">
            <v>-0.74111760000000004</v>
          </cell>
          <cell r="J5542">
            <v>-0.30325930000000001</v>
          </cell>
          <cell r="K5542">
            <v>0</v>
          </cell>
          <cell r="L5542">
            <v>0.30325930000000001</v>
          </cell>
          <cell r="M5542">
            <v>0.74111760000000004</v>
          </cell>
          <cell r="N5542">
            <v>0.74111760000000004</v>
          </cell>
          <cell r="O5542">
            <v>23</v>
          </cell>
        </row>
        <row r="5543">
          <cell r="A5543" t="str">
            <v>C&amp;I</v>
          </cell>
          <cell r="B5543">
            <v>22</v>
          </cell>
          <cell r="C5543" t="str">
            <v>S</v>
          </cell>
          <cell r="D5543" t="str">
            <v>Switch</v>
          </cell>
          <cell r="E5543" t="str">
            <v>ACs per customer: 2-3</v>
          </cell>
          <cell r="F5543">
            <v>79.231700000000004</v>
          </cell>
          <cell r="G5543">
            <v>2.2014629999999999</v>
          </cell>
          <cell r="H5543">
            <v>2.7951109999999999</v>
          </cell>
          <cell r="I5543">
            <v>-0.72305019999999998</v>
          </cell>
          <cell r="J5543">
            <v>-0.29586630000000003</v>
          </cell>
          <cell r="K5543">
            <v>0</v>
          </cell>
          <cell r="L5543">
            <v>0.29586630000000003</v>
          </cell>
          <cell r="M5543">
            <v>0.72305019999999998</v>
          </cell>
          <cell r="N5543">
            <v>0.72305019999999998</v>
          </cell>
          <cell r="O5543">
            <v>23</v>
          </cell>
        </row>
        <row r="5544">
          <cell r="A5544" t="str">
            <v>C&amp;I</v>
          </cell>
          <cell r="B5544">
            <v>23</v>
          </cell>
          <cell r="C5544" t="str">
            <v>S</v>
          </cell>
          <cell r="D5544" t="str">
            <v>Switch</v>
          </cell>
          <cell r="E5544" t="str">
            <v>ACs per customer: 2-3</v>
          </cell>
          <cell r="F5544">
            <v>76.543099999999995</v>
          </cell>
          <cell r="G5544">
            <v>1.6825270000000001</v>
          </cell>
          <cell r="H5544">
            <v>2.3453379999999999</v>
          </cell>
          <cell r="I5544">
            <v>-0.69887719999999998</v>
          </cell>
          <cell r="J5544">
            <v>-0.28597489999999998</v>
          </cell>
          <cell r="K5544">
            <v>0</v>
          </cell>
          <cell r="L5544">
            <v>0.28597489999999998</v>
          </cell>
          <cell r="M5544">
            <v>0.69887719999999998</v>
          </cell>
          <cell r="N5544">
            <v>0.69887719999999998</v>
          </cell>
          <cell r="O5544">
            <v>23</v>
          </cell>
        </row>
        <row r="5545">
          <cell r="A5545" t="str">
            <v>C&amp;I</v>
          </cell>
          <cell r="B5545">
            <v>24</v>
          </cell>
          <cell r="C5545" t="str">
            <v>S</v>
          </cell>
          <cell r="D5545" t="str">
            <v>Switch</v>
          </cell>
          <cell r="E5545" t="str">
            <v>ACs per customer: 2-3</v>
          </cell>
          <cell r="F5545">
            <v>74.645600000000002</v>
          </cell>
          <cell r="G5545">
            <v>1.5619860000000001</v>
          </cell>
          <cell r="H5545">
            <v>2.056365</v>
          </cell>
          <cell r="I5545">
            <v>-0.68849070000000001</v>
          </cell>
          <cell r="J5545">
            <v>-0.2817248</v>
          </cell>
          <cell r="K5545">
            <v>0</v>
          </cell>
          <cell r="L5545">
            <v>0.2817248</v>
          </cell>
          <cell r="M5545">
            <v>0.68849070000000001</v>
          </cell>
          <cell r="N5545">
            <v>0.68849070000000001</v>
          </cell>
          <cell r="O5545">
            <v>23</v>
          </cell>
        </row>
        <row r="5546">
          <cell r="A5546" t="str">
            <v>C&amp;I</v>
          </cell>
          <cell r="B5546">
            <v>1</v>
          </cell>
          <cell r="C5546" t="str">
            <v>S</v>
          </cell>
          <cell r="D5546" t="str">
            <v>Switch</v>
          </cell>
          <cell r="E5546" t="str">
            <v>ACs per customer: 4+</v>
          </cell>
          <cell r="F5546">
            <v>66.201599999999999</v>
          </cell>
          <cell r="G5546">
            <v>0.96245190000000003</v>
          </cell>
          <cell r="H5546">
            <v>1.114169</v>
          </cell>
          <cell r="I5546">
            <v>-0.8596357</v>
          </cell>
          <cell r="J5546">
            <v>-0.35175600000000001</v>
          </cell>
          <cell r="K5546">
            <v>0</v>
          </cell>
          <cell r="L5546">
            <v>0.35175600000000001</v>
          </cell>
          <cell r="M5546">
            <v>0.8596357</v>
          </cell>
          <cell r="N5546">
            <v>0.8596357</v>
          </cell>
          <cell r="O5546">
            <v>11</v>
          </cell>
        </row>
        <row r="5547">
          <cell r="A5547" t="str">
            <v>C&amp;I</v>
          </cell>
          <cell r="B5547">
            <v>2</v>
          </cell>
          <cell r="C5547" t="str">
            <v>S</v>
          </cell>
          <cell r="D5547" t="str">
            <v>Switch</v>
          </cell>
          <cell r="E5547" t="str">
            <v>ACs per customer: 4+</v>
          </cell>
          <cell r="F5547">
            <v>65.119</v>
          </cell>
          <cell r="G5547">
            <v>0.9459206</v>
          </cell>
          <cell r="H5547">
            <v>1.0105519999999999</v>
          </cell>
          <cell r="I5547">
            <v>-0.85312270000000001</v>
          </cell>
          <cell r="J5547">
            <v>-0.34909089999999998</v>
          </cell>
          <cell r="K5547">
            <v>0</v>
          </cell>
          <cell r="L5547">
            <v>0.34909089999999998</v>
          </cell>
          <cell r="M5547">
            <v>0.85312270000000001</v>
          </cell>
          <cell r="N5547">
            <v>0.85312270000000001</v>
          </cell>
          <cell r="O5547">
            <v>11</v>
          </cell>
        </row>
        <row r="5548">
          <cell r="A5548" t="str">
            <v>C&amp;I</v>
          </cell>
          <cell r="B5548">
            <v>3</v>
          </cell>
          <cell r="C5548" t="str">
            <v>S</v>
          </cell>
          <cell r="D5548" t="str">
            <v>Switch</v>
          </cell>
          <cell r="E5548" t="str">
            <v>ACs per customer: 4+</v>
          </cell>
          <cell r="F5548">
            <v>64.793199999999999</v>
          </cell>
          <cell r="G5548">
            <v>0.91952780000000001</v>
          </cell>
          <cell r="H5548">
            <v>1.093925</v>
          </cell>
          <cell r="I5548">
            <v>-0.84864170000000005</v>
          </cell>
          <cell r="J5548">
            <v>-0.34725729999999999</v>
          </cell>
          <cell r="K5548">
            <v>0</v>
          </cell>
          <cell r="L5548">
            <v>0.34725729999999999</v>
          </cell>
          <cell r="M5548">
            <v>0.84864170000000005</v>
          </cell>
          <cell r="N5548">
            <v>0.84864170000000005</v>
          </cell>
          <cell r="O5548">
            <v>11</v>
          </cell>
        </row>
        <row r="5549">
          <cell r="A5549" t="str">
            <v>C&amp;I</v>
          </cell>
          <cell r="B5549">
            <v>4</v>
          </cell>
          <cell r="C5549" t="str">
            <v>S</v>
          </cell>
          <cell r="D5549" t="str">
            <v>Switch</v>
          </cell>
          <cell r="E5549" t="str">
            <v>ACs per customer: 4+</v>
          </cell>
          <cell r="F5549">
            <v>64.810400000000001</v>
          </cell>
          <cell r="G5549">
            <v>0.9184869</v>
          </cell>
          <cell r="H5549">
            <v>1.0919939999999999</v>
          </cell>
          <cell r="I5549">
            <v>-0.84530280000000002</v>
          </cell>
          <cell r="J5549">
            <v>-0.34589110000000001</v>
          </cell>
          <cell r="K5549">
            <v>0</v>
          </cell>
          <cell r="L5549">
            <v>0.34589110000000001</v>
          </cell>
          <cell r="M5549">
            <v>0.84530280000000002</v>
          </cell>
          <cell r="N5549">
            <v>0.84530280000000002</v>
          </cell>
          <cell r="O5549">
            <v>11</v>
          </cell>
        </row>
        <row r="5550">
          <cell r="A5550" t="str">
            <v>C&amp;I</v>
          </cell>
          <cell r="B5550">
            <v>5</v>
          </cell>
          <cell r="C5550" t="str">
            <v>S</v>
          </cell>
          <cell r="D5550" t="str">
            <v>Switch</v>
          </cell>
          <cell r="E5550" t="str">
            <v>ACs per customer: 4+</v>
          </cell>
          <cell r="F5550">
            <v>64.253299999999996</v>
          </cell>
          <cell r="G5550">
            <v>1.3503039999999999</v>
          </cell>
          <cell r="H5550">
            <v>1.6800820000000001</v>
          </cell>
          <cell r="I5550">
            <v>-0.84362910000000002</v>
          </cell>
          <cell r="J5550">
            <v>-0.34520620000000002</v>
          </cell>
          <cell r="K5550">
            <v>0</v>
          </cell>
          <cell r="L5550">
            <v>0.34520620000000002</v>
          </cell>
          <cell r="M5550">
            <v>0.84362910000000002</v>
          </cell>
          <cell r="N5550">
            <v>0.84362910000000002</v>
          </cell>
          <cell r="O5550">
            <v>11</v>
          </cell>
        </row>
        <row r="5551">
          <cell r="A5551" t="str">
            <v>C&amp;I</v>
          </cell>
          <cell r="B5551">
            <v>6</v>
          </cell>
          <cell r="C5551" t="str">
            <v>S</v>
          </cell>
          <cell r="D5551" t="str">
            <v>Switch</v>
          </cell>
          <cell r="E5551" t="str">
            <v>ACs per customer: 4+</v>
          </cell>
          <cell r="F5551">
            <v>63.462000000000003</v>
          </cell>
          <cell r="G5551">
            <v>1.685462</v>
          </cell>
          <cell r="H5551">
            <v>2.0435889999999999</v>
          </cell>
          <cell r="I5551">
            <v>-0.84290330000000002</v>
          </cell>
          <cell r="J5551">
            <v>-0.34490920000000003</v>
          </cell>
          <cell r="K5551">
            <v>0</v>
          </cell>
          <cell r="L5551">
            <v>0.34490920000000003</v>
          </cell>
          <cell r="M5551">
            <v>0.84290330000000002</v>
          </cell>
          <cell r="N5551">
            <v>0.84290330000000002</v>
          </cell>
          <cell r="O5551">
            <v>11</v>
          </cell>
        </row>
        <row r="5552">
          <cell r="A5552" t="str">
            <v>C&amp;I</v>
          </cell>
          <cell r="B5552">
            <v>7</v>
          </cell>
          <cell r="C5552" t="str">
            <v>S</v>
          </cell>
          <cell r="D5552" t="str">
            <v>Switch</v>
          </cell>
          <cell r="E5552" t="str">
            <v>ACs per customer: 4+</v>
          </cell>
          <cell r="F5552">
            <v>62.387700000000002</v>
          </cell>
          <cell r="G5552">
            <v>1.684399</v>
          </cell>
          <cell r="H5552">
            <v>1.937368</v>
          </cell>
          <cell r="I5552">
            <v>-0.84506170000000003</v>
          </cell>
          <cell r="J5552">
            <v>-0.3457924</v>
          </cell>
          <cell r="K5552">
            <v>0</v>
          </cell>
          <cell r="L5552">
            <v>0.3457924</v>
          </cell>
          <cell r="M5552">
            <v>0.84506170000000003</v>
          </cell>
          <cell r="N5552">
            <v>0.84506170000000003</v>
          </cell>
          <cell r="O5552">
            <v>11</v>
          </cell>
        </row>
        <row r="5553">
          <cell r="A5553" t="str">
            <v>C&amp;I</v>
          </cell>
          <cell r="B5553">
            <v>8</v>
          </cell>
          <cell r="C5553" t="str">
            <v>S</v>
          </cell>
          <cell r="D5553" t="str">
            <v>Switch</v>
          </cell>
          <cell r="E5553" t="str">
            <v>ACs per customer: 4+</v>
          </cell>
          <cell r="F5553">
            <v>64.030299999999997</v>
          </cell>
          <cell r="G5553">
            <v>1.865893</v>
          </cell>
          <cell r="H5553">
            <v>2.1483110000000001</v>
          </cell>
          <cell r="I5553">
            <v>-0.84771169999999996</v>
          </cell>
          <cell r="J5553">
            <v>-0.34687669999999998</v>
          </cell>
          <cell r="K5553">
            <v>0</v>
          </cell>
          <cell r="L5553">
            <v>0.34687669999999998</v>
          </cell>
          <cell r="M5553">
            <v>0.84771169999999996</v>
          </cell>
          <cell r="N5553">
            <v>0.84771169999999996</v>
          </cell>
          <cell r="O5553">
            <v>11</v>
          </cell>
        </row>
        <row r="5554">
          <cell r="A5554" t="str">
            <v>C&amp;I</v>
          </cell>
          <cell r="B5554">
            <v>9</v>
          </cell>
          <cell r="C5554" t="str">
            <v>S</v>
          </cell>
          <cell r="D5554" t="str">
            <v>Switch</v>
          </cell>
          <cell r="E5554" t="str">
            <v>ACs per customer: 4+</v>
          </cell>
          <cell r="F5554">
            <v>71.024799999999999</v>
          </cell>
          <cell r="G5554">
            <v>2.4708809999999999</v>
          </cell>
          <cell r="H5554">
            <v>2.2849910000000002</v>
          </cell>
          <cell r="I5554">
            <v>-0.86603750000000002</v>
          </cell>
          <cell r="J5554">
            <v>-0.35437550000000001</v>
          </cell>
          <cell r="K5554">
            <v>0</v>
          </cell>
          <cell r="L5554">
            <v>0.35437550000000001</v>
          </cell>
          <cell r="M5554">
            <v>0.86603750000000002</v>
          </cell>
          <cell r="N5554">
            <v>0.86603750000000002</v>
          </cell>
          <cell r="O5554">
            <v>11</v>
          </cell>
        </row>
        <row r="5555">
          <cell r="A5555" t="str">
            <v>C&amp;I</v>
          </cell>
          <cell r="B5555">
            <v>10</v>
          </cell>
          <cell r="C5555" t="str">
            <v>S</v>
          </cell>
          <cell r="D5555" t="str">
            <v>Switch</v>
          </cell>
          <cell r="E5555" t="str">
            <v>ACs per customer: 4+</v>
          </cell>
          <cell r="F5555">
            <v>78.802400000000006</v>
          </cell>
          <cell r="G5555">
            <v>3.8833449999999998</v>
          </cell>
          <cell r="H5555">
            <v>3.9904259999999998</v>
          </cell>
          <cell r="I5555">
            <v>-0.90450750000000002</v>
          </cell>
          <cell r="J5555">
            <v>-0.37011709999999998</v>
          </cell>
          <cell r="K5555">
            <v>0</v>
          </cell>
          <cell r="L5555">
            <v>0.37011709999999998</v>
          </cell>
          <cell r="M5555">
            <v>0.90450750000000002</v>
          </cell>
          <cell r="N5555">
            <v>0.90450750000000002</v>
          </cell>
          <cell r="O5555">
            <v>11</v>
          </cell>
        </row>
        <row r="5556">
          <cell r="A5556" t="str">
            <v>C&amp;I</v>
          </cell>
          <cell r="B5556">
            <v>11</v>
          </cell>
          <cell r="C5556" t="str">
            <v>S</v>
          </cell>
          <cell r="D5556" t="str">
            <v>Switch</v>
          </cell>
          <cell r="E5556" t="str">
            <v>ACs per customer: 4+</v>
          </cell>
          <cell r="F5556">
            <v>83.053899999999999</v>
          </cell>
          <cell r="G5556">
            <v>4.5223230000000001</v>
          </cell>
          <cell r="H5556">
            <v>4.822133</v>
          </cell>
          <cell r="I5556">
            <v>-0.91771069999999999</v>
          </cell>
          <cell r="J5556">
            <v>-0.37551980000000001</v>
          </cell>
          <cell r="K5556">
            <v>0</v>
          </cell>
          <cell r="L5556">
            <v>0.37551980000000001</v>
          </cell>
          <cell r="M5556">
            <v>0.91771069999999999</v>
          </cell>
          <cell r="N5556">
            <v>0.91771069999999999</v>
          </cell>
          <cell r="O5556">
            <v>11</v>
          </cell>
        </row>
        <row r="5557">
          <cell r="A5557" t="str">
            <v>C&amp;I</v>
          </cell>
          <cell r="B5557">
            <v>12</v>
          </cell>
          <cell r="C5557" t="str">
            <v>S</v>
          </cell>
          <cell r="D5557" t="str">
            <v>Switch</v>
          </cell>
          <cell r="E5557" t="str">
            <v>ACs per customer: 4+</v>
          </cell>
          <cell r="F5557">
            <v>86.119299999999996</v>
          </cell>
          <cell r="G5557">
            <v>4.9606700000000004</v>
          </cell>
          <cell r="H5557">
            <v>5.1527479999999999</v>
          </cell>
          <cell r="I5557">
            <v>-0.93549320000000002</v>
          </cell>
          <cell r="J5557">
            <v>-0.38279619999999998</v>
          </cell>
          <cell r="K5557">
            <v>0</v>
          </cell>
          <cell r="L5557">
            <v>0.38279619999999998</v>
          </cell>
          <cell r="M5557">
            <v>0.93549320000000002</v>
          </cell>
          <cell r="N5557">
            <v>0.93549320000000002</v>
          </cell>
          <cell r="O5557">
            <v>11</v>
          </cell>
        </row>
        <row r="5558">
          <cell r="A5558" t="str">
            <v>C&amp;I</v>
          </cell>
          <cell r="B5558">
            <v>13</v>
          </cell>
          <cell r="C5558" t="str">
            <v>S</v>
          </cell>
          <cell r="D5558" t="str">
            <v>Switch</v>
          </cell>
          <cell r="E5558" t="str">
            <v>ACs per customer: 4+</v>
          </cell>
          <cell r="F5558">
            <v>88.593800000000002</v>
          </cell>
          <cell r="G5558">
            <v>5.2140839999999997</v>
          </cell>
          <cell r="H5558">
            <v>5.2508749999999997</v>
          </cell>
          <cell r="I5558">
            <v>-0.94628659999999998</v>
          </cell>
          <cell r="J5558">
            <v>-0.38721280000000002</v>
          </cell>
          <cell r="K5558">
            <v>0</v>
          </cell>
          <cell r="L5558">
            <v>0.38721280000000002</v>
          </cell>
          <cell r="M5558">
            <v>0.94628659999999998</v>
          </cell>
          <cell r="N5558">
            <v>0.94628659999999998</v>
          </cell>
          <cell r="O5558">
            <v>11</v>
          </cell>
        </row>
        <row r="5559">
          <cell r="A5559" t="str">
            <v>C&amp;I</v>
          </cell>
          <cell r="B5559">
            <v>14</v>
          </cell>
          <cell r="C5559" t="str">
            <v>S</v>
          </cell>
          <cell r="D5559" t="str">
            <v>Switch</v>
          </cell>
          <cell r="E5559" t="str">
            <v>ACs per customer: 4+</v>
          </cell>
          <cell r="F5559">
            <v>91.325100000000006</v>
          </cell>
          <cell r="G5559">
            <v>5.3307159999999998</v>
          </cell>
          <cell r="H5559">
            <v>5.0065270000000002</v>
          </cell>
          <cell r="I5559">
            <v>-0.9624878</v>
          </cell>
          <cell r="J5559">
            <v>-0.39384219999999998</v>
          </cell>
          <cell r="K5559">
            <v>0</v>
          </cell>
          <cell r="L5559">
            <v>0.39384219999999998</v>
          </cell>
          <cell r="M5559">
            <v>0.9624878</v>
          </cell>
          <cell r="N5559">
            <v>0.9624878</v>
          </cell>
          <cell r="O5559">
            <v>11</v>
          </cell>
        </row>
        <row r="5560">
          <cell r="A5560" t="str">
            <v>C&amp;I</v>
          </cell>
          <cell r="B5560">
            <v>15</v>
          </cell>
          <cell r="C5560" t="str">
            <v>S</v>
          </cell>
          <cell r="D5560" t="str">
            <v>Switch</v>
          </cell>
          <cell r="E5560" t="str">
            <v>ACs per customer: 4+</v>
          </cell>
          <cell r="F5560">
            <v>93.673500000000004</v>
          </cell>
          <cell r="G5560">
            <v>5.3940939999999999</v>
          </cell>
          <cell r="H5560">
            <v>5.1896069999999996</v>
          </cell>
          <cell r="I5560">
            <v>-0.96072769999999996</v>
          </cell>
          <cell r="J5560">
            <v>-0.39312200000000003</v>
          </cell>
          <cell r="K5560">
            <v>0</v>
          </cell>
          <cell r="L5560">
            <v>0.39312200000000003</v>
          </cell>
          <cell r="M5560">
            <v>0.96072769999999996</v>
          </cell>
          <cell r="N5560">
            <v>0.96072769999999996</v>
          </cell>
          <cell r="O5560">
            <v>11</v>
          </cell>
        </row>
        <row r="5561">
          <cell r="A5561" t="str">
            <v>C&amp;I</v>
          </cell>
          <cell r="B5561">
            <v>16</v>
          </cell>
          <cell r="C5561" t="str">
            <v>S</v>
          </cell>
          <cell r="D5561" t="str">
            <v>Switch</v>
          </cell>
          <cell r="E5561" t="str">
            <v>ACs per customer: 4+</v>
          </cell>
          <cell r="F5561">
            <v>94.973799999999997</v>
          </cell>
          <cell r="G5561">
            <v>6.2429730000000001</v>
          </cell>
          <cell r="H5561">
            <v>4.3583860000000003</v>
          </cell>
          <cell r="I5561">
            <v>-1.0554730000000001</v>
          </cell>
          <cell r="J5561">
            <v>-0.43189109999999997</v>
          </cell>
          <cell r="K5561">
            <v>0</v>
          </cell>
          <cell r="L5561">
            <v>0.43189109999999997</v>
          </cell>
          <cell r="M5561">
            <v>1.0554730000000001</v>
          </cell>
          <cell r="N5561">
            <v>1.0554730000000001</v>
          </cell>
          <cell r="O5561">
            <v>11</v>
          </cell>
        </row>
        <row r="5562">
          <cell r="A5562" t="str">
            <v>C&amp;I</v>
          </cell>
          <cell r="B5562">
            <v>17</v>
          </cell>
          <cell r="C5562" t="str">
            <v>S</v>
          </cell>
          <cell r="D5562" t="str">
            <v>Switch</v>
          </cell>
          <cell r="E5562" t="str">
            <v>ACs per customer: 4+</v>
          </cell>
          <cell r="F5562">
            <v>94.856700000000004</v>
          </cell>
          <cell r="G5562">
            <v>5.343172</v>
          </cell>
          <cell r="H5562">
            <v>3.5243859999999998</v>
          </cell>
          <cell r="I5562">
            <v>-1.0634680000000001</v>
          </cell>
          <cell r="J5562">
            <v>-0.43516270000000001</v>
          </cell>
          <cell r="K5562">
            <v>0</v>
          </cell>
          <cell r="L5562">
            <v>0.43516270000000001</v>
          </cell>
          <cell r="M5562">
            <v>1.0634680000000001</v>
          </cell>
          <cell r="N5562">
            <v>1.0634680000000001</v>
          </cell>
          <cell r="O5562">
            <v>11</v>
          </cell>
        </row>
        <row r="5563">
          <cell r="A5563" t="str">
            <v>C&amp;I</v>
          </cell>
          <cell r="B5563">
            <v>18</v>
          </cell>
          <cell r="C5563" t="str">
            <v>S</v>
          </cell>
          <cell r="D5563" t="str">
            <v>Switch</v>
          </cell>
          <cell r="E5563" t="str">
            <v>ACs per customer: 4+</v>
          </cell>
          <cell r="F5563">
            <v>93.639799999999994</v>
          </cell>
          <cell r="G5563">
            <v>4.0423340000000003</v>
          </cell>
          <cell r="H5563">
            <v>1.532875</v>
          </cell>
          <cell r="I5563">
            <v>-1.0625869999999999</v>
          </cell>
          <cell r="J5563">
            <v>-0.43480210000000002</v>
          </cell>
          <cell r="K5563">
            <v>0</v>
          </cell>
          <cell r="L5563">
            <v>0.43480210000000002</v>
          </cell>
          <cell r="M5563">
            <v>1.0625869999999999</v>
          </cell>
          <cell r="N5563">
            <v>1.0625869999999999</v>
          </cell>
          <cell r="O5563">
            <v>11</v>
          </cell>
        </row>
        <row r="5564">
          <cell r="A5564" t="str">
            <v>C&amp;I</v>
          </cell>
          <cell r="B5564">
            <v>19</v>
          </cell>
          <cell r="C5564" t="str">
            <v>S</v>
          </cell>
          <cell r="D5564" t="str">
            <v>Switch</v>
          </cell>
          <cell r="E5564" t="str">
            <v>ACs per customer: 4+</v>
          </cell>
          <cell r="F5564">
            <v>90.879400000000004</v>
          </cell>
          <cell r="G5564">
            <v>3.5489440000000001</v>
          </cell>
          <cell r="H5564">
            <v>2.5195210000000001</v>
          </cell>
          <cell r="I5564">
            <v>-1.0517030000000001</v>
          </cell>
          <cell r="J5564">
            <v>-0.43034820000000001</v>
          </cell>
          <cell r="K5564">
            <v>0</v>
          </cell>
          <cell r="L5564">
            <v>0.43034820000000001</v>
          </cell>
          <cell r="M5564">
            <v>1.0517030000000001</v>
          </cell>
          <cell r="N5564">
            <v>1.0517030000000001</v>
          </cell>
          <cell r="O5564">
            <v>11</v>
          </cell>
        </row>
        <row r="5565">
          <cell r="A5565" t="str">
            <v>C&amp;I</v>
          </cell>
          <cell r="B5565">
            <v>20</v>
          </cell>
          <cell r="C5565" t="str">
            <v>S</v>
          </cell>
          <cell r="D5565" t="str">
            <v>Switch</v>
          </cell>
          <cell r="E5565" t="str">
            <v>ACs per customer: 4+</v>
          </cell>
          <cell r="F5565">
            <v>84.941199999999995</v>
          </cell>
          <cell r="G5565">
            <v>3.4090060000000002</v>
          </cell>
          <cell r="H5565">
            <v>1.2539480000000001</v>
          </cell>
          <cell r="I5565">
            <v>-1.0189490000000001</v>
          </cell>
          <cell r="J5565">
            <v>-0.41694560000000003</v>
          </cell>
          <cell r="K5565">
            <v>0</v>
          </cell>
          <cell r="L5565">
            <v>0.41694560000000003</v>
          </cell>
          <cell r="M5565">
            <v>1.0189490000000001</v>
          </cell>
          <cell r="N5565">
            <v>1.0189490000000001</v>
          </cell>
          <cell r="O5565">
            <v>11</v>
          </cell>
        </row>
        <row r="5566">
          <cell r="A5566" t="str">
            <v>C&amp;I</v>
          </cell>
          <cell r="B5566">
            <v>21</v>
          </cell>
          <cell r="C5566" t="str">
            <v>S</v>
          </cell>
          <cell r="D5566" t="str">
            <v>Switch</v>
          </cell>
          <cell r="E5566" t="str">
            <v>ACs per customer: 4+</v>
          </cell>
          <cell r="F5566">
            <v>80.323499999999996</v>
          </cell>
          <cell r="G5566">
            <v>2.5741269999999998</v>
          </cell>
          <cell r="H5566">
            <v>1.5118659999999999</v>
          </cell>
          <cell r="I5566">
            <v>-0.97671300000000005</v>
          </cell>
          <cell r="J5566">
            <v>-0.39966309999999999</v>
          </cell>
          <cell r="K5566">
            <v>0</v>
          </cell>
          <cell r="L5566">
            <v>0.39966309999999999</v>
          </cell>
          <cell r="M5566">
            <v>0.97671300000000005</v>
          </cell>
          <cell r="N5566">
            <v>0.97671300000000005</v>
          </cell>
          <cell r="O5566">
            <v>11</v>
          </cell>
        </row>
        <row r="5567">
          <cell r="A5567" t="str">
            <v>C&amp;I</v>
          </cell>
          <cell r="B5567">
            <v>22</v>
          </cell>
          <cell r="C5567" t="str">
            <v>S</v>
          </cell>
          <cell r="D5567" t="str">
            <v>Switch</v>
          </cell>
          <cell r="E5567" t="str">
            <v>ACs per customer: 4+</v>
          </cell>
          <cell r="F5567">
            <v>76.315899999999999</v>
          </cell>
          <cell r="G5567">
            <v>1.422067</v>
          </cell>
          <cell r="H5567">
            <v>1.073752</v>
          </cell>
          <cell r="I5567">
            <v>-1.1388689999999999</v>
          </cell>
          <cell r="J5567">
            <v>-0.46601599999999999</v>
          </cell>
          <cell r="K5567">
            <v>0</v>
          </cell>
          <cell r="L5567">
            <v>0.46601599999999999</v>
          </cell>
          <cell r="M5567">
            <v>1.1388689999999999</v>
          </cell>
          <cell r="N5567">
            <v>1.1388689999999999</v>
          </cell>
          <cell r="O5567">
            <v>11</v>
          </cell>
        </row>
        <row r="5568">
          <cell r="A5568" t="str">
            <v>C&amp;I</v>
          </cell>
          <cell r="B5568">
            <v>23</v>
          </cell>
          <cell r="C5568" t="str">
            <v>S</v>
          </cell>
          <cell r="D5568" t="str">
            <v>Switch</v>
          </cell>
          <cell r="E5568" t="str">
            <v>ACs per customer: 4+</v>
          </cell>
          <cell r="F5568">
            <v>73.967399999999998</v>
          </cell>
          <cell r="G5568">
            <v>0.9223247</v>
          </cell>
          <cell r="H5568">
            <v>1.0266599999999999</v>
          </cell>
          <cell r="I5568">
            <v>-0.94154110000000002</v>
          </cell>
          <cell r="J5568">
            <v>-0.38527099999999997</v>
          </cell>
          <cell r="K5568">
            <v>0</v>
          </cell>
          <cell r="L5568">
            <v>0.38527099999999997</v>
          </cell>
          <cell r="M5568">
            <v>0.94154110000000002</v>
          </cell>
          <cell r="N5568">
            <v>0.94154110000000002</v>
          </cell>
          <cell r="O5568">
            <v>11</v>
          </cell>
        </row>
        <row r="5569">
          <cell r="A5569" t="str">
            <v>C&amp;I</v>
          </cell>
          <cell r="B5569">
            <v>24</v>
          </cell>
          <cell r="C5569" t="str">
            <v>S</v>
          </cell>
          <cell r="D5569" t="str">
            <v>Switch</v>
          </cell>
          <cell r="E5569" t="str">
            <v>ACs per customer: 4+</v>
          </cell>
          <cell r="F5569">
            <v>72.275999999999996</v>
          </cell>
          <cell r="G5569">
            <v>0.93831249999999999</v>
          </cell>
          <cell r="H5569">
            <v>1.080719</v>
          </cell>
          <cell r="I5569">
            <v>-0.8800443</v>
          </cell>
          <cell r="J5569">
            <v>-0.36010700000000001</v>
          </cell>
          <cell r="K5569">
            <v>0</v>
          </cell>
          <cell r="L5569">
            <v>0.36010700000000001</v>
          </cell>
          <cell r="M5569">
            <v>0.8800443</v>
          </cell>
          <cell r="N5569">
            <v>0.8800443</v>
          </cell>
          <cell r="O5569">
            <v>11</v>
          </cell>
        </row>
        <row r="5570">
          <cell r="A5570" t="str">
            <v>C&amp;I</v>
          </cell>
          <cell r="B5570">
            <v>1</v>
          </cell>
          <cell r="C5570" t="str">
            <v>S</v>
          </cell>
          <cell r="D5570" t="str">
            <v>Switch</v>
          </cell>
          <cell r="E5570" t="str">
            <v>All</v>
          </cell>
          <cell r="F5570">
            <v>68.258200000000002</v>
          </cell>
          <cell r="G5570">
            <v>1.234831</v>
          </cell>
          <cell r="H5570">
            <v>1.3625750000000001</v>
          </cell>
          <cell r="I5570">
            <v>-0.24243200000000001</v>
          </cell>
          <cell r="J5570">
            <v>-9.9201200000000003E-2</v>
          </cell>
          <cell r="K5570">
            <v>0</v>
          </cell>
          <cell r="L5570">
            <v>9.9201200000000003E-2</v>
          </cell>
          <cell r="M5570">
            <v>0.24243200000000001</v>
          </cell>
          <cell r="N5570">
            <v>0.24243200000000001</v>
          </cell>
          <cell r="O5570">
            <v>127</v>
          </cell>
        </row>
        <row r="5571">
          <cell r="A5571" t="str">
            <v>C&amp;I</v>
          </cell>
          <cell r="B5571">
            <v>2</v>
          </cell>
          <cell r="C5571" t="str">
            <v>S</v>
          </cell>
          <cell r="D5571" t="str">
            <v>Switch</v>
          </cell>
          <cell r="E5571" t="str">
            <v>All</v>
          </cell>
          <cell r="F5571">
            <v>66.326499999999996</v>
          </cell>
          <cell r="G5571">
            <v>1.2394719999999999</v>
          </cell>
          <cell r="H5571">
            <v>1.289811</v>
          </cell>
          <cell r="I5571">
            <v>-0.23809440000000001</v>
          </cell>
          <cell r="J5571">
            <v>-9.7426299999999993E-2</v>
          </cell>
          <cell r="K5571">
            <v>0</v>
          </cell>
          <cell r="L5571">
            <v>9.7426299999999993E-2</v>
          </cell>
          <cell r="M5571">
            <v>0.23809440000000001</v>
          </cell>
          <cell r="N5571">
            <v>0.23809440000000001</v>
          </cell>
          <cell r="O5571">
            <v>127</v>
          </cell>
        </row>
        <row r="5572">
          <cell r="A5572" t="str">
            <v>C&amp;I</v>
          </cell>
          <cell r="B5572">
            <v>3</v>
          </cell>
          <cell r="C5572" t="str">
            <v>S</v>
          </cell>
          <cell r="D5572" t="str">
            <v>Switch</v>
          </cell>
          <cell r="E5572" t="str">
            <v>All</v>
          </cell>
          <cell r="F5572">
            <v>65.141499999999994</v>
          </cell>
          <cell r="G5572">
            <v>1.241886</v>
          </cell>
          <cell r="H5572">
            <v>1.274189</v>
          </cell>
          <cell r="I5572">
            <v>-0.23416890000000001</v>
          </cell>
          <cell r="J5572">
            <v>-9.5820000000000002E-2</v>
          </cell>
          <cell r="K5572">
            <v>0</v>
          </cell>
          <cell r="L5572">
            <v>9.5820000000000002E-2</v>
          </cell>
          <cell r="M5572">
            <v>0.23416890000000001</v>
          </cell>
          <cell r="N5572">
            <v>0.23416890000000001</v>
          </cell>
          <cell r="O5572">
            <v>127</v>
          </cell>
        </row>
        <row r="5573">
          <cell r="A5573" t="str">
            <v>C&amp;I</v>
          </cell>
          <cell r="B5573">
            <v>4</v>
          </cell>
          <cell r="C5573" t="str">
            <v>S</v>
          </cell>
          <cell r="D5573" t="str">
            <v>Switch</v>
          </cell>
          <cell r="E5573" t="str">
            <v>All</v>
          </cell>
          <cell r="F5573">
            <v>64.817099999999996</v>
          </cell>
          <cell r="G5573">
            <v>1.168266</v>
          </cell>
          <cell r="H5573">
            <v>1.192412</v>
          </cell>
          <cell r="I5573">
            <v>-0.2323433</v>
          </cell>
          <cell r="J5573">
            <v>-9.5073000000000005E-2</v>
          </cell>
          <cell r="K5573">
            <v>0</v>
          </cell>
          <cell r="L5573">
            <v>9.5073000000000005E-2</v>
          </cell>
          <cell r="M5573">
            <v>0.2323433</v>
          </cell>
          <cell r="N5573">
            <v>0.2323433</v>
          </cell>
          <cell r="O5573">
            <v>127</v>
          </cell>
        </row>
        <row r="5574">
          <cell r="A5574" t="str">
            <v>C&amp;I</v>
          </cell>
          <cell r="B5574">
            <v>5</v>
          </cell>
          <cell r="C5574" t="str">
            <v>S</v>
          </cell>
          <cell r="D5574" t="str">
            <v>Switch</v>
          </cell>
          <cell r="E5574" t="str">
            <v>All</v>
          </cell>
          <cell r="F5574">
            <v>64.0274</v>
          </cell>
          <cell r="G5574">
            <v>1.2836970000000001</v>
          </cell>
          <cell r="H5574">
            <v>1.35697</v>
          </cell>
          <cell r="I5574">
            <v>-0.23186870000000001</v>
          </cell>
          <cell r="J5574">
            <v>-9.4878799999999999E-2</v>
          </cell>
          <cell r="K5574">
            <v>0</v>
          </cell>
          <cell r="L5574">
            <v>9.4878799999999999E-2</v>
          </cell>
          <cell r="M5574">
            <v>0.23186870000000001</v>
          </cell>
          <cell r="N5574">
            <v>0.23186870000000001</v>
          </cell>
          <cell r="O5574">
            <v>127</v>
          </cell>
        </row>
        <row r="5575">
          <cell r="A5575" t="str">
            <v>C&amp;I</v>
          </cell>
          <cell r="B5575">
            <v>6</v>
          </cell>
          <cell r="C5575" t="str">
            <v>S</v>
          </cell>
          <cell r="D5575" t="str">
            <v>Switch</v>
          </cell>
          <cell r="E5575" t="str">
            <v>All</v>
          </cell>
          <cell r="F5575">
            <v>63.325899999999997</v>
          </cell>
          <cell r="G5575">
            <v>1.468952</v>
          </cell>
          <cell r="H5575">
            <v>1.5975330000000001</v>
          </cell>
          <cell r="I5575">
            <v>-0.2329002</v>
          </cell>
          <cell r="J5575">
            <v>-9.5300899999999994E-2</v>
          </cell>
          <cell r="K5575">
            <v>0</v>
          </cell>
          <cell r="L5575">
            <v>9.5300899999999994E-2</v>
          </cell>
          <cell r="M5575">
            <v>0.2329002</v>
          </cell>
          <cell r="N5575">
            <v>0.2329002</v>
          </cell>
          <cell r="O5575">
            <v>127</v>
          </cell>
        </row>
        <row r="5576">
          <cell r="A5576" t="str">
            <v>C&amp;I</v>
          </cell>
          <cell r="B5576">
            <v>7</v>
          </cell>
          <cell r="C5576" t="str">
            <v>S</v>
          </cell>
          <cell r="D5576" t="str">
            <v>Switch</v>
          </cell>
          <cell r="E5576" t="str">
            <v>All</v>
          </cell>
          <cell r="F5576">
            <v>62.537500000000001</v>
          </cell>
          <cell r="G5576">
            <v>1.5372539999999999</v>
          </cell>
          <cell r="H5576">
            <v>1.597075</v>
          </cell>
          <cell r="I5576">
            <v>-0.23374420000000001</v>
          </cell>
          <cell r="J5576">
            <v>-9.5646200000000001E-2</v>
          </cell>
          <cell r="K5576">
            <v>0</v>
          </cell>
          <cell r="L5576">
            <v>9.5646200000000001E-2</v>
          </cell>
          <cell r="M5576">
            <v>0.23374420000000001</v>
          </cell>
          <cell r="N5576">
            <v>0.23374420000000001</v>
          </cell>
          <cell r="O5576">
            <v>127</v>
          </cell>
        </row>
        <row r="5577">
          <cell r="A5577" t="str">
            <v>C&amp;I</v>
          </cell>
          <cell r="B5577">
            <v>8</v>
          </cell>
          <cell r="C5577" t="str">
            <v>S</v>
          </cell>
          <cell r="D5577" t="str">
            <v>Switch</v>
          </cell>
          <cell r="E5577" t="str">
            <v>All</v>
          </cell>
          <cell r="F5577">
            <v>64.110799999999998</v>
          </cell>
          <cell r="G5577">
            <v>1.963322</v>
          </cell>
          <cell r="H5577">
            <v>2.066554</v>
          </cell>
          <cell r="I5577">
            <v>-0.2378354</v>
          </cell>
          <cell r="J5577">
            <v>-9.7320299999999998E-2</v>
          </cell>
          <cell r="K5577">
            <v>0</v>
          </cell>
          <cell r="L5577">
            <v>9.7320299999999998E-2</v>
          </cell>
          <cell r="M5577">
            <v>0.2378354</v>
          </cell>
          <cell r="N5577">
            <v>0.2378354</v>
          </cell>
          <cell r="O5577">
            <v>127</v>
          </cell>
        </row>
        <row r="5578">
          <cell r="A5578" t="str">
            <v>C&amp;I</v>
          </cell>
          <cell r="B5578">
            <v>9</v>
          </cell>
          <cell r="C5578" t="str">
            <v>S</v>
          </cell>
          <cell r="D5578" t="str">
            <v>Switch</v>
          </cell>
          <cell r="E5578" t="str">
            <v>All</v>
          </cell>
          <cell r="F5578">
            <v>69.639399999999995</v>
          </cell>
          <cell r="G5578">
            <v>3.0968100000000001</v>
          </cell>
          <cell r="H5578">
            <v>3.1714660000000001</v>
          </cell>
          <cell r="I5578">
            <v>-0.26120260000000001</v>
          </cell>
          <cell r="J5578">
            <v>-0.106882</v>
          </cell>
          <cell r="K5578">
            <v>0</v>
          </cell>
          <cell r="L5578">
            <v>0.106882</v>
          </cell>
          <cell r="M5578">
            <v>0.26120260000000001</v>
          </cell>
          <cell r="N5578">
            <v>0.26120260000000001</v>
          </cell>
          <cell r="O5578">
            <v>127</v>
          </cell>
        </row>
        <row r="5579">
          <cell r="A5579" t="str">
            <v>C&amp;I</v>
          </cell>
          <cell r="B5579">
            <v>10</v>
          </cell>
          <cell r="C5579" t="str">
            <v>S</v>
          </cell>
          <cell r="D5579" t="str">
            <v>Switch</v>
          </cell>
          <cell r="E5579" t="str">
            <v>All</v>
          </cell>
          <cell r="F5579">
            <v>76.160899999999998</v>
          </cell>
          <cell r="G5579">
            <v>4.1716509999999998</v>
          </cell>
          <cell r="H5579">
            <v>4.1288020000000003</v>
          </cell>
          <cell r="I5579">
            <v>-0.27787020000000001</v>
          </cell>
          <cell r="J5579">
            <v>-0.1137022</v>
          </cell>
          <cell r="K5579">
            <v>0</v>
          </cell>
          <cell r="L5579">
            <v>0.1137022</v>
          </cell>
          <cell r="M5579">
            <v>0.27787020000000001</v>
          </cell>
          <cell r="N5579">
            <v>0.27787020000000001</v>
          </cell>
          <cell r="O5579">
            <v>127</v>
          </cell>
        </row>
        <row r="5580">
          <cell r="A5580" t="str">
            <v>C&amp;I</v>
          </cell>
          <cell r="B5580">
            <v>11</v>
          </cell>
          <cell r="C5580" t="str">
            <v>S</v>
          </cell>
          <cell r="D5580" t="str">
            <v>Switch</v>
          </cell>
          <cell r="E5580" t="str">
            <v>All</v>
          </cell>
          <cell r="F5580">
            <v>81.099299999999999</v>
          </cell>
          <cell r="G5580">
            <v>4.9832890000000001</v>
          </cell>
          <cell r="H5580">
            <v>5.027666</v>
          </cell>
          <cell r="I5580">
            <v>-0.28649390000000002</v>
          </cell>
          <cell r="J5580">
            <v>-0.117231</v>
          </cell>
          <cell r="K5580">
            <v>0</v>
          </cell>
          <cell r="L5580">
            <v>0.117231</v>
          </cell>
          <cell r="M5580">
            <v>0.28649390000000002</v>
          </cell>
          <cell r="N5580">
            <v>0.28649390000000002</v>
          </cell>
          <cell r="O5580">
            <v>127</v>
          </cell>
        </row>
        <row r="5581">
          <cell r="A5581" t="str">
            <v>C&amp;I</v>
          </cell>
          <cell r="B5581">
            <v>12</v>
          </cell>
          <cell r="C5581" t="str">
            <v>S</v>
          </cell>
          <cell r="D5581" t="str">
            <v>Switch</v>
          </cell>
          <cell r="E5581" t="str">
            <v>All</v>
          </cell>
          <cell r="F5581">
            <v>85.0124</v>
          </cell>
          <cell r="G5581">
            <v>5.7951829999999998</v>
          </cell>
          <cell r="H5581">
            <v>5.6616669999999996</v>
          </cell>
          <cell r="I5581">
            <v>-0.30047059999999998</v>
          </cell>
          <cell r="J5581">
            <v>-0.12295010000000001</v>
          </cell>
          <cell r="K5581">
            <v>0</v>
          </cell>
          <cell r="L5581">
            <v>0.12295010000000001</v>
          </cell>
          <cell r="M5581">
            <v>0.30047059999999998</v>
          </cell>
          <cell r="N5581">
            <v>0.30047059999999998</v>
          </cell>
          <cell r="O5581">
            <v>127</v>
          </cell>
        </row>
        <row r="5582">
          <cell r="A5582" t="str">
            <v>C&amp;I</v>
          </cell>
          <cell r="B5582">
            <v>13</v>
          </cell>
          <cell r="C5582" t="str">
            <v>S</v>
          </cell>
          <cell r="D5582" t="str">
            <v>Switch</v>
          </cell>
          <cell r="E5582" t="str">
            <v>All</v>
          </cell>
          <cell r="F5582">
            <v>88.023899999999998</v>
          </cell>
          <cell r="G5582">
            <v>5.9792639999999997</v>
          </cell>
          <cell r="H5582">
            <v>6.2954619999999997</v>
          </cell>
          <cell r="I5582">
            <v>-0.28308319999999998</v>
          </cell>
          <cell r="J5582">
            <v>-0.11583540000000001</v>
          </cell>
          <cell r="K5582">
            <v>0</v>
          </cell>
          <cell r="L5582">
            <v>0.11583540000000001</v>
          </cell>
          <cell r="M5582">
            <v>0.28308319999999998</v>
          </cell>
          <cell r="N5582">
            <v>0.28308319999999998</v>
          </cell>
          <cell r="O5582">
            <v>127</v>
          </cell>
        </row>
        <row r="5583">
          <cell r="A5583" t="str">
            <v>C&amp;I</v>
          </cell>
          <cell r="B5583">
            <v>14</v>
          </cell>
          <cell r="C5583" t="str">
            <v>S</v>
          </cell>
          <cell r="D5583" t="str">
            <v>Switch</v>
          </cell>
          <cell r="E5583" t="str">
            <v>All</v>
          </cell>
          <cell r="F5583">
            <v>91.095500000000001</v>
          </cell>
          <cell r="G5583">
            <v>6.447076</v>
          </cell>
          <cell r="H5583">
            <v>6.575431</v>
          </cell>
          <cell r="I5583">
            <v>-0.28027220000000003</v>
          </cell>
          <cell r="J5583">
            <v>-0.1146851</v>
          </cell>
          <cell r="K5583">
            <v>0</v>
          </cell>
          <cell r="L5583">
            <v>0.1146851</v>
          </cell>
          <cell r="M5583">
            <v>0.28027220000000003</v>
          </cell>
          <cell r="N5583">
            <v>0.28027220000000003</v>
          </cell>
          <cell r="O5583">
            <v>127</v>
          </cell>
        </row>
        <row r="5584">
          <cell r="A5584" t="str">
            <v>C&amp;I</v>
          </cell>
          <cell r="B5584">
            <v>15</v>
          </cell>
          <cell r="C5584" t="str">
            <v>S</v>
          </cell>
          <cell r="D5584" t="str">
            <v>Switch</v>
          </cell>
          <cell r="E5584" t="str">
            <v>All</v>
          </cell>
          <cell r="F5584">
            <v>93.784300000000002</v>
          </cell>
          <cell r="G5584">
            <v>6.5916459999999999</v>
          </cell>
          <cell r="H5584">
            <v>6.2362299999999999</v>
          </cell>
          <cell r="I5584">
            <v>-0.28377989999999997</v>
          </cell>
          <cell r="J5584">
            <v>-0.1161204</v>
          </cell>
          <cell r="K5584">
            <v>0</v>
          </cell>
          <cell r="L5584">
            <v>0.1161204</v>
          </cell>
          <cell r="M5584">
            <v>0.28377989999999997</v>
          </cell>
          <cell r="N5584">
            <v>0.28377989999999997</v>
          </cell>
          <cell r="O5584">
            <v>127</v>
          </cell>
        </row>
        <row r="5585">
          <cell r="A5585" t="str">
            <v>C&amp;I</v>
          </cell>
          <cell r="B5585">
            <v>16</v>
          </cell>
          <cell r="C5585" t="str">
            <v>S</v>
          </cell>
          <cell r="D5585" t="str">
            <v>Switch</v>
          </cell>
          <cell r="E5585" t="str">
            <v>All</v>
          </cell>
          <cell r="F5585">
            <v>95.336799999999997</v>
          </cell>
          <cell r="G5585">
            <v>6.6907040000000002</v>
          </cell>
          <cell r="H5585">
            <v>6.4700340000000001</v>
          </cell>
          <cell r="I5585">
            <v>-0.28847349999999999</v>
          </cell>
          <cell r="J5585">
            <v>-0.11804099999999999</v>
          </cell>
          <cell r="K5585">
            <v>0</v>
          </cell>
          <cell r="L5585">
            <v>0.11804099999999999</v>
          </cell>
          <cell r="M5585">
            <v>0.28847349999999999</v>
          </cell>
          <cell r="N5585">
            <v>0.28847349999999999</v>
          </cell>
          <cell r="O5585">
            <v>127</v>
          </cell>
        </row>
        <row r="5586">
          <cell r="A5586" t="str">
            <v>C&amp;I</v>
          </cell>
          <cell r="B5586">
            <v>17</v>
          </cell>
          <cell r="C5586" t="str">
            <v>S</v>
          </cell>
          <cell r="D5586" t="str">
            <v>Switch</v>
          </cell>
          <cell r="E5586" t="str">
            <v>All</v>
          </cell>
          <cell r="F5586">
            <v>95.812200000000004</v>
          </cell>
          <cell r="G5586">
            <v>6.6059390000000002</v>
          </cell>
          <cell r="H5586">
            <v>6.2814680000000003</v>
          </cell>
          <cell r="I5586">
            <v>-0.29385749999999999</v>
          </cell>
          <cell r="J5586">
            <v>-0.12024410000000001</v>
          </cell>
          <cell r="K5586">
            <v>0</v>
          </cell>
          <cell r="L5586">
            <v>0.12024410000000001</v>
          </cell>
          <cell r="M5586">
            <v>0.29385749999999999</v>
          </cell>
          <cell r="N5586">
            <v>0.29385749999999999</v>
          </cell>
          <cell r="O5586">
            <v>127</v>
          </cell>
        </row>
        <row r="5587">
          <cell r="A5587" t="str">
            <v>C&amp;I</v>
          </cell>
          <cell r="B5587">
            <v>18</v>
          </cell>
          <cell r="C5587" t="str">
            <v>S</v>
          </cell>
          <cell r="D5587" t="str">
            <v>Switch</v>
          </cell>
          <cell r="E5587" t="str">
            <v>All</v>
          </cell>
          <cell r="F5587">
            <v>95.220699999999994</v>
          </cell>
          <cell r="G5587">
            <v>6.2454559999999999</v>
          </cell>
          <cell r="H5587">
            <v>5.5796530000000004</v>
          </cell>
          <cell r="I5587">
            <v>-0.28927629999999999</v>
          </cell>
          <cell r="J5587">
            <v>-0.1183695</v>
          </cell>
          <cell r="K5587">
            <v>0</v>
          </cell>
          <cell r="L5587">
            <v>0.1183695</v>
          </cell>
          <cell r="M5587">
            <v>0.28927629999999999</v>
          </cell>
          <cell r="N5587">
            <v>0.28927629999999999</v>
          </cell>
          <cell r="O5587">
            <v>127</v>
          </cell>
        </row>
        <row r="5588">
          <cell r="A5588" t="str">
            <v>C&amp;I</v>
          </cell>
          <cell r="B5588">
            <v>19</v>
          </cell>
          <cell r="C5588" t="str">
            <v>S</v>
          </cell>
          <cell r="D5588" t="str">
            <v>Switch</v>
          </cell>
          <cell r="E5588" t="str">
            <v>All</v>
          </cell>
          <cell r="F5588">
            <v>93.229500000000002</v>
          </cell>
          <cell r="G5588">
            <v>5.5839309999999998</v>
          </cell>
          <cell r="H5588">
            <v>5.2675429999999999</v>
          </cell>
          <cell r="I5588">
            <v>-0.28004129999999999</v>
          </cell>
          <cell r="J5588">
            <v>-0.1145906</v>
          </cell>
          <cell r="K5588">
            <v>0</v>
          </cell>
          <cell r="L5588">
            <v>0.1145906</v>
          </cell>
          <cell r="M5588">
            <v>0.28004129999999999</v>
          </cell>
          <cell r="N5588">
            <v>0.28004129999999999</v>
          </cell>
          <cell r="O5588">
            <v>127</v>
          </cell>
        </row>
        <row r="5589">
          <cell r="A5589" t="str">
            <v>C&amp;I</v>
          </cell>
          <cell r="B5589">
            <v>20</v>
          </cell>
          <cell r="C5589" t="str">
            <v>S</v>
          </cell>
          <cell r="D5589" t="str">
            <v>Switch</v>
          </cell>
          <cell r="E5589" t="str">
            <v>All</v>
          </cell>
          <cell r="F5589">
            <v>88.327799999999996</v>
          </cell>
          <cell r="G5589">
            <v>4.6144879999999997</v>
          </cell>
          <cell r="H5589">
            <v>4.4424200000000003</v>
          </cell>
          <cell r="I5589">
            <v>-0.2722812</v>
          </cell>
          <cell r="J5589">
            <v>-0.11141529999999999</v>
          </cell>
          <cell r="K5589">
            <v>0</v>
          </cell>
          <cell r="L5589">
            <v>0.11141529999999999</v>
          </cell>
          <cell r="M5589">
            <v>0.2722812</v>
          </cell>
          <cell r="N5589">
            <v>0.2722812</v>
          </cell>
          <cell r="O5589">
            <v>127</v>
          </cell>
        </row>
        <row r="5590">
          <cell r="A5590" t="str">
            <v>C&amp;I</v>
          </cell>
          <cell r="B5590">
            <v>21</v>
          </cell>
          <cell r="C5590" t="str">
            <v>S</v>
          </cell>
          <cell r="D5590" t="str">
            <v>Switch</v>
          </cell>
          <cell r="E5590" t="str">
            <v>All</v>
          </cell>
          <cell r="F5590">
            <v>83.495000000000005</v>
          </cell>
          <cell r="G5590">
            <v>3.9960619999999998</v>
          </cell>
          <cell r="H5590">
            <v>3.6403430000000001</v>
          </cell>
          <cell r="I5590">
            <v>-0.26581349999999998</v>
          </cell>
          <cell r="J5590">
            <v>-0.1087687</v>
          </cell>
          <cell r="K5590">
            <v>0</v>
          </cell>
          <cell r="L5590">
            <v>0.1087687</v>
          </cell>
          <cell r="M5590">
            <v>0.26581349999999998</v>
          </cell>
          <cell r="N5590">
            <v>0.26581349999999998</v>
          </cell>
          <cell r="O5590">
            <v>127</v>
          </cell>
        </row>
        <row r="5591">
          <cell r="A5591" t="str">
            <v>C&amp;I</v>
          </cell>
          <cell r="B5591">
            <v>22</v>
          </cell>
          <cell r="C5591" t="str">
            <v>S</v>
          </cell>
          <cell r="D5591" t="str">
            <v>Switch</v>
          </cell>
          <cell r="E5591" t="str">
            <v>All</v>
          </cell>
          <cell r="F5591">
            <v>79.772900000000007</v>
          </cell>
          <cell r="G5591">
            <v>3.2535820000000002</v>
          </cell>
          <cell r="H5591">
            <v>2.929608</v>
          </cell>
          <cell r="I5591">
            <v>-0.28900300000000001</v>
          </cell>
          <cell r="J5591">
            <v>-0.11825769999999999</v>
          </cell>
          <cell r="K5591">
            <v>0</v>
          </cell>
          <cell r="L5591">
            <v>0.11825769999999999</v>
          </cell>
          <cell r="M5591">
            <v>0.28900300000000001</v>
          </cell>
          <cell r="N5591">
            <v>0.28900300000000001</v>
          </cell>
          <cell r="O5591">
            <v>127</v>
          </cell>
        </row>
        <row r="5592">
          <cell r="A5592" t="str">
            <v>C&amp;I</v>
          </cell>
          <cell r="B5592">
            <v>23</v>
          </cell>
          <cell r="C5592" t="str">
            <v>S</v>
          </cell>
          <cell r="D5592" t="str">
            <v>Switch</v>
          </cell>
          <cell r="E5592" t="str">
            <v>All</v>
          </cell>
          <cell r="F5592">
            <v>76.991</v>
          </cell>
          <cell r="G5592">
            <v>2.3303400000000001</v>
          </cell>
          <cell r="H5592">
            <v>2.4492639999999999</v>
          </cell>
          <cell r="I5592">
            <v>-0.26862930000000002</v>
          </cell>
          <cell r="J5592">
            <v>-0.1099209</v>
          </cell>
          <cell r="K5592">
            <v>0</v>
          </cell>
          <cell r="L5592">
            <v>0.1099209</v>
          </cell>
          <cell r="M5592">
            <v>0.26862930000000002</v>
          </cell>
          <cell r="N5592">
            <v>0.26862930000000002</v>
          </cell>
          <cell r="O5592">
            <v>127</v>
          </cell>
        </row>
        <row r="5593">
          <cell r="A5593" t="str">
            <v>C&amp;I</v>
          </cell>
          <cell r="B5593">
            <v>24</v>
          </cell>
          <cell r="C5593" t="str">
            <v>S</v>
          </cell>
          <cell r="D5593" t="str">
            <v>Switch</v>
          </cell>
          <cell r="E5593" t="str">
            <v>All</v>
          </cell>
          <cell r="F5593">
            <v>74.992999999999995</v>
          </cell>
          <cell r="G5593">
            <v>1.7400720000000001</v>
          </cell>
          <cell r="H5593">
            <v>1.847574</v>
          </cell>
          <cell r="I5593">
            <v>-0.2929543</v>
          </cell>
          <cell r="J5593">
            <v>-0.11987449999999999</v>
          </cell>
          <cell r="K5593">
            <v>0</v>
          </cell>
          <cell r="L5593">
            <v>0.11987449999999999</v>
          </cell>
          <cell r="M5593">
            <v>0.2929543</v>
          </cell>
          <cell r="N5593">
            <v>0.2929543</v>
          </cell>
          <cell r="O5593">
            <v>127</v>
          </cell>
        </row>
        <row r="5594">
          <cell r="A5594" t="str">
            <v>C&amp;I</v>
          </cell>
          <cell r="B5594">
            <v>1</v>
          </cell>
          <cell r="C5594" t="str">
            <v>S</v>
          </cell>
          <cell r="D5594" t="str">
            <v>Switch</v>
          </cell>
          <cell r="E5594" t="str">
            <v>Building Age: &lt; 3 YEARS</v>
          </cell>
          <cell r="F5594">
            <v>65.793300000000002</v>
          </cell>
          <cell r="G5594">
            <v>1.176895</v>
          </cell>
          <cell r="H5594">
            <v>1.2749459999999999</v>
          </cell>
          <cell r="I5594">
            <v>-0.96242629999999996</v>
          </cell>
          <cell r="J5594">
            <v>-0.39381699999999997</v>
          </cell>
          <cell r="K5594">
            <v>0</v>
          </cell>
          <cell r="L5594">
            <v>0.39381699999999997</v>
          </cell>
          <cell r="M5594">
            <v>0.96242629999999996</v>
          </cell>
          <cell r="N5594">
            <v>0.96242629999999996</v>
          </cell>
          <cell r="O5594">
            <v>5</v>
          </cell>
        </row>
        <row r="5595">
          <cell r="A5595" t="str">
            <v>C&amp;I</v>
          </cell>
          <cell r="B5595">
            <v>2</v>
          </cell>
          <cell r="C5595" t="str">
            <v>S</v>
          </cell>
          <cell r="D5595" t="str">
            <v>Switch</v>
          </cell>
          <cell r="E5595" t="str">
            <v>Building Age: &lt; 3 YEARS</v>
          </cell>
          <cell r="F5595">
            <v>64.832999999999998</v>
          </cell>
          <cell r="G5595">
            <v>1.113834</v>
          </cell>
          <cell r="H5595">
            <v>1.095885</v>
          </cell>
          <cell r="I5595">
            <v>-0.96070979999999995</v>
          </cell>
          <cell r="J5595">
            <v>-0.39311469999999998</v>
          </cell>
          <cell r="K5595">
            <v>0</v>
          </cell>
          <cell r="L5595">
            <v>0.39311469999999998</v>
          </cell>
          <cell r="M5595">
            <v>0.96070979999999995</v>
          </cell>
          <cell r="N5595">
            <v>0.96070979999999995</v>
          </cell>
          <cell r="O5595">
            <v>5</v>
          </cell>
        </row>
        <row r="5596">
          <cell r="A5596" t="str">
            <v>C&amp;I</v>
          </cell>
          <cell r="B5596">
            <v>3</v>
          </cell>
          <cell r="C5596" t="str">
            <v>S</v>
          </cell>
          <cell r="D5596" t="str">
            <v>Switch</v>
          </cell>
          <cell r="E5596" t="str">
            <v>Building Age: &lt; 3 YEARS</v>
          </cell>
          <cell r="F5596">
            <v>64.523499999999999</v>
          </cell>
          <cell r="G5596">
            <v>1.123094</v>
          </cell>
          <cell r="H5596">
            <v>1.1885920000000001</v>
          </cell>
          <cell r="I5596">
            <v>-0.96016009999999996</v>
          </cell>
          <cell r="J5596">
            <v>-0.39288980000000001</v>
          </cell>
          <cell r="K5596">
            <v>0</v>
          </cell>
          <cell r="L5596">
            <v>0.39288980000000001</v>
          </cell>
          <cell r="M5596">
            <v>0.96016009999999996</v>
          </cell>
          <cell r="N5596">
            <v>0.96016009999999996</v>
          </cell>
          <cell r="O5596">
            <v>5</v>
          </cell>
        </row>
        <row r="5597">
          <cell r="A5597" t="str">
            <v>C&amp;I</v>
          </cell>
          <cell r="B5597">
            <v>4</v>
          </cell>
          <cell r="C5597" t="str">
            <v>S</v>
          </cell>
          <cell r="D5597" t="str">
            <v>Switch</v>
          </cell>
          <cell r="E5597" t="str">
            <v>Building Age: &lt; 3 YEARS</v>
          </cell>
          <cell r="F5597">
            <v>64.563199999999995</v>
          </cell>
          <cell r="G5597">
            <v>1.1304000000000001</v>
          </cell>
          <cell r="H5597">
            <v>1.3358840000000001</v>
          </cell>
          <cell r="I5597">
            <v>-0.95951929999999996</v>
          </cell>
          <cell r="J5597">
            <v>-0.39262750000000002</v>
          </cell>
          <cell r="K5597">
            <v>0</v>
          </cell>
          <cell r="L5597">
            <v>0.39262750000000002</v>
          </cell>
          <cell r="M5597">
            <v>0.95951929999999996</v>
          </cell>
          <cell r="N5597">
            <v>0.95951929999999996</v>
          </cell>
          <cell r="O5597">
            <v>5</v>
          </cell>
        </row>
        <row r="5598">
          <cell r="A5598" t="str">
            <v>C&amp;I</v>
          </cell>
          <cell r="B5598">
            <v>5</v>
          </cell>
          <cell r="C5598" t="str">
            <v>S</v>
          </cell>
          <cell r="D5598" t="str">
            <v>Switch</v>
          </cell>
          <cell r="E5598" t="str">
            <v>Building Age: &lt; 3 YEARS</v>
          </cell>
          <cell r="F5598">
            <v>63.912399999999998</v>
          </cell>
          <cell r="G5598">
            <v>1.1174200000000001</v>
          </cell>
          <cell r="H5598">
            <v>1.182239</v>
          </cell>
          <cell r="I5598">
            <v>-0.95945849999999999</v>
          </cell>
          <cell r="J5598">
            <v>-0.39260260000000002</v>
          </cell>
          <cell r="K5598">
            <v>0</v>
          </cell>
          <cell r="L5598">
            <v>0.39260260000000002</v>
          </cell>
          <cell r="M5598">
            <v>0.95945849999999999</v>
          </cell>
          <cell r="N5598">
            <v>0.95945849999999999</v>
          </cell>
          <cell r="O5598">
            <v>5</v>
          </cell>
        </row>
        <row r="5599">
          <cell r="A5599" t="str">
            <v>C&amp;I</v>
          </cell>
          <cell r="B5599">
            <v>6</v>
          </cell>
          <cell r="C5599" t="str">
            <v>S</v>
          </cell>
          <cell r="D5599" t="str">
            <v>Switch</v>
          </cell>
          <cell r="E5599" t="str">
            <v>Building Age: &lt; 3 YEARS</v>
          </cell>
          <cell r="F5599">
            <v>63.182299999999998</v>
          </cell>
          <cell r="G5599">
            <v>1.108406</v>
          </cell>
          <cell r="H5599">
            <v>1.145416</v>
          </cell>
          <cell r="I5599">
            <v>-0.95918970000000003</v>
          </cell>
          <cell r="J5599">
            <v>-0.39249260000000002</v>
          </cell>
          <cell r="K5599">
            <v>0</v>
          </cell>
          <cell r="L5599">
            <v>0.39249260000000002</v>
          </cell>
          <cell r="M5599">
            <v>0.95918970000000003</v>
          </cell>
          <cell r="N5599">
            <v>0.95918970000000003</v>
          </cell>
          <cell r="O5599">
            <v>5</v>
          </cell>
        </row>
        <row r="5600">
          <cell r="A5600" t="str">
            <v>C&amp;I</v>
          </cell>
          <cell r="B5600">
            <v>7</v>
          </cell>
          <cell r="C5600" t="str">
            <v>S</v>
          </cell>
          <cell r="D5600" t="str">
            <v>Switch</v>
          </cell>
          <cell r="E5600" t="str">
            <v>Building Age: &lt; 3 YEARS</v>
          </cell>
          <cell r="F5600">
            <v>61.991900000000001</v>
          </cell>
          <cell r="G5600">
            <v>0.9895275</v>
          </cell>
          <cell r="H5600">
            <v>1.0158849999999999</v>
          </cell>
          <cell r="I5600">
            <v>-0.95928250000000004</v>
          </cell>
          <cell r="J5600">
            <v>-0.39253060000000001</v>
          </cell>
          <cell r="K5600">
            <v>0</v>
          </cell>
          <cell r="L5600">
            <v>0.39253060000000001</v>
          </cell>
          <cell r="M5600">
            <v>0.95928250000000004</v>
          </cell>
          <cell r="N5600">
            <v>0.95928250000000004</v>
          </cell>
          <cell r="O5600">
            <v>5</v>
          </cell>
        </row>
        <row r="5601">
          <cell r="A5601" t="str">
            <v>C&amp;I</v>
          </cell>
          <cell r="B5601">
            <v>8</v>
          </cell>
          <cell r="C5601" t="str">
            <v>S</v>
          </cell>
          <cell r="D5601" t="str">
            <v>Switch</v>
          </cell>
          <cell r="E5601" t="str">
            <v>Building Age: &lt; 3 YEARS</v>
          </cell>
          <cell r="F5601">
            <v>63.341200000000001</v>
          </cell>
          <cell r="G5601">
            <v>0.82853589999999999</v>
          </cell>
          <cell r="H5601">
            <v>1.0768230000000001</v>
          </cell>
          <cell r="I5601">
            <v>-0.95941949999999998</v>
          </cell>
          <cell r="J5601">
            <v>-0.39258670000000001</v>
          </cell>
          <cell r="K5601">
            <v>0</v>
          </cell>
          <cell r="L5601">
            <v>0.39258670000000001</v>
          </cell>
          <cell r="M5601">
            <v>0.95941949999999998</v>
          </cell>
          <cell r="N5601">
            <v>0.95941949999999998</v>
          </cell>
          <cell r="O5601">
            <v>5</v>
          </cell>
        </row>
        <row r="5602">
          <cell r="A5602" t="str">
            <v>C&amp;I</v>
          </cell>
          <cell r="B5602">
            <v>9</v>
          </cell>
          <cell r="C5602" t="str">
            <v>S</v>
          </cell>
          <cell r="D5602" t="str">
            <v>Switch</v>
          </cell>
          <cell r="E5602" t="str">
            <v>Building Age: &lt; 3 YEARS</v>
          </cell>
          <cell r="F5602">
            <v>70.309600000000003</v>
          </cell>
          <cell r="G5602">
            <v>0.93363249999999998</v>
          </cell>
          <cell r="H5602">
            <v>0.75682289999999997</v>
          </cell>
          <cell r="I5602">
            <v>-0.97171350000000001</v>
          </cell>
          <cell r="J5602">
            <v>-0.39761730000000001</v>
          </cell>
          <cell r="K5602">
            <v>0</v>
          </cell>
          <cell r="L5602">
            <v>0.39761730000000001</v>
          </cell>
          <cell r="M5602">
            <v>0.97171350000000001</v>
          </cell>
          <cell r="N5602">
            <v>0.97171350000000001</v>
          </cell>
          <cell r="O5602">
            <v>5</v>
          </cell>
        </row>
        <row r="5603">
          <cell r="A5603" t="str">
            <v>C&amp;I</v>
          </cell>
          <cell r="B5603">
            <v>10</v>
          </cell>
          <cell r="C5603" t="str">
            <v>S</v>
          </cell>
          <cell r="D5603" t="str">
            <v>Switch</v>
          </cell>
          <cell r="E5603" t="str">
            <v>Building Age: &lt; 3 YEARS</v>
          </cell>
          <cell r="F5603">
            <v>78.238299999999995</v>
          </cell>
          <cell r="G5603">
            <v>1.4096740000000001</v>
          </cell>
          <cell r="H5603">
            <v>1.5859909999999999</v>
          </cell>
          <cell r="I5603">
            <v>-0.99223430000000001</v>
          </cell>
          <cell r="J5603">
            <v>-0.40601429999999999</v>
          </cell>
          <cell r="K5603">
            <v>0</v>
          </cell>
          <cell r="L5603">
            <v>0.40601429999999999</v>
          </cell>
          <cell r="M5603">
            <v>0.99223430000000001</v>
          </cell>
          <cell r="N5603">
            <v>0.99223430000000001</v>
          </cell>
          <cell r="O5603">
            <v>5</v>
          </cell>
        </row>
        <row r="5604">
          <cell r="A5604" t="str">
            <v>C&amp;I</v>
          </cell>
          <cell r="B5604">
            <v>11</v>
          </cell>
          <cell r="C5604" t="str">
            <v>S</v>
          </cell>
          <cell r="D5604" t="str">
            <v>Switch</v>
          </cell>
          <cell r="E5604" t="str">
            <v>Building Age: &lt; 3 YEARS</v>
          </cell>
          <cell r="F5604">
            <v>82.357399999999998</v>
          </cell>
          <cell r="G5604">
            <v>2.1934239999999998</v>
          </cell>
          <cell r="H5604">
            <v>2.3097430000000001</v>
          </cell>
          <cell r="I5604">
            <v>-1.02624</v>
          </cell>
          <cell r="J5604">
            <v>-0.4199291</v>
          </cell>
          <cell r="K5604">
            <v>0</v>
          </cell>
          <cell r="L5604">
            <v>0.4199291</v>
          </cell>
          <cell r="M5604">
            <v>1.02624</v>
          </cell>
          <cell r="N5604">
            <v>1.02624</v>
          </cell>
          <cell r="O5604">
            <v>5</v>
          </cell>
        </row>
        <row r="5605">
          <cell r="A5605" t="str">
            <v>C&amp;I</v>
          </cell>
          <cell r="B5605">
            <v>12</v>
          </cell>
          <cell r="C5605" t="str">
            <v>S</v>
          </cell>
          <cell r="D5605" t="str">
            <v>Switch</v>
          </cell>
          <cell r="E5605" t="str">
            <v>Building Age: &lt; 3 YEARS</v>
          </cell>
          <cell r="F5605">
            <v>85.278000000000006</v>
          </cell>
          <cell r="G5605">
            <v>2.7613110000000001</v>
          </cell>
          <cell r="H5605">
            <v>3.782664</v>
          </cell>
          <cell r="I5605">
            <v>-1.039177</v>
          </cell>
          <cell r="J5605">
            <v>-0.42522300000000002</v>
          </cell>
          <cell r="K5605">
            <v>0</v>
          </cell>
          <cell r="L5605">
            <v>0.42522300000000002</v>
          </cell>
          <cell r="M5605">
            <v>1.039177</v>
          </cell>
          <cell r="N5605">
            <v>1.039177</v>
          </cell>
          <cell r="O5605">
            <v>5</v>
          </cell>
        </row>
        <row r="5606">
          <cell r="A5606" t="str">
            <v>C&amp;I</v>
          </cell>
          <cell r="B5606">
            <v>13</v>
          </cell>
          <cell r="C5606" t="str">
            <v>S</v>
          </cell>
          <cell r="D5606" t="str">
            <v>Switch</v>
          </cell>
          <cell r="E5606" t="str">
            <v>Building Age: &lt; 3 YEARS</v>
          </cell>
          <cell r="F5606">
            <v>87.968400000000003</v>
          </cell>
          <cell r="G5606">
            <v>3.184123</v>
          </cell>
          <cell r="H5606">
            <v>2.6475040000000001</v>
          </cell>
          <cell r="I5606">
            <v>-1.06454</v>
          </cell>
          <cell r="J5606">
            <v>-0.43560120000000002</v>
          </cell>
          <cell r="K5606">
            <v>0</v>
          </cell>
          <cell r="L5606">
            <v>0.43560120000000002</v>
          </cell>
          <cell r="M5606">
            <v>1.06454</v>
          </cell>
          <cell r="N5606">
            <v>1.06454</v>
          </cell>
          <cell r="O5606">
            <v>5</v>
          </cell>
        </row>
        <row r="5607">
          <cell r="A5607" t="str">
            <v>C&amp;I</v>
          </cell>
          <cell r="B5607">
            <v>14</v>
          </cell>
          <cell r="C5607" t="str">
            <v>S</v>
          </cell>
          <cell r="D5607" t="str">
            <v>Switch</v>
          </cell>
          <cell r="E5607" t="str">
            <v>Building Age: &lt; 3 YEARS</v>
          </cell>
          <cell r="F5607">
            <v>90.809600000000003</v>
          </cell>
          <cell r="G5607">
            <v>3.5005269999999999</v>
          </cell>
          <cell r="H5607">
            <v>2.9357340000000001</v>
          </cell>
          <cell r="I5607">
            <v>-1.0565180000000001</v>
          </cell>
          <cell r="J5607">
            <v>-0.4323187</v>
          </cell>
          <cell r="K5607">
            <v>0</v>
          </cell>
          <cell r="L5607">
            <v>0.4323187</v>
          </cell>
          <cell r="M5607">
            <v>1.0565180000000001</v>
          </cell>
          <cell r="N5607">
            <v>1.0565180000000001</v>
          </cell>
          <cell r="O5607">
            <v>5</v>
          </cell>
        </row>
        <row r="5608">
          <cell r="A5608" t="str">
            <v>C&amp;I</v>
          </cell>
          <cell r="B5608">
            <v>15</v>
          </cell>
          <cell r="C5608" t="str">
            <v>S</v>
          </cell>
          <cell r="D5608" t="str">
            <v>Switch</v>
          </cell>
          <cell r="E5608" t="str">
            <v>Building Age: &lt; 3 YEARS</v>
          </cell>
          <cell r="F5608">
            <v>93.190399999999997</v>
          </cell>
          <cell r="G5608">
            <v>3.309755</v>
          </cell>
          <cell r="H5608">
            <v>3.273495</v>
          </cell>
          <cell r="I5608">
            <v>-1.0481560000000001</v>
          </cell>
          <cell r="J5608">
            <v>-0.42889690000000003</v>
          </cell>
          <cell r="K5608">
            <v>0</v>
          </cell>
          <cell r="L5608">
            <v>0.42889690000000003</v>
          </cell>
          <cell r="M5608">
            <v>1.0481560000000001</v>
          </cell>
          <cell r="N5608">
            <v>1.0481560000000001</v>
          </cell>
          <cell r="O5608">
            <v>5</v>
          </cell>
        </row>
        <row r="5609">
          <cell r="A5609" t="str">
            <v>C&amp;I</v>
          </cell>
          <cell r="B5609">
            <v>16</v>
          </cell>
          <cell r="C5609" t="str">
            <v>S</v>
          </cell>
          <cell r="D5609" t="str">
            <v>Switch</v>
          </cell>
          <cell r="E5609" t="str">
            <v>Building Age: &lt; 3 YEARS</v>
          </cell>
          <cell r="F5609">
            <v>94.690399999999997</v>
          </cell>
          <cell r="G5609">
            <v>3.4937740000000002</v>
          </cell>
          <cell r="H5609">
            <v>2.991619</v>
          </cell>
          <cell r="I5609">
            <v>-1.0310459999999999</v>
          </cell>
          <cell r="J5609">
            <v>-0.42189579999999999</v>
          </cell>
          <cell r="K5609">
            <v>0</v>
          </cell>
          <cell r="L5609">
            <v>0.42189579999999999</v>
          </cell>
          <cell r="M5609">
            <v>1.0310459999999999</v>
          </cell>
          <cell r="N5609">
            <v>1.0310459999999999</v>
          </cell>
          <cell r="O5609">
            <v>5</v>
          </cell>
        </row>
        <row r="5610">
          <cell r="A5610" t="str">
            <v>C&amp;I</v>
          </cell>
          <cell r="B5610">
            <v>17</v>
          </cell>
          <cell r="C5610" t="str">
            <v>S</v>
          </cell>
          <cell r="D5610" t="str">
            <v>Switch</v>
          </cell>
          <cell r="E5610" t="str">
            <v>Building Age: &lt; 3 YEARS</v>
          </cell>
          <cell r="F5610">
            <v>94.650700000000001</v>
          </cell>
          <cell r="G5610">
            <v>3.008235</v>
          </cell>
          <cell r="H5610">
            <v>3.3839640000000002</v>
          </cell>
          <cell r="I5610">
            <v>-1.057639</v>
          </cell>
          <cell r="J5610">
            <v>-0.43277749999999998</v>
          </cell>
          <cell r="K5610">
            <v>0</v>
          </cell>
          <cell r="L5610">
            <v>0.43277749999999998</v>
          </cell>
          <cell r="M5610">
            <v>1.057639</v>
          </cell>
          <cell r="N5610">
            <v>1.057639</v>
          </cell>
          <cell r="O5610">
            <v>5</v>
          </cell>
        </row>
        <row r="5611">
          <cell r="A5611" t="str">
            <v>C&amp;I</v>
          </cell>
          <cell r="B5611">
            <v>18</v>
          </cell>
          <cell r="C5611" t="str">
            <v>S</v>
          </cell>
          <cell r="D5611" t="str">
            <v>Switch</v>
          </cell>
          <cell r="E5611" t="str">
            <v>Building Age: &lt; 3 YEARS</v>
          </cell>
          <cell r="F5611">
            <v>93.611000000000004</v>
          </cell>
          <cell r="G5611">
            <v>3.0521060000000002</v>
          </cell>
          <cell r="H5611">
            <v>2.905265</v>
          </cell>
          <cell r="I5611">
            <v>-1.05806</v>
          </cell>
          <cell r="J5611">
            <v>-0.43294969999999999</v>
          </cell>
          <cell r="K5611">
            <v>0</v>
          </cell>
          <cell r="L5611">
            <v>0.43294969999999999</v>
          </cell>
          <cell r="M5611">
            <v>1.05806</v>
          </cell>
          <cell r="N5611">
            <v>1.05806</v>
          </cell>
          <cell r="O5611">
            <v>5</v>
          </cell>
        </row>
        <row r="5612">
          <cell r="A5612" t="str">
            <v>C&amp;I</v>
          </cell>
          <cell r="B5612">
            <v>19</v>
          </cell>
          <cell r="C5612" t="str">
            <v>S</v>
          </cell>
          <cell r="D5612" t="str">
            <v>Switch</v>
          </cell>
          <cell r="E5612" t="str">
            <v>Building Age: &lt; 3 YEARS</v>
          </cell>
          <cell r="F5612">
            <v>90.721999999999994</v>
          </cell>
          <cell r="G5612">
            <v>2.9092790000000002</v>
          </cell>
          <cell r="H5612">
            <v>3.3979729999999999</v>
          </cell>
          <cell r="I5612">
            <v>-1.0584549999999999</v>
          </cell>
          <cell r="J5612">
            <v>-0.43311119999999997</v>
          </cell>
          <cell r="K5612">
            <v>0</v>
          </cell>
          <cell r="L5612">
            <v>0.43311119999999997</v>
          </cell>
          <cell r="M5612">
            <v>1.0584549999999999</v>
          </cell>
          <cell r="N5612">
            <v>1.0584549999999999</v>
          </cell>
          <cell r="O5612">
            <v>5</v>
          </cell>
        </row>
        <row r="5613">
          <cell r="A5613" t="str">
            <v>C&amp;I</v>
          </cell>
          <cell r="B5613">
            <v>20</v>
          </cell>
          <cell r="C5613" t="str">
            <v>S</v>
          </cell>
          <cell r="D5613" t="str">
            <v>Switch</v>
          </cell>
          <cell r="E5613" t="str">
            <v>Building Age: &lt; 3 YEARS</v>
          </cell>
          <cell r="F5613">
            <v>84.404300000000006</v>
          </cell>
          <cell r="G5613">
            <v>1.6457219999999999</v>
          </cell>
          <cell r="H5613">
            <v>3.7293799999999999</v>
          </cell>
          <cell r="I5613">
            <v>-1.034573</v>
          </cell>
          <cell r="J5613">
            <v>-0.42333880000000002</v>
          </cell>
          <cell r="K5613">
            <v>0</v>
          </cell>
          <cell r="L5613">
            <v>0.42333880000000002</v>
          </cell>
          <cell r="M5613">
            <v>1.034573</v>
          </cell>
          <cell r="N5613">
            <v>1.034573</v>
          </cell>
          <cell r="O5613">
            <v>5</v>
          </cell>
        </row>
        <row r="5614">
          <cell r="A5614" t="str">
            <v>C&amp;I</v>
          </cell>
          <cell r="B5614">
            <v>21</v>
          </cell>
          <cell r="C5614" t="str">
            <v>S</v>
          </cell>
          <cell r="D5614" t="str">
            <v>Switch</v>
          </cell>
          <cell r="E5614" t="str">
            <v>Building Age: &lt; 3 YEARS</v>
          </cell>
          <cell r="F5614">
            <v>79.364599999999996</v>
          </cell>
          <cell r="G5614">
            <v>1.1247400000000001</v>
          </cell>
          <cell r="H5614">
            <v>1.311769</v>
          </cell>
          <cell r="I5614">
            <v>-0.99451540000000005</v>
          </cell>
          <cell r="J5614">
            <v>-0.40694760000000002</v>
          </cell>
          <cell r="K5614">
            <v>0</v>
          </cell>
          <cell r="L5614">
            <v>0.40694760000000002</v>
          </cell>
          <cell r="M5614">
            <v>0.99451540000000005</v>
          </cell>
          <cell r="N5614">
            <v>0.99451540000000005</v>
          </cell>
          <cell r="O5614">
            <v>5</v>
          </cell>
        </row>
        <row r="5615">
          <cell r="A5615" t="str">
            <v>C&amp;I</v>
          </cell>
          <cell r="B5615">
            <v>22</v>
          </cell>
          <cell r="C5615" t="str">
            <v>S</v>
          </cell>
          <cell r="D5615" t="str">
            <v>Switch</v>
          </cell>
          <cell r="E5615" t="str">
            <v>Building Age: &lt; 3 YEARS</v>
          </cell>
          <cell r="F5615">
            <v>76.094700000000003</v>
          </cell>
          <cell r="G5615">
            <v>1.1938070000000001</v>
          </cell>
          <cell r="H5615">
            <v>1.2685919999999999</v>
          </cell>
          <cell r="I5615">
            <v>-0.97702009999999995</v>
          </cell>
          <cell r="J5615">
            <v>-0.3997887</v>
          </cell>
          <cell r="K5615">
            <v>0</v>
          </cell>
          <cell r="L5615">
            <v>0.3997887</v>
          </cell>
          <cell r="M5615">
            <v>0.97702009999999995</v>
          </cell>
          <cell r="N5615">
            <v>0.97702009999999995</v>
          </cell>
          <cell r="O5615">
            <v>5</v>
          </cell>
        </row>
        <row r="5616">
          <cell r="A5616" t="str">
            <v>C&amp;I</v>
          </cell>
          <cell r="B5616">
            <v>23</v>
          </cell>
          <cell r="C5616" t="str">
            <v>S</v>
          </cell>
          <cell r="D5616" t="str">
            <v>Switch</v>
          </cell>
          <cell r="E5616" t="str">
            <v>Building Age: &lt; 3 YEARS</v>
          </cell>
          <cell r="F5616">
            <v>73.713899999999995</v>
          </cell>
          <cell r="G5616">
            <v>1.220955</v>
          </cell>
          <cell r="H5616">
            <v>1.2317689999999999</v>
          </cell>
          <cell r="I5616">
            <v>-0.96465959999999995</v>
          </cell>
          <cell r="J5616">
            <v>-0.3947309</v>
          </cell>
          <cell r="K5616">
            <v>0</v>
          </cell>
          <cell r="L5616">
            <v>0.3947309</v>
          </cell>
          <cell r="M5616">
            <v>0.96465959999999995</v>
          </cell>
          <cell r="N5616">
            <v>0.96465959999999995</v>
          </cell>
          <cell r="O5616">
            <v>5</v>
          </cell>
        </row>
        <row r="5617">
          <cell r="A5617" t="str">
            <v>C&amp;I</v>
          </cell>
          <cell r="B5617">
            <v>24</v>
          </cell>
          <cell r="C5617" t="str">
            <v>S</v>
          </cell>
          <cell r="D5617" t="str">
            <v>Switch</v>
          </cell>
          <cell r="E5617" t="str">
            <v>Building Age: &lt; 3 YEARS</v>
          </cell>
          <cell r="F5617">
            <v>71.983699999999999</v>
          </cell>
          <cell r="G5617">
            <v>1.155429</v>
          </cell>
          <cell r="H5617">
            <v>1.311769</v>
          </cell>
          <cell r="I5617">
            <v>-0.96126140000000004</v>
          </cell>
          <cell r="J5617">
            <v>-0.39334039999999998</v>
          </cell>
          <cell r="K5617">
            <v>0</v>
          </cell>
          <cell r="L5617">
            <v>0.39334039999999998</v>
          </cell>
          <cell r="M5617">
            <v>0.96126140000000004</v>
          </cell>
          <cell r="N5617">
            <v>0.96126140000000004</v>
          </cell>
          <cell r="O5617">
            <v>5</v>
          </cell>
        </row>
        <row r="5618">
          <cell r="A5618" t="str">
            <v>C&amp;I</v>
          </cell>
          <cell r="B5618">
            <v>1</v>
          </cell>
          <cell r="C5618" t="str">
            <v>S</v>
          </cell>
          <cell r="D5618" t="str">
            <v>Switch</v>
          </cell>
          <cell r="E5618" t="str">
            <v>Building Age: &gt; 20 YEARS</v>
          </cell>
          <cell r="F5618">
            <v>68.841200000000001</v>
          </cell>
          <cell r="G5618">
            <v>0.98992029999999998</v>
          </cell>
          <cell r="H5618">
            <v>1.1367160000000001</v>
          </cell>
          <cell r="I5618">
            <v>-0.29371000000000003</v>
          </cell>
          <cell r="J5618">
            <v>-0.12018379999999999</v>
          </cell>
          <cell r="K5618">
            <v>0</v>
          </cell>
          <cell r="L5618">
            <v>0.12018379999999999</v>
          </cell>
          <cell r="M5618">
            <v>0.29371000000000003</v>
          </cell>
          <cell r="N5618">
            <v>0.29371000000000003</v>
          </cell>
          <cell r="O5618">
            <v>66</v>
          </cell>
        </row>
        <row r="5619">
          <cell r="A5619" t="str">
            <v>C&amp;I</v>
          </cell>
          <cell r="B5619">
            <v>2</v>
          </cell>
          <cell r="C5619" t="str">
            <v>S</v>
          </cell>
          <cell r="D5619" t="str">
            <v>Switch</v>
          </cell>
          <cell r="E5619" t="str">
            <v>Building Age: &gt; 20 YEARS</v>
          </cell>
          <cell r="F5619">
            <v>67.1434</v>
          </cell>
          <cell r="G5619">
            <v>0.95208280000000001</v>
          </cell>
          <cell r="H5619">
            <v>1.1000179999999999</v>
          </cell>
          <cell r="I5619">
            <v>-0.2920024</v>
          </cell>
          <cell r="J5619">
            <v>-0.11948499999999999</v>
          </cell>
          <cell r="K5619">
            <v>0</v>
          </cell>
          <cell r="L5619">
            <v>0.11948499999999999</v>
          </cell>
          <cell r="M5619">
            <v>0.2920024</v>
          </cell>
          <cell r="N5619">
            <v>0.2920024</v>
          </cell>
          <cell r="O5619">
            <v>66</v>
          </cell>
        </row>
        <row r="5620">
          <cell r="A5620" t="str">
            <v>C&amp;I</v>
          </cell>
          <cell r="B5620">
            <v>3</v>
          </cell>
          <cell r="C5620" t="str">
            <v>S</v>
          </cell>
          <cell r="D5620" t="str">
            <v>Switch</v>
          </cell>
          <cell r="E5620" t="str">
            <v>Building Age: &gt; 20 YEARS</v>
          </cell>
          <cell r="F5620">
            <v>66.467600000000004</v>
          </cell>
          <cell r="G5620">
            <v>0.94679860000000005</v>
          </cell>
          <cell r="H5620">
            <v>1.064986</v>
          </cell>
          <cell r="I5620">
            <v>-0.29027540000000002</v>
          </cell>
          <cell r="J5620">
            <v>-0.1187783</v>
          </cell>
          <cell r="K5620">
            <v>0</v>
          </cell>
          <cell r="L5620">
            <v>0.1187783</v>
          </cell>
          <cell r="M5620">
            <v>0.29027540000000002</v>
          </cell>
          <cell r="N5620">
            <v>0.29027540000000002</v>
          </cell>
          <cell r="O5620">
            <v>66</v>
          </cell>
        </row>
        <row r="5621">
          <cell r="A5621" t="str">
            <v>C&amp;I</v>
          </cell>
          <cell r="B5621">
            <v>4</v>
          </cell>
          <cell r="C5621" t="str">
            <v>S</v>
          </cell>
          <cell r="D5621" t="str">
            <v>Switch</v>
          </cell>
          <cell r="E5621" t="str">
            <v>Building Age: &gt; 20 YEARS</v>
          </cell>
          <cell r="F5621">
            <v>66.160399999999996</v>
          </cell>
          <cell r="G5621">
            <v>0.93297600000000003</v>
          </cell>
          <cell r="H5621">
            <v>1.0707070000000001</v>
          </cell>
          <cell r="I5621">
            <v>-0.28906510000000002</v>
          </cell>
          <cell r="J5621">
            <v>-0.1182831</v>
          </cell>
          <cell r="K5621">
            <v>0</v>
          </cell>
          <cell r="L5621">
            <v>0.1182831</v>
          </cell>
          <cell r="M5621">
            <v>0.28906510000000002</v>
          </cell>
          <cell r="N5621">
            <v>0.28906510000000002</v>
          </cell>
          <cell r="O5621">
            <v>66</v>
          </cell>
        </row>
        <row r="5622">
          <cell r="A5622" t="str">
            <v>C&amp;I</v>
          </cell>
          <cell r="B5622">
            <v>5</v>
          </cell>
          <cell r="C5622" t="str">
            <v>S</v>
          </cell>
          <cell r="D5622" t="str">
            <v>Switch</v>
          </cell>
          <cell r="E5622" t="str">
            <v>Building Age: &gt; 20 YEARS</v>
          </cell>
          <cell r="F5622">
            <v>65.160399999999996</v>
          </cell>
          <cell r="G5622">
            <v>0.91015230000000003</v>
          </cell>
          <cell r="H5622">
            <v>0.9937184</v>
          </cell>
          <cell r="I5622">
            <v>-0.28956809999999999</v>
          </cell>
          <cell r="J5622">
            <v>-0.11848889999999999</v>
          </cell>
          <cell r="K5622">
            <v>0</v>
          </cell>
          <cell r="L5622">
            <v>0.11848889999999999</v>
          </cell>
          <cell r="M5622">
            <v>0.28956809999999999</v>
          </cell>
          <cell r="N5622">
            <v>0.28956809999999999</v>
          </cell>
          <cell r="O5622">
            <v>66</v>
          </cell>
        </row>
        <row r="5623">
          <cell r="A5623" t="str">
            <v>C&amp;I</v>
          </cell>
          <cell r="B5623">
            <v>6</v>
          </cell>
          <cell r="C5623" t="str">
            <v>S</v>
          </cell>
          <cell r="D5623" t="str">
            <v>Switch</v>
          </cell>
          <cell r="E5623" t="str">
            <v>Building Age: &gt; 20 YEARS</v>
          </cell>
          <cell r="F5623">
            <v>64.364699999999999</v>
          </cell>
          <cell r="G5623">
            <v>1.228329</v>
          </cell>
          <cell r="H5623">
            <v>1.371929</v>
          </cell>
          <cell r="I5623">
            <v>-0.29273280000000002</v>
          </cell>
          <cell r="J5623">
            <v>-0.1197839</v>
          </cell>
          <cell r="K5623">
            <v>0</v>
          </cell>
          <cell r="L5623">
            <v>0.1197839</v>
          </cell>
          <cell r="M5623">
            <v>0.29273280000000002</v>
          </cell>
          <cell r="N5623">
            <v>0.29273280000000002</v>
          </cell>
          <cell r="O5623">
            <v>66</v>
          </cell>
        </row>
        <row r="5624">
          <cell r="A5624" t="str">
            <v>C&amp;I</v>
          </cell>
          <cell r="B5624">
            <v>7</v>
          </cell>
          <cell r="C5624" t="str">
            <v>S</v>
          </cell>
          <cell r="D5624" t="str">
            <v>Switch</v>
          </cell>
          <cell r="E5624" t="str">
            <v>Building Age: &gt; 20 YEARS</v>
          </cell>
          <cell r="F5624">
            <v>63.287599999999998</v>
          </cell>
          <cell r="G5624">
            <v>1.3037430000000001</v>
          </cell>
          <cell r="H5624">
            <v>1.355164</v>
          </cell>
          <cell r="I5624">
            <v>-0.29214099999999998</v>
          </cell>
          <cell r="J5624">
            <v>-0.1195417</v>
          </cell>
          <cell r="K5624">
            <v>0</v>
          </cell>
          <cell r="L5624">
            <v>0.1195417</v>
          </cell>
          <cell r="M5624">
            <v>0.29214099999999998</v>
          </cell>
          <cell r="N5624">
            <v>0.29214099999999998</v>
          </cell>
          <cell r="O5624">
            <v>66</v>
          </cell>
        </row>
        <row r="5625">
          <cell r="A5625" t="str">
            <v>C&amp;I</v>
          </cell>
          <cell r="B5625">
            <v>8</v>
          </cell>
          <cell r="C5625" t="str">
            <v>S</v>
          </cell>
          <cell r="D5625" t="str">
            <v>Switch</v>
          </cell>
          <cell r="E5625" t="str">
            <v>Building Age: &gt; 20 YEARS</v>
          </cell>
          <cell r="F5625">
            <v>64.578199999999995</v>
          </cell>
          <cell r="G5625">
            <v>1.7140040000000001</v>
          </cell>
          <cell r="H5625">
            <v>1.824303</v>
          </cell>
          <cell r="I5625">
            <v>-0.29638120000000001</v>
          </cell>
          <cell r="J5625">
            <v>-0.1212768</v>
          </cell>
          <cell r="K5625">
            <v>0</v>
          </cell>
          <cell r="L5625">
            <v>0.1212768</v>
          </cell>
          <cell r="M5625">
            <v>0.29638120000000001</v>
          </cell>
          <cell r="N5625">
            <v>0.29638120000000001</v>
          </cell>
          <cell r="O5625">
            <v>66</v>
          </cell>
        </row>
        <row r="5626">
          <cell r="A5626" t="str">
            <v>C&amp;I</v>
          </cell>
          <cell r="B5626">
            <v>9</v>
          </cell>
          <cell r="C5626" t="str">
            <v>S</v>
          </cell>
          <cell r="D5626" t="str">
            <v>Switch</v>
          </cell>
          <cell r="E5626" t="str">
            <v>Building Age: &gt; 20 YEARS</v>
          </cell>
          <cell r="F5626">
            <v>70.0077</v>
          </cell>
          <cell r="G5626">
            <v>2.510885</v>
          </cell>
          <cell r="H5626">
            <v>2.5383119999999999</v>
          </cell>
          <cell r="I5626">
            <v>-0.31823839999999998</v>
          </cell>
          <cell r="J5626">
            <v>-0.13022059999999999</v>
          </cell>
          <cell r="K5626">
            <v>0</v>
          </cell>
          <cell r="L5626">
            <v>0.13022059999999999</v>
          </cell>
          <cell r="M5626">
            <v>0.31823839999999998</v>
          </cell>
          <cell r="N5626">
            <v>0.31823839999999998</v>
          </cell>
          <cell r="O5626">
            <v>66</v>
          </cell>
        </row>
        <row r="5627">
          <cell r="A5627" t="str">
            <v>C&amp;I</v>
          </cell>
          <cell r="B5627">
            <v>10</v>
          </cell>
          <cell r="C5627" t="str">
            <v>S</v>
          </cell>
          <cell r="D5627" t="str">
            <v>Switch</v>
          </cell>
          <cell r="E5627" t="str">
            <v>Building Age: &gt; 20 YEARS</v>
          </cell>
          <cell r="F5627">
            <v>76.487099999999998</v>
          </cell>
          <cell r="G5627">
            <v>3.5309949999999999</v>
          </cell>
          <cell r="H5627">
            <v>3.690188</v>
          </cell>
          <cell r="I5627">
            <v>-0.3225711</v>
          </cell>
          <cell r="J5627">
            <v>-0.13199350000000001</v>
          </cell>
          <cell r="K5627">
            <v>0</v>
          </cell>
          <cell r="L5627">
            <v>0.13199350000000001</v>
          </cell>
          <cell r="M5627">
            <v>0.3225711</v>
          </cell>
          <cell r="N5627">
            <v>0.3225711</v>
          </cell>
          <cell r="O5627">
            <v>66</v>
          </cell>
        </row>
        <row r="5628">
          <cell r="A5628" t="str">
            <v>C&amp;I</v>
          </cell>
          <cell r="B5628">
            <v>11</v>
          </cell>
          <cell r="C5628" t="str">
            <v>S</v>
          </cell>
          <cell r="D5628" t="str">
            <v>Switch</v>
          </cell>
          <cell r="E5628" t="str">
            <v>Building Age: &gt; 20 YEARS</v>
          </cell>
          <cell r="F5628">
            <v>80.78</v>
          </cell>
          <cell r="G5628">
            <v>3.6344810000000001</v>
          </cell>
          <cell r="H5628">
            <v>3.653492</v>
          </cell>
          <cell r="I5628">
            <v>-0.32617000000000002</v>
          </cell>
          <cell r="J5628">
            <v>-0.1334661</v>
          </cell>
          <cell r="K5628">
            <v>0</v>
          </cell>
          <cell r="L5628">
            <v>0.1334661</v>
          </cell>
          <cell r="M5628">
            <v>0.32617000000000002</v>
          </cell>
          <cell r="N5628">
            <v>0.32617000000000002</v>
          </cell>
          <cell r="O5628">
            <v>66</v>
          </cell>
        </row>
        <row r="5629">
          <cell r="A5629" t="str">
            <v>C&amp;I</v>
          </cell>
          <cell r="B5629">
            <v>12</v>
          </cell>
          <cell r="C5629" t="str">
            <v>S</v>
          </cell>
          <cell r="D5629" t="str">
            <v>Switch</v>
          </cell>
          <cell r="E5629" t="str">
            <v>Building Age: &gt; 20 YEARS</v>
          </cell>
          <cell r="F5629">
            <v>84.582999999999998</v>
          </cell>
          <cell r="G5629">
            <v>3.8491409999999999</v>
          </cell>
          <cell r="H5629">
            <v>3.3271489999999999</v>
          </cell>
          <cell r="I5629">
            <v>-0.33636749999999999</v>
          </cell>
          <cell r="J5629">
            <v>-0.13763890000000001</v>
          </cell>
          <cell r="K5629">
            <v>0</v>
          </cell>
          <cell r="L5629">
            <v>0.13763890000000001</v>
          </cell>
          <cell r="M5629">
            <v>0.33636749999999999</v>
          </cell>
          <cell r="N5629">
            <v>0.33636749999999999</v>
          </cell>
          <cell r="O5629">
            <v>66</v>
          </cell>
        </row>
        <row r="5630">
          <cell r="A5630" t="str">
            <v>C&amp;I</v>
          </cell>
          <cell r="B5630">
            <v>13</v>
          </cell>
          <cell r="C5630" t="str">
            <v>S</v>
          </cell>
          <cell r="D5630" t="str">
            <v>Switch</v>
          </cell>
          <cell r="E5630" t="str">
            <v>Building Age: &gt; 20 YEARS</v>
          </cell>
          <cell r="F5630">
            <v>87.569800000000001</v>
          </cell>
          <cell r="G5630">
            <v>3.9085169999999998</v>
          </cell>
          <cell r="H5630">
            <v>4.2626239999999997</v>
          </cell>
          <cell r="I5630">
            <v>-0.34467249999999999</v>
          </cell>
          <cell r="J5630">
            <v>-0.1410372</v>
          </cell>
          <cell r="K5630">
            <v>0</v>
          </cell>
          <cell r="L5630">
            <v>0.1410372</v>
          </cell>
          <cell r="M5630">
            <v>0.34467249999999999</v>
          </cell>
          <cell r="N5630">
            <v>0.34467249999999999</v>
          </cell>
          <cell r="O5630">
            <v>66</v>
          </cell>
        </row>
        <row r="5631">
          <cell r="A5631" t="str">
            <v>C&amp;I</v>
          </cell>
          <cell r="B5631">
            <v>14</v>
          </cell>
          <cell r="C5631" t="str">
            <v>S</v>
          </cell>
          <cell r="D5631" t="str">
            <v>Switch</v>
          </cell>
          <cell r="E5631" t="str">
            <v>Building Age: &gt; 20 YEARS</v>
          </cell>
          <cell r="F5631">
            <v>90.988299999999995</v>
          </cell>
          <cell r="G5631">
            <v>4.5226730000000002</v>
          </cell>
          <cell r="H5631">
            <v>4.9106230000000002</v>
          </cell>
          <cell r="I5631">
            <v>-0.34549449999999998</v>
          </cell>
          <cell r="J5631">
            <v>-0.14137350000000001</v>
          </cell>
          <cell r="K5631">
            <v>0</v>
          </cell>
          <cell r="L5631">
            <v>0.14137350000000001</v>
          </cell>
          <cell r="M5631">
            <v>0.34549449999999998</v>
          </cell>
          <cell r="N5631">
            <v>0.34549449999999998</v>
          </cell>
          <cell r="O5631">
            <v>66</v>
          </cell>
        </row>
        <row r="5632">
          <cell r="A5632" t="str">
            <v>C&amp;I</v>
          </cell>
          <cell r="B5632">
            <v>15</v>
          </cell>
          <cell r="C5632" t="str">
            <v>S</v>
          </cell>
          <cell r="D5632" t="str">
            <v>Switch</v>
          </cell>
          <cell r="E5632" t="str">
            <v>Building Age: &gt; 20 YEARS</v>
          </cell>
          <cell r="F5632">
            <v>93.903599999999997</v>
          </cell>
          <cell r="G5632">
            <v>4.6454719999999998</v>
          </cell>
          <cell r="H5632">
            <v>4.406396</v>
          </cell>
          <cell r="I5632">
            <v>-0.34965629999999998</v>
          </cell>
          <cell r="J5632">
            <v>-0.1430765</v>
          </cell>
          <cell r="K5632">
            <v>0</v>
          </cell>
          <cell r="L5632">
            <v>0.1430765</v>
          </cell>
          <cell r="M5632">
            <v>0.34965629999999998</v>
          </cell>
          <cell r="N5632">
            <v>0.34965629999999998</v>
          </cell>
          <cell r="O5632">
            <v>66</v>
          </cell>
        </row>
        <row r="5633">
          <cell r="A5633" t="str">
            <v>C&amp;I</v>
          </cell>
          <cell r="B5633">
            <v>16</v>
          </cell>
          <cell r="C5633" t="str">
            <v>S</v>
          </cell>
          <cell r="D5633" t="str">
            <v>Switch</v>
          </cell>
          <cell r="E5633" t="str">
            <v>Building Age: &gt; 20 YEARS</v>
          </cell>
          <cell r="F5633">
            <v>95.356399999999994</v>
          </cell>
          <cell r="G5633">
            <v>4.9628560000000004</v>
          </cell>
          <cell r="H5633">
            <v>5.0187660000000003</v>
          </cell>
          <cell r="I5633">
            <v>-0.3682105</v>
          </cell>
          <cell r="J5633">
            <v>-0.15066879999999999</v>
          </cell>
          <cell r="K5633">
            <v>0</v>
          </cell>
          <cell r="L5633">
            <v>0.15066879999999999</v>
          </cell>
          <cell r="M5633">
            <v>0.3682105</v>
          </cell>
          <cell r="N5633">
            <v>0.3682105</v>
          </cell>
          <cell r="O5633">
            <v>66</v>
          </cell>
        </row>
        <row r="5634">
          <cell r="A5634" t="str">
            <v>C&amp;I</v>
          </cell>
          <cell r="B5634">
            <v>17</v>
          </cell>
          <cell r="C5634" t="str">
            <v>S</v>
          </cell>
          <cell r="D5634" t="str">
            <v>Switch</v>
          </cell>
          <cell r="E5634" t="str">
            <v>Building Age: &gt; 20 YEARS</v>
          </cell>
          <cell r="F5634">
            <v>95.718400000000003</v>
          </cell>
          <cell r="G5634">
            <v>4.7386530000000002</v>
          </cell>
          <cell r="H5634">
            <v>4.232723</v>
          </cell>
          <cell r="I5634">
            <v>-0.36095729999999998</v>
          </cell>
          <cell r="J5634">
            <v>-0.14770079999999999</v>
          </cell>
          <cell r="K5634">
            <v>0</v>
          </cell>
          <cell r="L5634">
            <v>0.14770079999999999</v>
          </cell>
          <cell r="M5634">
            <v>0.36095729999999998</v>
          </cell>
          <cell r="N5634">
            <v>0.36095729999999998</v>
          </cell>
          <cell r="O5634">
            <v>66</v>
          </cell>
        </row>
        <row r="5635">
          <cell r="A5635" t="str">
            <v>C&amp;I</v>
          </cell>
          <cell r="B5635">
            <v>18</v>
          </cell>
          <cell r="C5635" t="str">
            <v>S</v>
          </cell>
          <cell r="D5635" t="str">
            <v>Switch</v>
          </cell>
          <cell r="E5635" t="str">
            <v>Building Age: &gt; 20 YEARS</v>
          </cell>
          <cell r="F5635">
            <v>95.011499999999998</v>
          </cell>
          <cell r="G5635">
            <v>4.3105120000000001</v>
          </cell>
          <cell r="H5635">
            <v>3.6114120000000001</v>
          </cell>
          <cell r="I5635">
            <v>-0.35647590000000001</v>
          </cell>
          <cell r="J5635">
            <v>-0.145867</v>
          </cell>
          <cell r="K5635">
            <v>0</v>
          </cell>
          <cell r="L5635">
            <v>0.145867</v>
          </cell>
          <cell r="M5635">
            <v>0.35647590000000001</v>
          </cell>
          <cell r="N5635">
            <v>0.35647590000000001</v>
          </cell>
          <cell r="O5635">
            <v>66</v>
          </cell>
        </row>
        <row r="5636">
          <cell r="A5636" t="str">
            <v>C&amp;I</v>
          </cell>
          <cell r="B5636">
            <v>19</v>
          </cell>
          <cell r="C5636" t="str">
            <v>S</v>
          </cell>
          <cell r="D5636" t="str">
            <v>Switch</v>
          </cell>
          <cell r="E5636" t="str">
            <v>Building Age: &gt; 20 YEARS</v>
          </cell>
          <cell r="F5636">
            <v>93.142499999999998</v>
          </cell>
          <cell r="G5636">
            <v>3.8291170000000001</v>
          </cell>
          <cell r="H5636">
            <v>3.7095250000000002</v>
          </cell>
          <cell r="I5636">
            <v>-0.34089849999999999</v>
          </cell>
          <cell r="J5636">
            <v>-0.1394929</v>
          </cell>
          <cell r="K5636">
            <v>0</v>
          </cell>
          <cell r="L5636">
            <v>0.1394929</v>
          </cell>
          <cell r="M5636">
            <v>0.34089849999999999</v>
          </cell>
          <cell r="N5636">
            <v>0.34089849999999999</v>
          </cell>
          <cell r="O5636">
            <v>66</v>
          </cell>
        </row>
        <row r="5637">
          <cell r="A5637" t="str">
            <v>C&amp;I</v>
          </cell>
          <cell r="B5637">
            <v>20</v>
          </cell>
          <cell r="C5637" t="str">
            <v>S</v>
          </cell>
          <cell r="D5637" t="str">
            <v>Switch</v>
          </cell>
          <cell r="E5637" t="str">
            <v>Building Age: &gt; 20 YEARS</v>
          </cell>
          <cell r="F5637">
            <v>88.797899999999998</v>
          </cell>
          <cell r="G5637">
            <v>3.2717860000000001</v>
          </cell>
          <cell r="H5637">
            <v>2.8247900000000001</v>
          </cell>
          <cell r="I5637">
            <v>-0.33882400000000001</v>
          </cell>
          <cell r="J5637">
            <v>-0.13864399999999999</v>
          </cell>
          <cell r="K5637">
            <v>0</v>
          </cell>
          <cell r="L5637">
            <v>0.13864399999999999</v>
          </cell>
          <cell r="M5637">
            <v>0.33882400000000001</v>
          </cell>
          <cell r="N5637">
            <v>0.33882400000000001</v>
          </cell>
          <cell r="O5637">
            <v>66</v>
          </cell>
        </row>
        <row r="5638">
          <cell r="A5638" t="str">
            <v>C&amp;I</v>
          </cell>
          <cell r="B5638">
            <v>21</v>
          </cell>
          <cell r="C5638" t="str">
            <v>S</v>
          </cell>
          <cell r="D5638" t="str">
            <v>Switch</v>
          </cell>
          <cell r="E5638" t="str">
            <v>Building Age: &gt; 20 YEARS</v>
          </cell>
          <cell r="F5638">
            <v>84.162499999999994</v>
          </cell>
          <cell r="G5638">
            <v>2.6340119999999998</v>
          </cell>
          <cell r="H5638">
            <v>2.4867279999999998</v>
          </cell>
          <cell r="I5638">
            <v>-0.32537480000000002</v>
          </cell>
          <cell r="J5638">
            <v>-0.1331407</v>
          </cell>
          <cell r="K5638">
            <v>0</v>
          </cell>
          <cell r="L5638">
            <v>0.1331407</v>
          </cell>
          <cell r="M5638">
            <v>0.32537480000000002</v>
          </cell>
          <cell r="N5638">
            <v>0.32537480000000002</v>
          </cell>
          <cell r="O5638">
            <v>66</v>
          </cell>
        </row>
        <row r="5639">
          <cell r="A5639" t="str">
            <v>C&amp;I</v>
          </cell>
          <cell r="B5639">
            <v>22</v>
          </cell>
          <cell r="C5639" t="str">
            <v>S</v>
          </cell>
          <cell r="D5639" t="str">
            <v>Switch</v>
          </cell>
          <cell r="E5639" t="str">
            <v>Building Age: &gt; 20 YEARS</v>
          </cell>
          <cell r="F5639">
            <v>80.402199999999993</v>
          </cell>
          <cell r="G5639">
            <v>1.7545440000000001</v>
          </cell>
          <cell r="H5639">
            <v>1.7156340000000001</v>
          </cell>
          <cell r="I5639">
            <v>-0.36459760000000002</v>
          </cell>
          <cell r="J5639">
            <v>-0.1491904</v>
          </cell>
          <cell r="K5639">
            <v>0</v>
          </cell>
          <cell r="L5639">
            <v>0.1491904</v>
          </cell>
          <cell r="M5639">
            <v>0.36459760000000002</v>
          </cell>
          <cell r="N5639">
            <v>0.36459760000000002</v>
          </cell>
          <cell r="O5639">
            <v>66</v>
          </cell>
        </row>
        <row r="5640">
          <cell r="A5640" t="str">
            <v>C&amp;I</v>
          </cell>
          <cell r="B5640">
            <v>23</v>
          </cell>
          <cell r="C5640" t="str">
            <v>S</v>
          </cell>
          <cell r="D5640" t="str">
            <v>Switch</v>
          </cell>
          <cell r="E5640" t="str">
            <v>Building Age: &gt; 20 YEARS</v>
          </cell>
          <cell r="F5640">
            <v>77.441599999999994</v>
          </cell>
          <cell r="G5640">
            <v>1.2030650000000001</v>
          </cell>
          <cell r="H5640">
            <v>1.3086580000000001</v>
          </cell>
          <cell r="I5640">
            <v>-0.3160385</v>
          </cell>
          <cell r="J5640">
            <v>-0.1293204</v>
          </cell>
          <cell r="K5640">
            <v>0</v>
          </cell>
          <cell r="L5640">
            <v>0.1293204</v>
          </cell>
          <cell r="M5640">
            <v>0.3160385</v>
          </cell>
          <cell r="N5640">
            <v>0.3160385</v>
          </cell>
          <cell r="O5640">
            <v>66</v>
          </cell>
        </row>
        <row r="5641">
          <cell r="A5641" t="str">
            <v>C&amp;I</v>
          </cell>
          <cell r="B5641">
            <v>24</v>
          </cell>
          <cell r="C5641" t="str">
            <v>S</v>
          </cell>
          <cell r="D5641" t="str">
            <v>Switch</v>
          </cell>
          <cell r="E5641" t="str">
            <v>Building Age: &gt; 20 YEARS</v>
          </cell>
          <cell r="F5641">
            <v>75.508600000000001</v>
          </cell>
          <cell r="G5641">
            <v>1.092716</v>
          </cell>
          <cell r="H5641">
            <v>1.190304</v>
          </cell>
          <cell r="I5641">
            <v>-0.29877870000000001</v>
          </cell>
          <cell r="J5641">
            <v>-0.1222578</v>
          </cell>
          <cell r="K5641">
            <v>0</v>
          </cell>
          <cell r="L5641">
            <v>0.1222578</v>
          </cell>
          <cell r="M5641">
            <v>0.29877870000000001</v>
          </cell>
          <cell r="N5641">
            <v>0.29877870000000001</v>
          </cell>
          <cell r="O5641">
            <v>66</v>
          </cell>
        </row>
        <row r="5642">
          <cell r="A5642" t="str">
            <v>C&amp;I</v>
          </cell>
          <cell r="B5642">
            <v>1</v>
          </cell>
          <cell r="C5642" t="str">
            <v>S</v>
          </cell>
          <cell r="D5642" t="str">
            <v>Switch</v>
          </cell>
          <cell r="E5642" t="str">
            <v>Building Age: 10 - 20 YEARS</v>
          </cell>
          <cell r="F5642">
            <v>66.852599999999995</v>
          </cell>
          <cell r="G5642">
            <v>0.59488419999999997</v>
          </cell>
          <cell r="H5642">
            <v>0.59864620000000002</v>
          </cell>
          <cell r="I5642">
            <v>-0.44008560000000002</v>
          </cell>
          <cell r="J5642">
            <v>-0.1800795</v>
          </cell>
          <cell r="K5642">
            <v>0</v>
          </cell>
          <cell r="L5642">
            <v>0.1800795</v>
          </cell>
          <cell r="M5642">
            <v>0.44008560000000002</v>
          </cell>
          <cell r="N5642">
            <v>0.44008560000000002</v>
          </cell>
          <cell r="O5642">
            <v>23</v>
          </cell>
        </row>
        <row r="5643">
          <cell r="A5643" t="str">
            <v>C&amp;I</v>
          </cell>
          <cell r="B5643">
            <v>2</v>
          </cell>
          <cell r="C5643" t="str">
            <v>S</v>
          </cell>
          <cell r="D5643" t="str">
            <v>Switch</v>
          </cell>
          <cell r="E5643" t="str">
            <v>Building Age: 10 - 20 YEARS</v>
          </cell>
          <cell r="F5643">
            <v>64.475499999999997</v>
          </cell>
          <cell r="G5643">
            <v>0.63111379999999995</v>
          </cell>
          <cell r="H5643">
            <v>0.57641580000000003</v>
          </cell>
          <cell r="I5643">
            <v>-0.4376256</v>
          </cell>
          <cell r="J5643">
            <v>-0.17907290000000001</v>
          </cell>
          <cell r="K5643">
            <v>0</v>
          </cell>
          <cell r="L5643">
            <v>0.17907290000000001</v>
          </cell>
          <cell r="M5643">
            <v>0.4376256</v>
          </cell>
          <cell r="N5643">
            <v>0.4376256</v>
          </cell>
          <cell r="O5643">
            <v>23</v>
          </cell>
        </row>
        <row r="5644">
          <cell r="A5644" t="str">
            <v>C&amp;I</v>
          </cell>
          <cell r="B5644">
            <v>3</v>
          </cell>
          <cell r="C5644" t="str">
            <v>S</v>
          </cell>
          <cell r="D5644" t="str">
            <v>Switch</v>
          </cell>
          <cell r="E5644" t="str">
            <v>Building Age: 10 - 20 YEARS</v>
          </cell>
          <cell r="F5644">
            <v>63.592199999999998</v>
          </cell>
          <cell r="G5644">
            <v>0.6310076</v>
          </cell>
          <cell r="H5644">
            <v>0.5941092</v>
          </cell>
          <cell r="I5644">
            <v>-0.4359208</v>
          </cell>
          <cell r="J5644">
            <v>-0.17837529999999999</v>
          </cell>
          <cell r="K5644">
            <v>0</v>
          </cell>
          <cell r="L5644">
            <v>0.17837529999999999</v>
          </cell>
          <cell r="M5644">
            <v>0.4359208</v>
          </cell>
          <cell r="N5644">
            <v>0.4359208</v>
          </cell>
          <cell r="O5644">
            <v>23</v>
          </cell>
        </row>
        <row r="5645">
          <cell r="A5645" t="str">
            <v>C&amp;I</v>
          </cell>
          <cell r="B5645">
            <v>4</v>
          </cell>
          <cell r="C5645" t="str">
            <v>S</v>
          </cell>
          <cell r="D5645" t="str">
            <v>Switch</v>
          </cell>
          <cell r="E5645" t="str">
            <v>Building Age: 10 - 20 YEARS</v>
          </cell>
          <cell r="F5645">
            <v>63.270099999999999</v>
          </cell>
          <cell r="G5645">
            <v>0.6180158</v>
          </cell>
          <cell r="H5645">
            <v>0.56834890000000005</v>
          </cell>
          <cell r="I5645">
            <v>-0.43483379999999999</v>
          </cell>
          <cell r="J5645">
            <v>-0.17793039999999999</v>
          </cell>
          <cell r="K5645">
            <v>0</v>
          </cell>
          <cell r="L5645">
            <v>0.17793039999999999</v>
          </cell>
          <cell r="M5645">
            <v>0.43483379999999999</v>
          </cell>
          <cell r="N5645">
            <v>0.43483379999999999</v>
          </cell>
          <cell r="O5645">
            <v>23</v>
          </cell>
        </row>
        <row r="5646">
          <cell r="A5646" t="str">
            <v>C&amp;I</v>
          </cell>
          <cell r="B5646">
            <v>5</v>
          </cell>
          <cell r="C5646" t="str">
            <v>S</v>
          </cell>
          <cell r="D5646" t="str">
            <v>Switch</v>
          </cell>
          <cell r="E5646" t="str">
            <v>Building Age: 10 - 20 YEARS</v>
          </cell>
          <cell r="F5646">
            <v>62.613399999999999</v>
          </cell>
          <cell r="G5646">
            <v>0.99309210000000003</v>
          </cell>
          <cell r="H5646">
            <v>1.0352479999999999</v>
          </cell>
          <cell r="I5646">
            <v>-0.43494480000000002</v>
          </cell>
          <cell r="J5646">
            <v>-0.17797589999999999</v>
          </cell>
          <cell r="K5646">
            <v>0</v>
          </cell>
          <cell r="L5646">
            <v>0.17797589999999999</v>
          </cell>
          <cell r="M5646">
            <v>0.43494480000000002</v>
          </cell>
          <cell r="N5646">
            <v>0.43494480000000002</v>
          </cell>
          <cell r="O5646">
            <v>23</v>
          </cell>
        </row>
        <row r="5647">
          <cell r="A5647" t="str">
            <v>C&amp;I</v>
          </cell>
          <cell r="B5647">
            <v>6</v>
          </cell>
          <cell r="C5647" t="str">
            <v>S</v>
          </cell>
          <cell r="D5647" t="str">
            <v>Switch</v>
          </cell>
          <cell r="E5647" t="str">
            <v>Building Age: 10 - 20 YEARS</v>
          </cell>
          <cell r="F5647">
            <v>61.934100000000001</v>
          </cell>
          <cell r="G5647">
            <v>1.2546930000000001</v>
          </cell>
          <cell r="H5647">
            <v>1.277757</v>
          </cell>
          <cell r="I5647">
            <v>-0.43561240000000001</v>
          </cell>
          <cell r="J5647">
            <v>-0.17824909999999999</v>
          </cell>
          <cell r="K5647">
            <v>0</v>
          </cell>
          <cell r="L5647">
            <v>0.17824909999999999</v>
          </cell>
          <cell r="M5647">
            <v>0.43561240000000001</v>
          </cell>
          <cell r="N5647">
            <v>0.43561240000000001</v>
          </cell>
          <cell r="O5647">
            <v>23</v>
          </cell>
        </row>
        <row r="5648">
          <cell r="A5648" t="str">
            <v>C&amp;I</v>
          </cell>
          <cell r="B5648">
            <v>7</v>
          </cell>
          <cell r="C5648" t="str">
            <v>S</v>
          </cell>
          <cell r="D5648" t="str">
            <v>Switch</v>
          </cell>
          <cell r="E5648" t="str">
            <v>Building Age: 10 - 20 YEARS</v>
          </cell>
          <cell r="F5648">
            <v>60.989199999999997</v>
          </cell>
          <cell r="G5648">
            <v>1.297596</v>
          </cell>
          <cell r="H5648">
            <v>1.248556</v>
          </cell>
          <cell r="I5648">
            <v>-0.4380887</v>
          </cell>
          <cell r="J5648">
            <v>-0.17926239999999999</v>
          </cell>
          <cell r="K5648">
            <v>0</v>
          </cell>
          <cell r="L5648">
            <v>0.17926239999999999</v>
          </cell>
          <cell r="M5648">
            <v>0.4380887</v>
          </cell>
          <cell r="N5648">
            <v>0.4380887</v>
          </cell>
          <cell r="O5648">
            <v>23</v>
          </cell>
        </row>
        <row r="5649">
          <cell r="A5649" t="str">
            <v>C&amp;I</v>
          </cell>
          <cell r="B5649">
            <v>8</v>
          </cell>
          <cell r="C5649" t="str">
            <v>S</v>
          </cell>
          <cell r="D5649" t="str">
            <v>Switch</v>
          </cell>
          <cell r="E5649" t="str">
            <v>Building Age: 10 - 20 YEARS</v>
          </cell>
          <cell r="F5649">
            <v>62.813600000000001</v>
          </cell>
          <cell r="G5649">
            <v>1.861872</v>
          </cell>
          <cell r="H5649">
            <v>1.5650489999999999</v>
          </cell>
          <cell r="I5649">
            <v>-0.45708090000000001</v>
          </cell>
          <cell r="J5649">
            <v>-0.1870338</v>
          </cell>
          <cell r="K5649">
            <v>0</v>
          </cell>
          <cell r="L5649">
            <v>0.1870338</v>
          </cell>
          <cell r="M5649">
            <v>0.45708090000000001</v>
          </cell>
          <cell r="N5649">
            <v>0.45708090000000001</v>
          </cell>
          <cell r="O5649">
            <v>23</v>
          </cell>
        </row>
        <row r="5650">
          <cell r="A5650" t="str">
            <v>C&amp;I</v>
          </cell>
          <cell r="B5650">
            <v>9</v>
          </cell>
          <cell r="C5650" t="str">
            <v>S</v>
          </cell>
          <cell r="D5650" t="str">
            <v>Switch</v>
          </cell>
          <cell r="E5650" t="str">
            <v>Building Age: 10 - 20 YEARS</v>
          </cell>
          <cell r="F5650">
            <v>69.231899999999996</v>
          </cell>
          <cell r="G5650">
            <v>3.7415660000000002</v>
          </cell>
          <cell r="H5650">
            <v>3.703084</v>
          </cell>
          <cell r="I5650">
            <v>-0.48594860000000001</v>
          </cell>
          <cell r="J5650">
            <v>-0.1988462</v>
          </cell>
          <cell r="K5650">
            <v>0</v>
          </cell>
          <cell r="L5650">
            <v>0.1988462</v>
          </cell>
          <cell r="M5650">
            <v>0.48594860000000001</v>
          </cell>
          <cell r="N5650">
            <v>0.48594860000000001</v>
          </cell>
          <cell r="O5650">
            <v>23</v>
          </cell>
        </row>
        <row r="5651">
          <cell r="A5651" t="str">
            <v>C&amp;I</v>
          </cell>
          <cell r="B5651">
            <v>10</v>
          </cell>
          <cell r="C5651" t="str">
            <v>S</v>
          </cell>
          <cell r="D5651" t="str">
            <v>Switch</v>
          </cell>
          <cell r="E5651" t="str">
            <v>Building Age: 10 - 20 YEARS</v>
          </cell>
          <cell r="F5651">
            <v>76.06</v>
          </cell>
          <cell r="G5651">
            <v>4.2608110000000003</v>
          </cell>
          <cell r="H5651">
            <v>4.0459199999999997</v>
          </cell>
          <cell r="I5651">
            <v>-0.50243040000000005</v>
          </cell>
          <cell r="J5651">
            <v>-0.20559040000000001</v>
          </cell>
          <cell r="K5651">
            <v>0</v>
          </cell>
          <cell r="L5651">
            <v>0.20559040000000001</v>
          </cell>
          <cell r="M5651">
            <v>0.50243040000000005</v>
          </cell>
          <cell r="N5651">
            <v>0.50243040000000005</v>
          </cell>
          <cell r="O5651">
            <v>23</v>
          </cell>
        </row>
        <row r="5652">
          <cell r="A5652" t="str">
            <v>C&amp;I</v>
          </cell>
          <cell r="B5652">
            <v>11</v>
          </cell>
          <cell r="C5652" t="str">
            <v>S</v>
          </cell>
          <cell r="D5652" t="str">
            <v>Switch</v>
          </cell>
          <cell r="E5652" t="str">
            <v>Building Age: 10 - 20 YEARS</v>
          </cell>
          <cell r="F5652">
            <v>81.489599999999996</v>
          </cell>
          <cell r="G5652">
            <v>4.8044260000000003</v>
          </cell>
          <cell r="H5652">
            <v>5.1373030000000002</v>
          </cell>
          <cell r="I5652">
            <v>-0.48860389999999998</v>
          </cell>
          <cell r="J5652">
            <v>-0.19993279999999999</v>
          </cell>
          <cell r="K5652">
            <v>0</v>
          </cell>
          <cell r="L5652">
            <v>0.19993279999999999</v>
          </cell>
          <cell r="M5652">
            <v>0.48860389999999998</v>
          </cell>
          <cell r="N5652">
            <v>0.48860389999999998</v>
          </cell>
          <cell r="O5652">
            <v>23</v>
          </cell>
        </row>
        <row r="5653">
          <cell r="A5653" t="str">
            <v>C&amp;I</v>
          </cell>
          <cell r="B5653">
            <v>12</v>
          </cell>
          <cell r="C5653" t="str">
            <v>S</v>
          </cell>
          <cell r="D5653" t="str">
            <v>Switch</v>
          </cell>
          <cell r="E5653" t="str">
            <v>Building Age: 10 - 20 YEARS</v>
          </cell>
          <cell r="F5653">
            <v>85.682500000000005</v>
          </cell>
          <cell r="G5653">
            <v>5.4038040000000001</v>
          </cell>
          <cell r="H5653">
            <v>5.5823580000000002</v>
          </cell>
          <cell r="I5653">
            <v>-0.49439309999999997</v>
          </cell>
          <cell r="J5653">
            <v>-0.2023017</v>
          </cell>
          <cell r="K5653">
            <v>0</v>
          </cell>
          <cell r="L5653">
            <v>0.2023017</v>
          </cell>
          <cell r="M5653">
            <v>0.49439309999999997</v>
          </cell>
          <cell r="N5653">
            <v>0.49439309999999997</v>
          </cell>
          <cell r="O5653">
            <v>23</v>
          </cell>
        </row>
        <row r="5654">
          <cell r="A5654" t="str">
            <v>C&amp;I</v>
          </cell>
          <cell r="B5654">
            <v>13</v>
          </cell>
          <cell r="C5654" t="str">
            <v>S</v>
          </cell>
          <cell r="D5654" t="str">
            <v>Switch</v>
          </cell>
          <cell r="E5654" t="str">
            <v>Building Age: 10 - 20 YEARS</v>
          </cell>
          <cell r="F5654">
            <v>88.505899999999997</v>
          </cell>
          <cell r="G5654">
            <v>5.501296</v>
          </cell>
          <cell r="H5654">
            <v>5.535126</v>
          </cell>
          <cell r="I5654">
            <v>-0.49126449999999999</v>
          </cell>
          <cell r="J5654">
            <v>-0.20102149999999999</v>
          </cell>
          <cell r="K5654">
            <v>0</v>
          </cell>
          <cell r="L5654">
            <v>0.20102149999999999</v>
          </cell>
          <cell r="M5654">
            <v>0.49126449999999999</v>
          </cell>
          <cell r="N5654">
            <v>0.49126449999999999</v>
          </cell>
          <cell r="O5654">
            <v>23</v>
          </cell>
        </row>
        <row r="5655">
          <cell r="A5655" t="str">
            <v>C&amp;I</v>
          </cell>
          <cell r="B5655">
            <v>14</v>
          </cell>
          <cell r="C5655" t="str">
            <v>S</v>
          </cell>
          <cell r="D5655" t="str">
            <v>Switch</v>
          </cell>
          <cell r="E5655" t="str">
            <v>Building Age: 10 - 20 YEARS</v>
          </cell>
          <cell r="F5655">
            <v>91.410899999999998</v>
          </cell>
          <cell r="G5655">
            <v>5.33575</v>
          </cell>
          <cell r="H5655">
            <v>5.1570879999999999</v>
          </cell>
          <cell r="I5655">
            <v>-0.51901229999999998</v>
          </cell>
          <cell r="J5655">
            <v>-0.2123756</v>
          </cell>
          <cell r="K5655">
            <v>0</v>
          </cell>
          <cell r="L5655">
            <v>0.2123756</v>
          </cell>
          <cell r="M5655">
            <v>0.51901229999999998</v>
          </cell>
          <cell r="N5655">
            <v>0.51901229999999998</v>
          </cell>
          <cell r="O5655">
            <v>23</v>
          </cell>
        </row>
        <row r="5656">
          <cell r="A5656" t="str">
            <v>C&amp;I</v>
          </cell>
          <cell r="B5656">
            <v>15</v>
          </cell>
          <cell r="C5656" t="str">
            <v>S</v>
          </cell>
          <cell r="D5656" t="str">
            <v>Switch</v>
          </cell>
          <cell r="E5656" t="str">
            <v>Building Age: 10 - 20 YEARS</v>
          </cell>
          <cell r="F5656">
            <v>93.932299999999998</v>
          </cell>
          <cell r="G5656">
            <v>5.7116199999999999</v>
          </cell>
          <cell r="H5656">
            <v>5.3450170000000004</v>
          </cell>
          <cell r="I5656">
            <v>-0.51758550000000003</v>
          </cell>
          <cell r="J5656">
            <v>-0.2117918</v>
          </cell>
          <cell r="K5656">
            <v>0</v>
          </cell>
          <cell r="L5656">
            <v>0.2117918</v>
          </cell>
          <cell r="M5656">
            <v>0.51758550000000003</v>
          </cell>
          <cell r="N5656">
            <v>0.51758550000000003</v>
          </cell>
          <cell r="O5656">
            <v>23</v>
          </cell>
        </row>
        <row r="5657">
          <cell r="A5657" t="str">
            <v>C&amp;I</v>
          </cell>
          <cell r="B5657">
            <v>16</v>
          </cell>
          <cell r="C5657" t="str">
            <v>S</v>
          </cell>
          <cell r="D5657" t="str">
            <v>Switch</v>
          </cell>
          <cell r="E5657" t="str">
            <v>Building Age: 10 - 20 YEARS</v>
          </cell>
          <cell r="F5657">
            <v>95.617800000000003</v>
          </cell>
          <cell r="G5657">
            <v>6.065696</v>
          </cell>
          <cell r="H5657">
            <v>5.3139919999999998</v>
          </cell>
          <cell r="I5657">
            <v>-0.535972</v>
          </cell>
          <cell r="J5657">
            <v>-0.21931539999999999</v>
          </cell>
          <cell r="K5657">
            <v>0</v>
          </cell>
          <cell r="L5657">
            <v>0.21931539999999999</v>
          </cell>
          <cell r="M5657">
            <v>0.535972</v>
          </cell>
          <cell r="N5657">
            <v>0.535972</v>
          </cell>
          <cell r="O5657">
            <v>23</v>
          </cell>
        </row>
        <row r="5658">
          <cell r="A5658" t="str">
            <v>C&amp;I</v>
          </cell>
          <cell r="B5658">
            <v>17</v>
          </cell>
          <cell r="C5658" t="str">
            <v>S</v>
          </cell>
          <cell r="D5658" t="str">
            <v>Switch</v>
          </cell>
          <cell r="E5658" t="str">
            <v>Building Age: 10 - 20 YEARS</v>
          </cell>
          <cell r="F5658">
            <v>96.057599999999994</v>
          </cell>
          <cell r="G5658">
            <v>5.9777889999999996</v>
          </cell>
          <cell r="H5658">
            <v>5.3638029999999999</v>
          </cell>
          <cell r="I5658">
            <v>-0.52854639999999997</v>
          </cell>
          <cell r="J5658">
            <v>-0.21627689999999999</v>
          </cell>
          <cell r="K5658">
            <v>0</v>
          </cell>
          <cell r="L5658">
            <v>0.21627689999999999</v>
          </cell>
          <cell r="M5658">
            <v>0.52854639999999997</v>
          </cell>
          <cell r="N5658">
            <v>0.52854639999999997</v>
          </cell>
          <cell r="O5658">
            <v>23</v>
          </cell>
        </row>
        <row r="5659">
          <cell r="A5659" t="str">
            <v>C&amp;I</v>
          </cell>
          <cell r="B5659">
            <v>18</v>
          </cell>
          <cell r="C5659" t="str">
            <v>S</v>
          </cell>
          <cell r="D5659" t="str">
            <v>Switch</v>
          </cell>
          <cell r="E5659" t="str">
            <v>Building Age: 10 - 20 YEARS</v>
          </cell>
          <cell r="F5659">
            <v>95.134100000000004</v>
          </cell>
          <cell r="G5659">
            <v>4.5648580000000001</v>
          </cell>
          <cell r="H5659">
            <v>3.7184970000000002</v>
          </cell>
          <cell r="I5659">
            <v>-0.55114240000000003</v>
          </cell>
          <cell r="J5659">
            <v>-0.225523</v>
          </cell>
          <cell r="K5659">
            <v>0</v>
          </cell>
          <cell r="L5659">
            <v>0.225523</v>
          </cell>
          <cell r="M5659">
            <v>0.55114240000000003</v>
          </cell>
          <cell r="N5659">
            <v>0.55114240000000003</v>
          </cell>
          <cell r="O5659">
            <v>23</v>
          </cell>
        </row>
        <row r="5660">
          <cell r="A5660" t="str">
            <v>C&amp;I</v>
          </cell>
          <cell r="B5660">
            <v>19</v>
          </cell>
          <cell r="C5660" t="str">
            <v>S</v>
          </cell>
          <cell r="D5660" t="str">
            <v>Switch</v>
          </cell>
          <cell r="E5660" t="str">
            <v>Building Age: 10 - 20 YEARS</v>
          </cell>
          <cell r="F5660">
            <v>92.6631</v>
          </cell>
          <cell r="G5660">
            <v>2.7495750000000001</v>
          </cell>
          <cell r="H5660">
            <v>2.2521209999999998</v>
          </cell>
          <cell r="I5660">
            <v>-0.57126920000000003</v>
          </cell>
          <cell r="J5660">
            <v>-0.23375870000000001</v>
          </cell>
          <cell r="K5660">
            <v>0</v>
          </cell>
          <cell r="L5660">
            <v>0.23375870000000001</v>
          </cell>
          <cell r="M5660">
            <v>0.57126920000000003</v>
          </cell>
          <cell r="N5660">
            <v>0.57126920000000003</v>
          </cell>
          <cell r="O5660">
            <v>23</v>
          </cell>
        </row>
        <row r="5661">
          <cell r="A5661" t="str">
            <v>C&amp;I</v>
          </cell>
          <cell r="B5661">
            <v>20</v>
          </cell>
          <cell r="C5661" t="str">
            <v>S</v>
          </cell>
          <cell r="D5661" t="str">
            <v>Switch</v>
          </cell>
          <cell r="E5661" t="str">
            <v>Building Age: 10 - 20 YEARS</v>
          </cell>
          <cell r="F5661">
            <v>86.869</v>
          </cell>
          <cell r="G5661">
            <v>0.78805550000000002</v>
          </cell>
          <cell r="H5661">
            <v>0.56189789999999995</v>
          </cell>
          <cell r="I5661">
            <v>-0.53398109999999999</v>
          </cell>
          <cell r="J5661">
            <v>-0.21850069999999999</v>
          </cell>
          <cell r="K5661">
            <v>0</v>
          </cell>
          <cell r="L5661">
            <v>0.21850069999999999</v>
          </cell>
          <cell r="M5661">
            <v>0.53398109999999999</v>
          </cell>
          <cell r="N5661">
            <v>0.53398109999999999</v>
          </cell>
          <cell r="O5661">
            <v>23</v>
          </cell>
        </row>
        <row r="5662">
          <cell r="A5662" t="str">
            <v>C&amp;I</v>
          </cell>
          <cell r="B5662">
            <v>21</v>
          </cell>
          <cell r="C5662" t="str">
            <v>S</v>
          </cell>
          <cell r="D5662" t="str">
            <v>Switch</v>
          </cell>
          <cell r="E5662" t="str">
            <v>Building Age: 10 - 20 YEARS</v>
          </cell>
          <cell r="F5662">
            <v>81.955500000000001</v>
          </cell>
          <cell r="G5662">
            <v>0.74643680000000001</v>
          </cell>
          <cell r="H5662">
            <v>0.54444000000000004</v>
          </cell>
          <cell r="I5662">
            <v>-0.49287049999999999</v>
          </cell>
          <cell r="J5662">
            <v>-0.20167860000000001</v>
          </cell>
          <cell r="K5662">
            <v>0</v>
          </cell>
          <cell r="L5662">
            <v>0.20167860000000001</v>
          </cell>
          <cell r="M5662">
            <v>0.49287049999999999</v>
          </cell>
          <cell r="N5662">
            <v>0.49287049999999999</v>
          </cell>
          <cell r="O5662">
            <v>23</v>
          </cell>
        </row>
        <row r="5663">
          <cell r="A5663" t="str">
            <v>C&amp;I</v>
          </cell>
          <cell r="B5663">
            <v>22</v>
          </cell>
          <cell r="C5663" t="str">
            <v>S</v>
          </cell>
          <cell r="D5663" t="str">
            <v>Switch</v>
          </cell>
          <cell r="E5663" t="str">
            <v>Building Age: 10 - 20 YEARS</v>
          </cell>
          <cell r="F5663">
            <v>78.228800000000007</v>
          </cell>
          <cell r="G5663">
            <v>0.66813679999999998</v>
          </cell>
          <cell r="H5663">
            <v>0.57489760000000001</v>
          </cell>
          <cell r="I5663">
            <v>-0.46967619999999999</v>
          </cell>
          <cell r="J5663">
            <v>-0.19218769999999999</v>
          </cell>
          <cell r="K5663">
            <v>0</v>
          </cell>
          <cell r="L5663">
            <v>0.19218769999999999</v>
          </cell>
          <cell r="M5663">
            <v>0.46967619999999999</v>
          </cell>
          <cell r="N5663">
            <v>0.46967619999999999</v>
          </cell>
          <cell r="O5663">
            <v>23</v>
          </cell>
        </row>
        <row r="5664">
          <cell r="A5664" t="str">
            <v>C&amp;I</v>
          </cell>
          <cell r="B5664">
            <v>23</v>
          </cell>
          <cell r="C5664" t="str">
            <v>S</v>
          </cell>
          <cell r="D5664" t="str">
            <v>Switch</v>
          </cell>
          <cell r="E5664" t="str">
            <v>Building Age: 10 - 20 YEARS</v>
          </cell>
          <cell r="F5664">
            <v>75.251199999999997</v>
          </cell>
          <cell r="G5664">
            <v>0.66507729999999998</v>
          </cell>
          <cell r="H5664">
            <v>0.57535480000000006</v>
          </cell>
          <cell r="I5664">
            <v>-0.4548161</v>
          </cell>
          <cell r="J5664">
            <v>-0.1861071</v>
          </cell>
          <cell r="K5664">
            <v>0</v>
          </cell>
          <cell r="L5664">
            <v>0.1861071</v>
          </cell>
          <cell r="M5664">
            <v>0.4548161</v>
          </cell>
          <cell r="N5664">
            <v>0.4548161</v>
          </cell>
          <cell r="O5664">
            <v>23</v>
          </cell>
        </row>
        <row r="5665">
          <cell r="A5665" t="str">
            <v>C&amp;I</v>
          </cell>
          <cell r="B5665">
            <v>24</v>
          </cell>
          <cell r="C5665" t="str">
            <v>S</v>
          </cell>
          <cell r="D5665" t="str">
            <v>Switch</v>
          </cell>
          <cell r="E5665" t="str">
            <v>Building Age: 10 - 20 YEARS</v>
          </cell>
          <cell r="F5665">
            <v>73.133399999999995</v>
          </cell>
          <cell r="G5665">
            <v>0.61502389999999996</v>
          </cell>
          <cell r="H5665">
            <v>0.54981599999999997</v>
          </cell>
          <cell r="I5665">
            <v>-0.44556390000000001</v>
          </cell>
          <cell r="J5665">
            <v>-0.18232110000000001</v>
          </cell>
          <cell r="K5665">
            <v>0</v>
          </cell>
          <cell r="L5665">
            <v>0.18232110000000001</v>
          </cell>
          <cell r="M5665">
            <v>0.44556390000000001</v>
          </cell>
          <cell r="N5665">
            <v>0.44556390000000001</v>
          </cell>
          <cell r="O5665">
            <v>23</v>
          </cell>
        </row>
        <row r="5666">
          <cell r="A5666" t="str">
            <v>C&amp;I</v>
          </cell>
          <cell r="B5666">
            <v>1</v>
          </cell>
          <cell r="C5666" t="str">
            <v>S</v>
          </cell>
          <cell r="D5666" t="str">
            <v>Switch</v>
          </cell>
          <cell r="E5666" t="str">
            <v>Building Age: 3 - 10 YEARS</v>
          </cell>
          <cell r="F5666">
            <v>63.709800000000001</v>
          </cell>
          <cell r="G5666">
            <v>0.85235530000000004</v>
          </cell>
          <cell r="H5666">
            <v>2.3557429999999999</v>
          </cell>
          <cell r="I5666">
            <v>-0.7697638</v>
          </cell>
          <cell r="J5666">
            <v>-0.31498110000000001</v>
          </cell>
          <cell r="K5666">
            <v>0</v>
          </cell>
          <cell r="L5666">
            <v>0.31498110000000001</v>
          </cell>
          <cell r="M5666">
            <v>0.7697638</v>
          </cell>
          <cell r="N5666">
            <v>0.7697638</v>
          </cell>
          <cell r="O5666">
            <v>9</v>
          </cell>
        </row>
        <row r="5667">
          <cell r="A5667" t="str">
            <v>C&amp;I</v>
          </cell>
          <cell r="B5667">
            <v>2</v>
          </cell>
          <cell r="C5667" t="str">
            <v>S</v>
          </cell>
          <cell r="D5667" t="str">
            <v>Switch</v>
          </cell>
          <cell r="E5667" t="str">
            <v>Building Age: 3 - 10 YEARS</v>
          </cell>
          <cell r="F5667">
            <v>62.109299999999998</v>
          </cell>
          <cell r="G5667">
            <v>0.88424409999999998</v>
          </cell>
          <cell r="H5667">
            <v>2.3350059999999999</v>
          </cell>
          <cell r="I5667">
            <v>-0.76303460000000001</v>
          </cell>
          <cell r="J5667">
            <v>-0.31222749999999999</v>
          </cell>
          <cell r="K5667">
            <v>0</v>
          </cell>
          <cell r="L5667">
            <v>0.31222749999999999</v>
          </cell>
          <cell r="M5667">
            <v>0.76303460000000001</v>
          </cell>
          <cell r="N5667">
            <v>0.76303460000000001</v>
          </cell>
          <cell r="O5667">
            <v>9</v>
          </cell>
        </row>
        <row r="5668">
          <cell r="A5668" t="str">
            <v>C&amp;I</v>
          </cell>
          <cell r="B5668">
            <v>3</v>
          </cell>
          <cell r="C5668" t="str">
            <v>S</v>
          </cell>
          <cell r="D5668" t="str">
            <v>Switch</v>
          </cell>
          <cell r="E5668" t="str">
            <v>Building Age: 3 - 10 YEARS</v>
          </cell>
          <cell r="F5668">
            <v>60.559100000000001</v>
          </cell>
          <cell r="G5668">
            <v>0.89582320000000004</v>
          </cell>
          <cell r="H5668">
            <v>2.3455780000000002</v>
          </cell>
          <cell r="I5668">
            <v>-0.75479499999999999</v>
          </cell>
          <cell r="J5668">
            <v>-0.30885600000000002</v>
          </cell>
          <cell r="K5668">
            <v>0</v>
          </cell>
          <cell r="L5668">
            <v>0.30885600000000002</v>
          </cell>
          <cell r="M5668">
            <v>0.75479499999999999</v>
          </cell>
          <cell r="N5668">
            <v>0.75479499999999999</v>
          </cell>
          <cell r="O5668">
            <v>9</v>
          </cell>
        </row>
        <row r="5669">
          <cell r="A5669" t="str">
            <v>C&amp;I</v>
          </cell>
          <cell r="B5669">
            <v>4</v>
          </cell>
          <cell r="C5669" t="str">
            <v>S</v>
          </cell>
          <cell r="D5669" t="str">
            <v>Switch</v>
          </cell>
          <cell r="E5669" t="str">
            <v>Building Age: 3 - 10 YEARS</v>
          </cell>
          <cell r="F5669">
            <v>60.600499999999997</v>
          </cell>
          <cell r="G5669">
            <v>0.88452039999999998</v>
          </cell>
          <cell r="H5669">
            <v>2.3352909999999998</v>
          </cell>
          <cell r="I5669">
            <v>-0.74785610000000002</v>
          </cell>
          <cell r="J5669">
            <v>-0.30601669999999997</v>
          </cell>
          <cell r="K5669">
            <v>0</v>
          </cell>
          <cell r="L5669">
            <v>0.30601669999999997</v>
          </cell>
          <cell r="M5669">
            <v>0.74785610000000002</v>
          </cell>
          <cell r="N5669">
            <v>0.74785610000000002</v>
          </cell>
          <cell r="O5669">
            <v>9</v>
          </cell>
        </row>
        <row r="5670">
          <cell r="A5670" t="str">
            <v>C&amp;I</v>
          </cell>
          <cell r="B5670">
            <v>5</v>
          </cell>
          <cell r="C5670" t="str">
            <v>S</v>
          </cell>
          <cell r="D5670" t="str">
            <v>Switch</v>
          </cell>
          <cell r="E5670" t="str">
            <v>Building Age: 3 - 10 YEARS</v>
          </cell>
          <cell r="F5670">
            <v>60.642000000000003</v>
          </cell>
          <cell r="G5670">
            <v>0.8248801</v>
          </cell>
          <cell r="H5670">
            <v>2.3308049999999998</v>
          </cell>
          <cell r="I5670">
            <v>-0.7443862</v>
          </cell>
          <cell r="J5670">
            <v>-0.3045968</v>
          </cell>
          <cell r="K5670">
            <v>0</v>
          </cell>
          <cell r="L5670">
            <v>0.3045968</v>
          </cell>
          <cell r="M5670">
            <v>0.7443862</v>
          </cell>
          <cell r="N5670">
            <v>0.7443862</v>
          </cell>
          <cell r="O5670">
            <v>9</v>
          </cell>
        </row>
        <row r="5671">
          <cell r="A5671" t="str">
            <v>C&amp;I</v>
          </cell>
          <cell r="B5671">
            <v>6</v>
          </cell>
          <cell r="C5671" t="str">
            <v>S</v>
          </cell>
          <cell r="D5671" t="str">
            <v>Switch</v>
          </cell>
          <cell r="E5671" t="str">
            <v>Building Age: 3 - 10 YEARS</v>
          </cell>
          <cell r="F5671">
            <v>60.142000000000003</v>
          </cell>
          <cell r="G5671">
            <v>1.0221549999999999</v>
          </cell>
          <cell r="H5671">
            <v>2.7953459999999999</v>
          </cell>
          <cell r="I5671">
            <v>-0.74550810000000001</v>
          </cell>
          <cell r="J5671">
            <v>-0.30505589999999999</v>
          </cell>
          <cell r="K5671">
            <v>0</v>
          </cell>
          <cell r="L5671">
            <v>0.30505589999999999</v>
          </cell>
          <cell r="M5671">
            <v>0.74550810000000001</v>
          </cell>
          <cell r="N5671">
            <v>0.74550810000000001</v>
          </cell>
          <cell r="O5671">
            <v>9</v>
          </cell>
        </row>
        <row r="5672">
          <cell r="A5672" t="str">
            <v>C&amp;I</v>
          </cell>
          <cell r="B5672">
            <v>7</v>
          </cell>
          <cell r="C5672" t="str">
            <v>S</v>
          </cell>
          <cell r="D5672" t="str">
            <v>Switch</v>
          </cell>
          <cell r="E5672" t="str">
            <v>Building Age: 3 - 10 YEARS</v>
          </cell>
          <cell r="F5672">
            <v>59.733699999999999</v>
          </cell>
          <cell r="G5672">
            <v>1.5472649999999999</v>
          </cell>
          <cell r="H5672">
            <v>2.8394490000000001</v>
          </cell>
          <cell r="I5672">
            <v>-0.82245699999999999</v>
          </cell>
          <cell r="J5672">
            <v>-0.33654279999999998</v>
          </cell>
          <cell r="K5672">
            <v>0</v>
          </cell>
          <cell r="L5672">
            <v>0.33654279999999998</v>
          </cell>
          <cell r="M5672">
            <v>0.82245699999999999</v>
          </cell>
          <cell r="N5672">
            <v>0.82245699999999999</v>
          </cell>
          <cell r="O5672">
            <v>9</v>
          </cell>
        </row>
        <row r="5673">
          <cell r="A5673" t="str">
            <v>C&amp;I</v>
          </cell>
          <cell r="B5673">
            <v>8</v>
          </cell>
          <cell r="C5673" t="str">
            <v>S</v>
          </cell>
          <cell r="D5673" t="str">
            <v>Switch</v>
          </cell>
          <cell r="E5673" t="str">
            <v>Building Age: 3 - 10 YEARS</v>
          </cell>
          <cell r="F5673">
            <v>62.0503</v>
          </cell>
          <cell r="G5673">
            <v>2.240507</v>
          </cell>
          <cell r="H5673">
            <v>2.9641320000000002</v>
          </cell>
          <cell r="I5673">
            <v>-0.91625500000000004</v>
          </cell>
          <cell r="J5673">
            <v>-0.37492409999999998</v>
          </cell>
          <cell r="K5673">
            <v>0</v>
          </cell>
          <cell r="L5673">
            <v>0.37492409999999998</v>
          </cell>
          <cell r="M5673">
            <v>0.91625500000000004</v>
          </cell>
          <cell r="N5673">
            <v>0.91625500000000004</v>
          </cell>
          <cell r="O5673">
            <v>9</v>
          </cell>
        </row>
        <row r="5674">
          <cell r="A5674" t="str">
            <v>C&amp;I</v>
          </cell>
          <cell r="B5674">
            <v>9</v>
          </cell>
          <cell r="C5674" t="str">
            <v>S</v>
          </cell>
          <cell r="D5674" t="str">
            <v>Switch</v>
          </cell>
          <cell r="E5674" t="str">
            <v>Building Age: 3 - 10 YEARS</v>
          </cell>
          <cell r="F5674">
            <v>69.716099999999997</v>
          </cell>
          <cell r="G5674">
            <v>2.4988929999999998</v>
          </cell>
          <cell r="H5674">
            <v>2.993303</v>
          </cell>
          <cell r="I5674">
            <v>-0.93567429999999996</v>
          </cell>
          <cell r="J5674">
            <v>-0.3828703</v>
          </cell>
          <cell r="K5674">
            <v>0</v>
          </cell>
          <cell r="L5674">
            <v>0.3828703</v>
          </cell>
          <cell r="M5674">
            <v>0.93567429999999996</v>
          </cell>
          <cell r="N5674">
            <v>0.93567429999999996</v>
          </cell>
          <cell r="O5674">
            <v>9</v>
          </cell>
        </row>
        <row r="5675">
          <cell r="A5675" t="str">
            <v>C&amp;I</v>
          </cell>
          <cell r="B5675">
            <v>10</v>
          </cell>
          <cell r="C5675" t="str">
            <v>S</v>
          </cell>
          <cell r="D5675" t="str">
            <v>Switch</v>
          </cell>
          <cell r="E5675" t="str">
            <v>Building Age: 3 - 10 YEARS</v>
          </cell>
          <cell r="F5675">
            <v>77.973600000000005</v>
          </cell>
          <cell r="G5675">
            <v>3.2784330000000002</v>
          </cell>
          <cell r="H5675">
            <v>4.0741269999999998</v>
          </cell>
          <cell r="I5675">
            <v>-0.92710000000000004</v>
          </cell>
          <cell r="J5675">
            <v>-0.37936180000000003</v>
          </cell>
          <cell r="K5675">
            <v>0</v>
          </cell>
          <cell r="L5675">
            <v>0.37936180000000003</v>
          </cell>
          <cell r="M5675">
            <v>0.92710000000000004</v>
          </cell>
          <cell r="N5675">
            <v>0.92710000000000004</v>
          </cell>
          <cell r="O5675">
            <v>9</v>
          </cell>
        </row>
        <row r="5676">
          <cell r="A5676" t="str">
            <v>C&amp;I</v>
          </cell>
          <cell r="B5676">
            <v>11</v>
          </cell>
          <cell r="C5676" t="str">
            <v>S</v>
          </cell>
          <cell r="D5676" t="str">
            <v>Switch</v>
          </cell>
          <cell r="E5676" t="str">
            <v>Building Age: 3 - 10 YEARS</v>
          </cell>
          <cell r="F5676">
            <v>83.932100000000005</v>
          </cell>
          <cell r="G5676">
            <v>4.6140429999999997</v>
          </cell>
          <cell r="H5676">
            <v>4.779598</v>
          </cell>
          <cell r="I5676">
            <v>-0.95589489999999999</v>
          </cell>
          <cell r="J5676">
            <v>-0.39114450000000001</v>
          </cell>
          <cell r="K5676">
            <v>0</v>
          </cell>
          <cell r="L5676">
            <v>0.39114450000000001</v>
          </cell>
          <cell r="M5676">
            <v>0.95589489999999999</v>
          </cell>
          <cell r="N5676">
            <v>0.95589489999999999</v>
          </cell>
          <cell r="O5676">
            <v>9</v>
          </cell>
        </row>
        <row r="5677">
          <cell r="A5677" t="str">
            <v>C&amp;I</v>
          </cell>
          <cell r="B5677">
            <v>12</v>
          </cell>
          <cell r="C5677" t="str">
            <v>S</v>
          </cell>
          <cell r="D5677" t="str">
            <v>Switch</v>
          </cell>
          <cell r="E5677" t="str">
            <v>Building Age: 3 - 10 YEARS</v>
          </cell>
          <cell r="F5677">
            <v>87.124399999999994</v>
          </cell>
          <cell r="G5677">
            <v>4.9647350000000001</v>
          </cell>
          <cell r="H5677">
            <v>5.2452439999999996</v>
          </cell>
          <cell r="I5677">
            <v>-0.92076409999999997</v>
          </cell>
          <cell r="J5677">
            <v>-0.37676920000000003</v>
          </cell>
          <cell r="K5677">
            <v>0</v>
          </cell>
          <cell r="L5677">
            <v>0.37676920000000003</v>
          </cell>
          <cell r="M5677">
            <v>0.92076409999999997</v>
          </cell>
          <cell r="N5677">
            <v>0.92076409999999997</v>
          </cell>
          <cell r="O5677">
            <v>9</v>
          </cell>
        </row>
        <row r="5678">
          <cell r="A5678" t="str">
            <v>C&amp;I</v>
          </cell>
          <cell r="B5678">
            <v>13</v>
          </cell>
          <cell r="C5678" t="str">
            <v>S</v>
          </cell>
          <cell r="D5678" t="str">
            <v>Switch</v>
          </cell>
          <cell r="E5678" t="str">
            <v>Building Age: 3 - 10 YEARS</v>
          </cell>
          <cell r="F5678">
            <v>89.674599999999998</v>
          </cell>
          <cell r="G5678">
            <v>5.3539669999999999</v>
          </cell>
          <cell r="H5678">
            <v>5.4832140000000003</v>
          </cell>
          <cell r="I5678">
            <v>-0.88502020000000003</v>
          </cell>
          <cell r="J5678">
            <v>-0.3621431</v>
          </cell>
          <cell r="K5678">
            <v>0</v>
          </cell>
          <cell r="L5678">
            <v>0.3621431</v>
          </cell>
          <cell r="M5678">
            <v>0.88502020000000003</v>
          </cell>
          <cell r="N5678">
            <v>0.88502020000000003</v>
          </cell>
          <cell r="O5678">
            <v>9</v>
          </cell>
        </row>
        <row r="5679">
          <cell r="A5679" t="str">
            <v>C&amp;I</v>
          </cell>
          <cell r="B5679">
            <v>14</v>
          </cell>
          <cell r="C5679" t="str">
            <v>S</v>
          </cell>
          <cell r="D5679" t="str">
            <v>Switch</v>
          </cell>
          <cell r="E5679" t="str">
            <v>Building Age: 3 - 10 YEARS</v>
          </cell>
          <cell r="F5679">
            <v>91.408299999999997</v>
          </cell>
          <cell r="G5679">
            <v>5.8731229999999996</v>
          </cell>
          <cell r="H5679">
            <v>5.478472</v>
          </cell>
          <cell r="I5679">
            <v>-0.85802560000000005</v>
          </cell>
          <cell r="J5679">
            <v>-0.3510971</v>
          </cell>
          <cell r="K5679">
            <v>0</v>
          </cell>
          <cell r="L5679">
            <v>0.3510971</v>
          </cell>
          <cell r="M5679">
            <v>0.85802560000000005</v>
          </cell>
          <cell r="N5679">
            <v>0.85802560000000005</v>
          </cell>
          <cell r="O5679">
            <v>9</v>
          </cell>
        </row>
        <row r="5680">
          <cell r="A5680" t="str">
            <v>C&amp;I</v>
          </cell>
          <cell r="B5680">
            <v>15</v>
          </cell>
          <cell r="C5680" t="str">
            <v>S</v>
          </cell>
          <cell r="D5680" t="str">
            <v>Switch</v>
          </cell>
          <cell r="E5680" t="str">
            <v>Building Age: 3 - 10 YEARS</v>
          </cell>
          <cell r="F5680">
            <v>93.050299999999993</v>
          </cell>
          <cell r="G5680">
            <v>5.9781829999999996</v>
          </cell>
          <cell r="H5680">
            <v>5.797523</v>
          </cell>
          <cell r="I5680">
            <v>-0.84704749999999995</v>
          </cell>
          <cell r="J5680">
            <v>-0.346605</v>
          </cell>
          <cell r="K5680">
            <v>0</v>
          </cell>
          <cell r="L5680">
            <v>0.346605</v>
          </cell>
          <cell r="M5680">
            <v>0.84704749999999995</v>
          </cell>
          <cell r="N5680">
            <v>0.84704749999999995</v>
          </cell>
          <cell r="O5680">
            <v>9</v>
          </cell>
        </row>
        <row r="5681">
          <cell r="A5681" t="str">
            <v>C&amp;I</v>
          </cell>
          <cell r="B5681">
            <v>16</v>
          </cell>
          <cell r="C5681" t="str">
            <v>S</v>
          </cell>
          <cell r="D5681" t="str">
            <v>Switch</v>
          </cell>
          <cell r="E5681" t="str">
            <v>Building Age: 3 - 10 YEARS</v>
          </cell>
          <cell r="F5681">
            <v>94.733699999999999</v>
          </cell>
          <cell r="G5681">
            <v>5.7073809999999998</v>
          </cell>
          <cell r="H5681">
            <v>6.0185519999999997</v>
          </cell>
          <cell r="I5681">
            <v>-0.9236877</v>
          </cell>
          <cell r="J5681">
            <v>-0.37796550000000001</v>
          </cell>
          <cell r="K5681">
            <v>0</v>
          </cell>
          <cell r="L5681">
            <v>0.37796550000000001</v>
          </cell>
          <cell r="M5681">
            <v>0.9236877</v>
          </cell>
          <cell r="N5681">
            <v>0.9236877</v>
          </cell>
          <cell r="O5681">
            <v>9</v>
          </cell>
        </row>
        <row r="5682">
          <cell r="A5682" t="str">
            <v>C&amp;I</v>
          </cell>
          <cell r="B5682">
            <v>17</v>
          </cell>
          <cell r="C5682" t="str">
            <v>S</v>
          </cell>
          <cell r="D5682" t="str">
            <v>Switch</v>
          </cell>
          <cell r="E5682" t="str">
            <v>Building Age: 3 - 10 YEARS</v>
          </cell>
          <cell r="F5682">
            <v>94.875600000000006</v>
          </cell>
          <cell r="G5682">
            <v>5.5233160000000003</v>
          </cell>
          <cell r="H5682">
            <v>5.8119069999999997</v>
          </cell>
          <cell r="I5682">
            <v>-0.89911339999999995</v>
          </cell>
          <cell r="J5682">
            <v>-0.36790990000000001</v>
          </cell>
          <cell r="K5682">
            <v>0</v>
          </cell>
          <cell r="L5682">
            <v>0.36790990000000001</v>
          </cell>
          <cell r="M5682">
            <v>0.89911339999999995</v>
          </cell>
          <cell r="N5682">
            <v>0.89911339999999995</v>
          </cell>
          <cell r="O5682">
            <v>9</v>
          </cell>
        </row>
        <row r="5683">
          <cell r="A5683" t="str">
            <v>C&amp;I</v>
          </cell>
          <cell r="B5683">
            <v>18</v>
          </cell>
          <cell r="C5683" t="str">
            <v>S</v>
          </cell>
          <cell r="D5683" t="str">
            <v>Switch</v>
          </cell>
          <cell r="E5683" t="str">
            <v>Building Age: 3 - 10 YEARS</v>
          </cell>
          <cell r="F5683">
            <v>93.925899999999999</v>
          </cell>
          <cell r="G5683">
            <v>4.765269</v>
          </cell>
          <cell r="H5683">
            <v>4.7088650000000003</v>
          </cell>
          <cell r="I5683">
            <v>-0.94537890000000002</v>
          </cell>
          <cell r="J5683">
            <v>-0.3868414</v>
          </cell>
          <cell r="K5683">
            <v>0</v>
          </cell>
          <cell r="L5683">
            <v>0.3868414</v>
          </cell>
          <cell r="M5683">
            <v>0.94537890000000002</v>
          </cell>
          <cell r="N5683">
            <v>0.94537890000000002</v>
          </cell>
          <cell r="O5683">
            <v>9</v>
          </cell>
        </row>
        <row r="5684">
          <cell r="A5684" t="str">
            <v>C&amp;I</v>
          </cell>
          <cell r="B5684">
            <v>19</v>
          </cell>
          <cell r="C5684" t="str">
            <v>S</v>
          </cell>
          <cell r="D5684" t="str">
            <v>Switch</v>
          </cell>
          <cell r="E5684" t="str">
            <v>Building Age: 3 - 10 YEARS</v>
          </cell>
          <cell r="F5684">
            <v>90.526399999999995</v>
          </cell>
          <cell r="G5684">
            <v>2.1482260000000002</v>
          </cell>
          <cell r="H5684">
            <v>2.6082070000000002</v>
          </cell>
          <cell r="I5684">
            <v>-0.97166129999999995</v>
          </cell>
          <cell r="J5684">
            <v>-0.3975959</v>
          </cell>
          <cell r="K5684">
            <v>0</v>
          </cell>
          <cell r="L5684">
            <v>0.3975959</v>
          </cell>
          <cell r="M5684">
            <v>0.97166129999999995</v>
          </cell>
          <cell r="N5684">
            <v>0.97166129999999995</v>
          </cell>
          <cell r="O5684">
            <v>9</v>
          </cell>
        </row>
        <row r="5685">
          <cell r="A5685" t="str">
            <v>C&amp;I</v>
          </cell>
          <cell r="B5685">
            <v>20</v>
          </cell>
          <cell r="C5685" t="str">
            <v>S</v>
          </cell>
          <cell r="D5685" t="str">
            <v>Switch</v>
          </cell>
          <cell r="E5685" t="str">
            <v>Building Age: 3 - 10 YEARS</v>
          </cell>
          <cell r="F5685">
            <v>82.452299999999994</v>
          </cell>
          <cell r="G5685">
            <v>1.302929</v>
          </cell>
          <cell r="H5685">
            <v>2.309237</v>
          </cell>
          <cell r="I5685">
            <v>-0.9618873</v>
          </cell>
          <cell r="J5685">
            <v>-0.39359650000000002</v>
          </cell>
          <cell r="K5685">
            <v>0</v>
          </cell>
          <cell r="L5685">
            <v>0.39359650000000002</v>
          </cell>
          <cell r="M5685">
            <v>0.9618873</v>
          </cell>
          <cell r="N5685">
            <v>0.9618873</v>
          </cell>
          <cell r="O5685">
            <v>9</v>
          </cell>
        </row>
        <row r="5686">
          <cell r="A5686" t="str">
            <v>C&amp;I</v>
          </cell>
          <cell r="B5686">
            <v>21</v>
          </cell>
          <cell r="C5686" t="str">
            <v>S</v>
          </cell>
          <cell r="D5686" t="str">
            <v>Switch</v>
          </cell>
          <cell r="E5686" t="str">
            <v>Building Age: 3 - 10 YEARS</v>
          </cell>
          <cell r="F5686">
            <v>77.043999999999997</v>
          </cell>
          <cell r="G5686">
            <v>0.99418090000000003</v>
          </cell>
          <cell r="H5686">
            <v>2.3161740000000002</v>
          </cell>
          <cell r="I5686">
            <v>-0.90256970000000003</v>
          </cell>
          <cell r="J5686">
            <v>-0.36932419999999999</v>
          </cell>
          <cell r="K5686">
            <v>0</v>
          </cell>
          <cell r="L5686">
            <v>0.36932419999999999</v>
          </cell>
          <cell r="M5686">
            <v>0.90256970000000003</v>
          </cell>
          <cell r="N5686">
            <v>0.90256970000000003</v>
          </cell>
          <cell r="O5686">
            <v>9</v>
          </cell>
        </row>
        <row r="5687">
          <cell r="A5687" t="str">
            <v>C&amp;I</v>
          </cell>
          <cell r="B5687">
            <v>22</v>
          </cell>
          <cell r="C5687" t="str">
            <v>S</v>
          </cell>
          <cell r="D5687" t="str">
            <v>Switch</v>
          </cell>
          <cell r="E5687" t="str">
            <v>Building Age: 3 - 10 YEARS</v>
          </cell>
          <cell r="F5687">
            <v>73.543999999999997</v>
          </cell>
          <cell r="G5687">
            <v>0.91146799999999994</v>
          </cell>
          <cell r="H5687">
            <v>2.3429389999999999</v>
          </cell>
          <cell r="I5687">
            <v>-0.86153409999999997</v>
          </cell>
          <cell r="J5687">
            <v>-0.35253279999999998</v>
          </cell>
          <cell r="K5687">
            <v>0</v>
          </cell>
          <cell r="L5687">
            <v>0.35253279999999998</v>
          </cell>
          <cell r="M5687">
            <v>0.86153409999999997</v>
          </cell>
          <cell r="N5687">
            <v>0.86153409999999997</v>
          </cell>
          <cell r="O5687">
            <v>9</v>
          </cell>
        </row>
        <row r="5688">
          <cell r="A5688" t="str">
            <v>C&amp;I</v>
          </cell>
          <cell r="B5688">
            <v>23</v>
          </cell>
          <cell r="C5688" t="str">
            <v>S</v>
          </cell>
          <cell r="D5688" t="str">
            <v>Switch</v>
          </cell>
          <cell r="E5688" t="str">
            <v>Building Age: 3 - 10 YEARS</v>
          </cell>
          <cell r="F5688">
            <v>71.718599999999995</v>
          </cell>
          <cell r="G5688">
            <v>0.9064662</v>
          </cell>
          <cell r="H5688">
            <v>2.5449389999999998</v>
          </cell>
          <cell r="I5688">
            <v>-0.8294802</v>
          </cell>
          <cell r="J5688">
            <v>-0.33941660000000001</v>
          </cell>
          <cell r="K5688">
            <v>0</v>
          </cell>
          <cell r="L5688">
            <v>0.33941660000000001</v>
          </cell>
          <cell r="M5688">
            <v>0.8294802</v>
          </cell>
          <cell r="N5688">
            <v>0.8294802</v>
          </cell>
          <cell r="O5688">
            <v>9</v>
          </cell>
        </row>
        <row r="5689">
          <cell r="A5689" t="str">
            <v>C&amp;I</v>
          </cell>
          <cell r="B5689">
            <v>24</v>
          </cell>
          <cell r="C5689" t="str">
            <v>S</v>
          </cell>
          <cell r="D5689" t="str">
            <v>Switch</v>
          </cell>
          <cell r="E5689" t="str">
            <v>Building Age: 3 - 10 YEARS</v>
          </cell>
          <cell r="F5689">
            <v>69.851799999999997</v>
          </cell>
          <cell r="G5689">
            <v>0.84122070000000004</v>
          </cell>
          <cell r="H5689">
            <v>2.3120180000000001</v>
          </cell>
          <cell r="I5689">
            <v>-0.81097450000000004</v>
          </cell>
          <cell r="J5689">
            <v>-0.33184419999999998</v>
          </cell>
          <cell r="K5689">
            <v>0</v>
          </cell>
          <cell r="L5689">
            <v>0.33184419999999998</v>
          </cell>
          <cell r="M5689">
            <v>0.81097450000000004</v>
          </cell>
          <cell r="N5689">
            <v>0.81097450000000004</v>
          </cell>
          <cell r="O5689">
            <v>9</v>
          </cell>
        </row>
        <row r="5690">
          <cell r="A5690" t="str">
            <v>C&amp;I</v>
          </cell>
          <cell r="B5690">
            <v>1</v>
          </cell>
          <cell r="C5690" t="str">
            <v>S</v>
          </cell>
          <cell r="D5690" t="str">
            <v>Switch</v>
          </cell>
          <cell r="E5690" t="str">
            <v>Enrollment Date Quintile: 2nd Earliest</v>
          </cell>
          <cell r="F5690">
            <v>64.895600000000002</v>
          </cell>
          <cell r="G5690">
            <v>0.89924740000000003</v>
          </cell>
          <cell r="H5690">
            <v>1.227009</v>
          </cell>
          <cell r="I5690">
            <v>-0.53096209999999999</v>
          </cell>
          <cell r="J5690">
            <v>-0.2172654</v>
          </cell>
          <cell r="K5690">
            <v>0</v>
          </cell>
          <cell r="L5690">
            <v>0.2172654</v>
          </cell>
          <cell r="M5690">
            <v>0.53096209999999999</v>
          </cell>
          <cell r="N5690">
            <v>0.53096209999999999</v>
          </cell>
          <cell r="O5690">
            <v>21</v>
          </cell>
        </row>
        <row r="5691">
          <cell r="A5691" t="str">
            <v>C&amp;I</v>
          </cell>
          <cell r="B5691">
            <v>2</v>
          </cell>
          <cell r="C5691" t="str">
            <v>S</v>
          </cell>
          <cell r="D5691" t="str">
            <v>Switch</v>
          </cell>
          <cell r="E5691" t="str">
            <v>Enrollment Date Quintile: 2nd Earliest</v>
          </cell>
          <cell r="F5691">
            <v>63.860900000000001</v>
          </cell>
          <cell r="G5691">
            <v>0.85204440000000004</v>
          </cell>
          <cell r="H5691">
            <v>0.99899280000000001</v>
          </cell>
          <cell r="I5691">
            <v>-0.52828039999999998</v>
          </cell>
          <cell r="J5691">
            <v>-0.2161681</v>
          </cell>
          <cell r="K5691">
            <v>0</v>
          </cell>
          <cell r="L5691">
            <v>0.2161681</v>
          </cell>
          <cell r="M5691">
            <v>0.52828039999999998</v>
          </cell>
          <cell r="N5691">
            <v>0.52828039999999998</v>
          </cell>
          <cell r="O5691">
            <v>21</v>
          </cell>
        </row>
        <row r="5692">
          <cell r="A5692" t="str">
            <v>C&amp;I</v>
          </cell>
          <cell r="B5692">
            <v>3</v>
          </cell>
          <cell r="C5692" t="str">
            <v>S</v>
          </cell>
          <cell r="D5692" t="str">
            <v>Switch</v>
          </cell>
          <cell r="E5692" t="str">
            <v>Enrollment Date Quintile: 2nd Earliest</v>
          </cell>
          <cell r="F5692">
            <v>62.8673</v>
          </cell>
          <cell r="G5692">
            <v>0.89191339999999997</v>
          </cell>
          <cell r="H5692">
            <v>1.080071</v>
          </cell>
          <cell r="I5692">
            <v>-0.52308770000000004</v>
          </cell>
          <cell r="J5692">
            <v>-0.21404329999999999</v>
          </cell>
          <cell r="K5692">
            <v>0</v>
          </cell>
          <cell r="L5692">
            <v>0.21404329999999999</v>
          </cell>
          <cell r="M5692">
            <v>0.52308770000000004</v>
          </cell>
          <cell r="N5692">
            <v>0.52308770000000004</v>
          </cell>
          <cell r="O5692">
            <v>21</v>
          </cell>
        </row>
        <row r="5693">
          <cell r="A5693" t="str">
            <v>C&amp;I</v>
          </cell>
          <cell r="B5693">
            <v>4</v>
          </cell>
          <cell r="C5693" t="str">
            <v>S</v>
          </cell>
          <cell r="D5693" t="str">
            <v>Switch</v>
          </cell>
          <cell r="E5693" t="str">
            <v>Enrollment Date Quintile: 2nd Earliest</v>
          </cell>
          <cell r="F5693">
            <v>62.977600000000002</v>
          </cell>
          <cell r="G5693">
            <v>0.88664719999999997</v>
          </cell>
          <cell r="H5693">
            <v>1.0233570000000001</v>
          </cell>
          <cell r="I5693">
            <v>-0.52160169999999995</v>
          </cell>
          <cell r="J5693">
            <v>-0.21343519999999999</v>
          </cell>
          <cell r="K5693">
            <v>0</v>
          </cell>
          <cell r="L5693">
            <v>0.21343519999999999</v>
          </cell>
          <cell r="M5693">
            <v>0.52160169999999995</v>
          </cell>
          <cell r="N5693">
            <v>0.52160169999999995</v>
          </cell>
          <cell r="O5693">
            <v>21</v>
          </cell>
        </row>
        <row r="5694">
          <cell r="A5694" t="str">
            <v>C&amp;I</v>
          </cell>
          <cell r="B5694">
            <v>5</v>
          </cell>
          <cell r="C5694" t="str">
            <v>S</v>
          </cell>
          <cell r="D5694" t="str">
            <v>Switch</v>
          </cell>
          <cell r="E5694" t="str">
            <v>Enrollment Date Quintile: 2nd Earliest</v>
          </cell>
          <cell r="F5694">
            <v>62.822000000000003</v>
          </cell>
          <cell r="G5694">
            <v>1.1815519999999999</v>
          </cell>
          <cell r="H5694">
            <v>1.460591</v>
          </cell>
          <cell r="I5694">
            <v>-0.52181960000000005</v>
          </cell>
          <cell r="J5694">
            <v>-0.2135243</v>
          </cell>
          <cell r="K5694">
            <v>0</v>
          </cell>
          <cell r="L5694">
            <v>0.2135243</v>
          </cell>
          <cell r="M5694">
            <v>0.52181960000000005</v>
          </cell>
          <cell r="N5694">
            <v>0.52181960000000005</v>
          </cell>
          <cell r="O5694">
            <v>21</v>
          </cell>
        </row>
        <row r="5695">
          <cell r="A5695" t="str">
            <v>C&amp;I</v>
          </cell>
          <cell r="B5695">
            <v>6</v>
          </cell>
          <cell r="C5695" t="str">
            <v>S</v>
          </cell>
          <cell r="D5695" t="str">
            <v>Switch</v>
          </cell>
          <cell r="E5695" t="str">
            <v>Enrollment Date Quintile: 2nd Earliest</v>
          </cell>
          <cell r="F5695">
            <v>62.155799999999999</v>
          </cell>
          <cell r="G5695">
            <v>1.451946</v>
          </cell>
          <cell r="H5695">
            <v>1.7327619999999999</v>
          </cell>
          <cell r="I5695">
            <v>-0.52220960000000005</v>
          </cell>
          <cell r="J5695">
            <v>-0.21368400000000001</v>
          </cell>
          <cell r="K5695">
            <v>0</v>
          </cell>
          <cell r="L5695">
            <v>0.21368400000000001</v>
          </cell>
          <cell r="M5695">
            <v>0.52220960000000005</v>
          </cell>
          <cell r="N5695">
            <v>0.52220960000000005</v>
          </cell>
          <cell r="O5695">
            <v>21</v>
          </cell>
        </row>
        <row r="5696">
          <cell r="A5696" t="str">
            <v>C&amp;I</v>
          </cell>
          <cell r="B5696">
            <v>7</v>
          </cell>
          <cell r="C5696" t="str">
            <v>S</v>
          </cell>
          <cell r="D5696" t="str">
            <v>Switch</v>
          </cell>
          <cell r="E5696" t="str">
            <v>Enrollment Date Quintile: 2nd Earliest</v>
          </cell>
          <cell r="F5696">
            <v>61.524700000000003</v>
          </cell>
          <cell r="G5696">
            <v>1.5712379999999999</v>
          </cell>
          <cell r="H5696">
            <v>1.806902</v>
          </cell>
          <cell r="I5696">
            <v>-0.52392170000000005</v>
          </cell>
          <cell r="J5696">
            <v>-0.21438450000000001</v>
          </cell>
          <cell r="K5696">
            <v>0</v>
          </cell>
          <cell r="L5696">
            <v>0.21438450000000001</v>
          </cell>
          <cell r="M5696">
            <v>0.52392170000000005</v>
          </cell>
          <cell r="N5696">
            <v>0.52392170000000005</v>
          </cell>
          <cell r="O5696">
            <v>21</v>
          </cell>
        </row>
        <row r="5697">
          <cell r="A5697" t="str">
            <v>C&amp;I</v>
          </cell>
          <cell r="B5697">
            <v>8</v>
          </cell>
          <cell r="C5697" t="str">
            <v>S</v>
          </cell>
          <cell r="D5697" t="str">
            <v>Switch</v>
          </cell>
          <cell r="E5697" t="str">
            <v>Enrollment Date Quintile: 2nd Earliest</v>
          </cell>
          <cell r="F5697">
            <v>63.591700000000003</v>
          </cell>
          <cell r="G5697">
            <v>2.488861</v>
          </cell>
          <cell r="H5697">
            <v>2.7743679999999999</v>
          </cell>
          <cell r="I5697">
            <v>-0.53336850000000002</v>
          </cell>
          <cell r="J5697">
            <v>-0.2182501</v>
          </cell>
          <cell r="K5697">
            <v>0</v>
          </cell>
          <cell r="L5697">
            <v>0.2182501</v>
          </cell>
          <cell r="M5697">
            <v>0.53336850000000002</v>
          </cell>
          <cell r="N5697">
            <v>0.53336850000000002</v>
          </cell>
          <cell r="O5697">
            <v>21</v>
          </cell>
        </row>
        <row r="5698">
          <cell r="A5698" t="str">
            <v>C&amp;I</v>
          </cell>
          <cell r="B5698">
            <v>9</v>
          </cell>
          <cell r="C5698" t="str">
            <v>S</v>
          </cell>
          <cell r="D5698" t="str">
            <v>Switch</v>
          </cell>
          <cell r="E5698" t="str">
            <v>Enrollment Date Quintile: 2nd Earliest</v>
          </cell>
          <cell r="F5698">
            <v>70.997299999999996</v>
          </cell>
          <cell r="G5698">
            <v>4.1238919999999997</v>
          </cell>
          <cell r="H5698">
            <v>4.2261100000000003</v>
          </cell>
          <cell r="I5698">
            <v>-0.59891930000000004</v>
          </cell>
          <cell r="J5698">
            <v>-0.24507290000000001</v>
          </cell>
          <cell r="K5698">
            <v>0</v>
          </cell>
          <cell r="L5698">
            <v>0.24507290000000001</v>
          </cell>
          <cell r="M5698">
            <v>0.59891930000000004</v>
          </cell>
          <cell r="N5698">
            <v>0.59891930000000004</v>
          </cell>
          <cell r="O5698">
            <v>21</v>
          </cell>
        </row>
        <row r="5699">
          <cell r="A5699" t="str">
            <v>C&amp;I</v>
          </cell>
          <cell r="B5699">
            <v>10</v>
          </cell>
          <cell r="C5699" t="str">
            <v>S</v>
          </cell>
          <cell r="D5699" t="str">
            <v>Switch</v>
          </cell>
          <cell r="E5699" t="str">
            <v>Enrollment Date Quintile: 2nd Earliest</v>
          </cell>
          <cell r="F5699">
            <v>79.204899999999995</v>
          </cell>
          <cell r="G5699">
            <v>5.1657820000000001</v>
          </cell>
          <cell r="H5699">
            <v>4.7980650000000002</v>
          </cell>
          <cell r="I5699">
            <v>-0.58715150000000005</v>
          </cell>
          <cell r="J5699">
            <v>-0.24025759999999999</v>
          </cell>
          <cell r="K5699">
            <v>0</v>
          </cell>
          <cell r="L5699">
            <v>0.24025759999999999</v>
          </cell>
          <cell r="M5699">
            <v>0.58715150000000005</v>
          </cell>
          <cell r="N5699">
            <v>0.58715150000000005</v>
          </cell>
          <cell r="O5699">
            <v>21</v>
          </cell>
        </row>
        <row r="5700">
          <cell r="A5700" t="str">
            <v>C&amp;I</v>
          </cell>
          <cell r="B5700">
            <v>11</v>
          </cell>
          <cell r="C5700" t="str">
            <v>S</v>
          </cell>
          <cell r="D5700" t="str">
            <v>Switch</v>
          </cell>
          <cell r="E5700" t="str">
            <v>Enrollment Date Quintile: 2nd Earliest</v>
          </cell>
          <cell r="F5700">
            <v>84.162899999999993</v>
          </cell>
          <cell r="G5700">
            <v>5.915743</v>
          </cell>
          <cell r="H5700">
            <v>6.1455950000000001</v>
          </cell>
          <cell r="I5700">
            <v>-0.60839869999999996</v>
          </cell>
          <cell r="J5700">
            <v>-0.2489518</v>
          </cell>
          <cell r="K5700">
            <v>0</v>
          </cell>
          <cell r="L5700">
            <v>0.2489518</v>
          </cell>
          <cell r="M5700">
            <v>0.60839869999999996</v>
          </cell>
          <cell r="N5700">
            <v>0.60839869999999996</v>
          </cell>
          <cell r="O5700">
            <v>21</v>
          </cell>
        </row>
        <row r="5701">
          <cell r="A5701" t="str">
            <v>C&amp;I</v>
          </cell>
          <cell r="B5701">
            <v>12</v>
          </cell>
          <cell r="C5701" t="str">
            <v>S</v>
          </cell>
          <cell r="D5701" t="str">
            <v>Switch</v>
          </cell>
          <cell r="E5701" t="str">
            <v>Enrollment Date Quintile: 2nd Earliest</v>
          </cell>
          <cell r="F5701">
            <v>87.019900000000007</v>
          </cell>
          <cell r="G5701">
            <v>6.3613239999999998</v>
          </cell>
          <cell r="H5701">
            <v>5.3403919999999996</v>
          </cell>
          <cell r="I5701">
            <v>-0.64139650000000004</v>
          </cell>
          <cell r="J5701">
            <v>-0.26245420000000003</v>
          </cell>
          <cell r="K5701">
            <v>0</v>
          </cell>
          <cell r="L5701">
            <v>0.26245420000000003</v>
          </cell>
          <cell r="M5701">
            <v>0.64139650000000004</v>
          </cell>
          <cell r="N5701">
            <v>0.64139650000000004</v>
          </cell>
          <cell r="O5701">
            <v>21</v>
          </cell>
        </row>
        <row r="5702">
          <cell r="A5702" t="str">
            <v>C&amp;I</v>
          </cell>
          <cell r="B5702">
            <v>13</v>
          </cell>
          <cell r="C5702" t="str">
            <v>S</v>
          </cell>
          <cell r="D5702" t="str">
            <v>Switch</v>
          </cell>
          <cell r="E5702" t="str">
            <v>Enrollment Date Quintile: 2nd Earliest</v>
          </cell>
          <cell r="F5702">
            <v>89.410499999999999</v>
          </cell>
          <cell r="G5702">
            <v>6.3858709999999999</v>
          </cell>
          <cell r="H5702">
            <v>7.3341750000000001</v>
          </cell>
          <cell r="I5702">
            <v>-0.64465300000000003</v>
          </cell>
          <cell r="J5702">
            <v>-0.26378679999999999</v>
          </cell>
          <cell r="K5702">
            <v>0</v>
          </cell>
          <cell r="L5702">
            <v>0.26378679999999999</v>
          </cell>
          <cell r="M5702">
            <v>0.64465300000000003</v>
          </cell>
          <cell r="N5702">
            <v>0.64465300000000003</v>
          </cell>
          <cell r="O5702">
            <v>21</v>
          </cell>
        </row>
        <row r="5703">
          <cell r="A5703" t="str">
            <v>C&amp;I</v>
          </cell>
          <cell r="B5703">
            <v>14</v>
          </cell>
          <cell r="C5703" t="str">
            <v>S</v>
          </cell>
          <cell r="D5703" t="str">
            <v>Switch</v>
          </cell>
          <cell r="E5703" t="str">
            <v>Enrollment Date Quintile: 2nd Earliest</v>
          </cell>
          <cell r="F5703">
            <v>91.477000000000004</v>
          </cell>
          <cell r="G5703">
            <v>6.5542249999999997</v>
          </cell>
          <cell r="H5703">
            <v>6.5223760000000004</v>
          </cell>
          <cell r="I5703">
            <v>-0.65998009999999996</v>
          </cell>
          <cell r="J5703">
            <v>-0.27005849999999998</v>
          </cell>
          <cell r="K5703">
            <v>0</v>
          </cell>
          <cell r="L5703">
            <v>0.27005849999999998</v>
          </cell>
          <cell r="M5703">
            <v>0.65998009999999996</v>
          </cell>
          <cell r="N5703">
            <v>0.65998009999999996</v>
          </cell>
          <cell r="O5703">
            <v>21</v>
          </cell>
        </row>
        <row r="5704">
          <cell r="A5704" t="str">
            <v>C&amp;I</v>
          </cell>
          <cell r="B5704">
            <v>15</v>
          </cell>
          <cell r="C5704" t="str">
            <v>S</v>
          </cell>
          <cell r="D5704" t="str">
            <v>Switch</v>
          </cell>
          <cell r="E5704" t="str">
            <v>Enrollment Date Quintile: 2nd Earliest</v>
          </cell>
          <cell r="F5704">
            <v>93.366200000000006</v>
          </cell>
          <cell r="G5704">
            <v>6.5721889999999998</v>
          </cell>
          <cell r="H5704">
            <v>6.446815</v>
          </cell>
          <cell r="I5704">
            <v>-0.67365779999999997</v>
          </cell>
          <cell r="J5704">
            <v>-0.27565529999999999</v>
          </cell>
          <cell r="K5704">
            <v>0</v>
          </cell>
          <cell r="L5704">
            <v>0.27565529999999999</v>
          </cell>
          <cell r="M5704">
            <v>0.67365779999999997</v>
          </cell>
          <cell r="N5704">
            <v>0.67365779999999997</v>
          </cell>
          <cell r="O5704">
            <v>21</v>
          </cell>
        </row>
        <row r="5705">
          <cell r="A5705" t="str">
            <v>C&amp;I</v>
          </cell>
          <cell r="B5705">
            <v>16</v>
          </cell>
          <cell r="C5705" t="str">
            <v>S</v>
          </cell>
          <cell r="D5705" t="str">
            <v>Switch</v>
          </cell>
          <cell r="E5705" t="str">
            <v>Enrollment Date Quintile: 2nd Earliest</v>
          </cell>
          <cell r="F5705">
            <v>94.711100000000002</v>
          </cell>
          <cell r="G5705">
            <v>6.5145670000000004</v>
          </cell>
          <cell r="H5705">
            <v>6.8665700000000003</v>
          </cell>
          <cell r="I5705">
            <v>-0.66240500000000002</v>
          </cell>
          <cell r="J5705">
            <v>-0.27105079999999998</v>
          </cell>
          <cell r="K5705">
            <v>0</v>
          </cell>
          <cell r="L5705">
            <v>0.27105079999999998</v>
          </cell>
          <cell r="M5705">
            <v>0.66240500000000002</v>
          </cell>
          <cell r="N5705">
            <v>0.66240500000000002</v>
          </cell>
          <cell r="O5705">
            <v>21</v>
          </cell>
        </row>
        <row r="5706">
          <cell r="A5706" t="str">
            <v>C&amp;I</v>
          </cell>
          <cell r="B5706">
            <v>17</v>
          </cell>
          <cell r="C5706" t="str">
            <v>S</v>
          </cell>
          <cell r="D5706" t="str">
            <v>Switch</v>
          </cell>
          <cell r="E5706" t="str">
            <v>Enrollment Date Quintile: 2nd Earliest</v>
          </cell>
          <cell r="F5706">
            <v>94.590599999999995</v>
          </cell>
          <cell r="G5706">
            <v>5.9620800000000003</v>
          </cell>
          <cell r="H5706">
            <v>5.3865829999999999</v>
          </cell>
          <cell r="I5706">
            <v>-0.65429990000000005</v>
          </cell>
          <cell r="J5706">
            <v>-0.26773419999999998</v>
          </cell>
          <cell r="K5706">
            <v>0</v>
          </cell>
          <cell r="L5706">
            <v>0.26773419999999998</v>
          </cell>
          <cell r="M5706">
            <v>0.65429990000000005</v>
          </cell>
          <cell r="N5706">
            <v>0.65429990000000005</v>
          </cell>
          <cell r="O5706">
            <v>21</v>
          </cell>
        </row>
        <row r="5707">
          <cell r="A5707" t="str">
            <v>C&amp;I</v>
          </cell>
          <cell r="B5707">
            <v>18</v>
          </cell>
          <cell r="C5707" t="str">
            <v>S</v>
          </cell>
          <cell r="D5707" t="str">
            <v>Switch</v>
          </cell>
          <cell r="E5707" t="str">
            <v>Enrollment Date Quintile: 2nd Earliest</v>
          </cell>
          <cell r="F5707">
            <v>93.46</v>
          </cell>
          <cell r="G5707">
            <v>4.0052159999999999</v>
          </cell>
          <cell r="H5707">
            <v>3.2102940000000002</v>
          </cell>
          <cell r="I5707">
            <v>-0.66216680000000006</v>
          </cell>
          <cell r="J5707">
            <v>-0.27095330000000001</v>
          </cell>
          <cell r="K5707">
            <v>0</v>
          </cell>
          <cell r="L5707">
            <v>0.27095330000000001</v>
          </cell>
          <cell r="M5707">
            <v>0.66216680000000006</v>
          </cell>
          <cell r="N5707">
            <v>0.66216680000000006</v>
          </cell>
          <cell r="O5707">
            <v>21</v>
          </cell>
        </row>
        <row r="5708">
          <cell r="A5708" t="str">
            <v>C&amp;I</v>
          </cell>
          <cell r="B5708">
            <v>19</v>
          </cell>
          <cell r="C5708" t="str">
            <v>S</v>
          </cell>
          <cell r="D5708" t="str">
            <v>Switch</v>
          </cell>
          <cell r="E5708" t="str">
            <v>Enrollment Date Quintile: 2nd Earliest</v>
          </cell>
          <cell r="F5708">
            <v>90.362700000000004</v>
          </cell>
          <cell r="G5708">
            <v>2.3210510000000002</v>
          </cell>
          <cell r="H5708">
            <v>1.78685</v>
          </cell>
          <cell r="I5708">
            <v>-0.65245379999999997</v>
          </cell>
          <cell r="J5708">
            <v>-0.26697880000000002</v>
          </cell>
          <cell r="K5708">
            <v>0</v>
          </cell>
          <cell r="L5708">
            <v>0.26697880000000002</v>
          </cell>
          <cell r="M5708">
            <v>0.65245379999999997</v>
          </cell>
          <cell r="N5708">
            <v>0.65245379999999997</v>
          </cell>
          <cell r="O5708">
            <v>21</v>
          </cell>
        </row>
        <row r="5709">
          <cell r="A5709" t="str">
            <v>C&amp;I</v>
          </cell>
          <cell r="B5709">
            <v>20</v>
          </cell>
          <cell r="C5709" t="str">
            <v>S</v>
          </cell>
          <cell r="D5709" t="str">
            <v>Switch</v>
          </cell>
          <cell r="E5709" t="str">
            <v>Enrollment Date Quintile: 2nd Earliest</v>
          </cell>
          <cell r="F5709">
            <v>83.365799999999993</v>
          </cell>
          <cell r="G5709">
            <v>1.562692</v>
          </cell>
          <cell r="H5709">
            <v>1.6275520000000001</v>
          </cell>
          <cell r="I5709">
            <v>-0.6236642</v>
          </cell>
          <cell r="J5709">
            <v>-0.25519829999999999</v>
          </cell>
          <cell r="K5709">
            <v>0</v>
          </cell>
          <cell r="L5709">
            <v>0.25519829999999999</v>
          </cell>
          <cell r="M5709">
            <v>0.6236642</v>
          </cell>
          <cell r="N5709">
            <v>0.6236642</v>
          </cell>
          <cell r="O5709">
            <v>21</v>
          </cell>
        </row>
        <row r="5710">
          <cell r="A5710" t="str">
            <v>C&amp;I</v>
          </cell>
          <cell r="B5710">
            <v>21</v>
          </cell>
          <cell r="C5710" t="str">
            <v>S</v>
          </cell>
          <cell r="D5710" t="str">
            <v>Switch</v>
          </cell>
          <cell r="E5710" t="str">
            <v>Enrollment Date Quintile: 2nd Earliest</v>
          </cell>
          <cell r="F5710">
            <v>78.498400000000004</v>
          </cell>
          <cell r="G5710">
            <v>1.2969599999999999</v>
          </cell>
          <cell r="H5710">
            <v>1.260046</v>
          </cell>
          <cell r="I5710">
            <v>-0.58893790000000001</v>
          </cell>
          <cell r="J5710">
            <v>-0.2409886</v>
          </cell>
          <cell r="K5710">
            <v>0</v>
          </cell>
          <cell r="L5710">
            <v>0.2409886</v>
          </cell>
          <cell r="M5710">
            <v>0.58893790000000001</v>
          </cell>
          <cell r="N5710">
            <v>0.58893790000000001</v>
          </cell>
          <cell r="O5710">
            <v>21</v>
          </cell>
        </row>
        <row r="5711">
          <cell r="A5711" t="str">
            <v>C&amp;I</v>
          </cell>
          <cell r="B5711">
            <v>22</v>
          </cell>
          <cell r="C5711" t="str">
            <v>S</v>
          </cell>
          <cell r="D5711" t="str">
            <v>Switch</v>
          </cell>
          <cell r="E5711" t="str">
            <v>Enrollment Date Quintile: 2nd Earliest</v>
          </cell>
          <cell r="F5711">
            <v>74.476500000000001</v>
          </cell>
          <cell r="G5711">
            <v>1.2208330000000001</v>
          </cell>
          <cell r="H5711">
            <v>1.29451</v>
          </cell>
          <cell r="I5711">
            <v>-0.57095289999999999</v>
          </cell>
          <cell r="J5711">
            <v>-0.23362930000000001</v>
          </cell>
          <cell r="K5711">
            <v>0</v>
          </cell>
          <cell r="L5711">
            <v>0.23362930000000001</v>
          </cell>
          <cell r="M5711">
            <v>0.57095289999999999</v>
          </cell>
          <cell r="N5711">
            <v>0.57095289999999999</v>
          </cell>
          <cell r="O5711">
            <v>21</v>
          </cell>
        </row>
        <row r="5712">
          <cell r="A5712" t="str">
            <v>C&amp;I</v>
          </cell>
          <cell r="B5712">
            <v>23</v>
          </cell>
          <cell r="C5712" t="str">
            <v>S</v>
          </cell>
          <cell r="D5712" t="str">
            <v>Switch</v>
          </cell>
          <cell r="E5712" t="str">
            <v>Enrollment Date Quintile: 2nd Earliest</v>
          </cell>
          <cell r="F5712">
            <v>72.654700000000005</v>
          </cell>
          <cell r="G5712">
            <v>1.139578</v>
          </cell>
          <cell r="H5712">
            <v>1.2575989999999999</v>
          </cell>
          <cell r="I5712">
            <v>-0.54848280000000005</v>
          </cell>
          <cell r="J5712">
            <v>-0.22443469999999999</v>
          </cell>
          <cell r="K5712">
            <v>0</v>
          </cell>
          <cell r="L5712">
            <v>0.22443469999999999</v>
          </cell>
          <cell r="M5712">
            <v>0.54848280000000005</v>
          </cell>
          <cell r="N5712">
            <v>0.54848280000000005</v>
          </cell>
          <cell r="O5712">
            <v>21</v>
          </cell>
        </row>
        <row r="5713">
          <cell r="A5713" t="str">
            <v>C&amp;I</v>
          </cell>
          <cell r="B5713">
            <v>24</v>
          </cell>
          <cell r="C5713" t="str">
            <v>S</v>
          </cell>
          <cell r="D5713" t="str">
            <v>Switch</v>
          </cell>
          <cell r="E5713" t="str">
            <v>Enrollment Date Quintile: 2nd Earliest</v>
          </cell>
          <cell r="F5713">
            <v>70.998599999999996</v>
          </cell>
          <cell r="G5713">
            <v>1.1400129999999999</v>
          </cell>
          <cell r="H5713">
            <v>1.1643239999999999</v>
          </cell>
          <cell r="I5713">
            <v>-0.53709680000000004</v>
          </cell>
          <cell r="J5713">
            <v>-0.21977559999999999</v>
          </cell>
          <cell r="K5713">
            <v>0</v>
          </cell>
          <cell r="L5713">
            <v>0.21977559999999999</v>
          </cell>
          <cell r="M5713">
            <v>0.53709680000000004</v>
          </cell>
          <cell r="N5713">
            <v>0.53709680000000004</v>
          </cell>
          <cell r="O5713">
            <v>21</v>
          </cell>
        </row>
        <row r="5714">
          <cell r="A5714" t="str">
            <v>C&amp;I</v>
          </cell>
          <cell r="B5714">
            <v>1</v>
          </cell>
          <cell r="C5714" t="str">
            <v>S</v>
          </cell>
          <cell r="D5714" t="str">
            <v>Switch</v>
          </cell>
          <cell r="E5714" t="str">
            <v>Enrollment Date Quintile: 2nd Latest</v>
          </cell>
          <cell r="F5714">
            <v>69.029799999999994</v>
          </cell>
          <cell r="G5714">
            <v>0.63309910000000003</v>
          </cell>
          <cell r="H5714">
            <v>1.169251</v>
          </cell>
          <cell r="I5714">
            <v>-0.39908519999999997</v>
          </cell>
          <cell r="J5714">
            <v>-0.16330239999999999</v>
          </cell>
          <cell r="K5714">
            <v>0</v>
          </cell>
          <cell r="L5714">
            <v>0.16330239999999999</v>
          </cell>
          <cell r="M5714">
            <v>0.39908519999999997</v>
          </cell>
          <cell r="N5714">
            <v>0.39908519999999997</v>
          </cell>
          <cell r="O5714">
            <v>19</v>
          </cell>
        </row>
        <row r="5715">
          <cell r="A5715" t="str">
            <v>C&amp;I</v>
          </cell>
          <cell r="B5715">
            <v>2</v>
          </cell>
          <cell r="C5715" t="str">
            <v>S</v>
          </cell>
          <cell r="D5715" t="str">
            <v>Switch</v>
          </cell>
          <cell r="E5715" t="str">
            <v>Enrollment Date Quintile: 2nd Latest</v>
          </cell>
          <cell r="F5715">
            <v>64.979200000000006</v>
          </cell>
          <cell r="G5715">
            <v>0.7212402</v>
          </cell>
          <cell r="H5715">
            <v>1.1787799999999999</v>
          </cell>
          <cell r="I5715">
            <v>-0.3970012</v>
          </cell>
          <cell r="J5715">
            <v>-0.1624497</v>
          </cell>
          <cell r="K5715">
            <v>0</v>
          </cell>
          <cell r="L5715">
            <v>0.1624497</v>
          </cell>
          <cell r="M5715">
            <v>0.3970012</v>
          </cell>
          <cell r="N5715">
            <v>0.3970012</v>
          </cell>
          <cell r="O5715">
            <v>19</v>
          </cell>
        </row>
        <row r="5716">
          <cell r="A5716" t="str">
            <v>C&amp;I</v>
          </cell>
          <cell r="B5716">
            <v>3</v>
          </cell>
          <cell r="C5716" t="str">
            <v>S</v>
          </cell>
          <cell r="D5716" t="str">
            <v>Switch</v>
          </cell>
          <cell r="E5716" t="str">
            <v>Enrollment Date Quintile: 2nd Latest</v>
          </cell>
          <cell r="F5716">
            <v>63.800600000000003</v>
          </cell>
          <cell r="G5716">
            <v>0.7159394</v>
          </cell>
          <cell r="H5716">
            <v>1.1711579999999999</v>
          </cell>
          <cell r="I5716">
            <v>-0.39431579999999999</v>
          </cell>
          <cell r="J5716">
            <v>-0.16135079999999999</v>
          </cell>
          <cell r="K5716">
            <v>0</v>
          </cell>
          <cell r="L5716">
            <v>0.16135079999999999</v>
          </cell>
          <cell r="M5716">
            <v>0.39431579999999999</v>
          </cell>
          <cell r="N5716">
            <v>0.39431579999999999</v>
          </cell>
          <cell r="O5716">
            <v>19</v>
          </cell>
        </row>
        <row r="5717">
          <cell r="A5717" t="str">
            <v>C&amp;I</v>
          </cell>
          <cell r="B5717">
            <v>4</v>
          </cell>
          <cell r="C5717" t="str">
            <v>S</v>
          </cell>
          <cell r="D5717" t="str">
            <v>Switch</v>
          </cell>
          <cell r="E5717" t="str">
            <v>Enrollment Date Quintile: 2nd Latest</v>
          </cell>
          <cell r="F5717">
            <v>62.9405</v>
          </cell>
          <cell r="G5717">
            <v>0.69651969999999996</v>
          </cell>
          <cell r="H5717">
            <v>1.1382159999999999</v>
          </cell>
          <cell r="I5717">
            <v>-0.39254060000000002</v>
          </cell>
          <cell r="J5717">
            <v>-0.1606244</v>
          </cell>
          <cell r="K5717">
            <v>0</v>
          </cell>
          <cell r="L5717">
            <v>0.1606244</v>
          </cell>
          <cell r="M5717">
            <v>0.39254060000000002</v>
          </cell>
          <cell r="N5717">
            <v>0.39254060000000002</v>
          </cell>
          <cell r="O5717">
            <v>19</v>
          </cell>
        </row>
        <row r="5718">
          <cell r="A5718" t="str">
            <v>C&amp;I</v>
          </cell>
          <cell r="B5718">
            <v>5</v>
          </cell>
          <cell r="C5718" t="str">
            <v>S</v>
          </cell>
          <cell r="D5718" t="str">
            <v>Switch</v>
          </cell>
          <cell r="E5718" t="str">
            <v>Enrollment Date Quintile: 2nd Latest</v>
          </cell>
          <cell r="F5718">
            <v>61.75</v>
          </cell>
          <cell r="G5718">
            <v>0.69686749999999997</v>
          </cell>
          <cell r="H5718">
            <v>1.1360330000000001</v>
          </cell>
          <cell r="I5718">
            <v>-0.39144089999999998</v>
          </cell>
          <cell r="J5718">
            <v>-0.16017439999999999</v>
          </cell>
          <cell r="K5718">
            <v>0</v>
          </cell>
          <cell r="L5718">
            <v>0.16017439999999999</v>
          </cell>
          <cell r="M5718">
            <v>0.39144089999999998</v>
          </cell>
          <cell r="N5718">
            <v>0.39144089999999998</v>
          </cell>
          <cell r="O5718">
            <v>19</v>
          </cell>
        </row>
        <row r="5719">
          <cell r="A5719" t="str">
            <v>C&amp;I</v>
          </cell>
          <cell r="B5719">
            <v>6</v>
          </cell>
          <cell r="C5719" t="str">
            <v>S</v>
          </cell>
          <cell r="D5719" t="str">
            <v>Switch</v>
          </cell>
          <cell r="E5719" t="str">
            <v>Enrollment Date Quintile: 2nd Latest</v>
          </cell>
          <cell r="F5719">
            <v>61.139899999999997</v>
          </cell>
          <cell r="G5719">
            <v>0.78113279999999996</v>
          </cell>
          <cell r="H5719">
            <v>1.139988</v>
          </cell>
          <cell r="I5719">
            <v>-0.39288479999999998</v>
          </cell>
          <cell r="J5719">
            <v>-0.1607653</v>
          </cell>
          <cell r="K5719">
            <v>0</v>
          </cell>
          <cell r="L5719">
            <v>0.1607653</v>
          </cell>
          <cell r="M5719">
            <v>0.39288479999999998</v>
          </cell>
          <cell r="N5719">
            <v>0.39288479999999998</v>
          </cell>
          <cell r="O5719">
            <v>19</v>
          </cell>
        </row>
        <row r="5720">
          <cell r="A5720" t="str">
            <v>C&amp;I</v>
          </cell>
          <cell r="B5720">
            <v>7</v>
          </cell>
          <cell r="C5720" t="str">
            <v>S</v>
          </cell>
          <cell r="D5720" t="str">
            <v>Switch</v>
          </cell>
          <cell r="E5720" t="str">
            <v>Enrollment Date Quintile: 2nd Latest</v>
          </cell>
          <cell r="F5720">
            <v>60.008899999999997</v>
          </cell>
          <cell r="G5720">
            <v>1.1494009999999999</v>
          </cell>
          <cell r="H5720">
            <v>1.2928040000000001</v>
          </cell>
          <cell r="I5720">
            <v>-0.41010649999999998</v>
          </cell>
          <cell r="J5720">
            <v>-0.1678123</v>
          </cell>
          <cell r="K5720">
            <v>0</v>
          </cell>
          <cell r="L5720">
            <v>0.1678123</v>
          </cell>
          <cell r="M5720">
            <v>0.41010649999999998</v>
          </cell>
          <cell r="N5720">
            <v>0.41010649999999998</v>
          </cell>
          <cell r="O5720">
            <v>19</v>
          </cell>
        </row>
        <row r="5721">
          <cell r="A5721" t="str">
            <v>C&amp;I</v>
          </cell>
          <cell r="B5721">
            <v>8</v>
          </cell>
          <cell r="C5721" t="str">
            <v>S</v>
          </cell>
          <cell r="D5721" t="str">
            <v>Switch</v>
          </cell>
          <cell r="E5721" t="str">
            <v>Enrollment Date Quintile: 2nd Latest</v>
          </cell>
          <cell r="F5721">
            <v>61.5685</v>
          </cell>
          <cell r="G5721">
            <v>1.6592960000000001</v>
          </cell>
          <cell r="H5721">
            <v>1.8688689999999999</v>
          </cell>
          <cell r="I5721">
            <v>-0.45478059999999998</v>
          </cell>
          <cell r="J5721">
            <v>-0.1860926</v>
          </cell>
          <cell r="K5721">
            <v>0</v>
          </cell>
          <cell r="L5721">
            <v>0.1860926</v>
          </cell>
          <cell r="M5721">
            <v>0.45478059999999998</v>
          </cell>
          <cell r="N5721">
            <v>0.45478059999999998</v>
          </cell>
          <cell r="O5721">
            <v>19</v>
          </cell>
        </row>
        <row r="5722">
          <cell r="A5722" t="str">
            <v>C&amp;I</v>
          </cell>
          <cell r="B5722">
            <v>9</v>
          </cell>
          <cell r="C5722" t="str">
            <v>S</v>
          </cell>
          <cell r="D5722" t="str">
            <v>Switch</v>
          </cell>
          <cell r="E5722" t="str">
            <v>Enrollment Date Quintile: 2nd Latest</v>
          </cell>
          <cell r="F5722">
            <v>66.619</v>
          </cell>
          <cell r="G5722">
            <v>3.4722309999999998</v>
          </cell>
          <cell r="H5722">
            <v>3.7700710000000002</v>
          </cell>
          <cell r="I5722">
            <v>-0.47967310000000002</v>
          </cell>
          <cell r="J5722">
            <v>-0.19627839999999999</v>
          </cell>
          <cell r="K5722">
            <v>0</v>
          </cell>
          <cell r="L5722">
            <v>0.19627839999999999</v>
          </cell>
          <cell r="M5722">
            <v>0.47967310000000002</v>
          </cell>
          <cell r="N5722">
            <v>0.47967310000000002</v>
          </cell>
          <cell r="O5722">
            <v>19</v>
          </cell>
        </row>
        <row r="5723">
          <cell r="A5723" t="str">
            <v>C&amp;I</v>
          </cell>
          <cell r="B5723">
            <v>10</v>
          </cell>
          <cell r="C5723" t="str">
            <v>S</v>
          </cell>
          <cell r="D5723" t="str">
            <v>Switch</v>
          </cell>
          <cell r="E5723" t="str">
            <v>Enrollment Date Quintile: 2nd Latest</v>
          </cell>
          <cell r="F5723">
            <v>71.758899999999997</v>
          </cell>
          <cell r="G5723">
            <v>3.4675319999999998</v>
          </cell>
          <cell r="H5723">
            <v>3.5651799999999998</v>
          </cell>
          <cell r="I5723">
            <v>-0.4846184</v>
          </cell>
          <cell r="J5723">
            <v>-0.1983019</v>
          </cell>
          <cell r="K5723">
            <v>0</v>
          </cell>
          <cell r="L5723">
            <v>0.1983019</v>
          </cell>
          <cell r="M5723">
            <v>0.4846184</v>
          </cell>
          <cell r="N5723">
            <v>0.4846184</v>
          </cell>
          <cell r="O5723">
            <v>19</v>
          </cell>
        </row>
        <row r="5724">
          <cell r="A5724" t="str">
            <v>C&amp;I</v>
          </cell>
          <cell r="B5724">
            <v>11</v>
          </cell>
          <cell r="C5724" t="str">
            <v>S</v>
          </cell>
          <cell r="D5724" t="str">
            <v>Switch</v>
          </cell>
          <cell r="E5724" t="str">
            <v>Enrollment Date Quintile: 2nd Latest</v>
          </cell>
          <cell r="F5724">
            <v>78.0685</v>
          </cell>
          <cell r="G5724">
            <v>3.7156980000000002</v>
          </cell>
          <cell r="H5724">
            <v>3.882965</v>
          </cell>
          <cell r="I5724">
            <v>-0.46854390000000001</v>
          </cell>
          <cell r="J5724">
            <v>-0.19172439999999999</v>
          </cell>
          <cell r="K5724">
            <v>0</v>
          </cell>
          <cell r="L5724">
            <v>0.19172439999999999</v>
          </cell>
          <cell r="M5724">
            <v>0.46854390000000001</v>
          </cell>
          <cell r="N5724">
            <v>0.46854390000000001</v>
          </cell>
          <cell r="O5724">
            <v>19</v>
          </cell>
        </row>
        <row r="5725">
          <cell r="A5725" t="str">
            <v>C&amp;I</v>
          </cell>
          <cell r="B5725">
            <v>12</v>
          </cell>
          <cell r="C5725" t="str">
            <v>S</v>
          </cell>
          <cell r="D5725" t="str">
            <v>Switch</v>
          </cell>
          <cell r="E5725" t="str">
            <v>Enrollment Date Quintile: 2nd Latest</v>
          </cell>
          <cell r="F5725">
            <v>83.869</v>
          </cell>
          <cell r="G5725">
            <v>4.0488369999999998</v>
          </cell>
          <cell r="H5725">
            <v>4.2223240000000004</v>
          </cell>
          <cell r="I5725">
            <v>-0.4581614</v>
          </cell>
          <cell r="J5725">
            <v>-0.1874759</v>
          </cell>
          <cell r="K5725">
            <v>0</v>
          </cell>
          <cell r="L5725">
            <v>0.1874759</v>
          </cell>
          <cell r="M5725">
            <v>0.4581614</v>
          </cell>
          <cell r="N5725">
            <v>0.4581614</v>
          </cell>
          <cell r="O5725">
            <v>19</v>
          </cell>
        </row>
        <row r="5726">
          <cell r="A5726" t="str">
            <v>C&amp;I</v>
          </cell>
          <cell r="B5726">
            <v>13</v>
          </cell>
          <cell r="C5726" t="str">
            <v>S</v>
          </cell>
          <cell r="D5726" t="str">
            <v>Switch</v>
          </cell>
          <cell r="E5726" t="str">
            <v>Enrollment Date Quintile: 2nd Latest</v>
          </cell>
          <cell r="F5726">
            <v>87.369</v>
          </cell>
          <cell r="G5726">
            <v>4.1122519999999998</v>
          </cell>
          <cell r="H5726">
            <v>4.4097340000000003</v>
          </cell>
          <cell r="I5726">
            <v>-0.4665532</v>
          </cell>
          <cell r="J5726">
            <v>-0.19090979999999999</v>
          </cell>
          <cell r="K5726">
            <v>0</v>
          </cell>
          <cell r="L5726">
            <v>0.19090979999999999</v>
          </cell>
          <cell r="M5726">
            <v>0.4665532</v>
          </cell>
          <cell r="N5726">
            <v>0.4665532</v>
          </cell>
          <cell r="O5726">
            <v>19</v>
          </cell>
        </row>
        <row r="5727">
          <cell r="A5727" t="str">
            <v>C&amp;I</v>
          </cell>
          <cell r="B5727">
            <v>14</v>
          </cell>
          <cell r="C5727" t="str">
            <v>S</v>
          </cell>
          <cell r="D5727" t="str">
            <v>Switch</v>
          </cell>
          <cell r="E5727" t="str">
            <v>Enrollment Date Quintile: 2nd Latest</v>
          </cell>
          <cell r="F5727">
            <v>91.139899999999997</v>
          </cell>
          <cell r="G5727">
            <v>4.1918490000000004</v>
          </cell>
          <cell r="H5727">
            <v>4.124663</v>
          </cell>
          <cell r="I5727">
            <v>-0.47540660000000001</v>
          </cell>
          <cell r="J5727">
            <v>-0.1945325</v>
          </cell>
          <cell r="K5727">
            <v>0</v>
          </cell>
          <cell r="L5727">
            <v>0.1945325</v>
          </cell>
          <cell r="M5727">
            <v>0.47540660000000001</v>
          </cell>
          <cell r="N5727">
            <v>0.47540660000000001</v>
          </cell>
          <cell r="O5727">
            <v>19</v>
          </cell>
        </row>
        <row r="5728">
          <cell r="A5728" t="str">
            <v>C&amp;I</v>
          </cell>
          <cell r="B5728">
            <v>15</v>
          </cell>
          <cell r="C5728" t="str">
            <v>S</v>
          </cell>
          <cell r="D5728" t="str">
            <v>Switch</v>
          </cell>
          <cell r="E5728" t="str">
            <v>Enrollment Date Quintile: 2nd Latest</v>
          </cell>
          <cell r="F5728">
            <v>94.330399999999997</v>
          </cell>
          <cell r="G5728">
            <v>4.7153460000000003</v>
          </cell>
          <cell r="H5728">
            <v>4.1442969999999999</v>
          </cell>
          <cell r="I5728">
            <v>-0.45982079999999997</v>
          </cell>
          <cell r="J5728">
            <v>-0.18815490000000001</v>
          </cell>
          <cell r="K5728">
            <v>0</v>
          </cell>
          <cell r="L5728">
            <v>0.18815490000000001</v>
          </cell>
          <cell r="M5728">
            <v>0.45982079999999997</v>
          </cell>
          <cell r="N5728">
            <v>0.45982079999999997</v>
          </cell>
          <cell r="O5728">
            <v>19</v>
          </cell>
        </row>
        <row r="5729">
          <cell r="A5729" t="str">
            <v>C&amp;I</v>
          </cell>
          <cell r="B5729">
            <v>16</v>
          </cell>
          <cell r="C5729" t="str">
            <v>S</v>
          </cell>
          <cell r="D5729" t="str">
            <v>Switch</v>
          </cell>
          <cell r="E5729" t="str">
            <v>Enrollment Date Quintile: 2nd Latest</v>
          </cell>
          <cell r="F5729">
            <v>96.550600000000003</v>
          </cell>
          <cell r="G5729">
            <v>4.9675180000000001</v>
          </cell>
          <cell r="H5729">
            <v>4.5</v>
          </cell>
          <cell r="I5729">
            <v>-0.47879159999999998</v>
          </cell>
          <cell r="J5729">
            <v>-0.1959176</v>
          </cell>
          <cell r="K5729">
            <v>0</v>
          </cell>
          <cell r="L5729">
            <v>0.1959176</v>
          </cell>
          <cell r="M5729">
            <v>0.47879159999999998</v>
          </cell>
          <cell r="N5729">
            <v>0.47879159999999998</v>
          </cell>
          <cell r="O5729">
            <v>19</v>
          </cell>
        </row>
        <row r="5730">
          <cell r="A5730" t="str">
            <v>C&amp;I</v>
          </cell>
          <cell r="B5730">
            <v>17</v>
          </cell>
          <cell r="C5730" t="str">
            <v>S</v>
          </cell>
          <cell r="D5730" t="str">
            <v>Switch</v>
          </cell>
          <cell r="E5730" t="str">
            <v>Enrollment Date Quintile: 2nd Latest</v>
          </cell>
          <cell r="F5730">
            <v>97.800600000000003</v>
          </cell>
          <cell r="G5730">
            <v>5.0658589999999997</v>
          </cell>
          <cell r="H5730">
            <v>4.6894359999999997</v>
          </cell>
          <cell r="I5730">
            <v>-0.4805468</v>
          </cell>
          <cell r="J5730">
            <v>-0.1966359</v>
          </cell>
          <cell r="K5730">
            <v>0</v>
          </cell>
          <cell r="L5730">
            <v>0.1966359</v>
          </cell>
          <cell r="M5730">
            <v>0.4805468</v>
          </cell>
          <cell r="N5730">
            <v>0.4805468</v>
          </cell>
          <cell r="O5730">
            <v>19</v>
          </cell>
        </row>
        <row r="5731">
          <cell r="A5731" t="str">
            <v>C&amp;I</v>
          </cell>
          <cell r="B5731">
            <v>18</v>
          </cell>
          <cell r="C5731" t="str">
            <v>S</v>
          </cell>
          <cell r="D5731" t="str">
            <v>Switch</v>
          </cell>
          <cell r="E5731" t="str">
            <v>Enrollment Date Quintile: 2nd Latest</v>
          </cell>
          <cell r="F5731">
            <v>97.360100000000003</v>
          </cell>
          <cell r="G5731">
            <v>4.7770000000000001</v>
          </cell>
          <cell r="H5731">
            <v>4.533436</v>
          </cell>
          <cell r="I5731">
            <v>-0.50375429999999999</v>
          </cell>
          <cell r="J5731">
            <v>-0.20613219999999999</v>
          </cell>
          <cell r="K5731">
            <v>0</v>
          </cell>
          <cell r="L5731">
            <v>0.20613219999999999</v>
          </cell>
          <cell r="M5731">
            <v>0.50375429999999999</v>
          </cell>
          <cell r="N5731">
            <v>0.50375429999999999</v>
          </cell>
          <cell r="O5731">
            <v>19</v>
          </cell>
        </row>
        <row r="5732">
          <cell r="A5732" t="str">
            <v>C&amp;I</v>
          </cell>
          <cell r="B5732">
            <v>19</v>
          </cell>
          <cell r="C5732" t="str">
            <v>S</v>
          </cell>
          <cell r="D5732" t="str">
            <v>Switch</v>
          </cell>
          <cell r="E5732" t="str">
            <v>Enrollment Date Quintile: 2nd Latest</v>
          </cell>
          <cell r="F5732">
            <v>95.639899999999997</v>
          </cell>
          <cell r="G5732">
            <v>3.6630410000000002</v>
          </cell>
          <cell r="H5732">
            <v>3.3642850000000002</v>
          </cell>
          <cell r="I5732">
            <v>-0.50959580000000004</v>
          </cell>
          <cell r="J5732">
            <v>-0.2085225</v>
          </cell>
          <cell r="K5732">
            <v>0</v>
          </cell>
          <cell r="L5732">
            <v>0.2085225</v>
          </cell>
          <cell r="M5732">
            <v>0.50959580000000004</v>
          </cell>
          <cell r="N5732">
            <v>0.50959580000000004</v>
          </cell>
          <cell r="O5732">
            <v>19</v>
          </cell>
        </row>
        <row r="5733">
          <cell r="A5733" t="str">
            <v>C&amp;I</v>
          </cell>
          <cell r="B5733">
            <v>20</v>
          </cell>
          <cell r="C5733" t="str">
            <v>S</v>
          </cell>
          <cell r="D5733" t="str">
            <v>Switch</v>
          </cell>
          <cell r="E5733" t="str">
            <v>Enrollment Date Quintile: 2nd Latest</v>
          </cell>
          <cell r="F5733">
            <v>91</v>
          </cell>
          <cell r="G5733">
            <v>1.38842</v>
          </cell>
          <cell r="H5733">
            <v>2.1330260000000001</v>
          </cell>
          <cell r="I5733">
            <v>-0.49767050000000002</v>
          </cell>
          <cell r="J5733">
            <v>-0.20364270000000001</v>
          </cell>
          <cell r="K5733">
            <v>0</v>
          </cell>
          <cell r="L5733">
            <v>0.20364270000000001</v>
          </cell>
          <cell r="M5733">
            <v>0.49767050000000002</v>
          </cell>
          <cell r="N5733">
            <v>0.49767050000000002</v>
          </cell>
          <cell r="O5733">
            <v>19</v>
          </cell>
        </row>
        <row r="5734">
          <cell r="A5734" t="str">
            <v>C&amp;I</v>
          </cell>
          <cell r="B5734">
            <v>21</v>
          </cell>
          <cell r="C5734" t="str">
            <v>S</v>
          </cell>
          <cell r="D5734" t="str">
            <v>Switch</v>
          </cell>
          <cell r="E5734" t="str">
            <v>Enrollment Date Quintile: 2nd Latest</v>
          </cell>
          <cell r="F5734">
            <v>85.75</v>
          </cell>
          <cell r="G5734">
            <v>1.162077</v>
          </cell>
          <cell r="H5734">
            <v>1.5030190000000001</v>
          </cell>
          <cell r="I5734">
            <v>-0.44954440000000001</v>
          </cell>
          <cell r="J5734">
            <v>-0.1839499</v>
          </cell>
          <cell r="K5734">
            <v>0</v>
          </cell>
          <cell r="L5734">
            <v>0.1839499</v>
          </cell>
          <cell r="M5734">
            <v>0.44954440000000001</v>
          </cell>
          <cell r="N5734">
            <v>0.44954440000000001</v>
          </cell>
          <cell r="O5734">
            <v>19</v>
          </cell>
        </row>
        <row r="5735">
          <cell r="A5735" t="str">
            <v>C&amp;I</v>
          </cell>
          <cell r="B5735">
            <v>22</v>
          </cell>
          <cell r="C5735" t="str">
            <v>S</v>
          </cell>
          <cell r="D5735" t="str">
            <v>Switch</v>
          </cell>
          <cell r="E5735" t="str">
            <v>Enrollment Date Quintile: 2nd Latest</v>
          </cell>
          <cell r="F5735">
            <v>82.6905</v>
          </cell>
          <cell r="G5735">
            <v>0.99720390000000003</v>
          </cell>
          <cell r="H5735">
            <v>1.312962</v>
          </cell>
          <cell r="I5735">
            <v>-0.42929420000000001</v>
          </cell>
          <cell r="J5735">
            <v>-0.17566370000000001</v>
          </cell>
          <cell r="K5735">
            <v>0</v>
          </cell>
          <cell r="L5735">
            <v>0.17566370000000001</v>
          </cell>
          <cell r="M5735">
            <v>0.42929420000000001</v>
          </cell>
          <cell r="N5735">
            <v>0.42929420000000001</v>
          </cell>
          <cell r="O5735">
            <v>19</v>
          </cell>
        </row>
        <row r="5736">
          <cell r="A5736" t="str">
            <v>C&amp;I</v>
          </cell>
          <cell r="B5736">
            <v>23</v>
          </cell>
          <cell r="C5736" t="str">
            <v>S</v>
          </cell>
          <cell r="D5736" t="str">
            <v>Switch</v>
          </cell>
          <cell r="E5736" t="str">
            <v>Enrollment Date Quintile: 2nd Latest</v>
          </cell>
          <cell r="F5736">
            <v>78.449399999999997</v>
          </cell>
          <cell r="G5736">
            <v>0.82603409999999999</v>
          </cell>
          <cell r="H5736">
            <v>1.206804</v>
          </cell>
          <cell r="I5736">
            <v>-0.41667870000000001</v>
          </cell>
          <cell r="J5736">
            <v>-0.1705016</v>
          </cell>
          <cell r="K5736">
            <v>0</v>
          </cell>
          <cell r="L5736">
            <v>0.1705016</v>
          </cell>
          <cell r="M5736">
            <v>0.41667870000000001</v>
          </cell>
          <cell r="N5736">
            <v>0.41667870000000001</v>
          </cell>
          <cell r="O5736">
            <v>19</v>
          </cell>
        </row>
        <row r="5737">
          <cell r="A5737" t="str">
            <v>C&amp;I</v>
          </cell>
          <cell r="B5737">
            <v>24</v>
          </cell>
          <cell r="C5737" t="str">
            <v>S</v>
          </cell>
          <cell r="D5737" t="str">
            <v>Switch</v>
          </cell>
          <cell r="E5737" t="str">
            <v>Enrollment Date Quintile: 2nd Latest</v>
          </cell>
          <cell r="F5737">
            <v>75.729200000000006</v>
          </cell>
          <cell r="G5737">
            <v>0.67993230000000004</v>
          </cell>
          <cell r="H5737">
            <v>1.1736260000000001</v>
          </cell>
          <cell r="I5737">
            <v>-0.4088234</v>
          </cell>
          <cell r="J5737">
            <v>-0.1672872</v>
          </cell>
          <cell r="K5737">
            <v>0</v>
          </cell>
          <cell r="L5737">
            <v>0.1672872</v>
          </cell>
          <cell r="M5737">
            <v>0.4088234</v>
          </cell>
          <cell r="N5737">
            <v>0.4088234</v>
          </cell>
          <cell r="O5737">
            <v>19</v>
          </cell>
        </row>
        <row r="5738">
          <cell r="A5738" t="str">
            <v>C&amp;I</v>
          </cell>
          <cell r="B5738">
            <v>1</v>
          </cell>
          <cell r="C5738" t="str">
            <v>S</v>
          </cell>
          <cell r="D5738" t="str">
            <v>Switch</v>
          </cell>
          <cell r="E5738" t="str">
            <v>Enrollment Date Quintile: Earliest</v>
          </cell>
          <cell r="F5738">
            <v>70.576899999999995</v>
          </cell>
          <cell r="G5738">
            <v>2.58358</v>
          </cell>
          <cell r="H5738">
            <v>2.5708350000000002</v>
          </cell>
          <cell r="I5738">
            <v>-0.91343830000000004</v>
          </cell>
          <cell r="J5738">
            <v>-0.37377149999999998</v>
          </cell>
          <cell r="K5738">
            <v>0</v>
          </cell>
          <cell r="L5738">
            <v>0.37377149999999998</v>
          </cell>
          <cell r="M5738">
            <v>0.91343830000000004</v>
          </cell>
          <cell r="N5738">
            <v>0.91343830000000004</v>
          </cell>
          <cell r="O5738">
            <v>21</v>
          </cell>
        </row>
        <row r="5739">
          <cell r="A5739" t="str">
            <v>C&amp;I</v>
          </cell>
          <cell r="B5739">
            <v>2</v>
          </cell>
          <cell r="C5739" t="str">
            <v>S</v>
          </cell>
          <cell r="D5739" t="str">
            <v>Switch</v>
          </cell>
          <cell r="E5739" t="str">
            <v>Enrollment Date Quintile: Earliest</v>
          </cell>
          <cell r="F5739">
            <v>68.495000000000005</v>
          </cell>
          <cell r="G5739">
            <v>2.6443460000000001</v>
          </cell>
          <cell r="H5739">
            <v>2.3541810000000001</v>
          </cell>
          <cell r="I5739">
            <v>-0.88575499999999996</v>
          </cell>
          <cell r="J5739">
            <v>-0.36244379999999998</v>
          </cell>
          <cell r="K5739">
            <v>0</v>
          </cell>
          <cell r="L5739">
            <v>0.36244379999999998</v>
          </cell>
          <cell r="M5739">
            <v>0.88575499999999996</v>
          </cell>
          <cell r="N5739">
            <v>0.88575499999999996</v>
          </cell>
          <cell r="O5739">
            <v>21</v>
          </cell>
        </row>
        <row r="5740">
          <cell r="A5740" t="str">
            <v>C&amp;I</v>
          </cell>
          <cell r="B5740">
            <v>3</v>
          </cell>
          <cell r="C5740" t="str">
            <v>S</v>
          </cell>
          <cell r="D5740" t="str">
            <v>Switch</v>
          </cell>
          <cell r="E5740" t="str">
            <v>Enrollment Date Quintile: Earliest</v>
          </cell>
          <cell r="F5740">
            <v>65.630499999999998</v>
          </cell>
          <cell r="G5740">
            <v>2.6164670000000001</v>
          </cell>
          <cell r="H5740">
            <v>2.2424219999999999</v>
          </cell>
          <cell r="I5740">
            <v>-0.86146889999999998</v>
          </cell>
          <cell r="J5740">
            <v>-0.35250609999999999</v>
          </cell>
          <cell r="K5740">
            <v>0</v>
          </cell>
          <cell r="L5740">
            <v>0.35250609999999999</v>
          </cell>
          <cell r="M5740">
            <v>0.86146889999999998</v>
          </cell>
          <cell r="N5740">
            <v>0.86146889999999998</v>
          </cell>
          <cell r="O5740">
            <v>21</v>
          </cell>
        </row>
        <row r="5741">
          <cell r="A5741" t="str">
            <v>C&amp;I</v>
          </cell>
          <cell r="B5741">
            <v>4</v>
          </cell>
          <cell r="C5741" t="str">
            <v>S</v>
          </cell>
          <cell r="D5741" t="str">
            <v>Switch</v>
          </cell>
          <cell r="E5741" t="str">
            <v>Enrollment Date Quintile: Earliest</v>
          </cell>
          <cell r="F5741">
            <v>65.105599999999995</v>
          </cell>
          <cell r="G5741">
            <v>2.2240739999999999</v>
          </cell>
          <cell r="H5741">
            <v>1.714575</v>
          </cell>
          <cell r="I5741">
            <v>-0.85154339999999995</v>
          </cell>
          <cell r="J5741">
            <v>-0.34844459999999999</v>
          </cell>
          <cell r="K5741">
            <v>0</v>
          </cell>
          <cell r="L5741">
            <v>0.34844459999999999</v>
          </cell>
          <cell r="M5741">
            <v>0.85154339999999995</v>
          </cell>
          <cell r="N5741">
            <v>0.85154339999999995</v>
          </cell>
          <cell r="O5741">
            <v>21</v>
          </cell>
        </row>
        <row r="5742">
          <cell r="A5742" t="str">
            <v>C&amp;I</v>
          </cell>
          <cell r="B5742">
            <v>5</v>
          </cell>
          <cell r="C5742" t="str">
            <v>S</v>
          </cell>
          <cell r="D5742" t="str">
            <v>Switch</v>
          </cell>
          <cell r="E5742" t="str">
            <v>Enrollment Date Quintile: Earliest</v>
          </cell>
          <cell r="F5742">
            <v>64.379800000000003</v>
          </cell>
          <cell r="G5742">
            <v>2.6196519999999999</v>
          </cell>
          <cell r="H5742">
            <v>2.378533</v>
          </cell>
          <cell r="I5742">
            <v>-0.8470763</v>
          </cell>
          <cell r="J5742">
            <v>-0.3466167</v>
          </cell>
          <cell r="K5742">
            <v>0</v>
          </cell>
          <cell r="L5742">
            <v>0.3466167</v>
          </cell>
          <cell r="M5742">
            <v>0.8470763</v>
          </cell>
          <cell r="N5742">
            <v>0.8470763</v>
          </cell>
          <cell r="O5742">
            <v>21</v>
          </cell>
        </row>
        <row r="5743">
          <cell r="A5743" t="str">
            <v>C&amp;I</v>
          </cell>
          <cell r="B5743">
            <v>6</v>
          </cell>
          <cell r="C5743" t="str">
            <v>S</v>
          </cell>
          <cell r="D5743" t="str">
            <v>Switch</v>
          </cell>
          <cell r="E5743" t="str">
            <v>Enrollment Date Quintile: Earliest</v>
          </cell>
          <cell r="F5743">
            <v>63.8127</v>
          </cell>
          <cell r="G5743">
            <v>3.2098550000000001</v>
          </cell>
          <cell r="H5743">
            <v>3.3043420000000001</v>
          </cell>
          <cell r="I5743">
            <v>-0.85555009999999998</v>
          </cell>
          <cell r="J5743">
            <v>-0.35008420000000001</v>
          </cell>
          <cell r="K5743">
            <v>0</v>
          </cell>
          <cell r="L5743">
            <v>0.35008420000000001</v>
          </cell>
          <cell r="M5743">
            <v>0.85555009999999998</v>
          </cell>
          <cell r="N5743">
            <v>0.85555009999999998</v>
          </cell>
          <cell r="O5743">
            <v>21</v>
          </cell>
        </row>
        <row r="5744">
          <cell r="A5744" t="str">
            <v>C&amp;I</v>
          </cell>
          <cell r="B5744">
            <v>7</v>
          </cell>
          <cell r="C5744" t="str">
            <v>S</v>
          </cell>
          <cell r="D5744" t="str">
            <v>Switch</v>
          </cell>
          <cell r="E5744" t="str">
            <v>Enrollment Date Quintile: Earliest</v>
          </cell>
          <cell r="F5744">
            <v>63.903199999999998</v>
          </cell>
          <cell r="G5744">
            <v>3.046408</v>
          </cell>
          <cell r="H5744">
            <v>3.2251759999999998</v>
          </cell>
          <cell r="I5744">
            <v>-0.85476390000000002</v>
          </cell>
          <cell r="J5744">
            <v>-0.34976239999999997</v>
          </cell>
          <cell r="K5744">
            <v>0</v>
          </cell>
          <cell r="L5744">
            <v>0.34976239999999997</v>
          </cell>
          <cell r="M5744">
            <v>0.85476390000000002</v>
          </cell>
          <cell r="N5744">
            <v>0.85476390000000002</v>
          </cell>
          <cell r="O5744">
            <v>21</v>
          </cell>
        </row>
        <row r="5745">
          <cell r="A5745" t="str">
            <v>C&amp;I</v>
          </cell>
          <cell r="B5745">
            <v>8</v>
          </cell>
          <cell r="C5745" t="str">
            <v>S</v>
          </cell>
          <cell r="D5745" t="str">
            <v>Switch</v>
          </cell>
          <cell r="E5745" t="str">
            <v>Enrollment Date Quintile: Earliest</v>
          </cell>
          <cell r="F5745">
            <v>65.635099999999994</v>
          </cell>
          <cell r="G5745">
            <v>3.166134</v>
          </cell>
          <cell r="H5745">
            <v>3.6198419999999998</v>
          </cell>
          <cell r="I5745">
            <v>-0.85921749999999997</v>
          </cell>
          <cell r="J5745">
            <v>-0.35158479999999998</v>
          </cell>
          <cell r="K5745">
            <v>0</v>
          </cell>
          <cell r="L5745">
            <v>0.35158479999999998</v>
          </cell>
          <cell r="M5745">
            <v>0.85921749999999997</v>
          </cell>
          <cell r="N5745">
            <v>0.85921749999999997</v>
          </cell>
          <cell r="O5745">
            <v>21</v>
          </cell>
        </row>
        <row r="5746">
          <cell r="A5746" t="str">
            <v>C&amp;I</v>
          </cell>
          <cell r="B5746">
            <v>9</v>
          </cell>
          <cell r="C5746" t="str">
            <v>S</v>
          </cell>
          <cell r="D5746" t="str">
            <v>Switch</v>
          </cell>
          <cell r="E5746" t="str">
            <v>Enrollment Date Quintile: Earliest</v>
          </cell>
          <cell r="F5746">
            <v>69.301400000000001</v>
          </cell>
          <cell r="G5746">
            <v>5.52881</v>
          </cell>
          <cell r="H5746">
            <v>6.0136430000000001</v>
          </cell>
          <cell r="I5746">
            <v>-0.97345950000000003</v>
          </cell>
          <cell r="J5746">
            <v>-0.39833170000000001</v>
          </cell>
          <cell r="K5746">
            <v>0</v>
          </cell>
          <cell r="L5746">
            <v>0.39833170000000001</v>
          </cell>
          <cell r="M5746">
            <v>0.97345950000000003</v>
          </cell>
          <cell r="N5746">
            <v>0.97345950000000003</v>
          </cell>
          <cell r="O5746">
            <v>21</v>
          </cell>
        </row>
        <row r="5747">
          <cell r="A5747" t="str">
            <v>C&amp;I</v>
          </cell>
          <cell r="B5747">
            <v>10</v>
          </cell>
          <cell r="C5747" t="str">
            <v>S</v>
          </cell>
          <cell r="D5747" t="str">
            <v>Switch</v>
          </cell>
          <cell r="E5747" t="str">
            <v>Enrollment Date Quintile: Earliest</v>
          </cell>
          <cell r="F5747">
            <v>74.776600000000002</v>
          </cell>
          <cell r="G5747">
            <v>7.4603489999999999</v>
          </cell>
          <cell r="H5747">
            <v>7.2835989999999997</v>
          </cell>
          <cell r="I5747">
            <v>-1.085291</v>
          </cell>
          <cell r="J5747">
            <v>-0.44409209999999999</v>
          </cell>
          <cell r="K5747">
            <v>0</v>
          </cell>
          <cell r="L5747">
            <v>0.44409209999999999</v>
          </cell>
          <cell r="M5747">
            <v>1.085291</v>
          </cell>
          <cell r="N5747">
            <v>1.085291</v>
          </cell>
          <cell r="O5747">
            <v>21</v>
          </cell>
        </row>
        <row r="5748">
          <cell r="A5748" t="str">
            <v>C&amp;I</v>
          </cell>
          <cell r="B5748">
            <v>11</v>
          </cell>
          <cell r="C5748" t="str">
            <v>S</v>
          </cell>
          <cell r="D5748" t="str">
            <v>Switch</v>
          </cell>
          <cell r="E5748" t="str">
            <v>Enrollment Date Quintile: Earliest</v>
          </cell>
          <cell r="F5748">
            <v>80.382000000000005</v>
          </cell>
          <cell r="G5748">
            <v>9.5149659999999994</v>
          </cell>
          <cell r="H5748">
            <v>9.8867119999999993</v>
          </cell>
          <cell r="I5748">
            <v>-1.134951</v>
          </cell>
          <cell r="J5748">
            <v>-0.46441290000000002</v>
          </cell>
          <cell r="K5748">
            <v>0</v>
          </cell>
          <cell r="L5748">
            <v>0.46441290000000002</v>
          </cell>
          <cell r="M5748">
            <v>1.134951</v>
          </cell>
          <cell r="N5748">
            <v>1.134951</v>
          </cell>
          <cell r="O5748">
            <v>21</v>
          </cell>
        </row>
        <row r="5749">
          <cell r="A5749" t="str">
            <v>C&amp;I</v>
          </cell>
          <cell r="B5749">
            <v>12</v>
          </cell>
          <cell r="C5749" t="str">
            <v>S</v>
          </cell>
          <cell r="D5749" t="str">
            <v>Switch</v>
          </cell>
          <cell r="E5749" t="str">
            <v>Enrollment Date Quintile: Earliest</v>
          </cell>
          <cell r="F5749">
            <v>84.506100000000004</v>
          </cell>
          <cell r="G5749">
            <v>12.23028</v>
          </cell>
          <cell r="H5749">
            <v>12.01877</v>
          </cell>
          <cell r="I5749">
            <v>-1.203012</v>
          </cell>
          <cell r="J5749">
            <v>-0.49226259999999999</v>
          </cell>
          <cell r="K5749">
            <v>0</v>
          </cell>
          <cell r="L5749">
            <v>0.49226259999999999</v>
          </cell>
          <cell r="M5749">
            <v>1.203012</v>
          </cell>
          <cell r="N5749">
            <v>1.203012</v>
          </cell>
          <cell r="O5749">
            <v>21</v>
          </cell>
        </row>
        <row r="5750">
          <cell r="A5750" t="str">
            <v>C&amp;I</v>
          </cell>
          <cell r="B5750">
            <v>13</v>
          </cell>
          <cell r="C5750" t="str">
            <v>S</v>
          </cell>
          <cell r="D5750" t="str">
            <v>Switch</v>
          </cell>
          <cell r="E5750" t="str">
            <v>Enrollment Date Quintile: Earliest</v>
          </cell>
          <cell r="F5750">
            <v>88.006100000000004</v>
          </cell>
          <cell r="G5750">
            <v>12.54387</v>
          </cell>
          <cell r="H5750">
            <v>12.571199999999999</v>
          </cell>
          <cell r="I5750">
            <v>-1.064254</v>
          </cell>
          <cell r="J5750">
            <v>-0.43548409999999999</v>
          </cell>
          <cell r="K5750">
            <v>0</v>
          </cell>
          <cell r="L5750">
            <v>0.43548409999999999</v>
          </cell>
          <cell r="M5750">
            <v>1.064254</v>
          </cell>
          <cell r="N5750">
            <v>1.064254</v>
          </cell>
          <cell r="O5750">
            <v>21</v>
          </cell>
        </row>
        <row r="5751">
          <cell r="A5751" t="str">
            <v>C&amp;I</v>
          </cell>
          <cell r="B5751">
            <v>14</v>
          </cell>
          <cell r="C5751" t="str">
            <v>S</v>
          </cell>
          <cell r="D5751" t="str">
            <v>Switch</v>
          </cell>
          <cell r="E5751" t="str">
            <v>Enrollment Date Quintile: Earliest</v>
          </cell>
          <cell r="F5751">
            <v>90.890799999999999</v>
          </cell>
          <cell r="G5751">
            <v>13.94275</v>
          </cell>
          <cell r="H5751">
            <v>14.84652</v>
          </cell>
          <cell r="I5751">
            <v>-1.030384</v>
          </cell>
          <cell r="J5751">
            <v>-0.42162470000000002</v>
          </cell>
          <cell r="K5751">
            <v>0</v>
          </cell>
          <cell r="L5751">
            <v>0.42162470000000002</v>
          </cell>
          <cell r="M5751">
            <v>1.030384</v>
          </cell>
          <cell r="N5751">
            <v>1.030384</v>
          </cell>
          <cell r="O5751">
            <v>21</v>
          </cell>
        </row>
        <row r="5752">
          <cell r="A5752" t="str">
            <v>C&amp;I</v>
          </cell>
          <cell r="B5752">
            <v>15</v>
          </cell>
          <cell r="C5752" t="str">
            <v>S</v>
          </cell>
          <cell r="D5752" t="str">
            <v>Switch</v>
          </cell>
          <cell r="E5752" t="str">
            <v>Enrollment Date Quintile: Earliest</v>
          </cell>
          <cell r="F5752">
            <v>93.616699999999994</v>
          </cell>
          <cell r="G5752">
            <v>13.99051</v>
          </cell>
          <cell r="H5752">
            <v>12.89917</v>
          </cell>
          <cell r="I5752">
            <v>-1.0617080000000001</v>
          </cell>
          <cell r="J5752">
            <v>-0.43444240000000001</v>
          </cell>
          <cell r="K5752">
            <v>0</v>
          </cell>
          <cell r="L5752">
            <v>0.43444240000000001</v>
          </cell>
          <cell r="M5752">
            <v>1.0617080000000001</v>
          </cell>
          <cell r="N5752">
            <v>1.0617080000000001</v>
          </cell>
          <cell r="O5752">
            <v>21</v>
          </cell>
        </row>
        <row r="5753">
          <cell r="A5753" t="str">
            <v>C&amp;I</v>
          </cell>
          <cell r="B5753">
            <v>16</v>
          </cell>
          <cell r="C5753" t="str">
            <v>S</v>
          </cell>
          <cell r="D5753" t="str">
            <v>Switch</v>
          </cell>
          <cell r="E5753" t="str">
            <v>Enrollment Date Quintile: Earliest</v>
          </cell>
          <cell r="F5753">
            <v>95.166300000000007</v>
          </cell>
          <cell r="G5753">
            <v>13.10758</v>
          </cell>
          <cell r="H5753">
            <v>13.08309</v>
          </cell>
          <cell r="I5753">
            <v>-1.0609519999999999</v>
          </cell>
          <cell r="J5753">
            <v>-0.43413289999999999</v>
          </cell>
          <cell r="K5753">
            <v>0</v>
          </cell>
          <cell r="L5753">
            <v>0.43413289999999999</v>
          </cell>
          <cell r="M5753">
            <v>1.0609519999999999</v>
          </cell>
          <cell r="N5753">
            <v>1.0609519999999999</v>
          </cell>
          <cell r="O5753">
            <v>21</v>
          </cell>
        </row>
        <row r="5754">
          <cell r="A5754" t="str">
            <v>C&amp;I</v>
          </cell>
          <cell r="B5754">
            <v>17</v>
          </cell>
          <cell r="C5754" t="str">
            <v>S</v>
          </cell>
          <cell r="D5754" t="str">
            <v>Switch</v>
          </cell>
          <cell r="E5754" t="str">
            <v>Enrollment Date Quintile: Earliest</v>
          </cell>
          <cell r="F5754">
            <v>96.124099999999999</v>
          </cell>
          <cell r="G5754">
            <v>13.76702</v>
          </cell>
          <cell r="H5754">
            <v>13.93854</v>
          </cell>
          <cell r="I5754">
            <v>-1.1076090000000001</v>
          </cell>
          <cell r="J5754">
            <v>-0.45322449999999997</v>
          </cell>
          <cell r="K5754">
            <v>0</v>
          </cell>
          <cell r="L5754">
            <v>0.45322449999999997</v>
          </cell>
          <cell r="M5754">
            <v>1.1076090000000001</v>
          </cell>
          <cell r="N5754">
            <v>1.1076090000000001</v>
          </cell>
          <cell r="O5754">
            <v>21</v>
          </cell>
        </row>
        <row r="5755">
          <cell r="A5755" t="str">
            <v>C&amp;I</v>
          </cell>
          <cell r="B5755">
            <v>18</v>
          </cell>
          <cell r="C5755" t="str">
            <v>S</v>
          </cell>
          <cell r="D5755" t="str">
            <v>Switch</v>
          </cell>
          <cell r="E5755" t="str">
            <v>Enrollment Date Quintile: Earliest</v>
          </cell>
          <cell r="F5755">
            <v>96.440399999999997</v>
          </cell>
          <cell r="G5755">
            <v>14.78396</v>
          </cell>
          <cell r="H5755">
            <v>13.378830000000001</v>
          </cell>
          <cell r="I5755">
            <v>-1.06433</v>
          </cell>
          <cell r="J5755">
            <v>-0.43551499999999999</v>
          </cell>
          <cell r="K5755">
            <v>0</v>
          </cell>
          <cell r="L5755">
            <v>0.43551499999999999</v>
          </cell>
          <cell r="M5755">
            <v>1.06433</v>
          </cell>
          <cell r="N5755">
            <v>1.06433</v>
          </cell>
          <cell r="O5755">
            <v>21</v>
          </cell>
        </row>
        <row r="5756">
          <cell r="A5756" t="str">
            <v>C&amp;I</v>
          </cell>
          <cell r="B5756">
            <v>19</v>
          </cell>
          <cell r="C5756" t="str">
            <v>S</v>
          </cell>
          <cell r="D5756" t="str">
            <v>Switch</v>
          </cell>
          <cell r="E5756" t="str">
            <v>Enrollment Date Quintile: Earliest</v>
          </cell>
          <cell r="F5756">
            <v>95.390799999999999</v>
          </cell>
          <cell r="G5756">
            <v>15.042960000000001</v>
          </cell>
          <cell r="H5756">
            <v>14.25902</v>
          </cell>
          <cell r="I5756">
            <v>-1.0073570000000001</v>
          </cell>
          <cell r="J5756">
            <v>-0.41220240000000002</v>
          </cell>
          <cell r="K5756">
            <v>0</v>
          </cell>
          <cell r="L5756">
            <v>0.41220240000000002</v>
          </cell>
          <cell r="M5756">
            <v>1.0073570000000001</v>
          </cell>
          <cell r="N5756">
            <v>1.0073570000000001</v>
          </cell>
          <cell r="O5756">
            <v>21</v>
          </cell>
        </row>
        <row r="5757">
          <cell r="A5757" t="str">
            <v>C&amp;I</v>
          </cell>
          <cell r="B5757">
            <v>20</v>
          </cell>
          <cell r="C5757" t="str">
            <v>S</v>
          </cell>
          <cell r="D5757" t="str">
            <v>Switch</v>
          </cell>
          <cell r="E5757" t="str">
            <v>Enrollment Date Quintile: Earliest</v>
          </cell>
          <cell r="F5757">
            <v>91.584400000000002</v>
          </cell>
          <cell r="G5757">
            <v>14.48945</v>
          </cell>
          <cell r="H5757">
            <v>12.91771</v>
          </cell>
          <cell r="I5757">
            <v>-0.97365840000000003</v>
          </cell>
          <cell r="J5757">
            <v>-0.39841310000000002</v>
          </cell>
          <cell r="K5757">
            <v>0</v>
          </cell>
          <cell r="L5757">
            <v>0.39841310000000002</v>
          </cell>
          <cell r="M5757">
            <v>0.97365840000000003</v>
          </cell>
          <cell r="N5757">
            <v>0.97365840000000003</v>
          </cell>
          <cell r="O5757">
            <v>21</v>
          </cell>
        </row>
        <row r="5758">
          <cell r="A5758" t="str">
            <v>C&amp;I</v>
          </cell>
          <cell r="B5758">
            <v>21</v>
          </cell>
          <cell r="C5758" t="str">
            <v>S</v>
          </cell>
          <cell r="D5758" t="str">
            <v>Switch</v>
          </cell>
          <cell r="E5758" t="str">
            <v>Enrollment Date Quintile: Earliest</v>
          </cell>
          <cell r="F5758">
            <v>86.626599999999996</v>
          </cell>
          <cell r="G5758">
            <v>12.63279</v>
          </cell>
          <cell r="H5758">
            <v>10.86957</v>
          </cell>
          <cell r="I5758">
            <v>-0.98153809999999997</v>
          </cell>
          <cell r="J5758">
            <v>-0.40163739999999998</v>
          </cell>
          <cell r="K5758">
            <v>0</v>
          </cell>
          <cell r="L5758">
            <v>0.40163739999999998</v>
          </cell>
          <cell r="M5758">
            <v>0.98153809999999997</v>
          </cell>
          <cell r="N5758">
            <v>0.98153809999999997</v>
          </cell>
          <cell r="O5758">
            <v>21</v>
          </cell>
        </row>
        <row r="5759">
          <cell r="A5759" t="str">
            <v>C&amp;I</v>
          </cell>
          <cell r="B5759">
            <v>22</v>
          </cell>
          <cell r="C5759" t="str">
            <v>S</v>
          </cell>
          <cell r="D5759" t="str">
            <v>Switch</v>
          </cell>
          <cell r="E5759" t="str">
            <v>Enrollment Date Quintile: Earliest</v>
          </cell>
          <cell r="F5759">
            <v>82.810299999999998</v>
          </cell>
          <cell r="G5759">
            <v>10.485429999999999</v>
          </cell>
          <cell r="H5759">
            <v>8.9545619999999992</v>
          </cell>
          <cell r="I5759">
            <v>-1.0681369999999999</v>
          </cell>
          <cell r="J5759">
            <v>-0.4370732</v>
          </cell>
          <cell r="K5759">
            <v>0</v>
          </cell>
          <cell r="L5759">
            <v>0.4370732</v>
          </cell>
          <cell r="M5759">
            <v>1.0681369999999999</v>
          </cell>
          <cell r="N5759">
            <v>1.0681369999999999</v>
          </cell>
          <cell r="O5759">
            <v>21</v>
          </cell>
        </row>
        <row r="5760">
          <cell r="A5760" t="str">
            <v>C&amp;I</v>
          </cell>
          <cell r="B5760">
            <v>23</v>
          </cell>
          <cell r="C5760" t="str">
            <v>S</v>
          </cell>
          <cell r="D5760" t="str">
            <v>Switch</v>
          </cell>
          <cell r="E5760" t="str">
            <v>Enrollment Date Quintile: Earliest</v>
          </cell>
          <cell r="F5760">
            <v>80.418099999999995</v>
          </cell>
          <cell r="G5760">
            <v>7.5507369999999998</v>
          </cell>
          <cell r="H5760">
            <v>7.622312</v>
          </cell>
          <cell r="I5760">
            <v>-1.0443640000000001</v>
          </cell>
          <cell r="J5760">
            <v>-0.42734519999999998</v>
          </cell>
          <cell r="K5760">
            <v>0</v>
          </cell>
          <cell r="L5760">
            <v>0.42734519999999998</v>
          </cell>
          <cell r="M5760">
            <v>1.0443640000000001</v>
          </cell>
          <cell r="N5760">
            <v>1.0443640000000001</v>
          </cell>
          <cell r="O5760">
            <v>21</v>
          </cell>
        </row>
        <row r="5761">
          <cell r="A5761" t="str">
            <v>C&amp;I</v>
          </cell>
          <cell r="B5761">
            <v>24</v>
          </cell>
          <cell r="C5761" t="str">
            <v>S</v>
          </cell>
          <cell r="D5761" t="str">
            <v>Switch</v>
          </cell>
          <cell r="E5761" t="str">
            <v>Enrollment Date Quintile: Earliest</v>
          </cell>
          <cell r="F5761">
            <v>78.368399999999994</v>
          </cell>
          <cell r="G5761">
            <v>5.003145</v>
          </cell>
          <cell r="H5761">
            <v>4.9021619999999997</v>
          </cell>
          <cell r="I5761">
            <v>-1.2520929999999999</v>
          </cell>
          <cell r="J5761">
            <v>-0.51234650000000004</v>
          </cell>
          <cell r="K5761">
            <v>0</v>
          </cell>
          <cell r="L5761">
            <v>0.51234650000000004</v>
          </cell>
          <cell r="M5761">
            <v>1.2520929999999999</v>
          </cell>
          <cell r="N5761">
            <v>1.2520929999999999</v>
          </cell>
          <cell r="O5761">
            <v>21</v>
          </cell>
        </row>
        <row r="5762">
          <cell r="A5762" t="str">
            <v>C&amp;I</v>
          </cell>
          <cell r="B5762">
            <v>1</v>
          </cell>
          <cell r="C5762" t="str">
            <v>S</v>
          </cell>
          <cell r="D5762" t="str">
            <v>Switch</v>
          </cell>
          <cell r="E5762" t="str">
            <v>Enrollment Date Quintile: Latest</v>
          </cell>
          <cell r="F5762">
            <v>71.933000000000007</v>
          </cell>
          <cell r="G5762">
            <v>1.275938</v>
          </cell>
          <cell r="H5762">
            <v>1.2383139999999999</v>
          </cell>
          <cell r="I5762">
            <v>-0.45236310000000002</v>
          </cell>
          <cell r="J5762">
            <v>-0.1851033</v>
          </cell>
          <cell r="K5762">
            <v>0</v>
          </cell>
          <cell r="L5762">
            <v>0.1851033</v>
          </cell>
          <cell r="M5762">
            <v>0.45236310000000002</v>
          </cell>
          <cell r="N5762">
            <v>0.45236310000000002</v>
          </cell>
          <cell r="O5762">
            <v>21</v>
          </cell>
        </row>
        <row r="5763">
          <cell r="A5763" t="str">
            <v>C&amp;I</v>
          </cell>
          <cell r="B5763">
            <v>2</v>
          </cell>
          <cell r="C5763" t="str">
            <v>S</v>
          </cell>
          <cell r="D5763" t="str">
            <v>Switch</v>
          </cell>
          <cell r="E5763" t="str">
            <v>Enrollment Date Quintile: Latest</v>
          </cell>
          <cell r="F5763">
            <v>70.410700000000006</v>
          </cell>
          <cell r="G5763">
            <v>1.2363919999999999</v>
          </cell>
          <cell r="H5763">
            <v>1.2922400000000001</v>
          </cell>
          <cell r="I5763">
            <v>-0.4480635</v>
          </cell>
          <cell r="J5763">
            <v>-0.18334400000000001</v>
          </cell>
          <cell r="K5763">
            <v>0</v>
          </cell>
          <cell r="L5763">
            <v>0.18334400000000001</v>
          </cell>
          <cell r="M5763">
            <v>0.4480635</v>
          </cell>
          <cell r="N5763">
            <v>0.4480635</v>
          </cell>
          <cell r="O5763">
            <v>21</v>
          </cell>
        </row>
        <row r="5764">
          <cell r="A5764" t="str">
            <v>C&amp;I</v>
          </cell>
          <cell r="B5764">
            <v>3</v>
          </cell>
          <cell r="C5764" t="str">
            <v>S</v>
          </cell>
          <cell r="D5764" t="str">
            <v>Switch</v>
          </cell>
          <cell r="E5764" t="str">
            <v>Enrollment Date Quintile: Latest</v>
          </cell>
          <cell r="F5764">
            <v>70.731899999999996</v>
          </cell>
          <cell r="G5764">
            <v>1.2201709999999999</v>
          </cell>
          <cell r="H5764">
            <v>1.2288939999999999</v>
          </cell>
          <cell r="I5764">
            <v>-0.44579229999999997</v>
          </cell>
          <cell r="J5764">
            <v>-0.18241460000000001</v>
          </cell>
          <cell r="K5764">
            <v>0</v>
          </cell>
          <cell r="L5764">
            <v>0.18241460000000001</v>
          </cell>
          <cell r="M5764">
            <v>0.44579229999999997</v>
          </cell>
          <cell r="N5764">
            <v>0.44579229999999997</v>
          </cell>
          <cell r="O5764">
            <v>21</v>
          </cell>
        </row>
        <row r="5765">
          <cell r="A5765" t="str">
            <v>C&amp;I</v>
          </cell>
          <cell r="B5765">
            <v>4</v>
          </cell>
          <cell r="C5765" t="str">
            <v>S</v>
          </cell>
          <cell r="D5765" t="str">
            <v>Switch</v>
          </cell>
          <cell r="E5765" t="str">
            <v>Enrollment Date Quintile: Latest</v>
          </cell>
          <cell r="F5765">
            <v>70.231899999999996</v>
          </cell>
          <cell r="G5765">
            <v>1.246086</v>
          </cell>
          <cell r="H5765">
            <v>1.408174</v>
          </cell>
          <cell r="I5765">
            <v>-0.44286320000000001</v>
          </cell>
          <cell r="J5765">
            <v>-0.18121599999999999</v>
          </cell>
          <cell r="K5765">
            <v>0</v>
          </cell>
          <cell r="L5765">
            <v>0.18121599999999999</v>
          </cell>
          <cell r="M5765">
            <v>0.44286320000000001</v>
          </cell>
          <cell r="N5765">
            <v>0.44286320000000001</v>
          </cell>
          <cell r="O5765">
            <v>21</v>
          </cell>
        </row>
        <row r="5766">
          <cell r="A5766" t="str">
            <v>C&amp;I</v>
          </cell>
          <cell r="B5766">
            <v>5</v>
          </cell>
          <cell r="C5766" t="str">
            <v>S</v>
          </cell>
          <cell r="D5766" t="str">
            <v>Switch</v>
          </cell>
          <cell r="E5766" t="str">
            <v>Enrollment Date Quintile: Latest</v>
          </cell>
          <cell r="F5766">
            <v>68.299000000000007</v>
          </cell>
          <cell r="G5766">
            <v>1.190302</v>
          </cell>
          <cell r="H5766">
            <v>1.2067129999999999</v>
          </cell>
          <cell r="I5766">
            <v>-0.44496269999999999</v>
          </cell>
          <cell r="J5766">
            <v>-0.18207509999999999</v>
          </cell>
          <cell r="K5766">
            <v>0</v>
          </cell>
          <cell r="L5766">
            <v>0.18207509999999999</v>
          </cell>
          <cell r="M5766">
            <v>0.44496269999999999</v>
          </cell>
          <cell r="N5766">
            <v>0.44496269999999999</v>
          </cell>
          <cell r="O5766">
            <v>21</v>
          </cell>
        </row>
        <row r="5767">
          <cell r="A5767" t="str">
            <v>C&amp;I</v>
          </cell>
          <cell r="B5767">
            <v>6</v>
          </cell>
          <cell r="C5767" t="str">
            <v>S</v>
          </cell>
          <cell r="D5767" t="str">
            <v>Switch</v>
          </cell>
          <cell r="E5767" t="str">
            <v>Enrollment Date Quintile: Latest</v>
          </cell>
          <cell r="F5767">
            <v>67.321299999999994</v>
          </cell>
          <cell r="G5767">
            <v>1.2471730000000001</v>
          </cell>
          <cell r="H5767">
            <v>1.374438</v>
          </cell>
          <cell r="I5767">
            <v>-0.44163829999999998</v>
          </cell>
          <cell r="J5767">
            <v>-0.18071480000000001</v>
          </cell>
          <cell r="K5767">
            <v>0</v>
          </cell>
          <cell r="L5767">
            <v>0.18071480000000001</v>
          </cell>
          <cell r="M5767">
            <v>0.44163829999999998</v>
          </cell>
          <cell r="N5767">
            <v>0.44163829999999998</v>
          </cell>
          <cell r="O5767">
            <v>21</v>
          </cell>
        </row>
        <row r="5768">
          <cell r="A5768" t="str">
            <v>C&amp;I</v>
          </cell>
          <cell r="B5768">
            <v>7</v>
          </cell>
          <cell r="C5768" t="str">
            <v>S</v>
          </cell>
          <cell r="D5768" t="str">
            <v>Switch</v>
          </cell>
          <cell r="E5768" t="str">
            <v>Enrollment Date Quintile: Latest</v>
          </cell>
          <cell r="F5768">
            <v>65.433000000000007</v>
          </cell>
          <cell r="G5768">
            <v>1.374787</v>
          </cell>
          <cell r="H5768">
            <v>1.347739</v>
          </cell>
          <cell r="I5768">
            <v>-0.44318449999999998</v>
          </cell>
          <cell r="J5768">
            <v>-0.18134749999999999</v>
          </cell>
          <cell r="K5768">
            <v>0</v>
          </cell>
          <cell r="L5768">
            <v>0.18134749999999999</v>
          </cell>
          <cell r="M5768">
            <v>0.44318449999999998</v>
          </cell>
          <cell r="N5768">
            <v>0.44318449999999998</v>
          </cell>
          <cell r="O5768">
            <v>21</v>
          </cell>
        </row>
        <row r="5769">
          <cell r="A5769" t="str">
            <v>C&amp;I</v>
          </cell>
          <cell r="B5769">
            <v>8</v>
          </cell>
          <cell r="C5769" t="str">
            <v>S</v>
          </cell>
          <cell r="D5769" t="str">
            <v>Switch</v>
          </cell>
          <cell r="E5769" t="str">
            <v>Enrollment Date Quintile: Latest</v>
          </cell>
          <cell r="F5769">
            <v>65.522300000000001</v>
          </cell>
          <cell r="G5769">
            <v>1.434426</v>
          </cell>
          <cell r="H5769">
            <v>1.4513849999999999</v>
          </cell>
          <cell r="I5769">
            <v>-0.44783479999999998</v>
          </cell>
          <cell r="J5769">
            <v>-0.18325040000000001</v>
          </cell>
          <cell r="K5769">
            <v>0</v>
          </cell>
          <cell r="L5769">
            <v>0.18325040000000001</v>
          </cell>
          <cell r="M5769">
            <v>0.44783479999999998</v>
          </cell>
          <cell r="N5769">
            <v>0.44783479999999998</v>
          </cell>
          <cell r="O5769">
            <v>21</v>
          </cell>
        </row>
        <row r="5770">
          <cell r="A5770" t="str">
            <v>C&amp;I</v>
          </cell>
          <cell r="B5770">
            <v>9</v>
          </cell>
          <cell r="C5770" t="str">
            <v>S</v>
          </cell>
          <cell r="D5770" t="str">
            <v>Switch</v>
          </cell>
          <cell r="E5770" t="str">
            <v>Enrollment Date Quintile: Latest</v>
          </cell>
          <cell r="F5770">
            <v>69.5</v>
          </cell>
          <cell r="G5770">
            <v>1.5243359999999999</v>
          </cell>
          <cell r="H5770">
            <v>1.2497590000000001</v>
          </cell>
          <cell r="I5770">
            <v>-0.4555284</v>
          </cell>
          <cell r="J5770">
            <v>-0.18639849999999999</v>
          </cell>
          <cell r="K5770">
            <v>0</v>
          </cell>
          <cell r="L5770">
            <v>0.18639849999999999</v>
          </cell>
          <cell r="M5770">
            <v>0.4555284</v>
          </cell>
          <cell r="N5770">
            <v>0.4555284</v>
          </cell>
          <cell r="O5770">
            <v>21</v>
          </cell>
        </row>
        <row r="5771">
          <cell r="A5771" t="str">
            <v>C&amp;I</v>
          </cell>
          <cell r="B5771">
            <v>10</v>
          </cell>
          <cell r="C5771" t="str">
            <v>S</v>
          </cell>
          <cell r="D5771" t="str">
            <v>Switch</v>
          </cell>
          <cell r="E5771" t="str">
            <v>Enrollment Date Quintile: Latest</v>
          </cell>
          <cell r="F5771">
            <v>75</v>
          </cell>
          <cell r="G5771">
            <v>3.4190689999999999</v>
          </cell>
          <cell r="H5771">
            <v>3.5362399999999998</v>
          </cell>
          <cell r="I5771">
            <v>-0.480848</v>
          </cell>
          <cell r="J5771">
            <v>-0.19675909999999999</v>
          </cell>
          <cell r="K5771">
            <v>0</v>
          </cell>
          <cell r="L5771">
            <v>0.19675909999999999</v>
          </cell>
          <cell r="M5771">
            <v>0.480848</v>
          </cell>
          <cell r="N5771">
            <v>0.480848</v>
          </cell>
          <cell r="O5771">
            <v>21</v>
          </cell>
        </row>
        <row r="5772">
          <cell r="A5772" t="str">
            <v>C&amp;I</v>
          </cell>
          <cell r="B5772">
            <v>11</v>
          </cell>
          <cell r="C5772" t="str">
            <v>S</v>
          </cell>
          <cell r="D5772" t="str">
            <v>Switch</v>
          </cell>
          <cell r="E5772" t="str">
            <v>Enrollment Date Quintile: Latest</v>
          </cell>
          <cell r="F5772">
            <v>77.656400000000005</v>
          </cell>
          <cell r="G5772">
            <v>3.7167330000000001</v>
          </cell>
          <cell r="H5772">
            <v>3.7061959999999998</v>
          </cell>
          <cell r="I5772">
            <v>-0.48262470000000002</v>
          </cell>
          <cell r="J5772">
            <v>-0.1974861</v>
          </cell>
          <cell r="K5772">
            <v>0</v>
          </cell>
          <cell r="L5772">
            <v>0.1974861</v>
          </cell>
          <cell r="M5772">
            <v>0.48262470000000002</v>
          </cell>
          <cell r="N5772">
            <v>0.48262470000000002</v>
          </cell>
          <cell r="O5772">
            <v>21</v>
          </cell>
        </row>
        <row r="5773">
          <cell r="A5773" t="str">
            <v>C&amp;I</v>
          </cell>
          <cell r="B5773">
            <v>12</v>
          </cell>
          <cell r="C5773" t="str">
            <v>S</v>
          </cell>
          <cell r="D5773" t="str">
            <v>Switch</v>
          </cell>
          <cell r="E5773" t="str">
            <v>Enrollment Date Quintile: Latest</v>
          </cell>
          <cell r="F5773">
            <v>81.656400000000005</v>
          </cell>
          <cell r="G5773">
            <v>3.9417650000000002</v>
          </cell>
          <cell r="H5773">
            <v>4.2058140000000002</v>
          </cell>
          <cell r="I5773">
            <v>-0.49238510000000002</v>
          </cell>
          <cell r="J5773">
            <v>-0.20147999999999999</v>
          </cell>
          <cell r="K5773">
            <v>0</v>
          </cell>
          <cell r="L5773">
            <v>0.20147999999999999</v>
          </cell>
          <cell r="M5773">
            <v>0.49238510000000002</v>
          </cell>
          <cell r="N5773">
            <v>0.49238510000000002</v>
          </cell>
          <cell r="O5773">
            <v>21</v>
          </cell>
        </row>
        <row r="5774">
          <cell r="A5774" t="str">
            <v>C&amp;I</v>
          </cell>
          <cell r="B5774">
            <v>13</v>
          </cell>
          <cell r="C5774" t="str">
            <v>S</v>
          </cell>
          <cell r="D5774" t="str">
            <v>Switch</v>
          </cell>
          <cell r="E5774" t="str">
            <v>Enrollment Date Quintile: Latest</v>
          </cell>
          <cell r="F5774">
            <v>85.156400000000005</v>
          </cell>
          <cell r="G5774">
            <v>4.418736</v>
          </cell>
          <cell r="H5774">
            <v>4.3874370000000003</v>
          </cell>
          <cell r="I5774">
            <v>-0.5081774</v>
          </cell>
          <cell r="J5774">
            <v>-0.20794209999999999</v>
          </cell>
          <cell r="K5774">
            <v>0</v>
          </cell>
          <cell r="L5774">
            <v>0.20794209999999999</v>
          </cell>
          <cell r="M5774">
            <v>0.5081774</v>
          </cell>
          <cell r="N5774">
            <v>0.5081774</v>
          </cell>
          <cell r="O5774">
            <v>21</v>
          </cell>
        </row>
        <row r="5775">
          <cell r="A5775" t="str">
            <v>C&amp;I</v>
          </cell>
          <cell r="B5775">
            <v>14</v>
          </cell>
          <cell r="C5775" t="str">
            <v>S</v>
          </cell>
          <cell r="D5775" t="str">
            <v>Switch</v>
          </cell>
          <cell r="E5775" t="str">
            <v>Enrollment Date Quintile: Latest</v>
          </cell>
          <cell r="F5775">
            <v>90.044700000000006</v>
          </cell>
          <cell r="G5775">
            <v>4.6812860000000001</v>
          </cell>
          <cell r="H5775">
            <v>4.6207799999999999</v>
          </cell>
          <cell r="I5775">
            <v>-0.50097689999999995</v>
          </cell>
          <cell r="J5775">
            <v>-0.2049957</v>
          </cell>
          <cell r="K5775">
            <v>0</v>
          </cell>
          <cell r="L5775">
            <v>0.2049957</v>
          </cell>
          <cell r="M5775">
            <v>0.50097689999999995</v>
          </cell>
          <cell r="N5775">
            <v>0.50097689999999995</v>
          </cell>
          <cell r="O5775">
            <v>21</v>
          </cell>
        </row>
        <row r="5776">
          <cell r="A5776" t="str">
            <v>C&amp;I</v>
          </cell>
          <cell r="B5776">
            <v>15</v>
          </cell>
          <cell r="C5776" t="str">
            <v>S</v>
          </cell>
          <cell r="D5776" t="str">
            <v>Switch</v>
          </cell>
          <cell r="E5776" t="str">
            <v>Enrollment Date Quintile: Latest</v>
          </cell>
          <cell r="F5776">
            <v>93.977699999999999</v>
          </cell>
          <cell r="G5776">
            <v>4.8733659999999999</v>
          </cell>
          <cell r="H5776">
            <v>4.711659</v>
          </cell>
          <cell r="I5776">
            <v>-0.48909229999999998</v>
          </cell>
          <cell r="J5776">
            <v>-0.20013259999999999</v>
          </cell>
          <cell r="K5776">
            <v>0</v>
          </cell>
          <cell r="L5776">
            <v>0.20013259999999999</v>
          </cell>
          <cell r="M5776">
            <v>0.48909229999999998</v>
          </cell>
          <cell r="N5776">
            <v>0.48909229999999998</v>
          </cell>
          <cell r="O5776">
            <v>21</v>
          </cell>
        </row>
        <row r="5777">
          <cell r="A5777" t="str">
            <v>C&amp;I</v>
          </cell>
          <cell r="B5777">
            <v>16</v>
          </cell>
          <cell r="C5777" t="str">
            <v>S</v>
          </cell>
          <cell r="D5777" t="str">
            <v>Switch</v>
          </cell>
          <cell r="E5777" t="str">
            <v>Enrollment Date Quintile: Latest</v>
          </cell>
          <cell r="F5777">
            <v>95.477699999999999</v>
          </cell>
          <cell r="G5777">
            <v>5.5539480000000001</v>
          </cell>
          <cell r="H5777">
            <v>4.2230369999999997</v>
          </cell>
          <cell r="I5777">
            <v>-0.56355690000000003</v>
          </cell>
          <cell r="J5777">
            <v>-0.2306029</v>
          </cell>
          <cell r="K5777">
            <v>0</v>
          </cell>
          <cell r="L5777">
            <v>0.2306029</v>
          </cell>
          <cell r="M5777">
            <v>0.56355690000000003</v>
          </cell>
          <cell r="N5777">
            <v>0.56355690000000003</v>
          </cell>
          <cell r="O5777">
            <v>21</v>
          </cell>
        </row>
        <row r="5778">
          <cell r="A5778" t="str">
            <v>C&amp;I</v>
          </cell>
          <cell r="B5778">
            <v>17</v>
          </cell>
          <cell r="C5778" t="str">
            <v>S</v>
          </cell>
          <cell r="D5778" t="str">
            <v>Switch</v>
          </cell>
          <cell r="E5778" t="str">
            <v>Enrollment Date Quintile: Latest</v>
          </cell>
          <cell r="F5778">
            <v>96</v>
          </cell>
          <cell r="G5778">
            <v>5.0782220000000002</v>
          </cell>
          <cell r="H5778">
            <v>3.963921</v>
          </cell>
          <cell r="I5778">
            <v>-0.57143929999999998</v>
          </cell>
          <cell r="J5778">
            <v>-0.23382839999999999</v>
          </cell>
          <cell r="K5778">
            <v>0</v>
          </cell>
          <cell r="L5778">
            <v>0.23382839999999999</v>
          </cell>
          <cell r="M5778">
            <v>0.57143929999999998</v>
          </cell>
          <cell r="N5778">
            <v>0.57143929999999998</v>
          </cell>
          <cell r="O5778">
            <v>21</v>
          </cell>
        </row>
        <row r="5779">
          <cell r="A5779" t="str">
            <v>C&amp;I</v>
          </cell>
          <cell r="B5779">
            <v>18</v>
          </cell>
          <cell r="C5779" t="str">
            <v>S</v>
          </cell>
          <cell r="D5779" t="str">
            <v>Switch</v>
          </cell>
          <cell r="E5779" t="str">
            <v>Enrollment Date Quintile: Latest</v>
          </cell>
          <cell r="F5779">
            <v>95.544700000000006</v>
          </cell>
          <cell r="G5779">
            <v>4.8785990000000004</v>
          </cell>
          <cell r="H5779">
            <v>3.6580110000000001</v>
          </cell>
          <cell r="I5779">
            <v>-0.56180799999999997</v>
          </cell>
          <cell r="J5779">
            <v>-0.22988729999999999</v>
          </cell>
          <cell r="K5779">
            <v>0</v>
          </cell>
          <cell r="L5779">
            <v>0.22988729999999999</v>
          </cell>
          <cell r="M5779">
            <v>0.56180799999999997</v>
          </cell>
          <cell r="N5779">
            <v>0.56180799999999997</v>
          </cell>
          <cell r="O5779">
            <v>21</v>
          </cell>
        </row>
        <row r="5780">
          <cell r="A5780" t="str">
            <v>C&amp;I</v>
          </cell>
          <cell r="B5780">
            <v>19</v>
          </cell>
          <cell r="C5780" t="str">
            <v>S</v>
          </cell>
          <cell r="D5780" t="str">
            <v>Switch</v>
          </cell>
          <cell r="E5780" t="str">
            <v>Enrollment Date Quintile: Latest</v>
          </cell>
          <cell r="F5780">
            <v>94.544700000000006</v>
          </cell>
          <cell r="G5780">
            <v>4.9974150000000002</v>
          </cell>
          <cell r="H5780">
            <v>4.5930770000000001</v>
          </cell>
          <cell r="I5780">
            <v>-0.54191149999999999</v>
          </cell>
          <cell r="J5780">
            <v>-0.22174579999999999</v>
          </cell>
          <cell r="K5780">
            <v>0</v>
          </cell>
          <cell r="L5780">
            <v>0.22174579999999999</v>
          </cell>
          <cell r="M5780">
            <v>0.54191149999999999</v>
          </cell>
          <cell r="N5780">
            <v>0.54191149999999999</v>
          </cell>
          <cell r="O5780">
            <v>21</v>
          </cell>
        </row>
        <row r="5781">
          <cell r="A5781" t="str">
            <v>C&amp;I</v>
          </cell>
          <cell r="B5781">
            <v>20</v>
          </cell>
          <cell r="C5781" t="str">
            <v>S</v>
          </cell>
          <cell r="D5781" t="str">
            <v>Switch</v>
          </cell>
          <cell r="E5781" t="str">
            <v>Enrollment Date Quintile: Latest</v>
          </cell>
          <cell r="F5781">
            <v>92.455299999999994</v>
          </cell>
          <cell r="G5781">
            <v>4.0744860000000003</v>
          </cell>
          <cell r="H5781">
            <v>3.5190260000000002</v>
          </cell>
          <cell r="I5781">
            <v>-0.5446048</v>
          </cell>
          <cell r="J5781">
            <v>-0.22284789999999999</v>
          </cell>
          <cell r="K5781">
            <v>0</v>
          </cell>
          <cell r="L5781">
            <v>0.22284789999999999</v>
          </cell>
          <cell r="M5781">
            <v>0.5446048</v>
          </cell>
          <cell r="N5781">
            <v>0.5446048</v>
          </cell>
          <cell r="O5781">
            <v>21</v>
          </cell>
        </row>
        <row r="5782">
          <cell r="A5782" t="str">
            <v>C&amp;I</v>
          </cell>
          <cell r="B5782">
            <v>21</v>
          </cell>
          <cell r="C5782" t="str">
            <v>S</v>
          </cell>
          <cell r="D5782" t="str">
            <v>Switch</v>
          </cell>
          <cell r="E5782" t="str">
            <v>Enrollment Date Quintile: Latest</v>
          </cell>
          <cell r="F5782">
            <v>87.933000000000007</v>
          </cell>
          <cell r="G5782">
            <v>3.5134729999999998</v>
          </cell>
          <cell r="H5782">
            <v>2.5578219999999998</v>
          </cell>
          <cell r="I5782">
            <v>-0.52476509999999998</v>
          </cell>
          <cell r="J5782">
            <v>-0.21472959999999999</v>
          </cell>
          <cell r="K5782">
            <v>0</v>
          </cell>
          <cell r="L5782">
            <v>0.21472959999999999</v>
          </cell>
          <cell r="M5782">
            <v>0.52476509999999998</v>
          </cell>
          <cell r="N5782">
            <v>0.52476509999999998</v>
          </cell>
          <cell r="O5782">
            <v>21</v>
          </cell>
        </row>
        <row r="5783">
          <cell r="A5783" t="str">
            <v>C&amp;I</v>
          </cell>
          <cell r="B5783">
            <v>22</v>
          </cell>
          <cell r="C5783" t="str">
            <v>S</v>
          </cell>
          <cell r="D5783" t="str">
            <v>Switch</v>
          </cell>
          <cell r="E5783" t="str">
            <v>Enrollment Date Quintile: Latest</v>
          </cell>
          <cell r="F5783">
            <v>84.888300000000001</v>
          </cell>
          <cell r="G5783">
            <v>2.2422439999999999</v>
          </cell>
          <cell r="H5783">
            <v>1.7891379999999999</v>
          </cell>
          <cell r="I5783">
            <v>-0.68353030000000004</v>
          </cell>
          <cell r="J5783">
            <v>-0.27969500000000003</v>
          </cell>
          <cell r="K5783">
            <v>0</v>
          </cell>
          <cell r="L5783">
            <v>0.27969500000000003</v>
          </cell>
          <cell r="M5783">
            <v>0.68353030000000004</v>
          </cell>
          <cell r="N5783">
            <v>0.68353030000000004</v>
          </cell>
          <cell r="O5783">
            <v>21</v>
          </cell>
        </row>
        <row r="5784">
          <cell r="A5784" t="str">
            <v>C&amp;I</v>
          </cell>
          <cell r="B5784">
            <v>23</v>
          </cell>
          <cell r="C5784" t="str">
            <v>S</v>
          </cell>
          <cell r="D5784" t="str">
            <v>Switch</v>
          </cell>
          <cell r="E5784" t="str">
            <v>Enrollment Date Quintile: Latest</v>
          </cell>
          <cell r="F5784">
            <v>80.977699999999999</v>
          </cell>
          <cell r="G5784">
            <v>1.380806</v>
          </cell>
          <cell r="H5784">
            <v>1.2908539999999999</v>
          </cell>
          <cell r="I5784">
            <v>-0.52538660000000004</v>
          </cell>
          <cell r="J5784">
            <v>-0.21498400000000001</v>
          </cell>
          <cell r="K5784">
            <v>0</v>
          </cell>
          <cell r="L5784">
            <v>0.21498400000000001</v>
          </cell>
          <cell r="M5784">
            <v>0.52538660000000004</v>
          </cell>
          <cell r="N5784">
            <v>0.52538660000000004</v>
          </cell>
          <cell r="O5784">
            <v>21</v>
          </cell>
        </row>
        <row r="5785">
          <cell r="A5785" t="str">
            <v>C&amp;I</v>
          </cell>
          <cell r="B5785">
            <v>24</v>
          </cell>
          <cell r="C5785" t="str">
            <v>S</v>
          </cell>
          <cell r="D5785" t="str">
            <v>Switch</v>
          </cell>
          <cell r="E5785" t="str">
            <v>Enrollment Date Quintile: Latest</v>
          </cell>
          <cell r="F5785">
            <v>78.977699999999999</v>
          </cell>
          <cell r="G5785">
            <v>1.2341310000000001</v>
          </cell>
          <cell r="H5785">
            <v>1.196188</v>
          </cell>
          <cell r="I5785">
            <v>-0.46729159999999997</v>
          </cell>
          <cell r="J5785">
            <v>-0.19121199999999999</v>
          </cell>
          <cell r="K5785">
            <v>0</v>
          </cell>
          <cell r="L5785">
            <v>0.19121199999999999</v>
          </cell>
          <cell r="M5785">
            <v>0.46729159999999997</v>
          </cell>
          <cell r="N5785">
            <v>0.46729159999999997</v>
          </cell>
          <cell r="O5785">
            <v>21</v>
          </cell>
        </row>
        <row r="5786">
          <cell r="A5786" t="str">
            <v>C&amp;I</v>
          </cell>
          <cell r="B5786">
            <v>1</v>
          </cell>
          <cell r="C5786" t="str">
            <v>S</v>
          </cell>
          <cell r="D5786" t="str">
            <v>Switch</v>
          </cell>
          <cell r="E5786" t="str">
            <v>Enrollment Date Quintile: Middle</v>
          </cell>
          <cell r="F5786">
            <v>65.784999999999997</v>
          </cell>
          <cell r="G5786">
            <v>0.85768929999999999</v>
          </cell>
          <cell r="H5786">
            <v>0.79905789999999999</v>
          </cell>
          <cell r="I5786">
            <v>-0.3061876</v>
          </cell>
          <cell r="J5786">
            <v>-0.1252895</v>
          </cell>
          <cell r="K5786">
            <v>0</v>
          </cell>
          <cell r="L5786">
            <v>0.1252895</v>
          </cell>
          <cell r="M5786">
            <v>0.3061876</v>
          </cell>
          <cell r="N5786">
            <v>0.3061876</v>
          </cell>
          <cell r="O5786">
            <v>45</v>
          </cell>
        </row>
        <row r="5787">
          <cell r="A5787" t="str">
            <v>C&amp;I</v>
          </cell>
          <cell r="B5787">
            <v>2</v>
          </cell>
          <cell r="C5787" t="str">
            <v>S</v>
          </cell>
          <cell r="D5787" t="str">
            <v>Switch</v>
          </cell>
          <cell r="E5787" t="str">
            <v>Enrollment Date Quintile: Middle</v>
          </cell>
          <cell r="F5787">
            <v>64.203800000000001</v>
          </cell>
          <cell r="G5787">
            <v>0.8576397</v>
          </cell>
          <cell r="H5787">
            <v>0.80493429999999999</v>
          </cell>
          <cell r="I5787">
            <v>-0.30483199999999999</v>
          </cell>
          <cell r="J5787">
            <v>-0.12473480000000001</v>
          </cell>
          <cell r="K5787">
            <v>0</v>
          </cell>
          <cell r="L5787">
            <v>0.12473480000000001</v>
          </cell>
          <cell r="M5787">
            <v>0.30483199999999999</v>
          </cell>
          <cell r="N5787">
            <v>0.30483199999999999</v>
          </cell>
          <cell r="O5787">
            <v>45</v>
          </cell>
        </row>
        <row r="5788">
          <cell r="A5788" t="str">
            <v>C&amp;I</v>
          </cell>
          <cell r="B5788">
            <v>3</v>
          </cell>
          <cell r="C5788" t="str">
            <v>S</v>
          </cell>
          <cell r="D5788" t="str">
            <v>Switch</v>
          </cell>
          <cell r="E5788" t="str">
            <v>Enrollment Date Quintile: Middle</v>
          </cell>
          <cell r="F5788">
            <v>62.862000000000002</v>
          </cell>
          <cell r="G5788">
            <v>0.86775740000000001</v>
          </cell>
          <cell r="H5788">
            <v>0.81580419999999998</v>
          </cell>
          <cell r="I5788">
            <v>-0.3040003</v>
          </cell>
          <cell r="J5788">
            <v>-0.12439450000000001</v>
          </cell>
          <cell r="K5788">
            <v>0</v>
          </cell>
          <cell r="L5788">
            <v>0.12439450000000001</v>
          </cell>
          <cell r="M5788">
            <v>0.3040003</v>
          </cell>
          <cell r="N5788">
            <v>0.3040003</v>
          </cell>
          <cell r="O5788">
            <v>45</v>
          </cell>
        </row>
        <row r="5789">
          <cell r="A5789" t="str">
            <v>C&amp;I</v>
          </cell>
          <cell r="B5789">
            <v>4</v>
          </cell>
          <cell r="C5789" t="str">
            <v>S</v>
          </cell>
          <cell r="D5789" t="str">
            <v>Switch</v>
          </cell>
          <cell r="E5789" t="str">
            <v>Enrollment Date Quintile: Middle</v>
          </cell>
          <cell r="F5789">
            <v>62.806600000000003</v>
          </cell>
          <cell r="G5789">
            <v>0.83914569999999999</v>
          </cell>
          <cell r="H5789">
            <v>0.79902850000000003</v>
          </cell>
          <cell r="I5789">
            <v>-0.3024327</v>
          </cell>
          <cell r="J5789">
            <v>-0.123753</v>
          </cell>
          <cell r="K5789">
            <v>0</v>
          </cell>
          <cell r="L5789">
            <v>0.123753</v>
          </cell>
          <cell r="M5789">
            <v>0.3024327</v>
          </cell>
          <cell r="N5789">
            <v>0.3024327</v>
          </cell>
          <cell r="O5789">
            <v>45</v>
          </cell>
        </row>
        <row r="5790">
          <cell r="A5790" t="str">
            <v>C&amp;I</v>
          </cell>
          <cell r="B5790">
            <v>5</v>
          </cell>
          <cell r="C5790" t="str">
            <v>S</v>
          </cell>
          <cell r="D5790" t="str">
            <v>Switch</v>
          </cell>
          <cell r="E5790" t="str">
            <v>Enrollment Date Quintile: Middle</v>
          </cell>
          <cell r="F5790">
            <v>62.640799999999999</v>
          </cell>
          <cell r="G5790">
            <v>0.81208619999999998</v>
          </cell>
          <cell r="H5790">
            <v>0.77448360000000005</v>
          </cell>
          <cell r="I5790">
            <v>-0.30169580000000001</v>
          </cell>
          <cell r="J5790">
            <v>-0.12345150000000001</v>
          </cell>
          <cell r="K5790">
            <v>0</v>
          </cell>
          <cell r="L5790">
            <v>0.12345150000000001</v>
          </cell>
          <cell r="M5790">
            <v>0.30169580000000001</v>
          </cell>
          <cell r="N5790">
            <v>0.30169580000000001</v>
          </cell>
          <cell r="O5790">
            <v>45</v>
          </cell>
        </row>
        <row r="5791">
          <cell r="A5791" t="str">
            <v>C&amp;I</v>
          </cell>
          <cell r="B5791">
            <v>6</v>
          </cell>
          <cell r="C5791" t="str">
            <v>S</v>
          </cell>
          <cell r="D5791" t="str">
            <v>Switch</v>
          </cell>
          <cell r="E5791" t="str">
            <v>Enrollment Date Quintile: Middle</v>
          </cell>
          <cell r="F5791">
            <v>61.981499999999997</v>
          </cell>
          <cell r="G5791">
            <v>0.80451550000000005</v>
          </cell>
          <cell r="H5791">
            <v>0.68707059999999998</v>
          </cell>
          <cell r="I5791">
            <v>-0.30341689999999999</v>
          </cell>
          <cell r="J5791">
            <v>-0.12415569999999999</v>
          </cell>
          <cell r="K5791">
            <v>0</v>
          </cell>
          <cell r="L5791">
            <v>0.12415569999999999</v>
          </cell>
          <cell r="M5791">
            <v>0.30341689999999999</v>
          </cell>
          <cell r="N5791">
            <v>0.30341689999999999</v>
          </cell>
          <cell r="O5791">
            <v>45</v>
          </cell>
        </row>
        <row r="5792">
          <cell r="A5792" t="str">
            <v>C&amp;I</v>
          </cell>
          <cell r="B5792">
            <v>7</v>
          </cell>
          <cell r="C5792" t="str">
            <v>S</v>
          </cell>
          <cell r="D5792" t="str">
            <v>Switch</v>
          </cell>
          <cell r="E5792" t="str">
            <v>Enrollment Date Quintile: Middle</v>
          </cell>
          <cell r="F5792">
            <v>61.531199999999998</v>
          </cell>
          <cell r="G5792">
            <v>0.75529080000000004</v>
          </cell>
          <cell r="H5792">
            <v>0.61064070000000004</v>
          </cell>
          <cell r="I5792">
            <v>-0.30280230000000002</v>
          </cell>
          <cell r="J5792">
            <v>-0.12390429999999999</v>
          </cell>
          <cell r="K5792">
            <v>0</v>
          </cell>
          <cell r="L5792">
            <v>0.12390429999999999</v>
          </cell>
          <cell r="M5792">
            <v>0.30280230000000002</v>
          </cell>
          <cell r="N5792">
            <v>0.30280230000000002</v>
          </cell>
          <cell r="O5792">
            <v>45</v>
          </cell>
        </row>
        <row r="5793">
          <cell r="A5793" t="str">
            <v>C&amp;I</v>
          </cell>
          <cell r="B5793">
            <v>8</v>
          </cell>
          <cell r="C5793" t="str">
            <v>S</v>
          </cell>
          <cell r="D5793" t="str">
            <v>Switch</v>
          </cell>
          <cell r="E5793" t="str">
            <v>Enrollment Date Quintile: Middle</v>
          </cell>
          <cell r="F5793">
            <v>63.814700000000002</v>
          </cell>
          <cell r="G5793">
            <v>1.1900539999999999</v>
          </cell>
          <cell r="H5793">
            <v>0.96317050000000004</v>
          </cell>
          <cell r="I5793">
            <v>-0.3067686</v>
          </cell>
          <cell r="J5793">
            <v>-0.12552720000000001</v>
          </cell>
          <cell r="K5793">
            <v>0</v>
          </cell>
          <cell r="L5793">
            <v>0.12552720000000001</v>
          </cell>
          <cell r="M5793">
            <v>0.3067686</v>
          </cell>
          <cell r="N5793">
            <v>0.3067686</v>
          </cell>
          <cell r="O5793">
            <v>45</v>
          </cell>
        </row>
        <row r="5794">
          <cell r="A5794" t="str">
            <v>C&amp;I</v>
          </cell>
          <cell r="B5794">
            <v>9</v>
          </cell>
          <cell r="C5794" t="str">
            <v>S</v>
          </cell>
          <cell r="D5794" t="str">
            <v>Switch</v>
          </cell>
          <cell r="E5794" t="str">
            <v>Enrollment Date Quintile: Middle</v>
          </cell>
          <cell r="F5794">
            <v>70.761700000000005</v>
          </cell>
          <cell r="G5794">
            <v>1.4612579999999999</v>
          </cell>
          <cell r="H5794">
            <v>1.411788</v>
          </cell>
          <cell r="I5794">
            <v>-0.3199418</v>
          </cell>
          <cell r="J5794">
            <v>-0.1309176</v>
          </cell>
          <cell r="K5794">
            <v>0</v>
          </cell>
          <cell r="L5794">
            <v>0.1309176</v>
          </cell>
          <cell r="M5794">
            <v>0.3199418</v>
          </cell>
          <cell r="N5794">
            <v>0.3199418</v>
          </cell>
          <cell r="O5794">
            <v>45</v>
          </cell>
        </row>
        <row r="5795">
          <cell r="A5795" t="str">
            <v>C&amp;I</v>
          </cell>
          <cell r="B5795">
            <v>10</v>
          </cell>
          <cell r="C5795" t="str">
            <v>S</v>
          </cell>
          <cell r="D5795" t="str">
            <v>Switch</v>
          </cell>
          <cell r="E5795" t="str">
            <v>Enrollment Date Quintile: Middle</v>
          </cell>
          <cell r="F5795">
            <v>78.375500000000002</v>
          </cell>
          <cell r="G5795">
            <v>1.863461</v>
          </cell>
          <cell r="H5795">
            <v>2.0762139999999998</v>
          </cell>
          <cell r="I5795">
            <v>-0.33335720000000002</v>
          </cell>
          <cell r="J5795">
            <v>-0.1364071</v>
          </cell>
          <cell r="K5795">
            <v>0</v>
          </cell>
          <cell r="L5795">
            <v>0.1364071</v>
          </cell>
          <cell r="M5795">
            <v>0.33335720000000002</v>
          </cell>
          <cell r="N5795">
            <v>0.33335720000000002</v>
          </cell>
          <cell r="O5795">
            <v>45</v>
          </cell>
        </row>
        <row r="5796">
          <cell r="A5796" t="str">
            <v>C&amp;I</v>
          </cell>
          <cell r="B5796">
            <v>11</v>
          </cell>
          <cell r="C5796" t="str">
            <v>S</v>
          </cell>
          <cell r="D5796" t="str">
            <v>Switch</v>
          </cell>
          <cell r="E5796" t="str">
            <v>Enrollment Date Quintile: Middle</v>
          </cell>
          <cell r="F5796">
            <v>83.835999999999999</v>
          </cell>
          <cell r="G5796">
            <v>2.599275</v>
          </cell>
          <cell r="H5796">
            <v>2.3032189999999999</v>
          </cell>
          <cell r="I5796">
            <v>-0.34075929999999999</v>
          </cell>
          <cell r="J5796">
            <v>-0.139436</v>
          </cell>
          <cell r="K5796">
            <v>0</v>
          </cell>
          <cell r="L5796">
            <v>0.139436</v>
          </cell>
          <cell r="M5796">
            <v>0.34075929999999999</v>
          </cell>
          <cell r="N5796">
            <v>0.34075929999999999</v>
          </cell>
          <cell r="O5796">
            <v>45</v>
          </cell>
        </row>
        <row r="5797">
          <cell r="A5797" t="str">
            <v>C&amp;I</v>
          </cell>
          <cell r="B5797">
            <v>12</v>
          </cell>
          <cell r="C5797" t="str">
            <v>S</v>
          </cell>
          <cell r="D5797" t="str">
            <v>Switch</v>
          </cell>
          <cell r="E5797" t="str">
            <v>Enrollment Date Quintile: Middle</v>
          </cell>
          <cell r="F5797">
            <v>87.218299999999999</v>
          </cell>
          <cell r="G5797">
            <v>3.1670780000000001</v>
          </cell>
          <cell r="H5797">
            <v>3.2983289999999998</v>
          </cell>
          <cell r="I5797">
            <v>-0.35999320000000001</v>
          </cell>
          <cell r="J5797">
            <v>-0.1473063</v>
          </cell>
          <cell r="K5797">
            <v>0</v>
          </cell>
          <cell r="L5797">
            <v>0.1473063</v>
          </cell>
          <cell r="M5797">
            <v>0.35999320000000001</v>
          </cell>
          <cell r="N5797">
            <v>0.35999320000000001</v>
          </cell>
          <cell r="O5797">
            <v>45</v>
          </cell>
        </row>
        <row r="5798">
          <cell r="A5798" t="str">
            <v>C&amp;I</v>
          </cell>
          <cell r="B5798">
            <v>13</v>
          </cell>
          <cell r="C5798" t="str">
            <v>S</v>
          </cell>
          <cell r="D5798" t="str">
            <v>Switch</v>
          </cell>
          <cell r="E5798" t="str">
            <v>Enrollment Date Quintile: Middle</v>
          </cell>
          <cell r="F5798">
            <v>89.670699999999997</v>
          </cell>
          <cell r="G5798">
            <v>3.216745</v>
          </cell>
          <cell r="H5798">
            <v>3.5269219999999999</v>
          </cell>
          <cell r="I5798">
            <v>-0.35151300000000002</v>
          </cell>
          <cell r="J5798">
            <v>-0.1438363</v>
          </cell>
          <cell r="K5798">
            <v>0</v>
          </cell>
          <cell r="L5798">
            <v>0.1438363</v>
          </cell>
          <cell r="M5798">
            <v>0.35151300000000002</v>
          </cell>
          <cell r="N5798">
            <v>0.35151300000000002</v>
          </cell>
          <cell r="O5798">
            <v>45</v>
          </cell>
        </row>
        <row r="5799">
          <cell r="A5799" t="str">
            <v>C&amp;I</v>
          </cell>
          <cell r="B5799">
            <v>14</v>
          </cell>
          <cell r="C5799" t="str">
            <v>S</v>
          </cell>
          <cell r="D5799" t="str">
            <v>Switch</v>
          </cell>
          <cell r="E5799" t="str">
            <v>Enrollment Date Quintile: Middle</v>
          </cell>
          <cell r="F5799">
            <v>91.774100000000004</v>
          </cell>
          <cell r="G5799">
            <v>3.6874509999999998</v>
          </cell>
          <cell r="H5799">
            <v>3.6090840000000002</v>
          </cell>
          <cell r="I5799">
            <v>-0.35432380000000002</v>
          </cell>
          <cell r="J5799">
            <v>-0.14498639999999999</v>
          </cell>
          <cell r="K5799">
            <v>0</v>
          </cell>
          <cell r="L5799">
            <v>0.14498639999999999</v>
          </cell>
          <cell r="M5799">
            <v>0.35432380000000002</v>
          </cell>
          <cell r="N5799">
            <v>0.35432380000000002</v>
          </cell>
          <cell r="O5799">
            <v>45</v>
          </cell>
        </row>
        <row r="5800">
          <cell r="A5800" t="str">
            <v>C&amp;I</v>
          </cell>
          <cell r="B5800">
            <v>15</v>
          </cell>
          <cell r="C5800" t="str">
            <v>S</v>
          </cell>
          <cell r="D5800" t="str">
            <v>Switch</v>
          </cell>
          <cell r="E5800" t="str">
            <v>Enrollment Date Quintile: Middle</v>
          </cell>
          <cell r="F5800">
            <v>93.753900000000002</v>
          </cell>
          <cell r="G5800">
            <v>3.7375430000000001</v>
          </cell>
          <cell r="H5800">
            <v>3.6705369999999999</v>
          </cell>
          <cell r="I5800">
            <v>-0.35003129999999999</v>
          </cell>
          <cell r="J5800">
            <v>-0.14323</v>
          </cell>
          <cell r="K5800">
            <v>0</v>
          </cell>
          <cell r="L5800">
            <v>0.14323</v>
          </cell>
          <cell r="M5800">
            <v>0.35003129999999999</v>
          </cell>
          <cell r="N5800">
            <v>0.35003129999999999</v>
          </cell>
          <cell r="O5800">
            <v>45</v>
          </cell>
        </row>
        <row r="5801">
          <cell r="A5801" t="str">
            <v>C&amp;I</v>
          </cell>
          <cell r="B5801">
            <v>16</v>
          </cell>
          <cell r="C5801" t="str">
            <v>S</v>
          </cell>
          <cell r="D5801" t="str">
            <v>Switch</v>
          </cell>
          <cell r="E5801" t="str">
            <v>Enrollment Date Quintile: Middle</v>
          </cell>
          <cell r="F5801">
            <v>95.108599999999996</v>
          </cell>
          <cell r="G5801">
            <v>4.0536519999999996</v>
          </cell>
          <cell r="H5801">
            <v>4.3093009999999996</v>
          </cell>
          <cell r="I5801">
            <v>-0.34126990000000001</v>
          </cell>
          <cell r="J5801">
            <v>-0.13964489999999999</v>
          </cell>
          <cell r="K5801">
            <v>0</v>
          </cell>
          <cell r="L5801">
            <v>0.13964489999999999</v>
          </cell>
          <cell r="M5801">
            <v>0.34126990000000001</v>
          </cell>
          <cell r="N5801">
            <v>0.34126990000000001</v>
          </cell>
          <cell r="O5801">
            <v>45</v>
          </cell>
        </row>
        <row r="5802">
          <cell r="A5802" t="str">
            <v>C&amp;I</v>
          </cell>
          <cell r="B5802">
            <v>17</v>
          </cell>
          <cell r="C5802" t="str">
            <v>S</v>
          </cell>
          <cell r="D5802" t="str">
            <v>Switch</v>
          </cell>
          <cell r="E5802" t="str">
            <v>Enrollment Date Quintile: Middle</v>
          </cell>
          <cell r="F5802">
            <v>95.196299999999994</v>
          </cell>
          <cell r="G5802">
            <v>4.1009989999999998</v>
          </cell>
          <cell r="H5802">
            <v>4.228688</v>
          </cell>
          <cell r="I5802">
            <v>-0.33387860000000003</v>
          </cell>
          <cell r="J5802">
            <v>-0.1366204</v>
          </cell>
          <cell r="K5802">
            <v>0</v>
          </cell>
          <cell r="L5802">
            <v>0.1366204</v>
          </cell>
          <cell r="M5802">
            <v>0.33387860000000003</v>
          </cell>
          <cell r="N5802">
            <v>0.33387860000000003</v>
          </cell>
          <cell r="O5802">
            <v>45</v>
          </cell>
        </row>
        <row r="5803">
          <cell r="A5803" t="str">
            <v>C&amp;I</v>
          </cell>
          <cell r="B5803">
            <v>18</v>
          </cell>
          <cell r="C5803" t="str">
            <v>S</v>
          </cell>
          <cell r="D5803" t="str">
            <v>Switch</v>
          </cell>
          <cell r="E5803" t="str">
            <v>Enrollment Date Quintile: Middle</v>
          </cell>
          <cell r="F5803">
            <v>94.167100000000005</v>
          </cell>
          <cell r="G5803">
            <v>4.0515299999999996</v>
          </cell>
          <cell r="H5803">
            <v>3.9657010000000001</v>
          </cell>
          <cell r="I5803">
            <v>-0.33482139999999999</v>
          </cell>
          <cell r="J5803">
            <v>-0.13700619999999999</v>
          </cell>
          <cell r="K5803">
            <v>0</v>
          </cell>
          <cell r="L5803">
            <v>0.13700619999999999</v>
          </cell>
          <cell r="M5803">
            <v>0.33482139999999999</v>
          </cell>
          <cell r="N5803">
            <v>0.33482139999999999</v>
          </cell>
          <cell r="O5803">
            <v>45</v>
          </cell>
        </row>
        <row r="5804">
          <cell r="A5804" t="str">
            <v>C&amp;I</v>
          </cell>
          <cell r="B5804">
            <v>19</v>
          </cell>
          <cell r="C5804" t="str">
            <v>S</v>
          </cell>
          <cell r="D5804" t="str">
            <v>Switch</v>
          </cell>
          <cell r="E5804" t="str">
            <v>Enrollment Date Quintile: Middle</v>
          </cell>
          <cell r="F5804">
            <v>91.398499999999999</v>
          </cell>
          <cell r="G5804">
            <v>3.3141470000000002</v>
          </cell>
          <cell r="H5804">
            <v>3.1815479999999998</v>
          </cell>
          <cell r="I5804">
            <v>-0.33765869999999998</v>
          </cell>
          <cell r="J5804">
            <v>-0.13816719999999999</v>
          </cell>
          <cell r="K5804">
            <v>0</v>
          </cell>
          <cell r="L5804">
            <v>0.13816719999999999</v>
          </cell>
          <cell r="M5804">
            <v>0.33765869999999998</v>
          </cell>
          <cell r="N5804">
            <v>0.33765869999999998</v>
          </cell>
          <cell r="O5804">
            <v>45</v>
          </cell>
        </row>
        <row r="5805">
          <cell r="A5805" t="str">
            <v>C&amp;I</v>
          </cell>
          <cell r="B5805">
            <v>20</v>
          </cell>
          <cell r="C5805" t="str">
            <v>S</v>
          </cell>
          <cell r="D5805" t="str">
            <v>Switch</v>
          </cell>
          <cell r="E5805" t="str">
            <v>Enrollment Date Quintile: Middle</v>
          </cell>
          <cell r="F5805">
            <v>84.919799999999995</v>
          </cell>
          <cell r="G5805">
            <v>2.6643780000000001</v>
          </cell>
          <cell r="H5805">
            <v>2.650452</v>
          </cell>
          <cell r="I5805">
            <v>-0.33062979999999997</v>
          </cell>
          <cell r="J5805">
            <v>-0.13529099999999999</v>
          </cell>
          <cell r="K5805">
            <v>0</v>
          </cell>
          <cell r="L5805">
            <v>0.13529099999999999</v>
          </cell>
          <cell r="M5805">
            <v>0.33062979999999997</v>
          </cell>
          <cell r="N5805">
            <v>0.33062979999999997</v>
          </cell>
          <cell r="O5805">
            <v>45</v>
          </cell>
        </row>
        <row r="5806">
          <cell r="A5806" t="str">
            <v>C&amp;I</v>
          </cell>
          <cell r="B5806">
            <v>21</v>
          </cell>
          <cell r="C5806" t="str">
            <v>S</v>
          </cell>
          <cell r="D5806" t="str">
            <v>Switch</v>
          </cell>
          <cell r="E5806" t="str">
            <v>Enrollment Date Quintile: Middle</v>
          </cell>
          <cell r="F5806">
            <v>80.210499999999996</v>
          </cell>
          <cell r="G5806">
            <v>2.3350840000000002</v>
          </cell>
          <cell r="H5806">
            <v>2.4417230000000001</v>
          </cell>
          <cell r="I5806">
            <v>-0.32431500000000002</v>
          </cell>
          <cell r="J5806">
            <v>-0.13270709999999999</v>
          </cell>
          <cell r="K5806">
            <v>0</v>
          </cell>
          <cell r="L5806">
            <v>0.13270709999999999</v>
          </cell>
          <cell r="M5806">
            <v>0.32431500000000002</v>
          </cell>
          <cell r="N5806">
            <v>0.32431500000000002</v>
          </cell>
          <cell r="O5806">
            <v>45</v>
          </cell>
        </row>
        <row r="5807">
          <cell r="A5807" t="str">
            <v>C&amp;I</v>
          </cell>
          <cell r="B5807">
            <v>22</v>
          </cell>
          <cell r="C5807" t="str">
            <v>S</v>
          </cell>
          <cell r="D5807" t="str">
            <v>Switch</v>
          </cell>
          <cell r="E5807" t="str">
            <v>Enrollment Date Quintile: Middle</v>
          </cell>
          <cell r="F5807">
            <v>75.835300000000004</v>
          </cell>
          <cell r="G5807">
            <v>2.110633</v>
          </cell>
          <cell r="H5807">
            <v>1.7394430000000001</v>
          </cell>
          <cell r="I5807">
            <v>-0.32278109999999999</v>
          </cell>
          <cell r="J5807">
            <v>-0.13207940000000001</v>
          </cell>
          <cell r="K5807">
            <v>0</v>
          </cell>
          <cell r="L5807">
            <v>0.13207940000000001</v>
          </cell>
          <cell r="M5807">
            <v>0.32278109999999999</v>
          </cell>
          <cell r="N5807">
            <v>0.32278109999999999</v>
          </cell>
          <cell r="O5807">
            <v>45</v>
          </cell>
        </row>
        <row r="5808">
          <cell r="A5808" t="str">
            <v>C&amp;I</v>
          </cell>
          <cell r="B5808">
            <v>23</v>
          </cell>
          <cell r="C5808" t="str">
            <v>S</v>
          </cell>
          <cell r="D5808" t="str">
            <v>Switch</v>
          </cell>
          <cell r="E5808" t="str">
            <v>Enrollment Date Quintile: Middle</v>
          </cell>
          <cell r="F5808">
            <v>73.811199999999999</v>
          </cell>
          <cell r="G5808">
            <v>1.3757539999999999</v>
          </cell>
          <cell r="H5808">
            <v>1.311072</v>
          </cell>
          <cell r="I5808">
            <v>-0.31716860000000002</v>
          </cell>
          <cell r="J5808">
            <v>-0.1297828</v>
          </cell>
          <cell r="K5808">
            <v>0</v>
          </cell>
          <cell r="L5808">
            <v>0.1297828</v>
          </cell>
          <cell r="M5808">
            <v>0.31716860000000002</v>
          </cell>
          <cell r="N5808">
            <v>0.31716860000000002</v>
          </cell>
          <cell r="O5808">
            <v>45</v>
          </cell>
        </row>
        <row r="5809">
          <cell r="A5809" t="str">
            <v>C&amp;I</v>
          </cell>
          <cell r="B5809">
            <v>24</v>
          </cell>
          <cell r="C5809" t="str">
            <v>S</v>
          </cell>
          <cell r="D5809" t="str">
            <v>Switch</v>
          </cell>
          <cell r="E5809" t="str">
            <v>Enrollment Date Quintile: Middle</v>
          </cell>
          <cell r="F5809">
            <v>72.020099999999999</v>
          </cell>
          <cell r="G5809">
            <v>0.99630819999999998</v>
          </cell>
          <cell r="H5809">
            <v>1.094895</v>
          </cell>
          <cell r="I5809">
            <v>-0.32712469999999999</v>
          </cell>
          <cell r="J5809">
            <v>-0.1338568</v>
          </cell>
          <cell r="K5809">
            <v>0</v>
          </cell>
          <cell r="L5809">
            <v>0.1338568</v>
          </cell>
          <cell r="M5809">
            <v>0.32712469999999999</v>
          </cell>
          <cell r="N5809">
            <v>0.32712469999999999</v>
          </cell>
          <cell r="O5809">
            <v>45</v>
          </cell>
        </row>
        <row r="5810">
          <cell r="A5810" t="str">
            <v>C&amp;I</v>
          </cell>
          <cell r="B5810">
            <v>1</v>
          </cell>
          <cell r="C5810" t="str">
            <v>S</v>
          </cell>
          <cell r="D5810" t="str">
            <v>Switch</v>
          </cell>
          <cell r="E5810" t="str">
            <v>Industry: Agriculture, Mining &amp; Construction</v>
          </cell>
          <cell r="F5810">
            <v>66.833299999999994</v>
          </cell>
          <cell r="G5810">
            <v>0.76455119999999999</v>
          </cell>
          <cell r="H5810">
            <v>2.2038989999999998</v>
          </cell>
          <cell r="I5810">
            <v>-0.73678560000000004</v>
          </cell>
          <cell r="J5810">
            <v>-0.3014867</v>
          </cell>
          <cell r="K5810">
            <v>0</v>
          </cell>
          <cell r="L5810">
            <v>0.3014867</v>
          </cell>
          <cell r="M5810">
            <v>0.73678560000000004</v>
          </cell>
          <cell r="N5810">
            <v>0.73678560000000004</v>
          </cell>
          <cell r="O5810">
            <v>15</v>
          </cell>
        </row>
        <row r="5811">
          <cell r="A5811" t="str">
            <v>C&amp;I</v>
          </cell>
          <cell r="B5811">
            <v>2</v>
          </cell>
          <cell r="C5811" t="str">
            <v>S</v>
          </cell>
          <cell r="D5811" t="str">
            <v>Switch</v>
          </cell>
          <cell r="E5811" t="str">
            <v>Industry: Agriculture, Mining &amp; Construction</v>
          </cell>
          <cell r="F5811">
            <v>64.5</v>
          </cell>
          <cell r="G5811">
            <v>0.66330909999999998</v>
          </cell>
          <cell r="H5811">
            <v>2.2638660000000002</v>
          </cell>
          <cell r="I5811">
            <v>-0.7236823</v>
          </cell>
          <cell r="J5811">
            <v>-0.29612490000000002</v>
          </cell>
          <cell r="K5811">
            <v>0</v>
          </cell>
          <cell r="L5811">
            <v>0.29612490000000002</v>
          </cell>
          <cell r="M5811">
            <v>0.7236823</v>
          </cell>
          <cell r="N5811">
            <v>0.7236823</v>
          </cell>
          <cell r="O5811">
            <v>15</v>
          </cell>
        </row>
        <row r="5812">
          <cell r="A5812" t="str">
            <v>C&amp;I</v>
          </cell>
          <cell r="B5812">
            <v>3</v>
          </cell>
          <cell r="C5812" t="str">
            <v>S</v>
          </cell>
          <cell r="D5812" t="str">
            <v>Switch</v>
          </cell>
          <cell r="E5812" t="str">
            <v>Industry: Agriculture, Mining &amp; Construction</v>
          </cell>
          <cell r="F5812">
            <v>63.833300000000001</v>
          </cell>
          <cell r="G5812">
            <v>0.72219630000000001</v>
          </cell>
          <cell r="H5812">
            <v>2.365383</v>
          </cell>
          <cell r="I5812">
            <v>-0.72111029999999998</v>
          </cell>
          <cell r="J5812">
            <v>-0.29507250000000002</v>
          </cell>
          <cell r="K5812">
            <v>0</v>
          </cell>
          <cell r="L5812">
            <v>0.29507250000000002</v>
          </cell>
          <cell r="M5812">
            <v>0.72111029999999998</v>
          </cell>
          <cell r="N5812">
            <v>0.72111029999999998</v>
          </cell>
          <cell r="O5812">
            <v>15</v>
          </cell>
        </row>
        <row r="5813">
          <cell r="A5813" t="str">
            <v>C&amp;I</v>
          </cell>
          <cell r="B5813">
            <v>4</v>
          </cell>
          <cell r="C5813" t="str">
            <v>S</v>
          </cell>
          <cell r="D5813" t="str">
            <v>Switch</v>
          </cell>
          <cell r="E5813" t="str">
            <v>Industry: Agriculture, Mining &amp; Construction</v>
          </cell>
          <cell r="F5813">
            <v>63.5</v>
          </cell>
          <cell r="G5813">
            <v>0.67449400000000004</v>
          </cell>
          <cell r="H5813">
            <v>2.2374000000000001</v>
          </cell>
          <cell r="I5813">
            <v>-0.70704279999999997</v>
          </cell>
          <cell r="J5813">
            <v>-0.28931610000000002</v>
          </cell>
          <cell r="K5813">
            <v>0</v>
          </cell>
          <cell r="L5813">
            <v>0.28931610000000002</v>
          </cell>
          <cell r="M5813">
            <v>0.70704279999999997</v>
          </cell>
          <cell r="N5813">
            <v>0.70704279999999997</v>
          </cell>
          <cell r="O5813">
            <v>15</v>
          </cell>
        </row>
        <row r="5814">
          <cell r="A5814" t="str">
            <v>C&amp;I</v>
          </cell>
          <cell r="B5814">
            <v>5</v>
          </cell>
          <cell r="C5814" t="str">
            <v>S</v>
          </cell>
          <cell r="D5814" t="str">
            <v>Switch</v>
          </cell>
          <cell r="E5814" t="str">
            <v>Industry: Agriculture, Mining &amp; Construction</v>
          </cell>
          <cell r="F5814">
            <v>62.666699999999999</v>
          </cell>
          <cell r="G5814">
            <v>0.5256383</v>
          </cell>
          <cell r="H5814">
            <v>2.1753</v>
          </cell>
          <cell r="I5814">
            <v>-0.70317180000000001</v>
          </cell>
          <cell r="J5814">
            <v>-0.28773219999999999</v>
          </cell>
          <cell r="K5814">
            <v>0</v>
          </cell>
          <cell r="L5814">
            <v>0.28773219999999999</v>
          </cell>
          <cell r="M5814">
            <v>0.70317180000000001</v>
          </cell>
          <cell r="N5814">
            <v>0.70317180000000001</v>
          </cell>
          <cell r="O5814">
            <v>15</v>
          </cell>
        </row>
        <row r="5815">
          <cell r="A5815" t="str">
            <v>C&amp;I</v>
          </cell>
          <cell r="B5815">
            <v>6</v>
          </cell>
          <cell r="C5815" t="str">
            <v>S</v>
          </cell>
          <cell r="D5815" t="str">
            <v>Switch</v>
          </cell>
          <cell r="E5815" t="str">
            <v>Industry: Agriculture, Mining &amp; Construction</v>
          </cell>
          <cell r="F5815">
            <v>62</v>
          </cell>
          <cell r="G5815">
            <v>0.51076670000000002</v>
          </cell>
          <cell r="H5815">
            <v>1.7825500000000001</v>
          </cell>
          <cell r="I5815">
            <v>-0.71115680000000003</v>
          </cell>
          <cell r="J5815">
            <v>-0.29099960000000002</v>
          </cell>
          <cell r="K5815">
            <v>0</v>
          </cell>
          <cell r="L5815">
            <v>0.29099960000000002</v>
          </cell>
          <cell r="M5815">
            <v>0.71115680000000003</v>
          </cell>
          <cell r="N5815">
            <v>0.71115680000000003</v>
          </cell>
          <cell r="O5815">
            <v>15</v>
          </cell>
        </row>
        <row r="5816">
          <cell r="A5816" t="str">
            <v>C&amp;I</v>
          </cell>
          <cell r="B5816">
            <v>7</v>
          </cell>
          <cell r="C5816" t="str">
            <v>S</v>
          </cell>
          <cell r="D5816" t="str">
            <v>Switch</v>
          </cell>
          <cell r="E5816" t="str">
            <v>Industry: Agriculture, Mining &amp; Construction</v>
          </cell>
          <cell r="F5816">
            <v>60.833300000000001</v>
          </cell>
          <cell r="G5816">
            <v>0.72791229999999996</v>
          </cell>
          <cell r="H5816">
            <v>1.7724660000000001</v>
          </cell>
          <cell r="I5816">
            <v>-0.76570640000000001</v>
          </cell>
          <cell r="J5816">
            <v>-0.31332080000000001</v>
          </cell>
          <cell r="K5816">
            <v>0</v>
          </cell>
          <cell r="L5816">
            <v>0.31332080000000001</v>
          </cell>
          <cell r="M5816">
            <v>0.76570640000000001</v>
          </cell>
          <cell r="N5816">
            <v>0.76570640000000001</v>
          </cell>
          <cell r="O5816">
            <v>15</v>
          </cell>
        </row>
        <row r="5817">
          <cell r="A5817" t="str">
            <v>C&amp;I</v>
          </cell>
          <cell r="B5817">
            <v>8</v>
          </cell>
          <cell r="C5817" t="str">
            <v>S</v>
          </cell>
          <cell r="D5817" t="str">
            <v>Switch</v>
          </cell>
          <cell r="E5817" t="str">
            <v>Industry: Agriculture, Mining &amp; Construction</v>
          </cell>
          <cell r="F5817">
            <v>62.333300000000001</v>
          </cell>
          <cell r="G5817">
            <v>1.5807500000000001</v>
          </cell>
          <cell r="H5817">
            <v>2.0814330000000001</v>
          </cell>
          <cell r="I5817">
            <v>-0.8513792</v>
          </cell>
          <cell r="J5817">
            <v>-0.3483774</v>
          </cell>
          <cell r="K5817">
            <v>0</v>
          </cell>
          <cell r="L5817">
            <v>0.3483774</v>
          </cell>
          <cell r="M5817">
            <v>0.8513792</v>
          </cell>
          <cell r="N5817">
            <v>0.8513792</v>
          </cell>
          <cell r="O5817">
            <v>15</v>
          </cell>
        </row>
        <row r="5818">
          <cell r="A5818" t="str">
            <v>C&amp;I</v>
          </cell>
          <cell r="B5818">
            <v>9</v>
          </cell>
          <cell r="C5818" t="str">
            <v>S</v>
          </cell>
          <cell r="D5818" t="str">
            <v>Switch</v>
          </cell>
          <cell r="E5818" t="str">
            <v>Industry: Agriculture, Mining &amp; Construction</v>
          </cell>
          <cell r="F5818">
            <v>68.666700000000006</v>
          </cell>
          <cell r="G5818">
            <v>1.80969</v>
          </cell>
          <cell r="H5818">
            <v>2.5840830000000001</v>
          </cell>
          <cell r="I5818">
            <v>-0.89725410000000005</v>
          </cell>
          <cell r="J5818">
            <v>-0.36714910000000001</v>
          </cell>
          <cell r="K5818">
            <v>0</v>
          </cell>
          <cell r="L5818">
            <v>0.36714910000000001</v>
          </cell>
          <cell r="M5818">
            <v>0.89725410000000005</v>
          </cell>
          <cell r="N5818">
            <v>0.89725410000000005</v>
          </cell>
          <cell r="O5818">
            <v>15</v>
          </cell>
        </row>
        <row r="5819">
          <cell r="A5819" t="str">
            <v>C&amp;I</v>
          </cell>
          <cell r="B5819">
            <v>10</v>
          </cell>
          <cell r="C5819" t="str">
            <v>S</v>
          </cell>
          <cell r="D5819" t="str">
            <v>Switch</v>
          </cell>
          <cell r="E5819" t="str">
            <v>Industry: Agriculture, Mining &amp; Construction</v>
          </cell>
          <cell r="F5819">
            <v>75.5</v>
          </cell>
          <cell r="G5819">
            <v>2.0405090000000001</v>
          </cell>
          <cell r="H5819">
            <v>2.475133</v>
          </cell>
          <cell r="I5819">
            <v>-0.88086770000000003</v>
          </cell>
          <cell r="J5819">
            <v>-0.36044389999999998</v>
          </cell>
          <cell r="K5819">
            <v>0</v>
          </cell>
          <cell r="L5819">
            <v>0.36044389999999998</v>
          </cell>
          <cell r="M5819">
            <v>0.88086770000000003</v>
          </cell>
          <cell r="N5819">
            <v>0.88086770000000003</v>
          </cell>
          <cell r="O5819">
            <v>15</v>
          </cell>
        </row>
        <row r="5820">
          <cell r="A5820" t="str">
            <v>C&amp;I</v>
          </cell>
          <cell r="B5820">
            <v>11</v>
          </cell>
          <cell r="C5820" t="str">
            <v>S</v>
          </cell>
          <cell r="D5820" t="str">
            <v>Switch</v>
          </cell>
          <cell r="E5820" t="str">
            <v>Industry: Agriculture, Mining &amp; Construction</v>
          </cell>
          <cell r="F5820">
            <v>80.666700000000006</v>
          </cell>
          <cell r="G5820">
            <v>2.5258400000000001</v>
          </cell>
          <cell r="H5820">
            <v>2.5455830000000002</v>
          </cell>
          <cell r="I5820">
            <v>-0.88366999999999996</v>
          </cell>
          <cell r="J5820">
            <v>-0.36159059999999998</v>
          </cell>
          <cell r="K5820">
            <v>0</v>
          </cell>
          <cell r="L5820">
            <v>0.36159059999999998</v>
          </cell>
          <cell r="M5820">
            <v>0.88366999999999996</v>
          </cell>
          <cell r="N5820">
            <v>0.88366999999999996</v>
          </cell>
          <cell r="O5820">
            <v>15</v>
          </cell>
        </row>
        <row r="5821">
          <cell r="A5821" t="str">
            <v>C&amp;I</v>
          </cell>
          <cell r="B5821">
            <v>12</v>
          </cell>
          <cell r="C5821" t="str">
            <v>S</v>
          </cell>
          <cell r="D5821" t="str">
            <v>Switch</v>
          </cell>
          <cell r="E5821" t="str">
            <v>Industry: Agriculture, Mining &amp; Construction</v>
          </cell>
          <cell r="F5821">
            <v>84.833299999999994</v>
          </cell>
          <cell r="G5821">
            <v>2.2910370000000002</v>
          </cell>
          <cell r="H5821">
            <v>2.1434660000000001</v>
          </cell>
          <cell r="I5821">
            <v>-0.85029650000000001</v>
          </cell>
          <cell r="J5821">
            <v>-0.34793439999999998</v>
          </cell>
          <cell r="K5821">
            <v>0</v>
          </cell>
          <cell r="L5821">
            <v>0.34793439999999998</v>
          </cell>
          <cell r="M5821">
            <v>0.85029650000000001</v>
          </cell>
          <cell r="N5821">
            <v>0.85029650000000001</v>
          </cell>
          <cell r="O5821">
            <v>15</v>
          </cell>
        </row>
        <row r="5822">
          <cell r="A5822" t="str">
            <v>C&amp;I</v>
          </cell>
          <cell r="B5822">
            <v>13</v>
          </cell>
          <cell r="C5822" t="str">
            <v>S</v>
          </cell>
          <cell r="D5822" t="str">
            <v>Switch</v>
          </cell>
          <cell r="E5822" t="str">
            <v>Industry: Agriculture, Mining &amp; Construction</v>
          </cell>
          <cell r="F5822">
            <v>87.833299999999994</v>
          </cell>
          <cell r="G5822">
            <v>2.1400269999999999</v>
          </cell>
          <cell r="H5822">
            <v>2.0542660000000001</v>
          </cell>
          <cell r="I5822">
            <v>-0.82930119999999996</v>
          </cell>
          <cell r="J5822">
            <v>-0.33934330000000001</v>
          </cell>
          <cell r="K5822">
            <v>0</v>
          </cell>
          <cell r="L5822">
            <v>0.33934330000000001</v>
          </cell>
          <cell r="M5822">
            <v>0.82930119999999996</v>
          </cell>
          <cell r="N5822">
            <v>0.82930119999999996</v>
          </cell>
          <cell r="O5822">
            <v>15</v>
          </cell>
        </row>
        <row r="5823">
          <cell r="A5823" t="str">
            <v>C&amp;I</v>
          </cell>
          <cell r="B5823">
            <v>14</v>
          </cell>
          <cell r="C5823" t="str">
            <v>S</v>
          </cell>
          <cell r="D5823" t="str">
            <v>Switch</v>
          </cell>
          <cell r="E5823" t="str">
            <v>Industry: Agriculture, Mining &amp; Construction</v>
          </cell>
          <cell r="F5823">
            <v>91</v>
          </cell>
          <cell r="G5823">
            <v>2.0970719999999998</v>
          </cell>
          <cell r="H5823">
            <v>2.0195660000000002</v>
          </cell>
          <cell r="I5823">
            <v>-0.80371110000000001</v>
          </cell>
          <cell r="J5823">
            <v>-0.3288721</v>
          </cell>
          <cell r="K5823">
            <v>0</v>
          </cell>
          <cell r="L5823">
            <v>0.3288721</v>
          </cell>
          <cell r="M5823">
            <v>0.80371110000000001</v>
          </cell>
          <cell r="N5823">
            <v>0.80371110000000001</v>
          </cell>
          <cell r="O5823">
            <v>15</v>
          </cell>
        </row>
        <row r="5824">
          <cell r="A5824" t="str">
            <v>C&amp;I</v>
          </cell>
          <cell r="B5824">
            <v>15</v>
          </cell>
          <cell r="C5824" t="str">
            <v>S</v>
          </cell>
          <cell r="D5824" t="str">
            <v>Switch</v>
          </cell>
          <cell r="E5824" t="str">
            <v>Industry: Agriculture, Mining &amp; Construction</v>
          </cell>
          <cell r="F5824">
            <v>93.666700000000006</v>
          </cell>
          <cell r="G5824">
            <v>1.9910730000000001</v>
          </cell>
          <cell r="H5824">
            <v>2.2821660000000001</v>
          </cell>
          <cell r="I5824">
            <v>-0.79486199999999996</v>
          </cell>
          <cell r="J5824">
            <v>-0.32525110000000002</v>
          </cell>
          <cell r="K5824">
            <v>0</v>
          </cell>
          <cell r="L5824">
            <v>0.32525110000000002</v>
          </cell>
          <cell r="M5824">
            <v>0.79486199999999996</v>
          </cell>
          <cell r="N5824">
            <v>0.79486199999999996</v>
          </cell>
          <cell r="O5824">
            <v>15</v>
          </cell>
        </row>
        <row r="5825">
          <cell r="A5825" t="str">
            <v>C&amp;I</v>
          </cell>
          <cell r="B5825">
            <v>16</v>
          </cell>
          <cell r="C5825" t="str">
            <v>S</v>
          </cell>
          <cell r="D5825" t="str">
            <v>Switch</v>
          </cell>
          <cell r="E5825" t="str">
            <v>Industry: Agriculture, Mining &amp; Construction</v>
          </cell>
          <cell r="F5825">
            <v>95.5</v>
          </cell>
          <cell r="G5825">
            <v>1.6563129999999999</v>
          </cell>
          <cell r="H5825">
            <v>2.136333</v>
          </cell>
          <cell r="I5825">
            <v>-0.87041109999999999</v>
          </cell>
          <cell r="J5825">
            <v>-0.35616520000000002</v>
          </cell>
          <cell r="K5825">
            <v>0</v>
          </cell>
          <cell r="L5825">
            <v>0.35616520000000002</v>
          </cell>
          <cell r="M5825">
            <v>0.87041109999999999</v>
          </cell>
          <cell r="N5825">
            <v>0.87041109999999999</v>
          </cell>
          <cell r="O5825">
            <v>15</v>
          </cell>
        </row>
        <row r="5826">
          <cell r="A5826" t="str">
            <v>C&amp;I</v>
          </cell>
          <cell r="B5826">
            <v>17</v>
          </cell>
          <cell r="C5826" t="str">
            <v>S</v>
          </cell>
          <cell r="D5826" t="str">
            <v>Switch</v>
          </cell>
          <cell r="E5826" t="str">
            <v>Industry: Agriculture, Mining &amp; Construction</v>
          </cell>
          <cell r="F5826">
            <v>96</v>
          </cell>
          <cell r="G5826">
            <v>1.5595650000000001</v>
          </cell>
          <cell r="H5826">
            <v>2.1072160000000002</v>
          </cell>
          <cell r="I5826">
            <v>-0.8422963</v>
          </cell>
          <cell r="J5826">
            <v>-0.34466079999999999</v>
          </cell>
          <cell r="K5826">
            <v>0</v>
          </cell>
          <cell r="L5826">
            <v>0.34466079999999999</v>
          </cell>
          <cell r="M5826">
            <v>0.8422963</v>
          </cell>
          <cell r="N5826">
            <v>0.8422963</v>
          </cell>
          <cell r="O5826">
            <v>15</v>
          </cell>
        </row>
        <row r="5827">
          <cell r="A5827" t="str">
            <v>C&amp;I</v>
          </cell>
          <cell r="B5827">
            <v>18</v>
          </cell>
          <cell r="C5827" t="str">
            <v>S</v>
          </cell>
          <cell r="D5827" t="str">
            <v>Switch</v>
          </cell>
          <cell r="E5827" t="str">
            <v>Industry: Agriculture, Mining &amp; Construction</v>
          </cell>
          <cell r="F5827">
            <v>95.166700000000006</v>
          </cell>
          <cell r="G5827">
            <v>1.9334150000000001</v>
          </cell>
          <cell r="H5827">
            <v>2.3104330000000002</v>
          </cell>
          <cell r="I5827">
            <v>-0.88400409999999996</v>
          </cell>
          <cell r="J5827">
            <v>-0.36172729999999997</v>
          </cell>
          <cell r="K5827">
            <v>0</v>
          </cell>
          <cell r="L5827">
            <v>0.36172729999999997</v>
          </cell>
          <cell r="M5827">
            <v>0.88400409999999996</v>
          </cell>
          <cell r="N5827">
            <v>0.88400409999999996</v>
          </cell>
          <cell r="O5827">
            <v>15</v>
          </cell>
        </row>
        <row r="5828">
          <cell r="A5828" t="str">
            <v>C&amp;I</v>
          </cell>
          <cell r="B5828">
            <v>19</v>
          </cell>
          <cell r="C5828" t="str">
            <v>S</v>
          </cell>
          <cell r="D5828" t="str">
            <v>Switch</v>
          </cell>
          <cell r="E5828" t="str">
            <v>Industry: Agriculture, Mining &amp; Construction</v>
          </cell>
          <cell r="F5828">
            <v>92.666700000000006</v>
          </cell>
          <cell r="G5828">
            <v>1.490828</v>
          </cell>
          <cell r="H5828">
            <v>2.4532500000000002</v>
          </cell>
          <cell r="I5828">
            <v>-0.8956326</v>
          </cell>
          <cell r="J5828">
            <v>-0.36648560000000002</v>
          </cell>
          <cell r="K5828">
            <v>0</v>
          </cell>
          <cell r="L5828">
            <v>0.36648560000000002</v>
          </cell>
          <cell r="M5828">
            <v>0.8956326</v>
          </cell>
          <cell r="N5828">
            <v>0.8956326</v>
          </cell>
          <cell r="O5828">
            <v>15</v>
          </cell>
        </row>
        <row r="5829">
          <cell r="A5829" t="str">
            <v>C&amp;I</v>
          </cell>
          <cell r="B5829">
            <v>20</v>
          </cell>
          <cell r="C5829" t="str">
            <v>S</v>
          </cell>
          <cell r="D5829" t="str">
            <v>Switch</v>
          </cell>
          <cell r="E5829" t="str">
            <v>Industry: Agriculture, Mining &amp; Construction</v>
          </cell>
          <cell r="F5829">
            <v>86.833299999999994</v>
          </cell>
          <cell r="G5829">
            <v>0.97065749999999995</v>
          </cell>
          <cell r="H5829">
            <v>2.2644660000000001</v>
          </cell>
          <cell r="I5829">
            <v>-0.88987640000000001</v>
          </cell>
          <cell r="J5829">
            <v>-0.36413020000000001</v>
          </cell>
          <cell r="K5829">
            <v>0</v>
          </cell>
          <cell r="L5829">
            <v>0.36413020000000001</v>
          </cell>
          <cell r="M5829">
            <v>0.88987640000000001</v>
          </cell>
          <cell r="N5829">
            <v>0.88987640000000001</v>
          </cell>
          <cell r="O5829">
            <v>15</v>
          </cell>
        </row>
        <row r="5830">
          <cell r="A5830" t="str">
            <v>C&amp;I</v>
          </cell>
          <cell r="B5830">
            <v>21</v>
          </cell>
          <cell r="C5830" t="str">
            <v>S</v>
          </cell>
          <cell r="D5830" t="str">
            <v>Switch</v>
          </cell>
          <cell r="E5830" t="str">
            <v>Industry: Agriculture, Mining &amp; Construction</v>
          </cell>
          <cell r="F5830">
            <v>81.666700000000006</v>
          </cell>
          <cell r="G5830">
            <v>1.1538310000000001</v>
          </cell>
          <cell r="H5830">
            <v>2.3787989999999999</v>
          </cell>
          <cell r="I5830">
            <v>-0.84902129999999998</v>
          </cell>
          <cell r="J5830">
            <v>-0.34741260000000002</v>
          </cell>
          <cell r="K5830">
            <v>0</v>
          </cell>
          <cell r="L5830">
            <v>0.34741260000000002</v>
          </cell>
          <cell r="M5830">
            <v>0.84902129999999998</v>
          </cell>
          <cell r="N5830">
            <v>0.84902129999999998</v>
          </cell>
          <cell r="O5830">
            <v>15</v>
          </cell>
        </row>
        <row r="5831">
          <cell r="A5831" t="str">
            <v>C&amp;I</v>
          </cell>
          <cell r="B5831">
            <v>22</v>
          </cell>
          <cell r="C5831" t="str">
            <v>S</v>
          </cell>
          <cell r="D5831" t="str">
            <v>Switch</v>
          </cell>
          <cell r="E5831" t="str">
            <v>Industry: Agriculture, Mining &amp; Construction</v>
          </cell>
          <cell r="F5831">
            <v>78.5</v>
          </cell>
          <cell r="G5831">
            <v>1.529577</v>
          </cell>
          <cell r="H5831">
            <v>2.6189</v>
          </cell>
          <cell r="I5831">
            <v>-0.82787869999999997</v>
          </cell>
          <cell r="J5831">
            <v>-0.33876119999999998</v>
          </cell>
          <cell r="K5831">
            <v>0</v>
          </cell>
          <cell r="L5831">
            <v>0.33876119999999998</v>
          </cell>
          <cell r="M5831">
            <v>0.82787869999999997</v>
          </cell>
          <cell r="N5831">
            <v>0.82787869999999997</v>
          </cell>
          <cell r="O5831">
            <v>15</v>
          </cell>
        </row>
        <row r="5832">
          <cell r="A5832" t="str">
            <v>C&amp;I</v>
          </cell>
          <cell r="B5832">
            <v>23</v>
          </cell>
          <cell r="C5832" t="str">
            <v>S</v>
          </cell>
          <cell r="D5832" t="str">
            <v>Switch</v>
          </cell>
          <cell r="E5832" t="str">
            <v>Industry: Agriculture, Mining &amp; Construction</v>
          </cell>
          <cell r="F5832">
            <v>75.333299999999994</v>
          </cell>
          <cell r="G5832">
            <v>1.043533</v>
          </cell>
          <cell r="H5832">
            <v>2.5336660000000002</v>
          </cell>
          <cell r="I5832">
            <v>-0.78719510000000004</v>
          </cell>
          <cell r="J5832">
            <v>-0.32211380000000001</v>
          </cell>
          <cell r="K5832">
            <v>0</v>
          </cell>
          <cell r="L5832">
            <v>0.32211380000000001</v>
          </cell>
          <cell r="M5832">
            <v>0.78719510000000004</v>
          </cell>
          <cell r="N5832">
            <v>0.78719510000000004</v>
          </cell>
          <cell r="O5832">
            <v>15</v>
          </cell>
        </row>
        <row r="5833">
          <cell r="A5833" t="str">
            <v>C&amp;I</v>
          </cell>
          <cell r="B5833">
            <v>24</v>
          </cell>
          <cell r="C5833" t="str">
            <v>S</v>
          </cell>
          <cell r="D5833" t="str">
            <v>Switch</v>
          </cell>
          <cell r="E5833" t="str">
            <v>Industry: Agriculture, Mining &amp; Construction</v>
          </cell>
          <cell r="F5833">
            <v>73.166700000000006</v>
          </cell>
          <cell r="G5833">
            <v>1.046489</v>
          </cell>
          <cell r="H5833">
            <v>2.739716</v>
          </cell>
          <cell r="I5833">
            <v>-0.76538399999999995</v>
          </cell>
          <cell r="J5833">
            <v>-0.31318889999999999</v>
          </cell>
          <cell r="K5833">
            <v>0</v>
          </cell>
          <cell r="L5833">
            <v>0.31318889999999999</v>
          </cell>
          <cell r="M5833">
            <v>0.76538399999999995</v>
          </cell>
          <cell r="N5833">
            <v>0.76538399999999995</v>
          </cell>
          <cell r="O5833">
            <v>15</v>
          </cell>
        </row>
        <row r="5834">
          <cell r="A5834" t="str">
            <v>C&amp;I</v>
          </cell>
          <cell r="B5834">
            <v>1</v>
          </cell>
          <cell r="C5834" t="str">
            <v>S</v>
          </cell>
          <cell r="D5834" t="str">
            <v>Switch</v>
          </cell>
          <cell r="E5834" t="str">
            <v>Industry: Institutional/Government</v>
          </cell>
          <cell r="F5834">
            <v>69.428600000000003</v>
          </cell>
          <cell r="G5834">
            <v>1.283855</v>
          </cell>
          <cell r="H5834">
            <v>1.596214</v>
          </cell>
          <cell r="I5834">
            <v>-0.7445927</v>
          </cell>
          <cell r="J5834">
            <v>-0.30468129999999999</v>
          </cell>
          <cell r="K5834">
            <v>0</v>
          </cell>
          <cell r="L5834">
            <v>0.30468129999999999</v>
          </cell>
          <cell r="M5834">
            <v>0.7445927</v>
          </cell>
          <cell r="N5834">
            <v>0.7445927</v>
          </cell>
          <cell r="O5834">
            <v>21</v>
          </cell>
        </row>
        <row r="5835">
          <cell r="A5835" t="str">
            <v>C&amp;I</v>
          </cell>
          <cell r="B5835">
            <v>2</v>
          </cell>
          <cell r="C5835" t="str">
            <v>S</v>
          </cell>
          <cell r="D5835" t="str">
            <v>Switch</v>
          </cell>
          <cell r="E5835" t="str">
            <v>Industry: Institutional/Government</v>
          </cell>
          <cell r="F5835">
            <v>68</v>
          </cell>
          <cell r="G5835">
            <v>1.2298359999999999</v>
          </cell>
          <cell r="H5835">
            <v>1.5015000000000001</v>
          </cell>
          <cell r="I5835">
            <v>-0.74063179999999995</v>
          </cell>
          <cell r="J5835">
            <v>-0.30306050000000001</v>
          </cell>
          <cell r="K5835">
            <v>0</v>
          </cell>
          <cell r="L5835">
            <v>0.30306050000000001</v>
          </cell>
          <cell r="M5835">
            <v>0.74063179999999995</v>
          </cell>
          <cell r="N5835">
            <v>0.74063179999999995</v>
          </cell>
          <cell r="O5835">
            <v>21</v>
          </cell>
        </row>
        <row r="5836">
          <cell r="A5836" t="str">
            <v>C&amp;I</v>
          </cell>
          <cell r="B5836">
            <v>3</v>
          </cell>
          <cell r="C5836" t="str">
            <v>S</v>
          </cell>
          <cell r="D5836" t="str">
            <v>Switch</v>
          </cell>
          <cell r="E5836" t="str">
            <v>Industry: Institutional/Government</v>
          </cell>
          <cell r="F5836">
            <v>67.571399999999997</v>
          </cell>
          <cell r="G5836">
            <v>1.24823</v>
          </cell>
          <cell r="H5836">
            <v>1.4117850000000001</v>
          </cell>
          <cell r="I5836">
            <v>-0.7352474</v>
          </cell>
          <cell r="J5836">
            <v>-0.30085729999999999</v>
          </cell>
          <cell r="K5836">
            <v>0</v>
          </cell>
          <cell r="L5836">
            <v>0.30085729999999999</v>
          </cell>
          <cell r="M5836">
            <v>0.7352474</v>
          </cell>
          <cell r="N5836">
            <v>0.7352474</v>
          </cell>
          <cell r="O5836">
            <v>21</v>
          </cell>
        </row>
        <row r="5837">
          <cell r="A5837" t="str">
            <v>C&amp;I</v>
          </cell>
          <cell r="B5837">
            <v>4</v>
          </cell>
          <cell r="C5837" t="str">
            <v>S</v>
          </cell>
          <cell r="D5837" t="str">
            <v>Switch</v>
          </cell>
          <cell r="E5837" t="str">
            <v>Industry: Institutional/Government</v>
          </cell>
          <cell r="F5837">
            <v>67.285700000000006</v>
          </cell>
          <cell r="G5837">
            <v>1.2101029999999999</v>
          </cell>
          <cell r="H5837">
            <v>1.4755</v>
          </cell>
          <cell r="I5837">
            <v>-0.7329542</v>
          </cell>
          <cell r="J5837">
            <v>-0.29991889999999999</v>
          </cell>
          <cell r="K5837">
            <v>0</v>
          </cell>
          <cell r="L5837">
            <v>0.29991889999999999</v>
          </cell>
          <cell r="M5837">
            <v>0.7329542</v>
          </cell>
          <cell r="N5837">
            <v>0.7329542</v>
          </cell>
          <cell r="O5837">
            <v>21</v>
          </cell>
        </row>
        <row r="5838">
          <cell r="A5838" t="str">
            <v>C&amp;I</v>
          </cell>
          <cell r="B5838">
            <v>5</v>
          </cell>
          <cell r="C5838" t="str">
            <v>S</v>
          </cell>
          <cell r="D5838" t="str">
            <v>Switch</v>
          </cell>
          <cell r="E5838" t="str">
            <v>Industry: Institutional/Government</v>
          </cell>
          <cell r="F5838">
            <v>66.142899999999997</v>
          </cell>
          <cell r="G5838">
            <v>1.2457579999999999</v>
          </cell>
          <cell r="H5838">
            <v>1.437171</v>
          </cell>
          <cell r="I5838">
            <v>-0.73200810000000005</v>
          </cell>
          <cell r="J5838">
            <v>-0.29953180000000001</v>
          </cell>
          <cell r="K5838">
            <v>0</v>
          </cell>
          <cell r="L5838">
            <v>0.29953180000000001</v>
          </cell>
          <cell r="M5838">
            <v>0.73200810000000005</v>
          </cell>
          <cell r="N5838">
            <v>0.73200810000000005</v>
          </cell>
          <cell r="O5838">
            <v>21</v>
          </cell>
        </row>
        <row r="5839">
          <cell r="A5839" t="str">
            <v>C&amp;I</v>
          </cell>
          <cell r="B5839">
            <v>6</v>
          </cell>
          <cell r="C5839" t="str">
            <v>S</v>
          </cell>
          <cell r="D5839" t="str">
            <v>Switch</v>
          </cell>
          <cell r="E5839" t="str">
            <v>Industry: Institutional/Government</v>
          </cell>
          <cell r="F5839">
            <v>65.285700000000006</v>
          </cell>
          <cell r="G5839">
            <v>1.9726950000000001</v>
          </cell>
          <cell r="H5839">
            <v>2.401799</v>
          </cell>
          <cell r="I5839">
            <v>-0.74145099999999997</v>
          </cell>
          <cell r="J5839">
            <v>-0.30339569999999999</v>
          </cell>
          <cell r="K5839">
            <v>0</v>
          </cell>
          <cell r="L5839">
            <v>0.30339569999999999</v>
          </cell>
          <cell r="M5839">
            <v>0.74145099999999997</v>
          </cell>
          <cell r="N5839">
            <v>0.74145099999999997</v>
          </cell>
          <cell r="O5839">
            <v>21</v>
          </cell>
        </row>
        <row r="5840">
          <cell r="A5840" t="str">
            <v>C&amp;I</v>
          </cell>
          <cell r="B5840">
            <v>7</v>
          </cell>
          <cell r="C5840" t="str">
            <v>S</v>
          </cell>
          <cell r="D5840" t="str">
            <v>Switch</v>
          </cell>
          <cell r="E5840" t="str">
            <v>Industry: Institutional/Government</v>
          </cell>
          <cell r="F5840">
            <v>64.071399999999997</v>
          </cell>
          <cell r="G5840">
            <v>1.8000799999999999</v>
          </cell>
          <cell r="H5840">
            <v>2.1524420000000002</v>
          </cell>
          <cell r="I5840">
            <v>-0.73910960000000003</v>
          </cell>
          <cell r="J5840">
            <v>-0.30243769999999998</v>
          </cell>
          <cell r="K5840">
            <v>0</v>
          </cell>
          <cell r="L5840">
            <v>0.30243769999999998</v>
          </cell>
          <cell r="M5840">
            <v>0.73910960000000003</v>
          </cell>
          <cell r="N5840">
            <v>0.73910960000000003</v>
          </cell>
          <cell r="O5840">
            <v>21</v>
          </cell>
        </row>
        <row r="5841">
          <cell r="A5841" t="str">
            <v>C&amp;I</v>
          </cell>
          <cell r="B5841">
            <v>8</v>
          </cell>
          <cell r="C5841" t="str">
            <v>S</v>
          </cell>
          <cell r="D5841" t="str">
            <v>Switch</v>
          </cell>
          <cell r="E5841" t="str">
            <v>Industry: Institutional/Government</v>
          </cell>
          <cell r="F5841">
            <v>65.142899999999997</v>
          </cell>
          <cell r="G5841">
            <v>2.884083</v>
          </cell>
          <cell r="H5841">
            <v>3.1217419999999998</v>
          </cell>
          <cell r="I5841">
            <v>-0.74800129999999998</v>
          </cell>
          <cell r="J5841">
            <v>-0.30607600000000001</v>
          </cell>
          <cell r="K5841">
            <v>0</v>
          </cell>
          <cell r="L5841">
            <v>0.30607600000000001</v>
          </cell>
          <cell r="M5841">
            <v>0.74800129999999998</v>
          </cell>
          <cell r="N5841">
            <v>0.74800129999999998</v>
          </cell>
          <cell r="O5841">
            <v>21</v>
          </cell>
        </row>
        <row r="5842">
          <cell r="A5842" t="str">
            <v>C&amp;I</v>
          </cell>
          <cell r="B5842">
            <v>9</v>
          </cell>
          <cell r="C5842" t="str">
            <v>S</v>
          </cell>
          <cell r="D5842" t="str">
            <v>Switch</v>
          </cell>
          <cell r="E5842" t="str">
            <v>Industry: Institutional/Government</v>
          </cell>
          <cell r="F5842">
            <v>70.357100000000003</v>
          </cell>
          <cell r="G5842">
            <v>4.6213369999999996</v>
          </cell>
          <cell r="H5842">
            <v>5.1621129999999997</v>
          </cell>
          <cell r="I5842">
            <v>-0.80495030000000001</v>
          </cell>
          <cell r="J5842">
            <v>-0.32937909999999998</v>
          </cell>
          <cell r="K5842">
            <v>0</v>
          </cell>
          <cell r="L5842">
            <v>0.32937909999999998</v>
          </cell>
          <cell r="M5842">
            <v>0.80495030000000001</v>
          </cell>
          <cell r="N5842">
            <v>0.80495030000000001</v>
          </cell>
          <cell r="O5842">
            <v>21</v>
          </cell>
        </row>
        <row r="5843">
          <cell r="A5843" t="str">
            <v>C&amp;I</v>
          </cell>
          <cell r="B5843">
            <v>10</v>
          </cell>
          <cell r="C5843" t="str">
            <v>S</v>
          </cell>
          <cell r="D5843" t="str">
            <v>Switch</v>
          </cell>
          <cell r="E5843" t="str">
            <v>Industry: Institutional/Government</v>
          </cell>
          <cell r="F5843">
            <v>76.785700000000006</v>
          </cell>
          <cell r="G5843">
            <v>5.6817270000000004</v>
          </cell>
          <cell r="H5843">
            <v>6.0995119999999998</v>
          </cell>
          <cell r="I5843">
            <v>-0.80830869999999999</v>
          </cell>
          <cell r="J5843">
            <v>-0.33075339999999998</v>
          </cell>
          <cell r="K5843">
            <v>0</v>
          </cell>
          <cell r="L5843">
            <v>0.33075339999999998</v>
          </cell>
          <cell r="M5843">
            <v>0.80830869999999999</v>
          </cell>
          <cell r="N5843">
            <v>0.80830869999999999</v>
          </cell>
          <cell r="O5843">
            <v>21</v>
          </cell>
        </row>
        <row r="5844">
          <cell r="A5844" t="str">
            <v>C&amp;I</v>
          </cell>
          <cell r="B5844">
            <v>11</v>
          </cell>
          <cell r="C5844" t="str">
            <v>S</v>
          </cell>
          <cell r="D5844" t="str">
            <v>Switch</v>
          </cell>
          <cell r="E5844" t="str">
            <v>Industry: Institutional/Government</v>
          </cell>
          <cell r="F5844">
            <v>80.571399999999997</v>
          </cell>
          <cell r="G5844">
            <v>5.921246</v>
          </cell>
          <cell r="H5844">
            <v>6.0179840000000002</v>
          </cell>
          <cell r="I5844">
            <v>-0.82457910000000001</v>
          </cell>
          <cell r="J5844">
            <v>-0.33741100000000002</v>
          </cell>
          <cell r="K5844">
            <v>0</v>
          </cell>
          <cell r="L5844">
            <v>0.33741100000000002</v>
          </cell>
          <cell r="M5844">
            <v>0.82457910000000001</v>
          </cell>
          <cell r="N5844">
            <v>0.82457910000000001</v>
          </cell>
          <cell r="O5844">
            <v>21</v>
          </cell>
        </row>
        <row r="5845">
          <cell r="A5845" t="str">
            <v>C&amp;I</v>
          </cell>
          <cell r="B5845">
            <v>12</v>
          </cell>
          <cell r="C5845" t="str">
            <v>S</v>
          </cell>
          <cell r="D5845" t="str">
            <v>Switch</v>
          </cell>
          <cell r="E5845" t="str">
            <v>Industry: Institutional/Government</v>
          </cell>
          <cell r="F5845">
            <v>84.214299999999994</v>
          </cell>
          <cell r="G5845">
            <v>6.5986409999999998</v>
          </cell>
          <cell r="H5845">
            <v>5.4382409999999997</v>
          </cell>
          <cell r="I5845">
            <v>-0.85678540000000003</v>
          </cell>
          <cell r="J5845">
            <v>-0.3505896</v>
          </cell>
          <cell r="K5845">
            <v>0</v>
          </cell>
          <cell r="L5845">
            <v>0.3505896</v>
          </cell>
          <cell r="M5845">
            <v>0.85678540000000003</v>
          </cell>
          <cell r="N5845">
            <v>0.85678540000000003</v>
          </cell>
          <cell r="O5845">
            <v>21</v>
          </cell>
        </row>
        <row r="5846">
          <cell r="A5846" t="str">
            <v>C&amp;I</v>
          </cell>
          <cell r="B5846">
            <v>13</v>
          </cell>
          <cell r="C5846" t="str">
            <v>S</v>
          </cell>
          <cell r="D5846" t="str">
            <v>Switch</v>
          </cell>
          <cell r="E5846" t="str">
            <v>Industry: Institutional/Government</v>
          </cell>
          <cell r="F5846">
            <v>87.214299999999994</v>
          </cell>
          <cell r="G5846">
            <v>6.6980700000000004</v>
          </cell>
          <cell r="H5846">
            <v>7.5146699999999997</v>
          </cell>
          <cell r="I5846">
            <v>-0.8763436</v>
          </cell>
          <cell r="J5846">
            <v>-0.35859269999999999</v>
          </cell>
          <cell r="K5846">
            <v>0</v>
          </cell>
          <cell r="L5846">
            <v>0.35859269999999999</v>
          </cell>
          <cell r="M5846">
            <v>0.8763436</v>
          </cell>
          <cell r="N5846">
            <v>0.8763436</v>
          </cell>
          <cell r="O5846">
            <v>21</v>
          </cell>
        </row>
        <row r="5847">
          <cell r="A5847" t="str">
            <v>C&amp;I</v>
          </cell>
          <cell r="B5847">
            <v>14</v>
          </cell>
          <cell r="C5847" t="str">
            <v>S</v>
          </cell>
          <cell r="D5847" t="str">
            <v>Switch</v>
          </cell>
          <cell r="E5847" t="str">
            <v>Industry: Institutional/Government</v>
          </cell>
          <cell r="F5847">
            <v>90.857100000000003</v>
          </cell>
          <cell r="G5847">
            <v>7.7876209999999997</v>
          </cell>
          <cell r="H5847">
            <v>8.6439979999999998</v>
          </cell>
          <cell r="I5847">
            <v>-0.88069929999999996</v>
          </cell>
          <cell r="J5847">
            <v>-0.360375</v>
          </cell>
          <cell r="K5847">
            <v>0</v>
          </cell>
          <cell r="L5847">
            <v>0.360375</v>
          </cell>
          <cell r="M5847">
            <v>0.88069929999999996</v>
          </cell>
          <cell r="N5847">
            <v>0.88069929999999996</v>
          </cell>
          <cell r="O5847">
            <v>21</v>
          </cell>
        </row>
        <row r="5848">
          <cell r="A5848" t="str">
            <v>C&amp;I</v>
          </cell>
          <cell r="B5848">
            <v>15</v>
          </cell>
          <cell r="C5848" t="str">
            <v>S</v>
          </cell>
          <cell r="D5848" t="str">
            <v>Switch</v>
          </cell>
          <cell r="E5848" t="str">
            <v>Industry: Institutional/Government</v>
          </cell>
          <cell r="F5848">
            <v>93.928600000000003</v>
          </cell>
          <cell r="G5848">
            <v>7.8693999999999997</v>
          </cell>
          <cell r="H5848">
            <v>7.260084</v>
          </cell>
          <cell r="I5848">
            <v>-0.89308169999999998</v>
          </cell>
          <cell r="J5848">
            <v>-0.36544179999999998</v>
          </cell>
          <cell r="K5848">
            <v>0</v>
          </cell>
          <cell r="L5848">
            <v>0.36544179999999998</v>
          </cell>
          <cell r="M5848">
            <v>0.89308169999999998</v>
          </cell>
          <cell r="N5848">
            <v>0.89308169999999998</v>
          </cell>
          <cell r="O5848">
            <v>21</v>
          </cell>
        </row>
        <row r="5849">
          <cell r="A5849" t="str">
            <v>C&amp;I</v>
          </cell>
          <cell r="B5849">
            <v>16</v>
          </cell>
          <cell r="C5849" t="str">
            <v>S</v>
          </cell>
          <cell r="D5849" t="str">
            <v>Switch</v>
          </cell>
          <cell r="E5849" t="str">
            <v>Industry: Institutional/Government</v>
          </cell>
          <cell r="F5849">
            <v>95.285700000000006</v>
          </cell>
          <cell r="G5849">
            <v>8.72255</v>
          </cell>
          <cell r="H5849">
            <v>8.8789829999999998</v>
          </cell>
          <cell r="I5849">
            <v>-0.94934680000000005</v>
          </cell>
          <cell r="J5849">
            <v>-0.388465</v>
          </cell>
          <cell r="K5849">
            <v>0</v>
          </cell>
          <cell r="L5849">
            <v>0.388465</v>
          </cell>
          <cell r="M5849">
            <v>0.94934680000000005</v>
          </cell>
          <cell r="N5849">
            <v>0.94934680000000005</v>
          </cell>
          <cell r="O5849">
            <v>21</v>
          </cell>
        </row>
        <row r="5850">
          <cell r="A5850" t="str">
            <v>C&amp;I</v>
          </cell>
          <cell r="B5850">
            <v>17</v>
          </cell>
          <cell r="C5850" t="str">
            <v>S</v>
          </cell>
          <cell r="D5850" t="str">
            <v>Switch</v>
          </cell>
          <cell r="E5850" t="str">
            <v>Industry: Institutional/Government</v>
          </cell>
          <cell r="F5850">
            <v>95.571399999999997</v>
          </cell>
          <cell r="G5850">
            <v>8.6983379999999997</v>
          </cell>
          <cell r="H5850">
            <v>7.3648980000000002</v>
          </cell>
          <cell r="I5850">
            <v>-0.90765280000000004</v>
          </cell>
          <cell r="J5850">
            <v>-0.37140420000000002</v>
          </cell>
          <cell r="K5850">
            <v>0</v>
          </cell>
          <cell r="L5850">
            <v>0.37140420000000002</v>
          </cell>
          <cell r="M5850">
            <v>0.90765280000000004</v>
          </cell>
          <cell r="N5850">
            <v>0.90765280000000004</v>
          </cell>
          <cell r="O5850">
            <v>21</v>
          </cell>
        </row>
        <row r="5851">
          <cell r="A5851" t="str">
            <v>C&amp;I</v>
          </cell>
          <cell r="B5851">
            <v>18</v>
          </cell>
          <cell r="C5851" t="str">
            <v>S</v>
          </cell>
          <cell r="D5851" t="str">
            <v>Switch</v>
          </cell>
          <cell r="E5851" t="str">
            <v>Industry: Institutional/Government</v>
          </cell>
          <cell r="F5851">
            <v>94.857100000000003</v>
          </cell>
          <cell r="G5851">
            <v>8.5008759999999999</v>
          </cell>
          <cell r="H5851">
            <v>6.6850550000000002</v>
          </cell>
          <cell r="I5851">
            <v>-0.89427040000000002</v>
          </cell>
          <cell r="J5851">
            <v>-0.36592819999999998</v>
          </cell>
          <cell r="K5851">
            <v>0</v>
          </cell>
          <cell r="L5851">
            <v>0.36592819999999998</v>
          </cell>
          <cell r="M5851">
            <v>0.89427040000000002</v>
          </cell>
          <cell r="N5851">
            <v>0.89427040000000002</v>
          </cell>
          <cell r="O5851">
            <v>21</v>
          </cell>
        </row>
        <row r="5852">
          <cell r="A5852" t="str">
            <v>C&amp;I</v>
          </cell>
          <cell r="B5852">
            <v>19</v>
          </cell>
          <cell r="C5852" t="str">
            <v>S</v>
          </cell>
          <cell r="D5852" t="str">
            <v>Switch</v>
          </cell>
          <cell r="E5852" t="str">
            <v>Industry: Institutional/Government</v>
          </cell>
          <cell r="F5852">
            <v>93.142899999999997</v>
          </cell>
          <cell r="G5852">
            <v>7.6370300000000002</v>
          </cell>
          <cell r="H5852">
            <v>7.7233409999999996</v>
          </cell>
          <cell r="I5852">
            <v>-0.86379839999999997</v>
          </cell>
          <cell r="J5852">
            <v>-0.35345929999999998</v>
          </cell>
          <cell r="K5852">
            <v>0</v>
          </cell>
          <cell r="L5852">
            <v>0.35345929999999998</v>
          </cell>
          <cell r="M5852">
            <v>0.86379839999999997</v>
          </cell>
          <cell r="N5852">
            <v>0.86379839999999997</v>
          </cell>
          <cell r="O5852">
            <v>21</v>
          </cell>
        </row>
        <row r="5853">
          <cell r="A5853" t="str">
            <v>C&amp;I</v>
          </cell>
          <cell r="B5853">
            <v>20</v>
          </cell>
          <cell r="C5853" t="str">
            <v>S</v>
          </cell>
          <cell r="D5853" t="str">
            <v>Switch</v>
          </cell>
          <cell r="E5853" t="str">
            <v>Industry: Institutional/Government</v>
          </cell>
          <cell r="F5853">
            <v>89.285700000000006</v>
          </cell>
          <cell r="G5853">
            <v>5.890193</v>
          </cell>
          <cell r="H5853">
            <v>4.9730990000000004</v>
          </cell>
          <cell r="I5853">
            <v>-0.86527270000000001</v>
          </cell>
          <cell r="J5853">
            <v>-0.35406260000000001</v>
          </cell>
          <cell r="K5853">
            <v>0</v>
          </cell>
          <cell r="L5853">
            <v>0.35406260000000001</v>
          </cell>
          <cell r="M5853">
            <v>0.86527270000000001</v>
          </cell>
          <cell r="N5853">
            <v>0.86527270000000001</v>
          </cell>
          <cell r="O5853">
            <v>21</v>
          </cell>
        </row>
        <row r="5854">
          <cell r="A5854" t="str">
            <v>C&amp;I</v>
          </cell>
          <cell r="B5854">
            <v>21</v>
          </cell>
          <cell r="C5854" t="str">
            <v>S</v>
          </cell>
          <cell r="D5854" t="str">
            <v>Switch</v>
          </cell>
          <cell r="E5854" t="str">
            <v>Industry: Institutional/Government</v>
          </cell>
          <cell r="F5854">
            <v>84.785700000000006</v>
          </cell>
          <cell r="G5854">
            <v>4.03714</v>
          </cell>
          <cell r="H5854">
            <v>3.5691130000000002</v>
          </cell>
          <cell r="I5854">
            <v>-0.82818480000000005</v>
          </cell>
          <cell r="J5854">
            <v>-0.33888649999999998</v>
          </cell>
          <cell r="K5854">
            <v>0</v>
          </cell>
          <cell r="L5854">
            <v>0.33888649999999998</v>
          </cell>
          <cell r="M5854">
            <v>0.82818480000000005</v>
          </cell>
          <cell r="N5854">
            <v>0.82818480000000005</v>
          </cell>
          <cell r="O5854">
            <v>21</v>
          </cell>
        </row>
        <row r="5855">
          <cell r="A5855" t="str">
            <v>C&amp;I</v>
          </cell>
          <cell r="B5855">
            <v>22</v>
          </cell>
          <cell r="C5855" t="str">
            <v>S</v>
          </cell>
          <cell r="D5855" t="str">
            <v>Switch</v>
          </cell>
          <cell r="E5855" t="str">
            <v>Industry: Institutional/Government</v>
          </cell>
          <cell r="F5855">
            <v>81</v>
          </cell>
          <cell r="G5855">
            <v>2.2369949999999998</v>
          </cell>
          <cell r="H5855">
            <v>2.281371</v>
          </cell>
          <cell r="I5855">
            <v>-0.92444159999999997</v>
          </cell>
          <cell r="J5855">
            <v>-0.378274</v>
          </cell>
          <cell r="K5855">
            <v>0</v>
          </cell>
          <cell r="L5855">
            <v>0.378274</v>
          </cell>
          <cell r="M5855">
            <v>0.92444159999999997</v>
          </cell>
          <cell r="N5855">
            <v>0.92444159999999997</v>
          </cell>
          <cell r="O5855">
            <v>21</v>
          </cell>
        </row>
        <row r="5856">
          <cell r="A5856" t="str">
            <v>C&amp;I</v>
          </cell>
          <cell r="B5856">
            <v>23</v>
          </cell>
          <cell r="C5856" t="str">
            <v>S</v>
          </cell>
          <cell r="D5856" t="str">
            <v>Switch</v>
          </cell>
          <cell r="E5856" t="str">
            <v>Industry: Institutional/Government</v>
          </cell>
          <cell r="F5856">
            <v>78</v>
          </cell>
          <cell r="G5856">
            <v>1.5616000000000001</v>
          </cell>
          <cell r="H5856">
            <v>1.902128</v>
          </cell>
          <cell r="I5856">
            <v>-0.79493579999999997</v>
          </cell>
          <cell r="J5856">
            <v>-0.3252813</v>
          </cell>
          <cell r="K5856">
            <v>0</v>
          </cell>
          <cell r="L5856">
            <v>0.3252813</v>
          </cell>
          <cell r="M5856">
            <v>0.79493579999999997</v>
          </cell>
          <cell r="N5856">
            <v>0.79493579999999997</v>
          </cell>
          <cell r="O5856">
            <v>21</v>
          </cell>
        </row>
        <row r="5857">
          <cell r="A5857" t="str">
            <v>C&amp;I</v>
          </cell>
          <cell r="B5857">
            <v>24</v>
          </cell>
          <cell r="C5857" t="str">
            <v>S</v>
          </cell>
          <cell r="D5857" t="str">
            <v>Switch</v>
          </cell>
          <cell r="E5857" t="str">
            <v>Industry: Institutional/Government</v>
          </cell>
          <cell r="F5857">
            <v>76.142899999999997</v>
          </cell>
          <cell r="G5857">
            <v>1.44536</v>
          </cell>
          <cell r="H5857">
            <v>1.6231</v>
          </cell>
          <cell r="I5857">
            <v>-0.75627860000000002</v>
          </cell>
          <cell r="J5857">
            <v>-0.30946309999999999</v>
          </cell>
          <cell r="K5857">
            <v>0</v>
          </cell>
          <cell r="L5857">
            <v>0.30946309999999999</v>
          </cell>
          <cell r="M5857">
            <v>0.75627860000000002</v>
          </cell>
          <cell r="N5857">
            <v>0.75627860000000002</v>
          </cell>
          <cell r="O5857">
            <v>21</v>
          </cell>
        </row>
        <row r="5858">
          <cell r="A5858" t="str">
            <v>C&amp;I</v>
          </cell>
          <cell r="B5858">
            <v>1</v>
          </cell>
          <cell r="C5858" t="str">
            <v>S</v>
          </cell>
          <cell r="D5858" t="str">
            <v>Switch</v>
          </cell>
          <cell r="E5858" t="str">
            <v>Industry: Manufacturing</v>
          </cell>
          <cell r="F5858">
            <v>60.5</v>
          </cell>
          <cell r="G5858">
            <v>3.3095699999999999E-2</v>
          </cell>
          <cell r="H5858">
            <v>0.6879999</v>
          </cell>
          <cell r="I5858">
            <v>-0.92890010000000001</v>
          </cell>
          <cell r="J5858">
            <v>-0.3800984</v>
          </cell>
          <cell r="K5858">
            <v>0</v>
          </cell>
          <cell r="L5858">
            <v>0.3800984</v>
          </cell>
          <cell r="M5858">
            <v>0.92890010000000001</v>
          </cell>
          <cell r="N5858">
            <v>0.92890010000000001</v>
          </cell>
          <cell r="O5858">
            <v>5</v>
          </cell>
        </row>
        <row r="5859">
          <cell r="A5859" t="str">
            <v>C&amp;I</v>
          </cell>
          <cell r="B5859">
            <v>2</v>
          </cell>
          <cell r="C5859" t="str">
            <v>S</v>
          </cell>
          <cell r="D5859" t="str">
            <v>Switch</v>
          </cell>
          <cell r="E5859" t="str">
            <v>Industry: Manufacturing</v>
          </cell>
          <cell r="F5859">
            <v>60</v>
          </cell>
          <cell r="G5859">
            <v>3.2072200000000002E-2</v>
          </cell>
          <cell r="H5859">
            <v>0.66299989999999998</v>
          </cell>
          <cell r="I5859">
            <v>-0.92666669999999995</v>
          </cell>
          <cell r="J5859">
            <v>-0.37918449999999998</v>
          </cell>
          <cell r="K5859">
            <v>0</v>
          </cell>
          <cell r="L5859">
            <v>0.37918449999999998</v>
          </cell>
          <cell r="M5859">
            <v>0.92666669999999995</v>
          </cell>
          <cell r="N5859">
            <v>0.92666669999999995</v>
          </cell>
          <cell r="O5859">
            <v>5</v>
          </cell>
        </row>
        <row r="5860">
          <cell r="A5860" t="str">
            <v>C&amp;I</v>
          </cell>
          <cell r="B5860">
            <v>3</v>
          </cell>
          <cell r="C5860" t="str">
            <v>S</v>
          </cell>
          <cell r="D5860" t="str">
            <v>Switch</v>
          </cell>
          <cell r="E5860" t="str">
            <v>Industry: Manufacturing</v>
          </cell>
          <cell r="F5860">
            <v>59</v>
          </cell>
          <cell r="G5860">
            <v>3.2410300000000003E-2</v>
          </cell>
          <cell r="H5860">
            <v>0.6889999</v>
          </cell>
          <cell r="I5860">
            <v>-0.92653039999999998</v>
          </cell>
          <cell r="J5860">
            <v>-0.37912879999999999</v>
          </cell>
          <cell r="K5860">
            <v>0</v>
          </cell>
          <cell r="L5860">
            <v>0.37912879999999999</v>
          </cell>
          <cell r="M5860">
            <v>0.92653039999999998</v>
          </cell>
          <cell r="N5860">
            <v>0.92653039999999998</v>
          </cell>
          <cell r="O5860">
            <v>5</v>
          </cell>
        </row>
        <row r="5861">
          <cell r="A5861" t="str">
            <v>C&amp;I</v>
          </cell>
          <cell r="B5861">
            <v>4</v>
          </cell>
          <cell r="C5861" t="str">
            <v>S</v>
          </cell>
          <cell r="D5861" t="str">
            <v>Switch</v>
          </cell>
          <cell r="E5861" t="str">
            <v>Industry: Manufacturing</v>
          </cell>
          <cell r="F5861">
            <v>59.5</v>
          </cell>
          <cell r="G5861">
            <v>3.2835900000000001E-2</v>
          </cell>
          <cell r="H5861">
            <v>0.66799989999999998</v>
          </cell>
          <cell r="I5861">
            <v>-0.92680819999999997</v>
          </cell>
          <cell r="J5861">
            <v>-0.37924239999999998</v>
          </cell>
          <cell r="K5861">
            <v>0</v>
          </cell>
          <cell r="L5861">
            <v>0.37924239999999998</v>
          </cell>
          <cell r="M5861">
            <v>0.92680819999999997</v>
          </cell>
          <cell r="N5861">
            <v>0.92680819999999997</v>
          </cell>
          <cell r="O5861">
            <v>5</v>
          </cell>
        </row>
        <row r="5862">
          <cell r="A5862" t="str">
            <v>C&amp;I</v>
          </cell>
          <cell r="B5862">
            <v>5</v>
          </cell>
          <cell r="C5862" t="str">
            <v>S</v>
          </cell>
          <cell r="D5862" t="str">
            <v>Switch</v>
          </cell>
          <cell r="E5862" t="str">
            <v>Industry: Manufacturing</v>
          </cell>
          <cell r="F5862">
            <v>60</v>
          </cell>
          <cell r="G5862">
            <v>3.2628600000000001E-2</v>
          </cell>
          <cell r="H5862">
            <v>0.70199990000000001</v>
          </cell>
          <cell r="I5862">
            <v>-0.92593530000000002</v>
          </cell>
          <cell r="J5862">
            <v>-0.37888519999999998</v>
          </cell>
          <cell r="K5862">
            <v>0</v>
          </cell>
          <cell r="L5862">
            <v>0.37888519999999998</v>
          </cell>
          <cell r="M5862">
            <v>0.92593530000000002</v>
          </cell>
          <cell r="N5862">
            <v>0.92593530000000002</v>
          </cell>
          <cell r="O5862">
            <v>5</v>
          </cell>
        </row>
        <row r="5863">
          <cell r="A5863" t="str">
            <v>C&amp;I</v>
          </cell>
          <cell r="B5863">
            <v>6</v>
          </cell>
          <cell r="C5863" t="str">
            <v>S</v>
          </cell>
          <cell r="D5863" t="str">
            <v>Switch</v>
          </cell>
          <cell r="E5863" t="str">
            <v>Industry: Manufacturing</v>
          </cell>
          <cell r="F5863">
            <v>59.5</v>
          </cell>
          <cell r="G5863">
            <v>3.2396399999999999E-2</v>
          </cell>
          <cell r="H5863">
            <v>0.65299989999999997</v>
          </cell>
          <cell r="I5863">
            <v>-0.92625639999999998</v>
          </cell>
          <cell r="J5863">
            <v>-0.37901659999999998</v>
          </cell>
          <cell r="K5863">
            <v>0</v>
          </cell>
          <cell r="L5863">
            <v>0.37901659999999998</v>
          </cell>
          <cell r="M5863">
            <v>0.92625639999999998</v>
          </cell>
          <cell r="N5863">
            <v>0.92625639999999998</v>
          </cell>
          <cell r="O5863">
            <v>5</v>
          </cell>
        </row>
        <row r="5864">
          <cell r="A5864" t="str">
            <v>C&amp;I</v>
          </cell>
          <cell r="B5864">
            <v>7</v>
          </cell>
          <cell r="C5864" t="str">
            <v>S</v>
          </cell>
          <cell r="D5864" t="str">
            <v>Switch</v>
          </cell>
          <cell r="E5864" t="str">
            <v>Industry: Manufacturing</v>
          </cell>
          <cell r="F5864">
            <v>59</v>
          </cell>
          <cell r="G5864">
            <v>5.0918100000000001E-2</v>
          </cell>
          <cell r="H5864">
            <v>0.74199990000000005</v>
          </cell>
          <cell r="I5864">
            <v>-0.94714560000000003</v>
          </cell>
          <cell r="J5864">
            <v>-0.38756429999999997</v>
          </cell>
          <cell r="K5864">
            <v>0</v>
          </cell>
          <cell r="L5864">
            <v>0.38756429999999997</v>
          </cell>
          <cell r="M5864">
            <v>0.94714560000000003</v>
          </cell>
          <cell r="N5864">
            <v>0.94714560000000003</v>
          </cell>
          <cell r="O5864">
            <v>5</v>
          </cell>
        </row>
        <row r="5865">
          <cell r="A5865" t="str">
            <v>C&amp;I</v>
          </cell>
          <cell r="B5865">
            <v>8</v>
          </cell>
          <cell r="C5865" t="str">
            <v>S</v>
          </cell>
          <cell r="D5865" t="str">
            <v>Switch</v>
          </cell>
          <cell r="E5865" t="str">
            <v>Industry: Manufacturing</v>
          </cell>
          <cell r="F5865">
            <v>61.5</v>
          </cell>
          <cell r="G5865">
            <v>0.101048</v>
          </cell>
          <cell r="H5865">
            <v>2.9000000000000001E-2</v>
          </cell>
          <cell r="I5865">
            <v>-1.0935950000000001</v>
          </cell>
          <cell r="J5865">
            <v>-0.4474902</v>
          </cell>
          <cell r="K5865">
            <v>0</v>
          </cell>
          <cell r="L5865">
            <v>0.4474902</v>
          </cell>
          <cell r="M5865">
            <v>1.0935950000000001</v>
          </cell>
          <cell r="N5865">
            <v>1.0935950000000001</v>
          </cell>
          <cell r="O5865">
            <v>5</v>
          </cell>
        </row>
        <row r="5866">
          <cell r="A5866" t="str">
            <v>C&amp;I</v>
          </cell>
          <cell r="B5866">
            <v>9</v>
          </cell>
          <cell r="C5866" t="str">
            <v>S</v>
          </cell>
          <cell r="D5866" t="str">
            <v>Switch</v>
          </cell>
          <cell r="E5866" t="str">
            <v>Industry: Manufacturing</v>
          </cell>
          <cell r="F5866">
            <v>71</v>
          </cell>
          <cell r="G5866">
            <v>8.7717000000000003E-2</v>
          </cell>
          <cell r="H5866">
            <v>5.0000000000000001E-3</v>
          </cell>
          <cell r="I5866">
            <v>-1.0450250000000001</v>
          </cell>
          <cell r="J5866">
            <v>-0.42761589999999999</v>
          </cell>
          <cell r="K5866">
            <v>0</v>
          </cell>
          <cell r="L5866">
            <v>0.42761589999999999</v>
          </cell>
          <cell r="M5866">
            <v>1.0450250000000001</v>
          </cell>
          <cell r="N5866">
            <v>1.0450250000000001</v>
          </cell>
          <cell r="O5866">
            <v>5</v>
          </cell>
        </row>
        <row r="5867">
          <cell r="A5867" t="str">
            <v>C&amp;I</v>
          </cell>
          <cell r="B5867">
            <v>10</v>
          </cell>
          <cell r="C5867" t="str">
            <v>S</v>
          </cell>
          <cell r="D5867" t="str">
            <v>Switch</v>
          </cell>
          <cell r="E5867" t="str">
            <v>Industry: Manufacturing</v>
          </cell>
          <cell r="F5867">
            <v>81</v>
          </cell>
          <cell r="G5867">
            <v>3.7975700000000001E-2</v>
          </cell>
          <cell r="H5867">
            <v>6.0000000000000001E-3</v>
          </cell>
          <cell r="I5867">
            <v>-0.97731480000000004</v>
          </cell>
          <cell r="J5867">
            <v>-0.39990930000000002</v>
          </cell>
          <cell r="K5867">
            <v>0</v>
          </cell>
          <cell r="L5867">
            <v>0.39990930000000002</v>
          </cell>
          <cell r="M5867">
            <v>0.97731480000000004</v>
          </cell>
          <cell r="N5867">
            <v>0.97731480000000004</v>
          </cell>
          <cell r="O5867">
            <v>5</v>
          </cell>
        </row>
        <row r="5868">
          <cell r="A5868" t="str">
            <v>C&amp;I</v>
          </cell>
          <cell r="B5868">
            <v>11</v>
          </cell>
          <cell r="C5868" t="str">
            <v>S</v>
          </cell>
          <cell r="D5868" t="str">
            <v>Switch</v>
          </cell>
          <cell r="E5868" t="str">
            <v>Industry: Manufacturing</v>
          </cell>
          <cell r="F5868">
            <v>86.5</v>
          </cell>
          <cell r="G5868">
            <v>6.9317500000000004E-2</v>
          </cell>
          <cell r="H5868">
            <v>7.3999999999999996E-2</v>
          </cell>
          <cell r="I5868">
            <v>-1.058311</v>
          </cell>
          <cell r="J5868">
            <v>-0.4330522</v>
          </cell>
          <cell r="K5868">
            <v>0</v>
          </cell>
          <cell r="L5868">
            <v>0.4330522</v>
          </cell>
          <cell r="M5868">
            <v>1.058311</v>
          </cell>
          <cell r="N5868">
            <v>1.058311</v>
          </cell>
          <cell r="O5868">
            <v>5</v>
          </cell>
        </row>
        <row r="5869">
          <cell r="A5869" t="str">
            <v>C&amp;I</v>
          </cell>
          <cell r="B5869">
            <v>12</v>
          </cell>
          <cell r="C5869" t="str">
            <v>S</v>
          </cell>
          <cell r="D5869" t="str">
            <v>Switch</v>
          </cell>
          <cell r="E5869" t="str">
            <v>Industry: Manufacturing</v>
          </cell>
          <cell r="F5869">
            <v>88.5</v>
          </cell>
          <cell r="G5869">
            <v>4.5335800000000002E-2</v>
          </cell>
          <cell r="H5869">
            <v>0.06</v>
          </cell>
          <cell r="I5869">
            <v>-1.01041</v>
          </cell>
          <cell r="J5869">
            <v>-0.41345169999999998</v>
          </cell>
          <cell r="K5869">
            <v>0</v>
          </cell>
          <cell r="L5869">
            <v>0.41345169999999998</v>
          </cell>
          <cell r="M5869">
            <v>1.01041</v>
          </cell>
          <cell r="N5869">
            <v>1.01041</v>
          </cell>
          <cell r="O5869">
            <v>5</v>
          </cell>
        </row>
        <row r="5870">
          <cell r="A5870" t="str">
            <v>C&amp;I</v>
          </cell>
          <cell r="B5870">
            <v>13</v>
          </cell>
          <cell r="C5870" t="str">
            <v>S</v>
          </cell>
          <cell r="D5870" t="str">
            <v>Switch</v>
          </cell>
          <cell r="E5870" t="str">
            <v>Industry: Manufacturing</v>
          </cell>
          <cell r="F5870">
            <v>90.5</v>
          </cell>
          <cell r="G5870">
            <v>1.7163500000000002E-2</v>
          </cell>
          <cell r="H5870">
            <v>8.9999999999999993E-3</v>
          </cell>
          <cell r="I5870">
            <v>-0.97217520000000002</v>
          </cell>
          <cell r="J5870">
            <v>-0.3978062</v>
          </cell>
          <cell r="K5870">
            <v>0</v>
          </cell>
          <cell r="L5870">
            <v>0.3978062</v>
          </cell>
          <cell r="M5870">
            <v>0.97217520000000002</v>
          </cell>
          <cell r="N5870">
            <v>0.97217520000000002</v>
          </cell>
          <cell r="O5870">
            <v>5</v>
          </cell>
        </row>
        <row r="5871">
          <cell r="A5871" t="str">
            <v>C&amp;I</v>
          </cell>
          <cell r="B5871">
            <v>14</v>
          </cell>
          <cell r="C5871" t="str">
            <v>S</v>
          </cell>
          <cell r="D5871" t="str">
            <v>Switch</v>
          </cell>
          <cell r="E5871" t="str">
            <v>Industry: Manufacturing</v>
          </cell>
          <cell r="F5871">
            <v>91.5</v>
          </cell>
          <cell r="G5871">
            <v>5.5144E-3</v>
          </cell>
          <cell r="H5871">
            <v>1.0999999999999999E-2</v>
          </cell>
          <cell r="I5871">
            <v>-0.97188629999999998</v>
          </cell>
          <cell r="J5871">
            <v>-0.39768799999999999</v>
          </cell>
          <cell r="K5871">
            <v>0</v>
          </cell>
          <cell r="L5871">
            <v>0.39768799999999999</v>
          </cell>
          <cell r="M5871">
            <v>0.97188629999999998</v>
          </cell>
          <cell r="N5871">
            <v>0.97188629999999998</v>
          </cell>
          <cell r="O5871">
            <v>5</v>
          </cell>
        </row>
        <row r="5872">
          <cell r="A5872" t="str">
            <v>C&amp;I</v>
          </cell>
          <cell r="B5872">
            <v>15</v>
          </cell>
          <cell r="C5872" t="str">
            <v>S</v>
          </cell>
          <cell r="D5872" t="str">
            <v>Switch</v>
          </cell>
          <cell r="E5872" t="str">
            <v>Industry: Manufacturing</v>
          </cell>
          <cell r="F5872">
            <v>92.5</v>
          </cell>
          <cell r="G5872">
            <v>2.36688E-2</v>
          </cell>
          <cell r="H5872">
            <v>7.0000000000000001E-3</v>
          </cell>
          <cell r="I5872">
            <v>-0.95555140000000005</v>
          </cell>
          <cell r="J5872">
            <v>-0.39100390000000002</v>
          </cell>
          <cell r="K5872">
            <v>0</v>
          </cell>
          <cell r="L5872">
            <v>0.39100390000000002</v>
          </cell>
          <cell r="M5872">
            <v>0.95555140000000005</v>
          </cell>
          <cell r="N5872">
            <v>0.95555140000000005</v>
          </cell>
          <cell r="O5872">
            <v>5</v>
          </cell>
        </row>
        <row r="5873">
          <cell r="A5873" t="str">
            <v>C&amp;I</v>
          </cell>
          <cell r="B5873">
            <v>16</v>
          </cell>
          <cell r="C5873" t="str">
            <v>S</v>
          </cell>
          <cell r="D5873" t="str">
            <v>Switch</v>
          </cell>
          <cell r="E5873" t="str">
            <v>Industry: Manufacturing</v>
          </cell>
          <cell r="F5873">
            <v>94</v>
          </cell>
          <cell r="G5873">
            <v>1.30496E-2</v>
          </cell>
          <cell r="H5873">
            <v>8.0000000000000002E-3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5</v>
          </cell>
        </row>
        <row r="5874">
          <cell r="A5874" t="str">
            <v>C&amp;I</v>
          </cell>
          <cell r="B5874">
            <v>17</v>
          </cell>
          <cell r="C5874" t="str">
            <v>S</v>
          </cell>
          <cell r="D5874" t="str">
            <v>Switch</v>
          </cell>
          <cell r="E5874" t="str">
            <v>Industry: Manufacturing</v>
          </cell>
          <cell r="F5874">
            <v>93.5</v>
          </cell>
          <cell r="G5874">
            <v>1.24891E-2</v>
          </cell>
          <cell r="H5874">
            <v>5.0000000000000001E-3</v>
          </cell>
          <cell r="I5874">
            <v>-0.9243268</v>
          </cell>
          <cell r="J5874">
            <v>-0.37822709999999998</v>
          </cell>
          <cell r="K5874">
            <v>0</v>
          </cell>
          <cell r="L5874">
            <v>0.37822709999999998</v>
          </cell>
          <cell r="M5874">
            <v>0.9243268</v>
          </cell>
          <cell r="N5874">
            <v>0.9243268</v>
          </cell>
          <cell r="O5874">
            <v>5</v>
          </cell>
        </row>
        <row r="5875">
          <cell r="A5875" t="str">
            <v>C&amp;I</v>
          </cell>
          <cell r="B5875">
            <v>18</v>
          </cell>
          <cell r="C5875" t="str">
            <v>S</v>
          </cell>
          <cell r="D5875" t="str">
            <v>Switch</v>
          </cell>
          <cell r="E5875" t="str">
            <v>Industry: Manufacturing</v>
          </cell>
          <cell r="F5875">
            <v>92</v>
          </cell>
          <cell r="G5875">
            <v>3.9610000000000001E-3</v>
          </cell>
          <cell r="H5875">
            <v>8.0000000000000002E-3</v>
          </cell>
          <cell r="I5875">
            <v>-0.92281329999999995</v>
          </cell>
          <cell r="J5875">
            <v>-0.37760769999999999</v>
          </cell>
          <cell r="K5875">
            <v>0</v>
          </cell>
          <cell r="L5875">
            <v>0.37760769999999999</v>
          </cell>
          <cell r="M5875">
            <v>0.92281329999999995</v>
          </cell>
          <cell r="N5875">
            <v>0.92281329999999995</v>
          </cell>
          <cell r="O5875">
            <v>5</v>
          </cell>
        </row>
        <row r="5876">
          <cell r="A5876" t="str">
            <v>C&amp;I</v>
          </cell>
          <cell r="B5876">
            <v>19</v>
          </cell>
          <cell r="C5876" t="str">
            <v>S</v>
          </cell>
          <cell r="D5876" t="str">
            <v>Switch</v>
          </cell>
          <cell r="E5876" t="str">
            <v>Industry: Manufacturing</v>
          </cell>
          <cell r="F5876">
            <v>87.5</v>
          </cell>
          <cell r="G5876">
            <v>2.9805000000000001E-3</v>
          </cell>
          <cell r="H5876">
            <v>8.0000000000000002E-3</v>
          </cell>
          <cell r="I5876">
            <v>-0.92273479999999997</v>
          </cell>
          <cell r="J5876">
            <v>-0.37757560000000001</v>
          </cell>
          <cell r="K5876">
            <v>0</v>
          </cell>
          <cell r="L5876">
            <v>0.37757560000000001</v>
          </cell>
          <cell r="M5876">
            <v>0.92273479999999997</v>
          </cell>
          <cell r="N5876">
            <v>0.92273479999999997</v>
          </cell>
          <cell r="O5876">
            <v>5</v>
          </cell>
        </row>
        <row r="5877">
          <cell r="A5877" t="str">
            <v>C&amp;I</v>
          </cell>
          <cell r="B5877">
            <v>20</v>
          </cell>
          <cell r="C5877" t="str">
            <v>S</v>
          </cell>
          <cell r="D5877" t="str">
            <v>Switch</v>
          </cell>
          <cell r="E5877" t="str">
            <v>Industry: Manufacturing</v>
          </cell>
          <cell r="F5877">
            <v>77.5</v>
          </cell>
          <cell r="G5877">
            <v>2.9576999999999999E-2</v>
          </cell>
          <cell r="H5877">
            <v>0.46899990000000003</v>
          </cell>
          <cell r="I5877">
            <v>-0.92408270000000003</v>
          </cell>
          <cell r="J5877">
            <v>-0.3781272</v>
          </cell>
          <cell r="K5877">
            <v>0</v>
          </cell>
          <cell r="L5877">
            <v>0.3781272</v>
          </cell>
          <cell r="M5877">
            <v>0.92408270000000003</v>
          </cell>
          <cell r="N5877">
            <v>0.92408270000000003</v>
          </cell>
          <cell r="O5877">
            <v>5</v>
          </cell>
        </row>
        <row r="5878">
          <cell r="A5878" t="str">
            <v>C&amp;I</v>
          </cell>
          <cell r="B5878">
            <v>21</v>
          </cell>
          <cell r="C5878" t="str">
            <v>S</v>
          </cell>
          <cell r="D5878" t="str">
            <v>Switch</v>
          </cell>
          <cell r="E5878" t="str">
            <v>Industry: Manufacturing</v>
          </cell>
          <cell r="F5878">
            <v>72</v>
          </cell>
          <cell r="G5878">
            <v>3.07271E-2</v>
          </cell>
          <cell r="H5878">
            <v>0.6959999</v>
          </cell>
          <cell r="I5878">
            <v>-0.92862469999999997</v>
          </cell>
          <cell r="J5878">
            <v>-0.37998569999999998</v>
          </cell>
          <cell r="K5878">
            <v>0</v>
          </cell>
          <cell r="L5878">
            <v>0.37998569999999998</v>
          </cell>
          <cell r="M5878">
            <v>0.92862469999999997</v>
          </cell>
          <cell r="N5878">
            <v>0.92862469999999997</v>
          </cell>
          <cell r="O5878">
            <v>5</v>
          </cell>
        </row>
        <row r="5879">
          <cell r="A5879" t="str">
            <v>C&amp;I</v>
          </cell>
          <cell r="B5879">
            <v>22</v>
          </cell>
          <cell r="C5879" t="str">
            <v>S</v>
          </cell>
          <cell r="D5879" t="str">
            <v>Switch</v>
          </cell>
          <cell r="E5879" t="str">
            <v>Industry: Manufacturing</v>
          </cell>
          <cell r="F5879">
            <v>68.5</v>
          </cell>
          <cell r="G5879">
            <v>2.5806800000000001E-2</v>
          </cell>
          <cell r="H5879">
            <v>0.67299989999999998</v>
          </cell>
          <cell r="I5879">
            <v>-0.92638379999999998</v>
          </cell>
          <cell r="J5879">
            <v>-0.37906869999999998</v>
          </cell>
          <cell r="K5879">
            <v>0</v>
          </cell>
          <cell r="L5879">
            <v>0.37906869999999998</v>
          </cell>
          <cell r="M5879">
            <v>0.92638379999999998</v>
          </cell>
          <cell r="N5879">
            <v>0.92638379999999998</v>
          </cell>
          <cell r="O5879">
            <v>5</v>
          </cell>
        </row>
        <row r="5880">
          <cell r="A5880" t="str">
            <v>C&amp;I</v>
          </cell>
          <cell r="B5880">
            <v>23</v>
          </cell>
          <cell r="C5880" t="str">
            <v>S</v>
          </cell>
          <cell r="D5880" t="str">
            <v>Switch</v>
          </cell>
          <cell r="E5880" t="str">
            <v>Industry: Manufacturing</v>
          </cell>
          <cell r="F5880">
            <v>67.5</v>
          </cell>
          <cell r="G5880">
            <v>3.0140500000000001E-2</v>
          </cell>
          <cell r="H5880">
            <v>0.71099979999999996</v>
          </cell>
          <cell r="I5880">
            <v>-0.92629099999999998</v>
          </cell>
          <cell r="J5880">
            <v>-0.3790308</v>
          </cell>
          <cell r="K5880">
            <v>0</v>
          </cell>
          <cell r="L5880">
            <v>0.3790308</v>
          </cell>
          <cell r="M5880">
            <v>0.92629099999999998</v>
          </cell>
          <cell r="N5880">
            <v>0.92629099999999998</v>
          </cell>
          <cell r="O5880">
            <v>5</v>
          </cell>
        </row>
        <row r="5881">
          <cell r="A5881" t="str">
            <v>C&amp;I</v>
          </cell>
          <cell r="B5881">
            <v>24</v>
          </cell>
          <cell r="C5881" t="str">
            <v>S</v>
          </cell>
          <cell r="D5881" t="str">
            <v>Switch</v>
          </cell>
          <cell r="E5881" t="str">
            <v>Industry: Manufacturing</v>
          </cell>
          <cell r="F5881">
            <v>66</v>
          </cell>
          <cell r="G5881">
            <v>3.1559200000000003E-2</v>
          </cell>
          <cell r="H5881">
            <v>0.67799980000000004</v>
          </cell>
          <cell r="I5881">
            <v>-0.9260195</v>
          </cell>
          <cell r="J5881">
            <v>-0.37891970000000003</v>
          </cell>
          <cell r="K5881">
            <v>0</v>
          </cell>
          <cell r="L5881">
            <v>0.37891970000000003</v>
          </cell>
          <cell r="M5881">
            <v>0.9260195</v>
          </cell>
          <cell r="N5881">
            <v>0.9260195</v>
          </cell>
          <cell r="O5881">
            <v>5</v>
          </cell>
        </row>
        <row r="5882">
          <cell r="A5882" t="str">
            <v>C&amp;I</v>
          </cell>
          <cell r="B5882">
            <v>1</v>
          </cell>
          <cell r="C5882" t="str">
            <v>S</v>
          </cell>
          <cell r="D5882" t="str">
            <v>Switch</v>
          </cell>
          <cell r="E5882" t="str">
            <v>Industry: Offices, Hotels, Finance, Services</v>
          </cell>
          <cell r="F5882">
            <v>68.6053</v>
          </cell>
          <cell r="G5882">
            <v>1.69774</v>
          </cell>
          <cell r="H5882">
            <v>1.640452</v>
          </cell>
          <cell r="I5882">
            <v>-0.3851889</v>
          </cell>
          <cell r="J5882">
            <v>-0.15761620000000001</v>
          </cell>
          <cell r="K5882">
            <v>0</v>
          </cell>
          <cell r="L5882">
            <v>0.15761620000000001</v>
          </cell>
          <cell r="M5882">
            <v>0.3851889</v>
          </cell>
          <cell r="N5882">
            <v>0.3851889</v>
          </cell>
          <cell r="O5882">
            <v>44</v>
          </cell>
        </row>
        <row r="5883">
          <cell r="A5883" t="str">
            <v>C&amp;I</v>
          </cell>
          <cell r="B5883">
            <v>2</v>
          </cell>
          <cell r="C5883" t="str">
            <v>S</v>
          </cell>
          <cell r="D5883" t="str">
            <v>Switch</v>
          </cell>
          <cell r="E5883" t="str">
            <v>Industry: Offices, Hotels, Finance, Services</v>
          </cell>
          <cell r="F5883">
            <v>66.368399999999994</v>
          </cell>
          <cell r="G5883">
            <v>1.7460610000000001</v>
          </cell>
          <cell r="H5883">
            <v>1.5793680000000001</v>
          </cell>
          <cell r="I5883">
            <v>-0.37469849999999999</v>
          </cell>
          <cell r="J5883">
            <v>-0.1533236</v>
          </cell>
          <cell r="K5883">
            <v>0</v>
          </cell>
          <cell r="L5883">
            <v>0.1533236</v>
          </cell>
          <cell r="M5883">
            <v>0.37469849999999999</v>
          </cell>
          <cell r="N5883">
            <v>0.37469849999999999</v>
          </cell>
          <cell r="O5883">
            <v>44</v>
          </cell>
        </row>
        <row r="5884">
          <cell r="A5884" t="str">
            <v>C&amp;I</v>
          </cell>
          <cell r="B5884">
            <v>3</v>
          </cell>
          <cell r="C5884" t="str">
            <v>S</v>
          </cell>
          <cell r="D5884" t="str">
            <v>Switch</v>
          </cell>
          <cell r="E5884" t="str">
            <v>Industry: Offices, Hotels, Finance, Services</v>
          </cell>
          <cell r="F5884">
            <v>64.8947</v>
          </cell>
          <cell r="G5884">
            <v>1.7368189999999999</v>
          </cell>
          <cell r="H5884">
            <v>1.544184</v>
          </cell>
          <cell r="I5884">
            <v>-0.36541190000000001</v>
          </cell>
          <cell r="J5884">
            <v>-0.14952360000000001</v>
          </cell>
          <cell r="K5884">
            <v>0</v>
          </cell>
          <cell r="L5884">
            <v>0.14952360000000001</v>
          </cell>
          <cell r="M5884">
            <v>0.36541190000000001</v>
          </cell>
          <cell r="N5884">
            <v>0.36541190000000001</v>
          </cell>
          <cell r="O5884">
            <v>44</v>
          </cell>
        </row>
        <row r="5885">
          <cell r="A5885" t="str">
            <v>C&amp;I</v>
          </cell>
          <cell r="B5885">
            <v>4</v>
          </cell>
          <cell r="C5885" t="str">
            <v>S</v>
          </cell>
          <cell r="D5885" t="str">
            <v>Switch</v>
          </cell>
          <cell r="E5885" t="str">
            <v>Industry: Offices, Hotels, Finance, Services</v>
          </cell>
          <cell r="F5885">
            <v>64.473699999999994</v>
          </cell>
          <cell r="G5885">
            <v>1.5911299999999999</v>
          </cell>
          <cell r="H5885">
            <v>1.3708370000000001</v>
          </cell>
          <cell r="I5885">
            <v>-0.36130060000000003</v>
          </cell>
          <cell r="J5885">
            <v>-0.14784130000000001</v>
          </cell>
          <cell r="K5885">
            <v>0</v>
          </cell>
          <cell r="L5885">
            <v>0.14784130000000001</v>
          </cell>
          <cell r="M5885">
            <v>0.36130060000000003</v>
          </cell>
          <cell r="N5885">
            <v>0.36130060000000003</v>
          </cell>
          <cell r="O5885">
            <v>44</v>
          </cell>
        </row>
        <row r="5886">
          <cell r="A5886" t="str">
            <v>C&amp;I</v>
          </cell>
          <cell r="B5886">
            <v>5</v>
          </cell>
          <cell r="C5886" t="str">
            <v>S</v>
          </cell>
          <cell r="D5886" t="str">
            <v>Switch</v>
          </cell>
          <cell r="E5886" t="str">
            <v>Industry: Offices, Hotels, Finance, Services</v>
          </cell>
          <cell r="F5886">
            <v>63.657899999999998</v>
          </cell>
          <cell r="G5886">
            <v>1.856401</v>
          </cell>
          <cell r="H5886">
            <v>1.749331</v>
          </cell>
          <cell r="I5886">
            <v>-0.36035309999999998</v>
          </cell>
          <cell r="J5886">
            <v>-0.14745359999999999</v>
          </cell>
          <cell r="K5886">
            <v>0</v>
          </cell>
          <cell r="L5886">
            <v>0.14745359999999999</v>
          </cell>
          <cell r="M5886">
            <v>0.36035309999999998</v>
          </cell>
          <cell r="N5886">
            <v>0.36035309999999998</v>
          </cell>
          <cell r="O5886">
            <v>44</v>
          </cell>
        </row>
        <row r="5887">
          <cell r="A5887" t="str">
            <v>C&amp;I</v>
          </cell>
          <cell r="B5887">
            <v>6</v>
          </cell>
          <cell r="C5887" t="str">
            <v>S</v>
          </cell>
          <cell r="D5887" t="str">
            <v>Switch</v>
          </cell>
          <cell r="E5887" t="str">
            <v>Industry: Offices, Hotels, Finance, Services</v>
          </cell>
          <cell r="F5887">
            <v>63</v>
          </cell>
          <cell r="G5887">
            <v>1.9153150000000001</v>
          </cell>
          <cell r="H5887">
            <v>1.8745210000000001</v>
          </cell>
          <cell r="I5887">
            <v>-0.35986479999999998</v>
          </cell>
          <cell r="J5887">
            <v>-0.14725379999999999</v>
          </cell>
          <cell r="K5887">
            <v>0</v>
          </cell>
          <cell r="L5887">
            <v>0.14725379999999999</v>
          </cell>
          <cell r="M5887">
            <v>0.35986479999999998</v>
          </cell>
          <cell r="N5887">
            <v>0.35986479999999998</v>
          </cell>
          <cell r="O5887">
            <v>44</v>
          </cell>
        </row>
        <row r="5888">
          <cell r="A5888" t="str">
            <v>C&amp;I</v>
          </cell>
          <cell r="B5888">
            <v>7</v>
          </cell>
          <cell r="C5888" t="str">
            <v>S</v>
          </cell>
          <cell r="D5888" t="str">
            <v>Switch</v>
          </cell>
          <cell r="E5888" t="str">
            <v>Industry: Offices, Hotels, Finance, Services</v>
          </cell>
          <cell r="F5888">
            <v>62.315800000000003</v>
          </cell>
          <cell r="G5888">
            <v>2.1236389999999998</v>
          </cell>
          <cell r="H5888">
            <v>1.9970779999999999</v>
          </cell>
          <cell r="I5888">
            <v>-0.36138989999999999</v>
          </cell>
          <cell r="J5888">
            <v>-0.1478778</v>
          </cell>
          <cell r="K5888">
            <v>0</v>
          </cell>
          <cell r="L5888">
            <v>0.1478778</v>
          </cell>
          <cell r="M5888">
            <v>0.36138989999999999</v>
          </cell>
          <cell r="N5888">
            <v>0.36138989999999999</v>
          </cell>
          <cell r="O5888">
            <v>44</v>
          </cell>
        </row>
        <row r="5889">
          <cell r="A5889" t="str">
            <v>C&amp;I</v>
          </cell>
          <cell r="B5889">
            <v>8</v>
          </cell>
          <cell r="C5889" t="str">
            <v>S</v>
          </cell>
          <cell r="D5889" t="str">
            <v>Switch</v>
          </cell>
          <cell r="E5889" t="str">
            <v>Industry: Offices, Hotels, Finance, Services</v>
          </cell>
          <cell r="F5889">
            <v>63.921100000000003</v>
          </cell>
          <cell r="G5889">
            <v>2.4697499999999999</v>
          </cell>
          <cell r="H5889">
            <v>2.5573890000000001</v>
          </cell>
          <cell r="I5889">
            <v>-0.36714439999999998</v>
          </cell>
          <cell r="J5889">
            <v>-0.15023249999999999</v>
          </cell>
          <cell r="K5889">
            <v>0</v>
          </cell>
          <cell r="L5889">
            <v>0.15023249999999999</v>
          </cell>
          <cell r="M5889">
            <v>0.36714439999999998</v>
          </cell>
          <cell r="N5889">
            <v>0.36714439999999998</v>
          </cell>
          <cell r="O5889">
            <v>44</v>
          </cell>
        </row>
        <row r="5890">
          <cell r="A5890" t="str">
            <v>C&amp;I</v>
          </cell>
          <cell r="B5890">
            <v>9</v>
          </cell>
          <cell r="C5890" t="str">
            <v>S</v>
          </cell>
          <cell r="D5890" t="str">
            <v>Switch</v>
          </cell>
          <cell r="E5890" t="str">
            <v>Industry: Offices, Hotels, Finance, Services</v>
          </cell>
          <cell r="F5890">
            <v>69.131600000000006</v>
          </cell>
          <cell r="G5890">
            <v>4.0386709999999999</v>
          </cell>
          <cell r="H5890">
            <v>3.987663</v>
          </cell>
          <cell r="I5890">
            <v>-0.41331590000000001</v>
          </cell>
          <cell r="J5890">
            <v>-0.16912550000000001</v>
          </cell>
          <cell r="K5890">
            <v>0</v>
          </cell>
          <cell r="L5890">
            <v>0.16912550000000001</v>
          </cell>
          <cell r="M5890">
            <v>0.41331590000000001</v>
          </cell>
          <cell r="N5890">
            <v>0.41331590000000001</v>
          </cell>
          <cell r="O5890">
            <v>44</v>
          </cell>
        </row>
        <row r="5891">
          <cell r="A5891" t="str">
            <v>C&amp;I</v>
          </cell>
          <cell r="B5891">
            <v>10</v>
          </cell>
          <cell r="C5891" t="str">
            <v>S</v>
          </cell>
          <cell r="D5891" t="str">
            <v>Switch</v>
          </cell>
          <cell r="E5891" t="str">
            <v>Industry: Offices, Hotels, Finance, Services</v>
          </cell>
          <cell r="F5891">
            <v>75.342100000000002</v>
          </cell>
          <cell r="G5891">
            <v>5.8556900000000001</v>
          </cell>
          <cell r="H5891">
            <v>5.5542040000000004</v>
          </cell>
          <cell r="I5891">
            <v>-0.45733360000000001</v>
          </cell>
          <cell r="J5891">
            <v>-0.1871372</v>
          </cell>
          <cell r="K5891">
            <v>0</v>
          </cell>
          <cell r="L5891">
            <v>0.1871372</v>
          </cell>
          <cell r="M5891">
            <v>0.45733360000000001</v>
          </cell>
          <cell r="N5891">
            <v>0.45733360000000001</v>
          </cell>
          <cell r="O5891">
            <v>44</v>
          </cell>
        </row>
        <row r="5892">
          <cell r="A5892" t="str">
            <v>C&amp;I</v>
          </cell>
          <cell r="B5892">
            <v>11</v>
          </cell>
          <cell r="C5892" t="str">
            <v>S</v>
          </cell>
          <cell r="D5892" t="str">
            <v>Switch</v>
          </cell>
          <cell r="E5892" t="str">
            <v>Industry: Offices, Hotels, Finance, Services</v>
          </cell>
          <cell r="F5892">
            <v>80.6053</v>
          </cell>
          <cell r="G5892">
            <v>7.2749319999999997</v>
          </cell>
          <cell r="H5892">
            <v>7.348751</v>
          </cell>
          <cell r="I5892">
            <v>-0.47550710000000002</v>
          </cell>
          <cell r="J5892">
            <v>-0.19457369999999999</v>
          </cell>
          <cell r="K5892">
            <v>0</v>
          </cell>
          <cell r="L5892">
            <v>0.19457369999999999</v>
          </cell>
          <cell r="M5892">
            <v>0.47550710000000002</v>
          </cell>
          <cell r="N5892">
            <v>0.47550710000000002</v>
          </cell>
          <cell r="O5892">
            <v>44</v>
          </cell>
        </row>
        <row r="5893">
          <cell r="A5893" t="str">
            <v>C&amp;I</v>
          </cell>
          <cell r="B5893">
            <v>12</v>
          </cell>
          <cell r="C5893" t="str">
            <v>S</v>
          </cell>
          <cell r="D5893" t="str">
            <v>Switch</v>
          </cell>
          <cell r="E5893" t="str">
            <v>Industry: Offices, Hotels, Finance, Services</v>
          </cell>
          <cell r="F5893">
            <v>84.789500000000004</v>
          </cell>
          <cell r="G5893">
            <v>8.6656030000000008</v>
          </cell>
          <cell r="H5893">
            <v>8.8108869999999992</v>
          </cell>
          <cell r="I5893">
            <v>-0.5034999</v>
          </cell>
          <cell r="J5893">
            <v>-0.20602809999999999</v>
          </cell>
          <cell r="K5893">
            <v>0</v>
          </cell>
          <cell r="L5893">
            <v>0.20602809999999999</v>
          </cell>
          <cell r="M5893">
            <v>0.5034999</v>
          </cell>
          <cell r="N5893">
            <v>0.5034999</v>
          </cell>
          <cell r="O5893">
            <v>44</v>
          </cell>
        </row>
        <row r="5894">
          <cell r="A5894" t="str">
            <v>C&amp;I</v>
          </cell>
          <cell r="B5894">
            <v>13</v>
          </cell>
          <cell r="C5894" t="str">
            <v>S</v>
          </cell>
          <cell r="D5894" t="str">
            <v>Switch</v>
          </cell>
          <cell r="E5894" t="str">
            <v>Industry: Offices, Hotels, Finance, Services</v>
          </cell>
          <cell r="F5894">
            <v>87.947400000000002</v>
          </cell>
          <cell r="G5894">
            <v>8.9591060000000002</v>
          </cell>
          <cell r="H5894">
            <v>9.2530870000000007</v>
          </cell>
          <cell r="I5894">
            <v>-0.45071470000000002</v>
          </cell>
          <cell r="J5894">
            <v>-0.1844288</v>
          </cell>
          <cell r="K5894">
            <v>0</v>
          </cell>
          <cell r="L5894">
            <v>0.1844288</v>
          </cell>
          <cell r="M5894">
            <v>0.45071470000000002</v>
          </cell>
          <cell r="N5894">
            <v>0.45071470000000002</v>
          </cell>
          <cell r="O5894">
            <v>44</v>
          </cell>
        </row>
        <row r="5895">
          <cell r="A5895" t="str">
            <v>C&amp;I</v>
          </cell>
          <cell r="B5895">
            <v>14</v>
          </cell>
          <cell r="C5895" t="str">
            <v>S</v>
          </cell>
          <cell r="D5895" t="str">
            <v>Switch</v>
          </cell>
          <cell r="E5895" t="str">
            <v>Industry: Offices, Hotels, Finance, Services</v>
          </cell>
          <cell r="F5895">
            <v>91.052599999999998</v>
          </cell>
          <cell r="G5895">
            <v>9.4790109999999999</v>
          </cell>
          <cell r="H5895">
            <v>9.4500709999999994</v>
          </cell>
          <cell r="I5895">
            <v>-0.44336100000000001</v>
          </cell>
          <cell r="J5895">
            <v>-0.18141969999999999</v>
          </cell>
          <cell r="K5895">
            <v>0</v>
          </cell>
          <cell r="L5895">
            <v>0.18141969999999999</v>
          </cell>
          <cell r="M5895">
            <v>0.44336100000000001</v>
          </cell>
          <cell r="N5895">
            <v>0.44336100000000001</v>
          </cell>
          <cell r="O5895">
            <v>44</v>
          </cell>
        </row>
        <row r="5896">
          <cell r="A5896" t="str">
            <v>C&amp;I</v>
          </cell>
          <cell r="B5896">
            <v>15</v>
          </cell>
          <cell r="C5896" t="str">
            <v>S</v>
          </cell>
          <cell r="D5896" t="str">
            <v>Switch</v>
          </cell>
          <cell r="E5896" t="str">
            <v>Industry: Offices, Hotels, Finance, Services</v>
          </cell>
          <cell r="F5896">
            <v>93.789500000000004</v>
          </cell>
          <cell r="G5896">
            <v>9.7084139999999994</v>
          </cell>
          <cell r="H5896">
            <v>9.2242709999999999</v>
          </cell>
          <cell r="I5896">
            <v>-0.4490825</v>
          </cell>
          <cell r="J5896">
            <v>-0.1837609</v>
          </cell>
          <cell r="K5896">
            <v>0</v>
          </cell>
          <cell r="L5896">
            <v>0.1837609</v>
          </cell>
          <cell r="M5896">
            <v>0.4490825</v>
          </cell>
          <cell r="N5896">
            <v>0.4490825</v>
          </cell>
          <cell r="O5896">
            <v>44</v>
          </cell>
        </row>
        <row r="5897">
          <cell r="A5897" t="str">
            <v>C&amp;I</v>
          </cell>
          <cell r="B5897">
            <v>16</v>
          </cell>
          <cell r="C5897" t="str">
            <v>S</v>
          </cell>
          <cell r="D5897" t="str">
            <v>Switch</v>
          </cell>
          <cell r="E5897" t="str">
            <v>Industry: Offices, Hotels, Finance, Services</v>
          </cell>
          <cell r="F5897">
            <v>95.447400000000002</v>
          </cell>
          <cell r="G5897">
            <v>9.5114459999999994</v>
          </cell>
          <cell r="H5897">
            <v>8.8820870000000003</v>
          </cell>
          <cell r="I5897">
            <v>-0.441548</v>
          </cell>
          <cell r="J5897">
            <v>-0.1806778</v>
          </cell>
          <cell r="K5897">
            <v>0</v>
          </cell>
          <cell r="L5897">
            <v>0.1806778</v>
          </cell>
          <cell r="M5897">
            <v>0.441548</v>
          </cell>
          <cell r="N5897">
            <v>0.441548</v>
          </cell>
          <cell r="O5897">
            <v>44</v>
          </cell>
        </row>
        <row r="5898">
          <cell r="A5898" t="str">
            <v>C&amp;I</v>
          </cell>
          <cell r="B5898">
            <v>17</v>
          </cell>
          <cell r="C5898" t="str">
            <v>S</v>
          </cell>
          <cell r="D5898" t="str">
            <v>Switch</v>
          </cell>
          <cell r="E5898" t="str">
            <v>Industry: Offices, Hotels, Finance, Services</v>
          </cell>
          <cell r="F5898">
            <v>96.1053</v>
          </cell>
          <cell r="G5898">
            <v>9.4488909999999997</v>
          </cell>
          <cell r="H5898">
            <v>9.1927190000000003</v>
          </cell>
          <cell r="I5898">
            <v>-0.47267690000000001</v>
          </cell>
          <cell r="J5898">
            <v>-0.19341559999999999</v>
          </cell>
          <cell r="K5898">
            <v>0</v>
          </cell>
          <cell r="L5898">
            <v>0.19341559999999999</v>
          </cell>
          <cell r="M5898">
            <v>0.47267690000000001</v>
          </cell>
          <cell r="N5898">
            <v>0.47267690000000001</v>
          </cell>
          <cell r="O5898">
            <v>44</v>
          </cell>
        </row>
        <row r="5899">
          <cell r="A5899" t="str">
            <v>C&amp;I</v>
          </cell>
          <cell r="B5899">
            <v>18</v>
          </cell>
          <cell r="C5899" t="str">
            <v>S</v>
          </cell>
          <cell r="D5899" t="str">
            <v>Switch</v>
          </cell>
          <cell r="E5899" t="str">
            <v>Industry: Offices, Hotels, Finance, Services</v>
          </cell>
          <cell r="F5899">
            <v>95.684200000000004</v>
          </cell>
          <cell r="G5899">
            <v>8.7693270000000005</v>
          </cell>
          <cell r="H5899">
            <v>8.0922610000000006</v>
          </cell>
          <cell r="I5899">
            <v>-0.46261069999999999</v>
          </cell>
          <cell r="J5899">
            <v>-0.18929650000000001</v>
          </cell>
          <cell r="K5899">
            <v>0</v>
          </cell>
          <cell r="L5899">
            <v>0.18929650000000001</v>
          </cell>
          <cell r="M5899">
            <v>0.46261069999999999</v>
          </cell>
          <cell r="N5899">
            <v>0.46261069999999999</v>
          </cell>
          <cell r="O5899">
            <v>44</v>
          </cell>
        </row>
        <row r="5900">
          <cell r="A5900" t="str">
            <v>C&amp;I</v>
          </cell>
          <cell r="B5900">
            <v>19</v>
          </cell>
          <cell r="C5900" t="str">
            <v>S</v>
          </cell>
          <cell r="D5900" t="str">
            <v>Switch</v>
          </cell>
          <cell r="E5900" t="str">
            <v>Industry: Offices, Hotels, Finance, Services</v>
          </cell>
          <cell r="F5900">
            <v>93.842100000000002</v>
          </cell>
          <cell r="G5900">
            <v>8.1279540000000008</v>
          </cell>
          <cell r="H5900">
            <v>7.364725</v>
          </cell>
          <cell r="I5900">
            <v>-0.44675759999999998</v>
          </cell>
          <cell r="J5900">
            <v>-0.18280959999999999</v>
          </cell>
          <cell r="K5900">
            <v>0</v>
          </cell>
          <cell r="L5900">
            <v>0.18280959999999999</v>
          </cell>
          <cell r="M5900">
            <v>0.44675759999999998</v>
          </cell>
          <cell r="N5900">
            <v>0.44675759999999998</v>
          </cell>
          <cell r="O5900">
            <v>44</v>
          </cell>
        </row>
        <row r="5901">
          <cell r="A5901" t="str">
            <v>C&amp;I</v>
          </cell>
          <cell r="B5901">
            <v>20</v>
          </cell>
          <cell r="C5901" t="str">
            <v>S</v>
          </cell>
          <cell r="D5901" t="str">
            <v>Switch</v>
          </cell>
          <cell r="E5901" t="str">
            <v>Industry: Offices, Hotels, Finance, Services</v>
          </cell>
          <cell r="F5901">
            <v>89.052599999999998</v>
          </cell>
          <cell r="G5901">
            <v>6.9363989999999998</v>
          </cell>
          <cell r="H5901">
            <v>6.8573089999999999</v>
          </cell>
          <cell r="I5901">
            <v>-0.4245428</v>
          </cell>
          <cell r="J5901">
            <v>-0.1737195</v>
          </cell>
          <cell r="K5901">
            <v>0</v>
          </cell>
          <cell r="L5901">
            <v>0.1737195</v>
          </cell>
          <cell r="M5901">
            <v>0.4245428</v>
          </cell>
          <cell r="N5901">
            <v>0.4245428</v>
          </cell>
          <cell r="O5901">
            <v>44</v>
          </cell>
        </row>
        <row r="5902">
          <cell r="A5902" t="str">
            <v>C&amp;I</v>
          </cell>
          <cell r="B5902">
            <v>21</v>
          </cell>
          <cell r="C5902" t="str">
            <v>S</v>
          </cell>
          <cell r="D5902" t="str">
            <v>Switch</v>
          </cell>
          <cell r="E5902" t="str">
            <v>Industry: Offices, Hotels, Finance, Services</v>
          </cell>
          <cell r="F5902">
            <v>84.1053</v>
          </cell>
          <cell r="G5902">
            <v>6.4372889999999998</v>
          </cell>
          <cell r="H5902">
            <v>5.6628090000000002</v>
          </cell>
          <cell r="I5902">
            <v>-0.42055219999999999</v>
          </cell>
          <cell r="J5902">
            <v>-0.17208660000000001</v>
          </cell>
          <cell r="K5902">
            <v>0</v>
          </cell>
          <cell r="L5902">
            <v>0.17208660000000001</v>
          </cell>
          <cell r="M5902">
            <v>0.42055219999999999</v>
          </cell>
          <cell r="N5902">
            <v>0.42055219999999999</v>
          </cell>
          <cell r="O5902">
            <v>44</v>
          </cell>
        </row>
        <row r="5903">
          <cell r="A5903" t="str">
            <v>C&amp;I</v>
          </cell>
          <cell r="B5903">
            <v>22</v>
          </cell>
          <cell r="C5903" t="str">
            <v>S</v>
          </cell>
          <cell r="D5903" t="str">
            <v>Switch</v>
          </cell>
          <cell r="E5903" t="str">
            <v>Industry: Offices, Hotels, Finance, Services</v>
          </cell>
          <cell r="F5903">
            <v>80.5</v>
          </cell>
          <cell r="G5903">
            <v>5.5746349999999998</v>
          </cell>
          <cell r="H5903">
            <v>4.5589199999999996</v>
          </cell>
          <cell r="I5903">
            <v>-0.45637149999999999</v>
          </cell>
          <cell r="J5903">
            <v>-0.18674350000000001</v>
          </cell>
          <cell r="K5903">
            <v>0</v>
          </cell>
          <cell r="L5903">
            <v>0.18674350000000001</v>
          </cell>
          <cell r="M5903">
            <v>0.45637149999999999</v>
          </cell>
          <cell r="N5903">
            <v>0.45637149999999999</v>
          </cell>
          <cell r="O5903">
            <v>44</v>
          </cell>
        </row>
        <row r="5904">
          <cell r="A5904" t="str">
            <v>C&amp;I</v>
          </cell>
          <cell r="B5904">
            <v>23</v>
          </cell>
          <cell r="C5904" t="str">
            <v>S</v>
          </cell>
          <cell r="D5904" t="str">
            <v>Switch</v>
          </cell>
          <cell r="E5904" t="str">
            <v>Industry: Offices, Hotels, Finance, Services</v>
          </cell>
          <cell r="F5904">
            <v>77.6053</v>
          </cell>
          <cell r="G5904">
            <v>3.9074179999999998</v>
          </cell>
          <cell r="H5904">
            <v>3.7649889999999999</v>
          </cell>
          <cell r="I5904">
            <v>-0.4410945</v>
          </cell>
          <cell r="J5904">
            <v>-0.18049229999999999</v>
          </cell>
          <cell r="K5904">
            <v>0</v>
          </cell>
          <cell r="L5904">
            <v>0.18049229999999999</v>
          </cell>
          <cell r="M5904">
            <v>0.4410945</v>
          </cell>
          <cell r="N5904">
            <v>0.4410945</v>
          </cell>
          <cell r="O5904">
            <v>44</v>
          </cell>
        </row>
        <row r="5905">
          <cell r="A5905" t="str">
            <v>C&amp;I</v>
          </cell>
          <cell r="B5905">
            <v>24</v>
          </cell>
          <cell r="C5905" t="str">
            <v>S</v>
          </cell>
          <cell r="D5905" t="str">
            <v>Switch</v>
          </cell>
          <cell r="E5905" t="str">
            <v>Industry: Offices, Hotels, Finance, Services</v>
          </cell>
          <cell r="F5905">
            <v>75.5</v>
          </cell>
          <cell r="G5905">
            <v>2.6819039999999998</v>
          </cell>
          <cell r="H5905">
            <v>2.5821149999999999</v>
          </cell>
          <cell r="I5905">
            <v>-0.51584470000000004</v>
          </cell>
          <cell r="J5905">
            <v>-0.2110795</v>
          </cell>
          <cell r="K5905">
            <v>0</v>
          </cell>
          <cell r="L5905">
            <v>0.2110795</v>
          </cell>
          <cell r="M5905">
            <v>0.51584470000000004</v>
          </cell>
          <cell r="N5905">
            <v>0.51584470000000004</v>
          </cell>
          <cell r="O5905">
            <v>44</v>
          </cell>
        </row>
        <row r="5906">
          <cell r="A5906" t="str">
            <v>C&amp;I</v>
          </cell>
          <cell r="B5906">
            <v>1</v>
          </cell>
          <cell r="C5906" t="str">
            <v>S</v>
          </cell>
          <cell r="D5906" t="str">
            <v>Switch</v>
          </cell>
          <cell r="E5906" t="str">
            <v>Industry: Other or unknown</v>
          </cell>
          <cell r="F5906">
            <v>69.400000000000006</v>
          </cell>
          <cell r="G5906">
            <v>0.42382330000000001</v>
          </cell>
          <cell r="H5906">
            <v>0.36905520000000003</v>
          </cell>
          <cell r="I5906">
            <v>-0.27674919999999997</v>
          </cell>
          <cell r="J5906">
            <v>-0.1132435</v>
          </cell>
          <cell r="K5906">
            <v>0</v>
          </cell>
          <cell r="L5906">
            <v>0.1132435</v>
          </cell>
          <cell r="M5906">
            <v>0.27674919999999997</v>
          </cell>
          <cell r="N5906">
            <v>0.27674919999999997</v>
          </cell>
          <cell r="O5906">
            <v>21</v>
          </cell>
        </row>
        <row r="5907">
          <cell r="A5907" t="str">
            <v>C&amp;I</v>
          </cell>
          <cell r="B5907">
            <v>2</v>
          </cell>
          <cell r="C5907" t="str">
            <v>S</v>
          </cell>
          <cell r="D5907" t="str">
            <v>Switch</v>
          </cell>
          <cell r="E5907" t="str">
            <v>Industry: Other or unknown</v>
          </cell>
          <cell r="F5907">
            <v>67.033299999999997</v>
          </cell>
          <cell r="G5907">
            <v>0.43389840000000002</v>
          </cell>
          <cell r="H5907">
            <v>0.35089920000000002</v>
          </cell>
          <cell r="I5907">
            <v>-0.2734084</v>
          </cell>
          <cell r="J5907">
            <v>-0.1118765</v>
          </cell>
          <cell r="K5907">
            <v>0</v>
          </cell>
          <cell r="L5907">
            <v>0.1118765</v>
          </cell>
          <cell r="M5907">
            <v>0.2734084</v>
          </cell>
          <cell r="N5907">
            <v>0.2734084</v>
          </cell>
          <cell r="O5907">
            <v>21</v>
          </cell>
        </row>
        <row r="5908">
          <cell r="A5908" t="str">
            <v>C&amp;I</v>
          </cell>
          <cell r="B5908">
            <v>3</v>
          </cell>
          <cell r="C5908" t="str">
            <v>S</v>
          </cell>
          <cell r="D5908" t="str">
            <v>Switch</v>
          </cell>
          <cell r="E5908" t="str">
            <v>Industry: Other or unknown</v>
          </cell>
          <cell r="F5908">
            <v>65.099999999999994</v>
          </cell>
          <cell r="G5908">
            <v>0.42988290000000001</v>
          </cell>
          <cell r="H5908">
            <v>0.3895092</v>
          </cell>
          <cell r="I5908">
            <v>-0.27158979999999999</v>
          </cell>
          <cell r="J5908">
            <v>-0.11113240000000001</v>
          </cell>
          <cell r="K5908">
            <v>0</v>
          </cell>
          <cell r="L5908">
            <v>0.11113240000000001</v>
          </cell>
          <cell r="M5908">
            <v>0.27158979999999999</v>
          </cell>
          <cell r="N5908">
            <v>0.27158979999999999</v>
          </cell>
          <cell r="O5908">
            <v>21</v>
          </cell>
        </row>
        <row r="5909">
          <cell r="A5909" t="str">
            <v>C&amp;I</v>
          </cell>
          <cell r="B5909">
            <v>4</v>
          </cell>
          <cell r="C5909" t="str">
            <v>S</v>
          </cell>
          <cell r="D5909" t="str">
            <v>Switch</v>
          </cell>
          <cell r="E5909" t="str">
            <v>Industry: Other or unknown</v>
          </cell>
          <cell r="F5909">
            <v>64.599999999999994</v>
          </cell>
          <cell r="G5909">
            <v>0.43082019999999999</v>
          </cell>
          <cell r="H5909">
            <v>0.34868460000000001</v>
          </cell>
          <cell r="I5909">
            <v>-0.271148</v>
          </cell>
          <cell r="J5909">
            <v>-0.1109516</v>
          </cell>
          <cell r="K5909">
            <v>0</v>
          </cell>
          <cell r="L5909">
            <v>0.1109516</v>
          </cell>
          <cell r="M5909">
            <v>0.271148</v>
          </cell>
          <cell r="N5909">
            <v>0.271148</v>
          </cell>
          <cell r="O5909">
            <v>21</v>
          </cell>
        </row>
        <row r="5910">
          <cell r="A5910" t="str">
            <v>C&amp;I</v>
          </cell>
          <cell r="B5910">
            <v>5</v>
          </cell>
          <cell r="C5910" t="str">
            <v>S</v>
          </cell>
          <cell r="D5910" t="str">
            <v>Switch</v>
          </cell>
          <cell r="E5910" t="str">
            <v>Industry: Other or unknown</v>
          </cell>
          <cell r="F5910">
            <v>63.8</v>
          </cell>
          <cell r="G5910">
            <v>0.42196349999999999</v>
          </cell>
          <cell r="H5910">
            <v>0.34417720000000002</v>
          </cell>
          <cell r="I5910">
            <v>-0.27130140000000003</v>
          </cell>
          <cell r="J5910">
            <v>-0.1110144</v>
          </cell>
          <cell r="K5910">
            <v>0</v>
          </cell>
          <cell r="L5910">
            <v>0.1110144</v>
          </cell>
          <cell r="M5910">
            <v>0.27130140000000003</v>
          </cell>
          <cell r="N5910">
            <v>0.27130140000000003</v>
          </cell>
          <cell r="O5910">
            <v>21</v>
          </cell>
        </row>
        <row r="5911">
          <cell r="A5911" t="str">
            <v>C&amp;I</v>
          </cell>
          <cell r="B5911">
            <v>6</v>
          </cell>
          <cell r="C5911" t="str">
            <v>S</v>
          </cell>
          <cell r="D5911" t="str">
            <v>Switch</v>
          </cell>
          <cell r="E5911" t="str">
            <v>Industry: Other or unknown</v>
          </cell>
          <cell r="F5911">
            <v>63.166699999999999</v>
          </cell>
          <cell r="G5911">
            <v>0.51090570000000002</v>
          </cell>
          <cell r="H5911">
            <v>0.45253989999999999</v>
          </cell>
          <cell r="I5911">
            <v>-0.27381529999999998</v>
          </cell>
          <cell r="J5911">
            <v>-0.112043</v>
          </cell>
          <cell r="K5911">
            <v>0</v>
          </cell>
          <cell r="L5911">
            <v>0.112043</v>
          </cell>
          <cell r="M5911">
            <v>0.27381529999999998</v>
          </cell>
          <cell r="N5911">
            <v>0.27381529999999998</v>
          </cell>
          <cell r="O5911">
            <v>21</v>
          </cell>
        </row>
        <row r="5912">
          <cell r="A5912" t="str">
            <v>C&amp;I</v>
          </cell>
          <cell r="B5912">
            <v>7</v>
          </cell>
          <cell r="C5912" t="str">
            <v>S</v>
          </cell>
          <cell r="D5912" t="str">
            <v>Switch</v>
          </cell>
          <cell r="E5912" t="str">
            <v>Industry: Other or unknown</v>
          </cell>
          <cell r="F5912">
            <v>62.7333</v>
          </cell>
          <cell r="G5912">
            <v>0.61164839999999998</v>
          </cell>
          <cell r="H5912">
            <v>0.58939730000000001</v>
          </cell>
          <cell r="I5912">
            <v>-0.27603699999999998</v>
          </cell>
          <cell r="J5912">
            <v>-0.1129521</v>
          </cell>
          <cell r="K5912">
            <v>0</v>
          </cell>
          <cell r="L5912">
            <v>0.1129521</v>
          </cell>
          <cell r="M5912">
            <v>0.27603699999999998</v>
          </cell>
          <cell r="N5912">
            <v>0.27603699999999998</v>
          </cell>
          <cell r="O5912">
            <v>21</v>
          </cell>
        </row>
        <row r="5913">
          <cell r="A5913" t="str">
            <v>C&amp;I</v>
          </cell>
          <cell r="B5913">
            <v>8</v>
          </cell>
          <cell r="C5913" t="str">
            <v>S</v>
          </cell>
          <cell r="D5913" t="str">
            <v>Switch</v>
          </cell>
          <cell r="E5913" t="str">
            <v>Industry: Other or unknown</v>
          </cell>
          <cell r="F5913">
            <v>64.433300000000003</v>
          </cell>
          <cell r="G5913">
            <v>0.69661899999999999</v>
          </cell>
          <cell r="H5913">
            <v>0.70282789999999995</v>
          </cell>
          <cell r="I5913">
            <v>-0.28279520000000002</v>
          </cell>
          <cell r="J5913">
            <v>-0.1157175</v>
          </cell>
          <cell r="K5913">
            <v>0</v>
          </cell>
          <cell r="L5913">
            <v>0.1157175</v>
          </cell>
          <cell r="M5913">
            <v>0.28279520000000002</v>
          </cell>
          <cell r="N5913">
            <v>0.28279520000000002</v>
          </cell>
          <cell r="O5913">
            <v>21</v>
          </cell>
        </row>
        <row r="5914">
          <cell r="A5914" t="str">
            <v>C&amp;I</v>
          </cell>
          <cell r="B5914">
            <v>9</v>
          </cell>
          <cell r="C5914" t="str">
            <v>S</v>
          </cell>
          <cell r="D5914" t="str">
            <v>Switch</v>
          </cell>
          <cell r="E5914" t="str">
            <v>Industry: Other or unknown</v>
          </cell>
          <cell r="F5914">
            <v>69.099999999999994</v>
          </cell>
          <cell r="G5914">
            <v>0.94841609999999998</v>
          </cell>
          <cell r="H5914">
            <v>0.88318580000000002</v>
          </cell>
          <cell r="I5914">
            <v>-0.29516199999999998</v>
          </cell>
          <cell r="J5914">
            <v>-0.12077789999999999</v>
          </cell>
          <cell r="K5914">
            <v>0</v>
          </cell>
          <cell r="L5914">
            <v>0.12077789999999999</v>
          </cell>
          <cell r="M5914">
            <v>0.29516199999999998</v>
          </cell>
          <cell r="N5914">
            <v>0.29516199999999998</v>
          </cell>
          <cell r="O5914">
            <v>21</v>
          </cell>
        </row>
        <row r="5915">
          <cell r="A5915" t="str">
            <v>C&amp;I</v>
          </cell>
          <cell r="B5915">
            <v>10</v>
          </cell>
          <cell r="C5915" t="str">
            <v>S</v>
          </cell>
          <cell r="D5915" t="str">
            <v>Switch</v>
          </cell>
          <cell r="E5915" t="str">
            <v>Industry: Other or unknown</v>
          </cell>
          <cell r="F5915">
            <v>74.933300000000003</v>
          </cell>
          <cell r="G5915">
            <v>0.89760680000000004</v>
          </cell>
          <cell r="H5915">
            <v>0.78421510000000005</v>
          </cell>
          <cell r="I5915">
            <v>-0.3114769</v>
          </cell>
          <cell r="J5915">
            <v>-0.12745380000000001</v>
          </cell>
          <cell r="K5915">
            <v>0</v>
          </cell>
          <cell r="L5915">
            <v>0.12745380000000001</v>
          </cell>
          <cell r="M5915">
            <v>0.3114769</v>
          </cell>
          <cell r="N5915">
            <v>0.3114769</v>
          </cell>
          <cell r="O5915">
            <v>21</v>
          </cell>
        </row>
        <row r="5916">
          <cell r="A5916" t="str">
            <v>C&amp;I</v>
          </cell>
          <cell r="B5916">
            <v>11</v>
          </cell>
          <cell r="C5916" t="str">
            <v>S</v>
          </cell>
          <cell r="D5916" t="str">
            <v>Switch</v>
          </cell>
          <cell r="E5916" t="str">
            <v>Industry: Other or unknown</v>
          </cell>
          <cell r="F5916">
            <v>80.433300000000003</v>
          </cell>
          <cell r="G5916">
            <v>1.0058450000000001</v>
          </cell>
          <cell r="H5916">
            <v>0.91306639999999994</v>
          </cell>
          <cell r="I5916">
            <v>-0.30954910000000002</v>
          </cell>
          <cell r="J5916">
            <v>-0.126665</v>
          </cell>
          <cell r="K5916">
            <v>0</v>
          </cell>
          <cell r="L5916">
            <v>0.126665</v>
          </cell>
          <cell r="M5916">
            <v>0.30954910000000002</v>
          </cell>
          <cell r="N5916">
            <v>0.30954910000000002</v>
          </cell>
          <cell r="O5916">
            <v>21</v>
          </cell>
        </row>
        <row r="5917">
          <cell r="A5917" t="str">
            <v>C&amp;I</v>
          </cell>
          <cell r="B5917">
            <v>12</v>
          </cell>
          <cell r="C5917" t="str">
            <v>S</v>
          </cell>
          <cell r="D5917" t="str">
            <v>Switch</v>
          </cell>
          <cell r="E5917" t="str">
            <v>Industry: Other or unknown</v>
          </cell>
          <cell r="F5917">
            <v>84.7667</v>
          </cell>
          <cell r="G5917">
            <v>1.1921660000000001</v>
          </cell>
          <cell r="H5917">
            <v>1.238683</v>
          </cell>
          <cell r="I5917">
            <v>-0.33444819999999997</v>
          </cell>
          <cell r="J5917">
            <v>-0.13685349999999999</v>
          </cell>
          <cell r="K5917">
            <v>0</v>
          </cell>
          <cell r="L5917">
            <v>0.13685349999999999</v>
          </cell>
          <cell r="M5917">
            <v>0.33444819999999997</v>
          </cell>
          <cell r="N5917">
            <v>0.33444819999999997</v>
          </cell>
          <cell r="O5917">
            <v>21</v>
          </cell>
        </row>
        <row r="5918">
          <cell r="A5918" t="str">
            <v>C&amp;I</v>
          </cell>
          <cell r="B5918">
            <v>13</v>
          </cell>
          <cell r="C5918" t="str">
            <v>S</v>
          </cell>
          <cell r="D5918" t="str">
            <v>Switch</v>
          </cell>
          <cell r="E5918" t="str">
            <v>Industry: Other or unknown</v>
          </cell>
          <cell r="F5918">
            <v>88.033299999999997</v>
          </cell>
          <cell r="G5918">
            <v>1.2846340000000001</v>
          </cell>
          <cell r="H5918">
            <v>1.4150400000000001</v>
          </cell>
          <cell r="I5918">
            <v>-0.32806669999999999</v>
          </cell>
          <cell r="J5918">
            <v>-0.13424220000000001</v>
          </cell>
          <cell r="K5918">
            <v>0</v>
          </cell>
          <cell r="L5918">
            <v>0.13424220000000001</v>
          </cell>
          <cell r="M5918">
            <v>0.32806669999999999</v>
          </cell>
          <cell r="N5918">
            <v>0.32806669999999999</v>
          </cell>
          <cell r="O5918">
            <v>21</v>
          </cell>
        </row>
        <row r="5919">
          <cell r="A5919" t="str">
            <v>C&amp;I</v>
          </cell>
          <cell r="B5919">
            <v>14</v>
          </cell>
          <cell r="C5919" t="str">
            <v>S</v>
          </cell>
          <cell r="D5919" t="str">
            <v>Switch</v>
          </cell>
          <cell r="E5919" t="str">
            <v>Industry: Other or unknown</v>
          </cell>
          <cell r="F5919">
            <v>91.1</v>
          </cell>
          <cell r="G5919">
            <v>1.183073</v>
          </cell>
          <cell r="H5919">
            <v>1.2225170000000001</v>
          </cell>
          <cell r="I5919">
            <v>-0.3065621</v>
          </cell>
          <cell r="J5919">
            <v>-0.12544269999999999</v>
          </cell>
          <cell r="K5919">
            <v>0</v>
          </cell>
          <cell r="L5919">
            <v>0.12544269999999999</v>
          </cell>
          <cell r="M5919">
            <v>0.3065621</v>
          </cell>
          <cell r="N5919">
            <v>0.3065621</v>
          </cell>
          <cell r="O5919">
            <v>21</v>
          </cell>
        </row>
        <row r="5920">
          <cell r="A5920" t="str">
            <v>C&amp;I</v>
          </cell>
          <cell r="B5920">
            <v>15</v>
          </cell>
          <cell r="C5920" t="str">
            <v>S</v>
          </cell>
          <cell r="D5920" t="str">
            <v>Switch</v>
          </cell>
          <cell r="E5920" t="str">
            <v>Industry: Other or unknown</v>
          </cell>
          <cell r="F5920">
            <v>93.866699999999994</v>
          </cell>
          <cell r="G5920">
            <v>1.336322</v>
          </cell>
          <cell r="H5920">
            <v>1.212734</v>
          </cell>
          <cell r="I5920">
            <v>-0.30695899999999998</v>
          </cell>
          <cell r="J5920">
            <v>-0.1256052</v>
          </cell>
          <cell r="K5920">
            <v>0</v>
          </cell>
          <cell r="L5920">
            <v>0.1256052</v>
          </cell>
          <cell r="M5920">
            <v>0.30695899999999998</v>
          </cell>
          <cell r="N5920">
            <v>0.30695899999999998</v>
          </cell>
          <cell r="O5920">
            <v>21</v>
          </cell>
        </row>
        <row r="5921">
          <cell r="A5921" t="str">
            <v>C&amp;I</v>
          </cell>
          <cell r="B5921">
            <v>16</v>
          </cell>
          <cell r="C5921" t="str">
            <v>S</v>
          </cell>
          <cell r="D5921" t="str">
            <v>Switch</v>
          </cell>
          <cell r="E5921" t="str">
            <v>Industry: Other or unknown</v>
          </cell>
          <cell r="F5921">
            <v>95.5</v>
          </cell>
          <cell r="G5921">
            <v>1.4232629999999999</v>
          </cell>
          <cell r="H5921">
            <v>1.6627339999999999</v>
          </cell>
          <cell r="I5921">
            <v>-0.3312831</v>
          </cell>
          <cell r="J5921">
            <v>-0.1355584</v>
          </cell>
          <cell r="K5921">
            <v>0</v>
          </cell>
          <cell r="L5921">
            <v>0.1355584</v>
          </cell>
          <cell r="M5921">
            <v>0.3312831</v>
          </cell>
          <cell r="N5921">
            <v>0.3312831</v>
          </cell>
          <cell r="O5921">
            <v>21</v>
          </cell>
        </row>
        <row r="5922">
          <cell r="A5922" t="str">
            <v>C&amp;I</v>
          </cell>
          <cell r="B5922">
            <v>17</v>
          </cell>
          <cell r="C5922" t="str">
            <v>S</v>
          </cell>
          <cell r="D5922" t="str">
            <v>Switch</v>
          </cell>
          <cell r="E5922" t="str">
            <v>Industry: Other or unknown</v>
          </cell>
          <cell r="F5922">
            <v>96.3</v>
          </cell>
          <cell r="G5922">
            <v>1.225473</v>
          </cell>
          <cell r="H5922">
            <v>1.4751840000000001</v>
          </cell>
          <cell r="I5922">
            <v>-0.30545369999999999</v>
          </cell>
          <cell r="J5922">
            <v>-0.12498919999999999</v>
          </cell>
          <cell r="K5922">
            <v>0</v>
          </cell>
          <cell r="L5922">
            <v>0.12498919999999999</v>
          </cell>
          <cell r="M5922">
            <v>0.30545369999999999</v>
          </cell>
          <cell r="N5922">
            <v>0.30545369999999999</v>
          </cell>
          <cell r="O5922">
            <v>21</v>
          </cell>
        </row>
        <row r="5923">
          <cell r="A5923" t="str">
            <v>C&amp;I</v>
          </cell>
          <cell r="B5923">
            <v>18</v>
          </cell>
          <cell r="C5923" t="str">
            <v>S</v>
          </cell>
          <cell r="D5923" t="str">
            <v>Switch</v>
          </cell>
          <cell r="E5923" t="str">
            <v>Industry: Other or unknown</v>
          </cell>
          <cell r="F5923">
            <v>96.1</v>
          </cell>
          <cell r="G5923">
            <v>1.229663</v>
          </cell>
          <cell r="H5923">
            <v>1.2553749999999999</v>
          </cell>
          <cell r="I5923">
            <v>-0.31673420000000002</v>
          </cell>
          <cell r="J5923">
            <v>-0.1296051</v>
          </cell>
          <cell r="K5923">
            <v>0</v>
          </cell>
          <cell r="L5923">
            <v>0.1296051</v>
          </cell>
          <cell r="M5923">
            <v>0.31673420000000002</v>
          </cell>
          <cell r="N5923">
            <v>0.31673420000000002</v>
          </cell>
          <cell r="O5923">
            <v>21</v>
          </cell>
        </row>
        <row r="5924">
          <cell r="A5924" t="str">
            <v>C&amp;I</v>
          </cell>
          <cell r="B5924">
            <v>19</v>
          </cell>
          <cell r="C5924" t="str">
            <v>S</v>
          </cell>
          <cell r="D5924" t="str">
            <v>Switch</v>
          </cell>
          <cell r="E5924" t="str">
            <v>Industry: Other or unknown</v>
          </cell>
          <cell r="F5924">
            <v>94.566699999999997</v>
          </cell>
          <cell r="G5924">
            <v>0.81355160000000004</v>
          </cell>
          <cell r="H5924">
            <v>0.83535590000000004</v>
          </cell>
          <cell r="I5924">
            <v>-0.3051278</v>
          </cell>
          <cell r="J5924">
            <v>-0.1248558</v>
          </cell>
          <cell r="K5924">
            <v>0</v>
          </cell>
          <cell r="L5924">
            <v>0.1248558</v>
          </cell>
          <cell r="M5924">
            <v>0.3051278</v>
          </cell>
          <cell r="N5924">
            <v>0.3051278</v>
          </cell>
          <cell r="O5924">
            <v>21</v>
          </cell>
        </row>
        <row r="5925">
          <cell r="A5925" t="str">
            <v>C&amp;I</v>
          </cell>
          <cell r="B5925">
            <v>20</v>
          </cell>
          <cell r="C5925" t="str">
            <v>S</v>
          </cell>
          <cell r="D5925" t="str">
            <v>Switch</v>
          </cell>
          <cell r="E5925" t="str">
            <v>Industry: Other or unknown</v>
          </cell>
          <cell r="F5925">
            <v>90.2</v>
          </cell>
          <cell r="G5925">
            <v>0.62001660000000003</v>
          </cell>
          <cell r="H5925">
            <v>0.44489529999999999</v>
          </cell>
          <cell r="I5925">
            <v>-0.31250480000000003</v>
          </cell>
          <cell r="J5925">
            <v>-0.1278744</v>
          </cell>
          <cell r="K5925">
            <v>0</v>
          </cell>
          <cell r="L5925">
            <v>0.1278744</v>
          </cell>
          <cell r="M5925">
            <v>0.31250480000000003</v>
          </cell>
          <cell r="N5925">
            <v>0.31250480000000003</v>
          </cell>
          <cell r="O5925">
            <v>21</v>
          </cell>
        </row>
        <row r="5926">
          <cell r="A5926" t="str">
            <v>C&amp;I</v>
          </cell>
          <cell r="B5926">
            <v>21</v>
          </cell>
          <cell r="C5926" t="str">
            <v>S</v>
          </cell>
          <cell r="D5926" t="str">
            <v>Switch</v>
          </cell>
          <cell r="E5926" t="str">
            <v>Industry: Other or unknown</v>
          </cell>
          <cell r="F5926">
            <v>85.3</v>
          </cell>
          <cell r="G5926">
            <v>0.56076950000000003</v>
          </cell>
          <cell r="H5926">
            <v>0.51896920000000002</v>
          </cell>
          <cell r="I5926">
            <v>-0.2955641</v>
          </cell>
          <cell r="J5926">
            <v>-0.12094240000000001</v>
          </cell>
          <cell r="K5926">
            <v>0</v>
          </cell>
          <cell r="L5926">
            <v>0.12094240000000001</v>
          </cell>
          <cell r="M5926">
            <v>0.2955641</v>
          </cell>
          <cell r="N5926">
            <v>0.2955641</v>
          </cell>
          <cell r="O5926">
            <v>21</v>
          </cell>
        </row>
        <row r="5927">
          <cell r="A5927" t="str">
            <v>C&amp;I</v>
          </cell>
          <cell r="B5927">
            <v>22</v>
          </cell>
          <cell r="C5927" t="str">
            <v>S</v>
          </cell>
          <cell r="D5927" t="str">
            <v>Switch</v>
          </cell>
          <cell r="E5927" t="str">
            <v>Industry: Other or unknown</v>
          </cell>
          <cell r="F5927">
            <v>81.533299999999997</v>
          </cell>
          <cell r="G5927">
            <v>0.49879390000000001</v>
          </cell>
          <cell r="H5927">
            <v>0.66308250000000002</v>
          </cell>
          <cell r="I5927">
            <v>-0.29188960000000003</v>
          </cell>
          <cell r="J5927">
            <v>-0.1194389</v>
          </cell>
          <cell r="K5927">
            <v>0</v>
          </cell>
          <cell r="L5927">
            <v>0.1194389</v>
          </cell>
          <cell r="M5927">
            <v>0.29188960000000003</v>
          </cell>
          <cell r="N5927">
            <v>0.29188960000000003</v>
          </cell>
          <cell r="O5927">
            <v>21</v>
          </cell>
        </row>
        <row r="5928">
          <cell r="A5928" t="str">
            <v>C&amp;I</v>
          </cell>
          <cell r="B5928">
            <v>23</v>
          </cell>
          <cell r="C5928" t="str">
            <v>S</v>
          </cell>
          <cell r="D5928" t="str">
            <v>Switch</v>
          </cell>
          <cell r="E5928" t="str">
            <v>Industry: Other or unknown</v>
          </cell>
          <cell r="F5928">
            <v>78.7</v>
          </cell>
          <cell r="G5928">
            <v>0.47036559999999999</v>
          </cell>
          <cell r="H5928">
            <v>0.4576325</v>
          </cell>
          <cell r="I5928">
            <v>-0.2839411</v>
          </cell>
          <cell r="J5928">
            <v>-0.1161864</v>
          </cell>
          <cell r="K5928">
            <v>0</v>
          </cell>
          <cell r="L5928">
            <v>0.1161864</v>
          </cell>
          <cell r="M5928">
            <v>0.2839411</v>
          </cell>
          <cell r="N5928">
            <v>0.2839411</v>
          </cell>
          <cell r="O5928">
            <v>21</v>
          </cell>
        </row>
        <row r="5929">
          <cell r="A5929" t="str">
            <v>C&amp;I</v>
          </cell>
          <cell r="B5929">
            <v>24</v>
          </cell>
          <cell r="C5929" t="str">
            <v>S</v>
          </cell>
          <cell r="D5929" t="str">
            <v>Switch</v>
          </cell>
          <cell r="E5929" t="str">
            <v>Industry: Other or unknown</v>
          </cell>
          <cell r="F5929">
            <v>76.566699999999997</v>
          </cell>
          <cell r="G5929">
            <v>0.43865860000000001</v>
          </cell>
          <cell r="H5929">
            <v>0.51997519999999997</v>
          </cell>
          <cell r="I5929">
            <v>-0.28392729999999999</v>
          </cell>
          <cell r="J5929">
            <v>-0.1161807</v>
          </cell>
          <cell r="K5929">
            <v>0</v>
          </cell>
          <cell r="L5929">
            <v>0.1161807</v>
          </cell>
          <cell r="M5929">
            <v>0.28392729999999999</v>
          </cell>
          <cell r="N5929">
            <v>0.28392729999999999</v>
          </cell>
          <cell r="O5929">
            <v>21</v>
          </cell>
        </row>
        <row r="5930">
          <cell r="A5930" t="str">
            <v>C&amp;I</v>
          </cell>
          <cell r="B5930">
            <v>1</v>
          </cell>
          <cell r="C5930" t="str">
            <v>S</v>
          </cell>
          <cell r="D5930" t="str">
            <v>Switch</v>
          </cell>
          <cell r="E5930" t="str">
            <v>Industry: Retail stores</v>
          </cell>
          <cell r="F5930">
            <v>65</v>
          </cell>
          <cell r="G5930">
            <v>0.52668879999999996</v>
          </cell>
          <cell r="H5930">
            <v>0.6920248</v>
          </cell>
          <cell r="I5930">
            <v>-0.40237970000000001</v>
          </cell>
          <cell r="J5930">
            <v>-0.16465050000000001</v>
          </cell>
          <cell r="K5930">
            <v>0</v>
          </cell>
          <cell r="L5930">
            <v>0.16465050000000001</v>
          </cell>
          <cell r="M5930">
            <v>0.40237970000000001</v>
          </cell>
          <cell r="N5930">
            <v>0.40237970000000001</v>
          </cell>
          <cell r="O5930">
            <v>12</v>
          </cell>
        </row>
        <row r="5931">
          <cell r="A5931" t="str">
            <v>C&amp;I</v>
          </cell>
          <cell r="B5931">
            <v>2</v>
          </cell>
          <cell r="C5931" t="str">
            <v>S</v>
          </cell>
          <cell r="D5931" t="str">
            <v>Switch</v>
          </cell>
          <cell r="E5931" t="str">
            <v>Industry: Retail stores</v>
          </cell>
          <cell r="F5931">
            <v>64</v>
          </cell>
          <cell r="G5931">
            <v>0.50776920000000003</v>
          </cell>
          <cell r="H5931">
            <v>0.4777999</v>
          </cell>
          <cell r="I5931">
            <v>-0.4020475</v>
          </cell>
          <cell r="J5931">
            <v>-0.16451460000000001</v>
          </cell>
          <cell r="K5931">
            <v>0</v>
          </cell>
          <cell r="L5931">
            <v>0.16451460000000001</v>
          </cell>
          <cell r="M5931">
            <v>0.4020475</v>
          </cell>
          <cell r="N5931">
            <v>0.4020475</v>
          </cell>
          <cell r="O5931">
            <v>12</v>
          </cell>
        </row>
        <row r="5932">
          <cell r="A5932" t="str">
            <v>C&amp;I</v>
          </cell>
          <cell r="B5932">
            <v>3</v>
          </cell>
          <cell r="C5932" t="str">
            <v>S</v>
          </cell>
          <cell r="D5932" t="str">
            <v>Switch</v>
          </cell>
          <cell r="E5932" t="str">
            <v>Industry: Retail stores</v>
          </cell>
          <cell r="F5932">
            <v>63.5</v>
          </cell>
          <cell r="G5932">
            <v>0.50732929999999998</v>
          </cell>
          <cell r="H5932">
            <v>0.5367748</v>
          </cell>
          <cell r="I5932">
            <v>-0.40146320000000002</v>
          </cell>
          <cell r="J5932">
            <v>-0.16427549999999999</v>
          </cell>
          <cell r="K5932">
            <v>0</v>
          </cell>
          <cell r="L5932">
            <v>0.16427549999999999</v>
          </cell>
          <cell r="M5932">
            <v>0.40146320000000002</v>
          </cell>
          <cell r="N5932">
            <v>0.40146320000000002</v>
          </cell>
          <cell r="O5932">
            <v>12</v>
          </cell>
        </row>
        <row r="5933">
          <cell r="A5933" t="str">
            <v>C&amp;I</v>
          </cell>
          <cell r="B5933">
            <v>4</v>
          </cell>
          <cell r="C5933" t="str">
            <v>S</v>
          </cell>
          <cell r="D5933" t="str">
            <v>Switch</v>
          </cell>
          <cell r="E5933" t="str">
            <v>Industry: Retail stores</v>
          </cell>
          <cell r="F5933">
            <v>63.625</v>
          </cell>
          <cell r="G5933">
            <v>0.52918920000000003</v>
          </cell>
          <cell r="H5933">
            <v>0.54442480000000004</v>
          </cell>
          <cell r="I5933">
            <v>-0.40148109999999998</v>
          </cell>
          <cell r="J5933">
            <v>-0.16428280000000001</v>
          </cell>
          <cell r="K5933">
            <v>0</v>
          </cell>
          <cell r="L5933">
            <v>0.16428280000000001</v>
          </cell>
          <cell r="M5933">
            <v>0.40148109999999998</v>
          </cell>
          <cell r="N5933">
            <v>0.40148109999999998</v>
          </cell>
          <cell r="O5933">
            <v>12</v>
          </cell>
        </row>
        <row r="5934">
          <cell r="A5934" t="str">
            <v>C&amp;I</v>
          </cell>
          <cell r="B5934">
            <v>5</v>
          </cell>
          <cell r="C5934" t="str">
            <v>S</v>
          </cell>
          <cell r="D5934" t="str">
            <v>Switch</v>
          </cell>
          <cell r="E5934" t="str">
            <v>Industry: Retail stores</v>
          </cell>
          <cell r="F5934">
            <v>63.375</v>
          </cell>
          <cell r="G5934">
            <v>0.49923440000000002</v>
          </cell>
          <cell r="H5934">
            <v>0.51699980000000001</v>
          </cell>
          <cell r="I5934">
            <v>-0.40125139999999998</v>
          </cell>
          <cell r="J5934">
            <v>-0.1641888</v>
          </cell>
          <cell r="K5934">
            <v>0</v>
          </cell>
          <cell r="L5934">
            <v>0.1641888</v>
          </cell>
          <cell r="M5934">
            <v>0.40125139999999998</v>
          </cell>
          <cell r="N5934">
            <v>0.40125139999999998</v>
          </cell>
          <cell r="O5934">
            <v>12</v>
          </cell>
        </row>
        <row r="5935">
          <cell r="A5935" t="str">
            <v>C&amp;I</v>
          </cell>
          <cell r="B5935">
            <v>6</v>
          </cell>
          <cell r="C5935" t="str">
            <v>S</v>
          </cell>
          <cell r="D5935" t="str">
            <v>Switch</v>
          </cell>
          <cell r="E5935" t="str">
            <v>Industry: Retail stores</v>
          </cell>
          <cell r="F5935">
            <v>62.625</v>
          </cell>
          <cell r="G5935">
            <v>0.50560749999999999</v>
          </cell>
          <cell r="H5935">
            <v>0.60772479999999995</v>
          </cell>
          <cell r="I5935">
            <v>-0.40105220000000003</v>
          </cell>
          <cell r="J5935">
            <v>-0.16410730000000001</v>
          </cell>
          <cell r="K5935">
            <v>0</v>
          </cell>
          <cell r="L5935">
            <v>0.16410730000000001</v>
          </cell>
          <cell r="M5935">
            <v>0.40105220000000003</v>
          </cell>
          <cell r="N5935">
            <v>0.40105220000000003</v>
          </cell>
          <cell r="O5935">
            <v>12</v>
          </cell>
        </row>
        <row r="5936">
          <cell r="A5936" t="str">
            <v>C&amp;I</v>
          </cell>
          <cell r="B5936">
            <v>7</v>
          </cell>
          <cell r="C5936" t="str">
            <v>S</v>
          </cell>
          <cell r="D5936" t="str">
            <v>Switch</v>
          </cell>
          <cell r="E5936" t="str">
            <v>Industry: Retail stores</v>
          </cell>
          <cell r="F5936">
            <v>61.75</v>
          </cell>
          <cell r="G5936">
            <v>0.46357219999999999</v>
          </cell>
          <cell r="H5936">
            <v>0.46629989999999999</v>
          </cell>
          <cell r="I5936">
            <v>-0.40117530000000001</v>
          </cell>
          <cell r="J5936">
            <v>-0.16415769999999999</v>
          </cell>
          <cell r="K5936">
            <v>0</v>
          </cell>
          <cell r="L5936">
            <v>0.16415769999999999</v>
          </cell>
          <cell r="M5936">
            <v>0.40117530000000001</v>
          </cell>
          <cell r="N5936">
            <v>0.40117530000000001</v>
          </cell>
          <cell r="O5936">
            <v>12</v>
          </cell>
        </row>
        <row r="5937">
          <cell r="A5937" t="str">
            <v>C&amp;I</v>
          </cell>
          <cell r="B5937">
            <v>8</v>
          </cell>
          <cell r="C5937" t="str">
            <v>S</v>
          </cell>
          <cell r="D5937" t="str">
            <v>Switch</v>
          </cell>
          <cell r="E5937" t="str">
            <v>Industry: Retail stores</v>
          </cell>
          <cell r="F5937">
            <v>63.75</v>
          </cell>
          <cell r="G5937">
            <v>0.3704655</v>
          </cell>
          <cell r="H5937">
            <v>0.42374990000000001</v>
          </cell>
          <cell r="I5937">
            <v>-0.40129579999999998</v>
          </cell>
          <cell r="J5937">
            <v>-0.16420699999999999</v>
          </cell>
          <cell r="K5937">
            <v>0</v>
          </cell>
          <cell r="L5937">
            <v>0.16420699999999999</v>
          </cell>
          <cell r="M5937">
            <v>0.40129579999999998</v>
          </cell>
          <cell r="N5937">
            <v>0.40129579999999998</v>
          </cell>
          <cell r="O5937">
            <v>12</v>
          </cell>
        </row>
        <row r="5938">
          <cell r="A5938" t="str">
            <v>C&amp;I</v>
          </cell>
          <cell r="B5938">
            <v>9</v>
          </cell>
          <cell r="C5938" t="str">
            <v>S</v>
          </cell>
          <cell r="D5938" t="str">
            <v>Switch</v>
          </cell>
          <cell r="E5938" t="str">
            <v>Industry: Retail stores</v>
          </cell>
          <cell r="F5938">
            <v>71.375</v>
          </cell>
          <cell r="G5938">
            <v>0.44264599999999998</v>
          </cell>
          <cell r="H5938">
            <v>0.34842489999999998</v>
          </cell>
          <cell r="I5938">
            <v>-0.40802509999999997</v>
          </cell>
          <cell r="J5938">
            <v>-0.16696050000000001</v>
          </cell>
          <cell r="K5938">
            <v>0</v>
          </cell>
          <cell r="L5938">
            <v>0.16696050000000001</v>
          </cell>
          <cell r="M5938">
            <v>0.40802509999999997</v>
          </cell>
          <cell r="N5938">
            <v>0.40802509999999997</v>
          </cell>
          <cell r="O5938">
            <v>12</v>
          </cell>
        </row>
        <row r="5939">
          <cell r="A5939" t="str">
            <v>C&amp;I</v>
          </cell>
          <cell r="B5939">
            <v>10</v>
          </cell>
          <cell r="C5939" t="str">
            <v>S</v>
          </cell>
          <cell r="D5939" t="str">
            <v>Switch</v>
          </cell>
          <cell r="E5939" t="str">
            <v>Industry: Retail stores</v>
          </cell>
          <cell r="F5939">
            <v>79.625</v>
          </cell>
          <cell r="G5939">
            <v>0.62313819999999998</v>
          </cell>
          <cell r="H5939">
            <v>0.81389979999999995</v>
          </cell>
          <cell r="I5939">
            <v>-0.4206491</v>
          </cell>
          <cell r="J5939">
            <v>-0.17212620000000001</v>
          </cell>
          <cell r="K5939">
            <v>0</v>
          </cell>
          <cell r="L5939">
            <v>0.17212620000000001</v>
          </cell>
          <cell r="M5939">
            <v>0.4206491</v>
          </cell>
          <cell r="N5939">
            <v>0.4206491</v>
          </cell>
          <cell r="O5939">
            <v>12</v>
          </cell>
        </row>
        <row r="5940">
          <cell r="A5940" t="str">
            <v>C&amp;I</v>
          </cell>
          <cell r="B5940">
            <v>11</v>
          </cell>
          <cell r="C5940" t="str">
            <v>S</v>
          </cell>
          <cell r="D5940" t="str">
            <v>Switch</v>
          </cell>
          <cell r="E5940" t="str">
            <v>Industry: Retail stores</v>
          </cell>
          <cell r="F5940">
            <v>84.25</v>
          </cell>
          <cell r="G5940">
            <v>1.1532819999999999</v>
          </cell>
          <cell r="H5940">
            <v>1.1799500000000001</v>
          </cell>
          <cell r="I5940">
            <v>-0.43014649999999999</v>
          </cell>
          <cell r="J5940">
            <v>-0.17601249999999999</v>
          </cell>
          <cell r="K5940">
            <v>0</v>
          </cell>
          <cell r="L5940">
            <v>0.17601249999999999</v>
          </cell>
          <cell r="M5940">
            <v>0.43014649999999999</v>
          </cell>
          <cell r="N5940">
            <v>0.43014649999999999</v>
          </cell>
          <cell r="O5940">
            <v>12</v>
          </cell>
        </row>
        <row r="5941">
          <cell r="A5941" t="str">
            <v>C&amp;I</v>
          </cell>
          <cell r="B5941">
            <v>12</v>
          </cell>
          <cell r="C5941" t="str">
            <v>S</v>
          </cell>
          <cell r="D5941" t="str">
            <v>Switch</v>
          </cell>
          <cell r="E5941" t="str">
            <v>Industry: Retail stores</v>
          </cell>
          <cell r="F5941">
            <v>87.125</v>
          </cell>
          <cell r="G5941">
            <v>1.30779</v>
          </cell>
          <cell r="H5941">
            <v>1.40195</v>
          </cell>
          <cell r="I5941">
            <v>-0.432668</v>
          </cell>
          <cell r="J5941">
            <v>-0.17704420000000001</v>
          </cell>
          <cell r="K5941">
            <v>0</v>
          </cell>
          <cell r="L5941">
            <v>0.17704420000000001</v>
          </cell>
          <cell r="M5941">
            <v>0.432668</v>
          </cell>
          <cell r="N5941">
            <v>0.432668</v>
          </cell>
          <cell r="O5941">
            <v>12</v>
          </cell>
        </row>
        <row r="5942">
          <cell r="A5942" t="str">
            <v>C&amp;I</v>
          </cell>
          <cell r="B5942">
            <v>13</v>
          </cell>
          <cell r="C5942" t="str">
            <v>S</v>
          </cell>
          <cell r="D5942" t="str">
            <v>Switch</v>
          </cell>
          <cell r="E5942" t="str">
            <v>Industry: Retail stores</v>
          </cell>
          <cell r="F5942">
            <v>89.375</v>
          </cell>
          <cell r="G5942">
            <v>1.4844090000000001</v>
          </cell>
          <cell r="H5942">
            <v>1.496675</v>
          </cell>
          <cell r="I5942">
            <v>-0.43584099999999998</v>
          </cell>
          <cell r="J5942">
            <v>-0.17834259999999999</v>
          </cell>
          <cell r="K5942">
            <v>0</v>
          </cell>
          <cell r="L5942">
            <v>0.17834259999999999</v>
          </cell>
          <cell r="M5942">
            <v>0.43584099999999998</v>
          </cell>
          <cell r="N5942">
            <v>0.43584099999999998</v>
          </cell>
          <cell r="O5942">
            <v>12</v>
          </cell>
        </row>
        <row r="5943">
          <cell r="A5943" t="str">
            <v>C&amp;I</v>
          </cell>
          <cell r="B5943">
            <v>14</v>
          </cell>
          <cell r="C5943" t="str">
            <v>S</v>
          </cell>
          <cell r="D5943" t="str">
            <v>Switch</v>
          </cell>
          <cell r="E5943" t="str">
            <v>Industry: Retail stores</v>
          </cell>
          <cell r="F5943">
            <v>91.625</v>
          </cell>
          <cell r="G5943">
            <v>1.643956</v>
          </cell>
          <cell r="H5943">
            <v>1.5232749999999999</v>
          </cell>
          <cell r="I5943">
            <v>-0.43535239999999997</v>
          </cell>
          <cell r="J5943">
            <v>-0.17814269999999999</v>
          </cell>
          <cell r="K5943">
            <v>0</v>
          </cell>
          <cell r="L5943">
            <v>0.17814269999999999</v>
          </cell>
          <cell r="M5943">
            <v>0.43535239999999997</v>
          </cell>
          <cell r="N5943">
            <v>0.43535239999999997</v>
          </cell>
          <cell r="O5943">
            <v>12</v>
          </cell>
        </row>
        <row r="5944">
          <cell r="A5944" t="str">
            <v>C&amp;I</v>
          </cell>
          <cell r="B5944">
            <v>15</v>
          </cell>
          <cell r="C5944" t="str">
            <v>S</v>
          </cell>
          <cell r="D5944" t="str">
            <v>Switch</v>
          </cell>
          <cell r="E5944" t="str">
            <v>Industry: Retail stores</v>
          </cell>
          <cell r="F5944">
            <v>93.625</v>
          </cell>
          <cell r="G5944">
            <v>1.6743619999999999</v>
          </cell>
          <cell r="H5944">
            <v>1.66195</v>
          </cell>
          <cell r="I5944">
            <v>-0.4419767</v>
          </cell>
          <cell r="J5944">
            <v>-0.18085329999999999</v>
          </cell>
          <cell r="K5944">
            <v>0</v>
          </cell>
          <cell r="L5944">
            <v>0.18085329999999999</v>
          </cell>
          <cell r="M5944">
            <v>0.4419767</v>
          </cell>
          <cell r="N5944">
            <v>0.4419767</v>
          </cell>
          <cell r="O5944">
            <v>12</v>
          </cell>
        </row>
        <row r="5945">
          <cell r="A5945" t="str">
            <v>C&amp;I</v>
          </cell>
          <cell r="B5945">
            <v>16</v>
          </cell>
          <cell r="C5945" t="str">
            <v>S</v>
          </cell>
          <cell r="D5945" t="str">
            <v>Switch</v>
          </cell>
          <cell r="E5945" t="str">
            <v>Industry: Retail stores</v>
          </cell>
          <cell r="F5945">
            <v>94.875</v>
          </cell>
          <cell r="G5945">
            <v>1.780389</v>
          </cell>
          <cell r="H5945">
            <v>1.9052739999999999</v>
          </cell>
          <cell r="I5945">
            <v>-0.43146590000000001</v>
          </cell>
          <cell r="J5945">
            <v>-0.1765523</v>
          </cell>
          <cell r="K5945">
            <v>0</v>
          </cell>
          <cell r="L5945">
            <v>0.1765523</v>
          </cell>
          <cell r="M5945">
            <v>0.43146590000000001</v>
          </cell>
          <cell r="N5945">
            <v>0.43146590000000001</v>
          </cell>
          <cell r="O5945">
            <v>12</v>
          </cell>
        </row>
        <row r="5946">
          <cell r="A5946" t="str">
            <v>C&amp;I</v>
          </cell>
          <cell r="B5946">
            <v>17</v>
          </cell>
          <cell r="C5946" t="str">
            <v>S</v>
          </cell>
          <cell r="D5946" t="str">
            <v>Switch</v>
          </cell>
          <cell r="E5946" t="str">
            <v>Industry: Retail stores</v>
          </cell>
          <cell r="F5946">
            <v>94.625</v>
          </cell>
          <cell r="G5946">
            <v>1.6627639999999999</v>
          </cell>
          <cell r="H5946">
            <v>1.7429490000000001</v>
          </cell>
          <cell r="I5946">
            <v>-0.42922199999999999</v>
          </cell>
          <cell r="J5946">
            <v>-0.17563409999999999</v>
          </cell>
          <cell r="K5946">
            <v>0</v>
          </cell>
          <cell r="L5946">
            <v>0.17563409999999999</v>
          </cell>
          <cell r="M5946">
            <v>0.42922199999999999</v>
          </cell>
          <cell r="N5946">
            <v>0.42922199999999999</v>
          </cell>
          <cell r="O5946">
            <v>12</v>
          </cell>
        </row>
        <row r="5947">
          <cell r="A5947" t="str">
            <v>C&amp;I</v>
          </cell>
          <cell r="B5947">
            <v>18</v>
          </cell>
          <cell r="C5947" t="str">
            <v>S</v>
          </cell>
          <cell r="D5947" t="str">
            <v>Switch</v>
          </cell>
          <cell r="E5947" t="str">
            <v>Industry: Retail stores</v>
          </cell>
          <cell r="F5947">
            <v>93.25</v>
          </cell>
          <cell r="G5947">
            <v>1.449681</v>
          </cell>
          <cell r="H5947">
            <v>1.4391499999999999</v>
          </cell>
          <cell r="I5947">
            <v>-0.42479640000000002</v>
          </cell>
          <cell r="J5947">
            <v>-0.17382329999999999</v>
          </cell>
          <cell r="K5947">
            <v>0</v>
          </cell>
          <cell r="L5947">
            <v>0.17382329999999999</v>
          </cell>
          <cell r="M5947">
            <v>0.42479640000000002</v>
          </cell>
          <cell r="N5947">
            <v>0.42479640000000002</v>
          </cell>
          <cell r="O5947">
            <v>12</v>
          </cell>
        </row>
        <row r="5948">
          <cell r="A5948" t="str">
            <v>C&amp;I</v>
          </cell>
          <cell r="B5948">
            <v>19</v>
          </cell>
          <cell r="C5948" t="str">
            <v>S</v>
          </cell>
          <cell r="D5948" t="str">
            <v>Switch</v>
          </cell>
          <cell r="E5948" t="str">
            <v>Industry: Retail stores</v>
          </cell>
          <cell r="F5948">
            <v>90.125</v>
          </cell>
          <cell r="G5948">
            <v>0.67942499999999995</v>
          </cell>
          <cell r="H5948">
            <v>0.57629980000000003</v>
          </cell>
          <cell r="I5948">
            <v>-0.42125420000000002</v>
          </cell>
          <cell r="J5948">
            <v>-0.17237379999999999</v>
          </cell>
          <cell r="K5948">
            <v>0</v>
          </cell>
          <cell r="L5948">
            <v>0.17237379999999999</v>
          </cell>
          <cell r="M5948">
            <v>0.42125420000000002</v>
          </cell>
          <cell r="N5948">
            <v>0.42125420000000002</v>
          </cell>
          <cell r="O5948">
            <v>12</v>
          </cell>
        </row>
        <row r="5949">
          <cell r="A5949" t="str">
            <v>C&amp;I</v>
          </cell>
          <cell r="B5949">
            <v>20</v>
          </cell>
          <cell r="C5949" t="str">
            <v>S</v>
          </cell>
          <cell r="D5949" t="str">
            <v>Switch</v>
          </cell>
          <cell r="E5949" t="str">
            <v>Industry: Retail stores</v>
          </cell>
          <cell r="F5949">
            <v>83.375</v>
          </cell>
          <cell r="G5949">
            <v>0.61136420000000002</v>
          </cell>
          <cell r="H5949">
            <v>0.53299989999999997</v>
          </cell>
          <cell r="I5949">
            <v>-0.41205059999999999</v>
          </cell>
          <cell r="J5949">
            <v>-0.1686078</v>
          </cell>
          <cell r="K5949">
            <v>0</v>
          </cell>
          <cell r="L5949">
            <v>0.1686078</v>
          </cell>
          <cell r="M5949">
            <v>0.41205059999999999</v>
          </cell>
          <cell r="N5949">
            <v>0.41205059999999999</v>
          </cell>
          <cell r="O5949">
            <v>12</v>
          </cell>
        </row>
        <row r="5950">
          <cell r="A5950" t="str">
            <v>C&amp;I</v>
          </cell>
          <cell r="B5950">
            <v>21</v>
          </cell>
          <cell r="C5950" t="str">
            <v>S</v>
          </cell>
          <cell r="D5950" t="str">
            <v>Switch</v>
          </cell>
          <cell r="E5950" t="str">
            <v>Industry: Retail stores</v>
          </cell>
          <cell r="F5950">
            <v>78.75</v>
          </cell>
          <cell r="G5950">
            <v>0.54244999999999999</v>
          </cell>
          <cell r="H5950">
            <v>0.57749980000000001</v>
          </cell>
          <cell r="I5950">
            <v>-0.40747050000000001</v>
          </cell>
          <cell r="J5950">
            <v>-0.16673360000000001</v>
          </cell>
          <cell r="K5950">
            <v>0</v>
          </cell>
          <cell r="L5950">
            <v>0.16673360000000001</v>
          </cell>
          <cell r="M5950">
            <v>0.40747050000000001</v>
          </cell>
          <cell r="N5950">
            <v>0.40747050000000001</v>
          </cell>
          <cell r="O5950">
            <v>12</v>
          </cell>
        </row>
        <row r="5951">
          <cell r="A5951" t="str">
            <v>C&amp;I</v>
          </cell>
          <cell r="B5951">
            <v>22</v>
          </cell>
          <cell r="C5951" t="str">
            <v>S</v>
          </cell>
          <cell r="D5951" t="str">
            <v>Switch</v>
          </cell>
          <cell r="E5951" t="str">
            <v>Industry: Retail stores</v>
          </cell>
          <cell r="F5951">
            <v>74.5</v>
          </cell>
          <cell r="G5951">
            <v>0.56036220000000003</v>
          </cell>
          <cell r="H5951">
            <v>0.66584969999999999</v>
          </cell>
          <cell r="I5951">
            <v>-0.40436149999999998</v>
          </cell>
          <cell r="J5951">
            <v>-0.16546140000000001</v>
          </cell>
          <cell r="K5951">
            <v>0</v>
          </cell>
          <cell r="L5951">
            <v>0.16546140000000001</v>
          </cell>
          <cell r="M5951">
            <v>0.40436149999999998</v>
          </cell>
          <cell r="N5951">
            <v>0.40436149999999998</v>
          </cell>
          <cell r="O5951">
            <v>12</v>
          </cell>
        </row>
        <row r="5952">
          <cell r="A5952" t="str">
            <v>C&amp;I</v>
          </cell>
          <cell r="B5952">
            <v>23</v>
          </cell>
          <cell r="C5952" t="str">
            <v>S</v>
          </cell>
          <cell r="D5952" t="str">
            <v>Switch</v>
          </cell>
          <cell r="E5952" t="str">
            <v>Industry: Retail stores</v>
          </cell>
          <cell r="F5952">
            <v>72.5</v>
          </cell>
          <cell r="G5952">
            <v>0.58507969999999998</v>
          </cell>
          <cell r="H5952">
            <v>0.6430498</v>
          </cell>
          <cell r="I5952">
            <v>-0.40290579999999998</v>
          </cell>
          <cell r="J5952">
            <v>-0.16486580000000001</v>
          </cell>
          <cell r="K5952">
            <v>0</v>
          </cell>
          <cell r="L5952">
            <v>0.16486580000000001</v>
          </cell>
          <cell r="M5952">
            <v>0.40290579999999998</v>
          </cell>
          <cell r="N5952">
            <v>0.40290579999999998</v>
          </cell>
          <cell r="O5952">
            <v>12</v>
          </cell>
        </row>
        <row r="5953">
          <cell r="A5953" t="str">
            <v>C&amp;I</v>
          </cell>
          <cell r="B5953">
            <v>24</v>
          </cell>
          <cell r="C5953" t="str">
            <v>S</v>
          </cell>
          <cell r="D5953" t="str">
            <v>Switch</v>
          </cell>
          <cell r="E5953" t="str">
            <v>Industry: Retail stores</v>
          </cell>
          <cell r="F5953">
            <v>70.875</v>
          </cell>
          <cell r="G5953">
            <v>0.58124109999999996</v>
          </cell>
          <cell r="H5953">
            <v>0.57837479999999997</v>
          </cell>
          <cell r="I5953">
            <v>-0.402225</v>
          </cell>
          <cell r="J5953">
            <v>-0.16458719999999999</v>
          </cell>
          <cell r="K5953">
            <v>0</v>
          </cell>
          <cell r="L5953">
            <v>0.16458719999999999</v>
          </cell>
          <cell r="M5953">
            <v>0.402225</v>
          </cell>
          <cell r="N5953">
            <v>0.402225</v>
          </cell>
          <cell r="O5953">
            <v>12</v>
          </cell>
        </row>
        <row r="5954">
          <cell r="A5954" t="str">
            <v>C&amp;I</v>
          </cell>
          <cell r="B5954">
            <v>1</v>
          </cell>
          <cell r="C5954" t="str">
            <v>S</v>
          </cell>
          <cell r="D5954" t="str">
            <v>Switch</v>
          </cell>
          <cell r="E5954" t="str">
            <v>Industry: Wholesale, Transport, other utilities</v>
          </cell>
          <cell r="F5954">
            <v>70.5</v>
          </cell>
          <cell r="G5954">
            <v>2.072247</v>
          </cell>
          <cell r="H5954">
            <v>2.081</v>
          </cell>
          <cell r="I5954">
            <v>-0.4713388</v>
          </cell>
          <cell r="J5954">
            <v>-0.19286800000000001</v>
          </cell>
          <cell r="K5954">
            <v>0</v>
          </cell>
          <cell r="L5954">
            <v>0.19286800000000001</v>
          </cell>
          <cell r="M5954">
            <v>0.4713388</v>
          </cell>
          <cell r="N5954">
            <v>0.4713388</v>
          </cell>
          <cell r="O5954">
            <v>5</v>
          </cell>
        </row>
        <row r="5955">
          <cell r="A5955" t="str">
            <v>C&amp;I</v>
          </cell>
          <cell r="B5955">
            <v>2</v>
          </cell>
          <cell r="C5955" t="str">
            <v>S</v>
          </cell>
          <cell r="D5955" t="str">
            <v>Switch</v>
          </cell>
          <cell r="E5955" t="str">
            <v>Industry: Wholesale, Transport, other utilities</v>
          </cell>
          <cell r="F5955">
            <v>68.5</v>
          </cell>
          <cell r="G5955">
            <v>2.0516049999999999</v>
          </cell>
          <cell r="H5955">
            <v>2.1515</v>
          </cell>
          <cell r="I5955">
            <v>-0.47075939999999999</v>
          </cell>
          <cell r="J5955">
            <v>-0.19263089999999999</v>
          </cell>
          <cell r="K5955">
            <v>0</v>
          </cell>
          <cell r="L5955">
            <v>0.19263089999999999</v>
          </cell>
          <cell r="M5955">
            <v>0.47075939999999999</v>
          </cell>
          <cell r="N5955">
            <v>0.47075939999999999</v>
          </cell>
          <cell r="O5955">
            <v>5</v>
          </cell>
        </row>
        <row r="5956">
          <cell r="A5956" t="str">
            <v>C&amp;I</v>
          </cell>
          <cell r="B5956">
            <v>3</v>
          </cell>
          <cell r="C5956" t="str">
            <v>S</v>
          </cell>
          <cell r="D5956" t="str">
            <v>Switch</v>
          </cell>
          <cell r="E5956" t="str">
            <v>Industry: Wholesale, Transport, other utilities</v>
          </cell>
          <cell r="F5956">
            <v>65</v>
          </cell>
          <cell r="G5956">
            <v>2.1206960000000001</v>
          </cell>
          <cell r="H5956">
            <v>2.0782989999999999</v>
          </cell>
          <cell r="I5956">
            <v>-0.46917399999999998</v>
          </cell>
          <cell r="J5956">
            <v>-0.19198219999999999</v>
          </cell>
          <cell r="K5956">
            <v>0</v>
          </cell>
          <cell r="L5956">
            <v>0.19198219999999999</v>
          </cell>
          <cell r="M5956">
            <v>0.46917399999999998</v>
          </cell>
          <cell r="N5956">
            <v>0.46917399999999998</v>
          </cell>
          <cell r="O5956">
            <v>5</v>
          </cell>
        </row>
        <row r="5957">
          <cell r="A5957" t="str">
            <v>C&amp;I</v>
          </cell>
          <cell r="B5957">
            <v>4</v>
          </cell>
          <cell r="C5957" t="str">
            <v>S</v>
          </cell>
          <cell r="D5957" t="str">
            <v>Switch</v>
          </cell>
          <cell r="E5957" t="str">
            <v>Industry: Wholesale, Transport, other utilities</v>
          </cell>
          <cell r="F5957">
            <v>64.5</v>
          </cell>
          <cell r="G5957">
            <v>2.0990099999999998</v>
          </cell>
          <cell r="H5957">
            <v>2.0632000000000001</v>
          </cell>
          <cell r="I5957">
            <v>-0.46952199999999999</v>
          </cell>
          <cell r="J5957">
            <v>-0.19212460000000001</v>
          </cell>
          <cell r="K5957">
            <v>0</v>
          </cell>
          <cell r="L5957">
            <v>0.19212460000000001</v>
          </cell>
          <cell r="M5957">
            <v>0.46952199999999999</v>
          </cell>
          <cell r="N5957">
            <v>0.46952199999999999</v>
          </cell>
          <cell r="O5957">
            <v>5</v>
          </cell>
        </row>
        <row r="5958">
          <cell r="A5958" t="str">
            <v>C&amp;I</v>
          </cell>
          <cell r="B5958">
            <v>5</v>
          </cell>
          <cell r="C5958" t="str">
            <v>S</v>
          </cell>
          <cell r="D5958" t="str">
            <v>Switch</v>
          </cell>
          <cell r="E5958" t="str">
            <v>Industry: Wholesale, Transport, other utilities</v>
          </cell>
          <cell r="F5958">
            <v>64</v>
          </cell>
          <cell r="G5958">
            <v>2.0536970000000001</v>
          </cell>
          <cell r="H5958">
            <v>2.1112000000000002</v>
          </cell>
          <cell r="I5958">
            <v>-0.46818199999999999</v>
          </cell>
          <cell r="J5958">
            <v>-0.1915763</v>
          </cell>
          <cell r="K5958">
            <v>0</v>
          </cell>
          <cell r="L5958">
            <v>0.1915763</v>
          </cell>
          <cell r="M5958">
            <v>0.46818199999999999</v>
          </cell>
          <cell r="N5958">
            <v>0.46818199999999999</v>
          </cell>
          <cell r="O5958">
            <v>5</v>
          </cell>
        </row>
        <row r="5959">
          <cell r="A5959" t="str">
            <v>C&amp;I</v>
          </cell>
          <cell r="B5959">
            <v>6</v>
          </cell>
          <cell r="C5959" t="str">
            <v>S</v>
          </cell>
          <cell r="D5959" t="str">
            <v>Switch</v>
          </cell>
          <cell r="E5959" t="str">
            <v>Industry: Wholesale, Transport, other utilities</v>
          </cell>
          <cell r="F5959">
            <v>63.5</v>
          </cell>
          <cell r="G5959">
            <v>1.4382820000000001</v>
          </cell>
          <cell r="H5959">
            <v>1.4903999999999999</v>
          </cell>
          <cell r="I5959">
            <v>-0.4655319</v>
          </cell>
          <cell r="J5959">
            <v>-0.19049189999999999</v>
          </cell>
          <cell r="K5959">
            <v>0</v>
          </cell>
          <cell r="L5959">
            <v>0.19049189999999999</v>
          </cell>
          <cell r="M5959">
            <v>0.4655319</v>
          </cell>
          <cell r="N5959">
            <v>0.4655319</v>
          </cell>
          <cell r="O5959">
            <v>5</v>
          </cell>
        </row>
        <row r="5960">
          <cell r="A5960" t="str">
            <v>C&amp;I</v>
          </cell>
          <cell r="B5960">
            <v>7</v>
          </cell>
          <cell r="C5960" t="str">
            <v>S</v>
          </cell>
          <cell r="D5960" t="str">
            <v>Switch</v>
          </cell>
          <cell r="E5960" t="str">
            <v>Industry: Wholesale, Transport, other utilities</v>
          </cell>
          <cell r="F5960">
            <v>64</v>
          </cell>
          <cell r="G5960">
            <v>0.23227790000000001</v>
          </cell>
          <cell r="H5960">
            <v>0.1634999</v>
          </cell>
          <cell r="I5960">
            <v>-0.46483079999999999</v>
          </cell>
          <cell r="J5960">
            <v>-0.19020500000000001</v>
          </cell>
          <cell r="K5960">
            <v>0</v>
          </cell>
          <cell r="L5960">
            <v>0.19020500000000001</v>
          </cell>
          <cell r="M5960">
            <v>0.46483079999999999</v>
          </cell>
          <cell r="N5960">
            <v>0.46483079999999999</v>
          </cell>
          <cell r="O5960">
            <v>5</v>
          </cell>
        </row>
        <row r="5961">
          <cell r="A5961" t="str">
            <v>C&amp;I</v>
          </cell>
          <cell r="B5961">
            <v>8</v>
          </cell>
          <cell r="C5961" t="str">
            <v>S</v>
          </cell>
          <cell r="D5961" t="str">
            <v>Switch</v>
          </cell>
          <cell r="E5961" t="str">
            <v>Industry: Wholesale, Transport, other utilities</v>
          </cell>
          <cell r="F5961">
            <v>66</v>
          </cell>
          <cell r="G5961">
            <v>0.19811100000000001</v>
          </cell>
          <cell r="H5961">
            <v>0.22939989999999999</v>
          </cell>
          <cell r="I5961">
            <v>-0.465167</v>
          </cell>
          <cell r="J5961">
            <v>-0.1903426</v>
          </cell>
          <cell r="K5961">
            <v>0</v>
          </cell>
          <cell r="L5961">
            <v>0.1903426</v>
          </cell>
          <cell r="M5961">
            <v>0.465167</v>
          </cell>
          <cell r="N5961">
            <v>0.465167</v>
          </cell>
          <cell r="O5961">
            <v>5</v>
          </cell>
        </row>
        <row r="5962">
          <cell r="A5962" t="str">
            <v>C&amp;I</v>
          </cell>
          <cell r="B5962">
            <v>9</v>
          </cell>
          <cell r="C5962" t="str">
            <v>S</v>
          </cell>
          <cell r="D5962" t="str">
            <v>Switch</v>
          </cell>
          <cell r="E5962" t="str">
            <v>Industry: Wholesale, Transport, other utilities</v>
          </cell>
          <cell r="F5962">
            <v>69.5</v>
          </cell>
          <cell r="G5962">
            <v>0.20853559999999999</v>
          </cell>
          <cell r="H5962">
            <v>0.27279989999999998</v>
          </cell>
          <cell r="I5962">
            <v>-0.46706989999999998</v>
          </cell>
          <cell r="J5962">
            <v>-0.19112119999999999</v>
          </cell>
          <cell r="K5962">
            <v>0</v>
          </cell>
          <cell r="L5962">
            <v>0.19112119999999999</v>
          </cell>
          <cell r="M5962">
            <v>0.46706989999999998</v>
          </cell>
          <cell r="N5962">
            <v>0.46706989999999998</v>
          </cell>
          <cell r="O5962">
            <v>5</v>
          </cell>
        </row>
        <row r="5963">
          <cell r="A5963" t="str">
            <v>C&amp;I</v>
          </cell>
          <cell r="B5963">
            <v>10</v>
          </cell>
          <cell r="C5963" t="str">
            <v>S</v>
          </cell>
          <cell r="D5963" t="str">
            <v>Switch</v>
          </cell>
          <cell r="E5963" t="str">
            <v>Industry: Wholesale, Transport, other utilities</v>
          </cell>
          <cell r="F5963">
            <v>75</v>
          </cell>
          <cell r="G5963">
            <v>0.32862059999999998</v>
          </cell>
          <cell r="H5963">
            <v>0.37909989999999999</v>
          </cell>
          <cell r="I5963">
            <v>-0.46951599999999999</v>
          </cell>
          <cell r="J5963">
            <v>-0.19212209999999999</v>
          </cell>
          <cell r="K5963">
            <v>0</v>
          </cell>
          <cell r="L5963">
            <v>0.19212209999999999</v>
          </cell>
          <cell r="M5963">
            <v>0.46951599999999999</v>
          </cell>
          <cell r="N5963">
            <v>0.46951599999999999</v>
          </cell>
          <cell r="O5963">
            <v>5</v>
          </cell>
        </row>
        <row r="5964">
          <cell r="A5964" t="str">
            <v>C&amp;I</v>
          </cell>
          <cell r="B5964">
            <v>11</v>
          </cell>
          <cell r="C5964" t="str">
            <v>S</v>
          </cell>
          <cell r="D5964" t="str">
            <v>Switch</v>
          </cell>
          <cell r="E5964" t="str">
            <v>Industry: Wholesale, Transport, other utilities</v>
          </cell>
          <cell r="F5964">
            <v>81</v>
          </cell>
          <cell r="G5964">
            <v>0.3365611</v>
          </cell>
          <cell r="H5964">
            <v>0.24199999999999999</v>
          </cell>
          <cell r="I5964">
            <v>-0.4810779</v>
          </cell>
          <cell r="J5964">
            <v>-0.19685320000000001</v>
          </cell>
          <cell r="K5964">
            <v>0</v>
          </cell>
          <cell r="L5964">
            <v>0.19685320000000001</v>
          </cell>
          <cell r="M5964">
            <v>0.4810779</v>
          </cell>
          <cell r="N5964">
            <v>0.4810779</v>
          </cell>
          <cell r="O5964">
            <v>5</v>
          </cell>
        </row>
        <row r="5965">
          <cell r="A5965" t="str">
            <v>C&amp;I</v>
          </cell>
          <cell r="B5965">
            <v>12</v>
          </cell>
          <cell r="C5965" t="str">
            <v>S</v>
          </cell>
          <cell r="D5965" t="str">
            <v>Switch</v>
          </cell>
          <cell r="E5965" t="str">
            <v>Industry: Wholesale, Transport, other utilities</v>
          </cell>
          <cell r="F5965">
            <v>85</v>
          </cell>
          <cell r="G5965">
            <v>0.42017529999999997</v>
          </cell>
          <cell r="H5965">
            <v>0.58489990000000003</v>
          </cell>
          <cell r="I5965">
            <v>-0.48391129999999999</v>
          </cell>
          <cell r="J5965">
            <v>-0.19801260000000001</v>
          </cell>
          <cell r="K5965">
            <v>0</v>
          </cell>
          <cell r="L5965">
            <v>0.19801260000000001</v>
          </cell>
          <cell r="M5965">
            <v>0.48391129999999999</v>
          </cell>
          <cell r="N5965">
            <v>0.48391129999999999</v>
          </cell>
          <cell r="O5965">
            <v>5</v>
          </cell>
        </row>
        <row r="5966">
          <cell r="A5966" t="str">
            <v>C&amp;I</v>
          </cell>
          <cell r="B5966">
            <v>13</v>
          </cell>
          <cell r="C5966" t="str">
            <v>S</v>
          </cell>
          <cell r="D5966" t="str">
            <v>Switch</v>
          </cell>
          <cell r="E5966" t="str">
            <v>Industry: Wholesale, Transport, other utilities</v>
          </cell>
          <cell r="F5966">
            <v>88.5</v>
          </cell>
          <cell r="G5966">
            <v>0.47400569999999997</v>
          </cell>
          <cell r="H5966">
            <v>0.64549990000000002</v>
          </cell>
          <cell r="I5966">
            <v>-0.49073870000000003</v>
          </cell>
          <cell r="J5966">
            <v>-0.20080629999999999</v>
          </cell>
          <cell r="K5966">
            <v>0</v>
          </cell>
          <cell r="L5966">
            <v>0.20080629999999999</v>
          </cell>
          <cell r="M5966">
            <v>0.49073870000000003</v>
          </cell>
          <cell r="N5966">
            <v>0.49073870000000003</v>
          </cell>
          <cell r="O5966">
            <v>5</v>
          </cell>
        </row>
        <row r="5967">
          <cell r="A5967" t="str">
            <v>C&amp;I</v>
          </cell>
          <cell r="B5967">
            <v>14</v>
          </cell>
          <cell r="C5967" t="str">
            <v>S</v>
          </cell>
          <cell r="D5967" t="str">
            <v>Switch</v>
          </cell>
          <cell r="E5967" t="str">
            <v>Industry: Wholesale, Transport, other utilities</v>
          </cell>
          <cell r="F5967">
            <v>91</v>
          </cell>
          <cell r="G5967">
            <v>0.5064128</v>
          </cell>
          <cell r="H5967">
            <v>0.4308999</v>
          </cell>
          <cell r="I5967">
            <v>-0.48330869999999998</v>
          </cell>
          <cell r="J5967">
            <v>-0.197766</v>
          </cell>
          <cell r="K5967">
            <v>0</v>
          </cell>
          <cell r="L5967">
            <v>0.197766</v>
          </cell>
          <cell r="M5967">
            <v>0.48330869999999998</v>
          </cell>
          <cell r="N5967">
            <v>0.48330869999999998</v>
          </cell>
          <cell r="O5967">
            <v>5</v>
          </cell>
        </row>
        <row r="5968">
          <cell r="A5968" t="str">
            <v>C&amp;I</v>
          </cell>
          <cell r="B5968">
            <v>15</v>
          </cell>
          <cell r="C5968" t="str">
            <v>S</v>
          </cell>
          <cell r="D5968" t="str">
            <v>Switch</v>
          </cell>
          <cell r="E5968" t="str">
            <v>Industry: Wholesale, Transport, other utilities</v>
          </cell>
          <cell r="F5968">
            <v>93.5</v>
          </cell>
          <cell r="G5968">
            <v>0.4840448</v>
          </cell>
          <cell r="H5968">
            <v>0.31790000000000002</v>
          </cell>
          <cell r="I5968">
            <v>-0.4801704</v>
          </cell>
          <cell r="J5968">
            <v>-0.19648180000000001</v>
          </cell>
          <cell r="K5968">
            <v>0</v>
          </cell>
          <cell r="L5968">
            <v>0.19648180000000001</v>
          </cell>
          <cell r="M5968">
            <v>0.4801704</v>
          </cell>
          <cell r="N5968">
            <v>0.4801704</v>
          </cell>
          <cell r="O5968">
            <v>5</v>
          </cell>
        </row>
        <row r="5969">
          <cell r="A5969" t="str">
            <v>C&amp;I</v>
          </cell>
          <cell r="B5969">
            <v>16</v>
          </cell>
          <cell r="C5969" t="str">
            <v>S</v>
          </cell>
          <cell r="D5969" t="str">
            <v>Switch</v>
          </cell>
          <cell r="E5969" t="str">
            <v>Industry: Wholesale, Transport, other utilities</v>
          </cell>
          <cell r="F5969">
            <v>95</v>
          </cell>
          <cell r="G5969">
            <v>0.5616447</v>
          </cell>
          <cell r="H5969">
            <v>0.6919999</v>
          </cell>
          <cell r="I5969">
            <v>-0.50215489999999996</v>
          </cell>
          <cell r="J5969">
            <v>-0.20547770000000001</v>
          </cell>
          <cell r="K5969">
            <v>0</v>
          </cell>
          <cell r="L5969">
            <v>0.20547770000000001</v>
          </cell>
          <cell r="M5969">
            <v>0.50215489999999996</v>
          </cell>
          <cell r="N5969">
            <v>0.50215489999999996</v>
          </cell>
          <cell r="O5969">
            <v>5</v>
          </cell>
        </row>
        <row r="5970">
          <cell r="A5970" t="str">
            <v>C&amp;I</v>
          </cell>
          <cell r="B5970">
            <v>17</v>
          </cell>
          <cell r="C5970" t="str">
            <v>S</v>
          </cell>
          <cell r="D5970" t="str">
            <v>Switch</v>
          </cell>
          <cell r="E5970" t="str">
            <v>Industry: Wholesale, Transport, other utilities</v>
          </cell>
          <cell r="F5970">
            <v>96</v>
          </cell>
          <cell r="G5970">
            <v>0.45908320000000002</v>
          </cell>
          <cell r="H5970">
            <v>0.69109980000000004</v>
          </cell>
          <cell r="I5970">
            <v>-0.49273169999999999</v>
          </cell>
          <cell r="J5970">
            <v>-0.20162179999999999</v>
          </cell>
          <cell r="K5970">
            <v>0</v>
          </cell>
          <cell r="L5970">
            <v>0.20162179999999999</v>
          </cell>
          <cell r="M5970">
            <v>0.49273169999999999</v>
          </cell>
          <cell r="N5970">
            <v>0.49273169999999999</v>
          </cell>
          <cell r="O5970">
            <v>5</v>
          </cell>
        </row>
        <row r="5971">
          <cell r="A5971" t="str">
            <v>C&amp;I</v>
          </cell>
          <cell r="B5971">
            <v>18</v>
          </cell>
          <cell r="C5971" t="str">
            <v>S</v>
          </cell>
          <cell r="D5971" t="str">
            <v>Switch</v>
          </cell>
          <cell r="E5971" t="str">
            <v>Industry: Wholesale, Transport, other utilities</v>
          </cell>
          <cell r="F5971">
            <v>96.5</v>
          </cell>
          <cell r="G5971">
            <v>0.69348670000000001</v>
          </cell>
          <cell r="H5971">
            <v>1.1258999999999999</v>
          </cell>
          <cell r="I5971">
            <v>-0.48877330000000002</v>
          </cell>
          <cell r="J5971">
            <v>-0.20000209999999999</v>
          </cell>
          <cell r="K5971">
            <v>0</v>
          </cell>
          <cell r="L5971">
            <v>0.20000209999999999</v>
          </cell>
          <cell r="M5971">
            <v>0.48877330000000002</v>
          </cell>
          <cell r="N5971">
            <v>0.48877330000000002</v>
          </cell>
          <cell r="O5971">
            <v>5</v>
          </cell>
        </row>
        <row r="5972">
          <cell r="A5972" t="str">
            <v>C&amp;I</v>
          </cell>
          <cell r="B5972">
            <v>19</v>
          </cell>
          <cell r="C5972" t="str">
            <v>S</v>
          </cell>
          <cell r="D5972" t="str">
            <v>Switch</v>
          </cell>
          <cell r="E5972" t="str">
            <v>Industry: Wholesale, Transport, other utilities</v>
          </cell>
          <cell r="F5972">
            <v>95.5</v>
          </cell>
          <cell r="G5972">
            <v>0.66092649999999997</v>
          </cell>
          <cell r="H5972">
            <v>0.4777999</v>
          </cell>
          <cell r="I5972">
            <v>-0.48884460000000002</v>
          </cell>
          <cell r="J5972">
            <v>-0.2000313</v>
          </cell>
          <cell r="K5972">
            <v>0</v>
          </cell>
          <cell r="L5972">
            <v>0.2000313</v>
          </cell>
          <cell r="M5972">
            <v>0.48884460000000002</v>
          </cell>
          <cell r="N5972">
            <v>0.48884460000000002</v>
          </cell>
          <cell r="O5972">
            <v>5</v>
          </cell>
        </row>
        <row r="5973">
          <cell r="A5973" t="str">
            <v>C&amp;I</v>
          </cell>
          <cell r="B5973">
            <v>20</v>
          </cell>
          <cell r="C5973" t="str">
            <v>S</v>
          </cell>
          <cell r="D5973" t="str">
            <v>Switch</v>
          </cell>
          <cell r="E5973" t="str">
            <v>Industry: Wholesale, Transport, other utilities</v>
          </cell>
          <cell r="F5973">
            <v>91.5</v>
          </cell>
          <cell r="G5973">
            <v>0.39639530000000001</v>
          </cell>
          <cell r="H5973">
            <v>0.60759989999999997</v>
          </cell>
          <cell r="I5973">
            <v>-0.491539</v>
          </cell>
          <cell r="J5973">
            <v>-0.2011338</v>
          </cell>
          <cell r="K5973">
            <v>0</v>
          </cell>
          <cell r="L5973">
            <v>0.2011338</v>
          </cell>
          <cell r="M5973">
            <v>0.491539</v>
          </cell>
          <cell r="N5973">
            <v>0.491539</v>
          </cell>
          <cell r="O5973">
            <v>5</v>
          </cell>
        </row>
        <row r="5974">
          <cell r="A5974" t="str">
            <v>C&amp;I</v>
          </cell>
          <cell r="B5974">
            <v>21</v>
          </cell>
          <cell r="C5974" t="str">
            <v>S</v>
          </cell>
          <cell r="D5974" t="str">
            <v>Switch</v>
          </cell>
          <cell r="E5974" t="str">
            <v>Industry: Wholesale, Transport, other utilities</v>
          </cell>
          <cell r="F5974">
            <v>86.5</v>
          </cell>
          <cell r="G5974">
            <v>0.76236619999999999</v>
          </cell>
          <cell r="H5974">
            <v>0.98169980000000001</v>
          </cell>
          <cell r="I5974">
            <v>-0.4885043</v>
          </cell>
          <cell r="J5974">
            <v>-0.19989199999999999</v>
          </cell>
          <cell r="K5974">
            <v>0</v>
          </cell>
          <cell r="L5974">
            <v>0.19989199999999999</v>
          </cell>
          <cell r="M5974">
            <v>0.4885043</v>
          </cell>
          <cell r="N5974">
            <v>0.4885043</v>
          </cell>
          <cell r="O5974">
            <v>5</v>
          </cell>
        </row>
        <row r="5975">
          <cell r="A5975" t="str">
            <v>C&amp;I</v>
          </cell>
          <cell r="B5975">
            <v>22</v>
          </cell>
          <cell r="C5975" t="str">
            <v>S</v>
          </cell>
          <cell r="D5975" t="str">
            <v>Switch</v>
          </cell>
          <cell r="E5975" t="str">
            <v>Industry: Wholesale, Transport, other utilities</v>
          </cell>
          <cell r="F5975">
            <v>82.5</v>
          </cell>
          <cell r="G5975">
            <v>2.221276</v>
          </cell>
          <cell r="H5975">
            <v>2.0815000000000001</v>
          </cell>
          <cell r="I5975">
            <v>-0.4911025</v>
          </cell>
          <cell r="J5975">
            <v>-0.2009552</v>
          </cell>
          <cell r="K5975">
            <v>0</v>
          </cell>
          <cell r="L5975">
            <v>0.2009552</v>
          </cell>
          <cell r="M5975">
            <v>0.4911025</v>
          </cell>
          <cell r="N5975">
            <v>0.4911025</v>
          </cell>
          <cell r="O5975">
            <v>5</v>
          </cell>
        </row>
        <row r="5976">
          <cell r="A5976" t="str">
            <v>C&amp;I</v>
          </cell>
          <cell r="B5976">
            <v>23</v>
          </cell>
          <cell r="C5976" t="str">
            <v>S</v>
          </cell>
          <cell r="D5976" t="str">
            <v>Switch</v>
          </cell>
          <cell r="E5976" t="str">
            <v>Industry: Wholesale, Transport, other utilities</v>
          </cell>
          <cell r="F5976">
            <v>80.5</v>
          </cell>
          <cell r="G5976">
            <v>2.3001619999999998</v>
          </cell>
          <cell r="H5976">
            <v>2.274499</v>
          </cell>
          <cell r="I5976">
            <v>-0.47971059999999999</v>
          </cell>
          <cell r="J5976">
            <v>-0.19629369999999999</v>
          </cell>
          <cell r="K5976">
            <v>0</v>
          </cell>
          <cell r="L5976">
            <v>0.19629369999999999</v>
          </cell>
          <cell r="M5976">
            <v>0.47971059999999999</v>
          </cell>
          <cell r="N5976">
            <v>0.47971059999999999</v>
          </cell>
          <cell r="O5976">
            <v>5</v>
          </cell>
        </row>
        <row r="5977">
          <cell r="A5977" t="str">
            <v>C&amp;I</v>
          </cell>
          <cell r="B5977">
            <v>24</v>
          </cell>
          <cell r="C5977" t="str">
            <v>S</v>
          </cell>
          <cell r="D5977" t="str">
            <v>Switch</v>
          </cell>
          <cell r="E5977" t="str">
            <v>Industry: Wholesale, Transport, other utilities</v>
          </cell>
          <cell r="F5977">
            <v>78.5</v>
          </cell>
          <cell r="G5977">
            <v>2.0639430000000001</v>
          </cell>
          <cell r="H5977">
            <v>2.0474000000000001</v>
          </cell>
          <cell r="I5977">
            <v>-0.47999140000000001</v>
          </cell>
          <cell r="J5977">
            <v>-0.19640859999999999</v>
          </cell>
          <cell r="K5977">
            <v>0</v>
          </cell>
          <cell r="L5977">
            <v>0.19640859999999999</v>
          </cell>
          <cell r="M5977">
            <v>0.47999140000000001</v>
          </cell>
          <cell r="N5977">
            <v>0.47999140000000001</v>
          </cell>
          <cell r="O5977">
            <v>5</v>
          </cell>
        </row>
        <row r="5978">
          <cell r="A5978" t="str">
            <v>C&amp;I</v>
          </cell>
          <cell r="B5978">
            <v>1</v>
          </cell>
          <cell r="C5978" t="str">
            <v>S</v>
          </cell>
          <cell r="D5978" t="str">
            <v>Switch</v>
          </cell>
          <cell r="E5978" t="str">
            <v>LCA: Greater Bay Area</v>
          </cell>
          <cell r="F5978">
            <v>68</v>
          </cell>
          <cell r="G5978">
            <v>1.0590120000000001</v>
          </cell>
          <cell r="H5978">
            <v>1.538907</v>
          </cell>
          <cell r="I5978">
            <v>-0.50219210000000003</v>
          </cell>
          <cell r="J5978">
            <v>-0.20549290000000001</v>
          </cell>
          <cell r="K5978">
            <v>0</v>
          </cell>
          <cell r="L5978">
            <v>0.20549290000000001</v>
          </cell>
          <cell r="M5978">
            <v>0.50219210000000003</v>
          </cell>
          <cell r="N5978">
            <v>0.50219210000000003</v>
          </cell>
          <cell r="O5978">
            <v>11</v>
          </cell>
        </row>
        <row r="5979">
          <cell r="A5979" t="str">
            <v>C&amp;I</v>
          </cell>
          <cell r="B5979">
            <v>2</v>
          </cell>
          <cell r="C5979" t="str">
            <v>S</v>
          </cell>
          <cell r="D5979" t="str">
            <v>Switch</v>
          </cell>
          <cell r="E5979" t="str">
            <v>LCA: Greater Bay Area</v>
          </cell>
          <cell r="F5979">
            <v>63</v>
          </cell>
          <cell r="G5979">
            <v>1.2086600000000001</v>
          </cell>
          <cell r="H5979">
            <v>1.526656</v>
          </cell>
          <cell r="I5979">
            <v>-0.500915</v>
          </cell>
          <cell r="J5979">
            <v>-0.20497029999999999</v>
          </cell>
          <cell r="K5979">
            <v>0</v>
          </cell>
          <cell r="L5979">
            <v>0.20497029999999999</v>
          </cell>
          <cell r="M5979">
            <v>0.500915</v>
          </cell>
          <cell r="N5979">
            <v>0.500915</v>
          </cell>
          <cell r="O5979">
            <v>11</v>
          </cell>
        </row>
        <row r="5980">
          <cell r="A5980" t="str">
            <v>C&amp;I</v>
          </cell>
          <cell r="B5980">
            <v>3</v>
          </cell>
          <cell r="C5980" t="str">
            <v>S</v>
          </cell>
          <cell r="D5980" t="str">
            <v>Switch</v>
          </cell>
          <cell r="E5980" t="str">
            <v>LCA: Greater Bay Area</v>
          </cell>
          <cell r="F5980">
            <v>61.5</v>
          </cell>
          <cell r="G5980">
            <v>1.1989620000000001</v>
          </cell>
          <cell r="H5980">
            <v>1.5002549999999999</v>
          </cell>
          <cell r="I5980">
            <v>-0.49725429999999998</v>
          </cell>
          <cell r="J5980">
            <v>-0.2034724</v>
          </cell>
          <cell r="K5980">
            <v>0</v>
          </cell>
          <cell r="L5980">
            <v>0.2034724</v>
          </cell>
          <cell r="M5980">
            <v>0.49725429999999998</v>
          </cell>
          <cell r="N5980">
            <v>0.49725429999999998</v>
          </cell>
          <cell r="O5980">
            <v>11</v>
          </cell>
        </row>
        <row r="5981">
          <cell r="A5981" t="str">
            <v>C&amp;I</v>
          </cell>
          <cell r="B5981">
            <v>4</v>
          </cell>
          <cell r="C5981" t="str">
            <v>S</v>
          </cell>
          <cell r="D5981" t="str">
            <v>Switch</v>
          </cell>
          <cell r="E5981" t="str">
            <v>LCA: Greater Bay Area</v>
          </cell>
          <cell r="F5981">
            <v>60.5</v>
          </cell>
          <cell r="G5981">
            <v>1.145826</v>
          </cell>
          <cell r="H5981">
            <v>1.455398</v>
          </cell>
          <cell r="I5981">
            <v>-0.49489559999999999</v>
          </cell>
          <cell r="J5981">
            <v>-0.2025073</v>
          </cell>
          <cell r="K5981">
            <v>0</v>
          </cell>
          <cell r="L5981">
            <v>0.2025073</v>
          </cell>
          <cell r="M5981">
            <v>0.49489559999999999</v>
          </cell>
          <cell r="N5981">
            <v>0.49489559999999999</v>
          </cell>
          <cell r="O5981">
            <v>11</v>
          </cell>
        </row>
        <row r="5982">
          <cell r="A5982" t="str">
            <v>C&amp;I</v>
          </cell>
          <cell r="B5982">
            <v>5</v>
          </cell>
          <cell r="C5982" t="str">
            <v>S</v>
          </cell>
          <cell r="D5982" t="str">
            <v>Switch</v>
          </cell>
          <cell r="E5982" t="str">
            <v>LCA: Greater Bay Area</v>
          </cell>
          <cell r="F5982">
            <v>59.5</v>
          </cell>
          <cell r="G5982">
            <v>1.1319710000000001</v>
          </cell>
          <cell r="H5982">
            <v>1.4663839999999999</v>
          </cell>
          <cell r="I5982">
            <v>-0.4925406</v>
          </cell>
          <cell r="J5982">
            <v>-0.20154359999999999</v>
          </cell>
          <cell r="K5982">
            <v>0</v>
          </cell>
          <cell r="L5982">
            <v>0.20154359999999999</v>
          </cell>
          <cell r="M5982">
            <v>0.4925406</v>
          </cell>
          <cell r="N5982">
            <v>0.4925406</v>
          </cell>
          <cell r="O5982">
            <v>11</v>
          </cell>
        </row>
        <row r="5983">
          <cell r="A5983" t="str">
            <v>C&amp;I</v>
          </cell>
          <cell r="B5983">
            <v>6</v>
          </cell>
          <cell r="C5983" t="str">
            <v>S</v>
          </cell>
          <cell r="D5983" t="str">
            <v>Switch</v>
          </cell>
          <cell r="E5983" t="str">
            <v>LCA: Greater Bay Area</v>
          </cell>
          <cell r="F5983">
            <v>59</v>
          </cell>
          <cell r="G5983">
            <v>1.197627</v>
          </cell>
          <cell r="H5983">
            <v>1.4622649999999999</v>
          </cell>
          <cell r="I5983">
            <v>-0.49378230000000001</v>
          </cell>
          <cell r="J5983">
            <v>-0.2020517</v>
          </cell>
          <cell r="K5983">
            <v>0</v>
          </cell>
          <cell r="L5983">
            <v>0.2020517</v>
          </cell>
          <cell r="M5983">
            <v>0.49378230000000001</v>
          </cell>
          <cell r="N5983">
            <v>0.49378230000000001</v>
          </cell>
          <cell r="O5983">
            <v>11</v>
          </cell>
        </row>
        <row r="5984">
          <cell r="A5984" t="str">
            <v>C&amp;I</v>
          </cell>
          <cell r="B5984">
            <v>7</v>
          </cell>
          <cell r="C5984" t="str">
            <v>S</v>
          </cell>
          <cell r="D5984" t="str">
            <v>Switch</v>
          </cell>
          <cell r="E5984" t="str">
            <v>LCA: Greater Bay Area</v>
          </cell>
          <cell r="F5984">
            <v>58</v>
          </cell>
          <cell r="G5984">
            <v>1.5723419999999999</v>
          </cell>
          <cell r="H5984">
            <v>1.6196219999999999</v>
          </cell>
          <cell r="I5984">
            <v>-0.5096349</v>
          </cell>
          <cell r="J5984">
            <v>-0.20853840000000001</v>
          </cell>
          <cell r="K5984">
            <v>0</v>
          </cell>
          <cell r="L5984">
            <v>0.20853840000000001</v>
          </cell>
          <cell r="M5984">
            <v>0.5096349</v>
          </cell>
          <cell r="N5984">
            <v>0.5096349</v>
          </cell>
          <cell r="O5984">
            <v>11</v>
          </cell>
        </row>
        <row r="5985">
          <cell r="A5985" t="str">
            <v>C&amp;I</v>
          </cell>
          <cell r="B5985">
            <v>8</v>
          </cell>
          <cell r="C5985" t="str">
            <v>S</v>
          </cell>
          <cell r="D5985" t="str">
            <v>Switch</v>
          </cell>
          <cell r="E5985" t="str">
            <v>LCA: Greater Bay Area</v>
          </cell>
          <cell r="F5985">
            <v>60</v>
          </cell>
          <cell r="G5985">
            <v>2.3088380000000002</v>
          </cell>
          <cell r="H5985">
            <v>2.0431509999999999</v>
          </cell>
          <cell r="I5985">
            <v>-0.55084840000000002</v>
          </cell>
          <cell r="J5985">
            <v>-0.22540270000000001</v>
          </cell>
          <cell r="K5985">
            <v>0</v>
          </cell>
          <cell r="L5985">
            <v>0.22540270000000001</v>
          </cell>
          <cell r="M5985">
            <v>0.55084840000000002</v>
          </cell>
          <cell r="N5985">
            <v>0.55084840000000002</v>
          </cell>
          <cell r="O5985">
            <v>11</v>
          </cell>
        </row>
        <row r="5986">
          <cell r="A5986" t="str">
            <v>C&amp;I</v>
          </cell>
          <cell r="B5986">
            <v>9</v>
          </cell>
          <cell r="C5986" t="str">
            <v>S</v>
          </cell>
          <cell r="D5986" t="str">
            <v>Switch</v>
          </cell>
          <cell r="E5986" t="str">
            <v>LCA: Greater Bay Area</v>
          </cell>
          <cell r="F5986">
            <v>65.5</v>
          </cell>
          <cell r="G5986">
            <v>4.3623539999999998</v>
          </cell>
          <cell r="H5986">
            <v>4.4320040000000001</v>
          </cell>
          <cell r="I5986">
            <v>-0.58012399999999997</v>
          </cell>
          <cell r="J5986">
            <v>-0.23738200000000001</v>
          </cell>
          <cell r="K5986">
            <v>0</v>
          </cell>
          <cell r="L5986">
            <v>0.23738200000000001</v>
          </cell>
          <cell r="M5986">
            <v>0.58012399999999997</v>
          </cell>
          <cell r="N5986">
            <v>0.58012399999999997</v>
          </cell>
          <cell r="O5986">
            <v>11</v>
          </cell>
        </row>
        <row r="5987">
          <cell r="A5987" t="str">
            <v>C&amp;I</v>
          </cell>
          <cell r="B5987">
            <v>10</v>
          </cell>
          <cell r="C5987" t="str">
            <v>S</v>
          </cell>
          <cell r="D5987" t="str">
            <v>Switch</v>
          </cell>
          <cell r="E5987" t="str">
            <v>LCA: Greater Bay Area</v>
          </cell>
          <cell r="F5987">
            <v>70.5</v>
          </cell>
          <cell r="G5987">
            <v>4.2534809999999998</v>
          </cell>
          <cell r="H5987">
            <v>4.2624339999999998</v>
          </cell>
          <cell r="I5987">
            <v>-0.6016167</v>
          </cell>
          <cell r="J5987">
            <v>-0.2461767</v>
          </cell>
          <cell r="K5987">
            <v>0</v>
          </cell>
          <cell r="L5987">
            <v>0.2461767</v>
          </cell>
          <cell r="M5987">
            <v>0.6016167</v>
          </cell>
          <cell r="N5987">
            <v>0.6016167</v>
          </cell>
          <cell r="O5987">
            <v>11</v>
          </cell>
        </row>
        <row r="5988">
          <cell r="A5988" t="str">
            <v>C&amp;I</v>
          </cell>
          <cell r="B5988">
            <v>11</v>
          </cell>
          <cell r="C5988" t="str">
            <v>S</v>
          </cell>
          <cell r="D5988" t="str">
            <v>Switch</v>
          </cell>
          <cell r="E5988" t="str">
            <v>LCA: Greater Bay Area</v>
          </cell>
          <cell r="F5988">
            <v>78</v>
          </cell>
          <cell r="G5988">
            <v>5.4478140000000002</v>
          </cell>
          <cell r="H5988">
            <v>5.1657299999999999</v>
          </cell>
          <cell r="I5988">
            <v>-0.59475789999999995</v>
          </cell>
          <cell r="J5988">
            <v>-0.24337010000000001</v>
          </cell>
          <cell r="K5988">
            <v>0</v>
          </cell>
          <cell r="L5988">
            <v>0.24337010000000001</v>
          </cell>
          <cell r="M5988">
            <v>0.59475789999999995</v>
          </cell>
          <cell r="N5988">
            <v>0.59475789999999995</v>
          </cell>
          <cell r="O5988">
            <v>11</v>
          </cell>
        </row>
        <row r="5989">
          <cell r="A5989" t="str">
            <v>C&amp;I</v>
          </cell>
          <cell r="B5989">
            <v>12</v>
          </cell>
          <cell r="C5989" t="str">
            <v>S</v>
          </cell>
          <cell r="D5989" t="str">
            <v>Switch</v>
          </cell>
          <cell r="E5989" t="str">
            <v>LCA: Greater Bay Area</v>
          </cell>
          <cell r="F5989">
            <v>84.5</v>
          </cell>
          <cell r="G5989">
            <v>6.4266949999999996</v>
          </cell>
          <cell r="H5989">
            <v>6.7446650000000004</v>
          </cell>
          <cell r="I5989">
            <v>-0.6308049</v>
          </cell>
          <cell r="J5989">
            <v>-0.25812020000000002</v>
          </cell>
          <cell r="K5989">
            <v>0</v>
          </cell>
          <cell r="L5989">
            <v>0.25812020000000002</v>
          </cell>
          <cell r="M5989">
            <v>0.6308049</v>
          </cell>
          <cell r="N5989">
            <v>0.6308049</v>
          </cell>
          <cell r="O5989">
            <v>11</v>
          </cell>
        </row>
        <row r="5990">
          <cell r="A5990" t="str">
            <v>C&amp;I</v>
          </cell>
          <cell r="B5990">
            <v>13</v>
          </cell>
          <cell r="C5990" t="str">
            <v>S</v>
          </cell>
          <cell r="D5990" t="str">
            <v>Switch</v>
          </cell>
          <cell r="E5990" t="str">
            <v>LCA: Greater Bay Area</v>
          </cell>
          <cell r="F5990">
            <v>88</v>
          </cell>
          <cell r="G5990">
            <v>6.7063319999999997</v>
          </cell>
          <cell r="H5990">
            <v>7.543418</v>
          </cell>
          <cell r="I5990">
            <v>-0.62315600000000004</v>
          </cell>
          <cell r="J5990">
            <v>-0.25499040000000001</v>
          </cell>
          <cell r="K5990">
            <v>0</v>
          </cell>
          <cell r="L5990">
            <v>0.25499040000000001</v>
          </cell>
          <cell r="M5990">
            <v>0.62315600000000004</v>
          </cell>
          <cell r="N5990">
            <v>0.62315600000000004</v>
          </cell>
          <cell r="O5990">
            <v>11</v>
          </cell>
        </row>
        <row r="5991">
          <cell r="A5991" t="str">
            <v>C&amp;I</v>
          </cell>
          <cell r="B5991">
            <v>14</v>
          </cell>
          <cell r="C5991" t="str">
            <v>S</v>
          </cell>
          <cell r="D5991" t="str">
            <v>Switch</v>
          </cell>
          <cell r="E5991" t="str">
            <v>LCA: Greater Bay Area</v>
          </cell>
          <cell r="F5991">
            <v>91.5</v>
          </cell>
          <cell r="G5991">
            <v>7.030627</v>
          </cell>
          <cell r="H5991">
            <v>6.9756460000000002</v>
          </cell>
          <cell r="I5991">
            <v>-0.62266820000000001</v>
          </cell>
          <cell r="J5991">
            <v>-0.25479079999999998</v>
          </cell>
          <cell r="K5991">
            <v>0</v>
          </cell>
          <cell r="L5991">
            <v>0.25479079999999998</v>
          </cell>
          <cell r="M5991">
            <v>0.62266820000000001</v>
          </cell>
          <cell r="N5991">
            <v>0.62266820000000001</v>
          </cell>
          <cell r="O5991">
            <v>11</v>
          </cell>
        </row>
        <row r="5992">
          <cell r="A5992" t="str">
            <v>C&amp;I</v>
          </cell>
          <cell r="B5992">
            <v>15</v>
          </cell>
          <cell r="C5992" t="str">
            <v>S</v>
          </cell>
          <cell r="D5992" t="str">
            <v>Switch</v>
          </cell>
          <cell r="E5992" t="str">
            <v>LCA: Greater Bay Area</v>
          </cell>
          <cell r="F5992">
            <v>94.5</v>
          </cell>
          <cell r="G5992">
            <v>7.7861609999999999</v>
          </cell>
          <cell r="H5992">
            <v>6.9681689999999996</v>
          </cell>
          <cell r="I5992">
            <v>-0.59309409999999996</v>
          </cell>
          <cell r="J5992">
            <v>-0.2426893</v>
          </cell>
          <cell r="K5992">
            <v>0</v>
          </cell>
          <cell r="L5992">
            <v>0.2426893</v>
          </cell>
          <cell r="M5992">
            <v>0.59309409999999996</v>
          </cell>
          <cell r="N5992">
            <v>0.59309409999999996</v>
          </cell>
          <cell r="O5992">
            <v>11</v>
          </cell>
        </row>
        <row r="5993">
          <cell r="A5993" t="str">
            <v>C&amp;I</v>
          </cell>
          <cell r="B5993">
            <v>16</v>
          </cell>
          <cell r="C5993" t="str">
            <v>S</v>
          </cell>
          <cell r="D5993" t="str">
            <v>Switch</v>
          </cell>
          <cell r="E5993" t="str">
            <v>LCA: Greater Bay Area</v>
          </cell>
          <cell r="F5993">
            <v>97</v>
          </cell>
          <cell r="G5993">
            <v>7.9849100000000002</v>
          </cell>
          <cell r="H5993">
            <v>7.3786670000000001</v>
          </cell>
          <cell r="I5993">
            <v>-0.60891530000000005</v>
          </cell>
          <cell r="J5993">
            <v>-0.2491632</v>
          </cell>
          <cell r="K5993">
            <v>0</v>
          </cell>
          <cell r="L5993">
            <v>0.2491632</v>
          </cell>
          <cell r="M5993">
            <v>0.60891530000000005</v>
          </cell>
          <cell r="N5993">
            <v>0.60891530000000005</v>
          </cell>
          <cell r="O5993">
            <v>11</v>
          </cell>
        </row>
        <row r="5994">
          <cell r="A5994" t="str">
            <v>C&amp;I</v>
          </cell>
          <cell r="B5994">
            <v>17</v>
          </cell>
          <cell r="C5994" t="str">
            <v>S</v>
          </cell>
          <cell r="D5994" t="str">
            <v>Switch</v>
          </cell>
          <cell r="E5994" t="str">
            <v>LCA: Greater Bay Area</v>
          </cell>
          <cell r="F5994">
            <v>98.5</v>
          </cell>
          <cell r="G5994">
            <v>7.7872190000000003</v>
          </cell>
          <cell r="H5994">
            <v>7.5086250000000003</v>
          </cell>
          <cell r="I5994">
            <v>-0.57029149999999995</v>
          </cell>
          <cell r="J5994">
            <v>-0.2333587</v>
          </cell>
          <cell r="K5994">
            <v>0</v>
          </cell>
          <cell r="L5994">
            <v>0.2333587</v>
          </cell>
          <cell r="M5994">
            <v>0.57029149999999995</v>
          </cell>
          <cell r="N5994">
            <v>0.57029149999999995</v>
          </cell>
          <cell r="O5994">
            <v>11</v>
          </cell>
        </row>
        <row r="5995">
          <cell r="A5995" t="str">
            <v>C&amp;I</v>
          </cell>
          <cell r="B5995">
            <v>18</v>
          </cell>
          <cell r="C5995" t="str">
            <v>S</v>
          </cell>
          <cell r="D5995" t="str">
            <v>Switch</v>
          </cell>
          <cell r="E5995" t="str">
            <v>LCA: Greater Bay Area</v>
          </cell>
          <cell r="F5995">
            <v>98</v>
          </cell>
          <cell r="G5995">
            <v>7.5011669999999997</v>
          </cell>
          <cell r="H5995">
            <v>7.4437959999999999</v>
          </cell>
          <cell r="I5995">
            <v>-0.58612149999999996</v>
          </cell>
          <cell r="J5995">
            <v>-0.2398362</v>
          </cell>
          <cell r="K5995">
            <v>0</v>
          </cell>
          <cell r="L5995">
            <v>0.2398362</v>
          </cell>
          <cell r="M5995">
            <v>0.58612149999999996</v>
          </cell>
          <cell r="N5995">
            <v>0.58612149999999996</v>
          </cell>
          <cell r="O5995">
            <v>11</v>
          </cell>
        </row>
        <row r="5996">
          <cell r="A5996" t="str">
            <v>C&amp;I</v>
          </cell>
          <cell r="B5996">
            <v>19</v>
          </cell>
          <cell r="C5996" t="str">
            <v>S</v>
          </cell>
          <cell r="D5996" t="str">
            <v>Switch</v>
          </cell>
          <cell r="E5996" t="str">
            <v>LCA: Greater Bay Area</v>
          </cell>
          <cell r="F5996">
            <v>96</v>
          </cell>
          <cell r="G5996">
            <v>6.310918</v>
          </cell>
          <cell r="H5996">
            <v>6.2600889999999998</v>
          </cell>
          <cell r="I5996">
            <v>-0.59929299999999996</v>
          </cell>
          <cell r="J5996">
            <v>-0.24522579999999999</v>
          </cell>
          <cell r="K5996">
            <v>0</v>
          </cell>
          <cell r="L5996">
            <v>0.24522579999999999</v>
          </cell>
          <cell r="M5996">
            <v>0.59929299999999996</v>
          </cell>
          <cell r="N5996">
            <v>0.59929299999999996</v>
          </cell>
          <cell r="O5996">
            <v>11</v>
          </cell>
        </row>
        <row r="5997">
          <cell r="A5997" t="str">
            <v>C&amp;I</v>
          </cell>
          <cell r="B5997">
            <v>20</v>
          </cell>
          <cell r="C5997" t="str">
            <v>S</v>
          </cell>
          <cell r="D5997" t="str">
            <v>Switch</v>
          </cell>
          <cell r="E5997" t="str">
            <v>LCA: Greater Bay Area</v>
          </cell>
          <cell r="F5997">
            <v>90.5</v>
          </cell>
          <cell r="G5997">
            <v>3.8951020000000001</v>
          </cell>
          <cell r="H5997">
            <v>4.7396760000000002</v>
          </cell>
          <cell r="I5997">
            <v>-0.59705989999999998</v>
          </cell>
          <cell r="J5997">
            <v>-0.2443121</v>
          </cell>
          <cell r="K5997">
            <v>0</v>
          </cell>
          <cell r="L5997">
            <v>0.2443121</v>
          </cell>
          <cell r="M5997">
            <v>0.59705989999999998</v>
          </cell>
          <cell r="N5997">
            <v>0.59705989999999998</v>
          </cell>
          <cell r="O5997">
            <v>11</v>
          </cell>
        </row>
        <row r="5998">
          <cell r="A5998" t="str">
            <v>C&amp;I</v>
          </cell>
          <cell r="B5998">
            <v>21</v>
          </cell>
          <cell r="C5998" t="str">
            <v>S</v>
          </cell>
          <cell r="D5998" t="str">
            <v>Switch</v>
          </cell>
          <cell r="E5998" t="str">
            <v>LCA: Greater Bay Area</v>
          </cell>
          <cell r="F5998">
            <v>85</v>
          </cell>
          <cell r="G5998">
            <v>3.5793550000000001</v>
          </cell>
          <cell r="H5998">
            <v>3.7804479999999998</v>
          </cell>
          <cell r="I5998">
            <v>-0.55276590000000003</v>
          </cell>
          <cell r="J5998">
            <v>-0.22618730000000001</v>
          </cell>
          <cell r="K5998">
            <v>0</v>
          </cell>
          <cell r="L5998">
            <v>0.22618730000000001</v>
          </cell>
          <cell r="M5998">
            <v>0.55276590000000003</v>
          </cell>
          <cell r="N5998">
            <v>0.55276590000000003</v>
          </cell>
          <cell r="O5998">
            <v>11</v>
          </cell>
        </row>
        <row r="5999">
          <cell r="A5999" t="str">
            <v>C&amp;I</v>
          </cell>
          <cell r="B5999">
            <v>22</v>
          </cell>
          <cell r="C5999" t="str">
            <v>S</v>
          </cell>
          <cell r="D5999" t="str">
            <v>Switch</v>
          </cell>
          <cell r="E5999" t="str">
            <v>LCA: Greater Bay Area</v>
          </cell>
          <cell r="F5999">
            <v>82</v>
          </cell>
          <cell r="G5999">
            <v>3.2102789999999999</v>
          </cell>
          <cell r="H5999">
            <v>2.7026029999999999</v>
          </cell>
          <cell r="I5999">
            <v>-0.53856459999999995</v>
          </cell>
          <cell r="J5999">
            <v>-0.2203763</v>
          </cell>
          <cell r="K5999">
            <v>0</v>
          </cell>
          <cell r="L5999">
            <v>0.2203763</v>
          </cell>
          <cell r="M5999">
            <v>0.53856459999999995</v>
          </cell>
          <cell r="N5999">
            <v>0.53856459999999995</v>
          </cell>
          <cell r="O5999">
            <v>11</v>
          </cell>
        </row>
        <row r="6000">
          <cell r="A6000" t="str">
            <v>C&amp;I</v>
          </cell>
          <cell r="B6000">
            <v>23</v>
          </cell>
          <cell r="C6000" t="str">
            <v>S</v>
          </cell>
          <cell r="D6000" t="str">
            <v>Switch</v>
          </cell>
          <cell r="E6000" t="str">
            <v>LCA: Greater Bay Area</v>
          </cell>
          <cell r="F6000">
            <v>77.5</v>
          </cell>
          <cell r="G6000">
            <v>2.00387</v>
          </cell>
          <cell r="H6000">
            <v>2.1263489999999998</v>
          </cell>
          <cell r="I6000">
            <v>-0.53000899999999995</v>
          </cell>
          <cell r="J6000">
            <v>-0.2168754</v>
          </cell>
          <cell r="K6000">
            <v>0</v>
          </cell>
          <cell r="L6000">
            <v>0.2168754</v>
          </cell>
          <cell r="M6000">
            <v>0.53000899999999995</v>
          </cell>
          <cell r="N6000">
            <v>0.53000899999999995</v>
          </cell>
          <cell r="O6000">
            <v>11</v>
          </cell>
        </row>
        <row r="6001">
          <cell r="A6001" t="str">
            <v>C&amp;I</v>
          </cell>
          <cell r="B6001">
            <v>24</v>
          </cell>
          <cell r="C6001" t="str">
            <v>S</v>
          </cell>
          <cell r="D6001" t="str">
            <v>Switch</v>
          </cell>
          <cell r="E6001" t="str">
            <v>LCA: Greater Bay Area</v>
          </cell>
          <cell r="F6001">
            <v>74.5</v>
          </cell>
          <cell r="G6001">
            <v>1.218987</v>
          </cell>
          <cell r="H6001">
            <v>1.6549469999999999</v>
          </cell>
          <cell r="I6001">
            <v>-0.54442440000000003</v>
          </cell>
          <cell r="J6001">
            <v>-0.222774</v>
          </cell>
          <cell r="K6001">
            <v>0</v>
          </cell>
          <cell r="L6001">
            <v>0.222774</v>
          </cell>
          <cell r="M6001">
            <v>0.54442440000000003</v>
          </cell>
          <cell r="N6001">
            <v>0.54442440000000003</v>
          </cell>
          <cell r="O6001">
            <v>11</v>
          </cell>
        </row>
        <row r="6002">
          <cell r="A6002" t="str">
            <v>C&amp;I</v>
          </cell>
          <cell r="B6002">
            <v>1</v>
          </cell>
          <cell r="C6002" t="str">
            <v>S</v>
          </cell>
          <cell r="D6002" t="str">
            <v>Switch</v>
          </cell>
          <cell r="E6002" t="str">
            <v>LCA: Greater Fresno</v>
          </cell>
          <cell r="F6002">
            <v>67</v>
          </cell>
          <cell r="H6002">
            <v>0</v>
          </cell>
          <cell r="I6002">
            <v>-1.4254999999999999E-3</v>
          </cell>
          <cell r="J6002">
            <v>-5.8330000000000003E-4</v>
          </cell>
          <cell r="K6002">
            <v>0</v>
          </cell>
          <cell r="L6002">
            <v>5.8330000000000003E-4</v>
          </cell>
          <cell r="M6002">
            <v>1.4254999999999999E-3</v>
          </cell>
          <cell r="N6002">
            <v>1.4254999999999999E-3</v>
          </cell>
          <cell r="O6002">
            <v>1</v>
          </cell>
        </row>
        <row r="6003">
          <cell r="A6003" t="str">
            <v>C&amp;I</v>
          </cell>
          <cell r="B6003">
            <v>2</v>
          </cell>
          <cell r="C6003" t="str">
            <v>S</v>
          </cell>
          <cell r="D6003" t="str">
            <v>Switch</v>
          </cell>
          <cell r="E6003" t="str">
            <v>LCA: Greater Fresno</v>
          </cell>
          <cell r="F6003">
            <v>65.5</v>
          </cell>
          <cell r="H6003">
            <v>0</v>
          </cell>
          <cell r="I6003">
            <v>-1.4250000000000001E-3</v>
          </cell>
          <cell r="J6003">
            <v>-5.8310000000000002E-4</v>
          </cell>
          <cell r="K6003">
            <v>0</v>
          </cell>
          <cell r="L6003">
            <v>5.8310000000000002E-4</v>
          </cell>
          <cell r="M6003">
            <v>1.4250000000000001E-3</v>
          </cell>
          <cell r="N6003">
            <v>1.4250000000000001E-3</v>
          </cell>
          <cell r="O6003">
            <v>1</v>
          </cell>
        </row>
        <row r="6004">
          <cell r="A6004" t="str">
            <v>C&amp;I</v>
          </cell>
          <cell r="B6004">
            <v>3</v>
          </cell>
          <cell r="C6004" t="str">
            <v>S</v>
          </cell>
          <cell r="D6004" t="str">
            <v>Switch</v>
          </cell>
          <cell r="E6004" t="str">
            <v>LCA: Greater Fresno</v>
          </cell>
          <cell r="F6004">
            <v>65</v>
          </cell>
          <cell r="H6004">
            <v>0</v>
          </cell>
          <cell r="I6004">
            <v>-1.4250000000000001E-3</v>
          </cell>
          <cell r="J6004">
            <v>-5.8310000000000002E-4</v>
          </cell>
          <cell r="K6004">
            <v>0</v>
          </cell>
          <cell r="L6004">
            <v>5.8310000000000002E-4</v>
          </cell>
          <cell r="M6004">
            <v>1.4250000000000001E-3</v>
          </cell>
          <cell r="N6004">
            <v>1.4250000000000001E-3</v>
          </cell>
          <cell r="O6004">
            <v>1</v>
          </cell>
        </row>
        <row r="6005">
          <cell r="A6005" t="str">
            <v>C&amp;I</v>
          </cell>
          <cell r="B6005">
            <v>4</v>
          </cell>
          <cell r="C6005" t="str">
            <v>S</v>
          </cell>
          <cell r="D6005" t="str">
            <v>Switch</v>
          </cell>
          <cell r="E6005" t="str">
            <v>LCA: Greater Fresno</v>
          </cell>
          <cell r="F6005">
            <v>65</v>
          </cell>
          <cell r="H6005">
            <v>0</v>
          </cell>
          <cell r="I6005">
            <v>-1.4250000000000001E-3</v>
          </cell>
          <cell r="J6005">
            <v>-5.8310000000000002E-4</v>
          </cell>
          <cell r="K6005">
            <v>0</v>
          </cell>
          <cell r="L6005">
            <v>5.8310000000000002E-4</v>
          </cell>
          <cell r="M6005">
            <v>1.4250000000000001E-3</v>
          </cell>
          <cell r="N6005">
            <v>1.4250000000000001E-3</v>
          </cell>
          <cell r="O6005">
            <v>1</v>
          </cell>
        </row>
        <row r="6006">
          <cell r="A6006" t="str">
            <v>C&amp;I</v>
          </cell>
          <cell r="B6006">
            <v>5</v>
          </cell>
          <cell r="C6006" t="str">
            <v>S</v>
          </cell>
          <cell r="D6006" t="str">
            <v>Switch</v>
          </cell>
          <cell r="E6006" t="str">
            <v>LCA: Greater Fresno</v>
          </cell>
          <cell r="F6006">
            <v>65</v>
          </cell>
          <cell r="H6006">
            <v>0</v>
          </cell>
          <cell r="I6006">
            <v>-1.4251000000000001E-3</v>
          </cell>
          <cell r="J6006">
            <v>-5.8319999999999997E-4</v>
          </cell>
          <cell r="K6006">
            <v>0</v>
          </cell>
          <cell r="L6006">
            <v>5.8319999999999997E-4</v>
          </cell>
          <cell r="M6006">
            <v>1.4251000000000001E-3</v>
          </cell>
          <cell r="N6006">
            <v>1.4251000000000001E-3</v>
          </cell>
          <cell r="O6006">
            <v>1</v>
          </cell>
        </row>
        <row r="6007">
          <cell r="A6007" t="str">
            <v>C&amp;I</v>
          </cell>
          <cell r="B6007">
            <v>6</v>
          </cell>
          <cell r="C6007" t="str">
            <v>S</v>
          </cell>
          <cell r="D6007" t="str">
            <v>Switch</v>
          </cell>
          <cell r="E6007" t="str">
            <v>LCA: Greater Fresno</v>
          </cell>
          <cell r="F6007">
            <v>64</v>
          </cell>
          <cell r="H6007">
            <v>0</v>
          </cell>
          <cell r="I6007">
            <v>-1.4281999999999999E-3</v>
          </cell>
          <cell r="J6007">
            <v>-5.844E-4</v>
          </cell>
          <cell r="K6007">
            <v>0</v>
          </cell>
          <cell r="L6007">
            <v>5.844E-4</v>
          </cell>
          <cell r="M6007">
            <v>1.4281999999999999E-3</v>
          </cell>
          <cell r="N6007">
            <v>1.4281999999999999E-3</v>
          </cell>
          <cell r="O6007">
            <v>1</v>
          </cell>
        </row>
        <row r="6008">
          <cell r="A6008" t="str">
            <v>C&amp;I</v>
          </cell>
          <cell r="B6008">
            <v>7</v>
          </cell>
          <cell r="C6008" t="str">
            <v>S</v>
          </cell>
          <cell r="D6008" t="str">
            <v>Switch</v>
          </cell>
          <cell r="E6008" t="str">
            <v>LCA: Greater Fresno</v>
          </cell>
          <cell r="F6008">
            <v>63.5</v>
          </cell>
          <cell r="H6008">
            <v>0</v>
          </cell>
          <cell r="I6008">
            <v>-1.4285000000000001E-3</v>
          </cell>
          <cell r="J6008">
            <v>-5.8449999999999995E-4</v>
          </cell>
          <cell r="K6008">
            <v>0</v>
          </cell>
          <cell r="L6008">
            <v>5.8449999999999995E-4</v>
          </cell>
          <cell r="M6008">
            <v>1.4285000000000001E-3</v>
          </cell>
          <cell r="N6008">
            <v>1.4285000000000001E-3</v>
          </cell>
          <cell r="O6008">
            <v>1</v>
          </cell>
        </row>
        <row r="6009">
          <cell r="A6009" t="str">
            <v>C&amp;I</v>
          </cell>
          <cell r="B6009">
            <v>8</v>
          </cell>
          <cell r="C6009" t="str">
            <v>S</v>
          </cell>
          <cell r="D6009" t="str">
            <v>Switch</v>
          </cell>
          <cell r="E6009" t="str">
            <v>LCA: Greater Fresno</v>
          </cell>
          <cell r="F6009">
            <v>66.5</v>
          </cell>
          <cell r="H6009">
            <v>0</v>
          </cell>
          <cell r="I6009">
            <v>-1.4402E-3</v>
          </cell>
          <cell r="J6009">
            <v>-5.8929999999999996E-4</v>
          </cell>
          <cell r="K6009">
            <v>0</v>
          </cell>
          <cell r="L6009">
            <v>5.8929999999999996E-4</v>
          </cell>
          <cell r="M6009">
            <v>1.4402E-3</v>
          </cell>
          <cell r="N6009">
            <v>1.4402E-3</v>
          </cell>
          <cell r="O6009">
            <v>1</v>
          </cell>
        </row>
        <row r="6010">
          <cell r="A6010" t="str">
            <v>C&amp;I</v>
          </cell>
          <cell r="B6010">
            <v>9</v>
          </cell>
          <cell r="C6010" t="str">
            <v>S</v>
          </cell>
          <cell r="D6010" t="str">
            <v>Switch</v>
          </cell>
          <cell r="E6010" t="str">
            <v>LCA: Greater Fresno</v>
          </cell>
          <cell r="F6010">
            <v>74</v>
          </cell>
          <cell r="H6010">
            <v>0</v>
          </cell>
          <cell r="I6010">
            <v>-1.8060999999999999E-3</v>
          </cell>
          <cell r="J6010">
            <v>-7.3899999999999997E-4</v>
          </cell>
          <cell r="K6010">
            <v>0</v>
          </cell>
          <cell r="L6010">
            <v>7.3899999999999997E-4</v>
          </cell>
          <cell r="M6010">
            <v>1.8060999999999999E-3</v>
          </cell>
          <cell r="N6010">
            <v>1.8060999999999999E-3</v>
          </cell>
          <cell r="O6010">
            <v>1</v>
          </cell>
        </row>
        <row r="6011">
          <cell r="A6011" t="str">
            <v>C&amp;I</v>
          </cell>
          <cell r="B6011">
            <v>10</v>
          </cell>
          <cell r="C6011" t="str">
            <v>S</v>
          </cell>
          <cell r="D6011" t="str">
            <v>Switch</v>
          </cell>
          <cell r="E6011" t="str">
            <v>LCA: Greater Fresno</v>
          </cell>
          <cell r="F6011">
            <v>81.5</v>
          </cell>
          <cell r="H6011">
            <v>0</v>
          </cell>
          <cell r="I6011">
            <v>-2.7962999999999998E-3</v>
          </cell>
          <cell r="J6011">
            <v>-1.1441999999999999E-3</v>
          </cell>
          <cell r="K6011">
            <v>0</v>
          </cell>
          <cell r="L6011">
            <v>1.1441999999999999E-3</v>
          </cell>
          <cell r="M6011">
            <v>2.7962999999999998E-3</v>
          </cell>
          <cell r="N6011">
            <v>2.7962999999999998E-3</v>
          </cell>
          <cell r="O6011">
            <v>1</v>
          </cell>
        </row>
        <row r="6012">
          <cell r="A6012" t="str">
            <v>C&amp;I</v>
          </cell>
          <cell r="B6012">
            <v>11</v>
          </cell>
          <cell r="C6012" t="str">
            <v>S</v>
          </cell>
          <cell r="D6012" t="str">
            <v>Switch</v>
          </cell>
          <cell r="E6012" t="str">
            <v>LCA: Greater Fresno</v>
          </cell>
          <cell r="F6012">
            <v>86.5</v>
          </cell>
          <cell r="H6012">
            <v>0</v>
          </cell>
          <cell r="I6012">
            <v>-3.1419999999999998E-3</v>
          </cell>
          <cell r="J6012">
            <v>-1.2857000000000001E-3</v>
          </cell>
          <cell r="K6012">
            <v>0</v>
          </cell>
          <cell r="L6012">
            <v>1.2857000000000001E-3</v>
          </cell>
          <cell r="M6012">
            <v>3.1419999999999998E-3</v>
          </cell>
          <cell r="N6012">
            <v>3.1419999999999998E-3</v>
          </cell>
          <cell r="O6012">
            <v>1</v>
          </cell>
        </row>
        <row r="6013">
          <cell r="A6013" t="str">
            <v>C&amp;I</v>
          </cell>
          <cell r="B6013">
            <v>12</v>
          </cell>
          <cell r="C6013" t="str">
            <v>S</v>
          </cell>
          <cell r="D6013" t="str">
            <v>Switch</v>
          </cell>
          <cell r="E6013" t="str">
            <v>LCA: Greater Fresno</v>
          </cell>
          <cell r="F6013">
            <v>90</v>
          </cell>
          <cell r="H6013">
            <v>0</v>
          </cell>
          <cell r="I6013">
            <v>-1.6877999999999999E-3</v>
          </cell>
          <cell r="J6013">
            <v>-6.9070000000000004E-4</v>
          </cell>
          <cell r="K6013">
            <v>0</v>
          </cell>
          <cell r="L6013">
            <v>6.9070000000000004E-4</v>
          </cell>
          <cell r="M6013">
            <v>1.6877999999999999E-3</v>
          </cell>
          <cell r="N6013">
            <v>1.6877999999999999E-3</v>
          </cell>
          <cell r="O6013">
            <v>1</v>
          </cell>
        </row>
        <row r="6014">
          <cell r="A6014" t="str">
            <v>C&amp;I</v>
          </cell>
          <cell r="B6014">
            <v>13</v>
          </cell>
          <cell r="C6014" t="str">
            <v>S</v>
          </cell>
          <cell r="D6014" t="str">
            <v>Switch</v>
          </cell>
          <cell r="E6014" t="str">
            <v>LCA: Greater Fresno</v>
          </cell>
          <cell r="F6014">
            <v>91.5</v>
          </cell>
          <cell r="H6014">
            <v>0</v>
          </cell>
          <cell r="I6014">
            <v>-1.4603999999999999E-3</v>
          </cell>
          <cell r="J6014">
            <v>-5.976E-4</v>
          </cell>
          <cell r="K6014">
            <v>0</v>
          </cell>
          <cell r="L6014">
            <v>5.976E-4</v>
          </cell>
          <cell r="M6014">
            <v>1.4603999999999999E-3</v>
          </cell>
          <cell r="N6014">
            <v>1.4603999999999999E-3</v>
          </cell>
          <cell r="O6014">
            <v>1</v>
          </cell>
        </row>
        <row r="6015">
          <cell r="A6015" t="str">
            <v>C&amp;I</v>
          </cell>
          <cell r="B6015">
            <v>14</v>
          </cell>
          <cell r="C6015" t="str">
            <v>S</v>
          </cell>
          <cell r="D6015" t="str">
            <v>Switch</v>
          </cell>
          <cell r="E6015" t="str">
            <v>LCA: Greater Fresno</v>
          </cell>
          <cell r="F6015">
            <v>93.5</v>
          </cell>
          <cell r="H6015">
            <v>0</v>
          </cell>
          <cell r="I6015">
            <v>-1.5286E-3</v>
          </cell>
          <cell r="J6015">
            <v>-6.2549999999999997E-4</v>
          </cell>
          <cell r="K6015">
            <v>0</v>
          </cell>
          <cell r="L6015">
            <v>6.2549999999999997E-4</v>
          </cell>
          <cell r="M6015">
            <v>1.5286E-3</v>
          </cell>
          <cell r="N6015">
            <v>1.5286E-3</v>
          </cell>
          <cell r="O6015">
            <v>1</v>
          </cell>
        </row>
        <row r="6016">
          <cell r="A6016" t="str">
            <v>C&amp;I</v>
          </cell>
          <cell r="B6016">
            <v>15</v>
          </cell>
          <cell r="C6016" t="str">
            <v>S</v>
          </cell>
          <cell r="D6016" t="str">
            <v>Switch</v>
          </cell>
          <cell r="E6016" t="str">
            <v>LCA: Greater Fresno</v>
          </cell>
          <cell r="F6016">
            <v>95.5</v>
          </cell>
          <cell r="H6016">
            <v>0</v>
          </cell>
          <cell r="I6016">
            <v>-1.4888E-3</v>
          </cell>
          <cell r="J6016">
            <v>-6.0919999999999995E-4</v>
          </cell>
          <cell r="K6016">
            <v>0</v>
          </cell>
          <cell r="L6016">
            <v>6.0919999999999995E-4</v>
          </cell>
          <cell r="M6016">
            <v>1.4888E-3</v>
          </cell>
          <cell r="N6016">
            <v>1.4888E-3</v>
          </cell>
          <cell r="O6016">
            <v>1</v>
          </cell>
        </row>
        <row r="6017">
          <cell r="A6017" t="str">
            <v>C&amp;I</v>
          </cell>
          <cell r="B6017">
            <v>16</v>
          </cell>
          <cell r="C6017" t="str">
            <v>S</v>
          </cell>
          <cell r="D6017" t="str">
            <v>Switch</v>
          </cell>
          <cell r="E6017" t="str">
            <v>LCA: Greater Fresno</v>
          </cell>
          <cell r="F6017">
            <v>96</v>
          </cell>
          <cell r="H6017">
            <v>0</v>
          </cell>
          <cell r="I6017">
            <v>-2.1887E-3</v>
          </cell>
          <cell r="J6017">
            <v>-8.9559999999999998E-4</v>
          </cell>
          <cell r="K6017">
            <v>0</v>
          </cell>
          <cell r="L6017">
            <v>8.9559999999999998E-4</v>
          </cell>
          <cell r="M6017">
            <v>2.1887E-3</v>
          </cell>
          <cell r="N6017">
            <v>2.1887E-3</v>
          </cell>
          <cell r="O6017">
            <v>1</v>
          </cell>
        </row>
        <row r="6018">
          <cell r="A6018" t="str">
            <v>C&amp;I</v>
          </cell>
          <cell r="B6018">
            <v>17</v>
          </cell>
          <cell r="C6018" t="str">
            <v>S</v>
          </cell>
          <cell r="D6018" t="str">
            <v>Switch</v>
          </cell>
          <cell r="E6018" t="str">
            <v>LCA: Greater Fresno</v>
          </cell>
          <cell r="F6018">
            <v>95.5</v>
          </cell>
          <cell r="H6018">
            <v>0</v>
          </cell>
          <cell r="I6018">
            <v>-1.5022E-3</v>
          </cell>
          <cell r="J6018">
            <v>-6.1470000000000003E-4</v>
          </cell>
          <cell r="K6018">
            <v>0</v>
          </cell>
          <cell r="L6018">
            <v>6.1470000000000003E-4</v>
          </cell>
          <cell r="M6018">
            <v>1.5022E-3</v>
          </cell>
          <cell r="N6018">
            <v>1.5022E-3</v>
          </cell>
          <cell r="O6018">
            <v>1</v>
          </cell>
        </row>
        <row r="6019">
          <cell r="A6019" t="str">
            <v>C&amp;I</v>
          </cell>
          <cell r="B6019">
            <v>18</v>
          </cell>
          <cell r="C6019" t="str">
            <v>S</v>
          </cell>
          <cell r="D6019" t="str">
            <v>Switch</v>
          </cell>
          <cell r="E6019" t="str">
            <v>LCA: Greater Fresno</v>
          </cell>
          <cell r="F6019">
            <v>93.5</v>
          </cell>
          <cell r="H6019">
            <v>0</v>
          </cell>
          <cell r="I6019">
            <v>-1.4312000000000001E-3</v>
          </cell>
          <cell r="J6019">
            <v>-5.8560000000000003E-4</v>
          </cell>
          <cell r="K6019">
            <v>0</v>
          </cell>
          <cell r="L6019">
            <v>5.8560000000000003E-4</v>
          </cell>
          <cell r="M6019">
            <v>1.4312000000000001E-3</v>
          </cell>
          <cell r="N6019">
            <v>1.4312000000000001E-3</v>
          </cell>
          <cell r="O6019">
            <v>1</v>
          </cell>
        </row>
        <row r="6020">
          <cell r="A6020" t="str">
            <v>C&amp;I</v>
          </cell>
          <cell r="B6020">
            <v>19</v>
          </cell>
          <cell r="C6020" t="str">
            <v>S</v>
          </cell>
          <cell r="D6020" t="str">
            <v>Switch</v>
          </cell>
          <cell r="E6020" t="str">
            <v>LCA: Greater Fresno</v>
          </cell>
          <cell r="F6020">
            <v>91</v>
          </cell>
          <cell r="H6020">
            <v>0</v>
          </cell>
          <cell r="I6020">
            <v>-1.4258999999999999E-3</v>
          </cell>
          <cell r="J6020">
            <v>-5.8350000000000003E-4</v>
          </cell>
          <cell r="K6020">
            <v>0</v>
          </cell>
          <cell r="L6020">
            <v>5.8350000000000003E-4</v>
          </cell>
          <cell r="M6020">
            <v>1.4258999999999999E-3</v>
          </cell>
          <cell r="N6020">
            <v>1.4258999999999999E-3</v>
          </cell>
          <cell r="O6020">
            <v>1</v>
          </cell>
        </row>
        <row r="6021">
          <cell r="A6021" t="str">
            <v>C&amp;I</v>
          </cell>
          <cell r="B6021">
            <v>20</v>
          </cell>
          <cell r="C6021" t="str">
            <v>S</v>
          </cell>
          <cell r="D6021" t="str">
            <v>Switch</v>
          </cell>
          <cell r="E6021" t="str">
            <v>LCA: Greater Fresno</v>
          </cell>
          <cell r="F6021">
            <v>86</v>
          </cell>
          <cell r="H6021">
            <v>0</v>
          </cell>
          <cell r="I6021">
            <v>-1.4262999999999999E-3</v>
          </cell>
          <cell r="J6021">
            <v>-5.8359999999999998E-4</v>
          </cell>
          <cell r="K6021">
            <v>0</v>
          </cell>
          <cell r="L6021">
            <v>5.8359999999999998E-4</v>
          </cell>
          <cell r="M6021">
            <v>1.4262999999999999E-3</v>
          </cell>
          <cell r="N6021">
            <v>1.4262999999999999E-3</v>
          </cell>
          <cell r="O6021">
            <v>1</v>
          </cell>
        </row>
        <row r="6022">
          <cell r="A6022" t="str">
            <v>C&amp;I</v>
          </cell>
          <cell r="B6022">
            <v>21</v>
          </cell>
          <cell r="C6022" t="str">
            <v>S</v>
          </cell>
          <cell r="D6022" t="str">
            <v>Switch</v>
          </cell>
          <cell r="E6022" t="str">
            <v>LCA: Greater Fresno</v>
          </cell>
          <cell r="F6022">
            <v>83</v>
          </cell>
          <cell r="H6022">
            <v>0</v>
          </cell>
          <cell r="I6022">
            <v>-1.4333E-3</v>
          </cell>
          <cell r="J6022">
            <v>-5.865E-4</v>
          </cell>
          <cell r="K6022">
            <v>0</v>
          </cell>
          <cell r="L6022">
            <v>5.865E-4</v>
          </cell>
          <cell r="M6022">
            <v>1.4333E-3</v>
          </cell>
          <cell r="N6022">
            <v>1.4333E-3</v>
          </cell>
          <cell r="O6022">
            <v>1</v>
          </cell>
        </row>
        <row r="6023">
          <cell r="A6023" t="str">
            <v>C&amp;I</v>
          </cell>
          <cell r="B6023">
            <v>22</v>
          </cell>
          <cell r="C6023" t="str">
            <v>S</v>
          </cell>
          <cell r="D6023" t="str">
            <v>Switch</v>
          </cell>
          <cell r="E6023" t="str">
            <v>LCA: Greater Fresno</v>
          </cell>
          <cell r="F6023">
            <v>76</v>
          </cell>
          <cell r="H6023">
            <v>0</v>
          </cell>
          <cell r="I6023">
            <v>-1.4254000000000001E-3</v>
          </cell>
          <cell r="J6023">
            <v>-5.8330000000000003E-4</v>
          </cell>
          <cell r="K6023">
            <v>0</v>
          </cell>
          <cell r="L6023">
            <v>5.8330000000000003E-4</v>
          </cell>
          <cell r="M6023">
            <v>1.4254000000000001E-3</v>
          </cell>
          <cell r="N6023">
            <v>1.4254000000000001E-3</v>
          </cell>
          <cell r="O6023">
            <v>1</v>
          </cell>
        </row>
        <row r="6024">
          <cell r="A6024" t="str">
            <v>C&amp;I</v>
          </cell>
          <cell r="B6024">
            <v>23</v>
          </cell>
          <cell r="C6024" t="str">
            <v>S</v>
          </cell>
          <cell r="D6024" t="str">
            <v>Switch</v>
          </cell>
          <cell r="E6024" t="str">
            <v>LCA: Greater Fresno</v>
          </cell>
          <cell r="F6024">
            <v>74</v>
          </cell>
          <cell r="H6024">
            <v>0</v>
          </cell>
          <cell r="I6024">
            <v>-1.4268E-3</v>
          </cell>
          <cell r="J6024">
            <v>-5.8379999999999999E-4</v>
          </cell>
          <cell r="K6024">
            <v>0</v>
          </cell>
          <cell r="L6024">
            <v>5.8379999999999999E-4</v>
          </cell>
          <cell r="M6024">
            <v>1.4268E-3</v>
          </cell>
          <cell r="N6024">
            <v>1.4268E-3</v>
          </cell>
          <cell r="O6024">
            <v>1</v>
          </cell>
        </row>
        <row r="6025">
          <cell r="A6025" t="str">
            <v>C&amp;I</v>
          </cell>
          <cell r="B6025">
            <v>24</v>
          </cell>
          <cell r="C6025" t="str">
            <v>S</v>
          </cell>
          <cell r="D6025" t="str">
            <v>Switch</v>
          </cell>
          <cell r="E6025" t="str">
            <v>LCA: Greater Fresno</v>
          </cell>
          <cell r="F6025">
            <v>72.5</v>
          </cell>
          <cell r="H6025">
            <v>0</v>
          </cell>
          <cell r="I6025">
            <v>-1.426E-3</v>
          </cell>
          <cell r="J6025">
            <v>-5.8350000000000003E-4</v>
          </cell>
          <cell r="K6025">
            <v>0</v>
          </cell>
          <cell r="L6025">
            <v>5.8350000000000003E-4</v>
          </cell>
          <cell r="M6025">
            <v>1.426E-3</v>
          </cell>
          <cell r="N6025">
            <v>1.426E-3</v>
          </cell>
          <cell r="O6025">
            <v>1</v>
          </cell>
        </row>
        <row r="6026">
          <cell r="A6026" t="str">
            <v>C&amp;I</v>
          </cell>
          <cell r="B6026">
            <v>1</v>
          </cell>
          <cell r="C6026" t="str">
            <v>S</v>
          </cell>
          <cell r="D6026" t="str">
            <v>Switch</v>
          </cell>
          <cell r="E6026" t="str">
            <v>LCA: Other</v>
          </cell>
          <cell r="F6026">
            <v>70.906499999999994</v>
          </cell>
          <cell r="G6026">
            <v>0.77163110000000001</v>
          </cell>
          <cell r="H6026">
            <v>0.66067580000000004</v>
          </cell>
          <cell r="I6026">
            <v>-0.55589940000000004</v>
          </cell>
          <cell r="J6026">
            <v>-0.22746949999999999</v>
          </cell>
          <cell r="K6026">
            <v>0</v>
          </cell>
          <cell r="L6026">
            <v>0.22746949999999999</v>
          </cell>
          <cell r="M6026">
            <v>0.55589940000000004</v>
          </cell>
          <cell r="N6026">
            <v>0.55589940000000004</v>
          </cell>
          <cell r="O6026">
            <v>43</v>
          </cell>
        </row>
        <row r="6027">
          <cell r="A6027" t="str">
            <v>C&amp;I</v>
          </cell>
          <cell r="B6027">
            <v>2</v>
          </cell>
          <cell r="C6027" t="str">
            <v>S</v>
          </cell>
          <cell r="D6027" t="str">
            <v>Switch</v>
          </cell>
          <cell r="E6027" t="str">
            <v>LCA: Other</v>
          </cell>
          <cell r="F6027">
            <v>69.042000000000002</v>
          </cell>
          <cell r="G6027">
            <v>0.76033519999999999</v>
          </cell>
          <cell r="H6027">
            <v>0.65623580000000004</v>
          </cell>
          <cell r="I6027">
            <v>-0.55503290000000005</v>
          </cell>
          <cell r="J6027">
            <v>-0.22711500000000001</v>
          </cell>
          <cell r="K6027">
            <v>0</v>
          </cell>
          <cell r="L6027">
            <v>0.22711500000000001</v>
          </cell>
          <cell r="M6027">
            <v>0.55503290000000005</v>
          </cell>
          <cell r="N6027">
            <v>0.55503290000000005</v>
          </cell>
          <cell r="O6027">
            <v>43</v>
          </cell>
        </row>
        <row r="6028">
          <cell r="A6028" t="str">
            <v>C&amp;I</v>
          </cell>
          <cell r="B6028">
            <v>3</v>
          </cell>
          <cell r="C6028" t="str">
            <v>S</v>
          </cell>
          <cell r="D6028" t="str">
            <v>Switch</v>
          </cell>
          <cell r="E6028" t="str">
            <v>LCA: Other</v>
          </cell>
          <cell r="F6028">
            <v>66.625900000000001</v>
          </cell>
          <cell r="G6028">
            <v>0.7478667</v>
          </cell>
          <cell r="H6028">
            <v>0.57142539999999997</v>
          </cell>
          <cell r="I6028">
            <v>-0.55447069999999998</v>
          </cell>
          <cell r="J6028">
            <v>-0.2268849</v>
          </cell>
          <cell r="K6028">
            <v>0</v>
          </cell>
          <cell r="L6028">
            <v>0.2268849</v>
          </cell>
          <cell r="M6028">
            <v>0.55447069999999998</v>
          </cell>
          <cell r="N6028">
            <v>0.55447069999999998</v>
          </cell>
          <cell r="O6028">
            <v>43</v>
          </cell>
        </row>
        <row r="6029">
          <cell r="A6029" t="str">
            <v>C&amp;I</v>
          </cell>
          <cell r="B6029">
            <v>4</v>
          </cell>
          <cell r="C6029" t="str">
            <v>S</v>
          </cell>
          <cell r="D6029" t="str">
            <v>Switch</v>
          </cell>
          <cell r="E6029" t="str">
            <v>LCA: Other</v>
          </cell>
          <cell r="F6029">
            <v>66.125900000000001</v>
          </cell>
          <cell r="G6029">
            <v>0.7478224</v>
          </cell>
          <cell r="H6029">
            <v>0.5543825</v>
          </cell>
          <cell r="I6029">
            <v>-0.55432550000000003</v>
          </cell>
          <cell r="J6029">
            <v>-0.22682550000000001</v>
          </cell>
          <cell r="K6029">
            <v>0</v>
          </cell>
          <cell r="L6029">
            <v>0.22682550000000001</v>
          </cell>
          <cell r="M6029">
            <v>0.55432550000000003</v>
          </cell>
          <cell r="N6029">
            <v>0.55432550000000003</v>
          </cell>
          <cell r="O6029">
            <v>43</v>
          </cell>
        </row>
        <row r="6030">
          <cell r="A6030" t="str">
            <v>C&amp;I</v>
          </cell>
          <cell r="B6030">
            <v>5</v>
          </cell>
          <cell r="C6030" t="str">
            <v>S</v>
          </cell>
          <cell r="D6030" t="str">
            <v>Switch</v>
          </cell>
          <cell r="E6030" t="str">
            <v>LCA: Other</v>
          </cell>
          <cell r="F6030">
            <v>65.219399999999993</v>
          </cell>
          <cell r="G6030">
            <v>0.75942580000000004</v>
          </cell>
          <cell r="H6030">
            <v>0.54770770000000002</v>
          </cell>
          <cell r="I6030">
            <v>-0.55429499999999998</v>
          </cell>
          <cell r="J6030">
            <v>-0.22681299999999999</v>
          </cell>
          <cell r="K6030">
            <v>0</v>
          </cell>
          <cell r="L6030">
            <v>0.22681299999999999</v>
          </cell>
          <cell r="M6030">
            <v>0.55429499999999998</v>
          </cell>
          <cell r="N6030">
            <v>0.55429499999999998</v>
          </cell>
          <cell r="O6030">
            <v>43</v>
          </cell>
        </row>
        <row r="6031">
          <cell r="A6031" t="str">
            <v>C&amp;I</v>
          </cell>
          <cell r="B6031">
            <v>6</v>
          </cell>
          <cell r="C6031" t="str">
            <v>S</v>
          </cell>
          <cell r="D6031" t="str">
            <v>Switch</v>
          </cell>
          <cell r="E6031" t="str">
            <v>LCA: Other</v>
          </cell>
          <cell r="F6031">
            <v>64.5839</v>
          </cell>
          <cell r="G6031">
            <v>1.8504100000000001</v>
          </cell>
          <cell r="H6031">
            <v>1.715425</v>
          </cell>
          <cell r="I6031">
            <v>-0.57358679999999995</v>
          </cell>
          <cell r="J6031">
            <v>-0.2347071</v>
          </cell>
          <cell r="K6031">
            <v>0</v>
          </cell>
          <cell r="L6031">
            <v>0.2347071</v>
          </cell>
          <cell r="M6031">
            <v>0.57358679999999995</v>
          </cell>
          <cell r="N6031">
            <v>0.57358679999999995</v>
          </cell>
          <cell r="O6031">
            <v>43</v>
          </cell>
        </row>
        <row r="6032">
          <cell r="A6032" t="str">
            <v>C&amp;I</v>
          </cell>
          <cell r="B6032">
            <v>7</v>
          </cell>
          <cell r="C6032" t="str">
            <v>S</v>
          </cell>
          <cell r="D6032" t="str">
            <v>Switch</v>
          </cell>
          <cell r="E6032" t="str">
            <v>LCA: Other</v>
          </cell>
          <cell r="F6032">
            <v>64.406499999999994</v>
          </cell>
          <cell r="G6032">
            <v>1.683767</v>
          </cell>
          <cell r="H6032">
            <v>1.4868049999999999</v>
          </cell>
          <cell r="I6032">
            <v>-0.56996449999999999</v>
          </cell>
          <cell r="J6032">
            <v>-0.23322490000000001</v>
          </cell>
          <cell r="K6032">
            <v>0</v>
          </cell>
          <cell r="L6032">
            <v>0.23322490000000001</v>
          </cell>
          <cell r="M6032">
            <v>0.56996449999999999</v>
          </cell>
          <cell r="N6032">
            <v>0.56996449999999999</v>
          </cell>
          <cell r="O6032">
            <v>43</v>
          </cell>
        </row>
        <row r="6033">
          <cell r="A6033" t="str">
            <v>C&amp;I</v>
          </cell>
          <cell r="B6033">
            <v>8</v>
          </cell>
          <cell r="C6033" t="str">
            <v>S</v>
          </cell>
          <cell r="D6033" t="str">
            <v>Switch</v>
          </cell>
          <cell r="E6033" t="str">
            <v>LCA: Other</v>
          </cell>
          <cell r="F6033">
            <v>65.864500000000007</v>
          </cell>
          <cell r="G6033">
            <v>1.726426</v>
          </cell>
          <cell r="H6033">
            <v>1.30247</v>
          </cell>
          <cell r="I6033">
            <v>-0.5740558</v>
          </cell>
          <cell r="J6033">
            <v>-0.234899</v>
          </cell>
          <cell r="K6033">
            <v>0</v>
          </cell>
          <cell r="L6033">
            <v>0.234899</v>
          </cell>
          <cell r="M6033">
            <v>0.5740558</v>
          </cell>
          <cell r="N6033">
            <v>0.5740558</v>
          </cell>
          <cell r="O6033">
            <v>43</v>
          </cell>
        </row>
        <row r="6034">
          <cell r="A6034" t="str">
            <v>C&amp;I</v>
          </cell>
          <cell r="B6034">
            <v>9</v>
          </cell>
          <cell r="C6034" t="str">
            <v>S</v>
          </cell>
          <cell r="D6034" t="str">
            <v>Switch</v>
          </cell>
          <cell r="E6034" t="str">
            <v>LCA: Other</v>
          </cell>
          <cell r="F6034">
            <v>69.5</v>
          </cell>
          <cell r="G6034">
            <v>2.5845959999999999</v>
          </cell>
          <cell r="H6034">
            <v>1.700115</v>
          </cell>
          <cell r="I6034">
            <v>-0.59190330000000002</v>
          </cell>
          <cell r="J6034">
            <v>-0.242202</v>
          </cell>
          <cell r="K6034">
            <v>0</v>
          </cell>
          <cell r="L6034">
            <v>0.242202</v>
          </cell>
          <cell r="M6034">
            <v>0.59190330000000002</v>
          </cell>
          <cell r="N6034">
            <v>0.59190330000000002</v>
          </cell>
          <cell r="O6034">
            <v>43</v>
          </cell>
        </row>
        <row r="6035">
          <cell r="A6035" t="str">
            <v>C&amp;I</v>
          </cell>
          <cell r="B6035">
            <v>10</v>
          </cell>
          <cell r="C6035" t="str">
            <v>S</v>
          </cell>
          <cell r="D6035" t="str">
            <v>Switch</v>
          </cell>
          <cell r="E6035" t="str">
            <v>LCA: Other</v>
          </cell>
          <cell r="F6035">
            <v>75</v>
          </cell>
          <cell r="G6035">
            <v>3.3423060000000002</v>
          </cell>
          <cell r="H6035">
            <v>3.4344220000000001</v>
          </cell>
          <cell r="I6035">
            <v>-0.62527600000000005</v>
          </cell>
          <cell r="J6035">
            <v>-0.25585790000000003</v>
          </cell>
          <cell r="K6035">
            <v>0</v>
          </cell>
          <cell r="L6035">
            <v>0.25585790000000003</v>
          </cell>
          <cell r="M6035">
            <v>0.62527600000000005</v>
          </cell>
          <cell r="N6035">
            <v>0.62527600000000005</v>
          </cell>
          <cell r="O6035">
            <v>43</v>
          </cell>
        </row>
        <row r="6036">
          <cell r="A6036" t="str">
            <v>C&amp;I</v>
          </cell>
          <cell r="B6036">
            <v>11</v>
          </cell>
          <cell r="C6036" t="str">
            <v>S</v>
          </cell>
          <cell r="D6036" t="str">
            <v>Switch</v>
          </cell>
          <cell r="E6036" t="str">
            <v>LCA: Other</v>
          </cell>
          <cell r="F6036">
            <v>80.051500000000004</v>
          </cell>
          <cell r="G6036">
            <v>2.9802550000000001</v>
          </cell>
          <cell r="H6036">
            <v>2.8905560000000001</v>
          </cell>
          <cell r="I6036">
            <v>-0.61488569999999998</v>
          </cell>
          <cell r="J6036">
            <v>-0.2516063</v>
          </cell>
          <cell r="K6036">
            <v>0</v>
          </cell>
          <cell r="L6036">
            <v>0.2516063</v>
          </cell>
          <cell r="M6036">
            <v>0.61488569999999998</v>
          </cell>
          <cell r="N6036">
            <v>0.61488569999999998</v>
          </cell>
          <cell r="O6036">
            <v>43</v>
          </cell>
        </row>
        <row r="6037">
          <cell r="A6037" t="str">
            <v>C&amp;I</v>
          </cell>
          <cell r="B6037">
            <v>12</v>
          </cell>
          <cell r="C6037" t="str">
            <v>S</v>
          </cell>
          <cell r="D6037" t="str">
            <v>Switch</v>
          </cell>
          <cell r="E6037" t="str">
            <v>LCA: Other</v>
          </cell>
          <cell r="F6037">
            <v>84.051500000000004</v>
          </cell>
          <cell r="G6037">
            <v>3.336287</v>
          </cell>
          <cell r="H6037">
            <v>2.9396640000000001</v>
          </cell>
          <cell r="I6037">
            <v>-0.61226230000000004</v>
          </cell>
          <cell r="J6037">
            <v>-0.2505328</v>
          </cell>
          <cell r="K6037">
            <v>0</v>
          </cell>
          <cell r="L6037">
            <v>0.2505328</v>
          </cell>
          <cell r="M6037">
            <v>0.61226230000000004</v>
          </cell>
          <cell r="N6037">
            <v>0.61226230000000004</v>
          </cell>
          <cell r="O6037">
            <v>43</v>
          </cell>
        </row>
        <row r="6038">
          <cell r="A6038" t="str">
            <v>C&amp;I</v>
          </cell>
          <cell r="B6038">
            <v>13</v>
          </cell>
          <cell r="C6038" t="str">
            <v>S</v>
          </cell>
          <cell r="D6038" t="str">
            <v>Switch</v>
          </cell>
          <cell r="E6038" t="str">
            <v>LCA: Other</v>
          </cell>
          <cell r="F6038">
            <v>87.551500000000004</v>
          </cell>
          <cell r="G6038">
            <v>3.4598140000000002</v>
          </cell>
          <cell r="H6038">
            <v>3.2243710000000001</v>
          </cell>
          <cell r="I6038">
            <v>-0.62885219999999997</v>
          </cell>
          <cell r="J6038">
            <v>-0.25732120000000003</v>
          </cell>
          <cell r="K6038">
            <v>0</v>
          </cell>
          <cell r="L6038">
            <v>0.25732120000000003</v>
          </cell>
          <cell r="M6038">
            <v>0.62885219999999997</v>
          </cell>
          <cell r="N6038">
            <v>0.62885219999999997</v>
          </cell>
          <cell r="O6038">
            <v>43</v>
          </cell>
        </row>
        <row r="6039">
          <cell r="A6039" t="str">
            <v>C&amp;I</v>
          </cell>
          <cell r="B6039">
            <v>14</v>
          </cell>
          <cell r="C6039" t="str">
            <v>S</v>
          </cell>
          <cell r="D6039" t="str">
            <v>Switch</v>
          </cell>
          <cell r="E6039" t="str">
            <v>LCA: Other</v>
          </cell>
          <cell r="F6039">
            <v>90.728999999999999</v>
          </cell>
          <cell r="G6039">
            <v>4.2531619999999997</v>
          </cell>
          <cell r="H6039">
            <v>5.3560809999999996</v>
          </cell>
          <cell r="I6039">
            <v>-0.63168270000000004</v>
          </cell>
          <cell r="J6039">
            <v>-0.25847940000000003</v>
          </cell>
          <cell r="K6039">
            <v>0</v>
          </cell>
          <cell r="L6039">
            <v>0.25847940000000003</v>
          </cell>
          <cell r="M6039">
            <v>0.63168270000000004</v>
          </cell>
          <cell r="N6039">
            <v>0.63168270000000004</v>
          </cell>
          <cell r="O6039">
            <v>43</v>
          </cell>
        </row>
        <row r="6040">
          <cell r="A6040" t="str">
            <v>C&amp;I</v>
          </cell>
          <cell r="B6040">
            <v>15</v>
          </cell>
          <cell r="C6040" t="str">
            <v>S</v>
          </cell>
          <cell r="D6040" t="str">
            <v>Switch</v>
          </cell>
          <cell r="E6040" t="str">
            <v>LCA: Other</v>
          </cell>
          <cell r="F6040">
            <v>93.635499999999993</v>
          </cell>
          <cell r="G6040">
            <v>4.3353630000000001</v>
          </cell>
          <cell r="H6040">
            <v>3.9542099999999998</v>
          </cell>
          <cell r="I6040">
            <v>-0.6464664</v>
          </cell>
          <cell r="J6040">
            <v>-0.26452880000000001</v>
          </cell>
          <cell r="K6040">
            <v>0</v>
          </cell>
          <cell r="L6040">
            <v>0.26452880000000001</v>
          </cell>
          <cell r="M6040">
            <v>0.6464664</v>
          </cell>
          <cell r="N6040">
            <v>0.6464664</v>
          </cell>
          <cell r="O6040">
            <v>43</v>
          </cell>
        </row>
        <row r="6041">
          <cell r="A6041" t="str">
            <v>C&amp;I</v>
          </cell>
          <cell r="B6041">
            <v>16</v>
          </cell>
          <cell r="C6041" t="str">
            <v>S</v>
          </cell>
          <cell r="D6041" t="str">
            <v>Switch</v>
          </cell>
          <cell r="E6041" t="str">
            <v>LCA: Other</v>
          </cell>
          <cell r="F6041">
            <v>95.135499999999993</v>
          </cell>
          <cell r="G6041">
            <v>4.3392770000000001</v>
          </cell>
          <cell r="H6041">
            <v>4.2837569999999996</v>
          </cell>
          <cell r="I6041">
            <v>-0.69567800000000002</v>
          </cell>
          <cell r="J6041">
            <v>-0.28466580000000002</v>
          </cell>
          <cell r="K6041">
            <v>0</v>
          </cell>
          <cell r="L6041">
            <v>0.28466580000000002</v>
          </cell>
          <cell r="M6041">
            <v>0.69567800000000002</v>
          </cell>
          <cell r="N6041">
            <v>0.69567800000000002</v>
          </cell>
          <cell r="O6041">
            <v>43</v>
          </cell>
        </row>
        <row r="6042">
          <cell r="A6042" t="str">
            <v>C&amp;I</v>
          </cell>
          <cell r="B6042">
            <v>17</v>
          </cell>
          <cell r="C6042" t="str">
            <v>S</v>
          </cell>
          <cell r="D6042" t="str">
            <v>Switch</v>
          </cell>
          <cell r="E6042" t="str">
            <v>LCA: Other</v>
          </cell>
          <cell r="F6042">
            <v>96</v>
          </cell>
          <cell r="G6042">
            <v>4.4050929999999999</v>
          </cell>
          <cell r="H6042">
            <v>3.6851479999999999</v>
          </cell>
          <cell r="I6042">
            <v>-0.68442429999999999</v>
          </cell>
          <cell r="J6042">
            <v>-0.2800609</v>
          </cell>
          <cell r="K6042">
            <v>0</v>
          </cell>
          <cell r="L6042">
            <v>0.2800609</v>
          </cell>
          <cell r="M6042">
            <v>0.68442429999999999</v>
          </cell>
          <cell r="N6042">
            <v>0.68442429999999999</v>
          </cell>
          <cell r="O6042">
            <v>43</v>
          </cell>
        </row>
        <row r="6043">
          <cell r="A6043" t="str">
            <v>C&amp;I</v>
          </cell>
          <cell r="B6043">
            <v>18</v>
          </cell>
          <cell r="C6043" t="str">
            <v>S</v>
          </cell>
          <cell r="D6043" t="str">
            <v>Switch</v>
          </cell>
          <cell r="E6043" t="str">
            <v>LCA: Other</v>
          </cell>
          <cell r="F6043">
            <v>96.228999999999999</v>
          </cell>
          <cell r="G6043">
            <v>4.7605190000000004</v>
          </cell>
          <cell r="H6043">
            <v>3.5382150000000001</v>
          </cell>
          <cell r="I6043">
            <v>-0.65517429999999999</v>
          </cell>
          <cell r="J6043">
            <v>-0.268092</v>
          </cell>
          <cell r="K6043">
            <v>0</v>
          </cell>
          <cell r="L6043">
            <v>0.268092</v>
          </cell>
          <cell r="M6043">
            <v>0.65517429999999999</v>
          </cell>
          <cell r="N6043">
            <v>0.65517429999999999</v>
          </cell>
          <cell r="O6043">
            <v>43</v>
          </cell>
        </row>
        <row r="6044">
          <cell r="A6044" t="str">
            <v>C&amp;I</v>
          </cell>
          <cell r="B6044">
            <v>19</v>
          </cell>
          <cell r="C6044" t="str">
            <v>S</v>
          </cell>
          <cell r="D6044" t="str">
            <v>Switch</v>
          </cell>
          <cell r="E6044" t="str">
            <v>LCA: Other</v>
          </cell>
          <cell r="F6044">
            <v>95.228999999999999</v>
          </cell>
          <cell r="G6044">
            <v>4.5919600000000003</v>
          </cell>
          <cell r="H6044">
            <v>4.6283880000000002</v>
          </cell>
          <cell r="I6044">
            <v>-0.61796340000000005</v>
          </cell>
          <cell r="J6044">
            <v>-0.25286560000000002</v>
          </cell>
          <cell r="K6044">
            <v>0</v>
          </cell>
          <cell r="L6044">
            <v>0.25286560000000002</v>
          </cell>
          <cell r="M6044">
            <v>0.61796340000000005</v>
          </cell>
          <cell r="N6044">
            <v>0.61796340000000005</v>
          </cell>
          <cell r="O6044">
            <v>43</v>
          </cell>
        </row>
        <row r="6045">
          <cell r="A6045" t="str">
            <v>C&amp;I</v>
          </cell>
          <cell r="B6045">
            <v>20</v>
          </cell>
          <cell r="C6045" t="str">
            <v>S</v>
          </cell>
          <cell r="D6045" t="str">
            <v>Switch</v>
          </cell>
          <cell r="E6045" t="str">
            <v>LCA: Other</v>
          </cell>
          <cell r="F6045">
            <v>91.771000000000001</v>
          </cell>
          <cell r="G6045">
            <v>3.8331119999999999</v>
          </cell>
          <cell r="H6045">
            <v>2.3094640000000002</v>
          </cell>
          <cell r="I6045">
            <v>-0.61512259999999996</v>
          </cell>
          <cell r="J6045">
            <v>-0.25170320000000002</v>
          </cell>
          <cell r="K6045">
            <v>0</v>
          </cell>
          <cell r="L6045">
            <v>0.25170320000000002</v>
          </cell>
          <cell r="M6045">
            <v>0.61512259999999996</v>
          </cell>
          <cell r="N6045">
            <v>0.61512259999999996</v>
          </cell>
          <cell r="O6045">
            <v>43</v>
          </cell>
        </row>
        <row r="6046">
          <cell r="A6046" t="str">
            <v>C&amp;I</v>
          </cell>
          <cell r="B6046">
            <v>21</v>
          </cell>
          <cell r="C6046" t="str">
            <v>S</v>
          </cell>
          <cell r="D6046" t="str">
            <v>Switch</v>
          </cell>
          <cell r="E6046" t="str">
            <v>LCA: Other</v>
          </cell>
          <cell r="F6046">
            <v>86.906499999999994</v>
          </cell>
          <cell r="G6046">
            <v>2.552003</v>
          </cell>
          <cell r="H6046">
            <v>2.4137059999999999</v>
          </cell>
          <cell r="I6046">
            <v>-0.59089619999999998</v>
          </cell>
          <cell r="J6046">
            <v>-0.2417899</v>
          </cell>
          <cell r="K6046">
            <v>0</v>
          </cell>
          <cell r="L6046">
            <v>0.2417899</v>
          </cell>
          <cell r="M6046">
            <v>0.59089619999999998</v>
          </cell>
          <cell r="N6046">
            <v>0.59089619999999998</v>
          </cell>
          <cell r="O6046">
            <v>43</v>
          </cell>
        </row>
        <row r="6047">
          <cell r="A6047" t="str">
            <v>C&amp;I</v>
          </cell>
          <cell r="B6047">
            <v>22</v>
          </cell>
          <cell r="C6047" t="str">
            <v>S</v>
          </cell>
          <cell r="D6047" t="str">
            <v>Switch</v>
          </cell>
          <cell r="E6047" t="str">
            <v>LCA: Other</v>
          </cell>
          <cell r="F6047">
            <v>83.177499999999995</v>
          </cell>
          <cell r="G6047">
            <v>1.350085</v>
          </cell>
          <cell r="H6047">
            <v>1.393543</v>
          </cell>
          <cell r="I6047">
            <v>-0.57554179999999999</v>
          </cell>
          <cell r="J6047">
            <v>-0.23550699999999999</v>
          </cell>
          <cell r="K6047">
            <v>0</v>
          </cell>
          <cell r="L6047">
            <v>0.23550699999999999</v>
          </cell>
          <cell r="M6047">
            <v>0.57554179999999999</v>
          </cell>
          <cell r="N6047">
            <v>0.57554179999999999</v>
          </cell>
          <cell r="O6047">
            <v>43</v>
          </cell>
        </row>
        <row r="6048">
          <cell r="A6048" t="str">
            <v>C&amp;I</v>
          </cell>
          <cell r="B6048">
            <v>23</v>
          </cell>
          <cell r="C6048" t="str">
            <v>S</v>
          </cell>
          <cell r="D6048" t="str">
            <v>Switch</v>
          </cell>
          <cell r="E6048" t="str">
            <v>LCA: Other</v>
          </cell>
          <cell r="F6048">
            <v>80.635499999999993</v>
          </cell>
          <cell r="G6048">
            <v>1.009409</v>
          </cell>
          <cell r="H6048">
            <v>0.86433950000000004</v>
          </cell>
          <cell r="I6048">
            <v>-0.56637539999999997</v>
          </cell>
          <cell r="J6048">
            <v>-0.2317562</v>
          </cell>
          <cell r="K6048">
            <v>0</v>
          </cell>
          <cell r="L6048">
            <v>0.2317562</v>
          </cell>
          <cell r="M6048">
            <v>0.56637539999999997</v>
          </cell>
          <cell r="N6048">
            <v>0.56637539999999997</v>
          </cell>
          <cell r="O6048">
            <v>43</v>
          </cell>
        </row>
        <row r="6049">
          <cell r="A6049" t="str">
            <v>C&amp;I</v>
          </cell>
          <cell r="B6049">
            <v>24</v>
          </cell>
          <cell r="C6049" t="str">
            <v>S</v>
          </cell>
          <cell r="D6049" t="str">
            <v>Switch</v>
          </cell>
          <cell r="E6049" t="str">
            <v>LCA: Other</v>
          </cell>
          <cell r="F6049">
            <v>78.635499999999993</v>
          </cell>
          <cell r="G6049">
            <v>0.84334569999999998</v>
          </cell>
          <cell r="H6049">
            <v>0.69442630000000005</v>
          </cell>
          <cell r="I6049">
            <v>-0.5618493</v>
          </cell>
          <cell r="J6049">
            <v>-0.2299042</v>
          </cell>
          <cell r="K6049">
            <v>0</v>
          </cell>
          <cell r="L6049">
            <v>0.2299042</v>
          </cell>
          <cell r="M6049">
            <v>0.5618493</v>
          </cell>
          <cell r="N6049">
            <v>0.5618493</v>
          </cell>
          <cell r="O6049">
            <v>43</v>
          </cell>
        </row>
        <row r="6050">
          <cell r="A6050" t="str">
            <v>C&amp;I</v>
          </cell>
          <cell r="B6050">
            <v>1</v>
          </cell>
          <cell r="C6050" t="str">
            <v>S</v>
          </cell>
          <cell r="D6050" t="str">
            <v>Switch</v>
          </cell>
          <cell r="E6050" t="str">
            <v>LCA: Sierra</v>
          </cell>
          <cell r="F6050">
            <v>64.478300000000004</v>
          </cell>
          <cell r="G6050">
            <v>1.652631</v>
          </cell>
          <cell r="H6050">
            <v>1.7150780000000001</v>
          </cell>
          <cell r="I6050">
            <v>-0.52358579999999999</v>
          </cell>
          <cell r="J6050">
            <v>-0.2142471</v>
          </cell>
          <cell r="K6050">
            <v>0</v>
          </cell>
          <cell r="L6050">
            <v>0.2142471</v>
          </cell>
          <cell r="M6050">
            <v>0.52358579999999999</v>
          </cell>
          <cell r="N6050">
            <v>0.52358579999999999</v>
          </cell>
          <cell r="O6050">
            <v>24</v>
          </cell>
        </row>
        <row r="6051">
          <cell r="A6051" t="str">
            <v>C&amp;I</v>
          </cell>
          <cell r="B6051">
            <v>2</v>
          </cell>
          <cell r="C6051" t="str">
            <v>S</v>
          </cell>
          <cell r="D6051" t="str">
            <v>Switch</v>
          </cell>
          <cell r="E6051" t="str">
            <v>LCA: Sierra</v>
          </cell>
          <cell r="F6051">
            <v>63.381500000000003</v>
          </cell>
          <cell r="G6051">
            <v>1.65204</v>
          </cell>
          <cell r="H6051">
            <v>1.5605690000000001</v>
          </cell>
          <cell r="I6051">
            <v>-0.50804539999999998</v>
          </cell>
          <cell r="J6051">
            <v>-0.20788809999999999</v>
          </cell>
          <cell r="K6051">
            <v>0</v>
          </cell>
          <cell r="L6051">
            <v>0.20788809999999999</v>
          </cell>
          <cell r="M6051">
            <v>0.50804539999999998</v>
          </cell>
          <cell r="N6051">
            <v>0.50804539999999998</v>
          </cell>
          <cell r="O6051">
            <v>24</v>
          </cell>
        </row>
        <row r="6052">
          <cell r="A6052" t="str">
            <v>C&amp;I</v>
          </cell>
          <cell r="B6052">
            <v>3</v>
          </cell>
          <cell r="C6052" t="str">
            <v>S</v>
          </cell>
          <cell r="D6052" t="str">
            <v>Switch</v>
          </cell>
          <cell r="E6052" t="str">
            <v>LCA: Sierra</v>
          </cell>
          <cell r="F6052">
            <v>61.387</v>
          </cell>
          <cell r="G6052">
            <v>1.6684559999999999</v>
          </cell>
          <cell r="H6052">
            <v>1.6062019999999999</v>
          </cell>
          <cell r="I6052">
            <v>-0.49495939999999999</v>
          </cell>
          <cell r="J6052">
            <v>-0.2025334</v>
          </cell>
          <cell r="K6052">
            <v>0</v>
          </cell>
          <cell r="L6052">
            <v>0.2025334</v>
          </cell>
          <cell r="M6052">
            <v>0.49495939999999999</v>
          </cell>
          <cell r="N6052">
            <v>0.49495939999999999</v>
          </cell>
          <cell r="O6052">
            <v>24</v>
          </cell>
        </row>
        <row r="6053">
          <cell r="A6053" t="str">
            <v>C&amp;I</v>
          </cell>
          <cell r="B6053">
            <v>4</v>
          </cell>
          <cell r="C6053" t="str">
            <v>S</v>
          </cell>
          <cell r="D6053" t="str">
            <v>Switch</v>
          </cell>
          <cell r="E6053" t="str">
            <v>LCA: Sierra</v>
          </cell>
          <cell r="F6053">
            <v>61.489100000000001</v>
          </cell>
          <cell r="G6053">
            <v>1.4952840000000001</v>
          </cell>
          <cell r="H6053">
            <v>1.325626</v>
          </cell>
          <cell r="I6053">
            <v>-0.48918840000000002</v>
          </cell>
          <cell r="J6053">
            <v>-0.20017190000000001</v>
          </cell>
          <cell r="K6053">
            <v>0</v>
          </cell>
          <cell r="L6053">
            <v>0.20017190000000001</v>
          </cell>
          <cell r="M6053">
            <v>0.48918840000000002</v>
          </cell>
          <cell r="N6053">
            <v>0.48918840000000002</v>
          </cell>
          <cell r="O6053">
            <v>24</v>
          </cell>
        </row>
        <row r="6054">
          <cell r="A6054" t="str">
            <v>C&amp;I</v>
          </cell>
          <cell r="B6054">
            <v>5</v>
          </cell>
          <cell r="C6054" t="str">
            <v>S</v>
          </cell>
          <cell r="D6054" t="str">
            <v>Switch</v>
          </cell>
          <cell r="E6054" t="str">
            <v>LCA: Sierra</v>
          </cell>
          <cell r="F6054">
            <v>61.591299999999997</v>
          </cell>
          <cell r="G6054">
            <v>1.87246</v>
          </cell>
          <cell r="H6054">
            <v>1.936809</v>
          </cell>
          <cell r="I6054">
            <v>-0.48694710000000002</v>
          </cell>
          <cell r="J6054">
            <v>-0.19925480000000001</v>
          </cell>
          <cell r="K6054">
            <v>0</v>
          </cell>
          <cell r="L6054">
            <v>0.19925480000000001</v>
          </cell>
          <cell r="M6054">
            <v>0.48694710000000002</v>
          </cell>
          <cell r="N6054">
            <v>0.48694710000000002</v>
          </cell>
          <cell r="O6054">
            <v>24</v>
          </cell>
        </row>
        <row r="6055">
          <cell r="A6055" t="str">
            <v>C&amp;I</v>
          </cell>
          <cell r="B6055">
            <v>6</v>
          </cell>
          <cell r="C6055" t="str">
            <v>S</v>
          </cell>
          <cell r="D6055" t="str">
            <v>Switch</v>
          </cell>
          <cell r="E6055" t="str">
            <v>LCA: Sierra</v>
          </cell>
          <cell r="F6055">
            <v>61.091299999999997</v>
          </cell>
          <cell r="G6055">
            <v>1.8994759999999999</v>
          </cell>
          <cell r="H6055">
            <v>2.0176750000000001</v>
          </cell>
          <cell r="I6055">
            <v>-0.48729240000000001</v>
          </cell>
          <cell r="J6055">
            <v>-0.19939609999999999</v>
          </cell>
          <cell r="K6055">
            <v>0</v>
          </cell>
          <cell r="L6055">
            <v>0.19939609999999999</v>
          </cell>
          <cell r="M6055">
            <v>0.48729240000000001</v>
          </cell>
          <cell r="N6055">
            <v>0.48729240000000001</v>
          </cell>
          <cell r="O6055">
            <v>24</v>
          </cell>
        </row>
        <row r="6056">
          <cell r="A6056" t="str">
            <v>C&amp;I</v>
          </cell>
          <cell r="B6056">
            <v>7</v>
          </cell>
          <cell r="C6056" t="str">
            <v>S</v>
          </cell>
          <cell r="D6056" t="str">
            <v>Switch</v>
          </cell>
          <cell r="E6056" t="str">
            <v>LCA: Sierra</v>
          </cell>
          <cell r="F6056">
            <v>60.989100000000001</v>
          </cell>
          <cell r="G6056">
            <v>1.9347540000000001</v>
          </cell>
          <cell r="H6056">
            <v>2.0756510000000001</v>
          </cell>
          <cell r="I6056">
            <v>-0.48823519999999998</v>
          </cell>
          <cell r="J6056">
            <v>-0.19978190000000001</v>
          </cell>
          <cell r="K6056">
            <v>0</v>
          </cell>
          <cell r="L6056">
            <v>0.19978190000000001</v>
          </cell>
          <cell r="M6056">
            <v>0.48823519999999998</v>
          </cell>
          <cell r="N6056">
            <v>0.48823519999999998</v>
          </cell>
          <cell r="O6056">
            <v>24</v>
          </cell>
        </row>
        <row r="6057">
          <cell r="A6057" t="str">
            <v>C&amp;I</v>
          </cell>
          <cell r="B6057">
            <v>8</v>
          </cell>
          <cell r="C6057" t="str">
            <v>S</v>
          </cell>
          <cell r="D6057" t="str">
            <v>Switch</v>
          </cell>
          <cell r="E6057" t="str">
            <v>LCA: Sierra</v>
          </cell>
          <cell r="F6057">
            <v>63.290199999999999</v>
          </cell>
          <cell r="G6057">
            <v>2.4654319999999998</v>
          </cell>
          <cell r="H6057">
            <v>2.8132259999999998</v>
          </cell>
          <cell r="I6057">
            <v>-0.49205320000000002</v>
          </cell>
          <cell r="J6057">
            <v>-0.2013442</v>
          </cell>
          <cell r="K6057">
            <v>0</v>
          </cell>
          <cell r="L6057">
            <v>0.2013442</v>
          </cell>
          <cell r="M6057">
            <v>0.49205320000000002</v>
          </cell>
          <cell r="N6057">
            <v>0.49205320000000002</v>
          </cell>
          <cell r="O6057">
            <v>24</v>
          </cell>
        </row>
        <row r="6058">
          <cell r="A6058" t="str">
            <v>C&amp;I</v>
          </cell>
          <cell r="B6058">
            <v>9</v>
          </cell>
          <cell r="C6058" t="str">
            <v>S</v>
          </cell>
          <cell r="D6058" t="str">
            <v>Switch</v>
          </cell>
          <cell r="E6058" t="str">
            <v>LCA: Sierra</v>
          </cell>
          <cell r="F6058">
            <v>70.403300000000002</v>
          </cell>
          <cell r="G6058">
            <v>3.7539030000000002</v>
          </cell>
          <cell r="H6058">
            <v>4.1507399999999999</v>
          </cell>
          <cell r="I6058">
            <v>-0.55567180000000005</v>
          </cell>
          <cell r="J6058">
            <v>-0.22737640000000001</v>
          </cell>
          <cell r="K6058">
            <v>0</v>
          </cell>
          <cell r="L6058">
            <v>0.22737640000000001</v>
          </cell>
          <cell r="M6058">
            <v>0.55567180000000005</v>
          </cell>
          <cell r="N6058">
            <v>0.55567180000000005</v>
          </cell>
          <cell r="O6058">
            <v>24</v>
          </cell>
        </row>
        <row r="6059">
          <cell r="A6059" t="str">
            <v>C&amp;I</v>
          </cell>
          <cell r="B6059">
            <v>10</v>
          </cell>
          <cell r="C6059" t="str">
            <v>S</v>
          </cell>
          <cell r="D6059" t="str">
            <v>Switch</v>
          </cell>
          <cell r="E6059" t="str">
            <v>LCA: Sierra</v>
          </cell>
          <cell r="F6059">
            <v>78.613</v>
          </cell>
          <cell r="G6059">
            <v>5.184844</v>
          </cell>
          <cell r="H6059">
            <v>4.845523</v>
          </cell>
          <cell r="I6059">
            <v>-0.61360749999999997</v>
          </cell>
          <cell r="J6059">
            <v>-0.25108320000000001</v>
          </cell>
          <cell r="K6059">
            <v>0</v>
          </cell>
          <cell r="L6059">
            <v>0.25108320000000001</v>
          </cell>
          <cell r="M6059">
            <v>0.61360749999999997</v>
          </cell>
          <cell r="N6059">
            <v>0.61360749999999997</v>
          </cell>
          <cell r="O6059">
            <v>24</v>
          </cell>
        </row>
        <row r="6060">
          <cell r="A6060" t="str">
            <v>C&amp;I</v>
          </cell>
          <cell r="B6060">
            <v>11</v>
          </cell>
          <cell r="C6060" t="str">
            <v>S</v>
          </cell>
          <cell r="D6060" t="str">
            <v>Switch</v>
          </cell>
          <cell r="E6060" t="str">
            <v>LCA: Sierra</v>
          </cell>
          <cell r="F6060">
            <v>84.311999999999998</v>
          </cell>
          <cell r="G6060">
            <v>6.8732709999999999</v>
          </cell>
          <cell r="H6060">
            <v>6.953754</v>
          </cell>
          <cell r="I6060">
            <v>-0.64497260000000001</v>
          </cell>
          <cell r="J6060">
            <v>-0.26391750000000003</v>
          </cell>
          <cell r="K6060">
            <v>0</v>
          </cell>
          <cell r="L6060">
            <v>0.26391750000000003</v>
          </cell>
          <cell r="M6060">
            <v>0.64497260000000001</v>
          </cell>
          <cell r="N6060">
            <v>0.64497260000000001</v>
          </cell>
          <cell r="O6060">
            <v>24</v>
          </cell>
        </row>
        <row r="6061">
          <cell r="A6061" t="str">
            <v>C&amp;I</v>
          </cell>
          <cell r="B6061">
            <v>12</v>
          </cell>
          <cell r="C6061" t="str">
            <v>S</v>
          </cell>
          <cell r="D6061" t="str">
            <v>Switch</v>
          </cell>
          <cell r="E6061" t="str">
            <v>LCA: Sierra</v>
          </cell>
          <cell r="F6061">
            <v>87.107600000000005</v>
          </cell>
          <cell r="G6061">
            <v>8.3619260000000004</v>
          </cell>
          <cell r="H6061">
            <v>8.4915669999999999</v>
          </cell>
          <cell r="I6061">
            <v>-0.68125170000000002</v>
          </cell>
          <cell r="J6061">
            <v>-0.27876269999999997</v>
          </cell>
          <cell r="K6061">
            <v>0</v>
          </cell>
          <cell r="L6061">
            <v>0.27876269999999997</v>
          </cell>
          <cell r="M6061">
            <v>0.68125170000000002</v>
          </cell>
          <cell r="N6061">
            <v>0.68125170000000002</v>
          </cell>
          <cell r="O6061">
            <v>24</v>
          </cell>
        </row>
        <row r="6062">
          <cell r="A6062" t="str">
            <v>C&amp;I</v>
          </cell>
          <cell r="B6062">
            <v>13</v>
          </cell>
          <cell r="C6062" t="str">
            <v>S</v>
          </cell>
          <cell r="D6062" t="str">
            <v>Switch</v>
          </cell>
          <cell r="E6062" t="str">
            <v>LCA: Sierra</v>
          </cell>
          <cell r="F6062">
            <v>89.704300000000003</v>
          </cell>
          <cell r="G6062">
            <v>8.4597850000000001</v>
          </cell>
          <cell r="H6062">
            <v>8.6210989999999992</v>
          </cell>
          <cell r="I6062">
            <v>-0.60024710000000003</v>
          </cell>
          <cell r="J6062">
            <v>-0.24561620000000001</v>
          </cell>
          <cell r="K6062">
            <v>0</v>
          </cell>
          <cell r="L6062">
            <v>0.24561620000000001</v>
          </cell>
          <cell r="M6062">
            <v>0.60024710000000003</v>
          </cell>
          <cell r="N6062">
            <v>0.60024710000000003</v>
          </cell>
          <cell r="O6062">
            <v>24</v>
          </cell>
        </row>
        <row r="6063">
          <cell r="A6063" t="str">
            <v>C&amp;I</v>
          </cell>
          <cell r="B6063">
            <v>14</v>
          </cell>
          <cell r="C6063" t="str">
            <v>S</v>
          </cell>
          <cell r="D6063" t="str">
            <v>Switch</v>
          </cell>
          <cell r="E6063" t="str">
            <v>LCA: Sierra</v>
          </cell>
          <cell r="F6063">
            <v>91.301100000000005</v>
          </cell>
          <cell r="G6063">
            <v>8.7288060000000005</v>
          </cell>
          <cell r="H6063">
            <v>8.6768599999999996</v>
          </cell>
          <cell r="I6063">
            <v>-0.58707030000000004</v>
          </cell>
          <cell r="J6063">
            <v>-0.2402244</v>
          </cell>
          <cell r="K6063">
            <v>0</v>
          </cell>
          <cell r="L6063">
            <v>0.2402244</v>
          </cell>
          <cell r="M6063">
            <v>0.58707030000000004</v>
          </cell>
          <cell r="N6063">
            <v>0.58707030000000004</v>
          </cell>
          <cell r="O6063">
            <v>24</v>
          </cell>
        </row>
        <row r="6064">
          <cell r="A6064" t="str">
            <v>C&amp;I</v>
          </cell>
          <cell r="B6064">
            <v>15</v>
          </cell>
          <cell r="C6064" t="str">
            <v>S</v>
          </cell>
          <cell r="D6064" t="str">
            <v>Switch</v>
          </cell>
          <cell r="E6064" t="str">
            <v>LCA: Sierra</v>
          </cell>
          <cell r="F6064">
            <v>92.897800000000004</v>
          </cell>
          <cell r="G6064">
            <v>8.7797389999999993</v>
          </cell>
          <cell r="H6064">
            <v>8.4602470000000007</v>
          </cell>
          <cell r="I6064">
            <v>-0.60360709999999995</v>
          </cell>
          <cell r="J6064">
            <v>-0.24699109999999999</v>
          </cell>
          <cell r="K6064">
            <v>0</v>
          </cell>
          <cell r="L6064">
            <v>0.24699109999999999</v>
          </cell>
          <cell r="M6064">
            <v>0.60360709999999995</v>
          </cell>
          <cell r="N6064">
            <v>0.60360709999999995</v>
          </cell>
          <cell r="O6064">
            <v>24</v>
          </cell>
        </row>
        <row r="6065">
          <cell r="A6065" t="str">
            <v>C&amp;I</v>
          </cell>
          <cell r="B6065">
            <v>16</v>
          </cell>
          <cell r="C6065" t="str">
            <v>S</v>
          </cell>
          <cell r="D6065" t="str">
            <v>Switch</v>
          </cell>
          <cell r="E6065" t="str">
            <v>LCA: Sierra</v>
          </cell>
          <cell r="F6065">
            <v>94.397800000000004</v>
          </cell>
          <cell r="G6065">
            <v>8.4416119999999992</v>
          </cell>
          <cell r="H6065">
            <v>8.6210970000000007</v>
          </cell>
          <cell r="I6065">
            <v>-0.59103839999999996</v>
          </cell>
          <cell r="J6065">
            <v>-0.24184810000000001</v>
          </cell>
          <cell r="K6065">
            <v>0</v>
          </cell>
          <cell r="L6065">
            <v>0.24184810000000001</v>
          </cell>
          <cell r="M6065">
            <v>0.59103839999999996</v>
          </cell>
          <cell r="N6065">
            <v>0.59103839999999996</v>
          </cell>
          <cell r="O6065">
            <v>24</v>
          </cell>
        </row>
        <row r="6066">
          <cell r="A6066" t="str">
            <v>C&amp;I</v>
          </cell>
          <cell r="B6066">
            <v>17</v>
          </cell>
          <cell r="C6066" t="str">
            <v>S</v>
          </cell>
          <cell r="D6066" t="str">
            <v>Switch</v>
          </cell>
          <cell r="E6066" t="str">
            <v>LCA: Sierra</v>
          </cell>
          <cell r="F6066">
            <v>94.494600000000005</v>
          </cell>
          <cell r="G6066">
            <v>8.4188279999999995</v>
          </cell>
          <cell r="H6066">
            <v>8.9311050000000005</v>
          </cell>
          <cell r="I6066">
            <v>-0.63045989999999996</v>
          </cell>
          <cell r="J6066">
            <v>-0.25797910000000002</v>
          </cell>
          <cell r="K6066">
            <v>0</v>
          </cell>
          <cell r="L6066">
            <v>0.25797910000000002</v>
          </cell>
          <cell r="M6066">
            <v>0.63045989999999996</v>
          </cell>
          <cell r="N6066">
            <v>0.63045989999999996</v>
          </cell>
          <cell r="O6066">
            <v>24</v>
          </cell>
        </row>
        <row r="6067">
          <cell r="A6067" t="str">
            <v>C&amp;I</v>
          </cell>
          <cell r="B6067">
            <v>18</v>
          </cell>
          <cell r="C6067" t="str">
            <v>S</v>
          </cell>
          <cell r="D6067" t="str">
            <v>Switch</v>
          </cell>
          <cell r="E6067" t="str">
            <v>LCA: Sierra</v>
          </cell>
          <cell r="F6067">
            <v>93.790199999999999</v>
          </cell>
          <cell r="G6067">
            <v>8.2010950000000005</v>
          </cell>
          <cell r="H6067">
            <v>7.8076280000000002</v>
          </cell>
          <cell r="I6067">
            <v>-0.6149133</v>
          </cell>
          <cell r="J6067">
            <v>-0.2516176</v>
          </cell>
          <cell r="K6067">
            <v>0</v>
          </cell>
          <cell r="L6067">
            <v>0.2516176</v>
          </cell>
          <cell r="M6067">
            <v>0.6149133</v>
          </cell>
          <cell r="N6067">
            <v>0.6149133</v>
          </cell>
          <cell r="O6067">
            <v>24</v>
          </cell>
        </row>
        <row r="6068">
          <cell r="A6068" t="str">
            <v>C&amp;I</v>
          </cell>
          <cell r="B6068">
            <v>19</v>
          </cell>
          <cell r="C6068" t="str">
            <v>S</v>
          </cell>
          <cell r="D6068" t="str">
            <v>Switch</v>
          </cell>
          <cell r="E6068" t="str">
            <v>LCA: Sierra</v>
          </cell>
          <cell r="F6068">
            <v>90.682599999999994</v>
          </cell>
          <cell r="G6068">
            <v>7.3730000000000002</v>
          </cell>
          <cell r="H6068">
            <v>6.9440660000000003</v>
          </cell>
          <cell r="I6068">
            <v>-0.59497429999999996</v>
          </cell>
          <cell r="J6068">
            <v>-0.2434587</v>
          </cell>
          <cell r="K6068">
            <v>0</v>
          </cell>
          <cell r="L6068">
            <v>0.2434587</v>
          </cell>
          <cell r="M6068">
            <v>0.59497429999999996</v>
          </cell>
          <cell r="N6068">
            <v>0.59497429999999996</v>
          </cell>
          <cell r="O6068">
            <v>24</v>
          </cell>
        </row>
        <row r="6069">
          <cell r="A6069" t="str">
            <v>C&amp;I</v>
          </cell>
          <cell r="B6069">
            <v>20</v>
          </cell>
          <cell r="C6069" t="str">
            <v>S</v>
          </cell>
          <cell r="D6069" t="str">
            <v>Switch</v>
          </cell>
          <cell r="E6069" t="str">
            <v>LCA: Sierra</v>
          </cell>
          <cell r="F6069">
            <v>83.069599999999994</v>
          </cell>
          <cell r="G6069">
            <v>6.8408639999999998</v>
          </cell>
          <cell r="H6069">
            <v>6.9836669999999996</v>
          </cell>
          <cell r="I6069">
            <v>-0.56500430000000001</v>
          </cell>
          <cell r="J6069">
            <v>-0.23119519999999999</v>
          </cell>
          <cell r="K6069">
            <v>0</v>
          </cell>
          <cell r="L6069">
            <v>0.23119519999999999</v>
          </cell>
          <cell r="M6069">
            <v>0.56500430000000001</v>
          </cell>
          <cell r="N6069">
            <v>0.56500430000000001</v>
          </cell>
          <cell r="O6069">
            <v>24</v>
          </cell>
        </row>
        <row r="6070">
          <cell r="A6070" t="str">
            <v>C&amp;I</v>
          </cell>
          <cell r="B6070">
            <v>21</v>
          </cell>
          <cell r="C6070" t="str">
            <v>S</v>
          </cell>
          <cell r="D6070" t="str">
            <v>Switch</v>
          </cell>
          <cell r="E6070" t="str">
            <v>LCA: Sierra</v>
          </cell>
          <cell r="F6070">
            <v>77.768500000000003</v>
          </cell>
          <cell r="G6070">
            <v>6.2722990000000003</v>
          </cell>
          <cell r="H6070">
            <v>5.6190899999999999</v>
          </cell>
          <cell r="I6070">
            <v>-0.56651030000000002</v>
          </cell>
          <cell r="J6070">
            <v>-0.2318114</v>
          </cell>
          <cell r="K6070">
            <v>0</v>
          </cell>
          <cell r="L6070">
            <v>0.2318114</v>
          </cell>
          <cell r="M6070">
            <v>0.56651030000000002</v>
          </cell>
          <cell r="N6070">
            <v>0.56651030000000002</v>
          </cell>
          <cell r="O6070">
            <v>24</v>
          </cell>
        </row>
        <row r="6071">
          <cell r="A6071" t="str">
            <v>C&amp;I</v>
          </cell>
          <cell r="B6071">
            <v>22</v>
          </cell>
          <cell r="C6071" t="str">
            <v>S</v>
          </cell>
          <cell r="D6071" t="str">
            <v>Switch</v>
          </cell>
          <cell r="E6071" t="str">
            <v>LCA: Sierra</v>
          </cell>
          <cell r="F6071">
            <v>74.069599999999994</v>
          </cell>
          <cell r="G6071">
            <v>5.6959119999999999</v>
          </cell>
          <cell r="H6071">
            <v>5.0635079999999997</v>
          </cell>
          <cell r="I6071">
            <v>-0.61017169999999998</v>
          </cell>
          <cell r="J6071">
            <v>-0.24967729999999999</v>
          </cell>
          <cell r="K6071">
            <v>0</v>
          </cell>
          <cell r="L6071">
            <v>0.24967729999999999</v>
          </cell>
          <cell r="M6071">
            <v>0.61017169999999998</v>
          </cell>
          <cell r="N6071">
            <v>0.61017169999999998</v>
          </cell>
          <cell r="O6071">
            <v>24</v>
          </cell>
        </row>
        <row r="6072">
          <cell r="A6072" t="str">
            <v>C&amp;I</v>
          </cell>
          <cell r="B6072">
            <v>23</v>
          </cell>
          <cell r="C6072" t="str">
            <v>S</v>
          </cell>
          <cell r="D6072" t="str">
            <v>Switch</v>
          </cell>
          <cell r="E6072" t="str">
            <v>LCA: Sierra</v>
          </cell>
          <cell r="F6072">
            <v>72.671800000000005</v>
          </cell>
          <cell r="G6072">
            <v>4.2467220000000001</v>
          </cell>
          <cell r="H6072">
            <v>4.5049489999999999</v>
          </cell>
          <cell r="I6072">
            <v>-0.59533820000000004</v>
          </cell>
          <cell r="J6072">
            <v>-0.24360760000000001</v>
          </cell>
          <cell r="K6072">
            <v>0</v>
          </cell>
          <cell r="L6072">
            <v>0.24360760000000001</v>
          </cell>
          <cell r="M6072">
            <v>0.59533820000000004</v>
          </cell>
          <cell r="N6072">
            <v>0.59533820000000004</v>
          </cell>
          <cell r="O6072">
            <v>24</v>
          </cell>
        </row>
        <row r="6073">
          <cell r="A6073" t="str">
            <v>C&amp;I</v>
          </cell>
          <cell r="B6073">
            <v>24</v>
          </cell>
          <cell r="C6073" t="str">
            <v>S</v>
          </cell>
          <cell r="D6073" t="str">
            <v>Switch</v>
          </cell>
          <cell r="E6073" t="str">
            <v>LCA: Sierra</v>
          </cell>
          <cell r="F6073">
            <v>70.972800000000007</v>
          </cell>
          <cell r="G6073">
            <v>2.9638599999999999</v>
          </cell>
          <cell r="H6073">
            <v>3.0986030000000002</v>
          </cell>
          <cell r="I6073">
            <v>-0.70615419999999995</v>
          </cell>
          <cell r="J6073">
            <v>-0.2889526</v>
          </cell>
          <cell r="K6073">
            <v>0</v>
          </cell>
          <cell r="L6073">
            <v>0.2889526</v>
          </cell>
          <cell r="M6073">
            <v>0.70615419999999995</v>
          </cell>
          <cell r="N6073">
            <v>0.70615419999999995</v>
          </cell>
          <cell r="O6073">
            <v>24</v>
          </cell>
        </row>
        <row r="6074">
          <cell r="A6074" t="str">
            <v>C&amp;I</v>
          </cell>
          <cell r="B6074">
            <v>1</v>
          </cell>
          <cell r="C6074" t="str">
            <v>S</v>
          </cell>
          <cell r="D6074" t="str">
            <v>Switch</v>
          </cell>
          <cell r="E6074" t="str">
            <v>LCA: Stockton</v>
          </cell>
          <cell r="F6074">
            <v>70.807100000000005</v>
          </cell>
          <cell r="G6074">
            <v>1.134231</v>
          </cell>
          <cell r="H6074">
            <v>1.3075490000000001</v>
          </cell>
          <cell r="I6074">
            <v>-0.34654439999999997</v>
          </cell>
          <cell r="J6074">
            <v>-0.14180309999999999</v>
          </cell>
          <cell r="K6074">
            <v>0</v>
          </cell>
          <cell r="L6074">
            <v>0.14180309999999999</v>
          </cell>
          <cell r="M6074">
            <v>0.34654439999999997</v>
          </cell>
          <cell r="N6074">
            <v>0.34654439999999997</v>
          </cell>
          <cell r="O6074">
            <v>48</v>
          </cell>
        </row>
        <row r="6075">
          <cell r="A6075" t="str">
            <v>C&amp;I</v>
          </cell>
          <cell r="B6075">
            <v>2</v>
          </cell>
          <cell r="C6075" t="str">
            <v>S</v>
          </cell>
          <cell r="D6075" t="str">
            <v>Switch</v>
          </cell>
          <cell r="E6075" t="str">
            <v>LCA: Stockton</v>
          </cell>
          <cell r="F6075">
            <v>69.307100000000005</v>
          </cell>
          <cell r="G6075">
            <v>1.0951569999999999</v>
          </cell>
          <cell r="H6075">
            <v>1.2548680000000001</v>
          </cell>
          <cell r="I6075">
            <v>-0.34382560000000001</v>
          </cell>
          <cell r="J6075">
            <v>-0.1406907</v>
          </cell>
          <cell r="K6075">
            <v>0</v>
          </cell>
          <cell r="L6075">
            <v>0.1406907</v>
          </cell>
          <cell r="M6075">
            <v>0.34382560000000001</v>
          </cell>
          <cell r="N6075">
            <v>0.34382560000000001</v>
          </cell>
          <cell r="O6075">
            <v>48</v>
          </cell>
        </row>
        <row r="6076">
          <cell r="A6076" t="str">
            <v>C&amp;I</v>
          </cell>
          <cell r="B6076">
            <v>3</v>
          </cell>
          <cell r="C6076" t="str">
            <v>S</v>
          </cell>
          <cell r="D6076" t="str">
            <v>Switch</v>
          </cell>
          <cell r="E6076" t="str">
            <v>LCA: Stockton</v>
          </cell>
          <cell r="F6076">
            <v>69.5685</v>
          </cell>
          <cell r="G6076">
            <v>1.0954710000000001</v>
          </cell>
          <cell r="H6076">
            <v>1.2162170000000001</v>
          </cell>
          <cell r="I6076">
            <v>-0.34043259999999997</v>
          </cell>
          <cell r="J6076">
            <v>-0.13930229999999999</v>
          </cell>
          <cell r="K6076">
            <v>0</v>
          </cell>
          <cell r="L6076">
            <v>0.13930229999999999</v>
          </cell>
          <cell r="M6076">
            <v>0.34043259999999997</v>
          </cell>
          <cell r="N6076">
            <v>0.34043259999999997</v>
          </cell>
          <cell r="O6076">
            <v>48</v>
          </cell>
        </row>
        <row r="6077">
          <cell r="A6077" t="str">
            <v>C&amp;I</v>
          </cell>
          <cell r="B6077">
            <v>4</v>
          </cell>
          <cell r="C6077" t="str">
            <v>S</v>
          </cell>
          <cell r="D6077" t="str">
            <v>Switch</v>
          </cell>
          <cell r="E6077" t="str">
            <v>LCA: Stockton</v>
          </cell>
          <cell r="F6077">
            <v>69.187799999999996</v>
          </cell>
          <cell r="G6077">
            <v>1.0719780000000001</v>
          </cell>
          <cell r="H6077">
            <v>1.277604</v>
          </cell>
          <cell r="I6077">
            <v>-0.3385186</v>
          </cell>
          <cell r="J6077">
            <v>-0.13851910000000001</v>
          </cell>
          <cell r="K6077">
            <v>0</v>
          </cell>
          <cell r="L6077">
            <v>0.13851910000000001</v>
          </cell>
          <cell r="M6077">
            <v>0.3385186</v>
          </cell>
          <cell r="N6077">
            <v>0.3385186</v>
          </cell>
          <cell r="O6077">
            <v>48</v>
          </cell>
        </row>
        <row r="6078">
          <cell r="A6078" t="str">
            <v>C&amp;I</v>
          </cell>
          <cell r="B6078">
            <v>5</v>
          </cell>
          <cell r="C6078" t="str">
            <v>S</v>
          </cell>
          <cell r="D6078" t="str">
            <v>Switch</v>
          </cell>
          <cell r="E6078" t="str">
            <v>LCA: Stockton</v>
          </cell>
          <cell r="F6078">
            <v>67.664900000000003</v>
          </cell>
          <cell r="G6078">
            <v>1.0492459999999999</v>
          </cell>
          <cell r="H6078">
            <v>1.1610320000000001</v>
          </cell>
          <cell r="I6078">
            <v>-0.33942509999999998</v>
          </cell>
          <cell r="J6078">
            <v>-0.13889000000000001</v>
          </cell>
          <cell r="K6078">
            <v>0</v>
          </cell>
          <cell r="L6078">
            <v>0.13889000000000001</v>
          </cell>
          <cell r="M6078">
            <v>0.33942509999999998</v>
          </cell>
          <cell r="N6078">
            <v>0.33942509999999998</v>
          </cell>
          <cell r="O6078">
            <v>48</v>
          </cell>
        </row>
        <row r="6079">
          <cell r="A6079" t="str">
            <v>C&amp;I</v>
          </cell>
          <cell r="B6079">
            <v>6</v>
          </cell>
          <cell r="C6079" t="str">
            <v>S</v>
          </cell>
          <cell r="D6079" t="str">
            <v>Switch</v>
          </cell>
          <cell r="E6079" t="str">
            <v>LCA: Stockton</v>
          </cell>
          <cell r="F6079">
            <v>66.664900000000003</v>
          </cell>
          <cell r="G6079">
            <v>1.087734</v>
          </cell>
          <cell r="H6079">
            <v>1.2401930000000001</v>
          </cell>
          <cell r="I6079">
            <v>-0.33776709999999999</v>
          </cell>
          <cell r="J6079">
            <v>-0.13821149999999999</v>
          </cell>
          <cell r="K6079">
            <v>0</v>
          </cell>
          <cell r="L6079">
            <v>0.13821149999999999</v>
          </cell>
          <cell r="M6079">
            <v>0.33776709999999999</v>
          </cell>
          <cell r="N6079">
            <v>0.33776709999999999</v>
          </cell>
          <cell r="O6079">
            <v>48</v>
          </cell>
        </row>
        <row r="6080">
          <cell r="A6080" t="str">
            <v>C&amp;I</v>
          </cell>
          <cell r="B6080">
            <v>7</v>
          </cell>
          <cell r="C6080" t="str">
            <v>S</v>
          </cell>
          <cell r="D6080" t="str">
            <v>Switch</v>
          </cell>
          <cell r="E6080" t="str">
            <v>LCA: Stockton</v>
          </cell>
          <cell r="F6080">
            <v>65.022800000000004</v>
          </cell>
          <cell r="G6080">
            <v>1.15787</v>
          </cell>
          <cell r="H6080">
            <v>1.2222500000000001</v>
          </cell>
          <cell r="I6080">
            <v>-0.3384876</v>
          </cell>
          <cell r="J6080">
            <v>-0.1385064</v>
          </cell>
          <cell r="K6080">
            <v>0</v>
          </cell>
          <cell r="L6080">
            <v>0.1385064</v>
          </cell>
          <cell r="M6080">
            <v>0.3384876</v>
          </cell>
          <cell r="N6080">
            <v>0.3384876</v>
          </cell>
          <cell r="O6080">
            <v>48</v>
          </cell>
        </row>
        <row r="6081">
          <cell r="A6081" t="str">
            <v>C&amp;I</v>
          </cell>
          <cell r="B6081">
            <v>8</v>
          </cell>
          <cell r="C6081" t="str">
            <v>S</v>
          </cell>
          <cell r="D6081" t="str">
            <v>Switch</v>
          </cell>
          <cell r="E6081" t="str">
            <v>LCA: Stockton</v>
          </cell>
          <cell r="F6081">
            <v>65.738600000000005</v>
          </cell>
          <cell r="G6081">
            <v>1.526932</v>
          </cell>
          <cell r="H6081">
            <v>1.764221</v>
          </cell>
          <cell r="I6081">
            <v>-0.34404459999999998</v>
          </cell>
          <cell r="J6081">
            <v>-0.1407803</v>
          </cell>
          <cell r="K6081">
            <v>0</v>
          </cell>
          <cell r="L6081">
            <v>0.1407803</v>
          </cell>
          <cell r="M6081">
            <v>0.34404459999999998</v>
          </cell>
          <cell r="N6081">
            <v>0.34404459999999998</v>
          </cell>
          <cell r="O6081">
            <v>48</v>
          </cell>
        </row>
        <row r="6082">
          <cell r="A6082" t="str">
            <v>C&amp;I</v>
          </cell>
          <cell r="B6082">
            <v>9</v>
          </cell>
          <cell r="C6082" t="str">
            <v>S</v>
          </cell>
          <cell r="D6082" t="str">
            <v>Switch</v>
          </cell>
          <cell r="E6082" t="str">
            <v>LCA: Stockton</v>
          </cell>
          <cell r="F6082">
            <v>70.573700000000002</v>
          </cell>
          <cell r="G6082">
            <v>2.3070300000000001</v>
          </cell>
          <cell r="H6082">
            <v>2.4653870000000002</v>
          </cell>
          <cell r="I6082">
            <v>-0.37719530000000001</v>
          </cell>
          <cell r="J6082">
            <v>-0.15434529999999999</v>
          </cell>
          <cell r="K6082">
            <v>0</v>
          </cell>
          <cell r="L6082">
            <v>0.15434529999999999</v>
          </cell>
          <cell r="M6082">
            <v>0.37719530000000001</v>
          </cell>
          <cell r="N6082">
            <v>0.37719530000000001</v>
          </cell>
          <cell r="O6082">
            <v>48</v>
          </cell>
        </row>
        <row r="6083">
          <cell r="A6083" t="str">
            <v>C&amp;I</v>
          </cell>
          <cell r="B6083">
            <v>10</v>
          </cell>
          <cell r="C6083" t="str">
            <v>S</v>
          </cell>
          <cell r="D6083" t="str">
            <v>Switch</v>
          </cell>
          <cell r="E6083" t="str">
            <v>LCA: Stockton</v>
          </cell>
          <cell r="F6083">
            <v>76.550799999999995</v>
          </cell>
          <cell r="G6083">
            <v>3.6545100000000001</v>
          </cell>
          <cell r="H6083">
            <v>3.8124060000000002</v>
          </cell>
          <cell r="I6083">
            <v>-0.37503890000000001</v>
          </cell>
          <cell r="J6083">
            <v>-0.15346290000000001</v>
          </cell>
          <cell r="K6083">
            <v>0</v>
          </cell>
          <cell r="L6083">
            <v>0.15346290000000001</v>
          </cell>
          <cell r="M6083">
            <v>0.37503890000000001</v>
          </cell>
          <cell r="N6083">
            <v>0.37503890000000001</v>
          </cell>
          <cell r="O6083">
            <v>48</v>
          </cell>
        </row>
        <row r="6084">
          <cell r="A6084" t="str">
            <v>C&amp;I</v>
          </cell>
          <cell r="B6084">
            <v>11</v>
          </cell>
          <cell r="C6084" t="str">
            <v>S</v>
          </cell>
          <cell r="D6084" t="str">
            <v>Switch</v>
          </cell>
          <cell r="E6084" t="str">
            <v>LCA: Stockton</v>
          </cell>
          <cell r="F6084">
            <v>79.647300000000001</v>
          </cell>
          <cell r="G6084">
            <v>4.0106440000000001</v>
          </cell>
          <cell r="H6084">
            <v>4.2331599999999998</v>
          </cell>
          <cell r="I6084">
            <v>-0.38500220000000002</v>
          </cell>
          <cell r="J6084">
            <v>-0.15753980000000001</v>
          </cell>
          <cell r="K6084">
            <v>0</v>
          </cell>
          <cell r="L6084">
            <v>0.15753980000000001</v>
          </cell>
          <cell r="M6084">
            <v>0.38500220000000002</v>
          </cell>
          <cell r="N6084">
            <v>0.38500220000000002</v>
          </cell>
          <cell r="O6084">
            <v>48</v>
          </cell>
        </row>
        <row r="6085">
          <cell r="A6085" t="str">
            <v>C&amp;I</v>
          </cell>
          <cell r="B6085">
            <v>12</v>
          </cell>
          <cell r="C6085" t="str">
            <v>S</v>
          </cell>
          <cell r="D6085" t="str">
            <v>Switch</v>
          </cell>
          <cell r="E6085" t="str">
            <v>LCA: Stockton</v>
          </cell>
          <cell r="F6085">
            <v>83.528000000000006</v>
          </cell>
          <cell r="G6085">
            <v>4.3576009999999998</v>
          </cell>
          <cell r="H6085">
            <v>3.8941870000000001</v>
          </cell>
          <cell r="I6085">
            <v>-0.40501890000000002</v>
          </cell>
          <cell r="J6085">
            <v>-0.1657305</v>
          </cell>
          <cell r="K6085">
            <v>0</v>
          </cell>
          <cell r="L6085">
            <v>0.1657305</v>
          </cell>
          <cell r="M6085">
            <v>0.40501890000000002</v>
          </cell>
          <cell r="N6085">
            <v>0.40501890000000002</v>
          </cell>
          <cell r="O6085">
            <v>48</v>
          </cell>
        </row>
        <row r="6086">
          <cell r="A6086" t="str">
            <v>C&amp;I</v>
          </cell>
          <cell r="B6086">
            <v>13</v>
          </cell>
          <cell r="C6086" t="str">
            <v>S</v>
          </cell>
          <cell r="D6086" t="str">
            <v>Switch</v>
          </cell>
          <cell r="E6086" t="str">
            <v>LCA: Stockton</v>
          </cell>
          <cell r="F6086">
            <v>86.550799999999995</v>
          </cell>
          <cell r="G6086">
            <v>4.6068730000000002</v>
          </cell>
          <cell r="H6086">
            <v>5.1171480000000003</v>
          </cell>
          <cell r="I6086">
            <v>-0.41689019999999999</v>
          </cell>
          <cell r="J6086">
            <v>-0.17058809999999999</v>
          </cell>
          <cell r="K6086">
            <v>0</v>
          </cell>
          <cell r="L6086">
            <v>0.17058809999999999</v>
          </cell>
          <cell r="M6086">
            <v>0.41689019999999999</v>
          </cell>
          <cell r="N6086">
            <v>0.41689019999999999</v>
          </cell>
          <cell r="O6086">
            <v>48</v>
          </cell>
        </row>
        <row r="6087">
          <cell r="A6087" t="str">
            <v>C&amp;I</v>
          </cell>
          <cell r="B6087">
            <v>14</v>
          </cell>
          <cell r="C6087" t="str">
            <v>S</v>
          </cell>
          <cell r="D6087" t="str">
            <v>Switch</v>
          </cell>
          <cell r="E6087" t="str">
            <v>LCA: Stockton</v>
          </cell>
          <cell r="F6087">
            <v>90.835099999999997</v>
          </cell>
          <cell r="G6087">
            <v>5.1910670000000003</v>
          </cell>
          <cell r="H6087">
            <v>5.1277229999999996</v>
          </cell>
          <cell r="I6087">
            <v>-0.41783429999999999</v>
          </cell>
          <cell r="J6087">
            <v>-0.1709744</v>
          </cell>
          <cell r="K6087">
            <v>0</v>
          </cell>
          <cell r="L6087">
            <v>0.1709744</v>
          </cell>
          <cell r="M6087">
            <v>0.41783429999999999</v>
          </cell>
          <cell r="N6087">
            <v>0.41783429999999999</v>
          </cell>
          <cell r="O6087">
            <v>48</v>
          </cell>
        </row>
        <row r="6088">
          <cell r="A6088" t="str">
            <v>C&amp;I</v>
          </cell>
          <cell r="B6088">
            <v>15</v>
          </cell>
          <cell r="C6088" t="str">
            <v>S</v>
          </cell>
          <cell r="D6088" t="str">
            <v>Switch</v>
          </cell>
          <cell r="E6088" t="str">
            <v>LCA: Stockton</v>
          </cell>
          <cell r="F6088">
            <v>94.357900000000001</v>
          </cell>
          <cell r="G6088">
            <v>5.2144279999999998</v>
          </cell>
          <cell r="H6088">
            <v>5.0083950000000002</v>
          </cell>
          <cell r="I6088">
            <v>-0.41826150000000001</v>
          </cell>
          <cell r="J6088">
            <v>-0.1711492</v>
          </cell>
          <cell r="K6088">
            <v>0</v>
          </cell>
          <cell r="L6088">
            <v>0.1711492</v>
          </cell>
          <cell r="M6088">
            <v>0.41826150000000001</v>
          </cell>
          <cell r="N6088">
            <v>0.41826150000000001</v>
          </cell>
          <cell r="O6088">
            <v>48</v>
          </cell>
        </row>
        <row r="6089">
          <cell r="A6089" t="str">
            <v>C&amp;I</v>
          </cell>
          <cell r="B6089">
            <v>16</v>
          </cell>
          <cell r="C6089" t="str">
            <v>S</v>
          </cell>
          <cell r="D6089" t="str">
            <v>Switch</v>
          </cell>
          <cell r="E6089" t="str">
            <v>LCA: Stockton</v>
          </cell>
          <cell r="F6089">
            <v>95.619299999999996</v>
          </cell>
          <cell r="G6089">
            <v>5.6924720000000004</v>
          </cell>
          <cell r="H6089">
            <v>5.2012919999999996</v>
          </cell>
          <cell r="I6089">
            <v>-0.43996819999999998</v>
          </cell>
          <cell r="J6089">
            <v>-0.18003140000000001</v>
          </cell>
          <cell r="K6089">
            <v>0</v>
          </cell>
          <cell r="L6089">
            <v>0.18003140000000001</v>
          </cell>
          <cell r="M6089">
            <v>0.43996819999999998</v>
          </cell>
          <cell r="N6089">
            <v>0.43996819999999998</v>
          </cell>
          <cell r="O6089">
            <v>48</v>
          </cell>
        </row>
        <row r="6090">
          <cell r="A6090" t="str">
            <v>C&amp;I</v>
          </cell>
          <cell r="B6090">
            <v>17</v>
          </cell>
          <cell r="C6090" t="str">
            <v>S</v>
          </cell>
          <cell r="D6090" t="str">
            <v>Switch</v>
          </cell>
          <cell r="E6090" t="str">
            <v>LCA: Stockton</v>
          </cell>
          <cell r="F6090">
            <v>95.880700000000004</v>
          </cell>
          <cell r="G6090">
            <v>5.5390819999999996</v>
          </cell>
          <cell r="H6090">
            <v>4.5856599999999998</v>
          </cell>
          <cell r="I6090">
            <v>-0.43138379999999998</v>
          </cell>
          <cell r="J6090">
            <v>-0.1765188</v>
          </cell>
          <cell r="K6090">
            <v>0</v>
          </cell>
          <cell r="L6090">
            <v>0.1765188</v>
          </cell>
          <cell r="M6090">
            <v>0.43138379999999998</v>
          </cell>
          <cell r="N6090">
            <v>0.43138379999999998</v>
          </cell>
          <cell r="O6090">
            <v>48</v>
          </cell>
        </row>
        <row r="6091">
          <cell r="A6091" t="str">
            <v>C&amp;I</v>
          </cell>
          <cell r="B6091">
            <v>18</v>
          </cell>
          <cell r="C6091" t="str">
            <v>S</v>
          </cell>
          <cell r="D6091" t="str">
            <v>Switch</v>
          </cell>
          <cell r="E6091" t="str">
            <v>LCA: Stockton</v>
          </cell>
          <cell r="F6091">
            <v>95.022800000000004</v>
          </cell>
          <cell r="G6091">
            <v>4.7564390000000003</v>
          </cell>
          <cell r="H6091">
            <v>3.7521330000000002</v>
          </cell>
          <cell r="I6091">
            <v>-0.43246980000000002</v>
          </cell>
          <cell r="J6091">
            <v>-0.17696319999999999</v>
          </cell>
          <cell r="K6091">
            <v>0</v>
          </cell>
          <cell r="L6091">
            <v>0.17696319999999999</v>
          </cell>
          <cell r="M6091">
            <v>0.43246980000000002</v>
          </cell>
          <cell r="N6091">
            <v>0.43246980000000002</v>
          </cell>
          <cell r="O6091">
            <v>48</v>
          </cell>
        </row>
        <row r="6092">
          <cell r="A6092" t="str">
            <v>C&amp;I</v>
          </cell>
          <cell r="B6092">
            <v>19</v>
          </cell>
          <cell r="C6092" t="str">
            <v>S</v>
          </cell>
          <cell r="D6092" t="str">
            <v>Switch</v>
          </cell>
          <cell r="E6092" t="str">
            <v>LCA: Stockton</v>
          </cell>
          <cell r="F6092">
            <v>93.664900000000003</v>
          </cell>
          <cell r="G6092">
            <v>4.2420730000000004</v>
          </cell>
          <cell r="H6092">
            <v>3.682318</v>
          </cell>
          <cell r="I6092">
            <v>-0.41647139999999999</v>
          </cell>
          <cell r="J6092">
            <v>-0.1704167</v>
          </cell>
          <cell r="K6092">
            <v>0</v>
          </cell>
          <cell r="L6092">
            <v>0.1704167</v>
          </cell>
          <cell r="M6092">
            <v>0.41647139999999999</v>
          </cell>
          <cell r="N6092">
            <v>0.41647139999999999</v>
          </cell>
          <cell r="O6092">
            <v>48</v>
          </cell>
        </row>
        <row r="6093">
          <cell r="A6093" t="str">
            <v>C&amp;I</v>
          </cell>
          <cell r="B6093">
            <v>20</v>
          </cell>
          <cell r="C6093" t="str">
            <v>S</v>
          </cell>
          <cell r="D6093" t="str">
            <v>Switch</v>
          </cell>
          <cell r="E6093" t="str">
            <v>LCA: Stockton</v>
          </cell>
          <cell r="F6093">
            <v>90.949200000000005</v>
          </cell>
          <cell r="G6093">
            <v>3.336195</v>
          </cell>
          <cell r="H6093">
            <v>2.9765799999999998</v>
          </cell>
          <cell r="I6093">
            <v>-0.41419040000000001</v>
          </cell>
          <cell r="J6093">
            <v>-0.16948340000000001</v>
          </cell>
          <cell r="K6093">
            <v>0</v>
          </cell>
          <cell r="L6093">
            <v>0.16948340000000001</v>
          </cell>
          <cell r="M6093">
            <v>0.41419040000000001</v>
          </cell>
          <cell r="N6093">
            <v>0.41419040000000001</v>
          </cell>
          <cell r="O6093">
            <v>48</v>
          </cell>
        </row>
        <row r="6094">
          <cell r="A6094" t="str">
            <v>C&amp;I</v>
          </cell>
          <cell r="B6094">
            <v>21</v>
          </cell>
          <cell r="C6094" t="str">
            <v>S</v>
          </cell>
          <cell r="D6094" t="str">
            <v>Switch</v>
          </cell>
          <cell r="E6094" t="str">
            <v>LCA: Stockton</v>
          </cell>
          <cell r="F6094">
            <v>86.807100000000005</v>
          </cell>
          <cell r="G6094">
            <v>2.7917380000000001</v>
          </cell>
          <cell r="H6094">
            <v>2.3440509999999999</v>
          </cell>
          <cell r="I6094">
            <v>-0.39558789999999999</v>
          </cell>
          <cell r="J6094">
            <v>-0.1618713</v>
          </cell>
          <cell r="K6094">
            <v>0</v>
          </cell>
          <cell r="L6094">
            <v>0.1618713</v>
          </cell>
          <cell r="M6094">
            <v>0.39558789999999999</v>
          </cell>
          <cell r="N6094">
            <v>0.39558789999999999</v>
          </cell>
          <cell r="O6094">
            <v>48</v>
          </cell>
        </row>
        <row r="6095">
          <cell r="A6095" t="str">
            <v>C&amp;I</v>
          </cell>
          <cell r="B6095">
            <v>22</v>
          </cell>
          <cell r="C6095" t="str">
            <v>S</v>
          </cell>
          <cell r="D6095" t="str">
            <v>Switch</v>
          </cell>
          <cell r="E6095" t="str">
            <v>LCA: Stockton</v>
          </cell>
          <cell r="F6095">
            <v>82.852699999999999</v>
          </cell>
          <cell r="G6095">
            <v>1.9187069999999999</v>
          </cell>
          <cell r="H6095">
            <v>1.7592540000000001</v>
          </cell>
          <cell r="I6095">
            <v>-0.46960059999999998</v>
          </cell>
          <cell r="J6095">
            <v>-0.19215670000000001</v>
          </cell>
          <cell r="K6095">
            <v>0</v>
          </cell>
          <cell r="L6095">
            <v>0.19215670000000001</v>
          </cell>
          <cell r="M6095">
            <v>0.46960059999999998</v>
          </cell>
          <cell r="N6095">
            <v>0.46960059999999998</v>
          </cell>
          <cell r="O6095">
            <v>48</v>
          </cell>
        </row>
        <row r="6096">
          <cell r="A6096" t="str">
            <v>C&amp;I</v>
          </cell>
          <cell r="B6096">
            <v>23</v>
          </cell>
          <cell r="C6096" t="str">
            <v>S</v>
          </cell>
          <cell r="D6096" t="str">
            <v>Switch</v>
          </cell>
          <cell r="E6096" t="str">
            <v>LCA: Stockton</v>
          </cell>
          <cell r="F6096">
            <v>79.329899999999995</v>
          </cell>
          <cell r="G6096">
            <v>1.324168</v>
          </cell>
          <cell r="H6096">
            <v>1.4030629999999999</v>
          </cell>
          <cell r="I6096">
            <v>-0.38499250000000002</v>
          </cell>
          <cell r="J6096">
            <v>-0.1575358</v>
          </cell>
          <cell r="K6096">
            <v>0</v>
          </cell>
          <cell r="L6096">
            <v>0.1575358</v>
          </cell>
          <cell r="M6096">
            <v>0.38499250000000002</v>
          </cell>
          <cell r="N6096">
            <v>0.38499250000000002</v>
          </cell>
          <cell r="O6096">
            <v>48</v>
          </cell>
        </row>
        <row r="6097">
          <cell r="A6097" t="str">
            <v>C&amp;I</v>
          </cell>
          <cell r="B6097">
            <v>24</v>
          </cell>
          <cell r="C6097" t="str">
            <v>S</v>
          </cell>
          <cell r="D6097" t="str">
            <v>Switch</v>
          </cell>
          <cell r="E6097" t="str">
            <v>LCA: Stockton</v>
          </cell>
          <cell r="F6097">
            <v>77.449200000000005</v>
          </cell>
          <cell r="G6097">
            <v>1.2392259999999999</v>
          </cell>
          <cell r="H6097">
            <v>1.304446</v>
          </cell>
          <cell r="I6097">
            <v>-0.3547921</v>
          </cell>
          <cell r="J6097">
            <v>-0.145178</v>
          </cell>
          <cell r="K6097">
            <v>0</v>
          </cell>
          <cell r="L6097">
            <v>0.145178</v>
          </cell>
          <cell r="M6097">
            <v>0.3547921</v>
          </cell>
          <cell r="N6097">
            <v>0.3547921</v>
          </cell>
          <cell r="O6097">
            <v>48</v>
          </cell>
        </row>
        <row r="6098">
          <cell r="A6098" t="str">
            <v>C&amp;I</v>
          </cell>
          <cell r="B6098">
            <v>1</v>
          </cell>
          <cell r="C6098" t="str">
            <v>S</v>
          </cell>
          <cell r="D6098" t="str">
            <v>Switch</v>
          </cell>
          <cell r="E6098" t="str">
            <v>Tonnage: 2&lt;=tons&lt;3</v>
          </cell>
          <cell r="F6098">
            <v>65.153499999999994</v>
          </cell>
          <cell r="G6098">
            <v>1.012151</v>
          </cell>
          <cell r="H6098">
            <v>0.97794049999999999</v>
          </cell>
          <cell r="I6098">
            <v>-0.44338430000000001</v>
          </cell>
          <cell r="J6098">
            <v>-0.18142929999999999</v>
          </cell>
          <cell r="K6098">
            <v>0</v>
          </cell>
          <cell r="L6098">
            <v>0.18142929999999999</v>
          </cell>
          <cell r="M6098">
            <v>0.44338430000000001</v>
          </cell>
          <cell r="N6098">
            <v>0.44338430000000001</v>
          </cell>
          <cell r="O6098">
            <v>10</v>
          </cell>
        </row>
        <row r="6099">
          <cell r="A6099" t="str">
            <v>C&amp;I</v>
          </cell>
          <cell r="B6099">
            <v>2</v>
          </cell>
          <cell r="C6099" t="str">
            <v>S</v>
          </cell>
          <cell r="D6099" t="str">
            <v>Switch</v>
          </cell>
          <cell r="E6099" t="str">
            <v>Tonnage: 2&lt;=tons&lt;3</v>
          </cell>
          <cell r="F6099">
            <v>62.2761</v>
          </cell>
          <cell r="G6099">
            <v>0.98690750000000005</v>
          </cell>
          <cell r="H6099">
            <v>0.97409270000000003</v>
          </cell>
          <cell r="I6099">
            <v>-0.43961329999999998</v>
          </cell>
          <cell r="J6099">
            <v>-0.1798862</v>
          </cell>
          <cell r="K6099">
            <v>0</v>
          </cell>
          <cell r="L6099">
            <v>0.1798862</v>
          </cell>
          <cell r="M6099">
            <v>0.43961329999999998</v>
          </cell>
          <cell r="N6099">
            <v>0.43961329999999998</v>
          </cell>
          <cell r="O6099">
            <v>10</v>
          </cell>
        </row>
        <row r="6100">
          <cell r="A6100" t="str">
            <v>C&amp;I</v>
          </cell>
          <cell r="B6100">
            <v>3</v>
          </cell>
          <cell r="C6100" t="str">
            <v>S</v>
          </cell>
          <cell r="D6100" t="str">
            <v>Switch</v>
          </cell>
          <cell r="E6100" t="str">
            <v>Tonnage: 2&lt;=tons&lt;3</v>
          </cell>
          <cell r="F6100">
            <v>60.796900000000001</v>
          </cell>
          <cell r="G6100">
            <v>1.042888</v>
          </cell>
          <cell r="H6100">
            <v>1.054846</v>
          </cell>
          <cell r="I6100">
            <v>-0.44185039999999998</v>
          </cell>
          <cell r="J6100">
            <v>-0.18080160000000001</v>
          </cell>
          <cell r="K6100">
            <v>0</v>
          </cell>
          <cell r="L6100">
            <v>0.18080160000000001</v>
          </cell>
          <cell r="M6100">
            <v>0.44185039999999998</v>
          </cell>
          <cell r="N6100">
            <v>0.44185039999999998</v>
          </cell>
          <cell r="O6100">
            <v>10</v>
          </cell>
        </row>
        <row r="6101">
          <cell r="A6101" t="str">
            <v>C&amp;I</v>
          </cell>
          <cell r="B6101">
            <v>4</v>
          </cell>
          <cell r="C6101" t="str">
            <v>S</v>
          </cell>
          <cell r="D6101" t="str">
            <v>Switch</v>
          </cell>
          <cell r="E6101" t="str">
            <v>Tonnage: 2&lt;=tons&lt;3</v>
          </cell>
          <cell r="F6101">
            <v>60.458300000000001</v>
          </cell>
          <cell r="G6101">
            <v>1.0282960000000001</v>
          </cell>
          <cell r="H6101">
            <v>0.98078750000000003</v>
          </cell>
          <cell r="I6101">
            <v>-0.43750650000000002</v>
          </cell>
          <cell r="J6101">
            <v>-0.17902409999999999</v>
          </cell>
          <cell r="K6101">
            <v>0</v>
          </cell>
          <cell r="L6101">
            <v>0.17902409999999999</v>
          </cell>
          <cell r="M6101">
            <v>0.43750650000000002</v>
          </cell>
          <cell r="N6101">
            <v>0.43750650000000002</v>
          </cell>
          <cell r="O6101">
            <v>10</v>
          </cell>
        </row>
        <row r="6102">
          <cell r="A6102" t="str">
            <v>C&amp;I</v>
          </cell>
          <cell r="B6102">
            <v>5</v>
          </cell>
          <cell r="C6102" t="str">
            <v>S</v>
          </cell>
          <cell r="D6102" t="str">
            <v>Switch</v>
          </cell>
          <cell r="E6102" t="str">
            <v>Tonnage: 2&lt;=tons&lt;3</v>
          </cell>
          <cell r="F6102">
            <v>60.119799999999998</v>
          </cell>
          <cell r="G6102">
            <v>0.93804810000000005</v>
          </cell>
          <cell r="H6102">
            <v>0.96215870000000003</v>
          </cell>
          <cell r="I6102">
            <v>-0.43792969999999998</v>
          </cell>
          <cell r="J6102">
            <v>-0.1791973</v>
          </cell>
          <cell r="K6102">
            <v>0</v>
          </cell>
          <cell r="L6102">
            <v>0.1791973</v>
          </cell>
          <cell r="M6102">
            <v>0.43792969999999998</v>
          </cell>
          <cell r="N6102">
            <v>0.43792969999999998</v>
          </cell>
          <cell r="O6102">
            <v>10</v>
          </cell>
        </row>
        <row r="6103">
          <cell r="A6103" t="str">
            <v>C&amp;I</v>
          </cell>
          <cell r="B6103">
            <v>6</v>
          </cell>
          <cell r="C6103" t="str">
            <v>S</v>
          </cell>
          <cell r="D6103" t="str">
            <v>Switch</v>
          </cell>
          <cell r="E6103" t="str">
            <v>Tonnage: 2&lt;=tons&lt;3</v>
          </cell>
          <cell r="F6103">
            <v>59.619799999999998</v>
          </cell>
          <cell r="G6103">
            <v>0.87469359999999996</v>
          </cell>
          <cell r="H6103">
            <v>0.79257520000000004</v>
          </cell>
          <cell r="I6103">
            <v>-0.44322240000000002</v>
          </cell>
          <cell r="J6103">
            <v>-0.181363</v>
          </cell>
          <cell r="K6103">
            <v>0</v>
          </cell>
          <cell r="L6103">
            <v>0.181363</v>
          </cell>
          <cell r="M6103">
            <v>0.44322240000000002</v>
          </cell>
          <cell r="N6103">
            <v>0.44322240000000002</v>
          </cell>
          <cell r="O6103">
            <v>10</v>
          </cell>
        </row>
        <row r="6104">
          <cell r="A6104" t="str">
            <v>C&amp;I</v>
          </cell>
          <cell r="B6104">
            <v>7</v>
          </cell>
          <cell r="C6104" t="str">
            <v>S</v>
          </cell>
          <cell r="D6104" t="str">
            <v>Switch</v>
          </cell>
          <cell r="E6104" t="str">
            <v>Tonnage: 2&lt;=tons&lt;3</v>
          </cell>
          <cell r="F6104">
            <v>58.963099999999997</v>
          </cell>
          <cell r="G6104">
            <v>0.7514459</v>
          </cell>
          <cell r="H6104">
            <v>0.5653589</v>
          </cell>
          <cell r="I6104">
            <v>-0.43926720000000002</v>
          </cell>
          <cell r="J6104">
            <v>-0.1797446</v>
          </cell>
          <cell r="K6104">
            <v>0</v>
          </cell>
          <cell r="L6104">
            <v>0.1797446</v>
          </cell>
          <cell r="M6104">
            <v>0.43926720000000002</v>
          </cell>
          <cell r="N6104">
            <v>0.43926720000000002</v>
          </cell>
          <cell r="O6104">
            <v>10</v>
          </cell>
        </row>
        <row r="6105">
          <cell r="A6105" t="str">
            <v>C&amp;I</v>
          </cell>
          <cell r="B6105">
            <v>8</v>
          </cell>
          <cell r="C6105" t="str">
            <v>S</v>
          </cell>
          <cell r="D6105" t="str">
            <v>Switch</v>
          </cell>
          <cell r="E6105" t="str">
            <v>Tonnage: 2&lt;=tons&lt;3</v>
          </cell>
          <cell r="F6105">
            <v>61.168300000000002</v>
          </cell>
          <cell r="G6105">
            <v>1.478793</v>
          </cell>
          <cell r="H6105">
            <v>0.99331449999999999</v>
          </cell>
          <cell r="I6105">
            <v>-0.48945949999999999</v>
          </cell>
          <cell r="J6105">
            <v>-0.20028290000000001</v>
          </cell>
          <cell r="K6105">
            <v>0</v>
          </cell>
          <cell r="L6105">
            <v>0.20028290000000001</v>
          </cell>
          <cell r="M6105">
            <v>0.48945949999999999</v>
          </cell>
          <cell r="N6105">
            <v>0.48945949999999999</v>
          </cell>
          <cell r="O6105">
            <v>10</v>
          </cell>
        </row>
        <row r="6106">
          <cell r="A6106" t="str">
            <v>C&amp;I</v>
          </cell>
          <cell r="B6106">
            <v>9</v>
          </cell>
          <cell r="C6106" t="str">
            <v>S</v>
          </cell>
          <cell r="D6106" t="str">
            <v>Switch</v>
          </cell>
          <cell r="E6106" t="str">
            <v>Tonnage: 2&lt;=tons&lt;3</v>
          </cell>
          <cell r="F6106">
            <v>68.125</v>
          </cell>
          <cell r="G6106">
            <v>3.9777420000000001</v>
          </cell>
          <cell r="H6106">
            <v>4.174455</v>
          </cell>
          <cell r="I6106">
            <v>-0.5416318</v>
          </cell>
          <cell r="J6106">
            <v>-0.22163140000000001</v>
          </cell>
          <cell r="K6106">
            <v>0</v>
          </cell>
          <cell r="L6106">
            <v>0.22163140000000001</v>
          </cell>
          <cell r="M6106">
            <v>0.5416318</v>
          </cell>
          <cell r="N6106">
            <v>0.5416318</v>
          </cell>
          <cell r="O6106">
            <v>10</v>
          </cell>
        </row>
        <row r="6107">
          <cell r="A6107" t="str">
            <v>C&amp;I</v>
          </cell>
          <cell r="B6107">
            <v>10</v>
          </cell>
          <cell r="C6107" t="str">
            <v>S</v>
          </cell>
          <cell r="D6107" t="str">
            <v>Switch</v>
          </cell>
          <cell r="E6107" t="str">
            <v>Tonnage: 2&lt;=tons&lt;3</v>
          </cell>
          <cell r="F6107">
            <v>75.222300000000004</v>
          </cell>
          <cell r="G6107">
            <v>4.0879190000000003</v>
          </cell>
          <cell r="H6107">
            <v>4.4505739999999996</v>
          </cell>
          <cell r="I6107">
            <v>-0.52857690000000002</v>
          </cell>
          <cell r="J6107">
            <v>-0.21628939999999999</v>
          </cell>
          <cell r="K6107">
            <v>0</v>
          </cell>
          <cell r="L6107">
            <v>0.21628939999999999</v>
          </cell>
          <cell r="M6107">
            <v>0.52857690000000002</v>
          </cell>
          <cell r="N6107">
            <v>0.52857690000000002</v>
          </cell>
          <cell r="O6107">
            <v>10</v>
          </cell>
        </row>
        <row r="6108">
          <cell r="A6108" t="str">
            <v>C&amp;I</v>
          </cell>
          <cell r="B6108">
            <v>11</v>
          </cell>
          <cell r="C6108" t="str">
            <v>S</v>
          </cell>
          <cell r="D6108" t="str">
            <v>Switch</v>
          </cell>
          <cell r="E6108" t="str">
            <v>Tonnage: 2&lt;=tons&lt;3</v>
          </cell>
          <cell r="F6108">
            <v>81.763499999999993</v>
          </cell>
          <cell r="G6108">
            <v>4.4539479999999996</v>
          </cell>
          <cell r="H6108">
            <v>4.7355939999999999</v>
          </cell>
          <cell r="I6108">
            <v>-0.49402679999999999</v>
          </cell>
          <cell r="J6108">
            <v>-0.20215169999999999</v>
          </cell>
          <cell r="K6108">
            <v>0</v>
          </cell>
          <cell r="L6108">
            <v>0.20215169999999999</v>
          </cell>
          <cell r="M6108">
            <v>0.49402679999999999</v>
          </cell>
          <cell r="N6108">
            <v>0.49402679999999999</v>
          </cell>
          <cell r="O6108">
            <v>10</v>
          </cell>
        </row>
        <row r="6109">
          <cell r="A6109" t="str">
            <v>C&amp;I</v>
          </cell>
          <cell r="B6109">
            <v>12</v>
          </cell>
          <cell r="C6109" t="str">
            <v>S</v>
          </cell>
          <cell r="D6109" t="str">
            <v>Switch</v>
          </cell>
          <cell r="E6109" t="str">
            <v>Tonnage: 2&lt;=tons&lt;3</v>
          </cell>
          <cell r="F6109">
            <v>86.187100000000001</v>
          </cell>
          <cell r="G6109">
            <v>4.9022889999999997</v>
          </cell>
          <cell r="H6109">
            <v>5.1324420000000002</v>
          </cell>
          <cell r="I6109">
            <v>-0.49930200000000002</v>
          </cell>
          <cell r="J6109">
            <v>-0.2043103</v>
          </cell>
          <cell r="K6109">
            <v>0</v>
          </cell>
          <cell r="L6109">
            <v>0.2043103</v>
          </cell>
          <cell r="M6109">
            <v>0.49930200000000002</v>
          </cell>
          <cell r="N6109">
            <v>0.49930200000000002</v>
          </cell>
          <cell r="O6109">
            <v>10</v>
          </cell>
        </row>
        <row r="6110">
          <cell r="A6110" t="str">
            <v>C&amp;I</v>
          </cell>
          <cell r="B6110">
            <v>13</v>
          </cell>
          <cell r="C6110" t="str">
            <v>S</v>
          </cell>
          <cell r="D6110" t="str">
            <v>Switch</v>
          </cell>
          <cell r="E6110" t="str">
            <v>Tonnage: 2&lt;=tons&lt;3</v>
          </cell>
          <cell r="F6110">
            <v>89.071700000000007</v>
          </cell>
          <cell r="G6110">
            <v>5.005585</v>
          </cell>
          <cell r="H6110">
            <v>5.4229060000000002</v>
          </cell>
          <cell r="I6110">
            <v>-0.50569869999999995</v>
          </cell>
          <cell r="J6110">
            <v>-0.2069278</v>
          </cell>
          <cell r="K6110">
            <v>0</v>
          </cell>
          <cell r="L6110">
            <v>0.2069278</v>
          </cell>
          <cell r="M6110">
            <v>0.50569869999999995</v>
          </cell>
          <cell r="N6110">
            <v>0.50569869999999995</v>
          </cell>
          <cell r="O6110">
            <v>10</v>
          </cell>
        </row>
        <row r="6111">
          <cell r="A6111" t="str">
            <v>C&amp;I</v>
          </cell>
          <cell r="B6111">
            <v>14</v>
          </cell>
          <cell r="C6111" t="str">
            <v>S</v>
          </cell>
          <cell r="D6111" t="str">
            <v>Switch</v>
          </cell>
          <cell r="E6111" t="str">
            <v>Tonnage: 2&lt;=tons&lt;3</v>
          </cell>
          <cell r="F6111">
            <v>91.453900000000004</v>
          </cell>
          <cell r="G6111">
            <v>5.025989</v>
          </cell>
          <cell r="H6111">
            <v>4.794943</v>
          </cell>
          <cell r="I6111">
            <v>-0.54347579999999995</v>
          </cell>
          <cell r="J6111">
            <v>-0.2223859</v>
          </cell>
          <cell r="K6111">
            <v>0</v>
          </cell>
          <cell r="L6111">
            <v>0.2223859</v>
          </cell>
          <cell r="M6111">
            <v>0.54347579999999995</v>
          </cell>
          <cell r="N6111">
            <v>0.54347579999999995</v>
          </cell>
          <cell r="O6111">
            <v>10</v>
          </cell>
        </row>
        <row r="6112">
          <cell r="A6112" t="str">
            <v>C&amp;I</v>
          </cell>
          <cell r="B6112">
            <v>15</v>
          </cell>
          <cell r="C6112" t="str">
            <v>S</v>
          </cell>
          <cell r="D6112" t="str">
            <v>Switch</v>
          </cell>
          <cell r="E6112" t="str">
            <v>Tonnage: 2&lt;=tons&lt;3</v>
          </cell>
          <cell r="F6112">
            <v>93.587400000000002</v>
          </cell>
          <cell r="G6112">
            <v>5.6999810000000002</v>
          </cell>
          <cell r="H6112">
            <v>5.0019070000000001</v>
          </cell>
          <cell r="I6112">
            <v>-0.50903679999999996</v>
          </cell>
          <cell r="J6112">
            <v>-0.2082938</v>
          </cell>
          <cell r="K6112">
            <v>0</v>
          </cell>
          <cell r="L6112">
            <v>0.2082938</v>
          </cell>
          <cell r="M6112">
            <v>0.50903679999999996</v>
          </cell>
          <cell r="N6112">
            <v>0.50903679999999996</v>
          </cell>
          <cell r="O6112">
            <v>10</v>
          </cell>
        </row>
        <row r="6113">
          <cell r="A6113" t="str">
            <v>C&amp;I</v>
          </cell>
          <cell r="B6113">
            <v>16</v>
          </cell>
          <cell r="C6113" t="str">
            <v>S</v>
          </cell>
          <cell r="D6113" t="str">
            <v>Switch</v>
          </cell>
          <cell r="E6113" t="str">
            <v>Tonnage: 2&lt;=tons&lt;3</v>
          </cell>
          <cell r="F6113">
            <v>95.584999999999994</v>
          </cell>
          <cell r="G6113">
            <v>6.1005830000000003</v>
          </cell>
          <cell r="H6113">
            <v>5.2320070000000003</v>
          </cell>
          <cell r="I6113">
            <v>-0.52669920000000003</v>
          </cell>
          <cell r="J6113">
            <v>-0.21552099999999999</v>
          </cell>
          <cell r="K6113">
            <v>0</v>
          </cell>
          <cell r="L6113">
            <v>0.21552099999999999</v>
          </cell>
          <cell r="M6113">
            <v>0.52669920000000003</v>
          </cell>
          <cell r="N6113">
            <v>0.52669920000000003</v>
          </cell>
          <cell r="O6113">
            <v>10</v>
          </cell>
        </row>
        <row r="6114">
          <cell r="A6114" t="str">
            <v>C&amp;I</v>
          </cell>
          <cell r="B6114">
            <v>17</v>
          </cell>
          <cell r="C6114" t="str">
            <v>S</v>
          </cell>
          <cell r="D6114" t="str">
            <v>Switch</v>
          </cell>
          <cell r="E6114" t="str">
            <v>Tonnage: 2&lt;=tons&lt;3</v>
          </cell>
          <cell r="F6114">
            <v>96.218400000000003</v>
          </cell>
          <cell r="G6114">
            <v>6.2604600000000001</v>
          </cell>
          <cell r="H6114">
            <v>5.2929789999999999</v>
          </cell>
          <cell r="I6114">
            <v>-0.49283260000000001</v>
          </cell>
          <cell r="J6114">
            <v>-0.20166310000000001</v>
          </cell>
          <cell r="K6114">
            <v>0</v>
          </cell>
          <cell r="L6114">
            <v>0.20166310000000001</v>
          </cell>
          <cell r="M6114">
            <v>0.49283260000000001</v>
          </cell>
          <cell r="N6114">
            <v>0.49283260000000001</v>
          </cell>
          <cell r="O6114">
            <v>10</v>
          </cell>
        </row>
        <row r="6115">
          <cell r="A6115" t="str">
            <v>C&amp;I</v>
          </cell>
          <cell r="B6115">
            <v>18</v>
          </cell>
          <cell r="C6115" t="str">
            <v>S</v>
          </cell>
          <cell r="D6115" t="str">
            <v>Switch</v>
          </cell>
          <cell r="E6115" t="str">
            <v>Tonnage: 2&lt;=tons&lt;3</v>
          </cell>
          <cell r="F6115">
            <v>95.400300000000001</v>
          </cell>
          <cell r="G6115">
            <v>6.0602850000000004</v>
          </cell>
          <cell r="H6115">
            <v>5.1053189999999997</v>
          </cell>
          <cell r="I6115">
            <v>-0.50502990000000003</v>
          </cell>
          <cell r="J6115">
            <v>-0.20665410000000001</v>
          </cell>
          <cell r="K6115">
            <v>0</v>
          </cell>
          <cell r="L6115">
            <v>0.20665410000000001</v>
          </cell>
          <cell r="M6115">
            <v>0.50502990000000003</v>
          </cell>
          <cell r="N6115">
            <v>0.50502990000000003</v>
          </cell>
          <cell r="O6115">
            <v>10</v>
          </cell>
        </row>
        <row r="6116">
          <cell r="A6116" t="str">
            <v>C&amp;I</v>
          </cell>
          <cell r="B6116">
            <v>19</v>
          </cell>
          <cell r="C6116" t="str">
            <v>S</v>
          </cell>
          <cell r="D6116" t="str">
            <v>Switch</v>
          </cell>
          <cell r="E6116" t="str">
            <v>Tonnage: 2&lt;=tons&lt;3</v>
          </cell>
          <cell r="F6116">
            <v>92.466800000000006</v>
          </cell>
          <cell r="G6116">
            <v>4.2158199999999999</v>
          </cell>
          <cell r="H6116">
            <v>3.545747</v>
          </cell>
          <cell r="I6116">
            <v>-0.53245229999999999</v>
          </cell>
          <cell r="J6116">
            <v>-0.21787519999999999</v>
          </cell>
          <cell r="K6116">
            <v>0</v>
          </cell>
          <cell r="L6116">
            <v>0.21787519999999999</v>
          </cell>
          <cell r="M6116">
            <v>0.53245229999999999</v>
          </cell>
          <cell r="N6116">
            <v>0.53245229999999999</v>
          </cell>
          <cell r="O6116">
            <v>10</v>
          </cell>
        </row>
        <row r="6117">
          <cell r="A6117" t="str">
            <v>C&amp;I</v>
          </cell>
          <cell r="B6117">
            <v>20</v>
          </cell>
          <cell r="C6117" t="str">
            <v>S</v>
          </cell>
          <cell r="D6117" t="str">
            <v>Switch</v>
          </cell>
          <cell r="E6117" t="str">
            <v>Tonnage: 2&lt;=tons&lt;3</v>
          </cell>
          <cell r="F6117">
            <v>85.258899999999997</v>
          </cell>
          <cell r="G6117">
            <v>1.067504</v>
          </cell>
          <cell r="H6117">
            <v>0.93229430000000002</v>
          </cell>
          <cell r="I6117">
            <v>-0.51330299999999995</v>
          </cell>
          <cell r="J6117">
            <v>-0.21003939999999999</v>
          </cell>
          <cell r="K6117">
            <v>0</v>
          </cell>
          <cell r="L6117">
            <v>0.21003939999999999</v>
          </cell>
          <cell r="M6117">
            <v>0.51330299999999995</v>
          </cell>
          <cell r="N6117">
            <v>0.51330299999999995</v>
          </cell>
          <cell r="O6117">
            <v>10</v>
          </cell>
        </row>
        <row r="6118">
          <cell r="A6118" t="str">
            <v>C&amp;I</v>
          </cell>
          <cell r="B6118">
            <v>21</v>
          </cell>
          <cell r="C6118" t="str">
            <v>S</v>
          </cell>
          <cell r="D6118" t="str">
            <v>Switch</v>
          </cell>
          <cell r="E6118" t="str">
            <v>Tonnage: 2&lt;=tons&lt;3</v>
          </cell>
          <cell r="F6118">
            <v>79.805000000000007</v>
          </cell>
          <cell r="G6118">
            <v>1.1069009999999999</v>
          </cell>
          <cell r="H6118">
            <v>0.90497430000000001</v>
          </cell>
          <cell r="I6118">
            <v>-0.46693899999999999</v>
          </cell>
          <cell r="J6118">
            <v>-0.19106770000000001</v>
          </cell>
          <cell r="K6118">
            <v>0</v>
          </cell>
          <cell r="L6118">
            <v>0.19106770000000001</v>
          </cell>
          <cell r="M6118">
            <v>0.46693899999999999</v>
          </cell>
          <cell r="N6118">
            <v>0.46693899999999999</v>
          </cell>
          <cell r="O6118">
            <v>10</v>
          </cell>
        </row>
        <row r="6119">
          <cell r="A6119" t="str">
            <v>C&amp;I</v>
          </cell>
          <cell r="B6119">
            <v>22</v>
          </cell>
          <cell r="C6119" t="str">
            <v>S</v>
          </cell>
          <cell r="D6119" t="str">
            <v>Switch</v>
          </cell>
          <cell r="E6119" t="str">
            <v>Tonnage: 2&lt;=tons&lt;3</v>
          </cell>
          <cell r="F6119">
            <v>76.5077</v>
          </cell>
          <cell r="G6119">
            <v>1.379311</v>
          </cell>
          <cell r="H6119">
            <v>1.1663749999999999</v>
          </cell>
          <cell r="I6119">
            <v>-0.45185629999999999</v>
          </cell>
          <cell r="J6119">
            <v>-0.1848959</v>
          </cell>
          <cell r="K6119">
            <v>0</v>
          </cell>
          <cell r="L6119">
            <v>0.1848959</v>
          </cell>
          <cell r="M6119">
            <v>0.45185629999999999</v>
          </cell>
          <cell r="N6119">
            <v>0.45185629999999999</v>
          </cell>
          <cell r="O6119">
            <v>10</v>
          </cell>
        </row>
        <row r="6120">
          <cell r="A6120" t="str">
            <v>C&amp;I</v>
          </cell>
          <cell r="B6120">
            <v>23</v>
          </cell>
          <cell r="C6120" t="str">
            <v>S</v>
          </cell>
          <cell r="D6120" t="str">
            <v>Switch</v>
          </cell>
          <cell r="E6120" t="str">
            <v>Tonnage: 2&lt;=tons&lt;3</v>
          </cell>
          <cell r="F6120">
            <v>73.674000000000007</v>
          </cell>
          <cell r="G6120">
            <v>1.15601</v>
          </cell>
          <cell r="H6120">
            <v>1.222577</v>
          </cell>
          <cell r="I6120">
            <v>-0.44130730000000001</v>
          </cell>
          <cell r="J6120">
            <v>-0.1805794</v>
          </cell>
          <cell r="K6120">
            <v>0</v>
          </cell>
          <cell r="L6120">
            <v>0.1805794</v>
          </cell>
          <cell r="M6120">
            <v>0.44130730000000001</v>
          </cell>
          <cell r="N6120">
            <v>0.44130730000000001</v>
          </cell>
          <cell r="O6120">
            <v>10</v>
          </cell>
        </row>
        <row r="6121">
          <cell r="A6121" t="str">
            <v>C&amp;I</v>
          </cell>
          <cell r="B6121">
            <v>24</v>
          </cell>
          <cell r="C6121" t="str">
            <v>S</v>
          </cell>
          <cell r="D6121" t="str">
            <v>Switch</v>
          </cell>
          <cell r="E6121" t="str">
            <v>Tonnage: 2&lt;=tons&lt;3</v>
          </cell>
          <cell r="F6121">
            <v>71.381500000000003</v>
          </cell>
          <cell r="G6121">
            <v>1.142347</v>
          </cell>
          <cell r="H6121">
            <v>1.166561</v>
          </cell>
          <cell r="I6121">
            <v>-0.43885390000000002</v>
          </cell>
          <cell r="J6121">
            <v>-0.1795755</v>
          </cell>
          <cell r="K6121">
            <v>0</v>
          </cell>
          <cell r="L6121">
            <v>0.1795755</v>
          </cell>
          <cell r="M6121">
            <v>0.43885390000000002</v>
          </cell>
          <cell r="N6121">
            <v>0.43885390000000002</v>
          </cell>
          <cell r="O6121">
            <v>10</v>
          </cell>
        </row>
        <row r="6122">
          <cell r="A6122" t="str">
            <v>C&amp;I</v>
          </cell>
          <cell r="B6122">
            <v>1</v>
          </cell>
          <cell r="C6122" t="str">
            <v>S</v>
          </cell>
          <cell r="D6122" t="str">
            <v>Switch</v>
          </cell>
          <cell r="E6122" t="str">
            <v>Tonnage: 3&lt;=tons&lt;4</v>
          </cell>
          <cell r="F6122">
            <v>67.829499999999996</v>
          </cell>
          <cell r="G6122">
            <v>0.74446860000000004</v>
          </cell>
          <cell r="H6122">
            <v>1.052036</v>
          </cell>
          <cell r="I6122">
            <v>-0.47461340000000002</v>
          </cell>
          <cell r="J6122">
            <v>-0.19420789999999999</v>
          </cell>
          <cell r="K6122">
            <v>0</v>
          </cell>
          <cell r="L6122">
            <v>0.19420789999999999</v>
          </cell>
          <cell r="M6122">
            <v>0.47461340000000002</v>
          </cell>
          <cell r="N6122">
            <v>0.47461340000000002</v>
          </cell>
          <cell r="O6122">
            <v>23</v>
          </cell>
        </row>
        <row r="6123">
          <cell r="A6123" t="str">
            <v>C&amp;I</v>
          </cell>
          <cell r="B6123">
            <v>2</v>
          </cell>
          <cell r="C6123" t="str">
            <v>S</v>
          </cell>
          <cell r="D6123" t="str">
            <v>Switch</v>
          </cell>
          <cell r="E6123" t="str">
            <v>Tonnage: 3&lt;=tons&lt;4</v>
          </cell>
          <cell r="F6123">
            <v>66.323700000000002</v>
          </cell>
          <cell r="G6123">
            <v>0.69639099999999998</v>
          </cell>
          <cell r="H6123">
            <v>0.94567250000000003</v>
          </cell>
          <cell r="I6123">
            <v>-0.4718849</v>
          </cell>
          <cell r="J6123">
            <v>-0.1930915</v>
          </cell>
          <cell r="K6123">
            <v>0</v>
          </cell>
          <cell r="L6123">
            <v>0.1930915</v>
          </cell>
          <cell r="M6123">
            <v>0.4718849</v>
          </cell>
          <cell r="N6123">
            <v>0.4718849</v>
          </cell>
          <cell r="O6123">
            <v>23</v>
          </cell>
        </row>
        <row r="6124">
          <cell r="A6124" t="str">
            <v>C&amp;I</v>
          </cell>
          <cell r="B6124">
            <v>3</v>
          </cell>
          <cell r="C6124" t="str">
            <v>S</v>
          </cell>
          <cell r="D6124" t="str">
            <v>Switch</v>
          </cell>
          <cell r="E6124" t="str">
            <v>Tonnage: 3&lt;=tons&lt;4</v>
          </cell>
          <cell r="F6124">
            <v>65.313999999999993</v>
          </cell>
          <cell r="G6124">
            <v>0.7577372</v>
          </cell>
          <cell r="H6124">
            <v>0.96450639999999999</v>
          </cell>
          <cell r="I6124">
            <v>-0.4640476</v>
          </cell>
          <cell r="J6124">
            <v>-0.18988450000000001</v>
          </cell>
          <cell r="K6124">
            <v>0</v>
          </cell>
          <cell r="L6124">
            <v>0.18988450000000001</v>
          </cell>
          <cell r="M6124">
            <v>0.4640476</v>
          </cell>
          <cell r="N6124">
            <v>0.4640476</v>
          </cell>
          <cell r="O6124">
            <v>23</v>
          </cell>
        </row>
        <row r="6125">
          <cell r="A6125" t="str">
            <v>C&amp;I</v>
          </cell>
          <cell r="B6125">
            <v>4</v>
          </cell>
          <cell r="C6125" t="str">
            <v>S</v>
          </cell>
          <cell r="D6125" t="str">
            <v>Switch</v>
          </cell>
          <cell r="E6125" t="str">
            <v>Tonnage: 3&lt;=tons&lt;4</v>
          </cell>
          <cell r="F6125">
            <v>65.097399999999993</v>
          </cell>
          <cell r="G6125">
            <v>0.73758349999999995</v>
          </cell>
          <cell r="H6125">
            <v>0.91897189999999995</v>
          </cell>
          <cell r="I6125">
            <v>-0.46248990000000001</v>
          </cell>
          <cell r="J6125">
            <v>-0.1892471</v>
          </cell>
          <cell r="K6125">
            <v>0</v>
          </cell>
          <cell r="L6125">
            <v>0.1892471</v>
          </cell>
          <cell r="M6125">
            <v>0.46248990000000001</v>
          </cell>
          <cell r="N6125">
            <v>0.46248990000000001</v>
          </cell>
          <cell r="O6125">
            <v>23</v>
          </cell>
        </row>
        <row r="6126">
          <cell r="A6126" t="str">
            <v>C&amp;I</v>
          </cell>
          <cell r="B6126">
            <v>5</v>
          </cell>
          <cell r="C6126" t="str">
            <v>S</v>
          </cell>
          <cell r="D6126" t="str">
            <v>Switch</v>
          </cell>
          <cell r="E6126" t="str">
            <v>Tonnage: 3&lt;=tons&lt;4</v>
          </cell>
          <cell r="F6126">
            <v>64.283199999999994</v>
          </cell>
          <cell r="G6126">
            <v>0.73742229999999998</v>
          </cell>
          <cell r="H6126">
            <v>0.95684519999999995</v>
          </cell>
          <cell r="I6126">
            <v>-0.46271610000000002</v>
          </cell>
          <cell r="J6126">
            <v>-0.1893397</v>
          </cell>
          <cell r="K6126">
            <v>0</v>
          </cell>
          <cell r="L6126">
            <v>0.1893397</v>
          </cell>
          <cell r="M6126">
            <v>0.46271610000000002</v>
          </cell>
          <cell r="N6126">
            <v>0.46271610000000002</v>
          </cell>
          <cell r="O6126">
            <v>23</v>
          </cell>
        </row>
        <row r="6127">
          <cell r="A6127" t="str">
            <v>C&amp;I</v>
          </cell>
          <cell r="B6127">
            <v>6</v>
          </cell>
          <cell r="C6127" t="str">
            <v>S</v>
          </cell>
          <cell r="D6127" t="str">
            <v>Switch</v>
          </cell>
          <cell r="E6127" t="str">
            <v>Tonnage: 3&lt;=tons&lt;4</v>
          </cell>
          <cell r="F6127">
            <v>63.584000000000003</v>
          </cell>
          <cell r="G6127">
            <v>0.7948558</v>
          </cell>
          <cell r="H6127">
            <v>0.9976334</v>
          </cell>
          <cell r="I6127">
            <v>-0.46296690000000001</v>
          </cell>
          <cell r="J6127">
            <v>-0.18944230000000001</v>
          </cell>
          <cell r="K6127">
            <v>0</v>
          </cell>
          <cell r="L6127">
            <v>0.18944230000000001</v>
          </cell>
          <cell r="M6127">
            <v>0.46296690000000001</v>
          </cell>
          <cell r="N6127">
            <v>0.46296690000000001</v>
          </cell>
          <cell r="O6127">
            <v>23</v>
          </cell>
        </row>
        <row r="6128">
          <cell r="A6128" t="str">
            <v>C&amp;I</v>
          </cell>
          <cell r="B6128">
            <v>7</v>
          </cell>
          <cell r="C6128" t="str">
            <v>S</v>
          </cell>
          <cell r="D6128" t="str">
            <v>Switch</v>
          </cell>
          <cell r="E6128" t="str">
            <v>Tonnage: 3&lt;=tons&lt;4</v>
          </cell>
          <cell r="F6128">
            <v>62.688800000000001</v>
          </cell>
          <cell r="G6128">
            <v>0.87729869999999999</v>
          </cell>
          <cell r="H6128">
            <v>1.104814</v>
          </cell>
          <cell r="I6128">
            <v>-0.46369339999999998</v>
          </cell>
          <cell r="J6128">
            <v>-0.18973960000000001</v>
          </cell>
          <cell r="K6128">
            <v>0</v>
          </cell>
          <cell r="L6128">
            <v>0.18973960000000001</v>
          </cell>
          <cell r="M6128">
            <v>0.46369339999999998</v>
          </cell>
          <cell r="N6128">
            <v>0.46369339999999998</v>
          </cell>
          <cell r="O6128">
            <v>23</v>
          </cell>
        </row>
        <row r="6129">
          <cell r="A6129" t="str">
            <v>C&amp;I</v>
          </cell>
          <cell r="B6129">
            <v>8</v>
          </cell>
          <cell r="C6129" t="str">
            <v>S</v>
          </cell>
          <cell r="D6129" t="str">
            <v>Switch</v>
          </cell>
          <cell r="E6129" t="str">
            <v>Tonnage: 3&lt;=tons&lt;4</v>
          </cell>
          <cell r="F6129">
            <v>64.048100000000005</v>
          </cell>
          <cell r="G6129">
            <v>1.8400609999999999</v>
          </cell>
          <cell r="H6129">
            <v>2.2699919999999998</v>
          </cell>
          <cell r="I6129">
            <v>-0.47854869999999999</v>
          </cell>
          <cell r="J6129">
            <v>-0.1958182</v>
          </cell>
          <cell r="K6129">
            <v>0</v>
          </cell>
          <cell r="L6129">
            <v>0.1958182</v>
          </cell>
          <cell r="M6129">
            <v>0.47854869999999999</v>
          </cell>
          <cell r="N6129">
            <v>0.47854869999999999</v>
          </cell>
          <cell r="O6129">
            <v>23</v>
          </cell>
        </row>
        <row r="6130">
          <cell r="A6130" t="str">
            <v>C&amp;I</v>
          </cell>
          <cell r="B6130">
            <v>9</v>
          </cell>
          <cell r="C6130" t="str">
            <v>S</v>
          </cell>
          <cell r="D6130" t="str">
            <v>Switch</v>
          </cell>
          <cell r="E6130" t="str">
            <v>Tonnage: 3&lt;=tons&lt;4</v>
          </cell>
          <cell r="F6130">
            <v>69.737200000000001</v>
          </cell>
          <cell r="G6130">
            <v>3.5712640000000002</v>
          </cell>
          <cell r="H6130">
            <v>4.0214910000000001</v>
          </cell>
          <cell r="I6130">
            <v>-0.58070730000000004</v>
          </cell>
          <cell r="J6130">
            <v>-0.23762069999999999</v>
          </cell>
          <cell r="K6130">
            <v>0</v>
          </cell>
          <cell r="L6130">
            <v>0.23762069999999999</v>
          </cell>
          <cell r="M6130">
            <v>0.58070730000000004</v>
          </cell>
          <cell r="N6130">
            <v>0.58070730000000004</v>
          </cell>
          <cell r="O6130">
            <v>23</v>
          </cell>
        </row>
        <row r="6131">
          <cell r="A6131" t="str">
            <v>C&amp;I</v>
          </cell>
          <cell r="B6131">
            <v>10</v>
          </cell>
          <cell r="C6131" t="str">
            <v>S</v>
          </cell>
          <cell r="D6131" t="str">
            <v>Switch</v>
          </cell>
          <cell r="E6131" t="str">
            <v>Tonnage: 3&lt;=tons&lt;4</v>
          </cell>
          <cell r="F6131">
            <v>76.613799999999998</v>
          </cell>
          <cell r="G6131">
            <v>4.4580919999999997</v>
          </cell>
          <cell r="H6131">
            <v>4.2520439999999997</v>
          </cell>
          <cell r="I6131">
            <v>-0.54265589999999997</v>
          </cell>
          <cell r="J6131">
            <v>-0.22205040000000001</v>
          </cell>
          <cell r="K6131">
            <v>0</v>
          </cell>
          <cell r="L6131">
            <v>0.22205040000000001</v>
          </cell>
          <cell r="M6131">
            <v>0.54265589999999997</v>
          </cell>
          <cell r="N6131">
            <v>0.54265589999999997</v>
          </cell>
          <cell r="O6131">
            <v>23</v>
          </cell>
        </row>
        <row r="6132">
          <cell r="A6132" t="str">
            <v>C&amp;I</v>
          </cell>
          <cell r="B6132">
            <v>11</v>
          </cell>
          <cell r="C6132" t="str">
            <v>S</v>
          </cell>
          <cell r="D6132" t="str">
            <v>Switch</v>
          </cell>
          <cell r="E6132" t="str">
            <v>Tonnage: 3&lt;=tons&lt;4</v>
          </cell>
          <cell r="F6132">
            <v>81.149900000000002</v>
          </cell>
          <cell r="G6132">
            <v>4.7054780000000003</v>
          </cell>
          <cell r="H6132">
            <v>4.8361980000000004</v>
          </cell>
          <cell r="I6132">
            <v>-0.57557440000000004</v>
          </cell>
          <cell r="J6132">
            <v>-0.23552039999999999</v>
          </cell>
          <cell r="K6132">
            <v>0</v>
          </cell>
          <cell r="L6132">
            <v>0.23552039999999999</v>
          </cell>
          <cell r="M6132">
            <v>0.57557440000000004</v>
          </cell>
          <cell r="N6132">
            <v>0.57557440000000004</v>
          </cell>
          <cell r="O6132">
            <v>23</v>
          </cell>
        </row>
        <row r="6133">
          <cell r="A6133" t="str">
            <v>C&amp;I</v>
          </cell>
          <cell r="B6133">
            <v>12</v>
          </cell>
          <cell r="C6133" t="str">
            <v>S</v>
          </cell>
          <cell r="D6133" t="str">
            <v>Switch</v>
          </cell>
          <cell r="E6133" t="str">
            <v>Tonnage: 3&lt;=tons&lt;4</v>
          </cell>
          <cell r="F6133">
            <v>84.669799999999995</v>
          </cell>
          <cell r="G6133">
            <v>5.1303570000000001</v>
          </cell>
          <cell r="H6133">
            <v>3.6353300000000002</v>
          </cell>
          <cell r="I6133">
            <v>-0.62712540000000006</v>
          </cell>
          <cell r="J6133">
            <v>-0.25661460000000003</v>
          </cell>
          <cell r="K6133">
            <v>0</v>
          </cell>
          <cell r="L6133">
            <v>0.25661460000000003</v>
          </cell>
          <cell r="M6133">
            <v>0.62712540000000006</v>
          </cell>
          <cell r="N6133">
            <v>0.62712540000000006</v>
          </cell>
          <cell r="O6133">
            <v>23</v>
          </cell>
        </row>
        <row r="6134">
          <cell r="A6134" t="str">
            <v>C&amp;I</v>
          </cell>
          <cell r="B6134">
            <v>13</v>
          </cell>
          <cell r="C6134" t="str">
            <v>S</v>
          </cell>
          <cell r="D6134" t="str">
            <v>Switch</v>
          </cell>
          <cell r="E6134" t="str">
            <v>Tonnage: 3&lt;=tons&lt;4</v>
          </cell>
          <cell r="F6134">
            <v>87.701300000000003</v>
          </cell>
          <cell r="G6134">
            <v>5.1334109999999997</v>
          </cell>
          <cell r="H6134">
            <v>6.4900719999999996</v>
          </cell>
          <cell r="I6134">
            <v>-0.63609190000000004</v>
          </cell>
          <cell r="J6134">
            <v>-0.2602836</v>
          </cell>
          <cell r="K6134">
            <v>0</v>
          </cell>
          <cell r="L6134">
            <v>0.2602836</v>
          </cell>
          <cell r="M6134">
            <v>0.63609190000000004</v>
          </cell>
          <cell r="N6134">
            <v>0.63609190000000004</v>
          </cell>
          <cell r="O6134">
            <v>23</v>
          </cell>
        </row>
        <row r="6135">
          <cell r="A6135" t="str">
            <v>C&amp;I</v>
          </cell>
          <cell r="B6135">
            <v>14</v>
          </cell>
          <cell r="C6135" t="str">
            <v>S</v>
          </cell>
          <cell r="D6135" t="str">
            <v>Switch</v>
          </cell>
          <cell r="E6135" t="str">
            <v>Tonnage: 3&lt;=tons&lt;4</v>
          </cell>
          <cell r="F6135">
            <v>90.786699999999996</v>
          </cell>
          <cell r="G6135">
            <v>5.4895399999999999</v>
          </cell>
          <cell r="H6135">
            <v>5.6905130000000002</v>
          </cell>
          <cell r="I6135">
            <v>-0.64484140000000001</v>
          </cell>
          <cell r="J6135">
            <v>-0.26386389999999998</v>
          </cell>
          <cell r="K6135">
            <v>0</v>
          </cell>
          <cell r="L6135">
            <v>0.26386389999999998</v>
          </cell>
          <cell r="M6135">
            <v>0.64484140000000001</v>
          </cell>
          <cell r="N6135">
            <v>0.64484140000000001</v>
          </cell>
          <cell r="O6135">
            <v>23</v>
          </cell>
        </row>
        <row r="6136">
          <cell r="A6136" t="str">
            <v>C&amp;I</v>
          </cell>
          <cell r="B6136">
            <v>15</v>
          </cell>
          <cell r="C6136" t="str">
            <v>S</v>
          </cell>
          <cell r="D6136" t="str">
            <v>Switch</v>
          </cell>
          <cell r="E6136" t="str">
            <v>Tonnage: 3&lt;=tons&lt;4</v>
          </cell>
          <cell r="F6136">
            <v>93.444699999999997</v>
          </cell>
          <cell r="G6136">
            <v>5.6657320000000002</v>
          </cell>
          <cell r="H6136">
            <v>5.4724050000000002</v>
          </cell>
          <cell r="I6136">
            <v>-0.66267310000000001</v>
          </cell>
          <cell r="J6136">
            <v>-0.27116050000000003</v>
          </cell>
          <cell r="K6136">
            <v>0</v>
          </cell>
          <cell r="L6136">
            <v>0.27116050000000003</v>
          </cell>
          <cell r="M6136">
            <v>0.66267310000000001</v>
          </cell>
          <cell r="N6136">
            <v>0.66267310000000001</v>
          </cell>
          <cell r="O6136">
            <v>23</v>
          </cell>
        </row>
        <row r="6137">
          <cell r="A6137" t="str">
            <v>C&amp;I</v>
          </cell>
          <cell r="B6137">
            <v>16</v>
          </cell>
          <cell r="C6137" t="str">
            <v>S</v>
          </cell>
          <cell r="D6137" t="str">
            <v>Switch</v>
          </cell>
          <cell r="E6137" t="str">
            <v>Tonnage: 3&lt;=tons&lt;4</v>
          </cell>
          <cell r="F6137">
            <v>95.002499999999998</v>
          </cell>
          <cell r="G6137">
            <v>5.9486780000000001</v>
          </cell>
          <cell r="H6137">
            <v>6.4096169999999999</v>
          </cell>
          <cell r="I6137">
            <v>-0.63656889999999999</v>
          </cell>
          <cell r="J6137">
            <v>-0.26047880000000001</v>
          </cell>
          <cell r="K6137">
            <v>0</v>
          </cell>
          <cell r="L6137">
            <v>0.26047880000000001</v>
          </cell>
          <cell r="M6137">
            <v>0.63656889999999999</v>
          </cell>
          <cell r="N6137">
            <v>0.63656889999999999</v>
          </cell>
          <cell r="O6137">
            <v>23</v>
          </cell>
        </row>
        <row r="6138">
          <cell r="A6138" t="str">
            <v>C&amp;I</v>
          </cell>
          <cell r="B6138">
            <v>17</v>
          </cell>
          <cell r="C6138" t="str">
            <v>S</v>
          </cell>
          <cell r="D6138" t="str">
            <v>Switch</v>
          </cell>
          <cell r="E6138" t="str">
            <v>Tonnage: 3&lt;=tons&lt;4</v>
          </cell>
          <cell r="F6138">
            <v>95.363699999999994</v>
          </cell>
          <cell r="G6138">
            <v>5.5965699999999998</v>
          </cell>
          <cell r="H6138">
            <v>5.2381529999999996</v>
          </cell>
          <cell r="I6138">
            <v>-0.61853709999999995</v>
          </cell>
          <cell r="J6138">
            <v>-0.2531004</v>
          </cell>
          <cell r="K6138">
            <v>0</v>
          </cell>
          <cell r="L6138">
            <v>0.2531004</v>
          </cell>
          <cell r="M6138">
            <v>0.61853709999999995</v>
          </cell>
          <cell r="N6138">
            <v>0.61853709999999995</v>
          </cell>
          <cell r="O6138">
            <v>23</v>
          </cell>
        </row>
        <row r="6139">
          <cell r="A6139" t="str">
            <v>C&amp;I</v>
          </cell>
          <cell r="B6139">
            <v>18</v>
          </cell>
          <cell r="C6139" t="str">
            <v>S</v>
          </cell>
          <cell r="D6139" t="str">
            <v>Switch</v>
          </cell>
          <cell r="E6139" t="str">
            <v>Tonnage: 3&lt;=tons&lt;4</v>
          </cell>
          <cell r="F6139">
            <v>94.782700000000006</v>
          </cell>
          <cell r="G6139">
            <v>4.3452339999999996</v>
          </cell>
          <cell r="H6139">
            <v>4.1528390000000002</v>
          </cell>
          <cell r="I6139">
            <v>-0.61562079999999997</v>
          </cell>
          <cell r="J6139">
            <v>-0.25190709999999999</v>
          </cell>
          <cell r="K6139">
            <v>0</v>
          </cell>
          <cell r="L6139">
            <v>0.25190709999999999</v>
          </cell>
          <cell r="M6139">
            <v>0.61562079999999997</v>
          </cell>
          <cell r="N6139">
            <v>0.61562079999999997</v>
          </cell>
          <cell r="O6139">
            <v>23</v>
          </cell>
        </row>
        <row r="6140">
          <cell r="A6140" t="str">
            <v>C&amp;I</v>
          </cell>
          <cell r="B6140">
            <v>19</v>
          </cell>
          <cell r="C6140" t="str">
            <v>S</v>
          </cell>
          <cell r="D6140" t="str">
            <v>Switch</v>
          </cell>
          <cell r="E6140" t="str">
            <v>Tonnage: 3&lt;=tons&lt;4</v>
          </cell>
          <cell r="F6140">
            <v>92.631699999999995</v>
          </cell>
          <cell r="G6140">
            <v>3.036794</v>
          </cell>
          <cell r="H6140">
            <v>2.4433400000000001</v>
          </cell>
          <cell r="I6140">
            <v>-0.5830613</v>
          </cell>
          <cell r="J6140">
            <v>-0.23858389999999999</v>
          </cell>
          <cell r="K6140">
            <v>0</v>
          </cell>
          <cell r="L6140">
            <v>0.23858389999999999</v>
          </cell>
          <cell r="M6140">
            <v>0.5830613</v>
          </cell>
          <cell r="N6140">
            <v>0.5830613</v>
          </cell>
          <cell r="O6140">
            <v>23</v>
          </cell>
        </row>
        <row r="6141">
          <cell r="A6141" t="str">
            <v>C&amp;I</v>
          </cell>
          <cell r="B6141">
            <v>20</v>
          </cell>
          <cell r="C6141" t="str">
            <v>S</v>
          </cell>
          <cell r="D6141" t="str">
            <v>Switch</v>
          </cell>
          <cell r="E6141" t="str">
            <v>Tonnage: 3&lt;=tons&lt;4</v>
          </cell>
          <cell r="F6141">
            <v>87.467600000000004</v>
          </cell>
          <cell r="G6141">
            <v>1.588659</v>
          </cell>
          <cell r="H6141">
            <v>1.7767679999999999</v>
          </cell>
          <cell r="I6141">
            <v>-0.57525179999999998</v>
          </cell>
          <cell r="J6141">
            <v>-0.2353884</v>
          </cell>
          <cell r="K6141">
            <v>0</v>
          </cell>
          <cell r="L6141">
            <v>0.2353884</v>
          </cell>
          <cell r="M6141">
            <v>0.57525179999999998</v>
          </cell>
          <cell r="N6141">
            <v>0.57525179999999998</v>
          </cell>
          <cell r="O6141">
            <v>23</v>
          </cell>
        </row>
        <row r="6142">
          <cell r="A6142" t="str">
            <v>C&amp;I</v>
          </cell>
          <cell r="B6142">
            <v>21</v>
          </cell>
          <cell r="C6142" t="str">
            <v>S</v>
          </cell>
          <cell r="D6142" t="str">
            <v>Switch</v>
          </cell>
          <cell r="E6142" t="str">
            <v>Tonnage: 3&lt;=tons&lt;4</v>
          </cell>
          <cell r="F6142">
            <v>82.481700000000004</v>
          </cell>
          <cell r="G6142">
            <v>1.24986</v>
          </cell>
          <cell r="H6142">
            <v>1.15726</v>
          </cell>
          <cell r="I6142">
            <v>-0.53791359999999999</v>
          </cell>
          <cell r="J6142">
            <v>-0.2201099</v>
          </cell>
          <cell r="K6142">
            <v>0</v>
          </cell>
          <cell r="L6142">
            <v>0.2201099</v>
          </cell>
          <cell r="M6142">
            <v>0.53791359999999999</v>
          </cell>
          <cell r="N6142">
            <v>0.53791359999999999</v>
          </cell>
          <cell r="O6142">
            <v>23</v>
          </cell>
        </row>
        <row r="6143">
          <cell r="A6143" t="str">
            <v>C&amp;I</v>
          </cell>
          <cell r="B6143">
            <v>22</v>
          </cell>
          <cell r="C6143" t="str">
            <v>S</v>
          </cell>
          <cell r="D6143" t="str">
            <v>Switch</v>
          </cell>
          <cell r="E6143" t="str">
            <v>Tonnage: 3&lt;=tons&lt;4</v>
          </cell>
          <cell r="F6143">
            <v>79.094200000000001</v>
          </cell>
          <cell r="G6143">
            <v>1.162263</v>
          </cell>
          <cell r="H6143">
            <v>1.218545</v>
          </cell>
          <cell r="I6143">
            <v>-0.52248479999999997</v>
          </cell>
          <cell r="J6143">
            <v>-0.2137966</v>
          </cell>
          <cell r="K6143">
            <v>0</v>
          </cell>
          <cell r="L6143">
            <v>0.2137966</v>
          </cell>
          <cell r="M6143">
            <v>0.52248479999999997</v>
          </cell>
          <cell r="N6143">
            <v>0.52248479999999997</v>
          </cell>
          <cell r="O6143">
            <v>23</v>
          </cell>
        </row>
        <row r="6144">
          <cell r="A6144" t="str">
            <v>C&amp;I</v>
          </cell>
          <cell r="B6144">
            <v>23</v>
          </cell>
          <cell r="C6144" t="str">
            <v>S</v>
          </cell>
          <cell r="D6144" t="str">
            <v>Switch</v>
          </cell>
          <cell r="E6144" t="str">
            <v>Tonnage: 3&lt;=tons&lt;4</v>
          </cell>
          <cell r="F6144">
            <v>76.465100000000007</v>
          </cell>
          <cell r="G6144">
            <v>1.037423</v>
          </cell>
          <cell r="H6144">
            <v>1.2054860000000001</v>
          </cell>
          <cell r="I6144">
            <v>-0.4933128</v>
          </cell>
          <cell r="J6144">
            <v>-0.2018596</v>
          </cell>
          <cell r="K6144">
            <v>0</v>
          </cell>
          <cell r="L6144">
            <v>0.2018596</v>
          </cell>
          <cell r="M6144">
            <v>0.4933128</v>
          </cell>
          <cell r="N6144">
            <v>0.4933128</v>
          </cell>
          <cell r="O6144">
            <v>23</v>
          </cell>
        </row>
        <row r="6145">
          <cell r="A6145" t="str">
            <v>C&amp;I</v>
          </cell>
          <cell r="B6145">
            <v>24</v>
          </cell>
          <cell r="C6145" t="str">
            <v>S</v>
          </cell>
          <cell r="D6145" t="str">
            <v>Switch</v>
          </cell>
          <cell r="E6145" t="str">
            <v>Tonnage: 3&lt;=tons&lt;4</v>
          </cell>
          <cell r="F6145">
            <v>74.563400000000001</v>
          </cell>
          <cell r="G6145">
            <v>1.050856</v>
          </cell>
          <cell r="H6145">
            <v>1.1521999999999999</v>
          </cell>
          <cell r="I6145">
            <v>-0.48141400000000001</v>
          </cell>
          <cell r="J6145">
            <v>-0.19699069999999999</v>
          </cell>
          <cell r="K6145">
            <v>0</v>
          </cell>
          <cell r="L6145">
            <v>0.19699069999999999</v>
          </cell>
          <cell r="M6145">
            <v>0.48141400000000001</v>
          </cell>
          <cell r="N6145">
            <v>0.48141400000000001</v>
          </cell>
          <cell r="O6145">
            <v>23</v>
          </cell>
        </row>
        <row r="6146">
          <cell r="A6146" t="str">
            <v>C&amp;I</v>
          </cell>
          <cell r="B6146">
            <v>1</v>
          </cell>
          <cell r="C6146" t="str">
            <v>S</v>
          </cell>
          <cell r="D6146" t="str">
            <v>Switch</v>
          </cell>
          <cell r="E6146" t="str">
            <v>Tonnage: 4&lt;=tons&lt;5</v>
          </cell>
          <cell r="F6146">
            <v>68.599999999999994</v>
          </cell>
          <cell r="G6146">
            <v>0.49119990000000002</v>
          </cell>
          <cell r="H6146">
            <v>0.49671989999999999</v>
          </cell>
          <cell r="I6146">
            <v>-0.39772449999999998</v>
          </cell>
          <cell r="J6146">
            <v>-0.16274559999999999</v>
          </cell>
          <cell r="K6146">
            <v>0</v>
          </cell>
          <cell r="L6146">
            <v>0.16274559999999999</v>
          </cell>
          <cell r="M6146">
            <v>0.39772449999999998</v>
          </cell>
          <cell r="N6146">
            <v>0.39772449999999998</v>
          </cell>
          <cell r="O6146">
            <v>21</v>
          </cell>
        </row>
        <row r="6147">
          <cell r="A6147" t="str">
            <v>C&amp;I</v>
          </cell>
          <cell r="B6147">
            <v>2</v>
          </cell>
          <cell r="C6147" t="str">
            <v>S</v>
          </cell>
          <cell r="D6147" t="str">
            <v>Switch</v>
          </cell>
          <cell r="E6147" t="str">
            <v>Tonnage: 4&lt;=tons&lt;5</v>
          </cell>
          <cell r="F6147">
            <v>66.5</v>
          </cell>
          <cell r="G6147">
            <v>0.483182</v>
          </cell>
          <cell r="H6147">
            <v>0.48261989999999999</v>
          </cell>
          <cell r="I6147">
            <v>-0.39109460000000001</v>
          </cell>
          <cell r="J6147">
            <v>-0.1600327</v>
          </cell>
          <cell r="K6147">
            <v>0</v>
          </cell>
          <cell r="L6147">
            <v>0.1600327</v>
          </cell>
          <cell r="M6147">
            <v>0.39109460000000001</v>
          </cell>
          <cell r="N6147">
            <v>0.39109460000000001</v>
          </cell>
          <cell r="O6147">
            <v>21</v>
          </cell>
        </row>
        <row r="6148">
          <cell r="A6148" t="str">
            <v>C&amp;I</v>
          </cell>
          <cell r="B6148">
            <v>3</v>
          </cell>
          <cell r="C6148" t="str">
            <v>S</v>
          </cell>
          <cell r="D6148" t="str">
            <v>Switch</v>
          </cell>
          <cell r="E6148" t="str">
            <v>Tonnage: 4&lt;=tons&lt;5</v>
          </cell>
          <cell r="F6148">
            <v>65.5</v>
          </cell>
          <cell r="G6148">
            <v>0.47970829999999998</v>
          </cell>
          <cell r="H6148">
            <v>0.4054199</v>
          </cell>
          <cell r="I6148">
            <v>-0.38849929999999999</v>
          </cell>
          <cell r="J6148">
            <v>-0.15897069999999999</v>
          </cell>
          <cell r="K6148">
            <v>0</v>
          </cell>
          <cell r="L6148">
            <v>0.15897069999999999</v>
          </cell>
          <cell r="M6148">
            <v>0.38849929999999999</v>
          </cell>
          <cell r="N6148">
            <v>0.38849929999999999</v>
          </cell>
          <cell r="O6148">
            <v>21</v>
          </cell>
        </row>
        <row r="6149">
          <cell r="A6149" t="str">
            <v>C&amp;I</v>
          </cell>
          <cell r="B6149">
            <v>4</v>
          </cell>
          <cell r="C6149" t="str">
            <v>S</v>
          </cell>
          <cell r="D6149" t="str">
            <v>Switch</v>
          </cell>
          <cell r="E6149" t="str">
            <v>Tonnage: 4&lt;=tons&lt;5</v>
          </cell>
          <cell r="F6149">
            <v>65.099999999999994</v>
          </cell>
          <cell r="G6149">
            <v>0.44196479999999999</v>
          </cell>
          <cell r="H6149">
            <v>0.46659990000000001</v>
          </cell>
          <cell r="I6149">
            <v>-0.38840229999999998</v>
          </cell>
          <cell r="J6149">
            <v>-0.15893109999999999</v>
          </cell>
          <cell r="K6149">
            <v>0</v>
          </cell>
          <cell r="L6149">
            <v>0.15893109999999999</v>
          </cell>
          <cell r="M6149">
            <v>0.38840229999999998</v>
          </cell>
          <cell r="N6149">
            <v>0.38840229999999998</v>
          </cell>
          <cell r="O6149">
            <v>21</v>
          </cell>
        </row>
        <row r="6150">
          <cell r="A6150" t="str">
            <v>C&amp;I</v>
          </cell>
          <cell r="B6150">
            <v>5</v>
          </cell>
          <cell r="C6150" t="str">
            <v>S</v>
          </cell>
          <cell r="D6150" t="str">
            <v>Switch</v>
          </cell>
          <cell r="E6150" t="str">
            <v>Tonnage: 4&lt;=tons&lt;5</v>
          </cell>
          <cell r="F6150">
            <v>64.099999999999994</v>
          </cell>
          <cell r="G6150">
            <v>0.42752109999999999</v>
          </cell>
          <cell r="H6150">
            <v>0.41271989999999997</v>
          </cell>
          <cell r="I6150">
            <v>-0.38706239999999997</v>
          </cell>
          <cell r="J6150">
            <v>-0.15838279999999999</v>
          </cell>
          <cell r="K6150">
            <v>0</v>
          </cell>
          <cell r="L6150">
            <v>0.15838279999999999</v>
          </cell>
          <cell r="M6150">
            <v>0.38706239999999997</v>
          </cell>
          <cell r="N6150">
            <v>0.38706239999999997</v>
          </cell>
          <cell r="O6150">
            <v>21</v>
          </cell>
        </row>
        <row r="6151">
          <cell r="A6151" t="str">
            <v>C&amp;I</v>
          </cell>
          <cell r="B6151">
            <v>6</v>
          </cell>
          <cell r="C6151" t="str">
            <v>S</v>
          </cell>
          <cell r="D6151" t="str">
            <v>Switch</v>
          </cell>
          <cell r="E6151" t="str">
            <v>Tonnage: 4&lt;=tons&lt;5</v>
          </cell>
          <cell r="F6151">
            <v>63.4</v>
          </cell>
          <cell r="G6151">
            <v>0.43283500000000003</v>
          </cell>
          <cell r="H6151">
            <v>0.4348399</v>
          </cell>
          <cell r="I6151">
            <v>-0.38847429999999999</v>
          </cell>
          <cell r="J6151">
            <v>-0.1589605</v>
          </cell>
          <cell r="K6151">
            <v>0</v>
          </cell>
          <cell r="L6151">
            <v>0.1589605</v>
          </cell>
          <cell r="M6151">
            <v>0.38847429999999999</v>
          </cell>
          <cell r="N6151">
            <v>0.38847429999999999</v>
          </cell>
          <cell r="O6151">
            <v>21</v>
          </cell>
        </row>
        <row r="6152">
          <cell r="A6152" t="str">
            <v>C&amp;I</v>
          </cell>
          <cell r="B6152">
            <v>7</v>
          </cell>
          <cell r="C6152" t="str">
            <v>S</v>
          </cell>
          <cell r="D6152" t="str">
            <v>Switch</v>
          </cell>
          <cell r="E6152" t="str">
            <v>Tonnage: 4&lt;=tons&lt;5</v>
          </cell>
          <cell r="F6152">
            <v>62.4</v>
          </cell>
          <cell r="G6152">
            <v>0.44877980000000001</v>
          </cell>
          <cell r="H6152">
            <v>0.44979989999999997</v>
          </cell>
          <cell r="I6152">
            <v>-0.39530409999999999</v>
          </cell>
          <cell r="J6152">
            <v>-0.16175519999999999</v>
          </cell>
          <cell r="K6152">
            <v>0</v>
          </cell>
          <cell r="L6152">
            <v>0.16175519999999999</v>
          </cell>
          <cell r="M6152">
            <v>0.39530409999999999</v>
          </cell>
          <cell r="N6152">
            <v>0.39530409999999999</v>
          </cell>
          <cell r="O6152">
            <v>21</v>
          </cell>
        </row>
        <row r="6153">
          <cell r="A6153" t="str">
            <v>C&amp;I</v>
          </cell>
          <cell r="B6153">
            <v>8</v>
          </cell>
          <cell r="C6153" t="str">
            <v>S</v>
          </cell>
          <cell r="D6153" t="str">
            <v>Switch</v>
          </cell>
          <cell r="E6153" t="str">
            <v>Tonnage: 4&lt;=tons&lt;5</v>
          </cell>
          <cell r="F6153">
            <v>63.7</v>
          </cell>
          <cell r="G6153">
            <v>0.80728</v>
          </cell>
          <cell r="H6153">
            <v>0.51213980000000003</v>
          </cell>
          <cell r="I6153">
            <v>-0.43267460000000002</v>
          </cell>
          <cell r="J6153">
            <v>-0.17704690000000001</v>
          </cell>
          <cell r="K6153">
            <v>0</v>
          </cell>
          <cell r="L6153">
            <v>0.17704690000000001</v>
          </cell>
          <cell r="M6153">
            <v>0.43267460000000002</v>
          </cell>
          <cell r="N6153">
            <v>0.43267460000000002</v>
          </cell>
          <cell r="O6153">
            <v>21</v>
          </cell>
        </row>
        <row r="6154">
          <cell r="A6154" t="str">
            <v>C&amp;I</v>
          </cell>
          <cell r="B6154">
            <v>9</v>
          </cell>
          <cell r="C6154" t="str">
            <v>S</v>
          </cell>
          <cell r="D6154" t="str">
            <v>Switch</v>
          </cell>
          <cell r="E6154" t="str">
            <v>Tonnage: 4&lt;=tons&lt;5</v>
          </cell>
          <cell r="F6154">
            <v>69</v>
          </cell>
          <cell r="G6154">
            <v>1.1747609999999999</v>
          </cell>
          <cell r="H6154">
            <v>1.3363400000000001</v>
          </cell>
          <cell r="I6154">
            <v>-0.45193430000000001</v>
          </cell>
          <cell r="J6154">
            <v>-0.18492790000000001</v>
          </cell>
          <cell r="K6154">
            <v>0</v>
          </cell>
          <cell r="L6154">
            <v>0.18492790000000001</v>
          </cell>
          <cell r="M6154">
            <v>0.45193430000000001</v>
          </cell>
          <cell r="N6154">
            <v>0.45193430000000001</v>
          </cell>
          <cell r="O6154">
            <v>21</v>
          </cell>
        </row>
        <row r="6155">
          <cell r="A6155" t="str">
            <v>C&amp;I</v>
          </cell>
          <cell r="B6155">
            <v>10</v>
          </cell>
          <cell r="C6155" t="str">
            <v>S</v>
          </cell>
          <cell r="D6155" t="str">
            <v>Switch</v>
          </cell>
          <cell r="E6155" t="str">
            <v>Tonnage: 4&lt;=tons&lt;5</v>
          </cell>
          <cell r="F6155">
            <v>75.3</v>
          </cell>
          <cell r="G6155">
            <v>0.75661529999999999</v>
          </cell>
          <cell r="H6155">
            <v>0.63227979999999995</v>
          </cell>
          <cell r="I6155">
            <v>-0.4964636</v>
          </cell>
          <cell r="J6155">
            <v>-0.20314889999999999</v>
          </cell>
          <cell r="K6155">
            <v>0</v>
          </cell>
          <cell r="L6155">
            <v>0.20314889999999999</v>
          </cell>
          <cell r="M6155">
            <v>0.4964636</v>
          </cell>
          <cell r="N6155">
            <v>0.4964636</v>
          </cell>
          <cell r="O6155">
            <v>21</v>
          </cell>
        </row>
        <row r="6156">
          <cell r="A6156" t="str">
            <v>C&amp;I</v>
          </cell>
          <cell r="B6156">
            <v>11</v>
          </cell>
          <cell r="C6156" t="str">
            <v>S</v>
          </cell>
          <cell r="D6156" t="str">
            <v>Switch</v>
          </cell>
          <cell r="E6156" t="str">
            <v>Tonnage: 4&lt;=tons&lt;5</v>
          </cell>
          <cell r="F6156">
            <v>80.099999999999994</v>
          </cell>
          <cell r="G6156">
            <v>0.94378110000000004</v>
          </cell>
          <cell r="H6156">
            <v>0.82283980000000001</v>
          </cell>
          <cell r="I6156">
            <v>-0.42455140000000002</v>
          </cell>
          <cell r="J6156">
            <v>-0.17372299999999999</v>
          </cell>
          <cell r="K6156">
            <v>0</v>
          </cell>
          <cell r="L6156">
            <v>0.17372299999999999</v>
          </cell>
          <cell r="M6156">
            <v>0.42455140000000002</v>
          </cell>
          <cell r="N6156">
            <v>0.42455140000000002</v>
          </cell>
          <cell r="O6156">
            <v>21</v>
          </cell>
        </row>
        <row r="6157">
          <cell r="A6157" t="str">
            <v>C&amp;I</v>
          </cell>
          <cell r="B6157">
            <v>12</v>
          </cell>
          <cell r="C6157" t="str">
            <v>S</v>
          </cell>
          <cell r="D6157" t="str">
            <v>Switch</v>
          </cell>
          <cell r="E6157" t="str">
            <v>Tonnage: 4&lt;=tons&lt;5</v>
          </cell>
          <cell r="F6157">
            <v>84.2</v>
          </cell>
          <cell r="G6157">
            <v>1.1271249999999999</v>
          </cell>
          <cell r="H6157">
            <v>1.1186799999999999</v>
          </cell>
          <cell r="I6157">
            <v>-0.41938150000000002</v>
          </cell>
          <cell r="J6157">
            <v>-0.1716075</v>
          </cell>
          <cell r="K6157">
            <v>0</v>
          </cell>
          <cell r="L6157">
            <v>0.1716075</v>
          </cell>
          <cell r="M6157">
            <v>0.41938150000000002</v>
          </cell>
          <cell r="N6157">
            <v>0.41938150000000002</v>
          </cell>
          <cell r="O6157">
            <v>21</v>
          </cell>
        </row>
        <row r="6158">
          <cell r="A6158" t="str">
            <v>C&amp;I</v>
          </cell>
          <cell r="B6158">
            <v>13</v>
          </cell>
          <cell r="C6158" t="str">
            <v>S</v>
          </cell>
          <cell r="D6158" t="str">
            <v>Switch</v>
          </cell>
          <cell r="E6158" t="str">
            <v>Tonnage: 4&lt;=tons&lt;5</v>
          </cell>
          <cell r="F6158">
            <v>87.4</v>
          </cell>
          <cell r="G6158">
            <v>1.0690900000000001</v>
          </cell>
          <cell r="H6158">
            <v>1.1206799999999999</v>
          </cell>
          <cell r="I6158">
            <v>-0.42894880000000002</v>
          </cell>
          <cell r="J6158">
            <v>-0.1755224</v>
          </cell>
          <cell r="K6158">
            <v>0</v>
          </cell>
          <cell r="L6158">
            <v>0.1755224</v>
          </cell>
          <cell r="M6158">
            <v>0.42894880000000002</v>
          </cell>
          <cell r="N6158">
            <v>0.42894880000000002</v>
          </cell>
          <cell r="O6158">
            <v>21</v>
          </cell>
        </row>
        <row r="6159">
          <cell r="A6159" t="str">
            <v>C&amp;I</v>
          </cell>
          <cell r="B6159">
            <v>14</v>
          </cell>
          <cell r="C6159" t="str">
            <v>S</v>
          </cell>
          <cell r="D6159" t="str">
            <v>Switch</v>
          </cell>
          <cell r="E6159" t="str">
            <v>Tonnage: 4&lt;=tons&lt;5</v>
          </cell>
          <cell r="F6159">
            <v>90.8</v>
          </cell>
          <cell r="G6159">
            <v>1.24834</v>
          </cell>
          <cell r="H6159">
            <v>1.2845</v>
          </cell>
          <cell r="I6159">
            <v>-0.44004559999999998</v>
          </cell>
          <cell r="J6159">
            <v>-0.1800631</v>
          </cell>
          <cell r="K6159">
            <v>0</v>
          </cell>
          <cell r="L6159">
            <v>0.1800631</v>
          </cell>
          <cell r="M6159">
            <v>0.44004559999999998</v>
          </cell>
          <cell r="N6159">
            <v>0.44004559999999998</v>
          </cell>
          <cell r="O6159">
            <v>21</v>
          </cell>
        </row>
        <row r="6160">
          <cell r="A6160" t="str">
            <v>C&amp;I</v>
          </cell>
          <cell r="B6160">
            <v>15</v>
          </cell>
          <cell r="C6160" t="str">
            <v>S</v>
          </cell>
          <cell r="D6160" t="str">
            <v>Switch</v>
          </cell>
          <cell r="E6160" t="str">
            <v>Tonnage: 4&lt;=tons&lt;5</v>
          </cell>
          <cell r="F6160">
            <v>93.7</v>
          </cell>
          <cell r="G6160">
            <v>1.348562</v>
          </cell>
          <cell r="H6160">
            <v>1.3902000000000001</v>
          </cell>
          <cell r="I6160">
            <v>-0.4348707</v>
          </cell>
          <cell r="J6160">
            <v>-0.17794560000000001</v>
          </cell>
          <cell r="K6160">
            <v>0</v>
          </cell>
          <cell r="L6160">
            <v>0.17794560000000001</v>
          </cell>
          <cell r="M6160">
            <v>0.4348707</v>
          </cell>
          <cell r="N6160">
            <v>0.4348707</v>
          </cell>
          <cell r="O6160">
            <v>21</v>
          </cell>
        </row>
        <row r="6161">
          <cell r="A6161" t="str">
            <v>C&amp;I</v>
          </cell>
          <cell r="B6161">
            <v>16</v>
          </cell>
          <cell r="C6161" t="str">
            <v>S</v>
          </cell>
          <cell r="D6161" t="str">
            <v>Switch</v>
          </cell>
          <cell r="E6161" t="str">
            <v>Tonnage: 4&lt;=tons&lt;5</v>
          </cell>
          <cell r="F6161">
            <v>95.4</v>
          </cell>
          <cell r="G6161">
            <v>1.3916219999999999</v>
          </cell>
          <cell r="H6161">
            <v>1.6853199999999999</v>
          </cell>
          <cell r="I6161">
            <v>-0.38868999999999998</v>
          </cell>
          <cell r="J6161">
            <v>-0.15904879999999999</v>
          </cell>
          <cell r="K6161">
            <v>0</v>
          </cell>
          <cell r="L6161">
            <v>0.15904879999999999</v>
          </cell>
          <cell r="M6161">
            <v>0.38868999999999998</v>
          </cell>
          <cell r="N6161">
            <v>0.38868999999999998</v>
          </cell>
          <cell r="O6161">
            <v>21</v>
          </cell>
        </row>
        <row r="6162">
          <cell r="A6162" t="str">
            <v>C&amp;I</v>
          </cell>
          <cell r="B6162">
            <v>17</v>
          </cell>
          <cell r="C6162" t="str">
            <v>S</v>
          </cell>
          <cell r="D6162" t="str">
            <v>Switch</v>
          </cell>
          <cell r="E6162" t="str">
            <v>Tonnage: 4&lt;=tons&lt;5</v>
          </cell>
          <cell r="F6162">
            <v>96</v>
          </cell>
          <cell r="G6162">
            <v>1.470491</v>
          </cell>
          <cell r="H6162">
            <v>1.69794</v>
          </cell>
          <cell r="I6162">
            <v>-0.43447229999999998</v>
          </cell>
          <cell r="J6162">
            <v>-0.17778260000000001</v>
          </cell>
          <cell r="K6162">
            <v>0</v>
          </cell>
          <cell r="L6162">
            <v>0.17778260000000001</v>
          </cell>
          <cell r="M6162">
            <v>0.43447229999999998</v>
          </cell>
          <cell r="N6162">
            <v>0.43447229999999998</v>
          </cell>
          <cell r="O6162">
            <v>21</v>
          </cell>
        </row>
        <row r="6163">
          <cell r="A6163" t="str">
            <v>C&amp;I</v>
          </cell>
          <cell r="B6163">
            <v>18</v>
          </cell>
          <cell r="C6163" t="str">
            <v>S</v>
          </cell>
          <cell r="D6163" t="str">
            <v>Switch</v>
          </cell>
          <cell r="E6163" t="str">
            <v>Tonnage: 4&lt;=tons&lt;5</v>
          </cell>
          <cell r="F6163">
            <v>95.5</v>
          </cell>
          <cell r="G6163">
            <v>1.562602</v>
          </cell>
          <cell r="H6163">
            <v>1.8607800000000001</v>
          </cell>
          <cell r="I6163">
            <v>-0.46277380000000001</v>
          </cell>
          <cell r="J6163">
            <v>-0.18936330000000001</v>
          </cell>
          <cell r="K6163">
            <v>0</v>
          </cell>
          <cell r="L6163">
            <v>0.18936330000000001</v>
          </cell>
          <cell r="M6163">
            <v>0.46277380000000001</v>
          </cell>
          <cell r="N6163">
            <v>0.46277380000000001</v>
          </cell>
          <cell r="O6163">
            <v>21</v>
          </cell>
        </row>
        <row r="6164">
          <cell r="A6164" t="str">
            <v>C&amp;I</v>
          </cell>
          <cell r="B6164">
            <v>19</v>
          </cell>
          <cell r="C6164" t="str">
            <v>S</v>
          </cell>
          <cell r="D6164" t="str">
            <v>Switch</v>
          </cell>
          <cell r="E6164" t="str">
            <v>Tonnage: 4&lt;=tons&lt;5</v>
          </cell>
          <cell r="F6164">
            <v>93.6</v>
          </cell>
          <cell r="G6164">
            <v>1.081304</v>
          </cell>
          <cell r="H6164">
            <v>1.8171600000000001</v>
          </cell>
          <cell r="I6164">
            <v>-0.45163720000000002</v>
          </cell>
          <cell r="J6164">
            <v>-0.18480630000000001</v>
          </cell>
          <cell r="K6164">
            <v>0</v>
          </cell>
          <cell r="L6164">
            <v>0.18480630000000001</v>
          </cell>
          <cell r="M6164">
            <v>0.45163720000000002</v>
          </cell>
          <cell r="N6164">
            <v>0.45163720000000002</v>
          </cell>
          <cell r="O6164">
            <v>21</v>
          </cell>
        </row>
        <row r="6165">
          <cell r="A6165" t="str">
            <v>C&amp;I</v>
          </cell>
          <cell r="B6165">
            <v>20</v>
          </cell>
          <cell r="C6165" t="str">
            <v>S</v>
          </cell>
          <cell r="D6165" t="str">
            <v>Switch</v>
          </cell>
          <cell r="E6165" t="str">
            <v>Tonnage: 4&lt;=tons&lt;5</v>
          </cell>
          <cell r="F6165">
            <v>88.9</v>
          </cell>
          <cell r="G6165">
            <v>0.89906189999999997</v>
          </cell>
          <cell r="H6165">
            <v>1.0931</v>
          </cell>
          <cell r="I6165">
            <v>-0.51920739999999999</v>
          </cell>
          <cell r="J6165">
            <v>-0.21245549999999999</v>
          </cell>
          <cell r="K6165">
            <v>0</v>
          </cell>
          <cell r="L6165">
            <v>0.21245549999999999</v>
          </cell>
          <cell r="M6165">
            <v>0.51920739999999999</v>
          </cell>
          <cell r="N6165">
            <v>0.51920739999999999</v>
          </cell>
          <cell r="O6165">
            <v>21</v>
          </cell>
        </row>
        <row r="6166">
          <cell r="A6166" t="str">
            <v>C&amp;I</v>
          </cell>
          <cell r="B6166">
            <v>21</v>
          </cell>
          <cell r="C6166" t="str">
            <v>S</v>
          </cell>
          <cell r="D6166" t="str">
            <v>Switch</v>
          </cell>
          <cell r="E6166" t="str">
            <v>Tonnage: 4&lt;=tons&lt;5</v>
          </cell>
          <cell r="F6166">
            <v>83.9</v>
          </cell>
          <cell r="G6166">
            <v>0.72196800000000005</v>
          </cell>
          <cell r="H6166">
            <v>1.18272</v>
          </cell>
          <cell r="I6166">
            <v>-0.46020990000000001</v>
          </cell>
          <cell r="J6166">
            <v>-0.18831419999999999</v>
          </cell>
          <cell r="K6166">
            <v>0</v>
          </cell>
          <cell r="L6166">
            <v>0.18831419999999999</v>
          </cell>
          <cell r="M6166">
            <v>0.46020990000000001</v>
          </cell>
          <cell r="N6166">
            <v>0.46020990000000001</v>
          </cell>
          <cell r="O6166">
            <v>21</v>
          </cell>
        </row>
        <row r="6167">
          <cell r="A6167" t="str">
            <v>C&amp;I</v>
          </cell>
          <cell r="B6167">
            <v>22</v>
          </cell>
          <cell r="C6167" t="str">
            <v>S</v>
          </cell>
          <cell r="D6167" t="str">
            <v>Switch</v>
          </cell>
          <cell r="E6167" t="str">
            <v>Tonnage: 4&lt;=tons&lt;5</v>
          </cell>
          <cell r="F6167">
            <v>80.599999999999994</v>
          </cell>
          <cell r="G6167">
            <v>0.67487090000000005</v>
          </cell>
          <cell r="H6167">
            <v>1.0448</v>
          </cell>
          <cell r="I6167">
            <v>-0.4401062</v>
          </cell>
          <cell r="J6167">
            <v>-0.1800879</v>
          </cell>
          <cell r="K6167">
            <v>0</v>
          </cell>
          <cell r="L6167">
            <v>0.1800879</v>
          </cell>
          <cell r="M6167">
            <v>0.4401062</v>
          </cell>
          <cell r="N6167">
            <v>0.4401062</v>
          </cell>
          <cell r="O6167">
            <v>21</v>
          </cell>
        </row>
        <row r="6168">
          <cell r="A6168" t="str">
            <v>C&amp;I</v>
          </cell>
          <cell r="B6168">
            <v>23</v>
          </cell>
          <cell r="C6168" t="str">
            <v>S</v>
          </cell>
          <cell r="D6168" t="str">
            <v>Switch</v>
          </cell>
          <cell r="E6168" t="str">
            <v>Tonnage: 4&lt;=tons&lt;5</v>
          </cell>
          <cell r="F6168">
            <v>77.5</v>
          </cell>
          <cell r="G6168">
            <v>0.6898628</v>
          </cell>
          <cell r="H6168">
            <v>0.66835979999999995</v>
          </cell>
          <cell r="I6168">
            <v>-0.41850569999999998</v>
          </cell>
          <cell r="J6168">
            <v>-0.17124919999999999</v>
          </cell>
          <cell r="K6168">
            <v>0</v>
          </cell>
          <cell r="L6168">
            <v>0.17124919999999999</v>
          </cell>
          <cell r="M6168">
            <v>0.41850569999999998</v>
          </cell>
          <cell r="N6168">
            <v>0.41850569999999998</v>
          </cell>
          <cell r="O6168">
            <v>21</v>
          </cell>
        </row>
        <row r="6169">
          <cell r="A6169" t="str">
            <v>C&amp;I</v>
          </cell>
          <cell r="B6169">
            <v>24</v>
          </cell>
          <cell r="C6169" t="str">
            <v>S</v>
          </cell>
          <cell r="D6169" t="str">
            <v>Switch</v>
          </cell>
          <cell r="E6169" t="str">
            <v>Tonnage: 4&lt;=tons&lt;5</v>
          </cell>
          <cell r="F6169">
            <v>75.400000000000006</v>
          </cell>
          <cell r="G6169">
            <v>0.51863809999999999</v>
          </cell>
          <cell r="H6169">
            <v>0.66103979999999996</v>
          </cell>
          <cell r="I6169">
            <v>-0.40170440000000002</v>
          </cell>
          <cell r="J6169">
            <v>-0.1643742</v>
          </cell>
          <cell r="K6169">
            <v>0</v>
          </cell>
          <cell r="L6169">
            <v>0.1643742</v>
          </cell>
          <cell r="M6169">
            <v>0.40170440000000002</v>
          </cell>
          <cell r="N6169">
            <v>0.40170440000000002</v>
          </cell>
          <cell r="O6169">
            <v>21</v>
          </cell>
        </row>
        <row r="6170">
          <cell r="A6170" t="str">
            <v>C&amp;I</v>
          </cell>
          <cell r="B6170">
            <v>1</v>
          </cell>
          <cell r="C6170" t="str">
            <v>S</v>
          </cell>
          <cell r="D6170" t="str">
            <v>Switch</v>
          </cell>
          <cell r="E6170" t="str">
            <v>Tonnage: 5&lt;=tons</v>
          </cell>
          <cell r="F6170">
            <v>68.779399999999995</v>
          </cell>
          <cell r="G6170">
            <v>1.440464</v>
          </cell>
          <cell r="H6170">
            <v>1.5461240000000001</v>
          </cell>
          <cell r="I6170">
            <v>-0.32416919999999999</v>
          </cell>
          <cell r="J6170">
            <v>-0.1326474</v>
          </cell>
          <cell r="K6170">
            <v>0</v>
          </cell>
          <cell r="L6170">
            <v>0.1326474</v>
          </cell>
          <cell r="M6170">
            <v>0.32416919999999999</v>
          </cell>
          <cell r="N6170">
            <v>0.32416919999999999</v>
          </cell>
          <cell r="O6170">
            <v>68</v>
          </cell>
        </row>
        <row r="6171">
          <cell r="A6171" t="str">
            <v>C&amp;I</v>
          </cell>
          <cell r="B6171">
            <v>2</v>
          </cell>
          <cell r="C6171" t="str">
            <v>S</v>
          </cell>
          <cell r="D6171" t="str">
            <v>Switch</v>
          </cell>
          <cell r="E6171" t="str">
            <v>Tonnage: 5&lt;=tons</v>
          </cell>
          <cell r="F6171">
            <v>66.897300000000001</v>
          </cell>
          <cell r="G6171">
            <v>1.464407</v>
          </cell>
          <cell r="H6171">
            <v>1.4672700000000001</v>
          </cell>
          <cell r="I6171">
            <v>-0.31780380000000003</v>
          </cell>
          <cell r="J6171">
            <v>-0.13004270000000001</v>
          </cell>
          <cell r="K6171">
            <v>0</v>
          </cell>
          <cell r="L6171">
            <v>0.13004270000000001</v>
          </cell>
          <cell r="M6171">
            <v>0.31780380000000003</v>
          </cell>
          <cell r="N6171">
            <v>0.31780380000000003</v>
          </cell>
          <cell r="O6171">
            <v>68</v>
          </cell>
        </row>
        <row r="6172">
          <cell r="A6172" t="str">
            <v>C&amp;I</v>
          </cell>
          <cell r="B6172">
            <v>3</v>
          </cell>
          <cell r="C6172" t="str">
            <v>S</v>
          </cell>
          <cell r="D6172" t="str">
            <v>Switch</v>
          </cell>
          <cell r="E6172" t="str">
            <v>Tonnage: 5&lt;=tons</v>
          </cell>
          <cell r="F6172">
            <v>65.702100000000002</v>
          </cell>
          <cell r="G6172">
            <v>1.443605</v>
          </cell>
          <cell r="H6172">
            <v>1.4340010000000001</v>
          </cell>
          <cell r="I6172">
            <v>-0.3122742</v>
          </cell>
          <cell r="J6172">
            <v>-0.12778010000000001</v>
          </cell>
          <cell r="K6172">
            <v>0</v>
          </cell>
          <cell r="L6172">
            <v>0.12778010000000001</v>
          </cell>
          <cell r="M6172">
            <v>0.3122742</v>
          </cell>
          <cell r="N6172">
            <v>0.3122742</v>
          </cell>
          <cell r="O6172">
            <v>68</v>
          </cell>
        </row>
        <row r="6173">
          <cell r="A6173" t="str">
            <v>C&amp;I</v>
          </cell>
          <cell r="B6173">
            <v>4</v>
          </cell>
          <cell r="C6173" t="str">
            <v>S</v>
          </cell>
          <cell r="D6173" t="str">
            <v>Switch</v>
          </cell>
          <cell r="E6173" t="str">
            <v>Tonnage: 5&lt;=tons</v>
          </cell>
          <cell r="F6173">
            <v>65.360200000000006</v>
          </cell>
          <cell r="G6173">
            <v>1.3451139999999999</v>
          </cell>
          <cell r="H6173">
            <v>1.3333680000000001</v>
          </cell>
          <cell r="I6173">
            <v>-0.3096892</v>
          </cell>
          <cell r="J6173">
            <v>-0.12672230000000001</v>
          </cell>
          <cell r="K6173">
            <v>0</v>
          </cell>
          <cell r="L6173">
            <v>0.12672230000000001</v>
          </cell>
          <cell r="M6173">
            <v>0.3096892</v>
          </cell>
          <cell r="N6173">
            <v>0.3096892</v>
          </cell>
          <cell r="O6173">
            <v>68</v>
          </cell>
        </row>
        <row r="6174">
          <cell r="A6174" t="str">
            <v>C&amp;I</v>
          </cell>
          <cell r="B6174">
            <v>5</v>
          </cell>
          <cell r="C6174" t="str">
            <v>S</v>
          </cell>
          <cell r="D6174" t="str">
            <v>Switch</v>
          </cell>
          <cell r="E6174" t="str">
            <v>Tonnage: 5&lt;=tons</v>
          </cell>
          <cell r="F6174">
            <v>64.525199999999998</v>
          </cell>
          <cell r="G6174">
            <v>1.529725</v>
          </cell>
          <cell r="H6174">
            <v>1.5676589999999999</v>
          </cell>
          <cell r="I6174">
            <v>-0.30892950000000002</v>
          </cell>
          <cell r="J6174">
            <v>-0.12641150000000001</v>
          </cell>
          <cell r="K6174">
            <v>0</v>
          </cell>
          <cell r="L6174">
            <v>0.12641150000000001</v>
          </cell>
          <cell r="M6174">
            <v>0.30892950000000002</v>
          </cell>
          <cell r="N6174">
            <v>0.30892950000000002</v>
          </cell>
          <cell r="O6174">
            <v>68</v>
          </cell>
        </row>
        <row r="6175">
          <cell r="A6175" t="str">
            <v>C&amp;I</v>
          </cell>
          <cell r="B6175">
            <v>6</v>
          </cell>
          <cell r="C6175" t="str">
            <v>S</v>
          </cell>
          <cell r="D6175" t="str">
            <v>Switch</v>
          </cell>
          <cell r="E6175" t="str">
            <v>Tonnage: 5&lt;=tons</v>
          </cell>
          <cell r="F6175">
            <v>63.7941</v>
          </cell>
          <cell r="G6175">
            <v>1.796664</v>
          </cell>
          <cell r="H6175">
            <v>1.9272670000000001</v>
          </cell>
          <cell r="I6175">
            <v>-0.31034879999999998</v>
          </cell>
          <cell r="J6175">
            <v>-0.1269922</v>
          </cell>
          <cell r="K6175">
            <v>0</v>
          </cell>
          <cell r="L6175">
            <v>0.1269922</v>
          </cell>
          <cell r="M6175">
            <v>0.31034879999999998</v>
          </cell>
          <cell r="N6175">
            <v>0.31034879999999998</v>
          </cell>
          <cell r="O6175">
            <v>68</v>
          </cell>
        </row>
        <row r="6176">
          <cell r="A6176" t="str">
            <v>C&amp;I</v>
          </cell>
          <cell r="B6176">
            <v>7</v>
          </cell>
          <cell r="C6176" t="str">
            <v>S</v>
          </cell>
          <cell r="D6176" t="str">
            <v>Switch</v>
          </cell>
          <cell r="E6176" t="str">
            <v>Tonnage: 5&lt;=tons</v>
          </cell>
          <cell r="F6176">
            <v>63.025199999999998</v>
          </cell>
          <cell r="G6176">
            <v>1.892452</v>
          </cell>
          <cell r="H6176">
            <v>1.9337260000000001</v>
          </cell>
          <cell r="I6176">
            <v>-0.31168040000000002</v>
          </cell>
          <cell r="J6176">
            <v>-0.12753709999999999</v>
          </cell>
          <cell r="K6176">
            <v>0</v>
          </cell>
          <cell r="L6176">
            <v>0.12753709999999999</v>
          </cell>
          <cell r="M6176">
            <v>0.31168040000000002</v>
          </cell>
          <cell r="N6176">
            <v>0.31168040000000002</v>
          </cell>
          <cell r="O6176">
            <v>68</v>
          </cell>
        </row>
        <row r="6177">
          <cell r="A6177" t="str">
            <v>C&amp;I</v>
          </cell>
          <cell r="B6177">
            <v>8</v>
          </cell>
          <cell r="C6177" t="str">
            <v>S</v>
          </cell>
          <cell r="D6177" t="str">
            <v>Switch</v>
          </cell>
          <cell r="E6177" t="str">
            <v>Tonnage: 5&lt;=tons</v>
          </cell>
          <cell r="F6177">
            <v>64.5749</v>
          </cell>
          <cell r="G6177">
            <v>2.1324489999999998</v>
          </cell>
          <cell r="H6177">
            <v>2.2769620000000002</v>
          </cell>
          <cell r="I6177">
            <v>-0.31513180000000002</v>
          </cell>
          <cell r="J6177">
            <v>-0.12894939999999999</v>
          </cell>
          <cell r="K6177">
            <v>0</v>
          </cell>
          <cell r="L6177">
            <v>0.12894939999999999</v>
          </cell>
          <cell r="M6177">
            <v>0.31513180000000002</v>
          </cell>
          <cell r="N6177">
            <v>0.31513180000000002</v>
          </cell>
          <cell r="O6177">
            <v>68</v>
          </cell>
        </row>
        <row r="6178">
          <cell r="A6178" t="str">
            <v>C&amp;I</v>
          </cell>
          <cell r="B6178">
            <v>9</v>
          </cell>
          <cell r="C6178" t="str">
            <v>S</v>
          </cell>
          <cell r="D6178" t="str">
            <v>Switch</v>
          </cell>
          <cell r="E6178" t="str">
            <v>Tonnage: 5&lt;=tons</v>
          </cell>
          <cell r="F6178">
            <v>69.876800000000003</v>
          </cell>
          <cell r="G6178">
            <v>2.9499719999999998</v>
          </cell>
          <cell r="H6178">
            <v>2.954412</v>
          </cell>
          <cell r="I6178">
            <v>-0.34145579999999998</v>
          </cell>
          <cell r="J6178">
            <v>-0.13972090000000001</v>
          </cell>
          <cell r="K6178">
            <v>0</v>
          </cell>
          <cell r="L6178">
            <v>0.13972090000000001</v>
          </cell>
          <cell r="M6178">
            <v>0.34145579999999998</v>
          </cell>
          <cell r="N6178">
            <v>0.34145579999999998</v>
          </cell>
          <cell r="O6178">
            <v>68</v>
          </cell>
        </row>
        <row r="6179">
          <cell r="A6179" t="str">
            <v>C&amp;I</v>
          </cell>
          <cell r="B6179">
            <v>10</v>
          </cell>
          <cell r="C6179" t="str">
            <v>S</v>
          </cell>
          <cell r="D6179" t="str">
            <v>Switch</v>
          </cell>
          <cell r="E6179" t="str">
            <v>Tonnage: 5&lt;=tons</v>
          </cell>
          <cell r="F6179">
            <v>76.249099999999999</v>
          </cell>
          <cell r="G6179">
            <v>4.3117000000000001</v>
          </cell>
          <cell r="H6179">
            <v>4.2857320000000003</v>
          </cell>
          <cell r="I6179">
            <v>-0.37084309999999998</v>
          </cell>
          <cell r="J6179">
            <v>-0.15174599999999999</v>
          </cell>
          <cell r="K6179">
            <v>0</v>
          </cell>
          <cell r="L6179">
            <v>0.15174599999999999</v>
          </cell>
          <cell r="M6179">
            <v>0.37084309999999998</v>
          </cell>
          <cell r="N6179">
            <v>0.37084309999999998</v>
          </cell>
          <cell r="O6179">
            <v>68</v>
          </cell>
        </row>
        <row r="6180">
          <cell r="A6180" t="str">
            <v>C&amp;I</v>
          </cell>
          <cell r="B6180">
            <v>11</v>
          </cell>
          <cell r="C6180" t="str">
            <v>S</v>
          </cell>
          <cell r="D6180" t="str">
            <v>Switch</v>
          </cell>
          <cell r="E6180" t="str">
            <v>Tonnage: 5&lt;=tons</v>
          </cell>
          <cell r="F6180">
            <v>81.058400000000006</v>
          </cell>
          <cell r="G6180">
            <v>5.3764219999999998</v>
          </cell>
          <cell r="H6180">
            <v>5.3915889999999997</v>
          </cell>
          <cell r="I6180">
            <v>-0.38299850000000002</v>
          </cell>
          <cell r="J6180">
            <v>-0.1567199</v>
          </cell>
          <cell r="K6180">
            <v>0</v>
          </cell>
          <cell r="L6180">
            <v>0.1567199</v>
          </cell>
          <cell r="M6180">
            <v>0.38299850000000002</v>
          </cell>
          <cell r="N6180">
            <v>0.38299850000000002</v>
          </cell>
          <cell r="O6180">
            <v>68</v>
          </cell>
        </row>
        <row r="6181">
          <cell r="A6181" t="str">
            <v>C&amp;I</v>
          </cell>
          <cell r="B6181">
            <v>12</v>
          </cell>
          <cell r="C6181" t="str">
            <v>S</v>
          </cell>
          <cell r="D6181" t="str">
            <v>Switch</v>
          </cell>
          <cell r="E6181" t="str">
            <v>Tonnage: 5&lt;=tons</v>
          </cell>
          <cell r="F6181">
            <v>84.975899999999996</v>
          </cell>
          <cell r="G6181">
            <v>6.3823119999999998</v>
          </cell>
          <cell r="H6181">
            <v>6.501741</v>
          </cell>
          <cell r="I6181">
            <v>-0.40041300000000002</v>
          </cell>
          <cell r="J6181">
            <v>-0.16384570000000001</v>
          </cell>
          <cell r="K6181">
            <v>0</v>
          </cell>
          <cell r="L6181">
            <v>0.16384570000000001</v>
          </cell>
          <cell r="M6181">
            <v>0.40041300000000002</v>
          </cell>
          <cell r="N6181">
            <v>0.40041300000000002</v>
          </cell>
          <cell r="O6181">
            <v>68</v>
          </cell>
        </row>
        <row r="6182">
          <cell r="A6182" t="str">
            <v>C&amp;I</v>
          </cell>
          <cell r="B6182">
            <v>13</v>
          </cell>
          <cell r="C6182" t="str">
            <v>S</v>
          </cell>
          <cell r="D6182" t="str">
            <v>Switch</v>
          </cell>
          <cell r="E6182" t="str">
            <v>Tonnage: 5&lt;=tons</v>
          </cell>
          <cell r="F6182">
            <v>87.988500000000002</v>
          </cell>
          <cell r="G6182">
            <v>6.6418999999999997</v>
          </cell>
          <cell r="H6182">
            <v>6.7185920000000001</v>
          </cell>
          <cell r="I6182">
            <v>-0.37225520000000001</v>
          </cell>
          <cell r="J6182">
            <v>-0.15232380000000001</v>
          </cell>
          <cell r="K6182">
            <v>0</v>
          </cell>
          <cell r="L6182">
            <v>0.15232380000000001</v>
          </cell>
          <cell r="M6182">
            <v>0.37225520000000001</v>
          </cell>
          <cell r="N6182">
            <v>0.37225520000000001</v>
          </cell>
          <cell r="O6182">
            <v>68</v>
          </cell>
        </row>
        <row r="6183">
          <cell r="A6183" t="str">
            <v>C&amp;I</v>
          </cell>
          <cell r="B6183">
            <v>14</v>
          </cell>
          <cell r="C6183" t="str">
            <v>S</v>
          </cell>
          <cell r="D6183" t="str">
            <v>Switch</v>
          </cell>
          <cell r="E6183" t="str">
            <v>Tonnage: 5&lt;=tons</v>
          </cell>
          <cell r="F6183">
            <v>91.134299999999996</v>
          </cell>
          <cell r="G6183">
            <v>7.2216889999999996</v>
          </cell>
          <cell r="H6183">
            <v>7.3835579999999998</v>
          </cell>
          <cell r="I6183">
            <v>-0.36585679999999998</v>
          </cell>
          <cell r="J6183">
            <v>-0.14970559999999999</v>
          </cell>
          <cell r="K6183">
            <v>0</v>
          </cell>
          <cell r="L6183">
            <v>0.14970559999999999</v>
          </cell>
          <cell r="M6183">
            <v>0.36585679999999998</v>
          </cell>
          <cell r="N6183">
            <v>0.36585679999999998</v>
          </cell>
          <cell r="O6183">
            <v>68</v>
          </cell>
        </row>
        <row r="6184">
          <cell r="A6184" t="str">
            <v>C&amp;I</v>
          </cell>
          <cell r="B6184">
            <v>15</v>
          </cell>
          <cell r="C6184" t="str">
            <v>S</v>
          </cell>
          <cell r="D6184" t="str">
            <v>Switch</v>
          </cell>
          <cell r="E6184" t="str">
            <v>Tonnage: 5&lt;=tons</v>
          </cell>
          <cell r="F6184">
            <v>93.895799999999994</v>
          </cell>
          <cell r="G6184">
            <v>7.2819560000000001</v>
          </cell>
          <cell r="H6184">
            <v>6.9087990000000001</v>
          </cell>
          <cell r="I6184">
            <v>-0.37079980000000001</v>
          </cell>
          <cell r="J6184">
            <v>-0.15172830000000001</v>
          </cell>
          <cell r="K6184">
            <v>0</v>
          </cell>
          <cell r="L6184">
            <v>0.15172830000000001</v>
          </cell>
          <cell r="M6184">
            <v>0.37079980000000001</v>
          </cell>
          <cell r="N6184">
            <v>0.37079980000000001</v>
          </cell>
          <cell r="O6184">
            <v>68</v>
          </cell>
        </row>
        <row r="6185">
          <cell r="A6185" t="str">
            <v>C&amp;I</v>
          </cell>
          <cell r="B6185">
            <v>16</v>
          </cell>
          <cell r="C6185" t="str">
            <v>S</v>
          </cell>
          <cell r="D6185" t="str">
            <v>Switch</v>
          </cell>
          <cell r="E6185" t="str">
            <v>Tonnage: 5&lt;=tons</v>
          </cell>
          <cell r="F6185">
            <v>95.373400000000004</v>
          </cell>
          <cell r="G6185">
            <v>7.2907200000000003</v>
          </cell>
          <cell r="H6185">
            <v>6.978173</v>
          </cell>
          <cell r="I6185">
            <v>-0.38028200000000001</v>
          </cell>
          <cell r="J6185">
            <v>-0.1556083</v>
          </cell>
          <cell r="K6185">
            <v>0</v>
          </cell>
          <cell r="L6185">
            <v>0.1556083</v>
          </cell>
          <cell r="M6185">
            <v>0.38028200000000001</v>
          </cell>
          <cell r="N6185">
            <v>0.38028200000000001</v>
          </cell>
          <cell r="O6185">
            <v>68</v>
          </cell>
        </row>
        <row r="6186">
          <cell r="A6186" t="str">
            <v>C&amp;I</v>
          </cell>
          <cell r="B6186">
            <v>17</v>
          </cell>
          <cell r="C6186" t="str">
            <v>S</v>
          </cell>
          <cell r="D6186" t="str">
            <v>Switch</v>
          </cell>
          <cell r="E6186" t="str">
            <v>Tonnage: 5&lt;=tons</v>
          </cell>
          <cell r="F6186">
            <v>95.843999999999994</v>
          </cell>
          <cell r="G6186">
            <v>7.2306929999999996</v>
          </cell>
          <cell r="H6186">
            <v>6.9653029999999996</v>
          </cell>
          <cell r="I6186">
            <v>-0.39093899999999998</v>
          </cell>
          <cell r="J6186">
            <v>-0.1599691</v>
          </cell>
          <cell r="K6186">
            <v>0</v>
          </cell>
          <cell r="L6186">
            <v>0.1599691</v>
          </cell>
          <cell r="M6186">
            <v>0.39093899999999998</v>
          </cell>
          <cell r="N6186">
            <v>0.39093899999999998</v>
          </cell>
          <cell r="O6186">
            <v>68</v>
          </cell>
        </row>
        <row r="6187">
          <cell r="A6187" t="str">
            <v>C&amp;I</v>
          </cell>
          <cell r="B6187">
            <v>18</v>
          </cell>
          <cell r="C6187" t="str">
            <v>S</v>
          </cell>
          <cell r="D6187" t="str">
            <v>Switch</v>
          </cell>
          <cell r="E6187" t="str">
            <v>Tonnage: 5&lt;=tons</v>
          </cell>
          <cell r="F6187">
            <v>95.276600000000002</v>
          </cell>
          <cell r="G6187">
            <v>7.0559079999999996</v>
          </cell>
          <cell r="H6187">
            <v>6.2201810000000002</v>
          </cell>
          <cell r="I6187">
            <v>-0.38357740000000001</v>
          </cell>
          <cell r="J6187">
            <v>-0.15695680000000001</v>
          </cell>
          <cell r="K6187">
            <v>0</v>
          </cell>
          <cell r="L6187">
            <v>0.15695680000000001</v>
          </cell>
          <cell r="M6187">
            <v>0.38357740000000001</v>
          </cell>
          <cell r="N6187">
            <v>0.38357740000000001</v>
          </cell>
          <cell r="O6187">
            <v>68</v>
          </cell>
        </row>
        <row r="6188">
          <cell r="A6188" t="str">
            <v>C&amp;I</v>
          </cell>
          <cell r="B6188">
            <v>19</v>
          </cell>
          <cell r="C6188" t="str">
            <v>S</v>
          </cell>
          <cell r="D6188" t="str">
            <v>Switch</v>
          </cell>
          <cell r="E6188" t="str">
            <v>Tonnage: 5&lt;=tons</v>
          </cell>
          <cell r="F6188">
            <v>93.4512</v>
          </cell>
          <cell r="G6188">
            <v>6.733492</v>
          </cell>
          <cell r="H6188">
            <v>6.3890849999999997</v>
          </cell>
          <cell r="I6188">
            <v>-0.37114999999999998</v>
          </cell>
          <cell r="J6188">
            <v>-0.1518716</v>
          </cell>
          <cell r="K6188">
            <v>0</v>
          </cell>
          <cell r="L6188">
            <v>0.1518716</v>
          </cell>
          <cell r="M6188">
            <v>0.37114999999999998</v>
          </cell>
          <cell r="N6188">
            <v>0.37114999999999998</v>
          </cell>
          <cell r="O6188">
            <v>68</v>
          </cell>
        </row>
        <row r="6189">
          <cell r="A6189" t="str">
            <v>C&amp;I</v>
          </cell>
          <cell r="B6189">
            <v>20</v>
          </cell>
          <cell r="C6189" t="str">
            <v>S</v>
          </cell>
          <cell r="D6189" t="str">
            <v>Switch</v>
          </cell>
          <cell r="E6189" t="str">
            <v>Tonnage: 5&lt;=tons</v>
          </cell>
          <cell r="F6189">
            <v>88.927300000000002</v>
          </cell>
          <cell r="G6189">
            <v>6.1651439999999997</v>
          </cell>
          <cell r="H6189">
            <v>5.7777940000000001</v>
          </cell>
          <cell r="I6189">
            <v>-0.3598365</v>
          </cell>
          <cell r="J6189">
            <v>-0.14724219999999999</v>
          </cell>
          <cell r="K6189">
            <v>0</v>
          </cell>
          <cell r="L6189">
            <v>0.14724219999999999</v>
          </cell>
          <cell r="M6189">
            <v>0.3598365</v>
          </cell>
          <cell r="N6189">
            <v>0.3598365</v>
          </cell>
          <cell r="O6189">
            <v>68</v>
          </cell>
        </row>
        <row r="6190">
          <cell r="A6190" t="str">
            <v>C&amp;I</v>
          </cell>
          <cell r="B6190">
            <v>21</v>
          </cell>
          <cell r="C6190" t="str">
            <v>S</v>
          </cell>
          <cell r="D6190" t="str">
            <v>Switch</v>
          </cell>
          <cell r="E6190" t="str">
            <v>Tonnage: 5&lt;=tons</v>
          </cell>
          <cell r="F6190">
            <v>84.229900000000001</v>
          </cell>
          <cell r="G6190">
            <v>5.3495780000000002</v>
          </cell>
          <cell r="H6190">
            <v>4.7637140000000002</v>
          </cell>
          <cell r="I6190">
            <v>-0.35446509999999998</v>
          </cell>
          <cell r="J6190">
            <v>-0.14504420000000001</v>
          </cell>
          <cell r="K6190">
            <v>0</v>
          </cell>
          <cell r="L6190">
            <v>0.14504420000000001</v>
          </cell>
          <cell r="M6190">
            <v>0.35446509999999998</v>
          </cell>
          <cell r="N6190">
            <v>0.35446509999999998</v>
          </cell>
          <cell r="O6190">
            <v>68</v>
          </cell>
        </row>
        <row r="6191">
          <cell r="A6191" t="str">
            <v>C&amp;I</v>
          </cell>
          <cell r="B6191">
            <v>22</v>
          </cell>
          <cell r="C6191" t="str">
            <v>S</v>
          </cell>
          <cell r="D6191" t="str">
            <v>Switch</v>
          </cell>
          <cell r="E6191" t="str">
            <v>Tonnage: 5&lt;=tons</v>
          </cell>
          <cell r="F6191">
            <v>80.342299999999994</v>
          </cell>
          <cell r="G6191">
            <v>4.2407199999999996</v>
          </cell>
          <cell r="H6191">
            <v>3.698893</v>
          </cell>
          <cell r="I6191">
            <v>-0.3917776</v>
          </cell>
          <cell r="J6191">
            <v>-0.16031219999999999</v>
          </cell>
          <cell r="K6191">
            <v>0</v>
          </cell>
          <cell r="L6191">
            <v>0.16031219999999999</v>
          </cell>
          <cell r="M6191">
            <v>0.3917776</v>
          </cell>
          <cell r="N6191">
            <v>0.3917776</v>
          </cell>
          <cell r="O6191">
            <v>68</v>
          </cell>
        </row>
        <row r="6192">
          <cell r="A6192" t="str">
            <v>C&amp;I</v>
          </cell>
          <cell r="B6192">
            <v>23</v>
          </cell>
          <cell r="C6192" t="str">
            <v>S</v>
          </cell>
          <cell r="D6192" t="str">
            <v>Switch</v>
          </cell>
          <cell r="E6192" t="str">
            <v>Tonnage: 5&lt;=tons</v>
          </cell>
          <cell r="F6192">
            <v>77.553899999999999</v>
          </cell>
          <cell r="G6192">
            <v>2.943711</v>
          </cell>
          <cell r="H6192">
            <v>3.0277409999999998</v>
          </cell>
          <cell r="I6192">
            <v>-0.36305179999999998</v>
          </cell>
          <cell r="J6192">
            <v>-0.14855779999999999</v>
          </cell>
          <cell r="K6192">
            <v>0</v>
          </cell>
          <cell r="L6192">
            <v>0.14855779999999999</v>
          </cell>
          <cell r="M6192">
            <v>0.36305179999999998</v>
          </cell>
          <cell r="N6192">
            <v>0.36305179999999998</v>
          </cell>
          <cell r="O6192">
            <v>68</v>
          </cell>
        </row>
        <row r="6193">
          <cell r="A6193" t="str">
            <v>C&amp;I</v>
          </cell>
          <cell r="B6193">
            <v>24</v>
          </cell>
          <cell r="C6193" t="str">
            <v>S</v>
          </cell>
          <cell r="D6193" t="str">
            <v>Switch</v>
          </cell>
          <cell r="E6193" t="str">
            <v>Tonnage: 5&lt;=tons</v>
          </cell>
          <cell r="F6193">
            <v>75.582999999999998</v>
          </cell>
          <cell r="G6193">
            <v>2.083075</v>
          </cell>
          <cell r="H6193">
            <v>2.1829269999999998</v>
          </cell>
          <cell r="I6193">
            <v>-0.40098099999999998</v>
          </cell>
          <cell r="J6193">
            <v>-0.16407820000000001</v>
          </cell>
          <cell r="K6193">
            <v>0</v>
          </cell>
          <cell r="L6193">
            <v>0.16407820000000001</v>
          </cell>
          <cell r="M6193">
            <v>0.40098099999999998</v>
          </cell>
          <cell r="N6193">
            <v>0.40098099999999998</v>
          </cell>
          <cell r="O6193">
            <v>68</v>
          </cell>
        </row>
        <row r="6194">
          <cell r="A6194" t="str">
            <v>C&amp;I</v>
          </cell>
          <cell r="B6194">
            <v>1</v>
          </cell>
          <cell r="C6194" t="str">
            <v>X</v>
          </cell>
          <cell r="D6194" t="str">
            <v>All</v>
          </cell>
          <cell r="E6194" t="str">
            <v>ACs per customer: 1</v>
          </cell>
          <cell r="F6194">
            <v>63.245100000000001</v>
          </cell>
          <cell r="G6194">
            <v>2.5130569999999999</v>
          </cell>
          <cell r="H6194">
            <v>2.4391850000000002</v>
          </cell>
          <cell r="I6194">
            <v>-0.1524634</v>
          </cell>
          <cell r="J6194">
            <v>-6.2386799999999999E-2</v>
          </cell>
          <cell r="K6194">
            <v>0</v>
          </cell>
          <cell r="L6194">
            <v>6.2386799999999999E-2</v>
          </cell>
          <cell r="M6194">
            <v>0.1524634</v>
          </cell>
          <cell r="N6194">
            <v>0.1524634</v>
          </cell>
          <cell r="O6194">
            <v>190</v>
          </cell>
        </row>
        <row r="6195">
          <cell r="A6195" t="str">
            <v>C&amp;I</v>
          </cell>
          <cell r="B6195">
            <v>2</v>
          </cell>
          <cell r="C6195" t="str">
            <v>X</v>
          </cell>
          <cell r="D6195" t="str">
            <v>All</v>
          </cell>
          <cell r="E6195" t="str">
            <v>ACs per customer: 1</v>
          </cell>
          <cell r="F6195">
            <v>62.119199999999999</v>
          </cell>
          <cell r="G6195">
            <v>2.4196909999999998</v>
          </cell>
          <cell r="H6195">
            <v>2.2994829999999999</v>
          </cell>
          <cell r="I6195">
            <v>-0.15051039999999999</v>
          </cell>
          <cell r="J6195">
            <v>-6.1587599999999999E-2</v>
          </cell>
          <cell r="K6195">
            <v>0</v>
          </cell>
          <cell r="L6195">
            <v>6.1587599999999999E-2</v>
          </cell>
          <cell r="M6195">
            <v>0.15051039999999999</v>
          </cell>
          <cell r="N6195">
            <v>0.15051039999999999</v>
          </cell>
          <cell r="O6195">
            <v>190</v>
          </cell>
        </row>
        <row r="6196">
          <cell r="A6196" t="str">
            <v>C&amp;I</v>
          </cell>
          <cell r="B6196">
            <v>3</v>
          </cell>
          <cell r="C6196" t="str">
            <v>X</v>
          </cell>
          <cell r="D6196" t="str">
            <v>All</v>
          </cell>
          <cell r="E6196" t="str">
            <v>ACs per customer: 1</v>
          </cell>
          <cell r="F6196">
            <v>61.493400000000001</v>
          </cell>
          <cell r="G6196">
            <v>2.2573750000000001</v>
          </cell>
          <cell r="H6196">
            <v>2.1171139999999999</v>
          </cell>
          <cell r="I6196">
            <v>-0.14944540000000001</v>
          </cell>
          <cell r="J6196">
            <v>-6.1151799999999999E-2</v>
          </cell>
          <cell r="K6196">
            <v>0</v>
          </cell>
          <cell r="L6196">
            <v>6.1151799999999999E-2</v>
          </cell>
          <cell r="M6196">
            <v>0.14944540000000001</v>
          </cell>
          <cell r="N6196">
            <v>0.14944540000000001</v>
          </cell>
          <cell r="O6196">
            <v>190</v>
          </cell>
        </row>
        <row r="6197">
          <cell r="A6197" t="str">
            <v>C&amp;I</v>
          </cell>
          <cell r="B6197">
            <v>4</v>
          </cell>
          <cell r="C6197" t="str">
            <v>X</v>
          </cell>
          <cell r="D6197" t="str">
            <v>All</v>
          </cell>
          <cell r="E6197" t="str">
            <v>ACs per customer: 1</v>
          </cell>
          <cell r="F6197">
            <v>60.245100000000001</v>
          </cell>
          <cell r="G6197">
            <v>2.2294700000000001</v>
          </cell>
          <cell r="H6197">
            <v>2.1273810000000002</v>
          </cell>
          <cell r="I6197">
            <v>-0.14883569999999999</v>
          </cell>
          <cell r="J6197">
            <v>-6.0902299999999999E-2</v>
          </cell>
          <cell r="K6197">
            <v>0</v>
          </cell>
          <cell r="L6197">
            <v>6.0902299999999999E-2</v>
          </cell>
          <cell r="M6197">
            <v>0.14883569999999999</v>
          </cell>
          <cell r="N6197">
            <v>0.14883569999999999</v>
          </cell>
          <cell r="O6197">
            <v>190</v>
          </cell>
        </row>
        <row r="6198">
          <cell r="A6198" t="str">
            <v>C&amp;I</v>
          </cell>
          <cell r="B6198">
            <v>5</v>
          </cell>
          <cell r="C6198" t="str">
            <v>X</v>
          </cell>
          <cell r="D6198" t="str">
            <v>All</v>
          </cell>
          <cell r="E6198" t="str">
            <v>ACs per customer: 1</v>
          </cell>
          <cell r="F6198">
            <v>60.245100000000001</v>
          </cell>
          <cell r="G6198">
            <v>2.2080880000000001</v>
          </cell>
          <cell r="H6198">
            <v>2.0871909999999998</v>
          </cell>
          <cell r="I6198">
            <v>-0.14840010000000001</v>
          </cell>
          <cell r="J6198">
            <v>-6.0724100000000003E-2</v>
          </cell>
          <cell r="K6198">
            <v>0</v>
          </cell>
          <cell r="L6198">
            <v>6.0724100000000003E-2</v>
          </cell>
          <cell r="M6198">
            <v>0.14840010000000001</v>
          </cell>
          <cell r="N6198">
            <v>0.14840010000000001</v>
          </cell>
          <cell r="O6198">
            <v>190</v>
          </cell>
        </row>
        <row r="6199">
          <cell r="A6199" t="str">
            <v>C&amp;I</v>
          </cell>
          <cell r="B6199">
            <v>6</v>
          </cell>
          <cell r="C6199" t="str">
            <v>X</v>
          </cell>
          <cell r="D6199" t="str">
            <v>All</v>
          </cell>
          <cell r="E6199" t="str">
            <v>ACs per customer: 1</v>
          </cell>
          <cell r="F6199">
            <v>59.993400000000001</v>
          </cell>
          <cell r="G6199">
            <v>2.4057110000000002</v>
          </cell>
          <cell r="H6199">
            <v>2.3333810000000001</v>
          </cell>
          <cell r="I6199">
            <v>-0.1483187</v>
          </cell>
          <cell r="J6199">
            <v>-6.0690800000000003E-2</v>
          </cell>
          <cell r="K6199">
            <v>0</v>
          </cell>
          <cell r="L6199">
            <v>6.0690800000000003E-2</v>
          </cell>
          <cell r="M6199">
            <v>0.1483187</v>
          </cell>
          <cell r="N6199">
            <v>0.1483187</v>
          </cell>
          <cell r="O6199">
            <v>190</v>
          </cell>
        </row>
        <row r="6200">
          <cell r="A6200" t="str">
            <v>C&amp;I</v>
          </cell>
          <cell r="B6200">
            <v>7</v>
          </cell>
          <cell r="C6200" t="str">
            <v>X</v>
          </cell>
          <cell r="D6200" t="str">
            <v>All</v>
          </cell>
          <cell r="E6200" t="str">
            <v>ACs per customer: 1</v>
          </cell>
          <cell r="F6200">
            <v>59.245100000000001</v>
          </cell>
          <cell r="G6200">
            <v>2.50726</v>
          </cell>
          <cell r="H6200">
            <v>2.5366110000000002</v>
          </cell>
          <cell r="I6200">
            <v>-0.14921019999999999</v>
          </cell>
          <cell r="J6200">
            <v>-6.1055600000000002E-2</v>
          </cell>
          <cell r="K6200">
            <v>0</v>
          </cell>
          <cell r="L6200">
            <v>6.1055600000000002E-2</v>
          </cell>
          <cell r="M6200">
            <v>0.14921019999999999</v>
          </cell>
          <cell r="N6200">
            <v>0.14921019999999999</v>
          </cell>
          <cell r="O6200">
            <v>190</v>
          </cell>
        </row>
        <row r="6201">
          <cell r="A6201" t="str">
            <v>C&amp;I</v>
          </cell>
          <cell r="B6201">
            <v>8</v>
          </cell>
          <cell r="C6201" t="str">
            <v>X</v>
          </cell>
          <cell r="D6201" t="str">
            <v>All</v>
          </cell>
          <cell r="E6201" t="str">
            <v>ACs per customer: 1</v>
          </cell>
          <cell r="F6201">
            <v>60.5</v>
          </cell>
          <cell r="G6201">
            <v>2.8124539999999998</v>
          </cell>
          <cell r="H6201">
            <v>2.663602</v>
          </cell>
          <cell r="I6201">
            <v>-0.1508169</v>
          </cell>
          <cell r="J6201">
            <v>-6.1712999999999997E-2</v>
          </cell>
          <cell r="K6201">
            <v>0</v>
          </cell>
          <cell r="L6201">
            <v>6.1712999999999997E-2</v>
          </cell>
          <cell r="M6201">
            <v>0.1508169</v>
          </cell>
          <cell r="N6201">
            <v>0.1508169</v>
          </cell>
          <cell r="O6201">
            <v>190</v>
          </cell>
        </row>
        <row r="6202">
          <cell r="A6202" t="str">
            <v>C&amp;I</v>
          </cell>
          <cell r="B6202">
            <v>9</v>
          </cell>
          <cell r="C6202" t="str">
            <v>X</v>
          </cell>
          <cell r="D6202" t="str">
            <v>All</v>
          </cell>
          <cell r="E6202" t="str">
            <v>ACs per customer: 1</v>
          </cell>
          <cell r="F6202">
            <v>64.503299999999996</v>
          </cell>
          <cell r="G6202">
            <v>3.4617179999999999</v>
          </cell>
          <cell r="H6202">
            <v>3.1576019999999998</v>
          </cell>
          <cell r="I6202">
            <v>-0.15948109999999999</v>
          </cell>
          <cell r="J6202">
            <v>-6.5258399999999994E-2</v>
          </cell>
          <cell r="K6202">
            <v>0</v>
          </cell>
          <cell r="L6202">
            <v>6.5258399999999994E-2</v>
          </cell>
          <cell r="M6202">
            <v>0.15948109999999999</v>
          </cell>
          <cell r="N6202">
            <v>0.15948109999999999</v>
          </cell>
          <cell r="O6202">
            <v>190</v>
          </cell>
        </row>
        <row r="6203">
          <cell r="A6203" t="str">
            <v>C&amp;I</v>
          </cell>
          <cell r="B6203">
            <v>10</v>
          </cell>
          <cell r="C6203" t="str">
            <v>X</v>
          </cell>
          <cell r="D6203" t="str">
            <v>All</v>
          </cell>
          <cell r="E6203" t="str">
            <v>ACs per customer: 1</v>
          </cell>
          <cell r="F6203">
            <v>67.129099999999994</v>
          </cell>
          <cell r="G6203">
            <v>4.6788480000000003</v>
          </cell>
          <cell r="H6203">
            <v>4.7152390000000004</v>
          </cell>
          <cell r="I6203">
            <v>-0.16691639999999999</v>
          </cell>
          <cell r="J6203">
            <v>-6.8300799999999995E-2</v>
          </cell>
          <cell r="K6203">
            <v>0</v>
          </cell>
          <cell r="L6203">
            <v>6.8300799999999995E-2</v>
          </cell>
          <cell r="M6203">
            <v>0.16691639999999999</v>
          </cell>
          <cell r="N6203">
            <v>0.16691639999999999</v>
          </cell>
          <cell r="O6203">
            <v>190</v>
          </cell>
        </row>
        <row r="6204">
          <cell r="A6204" t="str">
            <v>C&amp;I</v>
          </cell>
          <cell r="B6204">
            <v>11</v>
          </cell>
          <cell r="C6204" t="str">
            <v>X</v>
          </cell>
          <cell r="D6204" t="str">
            <v>All</v>
          </cell>
          <cell r="E6204" t="str">
            <v>ACs per customer: 1</v>
          </cell>
          <cell r="F6204">
            <v>71.129099999999994</v>
          </cell>
          <cell r="G6204">
            <v>5.7965710000000001</v>
          </cell>
          <cell r="H6204">
            <v>5.7282140000000004</v>
          </cell>
          <cell r="I6204">
            <v>-0.19680890000000001</v>
          </cell>
          <cell r="J6204">
            <v>-8.0532599999999996E-2</v>
          </cell>
          <cell r="K6204">
            <v>0</v>
          </cell>
          <cell r="L6204">
            <v>8.0532599999999996E-2</v>
          </cell>
          <cell r="M6204">
            <v>0.19680890000000001</v>
          </cell>
          <cell r="N6204">
            <v>0.19680890000000001</v>
          </cell>
          <cell r="O6204">
            <v>190</v>
          </cell>
        </row>
        <row r="6205">
          <cell r="A6205" t="str">
            <v>C&amp;I</v>
          </cell>
          <cell r="B6205">
            <v>12</v>
          </cell>
          <cell r="C6205" t="str">
            <v>X</v>
          </cell>
          <cell r="D6205" t="str">
            <v>All</v>
          </cell>
          <cell r="E6205" t="str">
            <v>ACs per customer: 1</v>
          </cell>
          <cell r="F6205">
            <v>74.874200000000002</v>
          </cell>
          <cell r="G6205">
            <v>6.5461989999999997</v>
          </cell>
          <cell r="H6205">
            <v>6.6806809999999999</v>
          </cell>
          <cell r="I6205">
            <v>-0.1965385</v>
          </cell>
          <cell r="J6205">
            <v>-8.0421999999999993E-2</v>
          </cell>
          <cell r="K6205">
            <v>0</v>
          </cell>
          <cell r="L6205">
            <v>8.0421999999999993E-2</v>
          </cell>
          <cell r="M6205">
            <v>0.1965385</v>
          </cell>
          <cell r="N6205">
            <v>0.1965385</v>
          </cell>
          <cell r="O6205">
            <v>190</v>
          </cell>
        </row>
        <row r="6206">
          <cell r="A6206" t="str">
            <v>C&amp;I</v>
          </cell>
          <cell r="B6206">
            <v>13</v>
          </cell>
          <cell r="C6206" t="str">
            <v>X</v>
          </cell>
          <cell r="D6206" t="str">
            <v>All</v>
          </cell>
          <cell r="E6206" t="str">
            <v>ACs per customer: 1</v>
          </cell>
          <cell r="F6206">
            <v>79.125799999999998</v>
          </cell>
          <cell r="G6206">
            <v>6.9054679999999999</v>
          </cell>
          <cell r="H6206">
            <v>7.0813600000000001</v>
          </cell>
          <cell r="I6206">
            <v>-0.18237329999999999</v>
          </cell>
          <cell r="J6206">
            <v>-7.4625700000000003E-2</v>
          </cell>
          <cell r="K6206">
            <v>0</v>
          </cell>
          <cell r="L6206">
            <v>7.4625700000000003E-2</v>
          </cell>
          <cell r="M6206">
            <v>0.18237329999999999</v>
          </cell>
          <cell r="N6206">
            <v>0.18237329999999999</v>
          </cell>
          <cell r="O6206">
            <v>190</v>
          </cell>
        </row>
        <row r="6207">
          <cell r="A6207" t="str">
            <v>C&amp;I</v>
          </cell>
          <cell r="B6207">
            <v>14</v>
          </cell>
          <cell r="C6207" t="str">
            <v>X</v>
          </cell>
          <cell r="D6207" t="str">
            <v>All</v>
          </cell>
          <cell r="E6207" t="str">
            <v>ACs per customer: 1</v>
          </cell>
          <cell r="F6207">
            <v>82.503299999999996</v>
          </cell>
          <cell r="G6207">
            <v>7.4231360000000004</v>
          </cell>
          <cell r="H6207">
            <v>7.683395</v>
          </cell>
          <cell r="I6207">
            <v>-0.18585879999999999</v>
          </cell>
          <cell r="J6207">
            <v>-7.6051900000000006E-2</v>
          </cell>
          <cell r="K6207">
            <v>0</v>
          </cell>
          <cell r="L6207">
            <v>7.6051900000000006E-2</v>
          </cell>
          <cell r="M6207">
            <v>0.18585879999999999</v>
          </cell>
          <cell r="N6207">
            <v>0.18585879999999999</v>
          </cell>
          <cell r="O6207">
            <v>190</v>
          </cell>
        </row>
        <row r="6208">
          <cell r="A6208" t="str">
            <v>C&amp;I</v>
          </cell>
          <cell r="B6208">
            <v>15</v>
          </cell>
          <cell r="C6208" t="str">
            <v>X</v>
          </cell>
          <cell r="D6208" t="str">
            <v>All</v>
          </cell>
          <cell r="E6208" t="str">
            <v>ACs per customer: 1</v>
          </cell>
          <cell r="F6208">
            <v>85.751599999999996</v>
          </cell>
          <cell r="G6208">
            <v>8.2943200000000008</v>
          </cell>
          <cell r="H6208">
            <v>7.7920449999999999</v>
          </cell>
          <cell r="I6208">
            <v>-0.1746028</v>
          </cell>
          <cell r="J6208">
            <v>-7.1445999999999996E-2</v>
          </cell>
          <cell r="K6208">
            <v>0</v>
          </cell>
          <cell r="L6208">
            <v>7.1445999999999996E-2</v>
          </cell>
          <cell r="M6208">
            <v>0.1746028</v>
          </cell>
          <cell r="N6208">
            <v>0.1746028</v>
          </cell>
          <cell r="O6208">
            <v>190</v>
          </cell>
        </row>
        <row r="6209">
          <cell r="A6209" t="str">
            <v>C&amp;I</v>
          </cell>
          <cell r="B6209">
            <v>16</v>
          </cell>
          <cell r="C6209" t="str">
            <v>X</v>
          </cell>
          <cell r="D6209" t="str">
            <v>All</v>
          </cell>
          <cell r="E6209" t="str">
            <v>ACs per customer: 1</v>
          </cell>
          <cell r="F6209">
            <v>87.374200000000002</v>
          </cell>
          <cell r="G6209">
            <v>8.2616650000000007</v>
          </cell>
          <cell r="H6209">
            <v>7.9223160000000004</v>
          </cell>
          <cell r="I6209">
            <v>-0.2045631</v>
          </cell>
          <cell r="J6209">
            <v>-8.3705600000000005E-2</v>
          </cell>
          <cell r="K6209">
            <v>0</v>
          </cell>
          <cell r="L6209">
            <v>8.3705600000000005E-2</v>
          </cell>
          <cell r="M6209">
            <v>0.2045631</v>
          </cell>
          <cell r="N6209">
            <v>0.2045631</v>
          </cell>
          <cell r="O6209">
            <v>190</v>
          </cell>
        </row>
        <row r="6210">
          <cell r="A6210" t="str">
            <v>C&amp;I</v>
          </cell>
          <cell r="B6210">
            <v>17</v>
          </cell>
          <cell r="C6210" t="str">
            <v>X</v>
          </cell>
          <cell r="D6210" t="str">
            <v>All</v>
          </cell>
          <cell r="E6210" t="str">
            <v>ACs per customer: 1</v>
          </cell>
          <cell r="F6210">
            <v>88.122500000000002</v>
          </cell>
          <cell r="G6210">
            <v>8.1135319999999993</v>
          </cell>
          <cell r="H6210">
            <v>7.5681320000000003</v>
          </cell>
          <cell r="I6210">
            <v>-0.2105407</v>
          </cell>
          <cell r="J6210">
            <v>-8.6151599999999995E-2</v>
          </cell>
          <cell r="K6210">
            <v>0</v>
          </cell>
          <cell r="L6210">
            <v>8.6151599999999995E-2</v>
          </cell>
          <cell r="M6210">
            <v>0.2105407</v>
          </cell>
          <cell r="N6210">
            <v>0.2105407</v>
          </cell>
          <cell r="O6210">
            <v>190</v>
          </cell>
        </row>
        <row r="6211">
          <cell r="A6211" t="str">
            <v>C&amp;I</v>
          </cell>
          <cell r="B6211">
            <v>18</v>
          </cell>
          <cell r="C6211" t="str">
            <v>X</v>
          </cell>
          <cell r="D6211" t="str">
            <v>All</v>
          </cell>
          <cell r="E6211" t="str">
            <v>ACs per customer: 1</v>
          </cell>
          <cell r="F6211">
            <v>86.503299999999996</v>
          </cell>
          <cell r="G6211">
            <v>7.0405340000000001</v>
          </cell>
          <cell r="H6211">
            <v>7.3015350000000003</v>
          </cell>
          <cell r="I6211">
            <v>-0.20891319999999999</v>
          </cell>
          <cell r="J6211">
            <v>-8.5485599999999995E-2</v>
          </cell>
          <cell r="K6211">
            <v>0</v>
          </cell>
          <cell r="L6211">
            <v>8.5485599999999995E-2</v>
          </cell>
          <cell r="M6211">
            <v>0.20891319999999999</v>
          </cell>
          <cell r="N6211">
            <v>0.20891319999999999</v>
          </cell>
          <cell r="O6211">
            <v>190</v>
          </cell>
        </row>
        <row r="6212">
          <cell r="A6212" t="str">
            <v>C&amp;I</v>
          </cell>
          <cell r="B6212">
            <v>19</v>
          </cell>
          <cell r="C6212" t="str">
            <v>X</v>
          </cell>
          <cell r="D6212" t="str">
            <v>All</v>
          </cell>
          <cell r="E6212" t="str">
            <v>ACs per customer: 1</v>
          </cell>
          <cell r="F6212">
            <v>83.377499999999998</v>
          </cell>
          <cell r="G6212">
            <v>6.0977579999999998</v>
          </cell>
          <cell r="H6212">
            <v>6.3228400000000002</v>
          </cell>
          <cell r="I6212">
            <v>-0.21486640000000001</v>
          </cell>
          <cell r="J6212">
            <v>-8.7921600000000003E-2</v>
          </cell>
          <cell r="K6212">
            <v>0</v>
          </cell>
          <cell r="L6212">
            <v>8.7921600000000003E-2</v>
          </cell>
          <cell r="M6212">
            <v>0.21486640000000001</v>
          </cell>
          <cell r="N6212">
            <v>0.21486640000000001</v>
          </cell>
          <cell r="O6212">
            <v>190</v>
          </cell>
        </row>
        <row r="6213">
          <cell r="A6213" t="str">
            <v>C&amp;I</v>
          </cell>
          <cell r="B6213">
            <v>20</v>
          </cell>
          <cell r="C6213" t="str">
            <v>X</v>
          </cell>
          <cell r="D6213" t="str">
            <v>All</v>
          </cell>
          <cell r="E6213" t="str">
            <v>ACs per customer: 1</v>
          </cell>
          <cell r="F6213">
            <v>78.374200000000002</v>
          </cell>
          <cell r="G6213">
            <v>5.1003340000000001</v>
          </cell>
          <cell r="H6213">
            <v>5.4387470000000002</v>
          </cell>
          <cell r="I6213">
            <v>-0.2048798</v>
          </cell>
          <cell r="J6213">
            <v>-8.3835099999999996E-2</v>
          </cell>
          <cell r="K6213">
            <v>0</v>
          </cell>
          <cell r="L6213">
            <v>8.3835099999999996E-2</v>
          </cell>
          <cell r="M6213">
            <v>0.2048798</v>
          </cell>
          <cell r="N6213">
            <v>0.2048798</v>
          </cell>
          <cell r="O6213">
            <v>190</v>
          </cell>
        </row>
        <row r="6214">
          <cell r="A6214" t="str">
            <v>C&amp;I</v>
          </cell>
          <cell r="B6214">
            <v>21</v>
          </cell>
          <cell r="C6214" t="str">
            <v>X</v>
          </cell>
          <cell r="D6214" t="str">
            <v>All</v>
          </cell>
          <cell r="E6214" t="str">
            <v>ACs per customer: 1</v>
          </cell>
          <cell r="F6214">
            <v>73.996700000000004</v>
          </cell>
          <cell r="G6214">
            <v>4.6954409999999998</v>
          </cell>
          <cell r="H6214">
            <v>4.8740110000000003</v>
          </cell>
          <cell r="I6214">
            <v>-0.19126779999999999</v>
          </cell>
          <cell r="J6214">
            <v>-7.8265199999999993E-2</v>
          </cell>
          <cell r="K6214">
            <v>0</v>
          </cell>
          <cell r="L6214">
            <v>7.8265199999999993E-2</v>
          </cell>
          <cell r="M6214">
            <v>0.19126779999999999</v>
          </cell>
          <cell r="N6214">
            <v>0.19126779999999999</v>
          </cell>
          <cell r="O6214">
            <v>190</v>
          </cell>
        </row>
        <row r="6215">
          <cell r="A6215" t="str">
            <v>C&amp;I</v>
          </cell>
          <cell r="B6215">
            <v>22</v>
          </cell>
          <cell r="C6215" t="str">
            <v>X</v>
          </cell>
          <cell r="D6215" t="str">
            <v>All</v>
          </cell>
          <cell r="E6215" t="str">
            <v>ACs per customer: 1</v>
          </cell>
          <cell r="F6215">
            <v>72.622500000000002</v>
          </cell>
          <cell r="G6215">
            <v>3.714744</v>
          </cell>
          <cell r="H6215">
            <v>3.8304149999999999</v>
          </cell>
          <cell r="I6215">
            <v>-0.1905278</v>
          </cell>
          <cell r="J6215">
            <v>-7.7962400000000001E-2</v>
          </cell>
          <cell r="K6215">
            <v>0</v>
          </cell>
          <cell r="L6215">
            <v>7.7962400000000001E-2</v>
          </cell>
          <cell r="M6215">
            <v>0.1905278</v>
          </cell>
          <cell r="N6215">
            <v>0.1905278</v>
          </cell>
          <cell r="O6215">
            <v>190</v>
          </cell>
        </row>
        <row r="6216">
          <cell r="A6216" t="str">
            <v>C&amp;I</v>
          </cell>
          <cell r="B6216">
            <v>23</v>
          </cell>
          <cell r="C6216" t="str">
            <v>X</v>
          </cell>
          <cell r="D6216" t="str">
            <v>All</v>
          </cell>
          <cell r="E6216" t="str">
            <v>ACs per customer: 1</v>
          </cell>
          <cell r="F6216">
            <v>71.122500000000002</v>
          </cell>
          <cell r="G6216">
            <v>3.162944</v>
          </cell>
          <cell r="H6216">
            <v>3.2881119999999999</v>
          </cell>
          <cell r="I6216">
            <v>-0.1697005</v>
          </cell>
          <cell r="J6216">
            <v>-6.9440100000000005E-2</v>
          </cell>
          <cell r="K6216">
            <v>0</v>
          </cell>
          <cell r="L6216">
            <v>6.9440100000000005E-2</v>
          </cell>
          <cell r="M6216">
            <v>0.1697005</v>
          </cell>
          <cell r="N6216">
            <v>0.1697005</v>
          </cell>
          <cell r="O6216">
            <v>190</v>
          </cell>
        </row>
        <row r="6217">
          <cell r="A6217" t="str">
            <v>C&amp;I</v>
          </cell>
          <cell r="B6217">
            <v>24</v>
          </cell>
          <cell r="C6217" t="str">
            <v>X</v>
          </cell>
          <cell r="D6217" t="str">
            <v>All</v>
          </cell>
          <cell r="E6217" t="str">
            <v>ACs per customer: 1</v>
          </cell>
          <cell r="F6217">
            <v>70.370900000000006</v>
          </cell>
          <cell r="G6217">
            <v>3.0617899999999998</v>
          </cell>
          <cell r="H6217">
            <v>3.0265040000000001</v>
          </cell>
          <cell r="I6217">
            <v>-0.16410250000000001</v>
          </cell>
          <cell r="J6217">
            <v>-6.7149399999999998E-2</v>
          </cell>
          <cell r="K6217">
            <v>0</v>
          </cell>
          <cell r="L6217">
            <v>6.7149399999999998E-2</v>
          </cell>
          <cell r="M6217">
            <v>0.16410250000000001</v>
          </cell>
          <cell r="N6217">
            <v>0.16410250000000001</v>
          </cell>
          <cell r="O6217">
            <v>190</v>
          </cell>
        </row>
        <row r="6218">
          <cell r="A6218" t="str">
            <v>C&amp;I</v>
          </cell>
          <cell r="B6218">
            <v>1</v>
          </cell>
          <cell r="C6218" t="str">
            <v>X</v>
          </cell>
          <cell r="D6218" t="str">
            <v>All</v>
          </cell>
          <cell r="E6218" t="str">
            <v>ACs per customer: 2-3</v>
          </cell>
          <cell r="F6218">
            <v>64</v>
          </cell>
          <cell r="G6218">
            <v>2.4486490000000001</v>
          </cell>
          <cell r="H6218">
            <v>1.8555109999999999</v>
          </cell>
          <cell r="I6218">
            <v>-0.75564319999999996</v>
          </cell>
          <cell r="J6218">
            <v>-0.30920310000000001</v>
          </cell>
          <cell r="K6218">
            <v>0</v>
          </cell>
          <cell r="L6218">
            <v>0.30920310000000001</v>
          </cell>
          <cell r="M6218">
            <v>0.75564319999999996</v>
          </cell>
          <cell r="N6218">
            <v>0.75564319999999996</v>
          </cell>
          <cell r="O6218">
            <v>105</v>
          </cell>
        </row>
        <row r="6219">
          <cell r="A6219" t="str">
            <v>C&amp;I</v>
          </cell>
          <cell r="B6219">
            <v>2</v>
          </cell>
          <cell r="C6219" t="str">
            <v>X</v>
          </cell>
          <cell r="D6219" t="str">
            <v>All</v>
          </cell>
          <cell r="E6219" t="str">
            <v>ACs per customer: 2-3</v>
          </cell>
          <cell r="F6219">
            <v>63</v>
          </cell>
          <cell r="G6219">
            <v>2.3313809999999999</v>
          </cell>
          <cell r="H6219">
            <v>1.945897</v>
          </cell>
          <cell r="I6219">
            <v>-0.75096949999999996</v>
          </cell>
          <cell r="J6219">
            <v>-0.30729060000000002</v>
          </cell>
          <cell r="K6219">
            <v>0</v>
          </cell>
          <cell r="L6219">
            <v>0.30729060000000002</v>
          </cell>
          <cell r="M6219">
            <v>0.75096949999999996</v>
          </cell>
          <cell r="N6219">
            <v>0.75096949999999996</v>
          </cell>
          <cell r="O6219">
            <v>105</v>
          </cell>
        </row>
        <row r="6220">
          <cell r="A6220" t="str">
            <v>C&amp;I</v>
          </cell>
          <cell r="B6220">
            <v>3</v>
          </cell>
          <cell r="C6220" t="str">
            <v>X</v>
          </cell>
          <cell r="D6220" t="str">
            <v>All</v>
          </cell>
          <cell r="E6220" t="str">
            <v>ACs per customer: 2-3</v>
          </cell>
          <cell r="F6220">
            <v>62.5</v>
          </cell>
          <cell r="G6220">
            <v>2.314117</v>
          </cell>
          <cell r="H6220">
            <v>1.7867569999999999</v>
          </cell>
          <cell r="I6220">
            <v>-0.74991490000000005</v>
          </cell>
          <cell r="J6220">
            <v>-0.3068591</v>
          </cell>
          <cell r="K6220">
            <v>0</v>
          </cell>
          <cell r="L6220">
            <v>0.3068591</v>
          </cell>
          <cell r="M6220">
            <v>0.74991490000000005</v>
          </cell>
          <cell r="N6220">
            <v>0.74991490000000005</v>
          </cell>
          <cell r="O6220">
            <v>105</v>
          </cell>
        </row>
        <row r="6221">
          <cell r="A6221" t="str">
            <v>C&amp;I</v>
          </cell>
          <cell r="B6221">
            <v>4</v>
          </cell>
          <cell r="C6221" t="str">
            <v>X</v>
          </cell>
          <cell r="D6221" t="str">
            <v>All</v>
          </cell>
          <cell r="E6221" t="str">
            <v>ACs per customer: 2-3</v>
          </cell>
          <cell r="F6221">
            <v>61</v>
          </cell>
          <cell r="G6221">
            <v>2.2340939999999998</v>
          </cell>
          <cell r="H6221">
            <v>1.858997</v>
          </cell>
          <cell r="I6221">
            <v>-0.74941679999999999</v>
          </cell>
          <cell r="J6221">
            <v>-0.30665530000000002</v>
          </cell>
          <cell r="K6221">
            <v>0</v>
          </cell>
          <cell r="L6221">
            <v>0.30665530000000002</v>
          </cell>
          <cell r="M6221">
            <v>0.74941679999999999</v>
          </cell>
          <cell r="N6221">
            <v>0.74941679999999999</v>
          </cell>
          <cell r="O6221">
            <v>105</v>
          </cell>
        </row>
        <row r="6222">
          <cell r="A6222" t="str">
            <v>C&amp;I</v>
          </cell>
          <cell r="B6222">
            <v>5</v>
          </cell>
          <cell r="C6222" t="str">
            <v>X</v>
          </cell>
          <cell r="D6222" t="str">
            <v>All</v>
          </cell>
          <cell r="E6222" t="str">
            <v>ACs per customer: 2-3</v>
          </cell>
          <cell r="F6222">
            <v>61</v>
          </cell>
          <cell r="G6222">
            <v>2.230038</v>
          </cell>
          <cell r="H6222">
            <v>1.9193789999999999</v>
          </cell>
          <cell r="I6222">
            <v>-0.7488572</v>
          </cell>
          <cell r="J6222">
            <v>-0.30642629999999998</v>
          </cell>
          <cell r="K6222">
            <v>0</v>
          </cell>
          <cell r="L6222">
            <v>0.30642629999999998</v>
          </cell>
          <cell r="M6222">
            <v>0.7488572</v>
          </cell>
          <cell r="N6222">
            <v>0.7488572</v>
          </cell>
          <cell r="O6222">
            <v>105</v>
          </cell>
        </row>
        <row r="6223">
          <cell r="A6223" t="str">
            <v>C&amp;I</v>
          </cell>
          <cell r="B6223">
            <v>6</v>
          </cell>
          <cell r="C6223" t="str">
            <v>X</v>
          </cell>
          <cell r="D6223" t="str">
            <v>All</v>
          </cell>
          <cell r="E6223" t="str">
            <v>ACs per customer: 2-3</v>
          </cell>
          <cell r="F6223">
            <v>61</v>
          </cell>
          <cell r="G6223">
            <v>2.158283</v>
          </cell>
          <cell r="H6223">
            <v>1.8307199999999999</v>
          </cell>
          <cell r="I6223">
            <v>-0.7484885</v>
          </cell>
          <cell r="J6223">
            <v>-0.30627539999999998</v>
          </cell>
          <cell r="K6223">
            <v>0</v>
          </cell>
          <cell r="L6223">
            <v>0.30627539999999998</v>
          </cell>
          <cell r="M6223">
            <v>0.7484885</v>
          </cell>
          <cell r="N6223">
            <v>0.7484885</v>
          </cell>
          <cell r="O6223">
            <v>105</v>
          </cell>
        </row>
        <row r="6224">
          <cell r="A6224" t="str">
            <v>C&amp;I</v>
          </cell>
          <cell r="B6224">
            <v>7</v>
          </cell>
          <cell r="C6224" t="str">
            <v>X</v>
          </cell>
          <cell r="D6224" t="str">
            <v>All</v>
          </cell>
          <cell r="E6224" t="str">
            <v>ACs per customer: 2-3</v>
          </cell>
          <cell r="F6224">
            <v>60</v>
          </cell>
          <cell r="G6224">
            <v>3.5842019999999999</v>
          </cell>
          <cell r="H6224">
            <v>3.9488219999999998</v>
          </cell>
          <cell r="I6224">
            <v>-0.77794870000000005</v>
          </cell>
          <cell r="J6224">
            <v>-0.31833030000000001</v>
          </cell>
          <cell r="K6224">
            <v>0</v>
          </cell>
          <cell r="L6224">
            <v>0.31833030000000001</v>
          </cell>
          <cell r="M6224">
            <v>0.77794870000000005</v>
          </cell>
          <cell r="N6224">
            <v>0.77794870000000005</v>
          </cell>
          <cell r="O6224">
            <v>105</v>
          </cell>
        </row>
        <row r="6225">
          <cell r="A6225" t="str">
            <v>C&amp;I</v>
          </cell>
          <cell r="B6225">
            <v>8</v>
          </cell>
          <cell r="C6225" t="str">
            <v>X</v>
          </cell>
          <cell r="D6225" t="str">
            <v>All</v>
          </cell>
          <cell r="E6225" t="str">
            <v>ACs per customer: 2-3</v>
          </cell>
          <cell r="F6225">
            <v>60.5</v>
          </cell>
          <cell r="G6225">
            <v>4.1600149999999996</v>
          </cell>
          <cell r="H6225">
            <v>4.4372290000000003</v>
          </cell>
          <cell r="I6225">
            <v>-0.75680029999999998</v>
          </cell>
          <cell r="J6225">
            <v>-0.30967650000000002</v>
          </cell>
          <cell r="K6225">
            <v>0</v>
          </cell>
          <cell r="L6225">
            <v>0.30967650000000002</v>
          </cell>
          <cell r="M6225">
            <v>0.75680029999999998</v>
          </cell>
          <cell r="N6225">
            <v>0.75680029999999998</v>
          </cell>
          <cell r="O6225">
            <v>105</v>
          </cell>
        </row>
        <row r="6226">
          <cell r="A6226" t="str">
            <v>C&amp;I</v>
          </cell>
          <cell r="B6226">
            <v>9</v>
          </cell>
          <cell r="C6226" t="str">
            <v>X</v>
          </cell>
          <cell r="D6226" t="str">
            <v>All</v>
          </cell>
          <cell r="E6226" t="str">
            <v>ACs per customer: 2-3</v>
          </cell>
          <cell r="F6226">
            <v>64</v>
          </cell>
          <cell r="G6226">
            <v>6.9022959999999998</v>
          </cell>
          <cell r="H6226">
            <v>5.5306550000000003</v>
          </cell>
          <cell r="I6226">
            <v>-0.92314989999999997</v>
          </cell>
          <cell r="J6226">
            <v>-0.37774540000000001</v>
          </cell>
          <cell r="K6226">
            <v>0</v>
          </cell>
          <cell r="L6226">
            <v>0.37774540000000001</v>
          </cell>
          <cell r="M6226">
            <v>0.92314989999999997</v>
          </cell>
          <cell r="N6226">
            <v>0.92314989999999997</v>
          </cell>
          <cell r="O6226">
            <v>105</v>
          </cell>
        </row>
        <row r="6227">
          <cell r="A6227" t="str">
            <v>C&amp;I</v>
          </cell>
          <cell r="B6227">
            <v>10</v>
          </cell>
          <cell r="C6227" t="str">
            <v>X</v>
          </cell>
          <cell r="D6227" t="str">
            <v>All</v>
          </cell>
          <cell r="E6227" t="str">
            <v>ACs per customer: 2-3</v>
          </cell>
          <cell r="F6227">
            <v>66.5</v>
          </cell>
          <cell r="G6227">
            <v>9.2414679999999993</v>
          </cell>
          <cell r="H6227">
            <v>8.9157810000000008</v>
          </cell>
          <cell r="I6227">
            <v>-1.669977</v>
          </cell>
          <cell r="J6227">
            <v>-0.68334110000000003</v>
          </cell>
          <cell r="K6227">
            <v>0</v>
          </cell>
          <cell r="L6227">
            <v>0.68334110000000003</v>
          </cell>
          <cell r="M6227">
            <v>1.669977</v>
          </cell>
          <cell r="N6227">
            <v>1.669977</v>
          </cell>
          <cell r="O6227">
            <v>105</v>
          </cell>
        </row>
        <row r="6228">
          <cell r="A6228" t="str">
            <v>C&amp;I</v>
          </cell>
          <cell r="B6228">
            <v>11</v>
          </cell>
          <cell r="C6228" t="str">
            <v>X</v>
          </cell>
          <cell r="D6228" t="str">
            <v>All</v>
          </cell>
          <cell r="E6228" t="str">
            <v>ACs per customer: 2-3</v>
          </cell>
          <cell r="F6228">
            <v>70.5</v>
          </cell>
          <cell r="G6228">
            <v>9.9760480000000005</v>
          </cell>
          <cell r="H6228">
            <v>8.5418889999999994</v>
          </cell>
          <cell r="I6228">
            <v>-1.0834250000000001</v>
          </cell>
          <cell r="J6228">
            <v>-0.44332870000000002</v>
          </cell>
          <cell r="K6228">
            <v>0</v>
          </cell>
          <cell r="L6228">
            <v>0.44332870000000002</v>
          </cell>
          <cell r="M6228">
            <v>1.0834250000000001</v>
          </cell>
          <cell r="N6228">
            <v>1.0834250000000001</v>
          </cell>
          <cell r="O6228">
            <v>105</v>
          </cell>
        </row>
        <row r="6229">
          <cell r="A6229" t="str">
            <v>C&amp;I</v>
          </cell>
          <cell r="B6229">
            <v>12</v>
          </cell>
          <cell r="C6229" t="str">
            <v>X</v>
          </cell>
          <cell r="D6229" t="str">
            <v>All</v>
          </cell>
          <cell r="E6229" t="str">
            <v>ACs per customer: 2-3</v>
          </cell>
          <cell r="F6229">
            <v>75</v>
          </cell>
          <cell r="G6229">
            <v>10.960839999999999</v>
          </cell>
          <cell r="H6229">
            <v>12.985749999999999</v>
          </cell>
          <cell r="I6229">
            <v>-1.04915</v>
          </cell>
          <cell r="J6229">
            <v>-0.42930390000000002</v>
          </cell>
          <cell r="K6229">
            <v>0</v>
          </cell>
          <cell r="L6229">
            <v>0.42930390000000002</v>
          </cell>
          <cell r="M6229">
            <v>1.04915</v>
          </cell>
          <cell r="N6229">
            <v>1.04915</v>
          </cell>
          <cell r="O6229">
            <v>105</v>
          </cell>
        </row>
        <row r="6230">
          <cell r="A6230" t="str">
            <v>C&amp;I</v>
          </cell>
          <cell r="B6230">
            <v>13</v>
          </cell>
          <cell r="C6230" t="str">
            <v>X</v>
          </cell>
          <cell r="D6230" t="str">
            <v>All</v>
          </cell>
          <cell r="E6230" t="str">
            <v>ACs per customer: 2-3</v>
          </cell>
          <cell r="F6230">
            <v>79</v>
          </cell>
          <cell r="G6230">
            <v>8.7611270000000001</v>
          </cell>
          <cell r="H6230">
            <v>9.6328250000000004</v>
          </cell>
          <cell r="I6230">
            <v>-1.263998</v>
          </cell>
          <cell r="J6230">
            <v>-0.51721790000000001</v>
          </cell>
          <cell r="K6230">
            <v>0</v>
          </cell>
          <cell r="L6230">
            <v>0.51721790000000001</v>
          </cell>
          <cell r="M6230">
            <v>1.263998</v>
          </cell>
          <cell r="N6230">
            <v>1.263998</v>
          </cell>
          <cell r="O6230">
            <v>105</v>
          </cell>
        </row>
        <row r="6231">
          <cell r="A6231" t="str">
            <v>C&amp;I</v>
          </cell>
          <cell r="B6231">
            <v>14</v>
          </cell>
          <cell r="C6231" t="str">
            <v>X</v>
          </cell>
          <cell r="D6231" t="str">
            <v>All</v>
          </cell>
          <cell r="E6231" t="str">
            <v>ACs per customer: 2-3</v>
          </cell>
          <cell r="F6231">
            <v>82</v>
          </cell>
          <cell r="G6231">
            <v>9.8443660000000008</v>
          </cell>
          <cell r="H6231">
            <v>10.61778</v>
          </cell>
          <cell r="I6231">
            <v>-1.603934</v>
          </cell>
          <cell r="J6231">
            <v>-0.65631680000000003</v>
          </cell>
          <cell r="K6231">
            <v>0</v>
          </cell>
          <cell r="L6231">
            <v>0.65631680000000003</v>
          </cell>
          <cell r="M6231">
            <v>1.603934</v>
          </cell>
          <cell r="N6231">
            <v>1.603934</v>
          </cell>
          <cell r="O6231">
            <v>105</v>
          </cell>
        </row>
        <row r="6232">
          <cell r="A6232" t="str">
            <v>C&amp;I</v>
          </cell>
          <cell r="B6232">
            <v>15</v>
          </cell>
          <cell r="C6232" t="str">
            <v>X</v>
          </cell>
          <cell r="D6232" t="str">
            <v>All</v>
          </cell>
          <cell r="E6232" t="str">
            <v>ACs per customer: 2-3</v>
          </cell>
          <cell r="F6232">
            <v>85.5</v>
          </cell>
          <cell r="G6232">
            <v>10.841060000000001</v>
          </cell>
          <cell r="H6232">
            <v>8.6052070000000001</v>
          </cell>
          <cell r="I6232">
            <v>-0.79956130000000003</v>
          </cell>
          <cell r="J6232">
            <v>-0.32717400000000002</v>
          </cell>
          <cell r="K6232">
            <v>0</v>
          </cell>
          <cell r="L6232">
            <v>0.32717400000000002</v>
          </cell>
          <cell r="M6232">
            <v>0.79956130000000003</v>
          </cell>
          <cell r="N6232">
            <v>0.79956130000000003</v>
          </cell>
          <cell r="O6232">
            <v>105</v>
          </cell>
        </row>
        <row r="6233">
          <cell r="A6233" t="str">
            <v>C&amp;I</v>
          </cell>
          <cell r="B6233">
            <v>16</v>
          </cell>
          <cell r="C6233" t="str">
            <v>X</v>
          </cell>
          <cell r="D6233" t="str">
            <v>All</v>
          </cell>
          <cell r="E6233" t="str">
            <v>ACs per customer: 2-3</v>
          </cell>
          <cell r="F6233">
            <v>87.5</v>
          </cell>
          <cell r="G6233">
            <v>10.42047</v>
          </cell>
          <cell r="H6233">
            <v>10.07499</v>
          </cell>
          <cell r="I6233">
            <v>-0.90012510000000001</v>
          </cell>
          <cell r="J6233">
            <v>-0.36832389999999998</v>
          </cell>
          <cell r="K6233">
            <v>0</v>
          </cell>
          <cell r="L6233">
            <v>0.36832389999999998</v>
          </cell>
          <cell r="M6233">
            <v>0.90012510000000001</v>
          </cell>
          <cell r="N6233">
            <v>0.90012510000000001</v>
          </cell>
          <cell r="O6233">
            <v>105</v>
          </cell>
        </row>
        <row r="6234">
          <cell r="A6234" t="str">
            <v>C&amp;I</v>
          </cell>
          <cell r="B6234">
            <v>17</v>
          </cell>
          <cell r="C6234" t="str">
            <v>X</v>
          </cell>
          <cell r="D6234" t="str">
            <v>All</v>
          </cell>
          <cell r="E6234" t="str">
            <v>ACs per customer: 2-3</v>
          </cell>
          <cell r="F6234">
            <v>88.5</v>
          </cell>
          <cell r="G6234">
            <v>7.3306570000000004</v>
          </cell>
          <cell r="H6234">
            <v>11.07009</v>
          </cell>
          <cell r="I6234">
            <v>-0.87290000000000001</v>
          </cell>
          <cell r="J6234">
            <v>-0.35718359999999999</v>
          </cell>
          <cell r="K6234">
            <v>0</v>
          </cell>
          <cell r="L6234">
            <v>0.35718359999999999</v>
          </cell>
          <cell r="M6234">
            <v>0.87290000000000001</v>
          </cell>
          <cell r="N6234">
            <v>0.87290000000000001</v>
          </cell>
          <cell r="O6234">
            <v>105</v>
          </cell>
        </row>
        <row r="6235">
          <cell r="A6235" t="str">
            <v>C&amp;I</v>
          </cell>
          <cell r="B6235">
            <v>18</v>
          </cell>
          <cell r="C6235" t="str">
            <v>X</v>
          </cell>
          <cell r="D6235" t="str">
            <v>All</v>
          </cell>
          <cell r="E6235" t="str">
            <v>ACs per customer: 2-3</v>
          </cell>
          <cell r="F6235">
            <v>86</v>
          </cell>
          <cell r="G6235">
            <v>4.1401529999999998</v>
          </cell>
          <cell r="H6235">
            <v>3.4896229999999999</v>
          </cell>
          <cell r="I6235">
            <v>-0.80400510000000003</v>
          </cell>
          <cell r="J6235">
            <v>-0.32899240000000002</v>
          </cell>
          <cell r="K6235">
            <v>0</v>
          </cell>
          <cell r="L6235">
            <v>0.32899240000000002</v>
          </cell>
          <cell r="M6235">
            <v>0.80400510000000003</v>
          </cell>
          <cell r="N6235">
            <v>0.80400510000000003</v>
          </cell>
          <cell r="O6235">
            <v>105</v>
          </cell>
        </row>
        <row r="6236">
          <cell r="A6236" t="str">
            <v>C&amp;I</v>
          </cell>
          <cell r="B6236">
            <v>19</v>
          </cell>
          <cell r="C6236" t="str">
            <v>X</v>
          </cell>
          <cell r="D6236" t="str">
            <v>All</v>
          </cell>
          <cell r="E6236" t="str">
            <v>ACs per customer: 2-3</v>
          </cell>
          <cell r="F6236">
            <v>83</v>
          </cell>
          <cell r="G6236">
            <v>3.253876</v>
          </cell>
          <cell r="H6236">
            <v>1.652968</v>
          </cell>
          <cell r="I6236">
            <v>-0.76252169999999997</v>
          </cell>
          <cell r="J6236">
            <v>-0.31201770000000001</v>
          </cell>
          <cell r="K6236">
            <v>0</v>
          </cell>
          <cell r="L6236">
            <v>0.31201770000000001</v>
          </cell>
          <cell r="M6236">
            <v>0.76252169999999997</v>
          </cell>
          <cell r="N6236">
            <v>0.76252169999999997</v>
          </cell>
          <cell r="O6236">
            <v>105</v>
          </cell>
        </row>
        <row r="6237">
          <cell r="A6237" t="str">
            <v>C&amp;I</v>
          </cell>
          <cell r="B6237">
            <v>20</v>
          </cell>
          <cell r="C6237" t="str">
            <v>X</v>
          </cell>
          <cell r="D6237" t="str">
            <v>All</v>
          </cell>
          <cell r="E6237" t="str">
            <v>ACs per customer: 2-3</v>
          </cell>
          <cell r="F6237">
            <v>78.5</v>
          </cell>
          <cell r="G6237">
            <v>2.4780519999999999</v>
          </cell>
          <cell r="H6237">
            <v>1.7684679999999999</v>
          </cell>
          <cell r="I6237">
            <v>-0.73669150000000005</v>
          </cell>
          <cell r="J6237">
            <v>-0.3014482</v>
          </cell>
          <cell r="K6237">
            <v>0</v>
          </cell>
          <cell r="L6237">
            <v>0.3014482</v>
          </cell>
          <cell r="M6237">
            <v>0.73669150000000005</v>
          </cell>
          <cell r="N6237">
            <v>0.73669150000000005</v>
          </cell>
          <cell r="O6237">
            <v>105</v>
          </cell>
        </row>
        <row r="6238">
          <cell r="A6238" t="str">
            <v>C&amp;I</v>
          </cell>
          <cell r="B6238">
            <v>21</v>
          </cell>
          <cell r="C6238" t="str">
            <v>X</v>
          </cell>
          <cell r="D6238" t="str">
            <v>All</v>
          </cell>
          <cell r="E6238" t="str">
            <v>ACs per customer: 2-3</v>
          </cell>
          <cell r="F6238">
            <v>74.5</v>
          </cell>
          <cell r="G6238">
            <v>2.4164530000000002</v>
          </cell>
          <cell r="H6238">
            <v>2.2407119999999998</v>
          </cell>
          <cell r="I6238">
            <v>-0.76793619999999996</v>
          </cell>
          <cell r="J6238">
            <v>-0.31423319999999999</v>
          </cell>
          <cell r="K6238">
            <v>0</v>
          </cell>
          <cell r="L6238">
            <v>0.31423319999999999</v>
          </cell>
          <cell r="M6238">
            <v>0.76793619999999996</v>
          </cell>
          <cell r="N6238">
            <v>0.76793619999999996</v>
          </cell>
          <cell r="O6238">
            <v>105</v>
          </cell>
        </row>
        <row r="6239">
          <cell r="A6239" t="str">
            <v>C&amp;I</v>
          </cell>
          <cell r="B6239">
            <v>22</v>
          </cell>
          <cell r="C6239" t="str">
            <v>X</v>
          </cell>
          <cell r="D6239" t="str">
            <v>All</v>
          </cell>
          <cell r="E6239" t="str">
            <v>ACs per customer: 2-3</v>
          </cell>
          <cell r="F6239">
            <v>73</v>
          </cell>
          <cell r="G6239">
            <v>3.1450520000000002</v>
          </cell>
          <cell r="H6239">
            <v>2.2971469999999998</v>
          </cell>
          <cell r="I6239">
            <v>-0.78180249999999996</v>
          </cell>
          <cell r="J6239">
            <v>-0.31990730000000001</v>
          </cell>
          <cell r="K6239">
            <v>0</v>
          </cell>
          <cell r="L6239">
            <v>0.31990730000000001</v>
          </cell>
          <cell r="M6239">
            <v>0.78180249999999996</v>
          </cell>
          <cell r="N6239">
            <v>0.78180249999999996</v>
          </cell>
          <cell r="O6239">
            <v>105</v>
          </cell>
        </row>
        <row r="6240">
          <cell r="A6240" t="str">
            <v>C&amp;I</v>
          </cell>
          <cell r="B6240">
            <v>23</v>
          </cell>
          <cell r="C6240" t="str">
            <v>X</v>
          </cell>
          <cell r="D6240" t="str">
            <v>All</v>
          </cell>
          <cell r="E6240" t="str">
            <v>ACs per customer: 2-3</v>
          </cell>
          <cell r="F6240">
            <v>71.5</v>
          </cell>
          <cell r="G6240">
            <v>3.17171</v>
          </cell>
          <cell r="H6240">
            <v>2.0468869999999999</v>
          </cell>
          <cell r="I6240">
            <v>-0.75910180000000005</v>
          </cell>
          <cell r="J6240">
            <v>-0.31061830000000001</v>
          </cell>
          <cell r="K6240">
            <v>0</v>
          </cell>
          <cell r="L6240">
            <v>0.31061830000000001</v>
          </cell>
          <cell r="M6240">
            <v>0.75910180000000005</v>
          </cell>
          <cell r="N6240">
            <v>0.75910180000000005</v>
          </cell>
          <cell r="O6240">
            <v>105</v>
          </cell>
        </row>
        <row r="6241">
          <cell r="A6241" t="str">
            <v>C&amp;I</v>
          </cell>
          <cell r="B6241">
            <v>24</v>
          </cell>
          <cell r="C6241" t="str">
            <v>X</v>
          </cell>
          <cell r="D6241" t="str">
            <v>All</v>
          </cell>
          <cell r="E6241" t="str">
            <v>ACs per customer: 2-3</v>
          </cell>
          <cell r="F6241">
            <v>71</v>
          </cell>
          <cell r="G6241">
            <v>2.609553</v>
          </cell>
          <cell r="H6241">
            <v>2.1245959999999999</v>
          </cell>
          <cell r="I6241">
            <v>-0.76658459999999995</v>
          </cell>
          <cell r="J6241">
            <v>-0.31368020000000002</v>
          </cell>
          <cell r="K6241">
            <v>0</v>
          </cell>
          <cell r="L6241">
            <v>0.31368020000000002</v>
          </cell>
          <cell r="M6241">
            <v>0.76658459999999995</v>
          </cell>
          <cell r="N6241">
            <v>0.76658459999999995</v>
          </cell>
          <cell r="O6241">
            <v>105</v>
          </cell>
        </row>
        <row r="6242">
          <cell r="A6242" t="str">
            <v>C&amp;I</v>
          </cell>
          <cell r="B6242">
            <v>1</v>
          </cell>
          <cell r="C6242" t="str">
            <v>X</v>
          </cell>
          <cell r="D6242" t="str">
            <v>All</v>
          </cell>
          <cell r="E6242" t="str">
            <v>ACs per customer: 4+</v>
          </cell>
          <cell r="F6242">
            <v>64</v>
          </cell>
          <cell r="G6242">
            <v>2.5745499999999999</v>
          </cell>
          <cell r="H6242">
            <v>2.9049990000000001</v>
          </cell>
          <cell r="I6242">
            <v>-0.45278980000000002</v>
          </cell>
          <cell r="J6242">
            <v>-0.1852779</v>
          </cell>
          <cell r="K6242">
            <v>0</v>
          </cell>
          <cell r="L6242">
            <v>0.1852779</v>
          </cell>
          <cell r="M6242">
            <v>0.45278980000000002</v>
          </cell>
          <cell r="N6242">
            <v>0.45278980000000002</v>
          </cell>
          <cell r="O6242">
            <v>75</v>
          </cell>
        </row>
        <row r="6243">
          <cell r="A6243" t="str">
            <v>C&amp;I</v>
          </cell>
          <cell r="B6243">
            <v>2</v>
          </cell>
          <cell r="C6243" t="str">
            <v>X</v>
          </cell>
          <cell r="D6243" t="str">
            <v>All</v>
          </cell>
          <cell r="E6243" t="str">
            <v>ACs per customer: 4+</v>
          </cell>
          <cell r="F6243">
            <v>63</v>
          </cell>
          <cell r="G6243">
            <v>2.5053480000000001</v>
          </cell>
          <cell r="H6243">
            <v>2.819</v>
          </cell>
          <cell r="I6243">
            <v>-0.4505498</v>
          </cell>
          <cell r="J6243">
            <v>-0.18436130000000001</v>
          </cell>
          <cell r="K6243">
            <v>0</v>
          </cell>
          <cell r="L6243">
            <v>0.18436130000000001</v>
          </cell>
          <cell r="M6243">
            <v>0.4505498</v>
          </cell>
          <cell r="N6243">
            <v>0.4505498</v>
          </cell>
          <cell r="O6243">
            <v>75</v>
          </cell>
        </row>
        <row r="6244">
          <cell r="A6244" t="str">
            <v>C&amp;I</v>
          </cell>
          <cell r="B6244">
            <v>3</v>
          </cell>
          <cell r="C6244" t="str">
            <v>X</v>
          </cell>
          <cell r="D6244" t="str">
            <v>All</v>
          </cell>
          <cell r="E6244" t="str">
            <v>ACs per customer: 4+</v>
          </cell>
          <cell r="F6244">
            <v>62.5</v>
          </cell>
          <cell r="G6244">
            <v>2.3772899999999999</v>
          </cell>
          <cell r="H6244">
            <v>2.8344990000000001</v>
          </cell>
          <cell r="I6244">
            <v>-0.4478974</v>
          </cell>
          <cell r="J6244">
            <v>-0.18327599999999999</v>
          </cell>
          <cell r="K6244">
            <v>0</v>
          </cell>
          <cell r="L6244">
            <v>0.18327599999999999</v>
          </cell>
          <cell r="M6244">
            <v>0.4478974</v>
          </cell>
          <cell r="N6244">
            <v>0.4478974</v>
          </cell>
          <cell r="O6244">
            <v>75</v>
          </cell>
        </row>
        <row r="6245">
          <cell r="A6245" t="str">
            <v>C&amp;I</v>
          </cell>
          <cell r="B6245">
            <v>4</v>
          </cell>
          <cell r="C6245" t="str">
            <v>X</v>
          </cell>
          <cell r="D6245" t="str">
            <v>All</v>
          </cell>
          <cell r="E6245" t="str">
            <v>ACs per customer: 4+</v>
          </cell>
          <cell r="F6245">
            <v>61</v>
          </cell>
          <cell r="G6245">
            <v>2.409913</v>
          </cell>
          <cell r="H6245">
            <v>2.9615</v>
          </cell>
          <cell r="I6245">
            <v>-0.4462235</v>
          </cell>
          <cell r="J6245">
            <v>-0.182591</v>
          </cell>
          <cell r="K6245">
            <v>0</v>
          </cell>
          <cell r="L6245">
            <v>0.182591</v>
          </cell>
          <cell r="M6245">
            <v>0.4462235</v>
          </cell>
          <cell r="N6245">
            <v>0.4462235</v>
          </cell>
          <cell r="O6245">
            <v>75</v>
          </cell>
        </row>
        <row r="6246">
          <cell r="A6246" t="str">
            <v>C&amp;I</v>
          </cell>
          <cell r="B6246">
            <v>5</v>
          </cell>
          <cell r="C6246" t="str">
            <v>X</v>
          </cell>
          <cell r="D6246" t="str">
            <v>All</v>
          </cell>
          <cell r="E6246" t="str">
            <v>ACs per customer: 4+</v>
          </cell>
          <cell r="F6246">
            <v>61</v>
          </cell>
          <cell r="G6246">
            <v>2.3141600000000002</v>
          </cell>
          <cell r="H6246">
            <v>2.7774990000000002</v>
          </cell>
          <cell r="I6246">
            <v>-0.44797049999999999</v>
          </cell>
          <cell r="J6246">
            <v>-0.18330589999999999</v>
          </cell>
          <cell r="K6246">
            <v>0</v>
          </cell>
          <cell r="L6246">
            <v>0.18330589999999999</v>
          </cell>
          <cell r="M6246">
            <v>0.44797049999999999</v>
          </cell>
          <cell r="N6246">
            <v>0.44797049999999999</v>
          </cell>
          <cell r="O6246">
            <v>75</v>
          </cell>
        </row>
        <row r="6247">
          <cell r="A6247" t="str">
            <v>C&amp;I</v>
          </cell>
          <cell r="B6247">
            <v>6</v>
          </cell>
          <cell r="C6247" t="str">
            <v>X</v>
          </cell>
          <cell r="D6247" t="str">
            <v>All</v>
          </cell>
          <cell r="E6247" t="str">
            <v>ACs per customer: 4+</v>
          </cell>
          <cell r="F6247">
            <v>61</v>
          </cell>
          <cell r="G6247">
            <v>2.320265</v>
          </cell>
          <cell r="H6247">
            <v>2.7859989999999999</v>
          </cell>
          <cell r="I6247">
            <v>-0.44608049999999999</v>
          </cell>
          <cell r="J6247">
            <v>-0.18253249999999999</v>
          </cell>
          <cell r="K6247">
            <v>0</v>
          </cell>
          <cell r="L6247">
            <v>0.18253249999999999</v>
          </cell>
          <cell r="M6247">
            <v>0.44608049999999999</v>
          </cell>
          <cell r="N6247">
            <v>0.44608049999999999</v>
          </cell>
          <cell r="O6247">
            <v>75</v>
          </cell>
        </row>
        <row r="6248">
          <cell r="A6248" t="str">
            <v>C&amp;I</v>
          </cell>
          <cell r="B6248">
            <v>7</v>
          </cell>
          <cell r="C6248" t="str">
            <v>X</v>
          </cell>
          <cell r="D6248" t="str">
            <v>All</v>
          </cell>
          <cell r="E6248" t="str">
            <v>ACs per customer: 4+</v>
          </cell>
          <cell r="F6248">
            <v>60</v>
          </cell>
          <cell r="G6248">
            <v>2.2140249999999999</v>
          </cell>
          <cell r="H6248">
            <v>2.6764990000000002</v>
          </cell>
          <cell r="I6248">
            <v>-0.44377549999999999</v>
          </cell>
          <cell r="J6248">
            <v>-0.18158930000000001</v>
          </cell>
          <cell r="K6248">
            <v>0</v>
          </cell>
          <cell r="L6248">
            <v>0.18158930000000001</v>
          </cell>
          <cell r="M6248">
            <v>0.44377549999999999</v>
          </cell>
          <cell r="N6248">
            <v>0.44377549999999999</v>
          </cell>
          <cell r="O6248">
            <v>75</v>
          </cell>
        </row>
        <row r="6249">
          <cell r="A6249" t="str">
            <v>C&amp;I</v>
          </cell>
          <cell r="B6249">
            <v>8</v>
          </cell>
          <cell r="C6249" t="str">
            <v>X</v>
          </cell>
          <cell r="D6249" t="str">
            <v>All</v>
          </cell>
          <cell r="E6249" t="str">
            <v>ACs per customer: 4+</v>
          </cell>
          <cell r="F6249">
            <v>60.5</v>
          </cell>
          <cell r="G6249">
            <v>3.643748</v>
          </cell>
          <cell r="H6249">
            <v>4.4234989999999996</v>
          </cell>
          <cell r="I6249">
            <v>-0.4602676</v>
          </cell>
          <cell r="J6249">
            <v>-0.1883378</v>
          </cell>
          <cell r="K6249">
            <v>0</v>
          </cell>
          <cell r="L6249">
            <v>0.1883378</v>
          </cell>
          <cell r="M6249">
            <v>0.4602676</v>
          </cell>
          <cell r="N6249">
            <v>0.4602676</v>
          </cell>
          <cell r="O6249">
            <v>75</v>
          </cell>
        </row>
        <row r="6250">
          <cell r="A6250" t="str">
            <v>C&amp;I</v>
          </cell>
          <cell r="B6250">
            <v>9</v>
          </cell>
          <cell r="C6250" t="str">
            <v>X</v>
          </cell>
          <cell r="D6250" t="str">
            <v>All</v>
          </cell>
          <cell r="E6250" t="str">
            <v>ACs per customer: 4+</v>
          </cell>
          <cell r="F6250">
            <v>64</v>
          </cell>
          <cell r="G6250">
            <v>5.0252369999999997</v>
          </cell>
          <cell r="H6250">
            <v>5.4749980000000003</v>
          </cell>
          <cell r="I6250">
            <v>-0.4677365</v>
          </cell>
          <cell r="J6250">
            <v>-0.19139400000000001</v>
          </cell>
          <cell r="K6250">
            <v>0</v>
          </cell>
          <cell r="L6250">
            <v>0.19139400000000001</v>
          </cell>
          <cell r="M6250">
            <v>0.4677365</v>
          </cell>
          <cell r="N6250">
            <v>0.4677365</v>
          </cell>
          <cell r="O6250">
            <v>75</v>
          </cell>
        </row>
        <row r="6251">
          <cell r="A6251" t="str">
            <v>C&amp;I</v>
          </cell>
          <cell r="B6251">
            <v>10</v>
          </cell>
          <cell r="C6251" t="str">
            <v>X</v>
          </cell>
          <cell r="D6251" t="str">
            <v>All</v>
          </cell>
          <cell r="E6251" t="str">
            <v>ACs per customer: 4+</v>
          </cell>
          <cell r="F6251">
            <v>66.5</v>
          </cell>
          <cell r="G6251">
            <v>6.7267999999999999</v>
          </cell>
          <cell r="H6251">
            <v>5.9499979999999999</v>
          </cell>
          <cell r="I6251">
            <v>-0.5074824</v>
          </cell>
          <cell r="J6251">
            <v>-0.2076577</v>
          </cell>
          <cell r="K6251">
            <v>0</v>
          </cell>
          <cell r="L6251">
            <v>0.2076577</v>
          </cell>
          <cell r="M6251">
            <v>0.5074824</v>
          </cell>
          <cell r="N6251">
            <v>0.5074824</v>
          </cell>
          <cell r="O6251">
            <v>75</v>
          </cell>
        </row>
        <row r="6252">
          <cell r="A6252" t="str">
            <v>C&amp;I</v>
          </cell>
          <cell r="B6252">
            <v>11</v>
          </cell>
          <cell r="C6252" t="str">
            <v>X</v>
          </cell>
          <cell r="D6252" t="str">
            <v>All</v>
          </cell>
          <cell r="E6252" t="str">
            <v>ACs per customer: 4+</v>
          </cell>
          <cell r="F6252">
            <v>70.5</v>
          </cell>
          <cell r="G6252">
            <v>8.7937460000000005</v>
          </cell>
          <cell r="H6252">
            <v>7.3264990000000001</v>
          </cell>
          <cell r="I6252">
            <v>-0.57850860000000004</v>
          </cell>
          <cell r="J6252">
            <v>-0.23672099999999999</v>
          </cell>
          <cell r="K6252">
            <v>0</v>
          </cell>
          <cell r="L6252">
            <v>0.23672099999999999</v>
          </cell>
          <cell r="M6252">
            <v>0.57850860000000004</v>
          </cell>
          <cell r="N6252">
            <v>0.57850860000000004</v>
          </cell>
          <cell r="O6252">
            <v>75</v>
          </cell>
        </row>
        <row r="6253">
          <cell r="A6253" t="str">
            <v>C&amp;I</v>
          </cell>
          <cell r="B6253">
            <v>12</v>
          </cell>
          <cell r="C6253" t="str">
            <v>X</v>
          </cell>
          <cell r="D6253" t="str">
            <v>All</v>
          </cell>
          <cell r="E6253" t="str">
            <v>ACs per customer: 4+</v>
          </cell>
          <cell r="F6253">
            <v>75</v>
          </cell>
          <cell r="G6253">
            <v>10.31155</v>
          </cell>
          <cell r="H6253">
            <v>9.2559989999999992</v>
          </cell>
          <cell r="I6253">
            <v>-0.58401559999999997</v>
          </cell>
          <cell r="J6253">
            <v>-0.2389744</v>
          </cell>
          <cell r="K6253">
            <v>0</v>
          </cell>
          <cell r="L6253">
            <v>0.2389744</v>
          </cell>
          <cell r="M6253">
            <v>0.58401559999999997</v>
          </cell>
          <cell r="N6253">
            <v>0.58401559999999997</v>
          </cell>
          <cell r="O6253">
            <v>75</v>
          </cell>
        </row>
        <row r="6254">
          <cell r="A6254" t="str">
            <v>C&amp;I</v>
          </cell>
          <cell r="B6254">
            <v>13</v>
          </cell>
          <cell r="C6254" t="str">
            <v>X</v>
          </cell>
          <cell r="D6254" t="str">
            <v>All</v>
          </cell>
          <cell r="E6254" t="str">
            <v>ACs per customer: 4+</v>
          </cell>
          <cell r="F6254">
            <v>79</v>
          </cell>
          <cell r="G6254">
            <v>10.644830000000001</v>
          </cell>
          <cell r="H6254">
            <v>10.1915</v>
          </cell>
          <cell r="I6254">
            <v>-0.57556180000000001</v>
          </cell>
          <cell r="J6254">
            <v>-0.23551520000000001</v>
          </cell>
          <cell r="K6254">
            <v>0</v>
          </cell>
          <cell r="L6254">
            <v>0.23551520000000001</v>
          </cell>
          <cell r="M6254">
            <v>0.57556180000000001</v>
          </cell>
          <cell r="N6254">
            <v>0.57556180000000001</v>
          </cell>
          <cell r="O6254">
            <v>75</v>
          </cell>
        </row>
        <row r="6255">
          <cell r="A6255" t="str">
            <v>C&amp;I</v>
          </cell>
          <cell r="B6255">
            <v>14</v>
          </cell>
          <cell r="C6255" t="str">
            <v>X</v>
          </cell>
          <cell r="D6255" t="str">
            <v>All</v>
          </cell>
          <cell r="E6255" t="str">
            <v>ACs per customer: 4+</v>
          </cell>
          <cell r="F6255">
            <v>82</v>
          </cell>
          <cell r="G6255">
            <v>10.91277</v>
          </cell>
          <cell r="H6255">
            <v>11.1965</v>
          </cell>
          <cell r="I6255">
            <v>-0.55654380000000003</v>
          </cell>
          <cell r="J6255">
            <v>-0.2277332</v>
          </cell>
          <cell r="K6255">
            <v>0</v>
          </cell>
          <cell r="L6255">
            <v>0.2277332</v>
          </cell>
          <cell r="M6255">
            <v>0.55654380000000003</v>
          </cell>
          <cell r="N6255">
            <v>0.55654380000000003</v>
          </cell>
          <cell r="O6255">
            <v>75</v>
          </cell>
        </row>
        <row r="6256">
          <cell r="A6256" t="str">
            <v>C&amp;I</v>
          </cell>
          <cell r="B6256">
            <v>15</v>
          </cell>
          <cell r="C6256" t="str">
            <v>X</v>
          </cell>
          <cell r="D6256" t="str">
            <v>All</v>
          </cell>
          <cell r="E6256" t="str">
            <v>ACs per customer: 4+</v>
          </cell>
          <cell r="F6256">
            <v>85.5</v>
          </cell>
          <cell r="G6256">
            <v>11.223089999999999</v>
          </cell>
          <cell r="H6256">
            <v>13.9155</v>
          </cell>
          <cell r="I6256">
            <v>-0.56690529999999995</v>
          </cell>
          <cell r="J6256">
            <v>-0.23197309999999999</v>
          </cell>
          <cell r="K6256">
            <v>0</v>
          </cell>
          <cell r="L6256">
            <v>0.23197309999999999</v>
          </cell>
          <cell r="M6256">
            <v>0.56690529999999995</v>
          </cell>
          <cell r="N6256">
            <v>0.56690529999999995</v>
          </cell>
          <cell r="O6256">
            <v>75</v>
          </cell>
        </row>
        <row r="6257">
          <cell r="A6257" t="str">
            <v>C&amp;I</v>
          </cell>
          <cell r="B6257">
            <v>16</v>
          </cell>
          <cell r="C6257" t="str">
            <v>X</v>
          </cell>
          <cell r="D6257" t="str">
            <v>All</v>
          </cell>
          <cell r="E6257" t="str">
            <v>ACs per customer: 4+</v>
          </cell>
          <cell r="F6257">
            <v>87.5</v>
          </cell>
          <cell r="G6257">
            <v>11.523619999999999</v>
          </cell>
          <cell r="H6257">
            <v>12.904500000000001</v>
          </cell>
          <cell r="I6257">
            <v>-0.57768819999999999</v>
          </cell>
          <cell r="J6257">
            <v>-0.23638529999999999</v>
          </cell>
          <cell r="K6257">
            <v>0</v>
          </cell>
          <cell r="L6257">
            <v>0.23638529999999999</v>
          </cell>
          <cell r="M6257">
            <v>0.57768819999999999</v>
          </cell>
          <cell r="N6257">
            <v>0.57768819999999999</v>
          </cell>
          <cell r="O6257">
            <v>75</v>
          </cell>
        </row>
        <row r="6258">
          <cell r="A6258" t="str">
            <v>C&amp;I</v>
          </cell>
          <cell r="B6258">
            <v>17</v>
          </cell>
          <cell r="C6258" t="str">
            <v>X</v>
          </cell>
          <cell r="D6258" t="str">
            <v>All</v>
          </cell>
          <cell r="E6258" t="str">
            <v>ACs per customer: 4+</v>
          </cell>
          <cell r="F6258">
            <v>88.5</v>
          </cell>
          <cell r="G6258">
            <v>12.1373</v>
          </cell>
          <cell r="H6258">
            <v>11.660500000000001</v>
          </cell>
          <cell r="I6258">
            <v>-0.60677490000000001</v>
          </cell>
          <cell r="J6258">
            <v>-0.24828739999999999</v>
          </cell>
          <cell r="K6258">
            <v>0</v>
          </cell>
          <cell r="L6258">
            <v>0.24828739999999999</v>
          </cell>
          <cell r="M6258">
            <v>0.60677490000000001</v>
          </cell>
          <cell r="N6258">
            <v>0.60677490000000001</v>
          </cell>
          <cell r="O6258">
            <v>75</v>
          </cell>
        </row>
        <row r="6259">
          <cell r="A6259" t="str">
            <v>C&amp;I</v>
          </cell>
          <cell r="B6259">
            <v>18</v>
          </cell>
          <cell r="C6259" t="str">
            <v>X</v>
          </cell>
          <cell r="D6259" t="str">
            <v>All</v>
          </cell>
          <cell r="E6259" t="str">
            <v>ACs per customer: 4+</v>
          </cell>
          <cell r="F6259">
            <v>86</v>
          </cell>
          <cell r="G6259">
            <v>10.520239999999999</v>
          </cell>
          <cell r="H6259">
            <v>10.837999999999999</v>
          </cell>
          <cell r="I6259">
            <v>-0.61951109999999998</v>
          </cell>
          <cell r="J6259">
            <v>-0.25349890000000003</v>
          </cell>
          <cell r="K6259">
            <v>0</v>
          </cell>
          <cell r="L6259">
            <v>0.25349890000000003</v>
          </cell>
          <cell r="M6259">
            <v>0.61951109999999998</v>
          </cell>
          <cell r="N6259">
            <v>0.61951109999999998</v>
          </cell>
          <cell r="O6259">
            <v>75</v>
          </cell>
        </row>
        <row r="6260">
          <cell r="A6260" t="str">
            <v>C&amp;I</v>
          </cell>
          <cell r="B6260">
            <v>19</v>
          </cell>
          <cell r="C6260" t="str">
            <v>X</v>
          </cell>
          <cell r="D6260" t="str">
            <v>All</v>
          </cell>
          <cell r="E6260" t="str">
            <v>ACs per customer: 4+</v>
          </cell>
          <cell r="F6260">
            <v>83</v>
          </cell>
          <cell r="G6260">
            <v>6.2081439999999999</v>
          </cell>
          <cell r="H6260">
            <v>6.2354979999999998</v>
          </cell>
          <cell r="I6260">
            <v>-0.58623099999999995</v>
          </cell>
          <cell r="J6260">
            <v>-0.23988100000000001</v>
          </cell>
          <cell r="K6260">
            <v>0</v>
          </cell>
          <cell r="L6260">
            <v>0.23988100000000001</v>
          </cell>
          <cell r="M6260">
            <v>0.58623099999999995</v>
          </cell>
          <cell r="N6260">
            <v>0.58623099999999995</v>
          </cell>
          <cell r="O6260">
            <v>75</v>
          </cell>
        </row>
        <row r="6261">
          <cell r="A6261" t="str">
            <v>C&amp;I</v>
          </cell>
          <cell r="B6261">
            <v>20</v>
          </cell>
          <cell r="C6261" t="str">
            <v>X</v>
          </cell>
          <cell r="D6261" t="str">
            <v>All</v>
          </cell>
          <cell r="E6261" t="str">
            <v>ACs per customer: 4+</v>
          </cell>
          <cell r="F6261">
            <v>78.5</v>
          </cell>
          <cell r="G6261">
            <v>5.3508969999999998</v>
          </cell>
          <cell r="H6261">
            <v>4.3259990000000004</v>
          </cell>
          <cell r="I6261">
            <v>-0.66758859999999998</v>
          </cell>
          <cell r="J6261">
            <v>-0.27317180000000002</v>
          </cell>
          <cell r="K6261">
            <v>0</v>
          </cell>
          <cell r="L6261">
            <v>0.27317180000000002</v>
          </cell>
          <cell r="M6261">
            <v>0.66758859999999998</v>
          </cell>
          <cell r="N6261">
            <v>0.66758859999999998</v>
          </cell>
          <cell r="O6261">
            <v>75</v>
          </cell>
        </row>
        <row r="6262">
          <cell r="A6262" t="str">
            <v>C&amp;I</v>
          </cell>
          <cell r="B6262">
            <v>21</v>
          </cell>
          <cell r="C6262" t="str">
            <v>X</v>
          </cell>
          <cell r="D6262" t="str">
            <v>All</v>
          </cell>
          <cell r="E6262" t="str">
            <v>ACs per customer: 4+</v>
          </cell>
          <cell r="F6262">
            <v>74.5</v>
          </cell>
          <cell r="G6262">
            <v>4.2501610000000003</v>
          </cell>
          <cell r="H6262">
            <v>3.4790000000000001</v>
          </cell>
          <cell r="I6262">
            <v>-0.55402200000000001</v>
          </cell>
          <cell r="J6262">
            <v>-0.22670129999999999</v>
          </cell>
          <cell r="K6262">
            <v>0</v>
          </cell>
          <cell r="L6262">
            <v>0.22670129999999999</v>
          </cell>
          <cell r="M6262">
            <v>0.55402200000000001</v>
          </cell>
          <cell r="N6262">
            <v>0.55402200000000001</v>
          </cell>
          <cell r="O6262">
            <v>75</v>
          </cell>
        </row>
        <row r="6263">
          <cell r="A6263" t="str">
            <v>C&amp;I</v>
          </cell>
          <cell r="B6263">
            <v>22</v>
          </cell>
          <cell r="C6263" t="str">
            <v>X</v>
          </cell>
          <cell r="D6263" t="str">
            <v>All</v>
          </cell>
          <cell r="E6263" t="str">
            <v>ACs per customer: 4+</v>
          </cell>
          <cell r="F6263">
            <v>73</v>
          </cell>
          <cell r="G6263">
            <v>3.4290129999999999</v>
          </cell>
          <cell r="H6263">
            <v>3.343499</v>
          </cell>
          <cell r="I6263">
            <v>-0.52240679999999995</v>
          </cell>
          <cell r="J6263">
            <v>-0.2137646</v>
          </cell>
          <cell r="K6263">
            <v>0</v>
          </cell>
          <cell r="L6263">
            <v>0.2137646</v>
          </cell>
          <cell r="M6263">
            <v>0.52240679999999995</v>
          </cell>
          <cell r="N6263">
            <v>0.52240679999999995</v>
          </cell>
          <cell r="O6263">
            <v>75</v>
          </cell>
        </row>
        <row r="6264">
          <cell r="A6264" t="str">
            <v>C&amp;I</v>
          </cell>
          <cell r="B6264">
            <v>23</v>
          </cell>
          <cell r="C6264" t="str">
            <v>X</v>
          </cell>
          <cell r="D6264" t="str">
            <v>All</v>
          </cell>
          <cell r="E6264" t="str">
            <v>ACs per customer: 4+</v>
          </cell>
          <cell r="F6264">
            <v>71.5</v>
          </cell>
          <cell r="G6264">
            <v>3.0056720000000001</v>
          </cell>
          <cell r="H6264">
            <v>2.8844989999999999</v>
          </cell>
          <cell r="I6264">
            <v>-0.4947394</v>
          </cell>
          <cell r="J6264">
            <v>-0.2024434</v>
          </cell>
          <cell r="K6264">
            <v>0</v>
          </cell>
          <cell r="L6264">
            <v>0.2024434</v>
          </cell>
          <cell r="M6264">
            <v>0.4947394</v>
          </cell>
          <cell r="N6264">
            <v>0.4947394</v>
          </cell>
          <cell r="O6264">
            <v>75</v>
          </cell>
        </row>
        <row r="6265">
          <cell r="A6265" t="str">
            <v>C&amp;I</v>
          </cell>
          <cell r="B6265">
            <v>24</v>
          </cell>
          <cell r="C6265" t="str">
            <v>X</v>
          </cell>
          <cell r="D6265" t="str">
            <v>All</v>
          </cell>
          <cell r="E6265" t="str">
            <v>ACs per customer: 4+</v>
          </cell>
          <cell r="F6265">
            <v>71</v>
          </cell>
          <cell r="G6265">
            <v>2.7834210000000001</v>
          </cell>
          <cell r="H6265">
            <v>2.8724989999999999</v>
          </cell>
          <cell r="I6265">
            <v>-0.4997009</v>
          </cell>
          <cell r="J6265">
            <v>-0.20447360000000001</v>
          </cell>
          <cell r="K6265">
            <v>0</v>
          </cell>
          <cell r="L6265">
            <v>0.20447360000000001</v>
          </cell>
          <cell r="M6265">
            <v>0.4997009</v>
          </cell>
          <cell r="N6265">
            <v>0.4997009</v>
          </cell>
          <cell r="O6265">
            <v>75</v>
          </cell>
        </row>
        <row r="6266">
          <cell r="A6266" t="str">
            <v>C&amp;I</v>
          </cell>
          <cell r="B6266">
            <v>1</v>
          </cell>
          <cell r="C6266" t="str">
            <v>X</v>
          </cell>
          <cell r="D6266" t="str">
            <v>All</v>
          </cell>
          <cell r="E6266" t="str">
            <v>All</v>
          </cell>
          <cell r="F6266">
            <v>63.3675</v>
          </cell>
          <cell r="G6266">
            <v>2.5073590000000001</v>
          </cell>
          <cell r="H6266">
            <v>2.4306860000000001</v>
          </cell>
          <cell r="I6266">
            <v>-0.1461549</v>
          </cell>
          <cell r="J6266">
            <v>-5.9805400000000002E-2</v>
          </cell>
          <cell r="K6266">
            <v>0</v>
          </cell>
          <cell r="L6266">
            <v>5.9805400000000002E-2</v>
          </cell>
          <cell r="M6266">
            <v>0.1461549</v>
          </cell>
          <cell r="N6266">
            <v>0.1461549</v>
          </cell>
          <cell r="O6266">
            <v>373</v>
          </cell>
        </row>
        <row r="6267">
          <cell r="A6267" t="str">
            <v>C&amp;I</v>
          </cell>
          <cell r="B6267">
            <v>2</v>
          </cell>
          <cell r="C6267" t="str">
            <v>X</v>
          </cell>
          <cell r="D6267" t="str">
            <v>All</v>
          </cell>
          <cell r="E6267" t="str">
            <v>All</v>
          </cell>
          <cell r="F6267">
            <v>62.262099999999997</v>
          </cell>
          <cell r="G6267">
            <v>2.414574</v>
          </cell>
          <cell r="H6267">
            <v>2.3138239999999999</v>
          </cell>
          <cell r="I6267">
            <v>-0.1445237</v>
          </cell>
          <cell r="J6267">
            <v>-5.91379E-2</v>
          </cell>
          <cell r="K6267">
            <v>0</v>
          </cell>
          <cell r="L6267">
            <v>5.91379E-2</v>
          </cell>
          <cell r="M6267">
            <v>0.1445237</v>
          </cell>
          <cell r="N6267">
            <v>0.1445237</v>
          </cell>
          <cell r="O6267">
            <v>373</v>
          </cell>
        </row>
        <row r="6268">
          <cell r="A6268" t="str">
            <v>C&amp;I</v>
          </cell>
          <cell r="B6268">
            <v>3</v>
          </cell>
          <cell r="C6268" t="str">
            <v>X</v>
          </cell>
          <cell r="D6268" t="str">
            <v>All</v>
          </cell>
          <cell r="E6268" t="str">
            <v>All</v>
          </cell>
          <cell r="F6268">
            <v>61.656700000000001</v>
          </cell>
          <cell r="G6268">
            <v>2.266899</v>
          </cell>
          <cell r="H6268">
            <v>2.1495649999999999</v>
          </cell>
          <cell r="I6268">
            <v>-0.1436547</v>
          </cell>
          <cell r="J6268">
            <v>-5.8782300000000003E-2</v>
          </cell>
          <cell r="K6268">
            <v>0</v>
          </cell>
          <cell r="L6268">
            <v>5.8782300000000003E-2</v>
          </cell>
          <cell r="M6268">
            <v>0.1436547</v>
          </cell>
          <cell r="N6268">
            <v>0.1436547</v>
          </cell>
          <cell r="O6268">
            <v>373</v>
          </cell>
        </row>
        <row r="6269">
          <cell r="A6269" t="str">
            <v>C&amp;I</v>
          </cell>
          <cell r="B6269">
            <v>4</v>
          </cell>
          <cell r="C6269" t="str">
            <v>X</v>
          </cell>
          <cell r="D6269" t="str">
            <v>All</v>
          </cell>
          <cell r="E6269" t="str">
            <v>All</v>
          </cell>
          <cell r="F6269">
            <v>60.3675</v>
          </cell>
          <cell r="G6269">
            <v>2.2405279999999999</v>
          </cell>
          <cell r="H6269">
            <v>2.174382</v>
          </cell>
          <cell r="I6269">
            <v>-0.1431577</v>
          </cell>
          <cell r="J6269">
            <v>-5.8578999999999999E-2</v>
          </cell>
          <cell r="K6269">
            <v>0</v>
          </cell>
          <cell r="L6269">
            <v>5.8578999999999999E-2</v>
          </cell>
          <cell r="M6269">
            <v>0.1431577</v>
          </cell>
          <cell r="N6269">
            <v>0.1431577</v>
          </cell>
          <cell r="O6269">
            <v>373</v>
          </cell>
        </row>
        <row r="6270">
          <cell r="A6270" t="str">
            <v>C&amp;I</v>
          </cell>
          <cell r="B6270">
            <v>5</v>
          </cell>
          <cell r="C6270" t="str">
            <v>X</v>
          </cell>
          <cell r="D6270" t="str">
            <v>All</v>
          </cell>
          <cell r="E6270" t="str">
            <v>All</v>
          </cell>
          <cell r="F6270">
            <v>60.3675</v>
          </cell>
          <cell r="G6270">
            <v>2.213813</v>
          </cell>
          <cell r="H6270">
            <v>2.130439</v>
          </cell>
          <cell r="I6270">
            <v>-0.14285809999999999</v>
          </cell>
          <cell r="J6270">
            <v>-5.8456399999999999E-2</v>
          </cell>
          <cell r="K6270">
            <v>0</v>
          </cell>
          <cell r="L6270">
            <v>5.8456399999999999E-2</v>
          </cell>
          <cell r="M6270">
            <v>0.14285809999999999</v>
          </cell>
          <cell r="N6270">
            <v>0.14285809999999999</v>
          </cell>
          <cell r="O6270">
            <v>373</v>
          </cell>
        </row>
        <row r="6271">
          <cell r="A6271" t="str">
            <v>C&amp;I</v>
          </cell>
          <cell r="B6271">
            <v>6</v>
          </cell>
          <cell r="C6271" t="str">
            <v>X</v>
          </cell>
          <cell r="D6271" t="str">
            <v>All</v>
          </cell>
          <cell r="E6271" t="str">
            <v>All</v>
          </cell>
          <cell r="F6271">
            <v>60.156700000000001</v>
          </cell>
          <cell r="G6271">
            <v>2.3729559999999998</v>
          </cell>
          <cell r="H6271">
            <v>2.3302879999999999</v>
          </cell>
          <cell r="I6271">
            <v>-0.1427464</v>
          </cell>
          <cell r="J6271">
            <v>-5.8410700000000003E-2</v>
          </cell>
          <cell r="K6271">
            <v>0</v>
          </cell>
          <cell r="L6271">
            <v>5.8410700000000003E-2</v>
          </cell>
          <cell r="M6271">
            <v>0.1427464</v>
          </cell>
          <cell r="N6271">
            <v>0.1427464</v>
          </cell>
          <cell r="O6271">
            <v>373</v>
          </cell>
        </row>
        <row r="6272">
          <cell r="A6272" t="str">
            <v>C&amp;I</v>
          </cell>
          <cell r="B6272">
            <v>7</v>
          </cell>
          <cell r="C6272" t="str">
            <v>X</v>
          </cell>
          <cell r="D6272" t="str">
            <v>All</v>
          </cell>
          <cell r="E6272" t="str">
            <v>All</v>
          </cell>
          <cell r="F6272">
            <v>59.3675</v>
          </cell>
          <cell r="G6272">
            <v>2.5571899999999999</v>
          </cell>
          <cell r="H6272">
            <v>2.6612170000000002</v>
          </cell>
          <cell r="I6272">
            <v>-0.1443517</v>
          </cell>
          <cell r="J6272">
            <v>-5.9067500000000002E-2</v>
          </cell>
          <cell r="K6272">
            <v>0</v>
          </cell>
          <cell r="L6272">
            <v>5.9067500000000002E-2</v>
          </cell>
          <cell r="M6272">
            <v>0.1443517</v>
          </cell>
          <cell r="N6272">
            <v>0.1443517</v>
          </cell>
          <cell r="O6272">
            <v>373</v>
          </cell>
        </row>
        <row r="6273">
          <cell r="A6273" t="str">
            <v>C&amp;I</v>
          </cell>
          <cell r="B6273">
            <v>8</v>
          </cell>
          <cell r="C6273" t="str">
            <v>X</v>
          </cell>
          <cell r="D6273" t="str">
            <v>All</v>
          </cell>
          <cell r="E6273" t="str">
            <v>All</v>
          </cell>
          <cell r="F6273">
            <v>60.5</v>
          </cell>
          <cell r="G6273">
            <v>2.983965</v>
          </cell>
          <cell r="H6273">
            <v>2.9501949999999999</v>
          </cell>
          <cell r="I6273">
            <v>-0.14514830000000001</v>
          </cell>
          <cell r="J6273">
            <v>-5.9393500000000002E-2</v>
          </cell>
          <cell r="K6273">
            <v>0</v>
          </cell>
          <cell r="L6273">
            <v>5.9393500000000002E-2</v>
          </cell>
          <cell r="M6273">
            <v>0.14514830000000001</v>
          </cell>
          <cell r="N6273">
            <v>0.14514830000000001</v>
          </cell>
          <cell r="O6273">
            <v>373</v>
          </cell>
        </row>
        <row r="6274">
          <cell r="A6274" t="str">
            <v>C&amp;I</v>
          </cell>
          <cell r="B6274">
            <v>9</v>
          </cell>
          <cell r="C6274" t="str">
            <v>X</v>
          </cell>
          <cell r="D6274" t="str">
            <v>All</v>
          </cell>
          <cell r="E6274" t="str">
            <v>All</v>
          </cell>
          <cell r="F6274">
            <v>64.421599999999998</v>
          </cell>
          <cell r="G6274">
            <v>3.8584679999999998</v>
          </cell>
          <cell r="H6274">
            <v>3.537992</v>
          </cell>
          <cell r="I6274">
            <v>-0.15746350000000001</v>
          </cell>
          <cell r="J6274">
            <v>-6.4432799999999998E-2</v>
          </cell>
          <cell r="K6274">
            <v>0</v>
          </cell>
          <cell r="L6274">
            <v>6.4432799999999998E-2</v>
          </cell>
          <cell r="M6274">
            <v>0.15746350000000001</v>
          </cell>
          <cell r="N6274">
            <v>0.15746350000000001</v>
          </cell>
          <cell r="O6274">
            <v>373</v>
          </cell>
        </row>
        <row r="6275">
          <cell r="A6275" t="str">
            <v>C&amp;I</v>
          </cell>
          <cell r="B6275">
            <v>10</v>
          </cell>
          <cell r="C6275" t="str">
            <v>X</v>
          </cell>
          <cell r="D6275" t="str">
            <v>All</v>
          </cell>
          <cell r="E6275" t="str">
            <v>All</v>
          </cell>
          <cell r="F6275">
            <v>67.027100000000004</v>
          </cell>
          <cell r="G6275">
            <v>5.2024650000000001</v>
          </cell>
          <cell r="H6275">
            <v>5.1531019999999996</v>
          </cell>
          <cell r="I6275">
            <v>-0.19795160000000001</v>
          </cell>
          <cell r="J6275">
            <v>-8.1000199999999994E-2</v>
          </cell>
          <cell r="K6275">
            <v>0</v>
          </cell>
          <cell r="L6275">
            <v>8.1000199999999994E-2</v>
          </cell>
          <cell r="M6275">
            <v>0.19795160000000001</v>
          </cell>
          <cell r="N6275">
            <v>0.19795160000000001</v>
          </cell>
          <cell r="O6275">
            <v>373</v>
          </cell>
        </row>
        <row r="6276">
          <cell r="A6276" t="str">
            <v>C&amp;I</v>
          </cell>
          <cell r="B6276">
            <v>11</v>
          </cell>
          <cell r="C6276" t="str">
            <v>X</v>
          </cell>
          <cell r="D6276" t="str">
            <v>All</v>
          </cell>
          <cell r="E6276" t="str">
            <v>All</v>
          </cell>
          <cell r="F6276">
            <v>71.027100000000004</v>
          </cell>
          <cell r="G6276">
            <v>6.373691</v>
          </cell>
          <cell r="H6276">
            <v>6.0848430000000002</v>
          </cell>
          <cell r="I6276">
            <v>-0.19228709999999999</v>
          </cell>
          <cell r="J6276">
            <v>-7.8682299999999997E-2</v>
          </cell>
          <cell r="K6276">
            <v>0</v>
          </cell>
          <cell r="L6276">
            <v>7.8682299999999997E-2</v>
          </cell>
          <cell r="M6276">
            <v>0.19228709999999999</v>
          </cell>
          <cell r="N6276">
            <v>0.19228709999999999</v>
          </cell>
          <cell r="O6276">
            <v>373</v>
          </cell>
        </row>
        <row r="6277">
          <cell r="A6277" t="str">
            <v>C&amp;I</v>
          </cell>
          <cell r="B6277">
            <v>12</v>
          </cell>
          <cell r="C6277" t="str">
            <v>X</v>
          </cell>
          <cell r="D6277" t="str">
            <v>All</v>
          </cell>
          <cell r="E6277" t="str">
            <v>All</v>
          </cell>
          <cell r="F6277">
            <v>74.894599999999997</v>
          </cell>
          <cell r="G6277">
            <v>7.2088780000000003</v>
          </cell>
          <cell r="H6277">
            <v>7.3972049999999996</v>
          </cell>
          <cell r="I6277">
            <v>-0.1909814</v>
          </cell>
          <cell r="J6277">
            <v>-7.8147999999999995E-2</v>
          </cell>
          <cell r="K6277">
            <v>0</v>
          </cell>
          <cell r="L6277">
            <v>7.8147999999999995E-2</v>
          </cell>
          <cell r="M6277">
            <v>0.1909814</v>
          </cell>
          <cell r="N6277">
            <v>0.1909814</v>
          </cell>
          <cell r="O6277">
            <v>373</v>
          </cell>
        </row>
        <row r="6278">
          <cell r="A6278" t="str">
            <v>C&amp;I</v>
          </cell>
          <cell r="B6278">
            <v>13</v>
          </cell>
          <cell r="C6278" t="str">
            <v>X</v>
          </cell>
          <cell r="D6278" t="str">
            <v>All</v>
          </cell>
          <cell r="E6278" t="str">
            <v>All</v>
          </cell>
          <cell r="F6278">
            <v>79.105400000000003</v>
          </cell>
          <cell r="G6278">
            <v>7.3683759999999996</v>
          </cell>
          <cell r="H6278">
            <v>7.5411419999999998</v>
          </cell>
          <cell r="I6278">
            <v>-0.18928590000000001</v>
          </cell>
          <cell r="J6278">
            <v>-7.7454300000000004E-2</v>
          </cell>
          <cell r="K6278">
            <v>0</v>
          </cell>
          <cell r="L6278">
            <v>7.7454300000000004E-2</v>
          </cell>
          <cell r="M6278">
            <v>0.18928590000000001</v>
          </cell>
          <cell r="N6278">
            <v>0.18928590000000001</v>
          </cell>
          <cell r="O6278">
            <v>373</v>
          </cell>
        </row>
        <row r="6279">
          <cell r="A6279" t="str">
            <v>C&amp;I</v>
          </cell>
          <cell r="B6279">
            <v>14</v>
          </cell>
          <cell r="C6279" t="str">
            <v>X</v>
          </cell>
          <cell r="D6279" t="str">
            <v>All</v>
          </cell>
          <cell r="E6279" t="str">
            <v>All</v>
          </cell>
          <cell r="F6279">
            <v>82.421599999999998</v>
          </cell>
          <cell r="G6279">
            <v>7.9056240000000004</v>
          </cell>
          <cell r="H6279">
            <v>8.2069399999999995</v>
          </cell>
          <cell r="I6279">
            <v>-0.20697789999999999</v>
          </cell>
          <cell r="J6279">
            <v>-8.4693699999999997E-2</v>
          </cell>
          <cell r="K6279">
            <v>0</v>
          </cell>
          <cell r="L6279">
            <v>8.4693699999999997E-2</v>
          </cell>
          <cell r="M6279">
            <v>0.20697789999999999</v>
          </cell>
          <cell r="N6279">
            <v>0.20697789999999999</v>
          </cell>
          <cell r="O6279">
            <v>373</v>
          </cell>
        </row>
        <row r="6280">
          <cell r="A6280" t="str">
            <v>C&amp;I</v>
          </cell>
          <cell r="B6280">
            <v>15</v>
          </cell>
          <cell r="C6280" t="str">
            <v>X</v>
          </cell>
          <cell r="D6280" t="str">
            <v>All</v>
          </cell>
          <cell r="E6280" t="str">
            <v>All</v>
          </cell>
          <cell r="F6280">
            <v>85.710800000000006</v>
          </cell>
          <cell r="G6280">
            <v>8.7336050000000007</v>
          </cell>
          <cell r="H6280">
            <v>8.3600449999999995</v>
          </cell>
          <cell r="I6280">
            <v>-0.16633249999999999</v>
          </cell>
          <cell r="J6280">
            <v>-6.8061899999999995E-2</v>
          </cell>
          <cell r="K6280">
            <v>0</v>
          </cell>
          <cell r="L6280">
            <v>6.8061899999999995E-2</v>
          </cell>
          <cell r="M6280">
            <v>0.16633249999999999</v>
          </cell>
          <cell r="N6280">
            <v>0.16633249999999999</v>
          </cell>
          <cell r="O6280">
            <v>373</v>
          </cell>
        </row>
        <row r="6281">
          <cell r="A6281" t="str">
            <v>C&amp;I</v>
          </cell>
          <cell r="B6281">
            <v>16</v>
          </cell>
          <cell r="C6281" t="str">
            <v>X</v>
          </cell>
          <cell r="D6281" t="str">
            <v>All</v>
          </cell>
          <cell r="E6281" t="str">
            <v>All</v>
          </cell>
          <cell r="F6281">
            <v>87.394599999999997</v>
          </cell>
          <cell r="G6281">
            <v>8.7013339999999992</v>
          </cell>
          <cell r="H6281">
            <v>8.5038889999999991</v>
          </cell>
          <cell r="I6281">
            <v>-0.19188440000000001</v>
          </cell>
          <cell r="J6281">
            <v>-7.8517500000000004E-2</v>
          </cell>
          <cell r="K6281">
            <v>0</v>
          </cell>
          <cell r="L6281">
            <v>7.8517500000000004E-2</v>
          </cell>
          <cell r="M6281">
            <v>0.19188440000000001</v>
          </cell>
          <cell r="N6281">
            <v>0.19188440000000001</v>
          </cell>
          <cell r="O6281">
            <v>373</v>
          </cell>
        </row>
        <row r="6282">
          <cell r="A6282" t="str">
            <v>C&amp;I</v>
          </cell>
          <cell r="B6282">
            <v>17</v>
          </cell>
          <cell r="C6282" t="str">
            <v>X</v>
          </cell>
          <cell r="D6282" t="str">
            <v>All</v>
          </cell>
          <cell r="E6282" t="str">
            <v>All</v>
          </cell>
          <cell r="F6282">
            <v>88.183800000000005</v>
          </cell>
          <cell r="G6282">
            <v>8.3964660000000002</v>
          </cell>
          <cell r="H6282">
            <v>8.1847100000000008</v>
          </cell>
          <cell r="I6282">
            <v>-0.19617299999999999</v>
          </cell>
          <cell r="J6282">
            <v>-8.0272399999999994E-2</v>
          </cell>
          <cell r="K6282">
            <v>0</v>
          </cell>
          <cell r="L6282">
            <v>8.0272399999999994E-2</v>
          </cell>
          <cell r="M6282">
            <v>0.19617299999999999</v>
          </cell>
          <cell r="N6282">
            <v>0.19617299999999999</v>
          </cell>
          <cell r="O6282">
            <v>373</v>
          </cell>
        </row>
        <row r="6283">
          <cell r="A6283" t="str">
            <v>C&amp;I</v>
          </cell>
          <cell r="B6283">
            <v>18</v>
          </cell>
          <cell r="C6283" t="str">
            <v>X</v>
          </cell>
          <cell r="D6283" t="str">
            <v>All</v>
          </cell>
          <cell r="E6283" t="str">
            <v>All</v>
          </cell>
          <cell r="F6283">
            <v>86.421599999999998</v>
          </cell>
          <cell r="G6283">
            <v>7.1144049999999996</v>
          </cell>
          <cell r="H6283">
            <v>7.2866210000000002</v>
          </cell>
          <cell r="I6283">
            <v>-0.19331010000000001</v>
          </cell>
          <cell r="J6283">
            <v>-7.9100900000000002E-2</v>
          </cell>
          <cell r="K6283">
            <v>0</v>
          </cell>
          <cell r="L6283">
            <v>7.9100900000000002E-2</v>
          </cell>
          <cell r="M6283">
            <v>0.19331010000000001</v>
          </cell>
          <cell r="N6283">
            <v>0.19331010000000001</v>
          </cell>
          <cell r="O6283">
            <v>373</v>
          </cell>
        </row>
        <row r="6284">
          <cell r="A6284" t="str">
            <v>C&amp;I</v>
          </cell>
          <cell r="B6284">
            <v>19</v>
          </cell>
          <cell r="C6284" t="str">
            <v>X</v>
          </cell>
          <cell r="D6284" t="str">
            <v>All</v>
          </cell>
          <cell r="E6284" t="str">
            <v>All</v>
          </cell>
          <cell r="F6284">
            <v>83.316199999999995</v>
          </cell>
          <cell r="G6284">
            <v>5.8740269999999999</v>
          </cell>
          <cell r="H6284">
            <v>5.941611</v>
          </cell>
          <cell r="I6284">
            <v>-0.19609170000000001</v>
          </cell>
          <cell r="J6284">
            <v>-8.0239099999999994E-2</v>
          </cell>
          <cell r="K6284">
            <v>0</v>
          </cell>
          <cell r="L6284">
            <v>8.0239099999999994E-2</v>
          </cell>
          <cell r="M6284">
            <v>0.19609170000000001</v>
          </cell>
          <cell r="N6284">
            <v>0.19609170000000001</v>
          </cell>
          <cell r="O6284">
            <v>373</v>
          </cell>
        </row>
        <row r="6285">
          <cell r="A6285" t="str">
            <v>C&amp;I</v>
          </cell>
          <cell r="B6285">
            <v>20</v>
          </cell>
          <cell r="C6285" t="str">
            <v>X</v>
          </cell>
          <cell r="D6285" t="str">
            <v>All</v>
          </cell>
          <cell r="E6285" t="str">
            <v>All</v>
          </cell>
          <cell r="F6285">
            <v>78.394599999999997</v>
          </cell>
          <cell r="G6285">
            <v>4.9087839999999998</v>
          </cell>
          <cell r="H6285">
            <v>5.0533770000000002</v>
          </cell>
          <cell r="I6285">
            <v>-0.18960299999999999</v>
          </cell>
          <cell r="J6285">
            <v>-7.7584E-2</v>
          </cell>
          <cell r="K6285">
            <v>0</v>
          </cell>
          <cell r="L6285">
            <v>7.7584E-2</v>
          </cell>
          <cell r="M6285">
            <v>0.18960299999999999</v>
          </cell>
          <cell r="N6285">
            <v>0.18960299999999999</v>
          </cell>
          <cell r="O6285">
            <v>373</v>
          </cell>
        </row>
        <row r="6286">
          <cell r="A6286" t="str">
            <v>C&amp;I</v>
          </cell>
          <cell r="B6286">
            <v>21</v>
          </cell>
          <cell r="C6286" t="str">
            <v>X</v>
          </cell>
          <cell r="D6286" t="str">
            <v>All</v>
          </cell>
          <cell r="E6286" t="str">
            <v>All</v>
          </cell>
          <cell r="F6286">
            <v>74.078400000000002</v>
          </cell>
          <cell r="G6286">
            <v>4.4684249999999999</v>
          </cell>
          <cell r="H6286">
            <v>4.5485230000000003</v>
          </cell>
          <cell r="I6286">
            <v>-0.17756849999999999</v>
          </cell>
          <cell r="J6286">
            <v>-7.2659600000000005E-2</v>
          </cell>
          <cell r="K6286">
            <v>0</v>
          </cell>
          <cell r="L6286">
            <v>7.2659600000000005E-2</v>
          </cell>
          <cell r="M6286">
            <v>0.17756849999999999</v>
          </cell>
          <cell r="N6286">
            <v>0.17756849999999999</v>
          </cell>
          <cell r="O6286">
            <v>373</v>
          </cell>
        </row>
        <row r="6287">
          <cell r="A6287" t="str">
            <v>C&amp;I</v>
          </cell>
          <cell r="B6287">
            <v>22</v>
          </cell>
          <cell r="C6287" t="str">
            <v>X</v>
          </cell>
          <cell r="D6287" t="str">
            <v>All</v>
          </cell>
          <cell r="E6287" t="str">
            <v>All</v>
          </cell>
          <cell r="F6287">
            <v>72.683800000000005</v>
          </cell>
          <cell r="G6287">
            <v>3.635866</v>
          </cell>
          <cell r="H6287">
            <v>3.6676139999999999</v>
          </cell>
          <cell r="I6287">
            <v>-0.17675009999999999</v>
          </cell>
          <cell r="J6287">
            <v>-7.2324700000000006E-2</v>
          </cell>
          <cell r="K6287">
            <v>0</v>
          </cell>
          <cell r="L6287">
            <v>7.2324700000000006E-2</v>
          </cell>
          <cell r="M6287">
            <v>0.17675009999999999</v>
          </cell>
          <cell r="N6287">
            <v>0.17675009999999999</v>
          </cell>
          <cell r="O6287">
            <v>373</v>
          </cell>
        </row>
        <row r="6288">
          <cell r="A6288" t="str">
            <v>C&amp;I</v>
          </cell>
          <cell r="B6288">
            <v>23</v>
          </cell>
          <cell r="C6288" t="str">
            <v>X</v>
          </cell>
          <cell r="D6288" t="str">
            <v>All</v>
          </cell>
          <cell r="E6288" t="str">
            <v>All</v>
          </cell>
          <cell r="F6288">
            <v>71.183800000000005</v>
          </cell>
          <cell r="G6288">
            <v>3.1414759999999999</v>
          </cell>
          <cell r="H6288">
            <v>3.155545</v>
          </cell>
          <cell r="I6288">
            <v>-0.15987670000000001</v>
          </cell>
          <cell r="J6288">
            <v>-6.5420199999999998E-2</v>
          </cell>
          <cell r="K6288">
            <v>0</v>
          </cell>
          <cell r="L6288">
            <v>6.5420199999999998E-2</v>
          </cell>
          <cell r="M6288">
            <v>0.15987670000000001</v>
          </cell>
          <cell r="N6288">
            <v>0.15987670000000001</v>
          </cell>
          <cell r="O6288">
            <v>373</v>
          </cell>
        </row>
        <row r="6289">
          <cell r="A6289" t="str">
            <v>C&amp;I</v>
          </cell>
          <cell r="B6289">
            <v>24</v>
          </cell>
          <cell r="C6289" t="str">
            <v>X</v>
          </cell>
          <cell r="D6289" t="str">
            <v>All</v>
          </cell>
          <cell r="E6289" t="str">
            <v>All</v>
          </cell>
          <cell r="F6289">
            <v>70.472899999999996</v>
          </cell>
          <cell r="G6289">
            <v>2.9942359999999999</v>
          </cell>
          <cell r="H6289">
            <v>2.941614</v>
          </cell>
          <cell r="I6289">
            <v>-0.15606249999999999</v>
          </cell>
          <cell r="J6289">
            <v>-6.38595E-2</v>
          </cell>
          <cell r="K6289">
            <v>0</v>
          </cell>
          <cell r="L6289">
            <v>6.38595E-2</v>
          </cell>
          <cell r="M6289">
            <v>0.15606249999999999</v>
          </cell>
          <cell r="N6289">
            <v>0.15606249999999999</v>
          </cell>
          <cell r="O6289">
            <v>373</v>
          </cell>
        </row>
        <row r="6290">
          <cell r="A6290" t="str">
            <v>C&amp;I</v>
          </cell>
          <cell r="B6290">
            <v>1</v>
          </cell>
          <cell r="C6290" t="str">
            <v>X</v>
          </cell>
          <cell r="D6290" t="str">
            <v>All</v>
          </cell>
          <cell r="E6290" t="str">
            <v>Building Age: &gt; 20 YEARS</v>
          </cell>
          <cell r="F6290">
            <v>63.2376</v>
          </cell>
          <cell r="G6290">
            <v>2.8013300000000001</v>
          </cell>
          <cell r="H6290">
            <v>2.7869079999999999</v>
          </cell>
          <cell r="I6290">
            <v>-0.1744716</v>
          </cell>
          <cell r="J6290">
            <v>-7.1392399999999995E-2</v>
          </cell>
          <cell r="K6290">
            <v>0</v>
          </cell>
          <cell r="L6290">
            <v>7.1392399999999995E-2</v>
          </cell>
          <cell r="M6290">
            <v>0.1744716</v>
          </cell>
          <cell r="N6290">
            <v>0.1744716</v>
          </cell>
          <cell r="O6290">
            <v>204</v>
          </cell>
        </row>
        <row r="6291">
          <cell r="A6291" t="str">
            <v>C&amp;I</v>
          </cell>
          <cell r="B6291">
            <v>2</v>
          </cell>
          <cell r="C6291" t="str">
            <v>X</v>
          </cell>
          <cell r="D6291" t="str">
            <v>All</v>
          </cell>
          <cell r="E6291" t="str">
            <v>Building Age: &gt; 20 YEARS</v>
          </cell>
          <cell r="F6291">
            <v>62.110500000000002</v>
          </cell>
          <cell r="G6291">
            <v>2.6883279999999998</v>
          </cell>
          <cell r="H6291">
            <v>2.6518229999999998</v>
          </cell>
          <cell r="I6291">
            <v>-0.17204130000000001</v>
          </cell>
          <cell r="J6291">
            <v>-7.0397899999999999E-2</v>
          </cell>
          <cell r="K6291">
            <v>0</v>
          </cell>
          <cell r="L6291">
            <v>7.0397899999999999E-2</v>
          </cell>
          <cell r="M6291">
            <v>0.17204130000000001</v>
          </cell>
          <cell r="N6291">
            <v>0.17204130000000001</v>
          </cell>
          <cell r="O6291">
            <v>204</v>
          </cell>
        </row>
        <row r="6292">
          <cell r="A6292" t="str">
            <v>C&amp;I</v>
          </cell>
          <cell r="B6292">
            <v>3</v>
          </cell>
          <cell r="C6292" t="str">
            <v>X</v>
          </cell>
          <cell r="D6292" t="str">
            <v>All</v>
          </cell>
          <cell r="E6292" t="str">
            <v>Building Age: &gt; 20 YEARS</v>
          </cell>
          <cell r="F6292">
            <v>61.483499999999999</v>
          </cell>
          <cell r="G6292">
            <v>2.4856349999999998</v>
          </cell>
          <cell r="H6292">
            <v>2.4235159999999998</v>
          </cell>
          <cell r="I6292">
            <v>-0.17066029999999999</v>
          </cell>
          <cell r="J6292">
            <v>-6.98328E-2</v>
          </cell>
          <cell r="K6292">
            <v>0</v>
          </cell>
          <cell r="L6292">
            <v>6.98328E-2</v>
          </cell>
          <cell r="M6292">
            <v>0.17066029999999999</v>
          </cell>
          <cell r="N6292">
            <v>0.17066029999999999</v>
          </cell>
          <cell r="O6292">
            <v>204</v>
          </cell>
        </row>
        <row r="6293">
          <cell r="A6293" t="str">
            <v>C&amp;I</v>
          </cell>
          <cell r="B6293">
            <v>4</v>
          </cell>
          <cell r="C6293" t="str">
            <v>X</v>
          </cell>
          <cell r="D6293" t="str">
            <v>All</v>
          </cell>
          <cell r="E6293" t="str">
            <v>Building Age: &gt; 20 YEARS</v>
          </cell>
          <cell r="F6293">
            <v>60.2376</v>
          </cell>
          <cell r="G6293">
            <v>2.4612859999999999</v>
          </cell>
          <cell r="H6293">
            <v>2.4341390000000001</v>
          </cell>
          <cell r="I6293">
            <v>-0.16988909999999999</v>
          </cell>
          <cell r="J6293">
            <v>-6.9517300000000004E-2</v>
          </cell>
          <cell r="K6293">
            <v>0</v>
          </cell>
          <cell r="L6293">
            <v>6.9517300000000004E-2</v>
          </cell>
          <cell r="M6293">
            <v>0.16988909999999999</v>
          </cell>
          <cell r="N6293">
            <v>0.16988909999999999</v>
          </cell>
          <cell r="O6293">
            <v>204</v>
          </cell>
        </row>
        <row r="6294">
          <cell r="A6294" t="str">
            <v>C&amp;I</v>
          </cell>
          <cell r="B6294">
            <v>5</v>
          </cell>
          <cell r="C6294" t="str">
            <v>X</v>
          </cell>
          <cell r="D6294" t="str">
            <v>All</v>
          </cell>
          <cell r="E6294" t="str">
            <v>Building Age: &gt; 20 YEARS</v>
          </cell>
          <cell r="F6294">
            <v>60.2376</v>
          </cell>
          <cell r="G6294">
            <v>2.4335089999999999</v>
          </cell>
          <cell r="H6294">
            <v>2.4086310000000002</v>
          </cell>
          <cell r="I6294">
            <v>-0.16933219999999999</v>
          </cell>
          <cell r="J6294">
            <v>-6.9289400000000001E-2</v>
          </cell>
          <cell r="K6294">
            <v>0</v>
          </cell>
          <cell r="L6294">
            <v>6.9289400000000001E-2</v>
          </cell>
          <cell r="M6294">
            <v>0.16933219999999999</v>
          </cell>
          <cell r="N6294">
            <v>0.16933219999999999</v>
          </cell>
          <cell r="O6294">
            <v>204</v>
          </cell>
        </row>
        <row r="6295">
          <cell r="A6295" t="str">
            <v>C&amp;I</v>
          </cell>
          <cell r="B6295">
            <v>6</v>
          </cell>
          <cell r="C6295" t="str">
            <v>X</v>
          </cell>
          <cell r="D6295" t="str">
            <v>All</v>
          </cell>
          <cell r="E6295" t="str">
            <v>Building Age: &gt; 20 YEARS</v>
          </cell>
          <cell r="F6295">
            <v>59.983499999999999</v>
          </cell>
          <cell r="G6295">
            <v>2.6845880000000002</v>
          </cell>
          <cell r="H6295">
            <v>2.6838669999999998</v>
          </cell>
          <cell r="I6295">
            <v>-0.16908010000000001</v>
          </cell>
          <cell r="J6295">
            <v>-6.9186200000000003E-2</v>
          </cell>
          <cell r="K6295">
            <v>0</v>
          </cell>
          <cell r="L6295">
            <v>6.9186200000000003E-2</v>
          </cell>
          <cell r="M6295">
            <v>0.16908010000000001</v>
          </cell>
          <cell r="N6295">
            <v>0.16908010000000001</v>
          </cell>
          <cell r="O6295">
            <v>204</v>
          </cell>
        </row>
        <row r="6296">
          <cell r="A6296" t="str">
            <v>C&amp;I</v>
          </cell>
          <cell r="B6296">
            <v>7</v>
          </cell>
          <cell r="C6296" t="str">
            <v>X</v>
          </cell>
          <cell r="D6296" t="str">
            <v>All</v>
          </cell>
          <cell r="E6296" t="str">
            <v>Building Age: &gt; 20 YEARS</v>
          </cell>
          <cell r="F6296">
            <v>59.2376</v>
          </cell>
          <cell r="G6296">
            <v>2.710299</v>
          </cell>
          <cell r="H6296">
            <v>2.7379319999999998</v>
          </cell>
          <cell r="I6296">
            <v>-0.1696677</v>
          </cell>
          <cell r="J6296">
            <v>-6.9426600000000005E-2</v>
          </cell>
          <cell r="K6296">
            <v>0</v>
          </cell>
          <cell r="L6296">
            <v>6.9426600000000005E-2</v>
          </cell>
          <cell r="M6296">
            <v>0.1696677</v>
          </cell>
          <cell r="N6296">
            <v>0.1696677</v>
          </cell>
          <cell r="O6296">
            <v>204</v>
          </cell>
        </row>
        <row r="6297">
          <cell r="A6297" t="str">
            <v>C&amp;I</v>
          </cell>
          <cell r="B6297">
            <v>8</v>
          </cell>
          <cell r="C6297" t="str">
            <v>X</v>
          </cell>
          <cell r="D6297" t="str">
            <v>All</v>
          </cell>
          <cell r="E6297" t="str">
            <v>Building Age: &gt; 20 YEARS</v>
          </cell>
          <cell r="F6297">
            <v>60.5</v>
          </cell>
          <cell r="G6297">
            <v>2.873678</v>
          </cell>
          <cell r="H6297">
            <v>2.7757670000000001</v>
          </cell>
          <cell r="I6297">
            <v>-0.17060359999999999</v>
          </cell>
          <cell r="J6297">
            <v>-6.9809599999999999E-2</v>
          </cell>
          <cell r="K6297">
            <v>0</v>
          </cell>
          <cell r="L6297">
            <v>6.9809599999999999E-2</v>
          </cell>
          <cell r="M6297">
            <v>0.17060359999999999</v>
          </cell>
          <cell r="N6297">
            <v>0.17060359999999999</v>
          </cell>
          <cell r="O6297">
            <v>204</v>
          </cell>
        </row>
        <row r="6298">
          <cell r="A6298" t="str">
            <v>C&amp;I</v>
          </cell>
          <cell r="B6298">
            <v>9</v>
          </cell>
          <cell r="C6298" t="str">
            <v>X</v>
          </cell>
          <cell r="D6298" t="str">
            <v>All</v>
          </cell>
          <cell r="E6298" t="str">
            <v>Building Age: &gt; 20 YEARS</v>
          </cell>
          <cell r="F6298">
            <v>64.508300000000006</v>
          </cell>
          <cell r="G6298">
            <v>3.6177730000000001</v>
          </cell>
          <cell r="H6298">
            <v>3.4560369999999998</v>
          </cell>
          <cell r="I6298">
            <v>-0.17944089999999999</v>
          </cell>
          <cell r="J6298">
            <v>-7.3425799999999999E-2</v>
          </cell>
          <cell r="K6298">
            <v>0</v>
          </cell>
          <cell r="L6298">
            <v>7.3425799999999999E-2</v>
          </cell>
          <cell r="M6298">
            <v>0.17944089999999999</v>
          </cell>
          <cell r="N6298">
            <v>0.17944089999999999</v>
          </cell>
          <cell r="O6298">
            <v>204</v>
          </cell>
        </row>
        <row r="6299">
          <cell r="A6299" t="str">
            <v>C&amp;I</v>
          </cell>
          <cell r="B6299">
            <v>10</v>
          </cell>
          <cell r="C6299" t="str">
            <v>X</v>
          </cell>
          <cell r="D6299" t="str">
            <v>All</v>
          </cell>
          <cell r="E6299" t="str">
            <v>Building Age: &gt; 20 YEARS</v>
          </cell>
          <cell r="F6299">
            <v>67.135300000000001</v>
          </cell>
          <cell r="G6299">
            <v>4.9414400000000001</v>
          </cell>
          <cell r="H6299">
            <v>4.8252829999999998</v>
          </cell>
          <cell r="I6299">
            <v>-0.18710370000000001</v>
          </cell>
          <cell r="J6299">
            <v>-7.6561299999999999E-2</v>
          </cell>
          <cell r="K6299">
            <v>0</v>
          </cell>
          <cell r="L6299">
            <v>7.6561299999999999E-2</v>
          </cell>
          <cell r="M6299">
            <v>0.18710370000000001</v>
          </cell>
          <cell r="N6299">
            <v>0.18710370000000001</v>
          </cell>
          <cell r="O6299">
            <v>204</v>
          </cell>
        </row>
        <row r="6300">
          <cell r="A6300" t="str">
            <v>C&amp;I</v>
          </cell>
          <cell r="B6300">
            <v>11</v>
          </cell>
          <cell r="C6300" t="str">
            <v>X</v>
          </cell>
          <cell r="D6300" t="str">
            <v>All</v>
          </cell>
          <cell r="E6300" t="str">
            <v>Building Age: &gt; 20 YEARS</v>
          </cell>
          <cell r="F6300">
            <v>71.135300000000001</v>
          </cell>
          <cell r="G6300">
            <v>6.1056699999999999</v>
          </cell>
          <cell r="H6300">
            <v>6.1016430000000001</v>
          </cell>
          <cell r="I6300">
            <v>-0.21942929999999999</v>
          </cell>
          <cell r="J6300">
            <v>-8.9788699999999999E-2</v>
          </cell>
          <cell r="K6300">
            <v>0</v>
          </cell>
          <cell r="L6300">
            <v>8.9788699999999999E-2</v>
          </cell>
          <cell r="M6300">
            <v>0.21942929999999999</v>
          </cell>
          <cell r="N6300">
            <v>0.21942929999999999</v>
          </cell>
          <cell r="O6300">
            <v>204</v>
          </cell>
        </row>
        <row r="6301">
          <cell r="A6301" t="str">
            <v>C&amp;I</v>
          </cell>
          <cell r="B6301">
            <v>12</v>
          </cell>
          <cell r="C6301" t="str">
            <v>X</v>
          </cell>
          <cell r="D6301" t="str">
            <v>All</v>
          </cell>
          <cell r="E6301" t="str">
            <v>Building Age: &gt; 20 YEARS</v>
          </cell>
          <cell r="F6301">
            <v>74.872900000000001</v>
          </cell>
          <cell r="G6301">
            <v>6.7129899999999996</v>
          </cell>
          <cell r="H6301">
            <v>6.976871</v>
          </cell>
          <cell r="I6301">
            <v>-0.21855559999999999</v>
          </cell>
          <cell r="J6301">
            <v>-8.9431200000000002E-2</v>
          </cell>
          <cell r="K6301">
            <v>0</v>
          </cell>
          <cell r="L6301">
            <v>8.9431200000000002E-2</v>
          </cell>
          <cell r="M6301">
            <v>0.21855559999999999</v>
          </cell>
          <cell r="N6301">
            <v>0.21855559999999999</v>
          </cell>
          <cell r="O6301">
            <v>204</v>
          </cell>
        </row>
        <row r="6302">
          <cell r="A6302" t="str">
            <v>C&amp;I</v>
          </cell>
          <cell r="B6302">
            <v>13</v>
          </cell>
          <cell r="C6302" t="str">
            <v>X</v>
          </cell>
          <cell r="D6302" t="str">
            <v>All</v>
          </cell>
          <cell r="E6302" t="str">
            <v>Building Age: &gt; 20 YEARS</v>
          </cell>
          <cell r="F6302">
            <v>79.127099999999999</v>
          </cell>
          <cell r="G6302">
            <v>6.9308649999999998</v>
          </cell>
          <cell r="H6302">
            <v>6.9708189999999997</v>
          </cell>
          <cell r="I6302">
            <v>-0.2094105</v>
          </cell>
          <cell r="J6302">
            <v>-8.5689100000000004E-2</v>
          </cell>
          <cell r="K6302">
            <v>0</v>
          </cell>
          <cell r="L6302">
            <v>8.5689100000000004E-2</v>
          </cell>
          <cell r="M6302">
            <v>0.2094105</v>
          </cell>
          <cell r="N6302">
            <v>0.2094105</v>
          </cell>
          <cell r="O6302">
            <v>204</v>
          </cell>
        </row>
        <row r="6303">
          <cell r="A6303" t="str">
            <v>C&amp;I</v>
          </cell>
          <cell r="B6303">
            <v>14</v>
          </cell>
          <cell r="C6303" t="str">
            <v>X</v>
          </cell>
          <cell r="D6303" t="str">
            <v>All</v>
          </cell>
          <cell r="E6303" t="str">
            <v>Building Age: &gt; 20 YEARS</v>
          </cell>
          <cell r="F6303">
            <v>82.508300000000006</v>
          </cell>
          <cell r="G6303">
            <v>7.2302910000000002</v>
          </cell>
          <cell r="H6303">
            <v>7.4145589999999997</v>
          </cell>
          <cell r="I6303">
            <v>-0.21505569999999999</v>
          </cell>
          <cell r="J6303">
            <v>-8.7999099999999997E-2</v>
          </cell>
          <cell r="K6303">
            <v>0</v>
          </cell>
          <cell r="L6303">
            <v>8.7999099999999997E-2</v>
          </cell>
          <cell r="M6303">
            <v>0.21505569999999999</v>
          </cell>
          <cell r="N6303">
            <v>0.21505569999999999</v>
          </cell>
          <cell r="O6303">
            <v>204</v>
          </cell>
        </row>
        <row r="6304">
          <cell r="A6304" t="str">
            <v>C&amp;I</v>
          </cell>
          <cell r="B6304">
            <v>15</v>
          </cell>
          <cell r="C6304" t="str">
            <v>X</v>
          </cell>
          <cell r="D6304" t="str">
            <v>All</v>
          </cell>
          <cell r="E6304" t="str">
            <v>Building Age: &gt; 20 YEARS</v>
          </cell>
          <cell r="F6304">
            <v>85.754099999999994</v>
          </cell>
          <cell r="G6304">
            <v>8.1092580000000005</v>
          </cell>
          <cell r="H6304">
            <v>7.6251800000000003</v>
          </cell>
          <cell r="I6304">
            <v>-0.2029647</v>
          </cell>
          <cell r="J6304">
            <v>-8.30515E-2</v>
          </cell>
          <cell r="K6304">
            <v>0</v>
          </cell>
          <cell r="L6304">
            <v>8.30515E-2</v>
          </cell>
          <cell r="M6304">
            <v>0.2029647</v>
          </cell>
          <cell r="N6304">
            <v>0.2029647</v>
          </cell>
          <cell r="O6304">
            <v>204</v>
          </cell>
        </row>
        <row r="6305">
          <cell r="A6305" t="str">
            <v>C&amp;I</v>
          </cell>
          <cell r="B6305">
            <v>16</v>
          </cell>
          <cell r="C6305" t="str">
            <v>X</v>
          </cell>
          <cell r="D6305" t="str">
            <v>All</v>
          </cell>
          <cell r="E6305" t="str">
            <v>Building Age: &gt; 20 YEARS</v>
          </cell>
          <cell r="F6305">
            <v>87.372900000000001</v>
          </cell>
          <cell r="G6305">
            <v>8.1695080000000004</v>
          </cell>
          <cell r="H6305">
            <v>7.6409690000000001</v>
          </cell>
          <cell r="I6305">
            <v>-0.23656740000000001</v>
          </cell>
          <cell r="J6305">
            <v>-9.6801499999999999E-2</v>
          </cell>
          <cell r="K6305">
            <v>0</v>
          </cell>
          <cell r="L6305">
            <v>9.6801499999999999E-2</v>
          </cell>
          <cell r="M6305">
            <v>0.23656740000000001</v>
          </cell>
          <cell r="N6305">
            <v>0.23656740000000001</v>
          </cell>
          <cell r="O6305">
            <v>204</v>
          </cell>
        </row>
        <row r="6306">
          <cell r="A6306" t="str">
            <v>C&amp;I</v>
          </cell>
          <cell r="B6306">
            <v>17</v>
          </cell>
          <cell r="C6306" t="str">
            <v>X</v>
          </cell>
          <cell r="D6306" t="str">
            <v>All</v>
          </cell>
          <cell r="E6306" t="str">
            <v>Building Age: &gt; 20 YEARS</v>
          </cell>
          <cell r="F6306">
            <v>88.118799999999993</v>
          </cell>
          <cell r="G6306">
            <v>8.0493450000000006</v>
          </cell>
          <cell r="H6306">
            <v>7.6080079999999999</v>
          </cell>
          <cell r="I6306">
            <v>-0.23489399999999999</v>
          </cell>
          <cell r="J6306">
            <v>-9.6116699999999999E-2</v>
          </cell>
          <cell r="K6306">
            <v>0</v>
          </cell>
          <cell r="L6306">
            <v>9.6116699999999999E-2</v>
          </cell>
          <cell r="M6306">
            <v>0.23489399999999999</v>
          </cell>
          <cell r="N6306">
            <v>0.23489399999999999</v>
          </cell>
          <cell r="O6306">
            <v>204</v>
          </cell>
        </row>
        <row r="6307">
          <cell r="A6307" t="str">
            <v>C&amp;I</v>
          </cell>
          <cell r="B6307">
            <v>18</v>
          </cell>
          <cell r="C6307" t="str">
            <v>X</v>
          </cell>
          <cell r="D6307" t="str">
            <v>All</v>
          </cell>
          <cell r="E6307" t="str">
            <v>Building Age: &gt; 20 YEARS</v>
          </cell>
          <cell r="F6307">
            <v>86.508300000000006</v>
          </cell>
          <cell r="G6307">
            <v>6.8666520000000002</v>
          </cell>
          <cell r="H6307">
            <v>7.2892619999999999</v>
          </cell>
          <cell r="I6307">
            <v>-0.23477200000000001</v>
          </cell>
          <cell r="J6307">
            <v>-9.6066799999999994E-2</v>
          </cell>
          <cell r="K6307">
            <v>0</v>
          </cell>
          <cell r="L6307">
            <v>9.6066799999999994E-2</v>
          </cell>
          <cell r="M6307">
            <v>0.23477200000000001</v>
          </cell>
          <cell r="N6307">
            <v>0.23477200000000001</v>
          </cell>
          <cell r="O6307">
            <v>204</v>
          </cell>
        </row>
        <row r="6308">
          <cell r="A6308" t="str">
            <v>C&amp;I</v>
          </cell>
          <cell r="B6308">
            <v>19</v>
          </cell>
          <cell r="C6308" t="str">
            <v>X</v>
          </cell>
          <cell r="D6308" t="str">
            <v>All</v>
          </cell>
          <cell r="E6308" t="str">
            <v>Building Age: &gt; 20 YEARS</v>
          </cell>
          <cell r="F6308">
            <v>83.381200000000007</v>
          </cell>
          <cell r="G6308">
            <v>5.8177120000000002</v>
          </cell>
          <cell r="H6308">
            <v>5.9223679999999996</v>
          </cell>
          <cell r="I6308">
            <v>-0.24215239999999999</v>
          </cell>
          <cell r="J6308">
            <v>-9.9086800000000003E-2</v>
          </cell>
          <cell r="K6308">
            <v>0</v>
          </cell>
          <cell r="L6308">
            <v>9.9086800000000003E-2</v>
          </cell>
          <cell r="M6308">
            <v>0.24215239999999999</v>
          </cell>
          <cell r="N6308">
            <v>0.24215239999999999</v>
          </cell>
          <cell r="O6308">
            <v>204</v>
          </cell>
        </row>
        <row r="6309">
          <cell r="A6309" t="str">
            <v>C&amp;I</v>
          </cell>
          <cell r="B6309">
            <v>20</v>
          </cell>
          <cell r="C6309" t="str">
            <v>X</v>
          </cell>
          <cell r="D6309" t="str">
            <v>All</v>
          </cell>
          <cell r="E6309" t="str">
            <v>Building Age: &gt; 20 YEARS</v>
          </cell>
          <cell r="F6309">
            <v>78.372900000000001</v>
          </cell>
          <cell r="G6309">
            <v>5.2840600000000002</v>
          </cell>
          <cell r="H6309">
            <v>5.9222469999999996</v>
          </cell>
          <cell r="I6309">
            <v>-0.2301665</v>
          </cell>
          <cell r="J6309">
            <v>-9.4182299999999997E-2</v>
          </cell>
          <cell r="K6309">
            <v>0</v>
          </cell>
          <cell r="L6309">
            <v>9.4182299999999997E-2</v>
          </cell>
          <cell r="M6309">
            <v>0.2301665</v>
          </cell>
          <cell r="N6309">
            <v>0.2301665</v>
          </cell>
          <cell r="O6309">
            <v>204</v>
          </cell>
        </row>
        <row r="6310">
          <cell r="A6310" t="str">
            <v>C&amp;I</v>
          </cell>
          <cell r="B6310">
            <v>21</v>
          </cell>
          <cell r="C6310" t="str">
            <v>X</v>
          </cell>
          <cell r="D6310" t="str">
            <v>All</v>
          </cell>
          <cell r="E6310" t="str">
            <v>Building Age: &gt; 20 YEARS</v>
          </cell>
          <cell r="F6310">
            <v>73.991699999999994</v>
          </cell>
          <cell r="G6310">
            <v>5.0280579999999997</v>
          </cell>
          <cell r="H6310">
            <v>5.4298250000000001</v>
          </cell>
          <cell r="I6310">
            <v>-0.2185993</v>
          </cell>
          <cell r="J6310">
            <v>-8.9449000000000001E-2</v>
          </cell>
          <cell r="K6310">
            <v>0</v>
          </cell>
          <cell r="L6310">
            <v>8.9449000000000001E-2</v>
          </cell>
          <cell r="M6310">
            <v>0.2185993</v>
          </cell>
          <cell r="N6310">
            <v>0.2185993</v>
          </cell>
          <cell r="O6310">
            <v>204</v>
          </cell>
        </row>
        <row r="6311">
          <cell r="A6311" t="str">
            <v>C&amp;I</v>
          </cell>
          <cell r="B6311">
            <v>22</v>
          </cell>
          <cell r="C6311" t="str">
            <v>X</v>
          </cell>
          <cell r="D6311" t="str">
            <v>All</v>
          </cell>
          <cell r="E6311" t="str">
            <v>Building Age: &gt; 20 YEARS</v>
          </cell>
          <cell r="F6311">
            <v>72.618799999999993</v>
          </cell>
          <cell r="G6311">
            <v>3.917176</v>
          </cell>
          <cell r="H6311">
            <v>4.1382760000000003</v>
          </cell>
          <cell r="I6311">
            <v>-0.21818879999999999</v>
          </cell>
          <cell r="J6311">
            <v>-8.9281100000000002E-2</v>
          </cell>
          <cell r="K6311">
            <v>0</v>
          </cell>
          <cell r="L6311">
            <v>8.9281100000000002E-2</v>
          </cell>
          <cell r="M6311">
            <v>0.21818879999999999</v>
          </cell>
          <cell r="N6311">
            <v>0.21818879999999999</v>
          </cell>
          <cell r="O6311">
            <v>204</v>
          </cell>
        </row>
        <row r="6312">
          <cell r="A6312" t="str">
            <v>C&amp;I</v>
          </cell>
          <cell r="B6312">
            <v>23</v>
          </cell>
          <cell r="C6312" t="str">
            <v>X</v>
          </cell>
          <cell r="D6312" t="str">
            <v>All</v>
          </cell>
          <cell r="E6312" t="str">
            <v>Building Age: &gt; 20 YEARS</v>
          </cell>
          <cell r="F6312">
            <v>71.118799999999993</v>
          </cell>
          <cell r="G6312">
            <v>3.4262459999999999</v>
          </cell>
          <cell r="H6312">
            <v>3.5200840000000002</v>
          </cell>
          <cell r="I6312">
            <v>-0.19378400000000001</v>
          </cell>
          <cell r="J6312">
            <v>-7.9294799999999999E-2</v>
          </cell>
          <cell r="K6312">
            <v>0</v>
          </cell>
          <cell r="L6312">
            <v>7.9294799999999999E-2</v>
          </cell>
          <cell r="M6312">
            <v>0.19378400000000001</v>
          </cell>
          <cell r="N6312">
            <v>0.19378400000000001</v>
          </cell>
          <cell r="O6312">
            <v>204</v>
          </cell>
        </row>
        <row r="6313">
          <cell r="A6313" t="str">
            <v>C&amp;I</v>
          </cell>
          <cell r="B6313">
            <v>24</v>
          </cell>
          <cell r="C6313" t="str">
            <v>X</v>
          </cell>
          <cell r="D6313" t="str">
            <v>All</v>
          </cell>
          <cell r="E6313" t="str">
            <v>Building Age: &gt; 20 YEARS</v>
          </cell>
          <cell r="F6313">
            <v>70.364699999999999</v>
          </cell>
          <cell r="G6313">
            <v>3.3921899999999998</v>
          </cell>
          <cell r="H6313">
            <v>3.3983400000000001</v>
          </cell>
          <cell r="I6313">
            <v>-0.1894554</v>
          </cell>
          <cell r="J6313">
            <v>-7.7523599999999998E-2</v>
          </cell>
          <cell r="K6313">
            <v>0</v>
          </cell>
          <cell r="L6313">
            <v>7.7523599999999998E-2</v>
          </cell>
          <cell r="M6313">
            <v>0.1894554</v>
          </cell>
          <cell r="N6313">
            <v>0.1894554</v>
          </cell>
          <cell r="O6313">
            <v>204</v>
          </cell>
        </row>
        <row r="6314">
          <cell r="A6314" t="str">
            <v>C&amp;I</v>
          </cell>
          <cell r="B6314">
            <v>1</v>
          </cell>
          <cell r="C6314" t="str">
            <v>X</v>
          </cell>
          <cell r="D6314" t="str">
            <v>All</v>
          </cell>
          <cell r="E6314" t="str">
            <v>Building Age: 10 - 20 YEARS</v>
          </cell>
          <cell r="F6314">
            <v>64</v>
          </cell>
          <cell r="G6314">
            <v>1.5001279999999999</v>
          </cell>
          <cell r="H6314">
            <v>1.2729999999999999</v>
          </cell>
          <cell r="I6314">
            <v>-0.64319689999999996</v>
          </cell>
          <cell r="J6314">
            <v>-0.26319100000000001</v>
          </cell>
          <cell r="K6314">
            <v>0</v>
          </cell>
          <cell r="L6314">
            <v>0.26319100000000001</v>
          </cell>
          <cell r="M6314">
            <v>0.64319689999999996</v>
          </cell>
          <cell r="N6314">
            <v>0.64319689999999996</v>
          </cell>
          <cell r="O6314">
            <v>65</v>
          </cell>
        </row>
        <row r="6315">
          <cell r="A6315" t="str">
            <v>C&amp;I</v>
          </cell>
          <cell r="B6315">
            <v>2</v>
          </cell>
          <cell r="C6315" t="str">
            <v>X</v>
          </cell>
          <cell r="D6315" t="str">
            <v>All</v>
          </cell>
          <cell r="E6315" t="str">
            <v>Building Age: 10 - 20 YEARS</v>
          </cell>
          <cell r="F6315">
            <v>63</v>
          </cell>
          <cell r="G6315">
            <v>1.402792</v>
          </cell>
          <cell r="H6315">
            <v>1.232</v>
          </cell>
          <cell r="I6315">
            <v>-0.64122219999999996</v>
          </cell>
          <cell r="J6315">
            <v>-0.26238299999999998</v>
          </cell>
          <cell r="K6315">
            <v>0</v>
          </cell>
          <cell r="L6315">
            <v>0.26238299999999998</v>
          </cell>
          <cell r="M6315">
            <v>0.64122219999999996</v>
          </cell>
          <cell r="N6315">
            <v>0.64122219999999996</v>
          </cell>
          <cell r="O6315">
            <v>65</v>
          </cell>
        </row>
        <row r="6316">
          <cell r="A6316" t="str">
            <v>C&amp;I</v>
          </cell>
          <cell r="B6316">
            <v>3</v>
          </cell>
          <cell r="C6316" t="str">
            <v>X</v>
          </cell>
          <cell r="D6316" t="str">
            <v>All</v>
          </cell>
          <cell r="E6316" t="str">
            <v>Building Age: 10 - 20 YEARS</v>
          </cell>
          <cell r="F6316">
            <v>62.5</v>
          </cell>
          <cell r="G6316">
            <v>1.368371</v>
          </cell>
          <cell r="H6316">
            <v>1.375999</v>
          </cell>
          <cell r="I6316">
            <v>-0.64165559999999999</v>
          </cell>
          <cell r="J6316">
            <v>-0.26256030000000002</v>
          </cell>
          <cell r="K6316">
            <v>0</v>
          </cell>
          <cell r="L6316">
            <v>0.26256030000000002</v>
          </cell>
          <cell r="M6316">
            <v>0.64165559999999999</v>
          </cell>
          <cell r="N6316">
            <v>0.64165559999999999</v>
          </cell>
          <cell r="O6316">
            <v>65</v>
          </cell>
        </row>
        <row r="6317">
          <cell r="A6317" t="str">
            <v>C&amp;I</v>
          </cell>
          <cell r="B6317">
            <v>4</v>
          </cell>
          <cell r="C6317" t="str">
            <v>X</v>
          </cell>
          <cell r="D6317" t="str">
            <v>All</v>
          </cell>
          <cell r="E6317" t="str">
            <v>Building Age: 10 - 20 YEARS</v>
          </cell>
          <cell r="F6317">
            <v>61</v>
          </cell>
          <cell r="G6317">
            <v>1.411532</v>
          </cell>
          <cell r="H6317">
            <v>1.3949990000000001</v>
          </cell>
          <cell r="I6317">
            <v>-0.640907</v>
          </cell>
          <cell r="J6317">
            <v>-0.26225399999999999</v>
          </cell>
          <cell r="K6317">
            <v>0</v>
          </cell>
          <cell r="L6317">
            <v>0.26225399999999999</v>
          </cell>
          <cell r="M6317">
            <v>0.640907</v>
          </cell>
          <cell r="N6317">
            <v>0.640907</v>
          </cell>
          <cell r="O6317">
            <v>65</v>
          </cell>
        </row>
        <row r="6318">
          <cell r="A6318" t="str">
            <v>C&amp;I</v>
          </cell>
          <cell r="B6318">
            <v>5</v>
          </cell>
          <cell r="C6318" t="str">
            <v>X</v>
          </cell>
          <cell r="D6318" t="str">
            <v>All</v>
          </cell>
          <cell r="E6318" t="str">
            <v>Building Age: 10 - 20 YEARS</v>
          </cell>
          <cell r="F6318">
            <v>61</v>
          </cell>
          <cell r="G6318">
            <v>1.2895890000000001</v>
          </cell>
          <cell r="H6318">
            <v>1.355</v>
          </cell>
          <cell r="I6318">
            <v>-0.64039539999999995</v>
          </cell>
          <cell r="J6318">
            <v>-0.26204460000000002</v>
          </cell>
          <cell r="K6318">
            <v>0</v>
          </cell>
          <cell r="L6318">
            <v>0.26204460000000002</v>
          </cell>
          <cell r="M6318">
            <v>0.64039539999999995</v>
          </cell>
          <cell r="N6318">
            <v>0.64039539999999995</v>
          </cell>
          <cell r="O6318">
            <v>65</v>
          </cell>
        </row>
        <row r="6319">
          <cell r="A6319" t="str">
            <v>C&amp;I</v>
          </cell>
          <cell r="B6319">
            <v>6</v>
          </cell>
          <cell r="C6319" t="str">
            <v>X</v>
          </cell>
          <cell r="D6319" t="str">
            <v>All</v>
          </cell>
          <cell r="E6319" t="str">
            <v>Building Age: 10 - 20 YEARS</v>
          </cell>
          <cell r="F6319">
            <v>61</v>
          </cell>
          <cell r="G6319">
            <v>1.217649</v>
          </cell>
          <cell r="H6319">
            <v>1.256999</v>
          </cell>
          <cell r="I6319">
            <v>-0.64022699999999999</v>
          </cell>
          <cell r="J6319">
            <v>-0.26197569999999998</v>
          </cell>
          <cell r="K6319">
            <v>0</v>
          </cell>
          <cell r="L6319">
            <v>0.26197569999999998</v>
          </cell>
          <cell r="M6319">
            <v>0.64022699999999999</v>
          </cell>
          <cell r="N6319">
            <v>0.64022699999999999</v>
          </cell>
          <cell r="O6319">
            <v>65</v>
          </cell>
        </row>
        <row r="6320">
          <cell r="A6320" t="str">
            <v>C&amp;I</v>
          </cell>
          <cell r="B6320">
            <v>7</v>
          </cell>
          <cell r="C6320" t="str">
            <v>X</v>
          </cell>
          <cell r="D6320" t="str">
            <v>All</v>
          </cell>
          <cell r="E6320" t="str">
            <v>Building Age: 10 - 20 YEARS</v>
          </cell>
          <cell r="F6320">
            <v>60</v>
          </cell>
          <cell r="G6320">
            <v>1.2338739999999999</v>
          </cell>
          <cell r="H6320">
            <v>1.3160000000000001</v>
          </cell>
          <cell r="I6320">
            <v>-0.64006390000000002</v>
          </cell>
          <cell r="J6320">
            <v>-0.2619089</v>
          </cell>
          <cell r="K6320">
            <v>0</v>
          </cell>
          <cell r="L6320">
            <v>0.2619089</v>
          </cell>
          <cell r="M6320">
            <v>0.64006390000000002</v>
          </cell>
          <cell r="N6320">
            <v>0.64006390000000002</v>
          </cell>
          <cell r="O6320">
            <v>65</v>
          </cell>
        </row>
        <row r="6321">
          <cell r="A6321" t="str">
            <v>C&amp;I</v>
          </cell>
          <cell r="B6321">
            <v>8</v>
          </cell>
          <cell r="C6321" t="str">
            <v>X</v>
          </cell>
          <cell r="D6321" t="str">
            <v>All</v>
          </cell>
          <cell r="E6321" t="str">
            <v>Building Age: 10 - 20 YEARS</v>
          </cell>
          <cell r="F6321">
            <v>60.5</v>
          </cell>
          <cell r="G6321">
            <v>3.0007130000000002</v>
          </cell>
          <cell r="H6321">
            <v>1.8219989999999999</v>
          </cell>
          <cell r="I6321">
            <v>-0.70723639999999999</v>
          </cell>
          <cell r="J6321">
            <v>-0.28939540000000002</v>
          </cell>
          <cell r="K6321">
            <v>0</v>
          </cell>
          <cell r="L6321">
            <v>0.28939540000000002</v>
          </cell>
          <cell r="M6321">
            <v>0.70723639999999999</v>
          </cell>
          <cell r="N6321">
            <v>0.70723639999999999</v>
          </cell>
          <cell r="O6321">
            <v>65</v>
          </cell>
        </row>
        <row r="6322">
          <cell r="A6322" t="str">
            <v>C&amp;I</v>
          </cell>
          <cell r="B6322">
            <v>9</v>
          </cell>
          <cell r="C6322" t="str">
            <v>X</v>
          </cell>
          <cell r="D6322" t="str">
            <v>All</v>
          </cell>
          <cell r="E6322" t="str">
            <v>Building Age: 10 - 20 YEARS</v>
          </cell>
          <cell r="F6322">
            <v>64</v>
          </cell>
          <cell r="G6322">
            <v>2.6166399999999999</v>
          </cell>
          <cell r="H6322">
            <v>1.5609999999999999</v>
          </cell>
          <cell r="I6322">
            <v>-0.70593320000000004</v>
          </cell>
          <cell r="J6322">
            <v>-0.28886210000000001</v>
          </cell>
          <cell r="K6322">
            <v>0</v>
          </cell>
          <cell r="L6322">
            <v>0.28886210000000001</v>
          </cell>
          <cell r="M6322">
            <v>0.70593320000000004</v>
          </cell>
          <cell r="N6322">
            <v>0.70593320000000004</v>
          </cell>
          <cell r="O6322">
            <v>65</v>
          </cell>
        </row>
        <row r="6323">
          <cell r="A6323" t="str">
            <v>C&amp;I</v>
          </cell>
          <cell r="B6323">
            <v>10</v>
          </cell>
          <cell r="C6323" t="str">
            <v>X</v>
          </cell>
          <cell r="D6323" t="str">
            <v>All</v>
          </cell>
          <cell r="E6323" t="str">
            <v>Building Age: 10 - 20 YEARS</v>
          </cell>
          <cell r="F6323">
            <v>66.5</v>
          </cell>
          <cell r="G6323">
            <v>3.999552</v>
          </cell>
          <cell r="H6323">
            <v>4.7919989999999997</v>
          </cell>
          <cell r="I6323">
            <v>-0.69614969999999998</v>
          </cell>
          <cell r="J6323">
            <v>-0.28485880000000002</v>
          </cell>
          <cell r="K6323">
            <v>0</v>
          </cell>
          <cell r="L6323">
            <v>0.28485880000000002</v>
          </cell>
          <cell r="M6323">
            <v>0.69614969999999998</v>
          </cell>
          <cell r="N6323">
            <v>0.69614969999999998</v>
          </cell>
          <cell r="O6323">
            <v>65</v>
          </cell>
        </row>
        <row r="6324">
          <cell r="A6324" t="str">
            <v>C&amp;I</v>
          </cell>
          <cell r="B6324">
            <v>11</v>
          </cell>
          <cell r="C6324" t="str">
            <v>X</v>
          </cell>
          <cell r="D6324" t="str">
            <v>All</v>
          </cell>
          <cell r="E6324" t="str">
            <v>Building Age: 10 - 20 YEARS</v>
          </cell>
          <cell r="F6324">
            <v>70.5</v>
          </cell>
          <cell r="G6324">
            <v>6.7398170000000004</v>
          </cell>
          <cell r="H6324">
            <v>6.4839979999999997</v>
          </cell>
          <cell r="I6324">
            <v>-0.81970860000000001</v>
          </cell>
          <cell r="J6324">
            <v>-0.3354181</v>
          </cell>
          <cell r="K6324">
            <v>0</v>
          </cell>
          <cell r="L6324">
            <v>0.3354181</v>
          </cell>
          <cell r="M6324">
            <v>0.81970860000000001</v>
          </cell>
          <cell r="N6324">
            <v>0.81970860000000001</v>
          </cell>
          <cell r="O6324">
            <v>65</v>
          </cell>
        </row>
        <row r="6325">
          <cell r="A6325" t="str">
            <v>C&amp;I</v>
          </cell>
          <cell r="B6325">
            <v>12</v>
          </cell>
          <cell r="C6325" t="str">
            <v>X</v>
          </cell>
          <cell r="D6325" t="str">
            <v>All</v>
          </cell>
          <cell r="E6325" t="str">
            <v>Building Age: 10 - 20 YEARS</v>
          </cell>
          <cell r="F6325">
            <v>75</v>
          </cell>
          <cell r="G6325">
            <v>9.6478429999999999</v>
          </cell>
          <cell r="H6325">
            <v>8.8959980000000005</v>
          </cell>
          <cell r="I6325">
            <v>-0.79635869999999997</v>
          </cell>
          <cell r="J6325">
            <v>-0.32586349999999997</v>
          </cell>
          <cell r="K6325">
            <v>0</v>
          </cell>
          <cell r="L6325">
            <v>0.32586349999999997</v>
          </cell>
          <cell r="M6325">
            <v>0.79635869999999997</v>
          </cell>
          <cell r="N6325">
            <v>0.79635869999999997</v>
          </cell>
          <cell r="O6325">
            <v>65</v>
          </cell>
        </row>
        <row r="6326">
          <cell r="A6326" t="str">
            <v>C&amp;I</v>
          </cell>
          <cell r="B6326">
            <v>13</v>
          </cell>
          <cell r="C6326" t="str">
            <v>X</v>
          </cell>
          <cell r="D6326" t="str">
            <v>All</v>
          </cell>
          <cell r="E6326" t="str">
            <v>Building Age: 10 - 20 YEARS</v>
          </cell>
          <cell r="F6326">
            <v>79</v>
          </cell>
          <cell r="G6326">
            <v>11.18108</v>
          </cell>
          <cell r="H6326">
            <v>11.785</v>
          </cell>
          <cell r="I6326">
            <v>-0.74895520000000004</v>
          </cell>
          <cell r="J6326">
            <v>-0.30646640000000003</v>
          </cell>
          <cell r="K6326">
            <v>0</v>
          </cell>
          <cell r="L6326">
            <v>0.30646640000000003</v>
          </cell>
          <cell r="M6326">
            <v>0.74895520000000004</v>
          </cell>
          <cell r="N6326">
            <v>0.74895520000000004</v>
          </cell>
          <cell r="O6326">
            <v>65</v>
          </cell>
        </row>
        <row r="6327">
          <cell r="A6327" t="str">
            <v>C&amp;I</v>
          </cell>
          <cell r="B6327">
            <v>14</v>
          </cell>
          <cell r="C6327" t="str">
            <v>X</v>
          </cell>
          <cell r="D6327" t="str">
            <v>All</v>
          </cell>
          <cell r="E6327" t="str">
            <v>Building Age: 10 - 20 YEARS</v>
          </cell>
          <cell r="F6327">
            <v>82</v>
          </cell>
          <cell r="G6327">
            <v>12.76853</v>
          </cell>
          <cell r="H6327">
            <v>13.707000000000001</v>
          </cell>
          <cell r="I6327">
            <v>-0.77829649999999995</v>
          </cell>
          <cell r="J6327">
            <v>-0.31847259999999999</v>
          </cell>
          <cell r="K6327">
            <v>0</v>
          </cell>
          <cell r="L6327">
            <v>0.31847259999999999</v>
          </cell>
          <cell r="M6327">
            <v>0.77829649999999995</v>
          </cell>
          <cell r="N6327">
            <v>0.77829649999999995</v>
          </cell>
          <cell r="O6327">
            <v>65</v>
          </cell>
        </row>
        <row r="6328">
          <cell r="A6328" t="str">
            <v>C&amp;I</v>
          </cell>
          <cell r="B6328">
            <v>15</v>
          </cell>
          <cell r="C6328" t="str">
            <v>X</v>
          </cell>
          <cell r="D6328" t="str">
            <v>All</v>
          </cell>
          <cell r="E6328" t="str">
            <v>Building Age: 10 - 20 YEARS</v>
          </cell>
          <cell r="F6328">
            <v>85.5</v>
          </cell>
          <cell r="G6328">
            <v>15.235709999999999</v>
          </cell>
          <cell r="H6328">
            <v>14.700989999999999</v>
          </cell>
          <cell r="I6328">
            <v>-0.73576379999999997</v>
          </cell>
          <cell r="J6328">
            <v>-0.30106860000000002</v>
          </cell>
          <cell r="K6328">
            <v>0</v>
          </cell>
          <cell r="L6328">
            <v>0.30106860000000002</v>
          </cell>
          <cell r="M6328">
            <v>0.73576379999999997</v>
          </cell>
          <cell r="N6328">
            <v>0.73576379999999997</v>
          </cell>
          <cell r="O6328">
            <v>65</v>
          </cell>
        </row>
        <row r="6329">
          <cell r="A6329" t="str">
            <v>C&amp;I</v>
          </cell>
          <cell r="B6329">
            <v>16</v>
          </cell>
          <cell r="C6329" t="str">
            <v>X</v>
          </cell>
          <cell r="D6329" t="str">
            <v>All</v>
          </cell>
          <cell r="E6329" t="str">
            <v>Building Age: 10 - 20 YEARS</v>
          </cell>
          <cell r="F6329">
            <v>87.5</v>
          </cell>
          <cell r="G6329">
            <v>15.280390000000001</v>
          </cell>
          <cell r="H6329">
            <v>17.36599</v>
          </cell>
          <cell r="I6329">
            <v>-0.85132810000000003</v>
          </cell>
          <cell r="J6329">
            <v>-0.34835650000000001</v>
          </cell>
          <cell r="K6329">
            <v>0</v>
          </cell>
          <cell r="L6329">
            <v>0.34835650000000001</v>
          </cell>
          <cell r="M6329">
            <v>0.85132810000000003</v>
          </cell>
          <cell r="N6329">
            <v>0.85132810000000003</v>
          </cell>
          <cell r="O6329">
            <v>65</v>
          </cell>
        </row>
        <row r="6330">
          <cell r="A6330" t="str">
            <v>C&amp;I</v>
          </cell>
          <cell r="B6330">
            <v>17</v>
          </cell>
          <cell r="C6330" t="str">
            <v>X</v>
          </cell>
          <cell r="D6330" t="str">
            <v>All</v>
          </cell>
          <cell r="E6330" t="str">
            <v>Building Age: 10 - 20 YEARS</v>
          </cell>
          <cell r="F6330">
            <v>88.5</v>
          </cell>
          <cell r="G6330">
            <v>16.092839999999999</v>
          </cell>
          <cell r="H6330">
            <v>14.093999999999999</v>
          </cell>
          <cell r="I6330">
            <v>-0.82455820000000002</v>
          </cell>
          <cell r="J6330">
            <v>-0.33740249999999999</v>
          </cell>
          <cell r="K6330">
            <v>0</v>
          </cell>
          <cell r="L6330">
            <v>0.33740249999999999</v>
          </cell>
          <cell r="M6330">
            <v>0.82455820000000002</v>
          </cell>
          <cell r="N6330">
            <v>0.82455820000000002</v>
          </cell>
          <cell r="O6330">
            <v>65</v>
          </cell>
        </row>
        <row r="6331">
          <cell r="A6331" t="str">
            <v>C&amp;I</v>
          </cell>
          <cell r="B6331">
            <v>18</v>
          </cell>
          <cell r="C6331" t="str">
            <v>X</v>
          </cell>
          <cell r="D6331" t="str">
            <v>All</v>
          </cell>
          <cell r="E6331" t="str">
            <v>Building Age: 10 - 20 YEARS</v>
          </cell>
          <cell r="F6331">
            <v>86</v>
          </cell>
          <cell r="G6331">
            <v>14.505330000000001</v>
          </cell>
          <cell r="H6331">
            <v>12.865</v>
          </cell>
          <cell r="I6331">
            <v>-0.81338600000000005</v>
          </cell>
          <cell r="J6331">
            <v>-0.33283089999999999</v>
          </cell>
          <cell r="K6331">
            <v>0</v>
          </cell>
          <cell r="L6331">
            <v>0.33283089999999999</v>
          </cell>
          <cell r="M6331">
            <v>0.81338600000000005</v>
          </cell>
          <cell r="N6331">
            <v>0.81338600000000005</v>
          </cell>
          <cell r="O6331">
            <v>65</v>
          </cell>
        </row>
        <row r="6332">
          <cell r="A6332" t="str">
            <v>C&amp;I</v>
          </cell>
          <cell r="B6332">
            <v>19</v>
          </cell>
          <cell r="C6332" t="str">
            <v>X</v>
          </cell>
          <cell r="D6332" t="str">
            <v>All</v>
          </cell>
          <cell r="E6332" t="str">
            <v>Building Age: 10 - 20 YEARS</v>
          </cell>
          <cell r="F6332">
            <v>83</v>
          </cell>
          <cell r="G6332">
            <v>10.71875</v>
          </cell>
          <cell r="H6332">
            <v>11.56</v>
          </cell>
          <cell r="I6332">
            <v>-0.84814999999999996</v>
          </cell>
          <cell r="J6332">
            <v>-0.34705609999999998</v>
          </cell>
          <cell r="K6332">
            <v>0</v>
          </cell>
          <cell r="L6332">
            <v>0.34705609999999998</v>
          </cell>
          <cell r="M6332">
            <v>0.84814999999999996</v>
          </cell>
          <cell r="N6332">
            <v>0.84814999999999996</v>
          </cell>
          <cell r="O6332">
            <v>65</v>
          </cell>
        </row>
        <row r="6333">
          <cell r="A6333" t="str">
            <v>C&amp;I</v>
          </cell>
          <cell r="B6333">
            <v>20</v>
          </cell>
          <cell r="C6333" t="str">
            <v>X</v>
          </cell>
          <cell r="D6333" t="str">
            <v>All</v>
          </cell>
          <cell r="E6333" t="str">
            <v>Building Age: 10 - 20 YEARS</v>
          </cell>
          <cell r="F6333">
            <v>78.5</v>
          </cell>
          <cell r="G6333">
            <v>4.1591889999999996</v>
          </cell>
          <cell r="H6333">
            <v>3.070999</v>
          </cell>
          <cell r="I6333">
            <v>-0.96098790000000001</v>
          </cell>
          <cell r="J6333">
            <v>-0.39322849999999998</v>
          </cell>
          <cell r="K6333">
            <v>0</v>
          </cell>
          <cell r="L6333">
            <v>0.39322849999999998</v>
          </cell>
          <cell r="M6333">
            <v>0.96098790000000001</v>
          </cell>
          <cell r="N6333">
            <v>0.96098790000000001</v>
          </cell>
          <cell r="O6333">
            <v>65</v>
          </cell>
        </row>
        <row r="6334">
          <cell r="A6334" t="str">
            <v>C&amp;I</v>
          </cell>
          <cell r="B6334">
            <v>21</v>
          </cell>
          <cell r="C6334" t="str">
            <v>X</v>
          </cell>
          <cell r="D6334" t="str">
            <v>All</v>
          </cell>
          <cell r="E6334" t="str">
            <v>Building Age: 10 - 20 YEARS</v>
          </cell>
          <cell r="F6334">
            <v>74.5</v>
          </cell>
          <cell r="G6334">
            <v>2.1090610000000001</v>
          </cell>
          <cell r="H6334">
            <v>1.3180000000000001</v>
          </cell>
          <cell r="I6334">
            <v>-0.73912889999999998</v>
          </cell>
          <cell r="J6334">
            <v>-0.30244559999999998</v>
          </cell>
          <cell r="K6334">
            <v>0</v>
          </cell>
          <cell r="L6334">
            <v>0.30244559999999998</v>
          </cell>
          <cell r="M6334">
            <v>0.73912889999999998</v>
          </cell>
          <cell r="N6334">
            <v>0.73912889999999998</v>
          </cell>
          <cell r="O6334">
            <v>65</v>
          </cell>
        </row>
        <row r="6335">
          <cell r="A6335" t="str">
            <v>C&amp;I</v>
          </cell>
          <cell r="B6335">
            <v>22</v>
          </cell>
          <cell r="C6335" t="str">
            <v>X</v>
          </cell>
          <cell r="D6335" t="str">
            <v>All</v>
          </cell>
          <cell r="E6335" t="str">
            <v>Building Age: 10 - 20 YEARS</v>
          </cell>
          <cell r="F6335">
            <v>73</v>
          </cell>
          <cell r="G6335">
            <v>1.8523559999999999</v>
          </cell>
          <cell r="H6335">
            <v>1.244999</v>
          </cell>
          <cell r="I6335">
            <v>-0.68357679999999998</v>
          </cell>
          <cell r="J6335">
            <v>-0.27971410000000002</v>
          </cell>
          <cell r="K6335">
            <v>0</v>
          </cell>
          <cell r="L6335">
            <v>0.27971410000000002</v>
          </cell>
          <cell r="M6335">
            <v>0.68357679999999998</v>
          </cell>
          <cell r="N6335">
            <v>0.68357679999999998</v>
          </cell>
          <cell r="O6335">
            <v>65</v>
          </cell>
        </row>
        <row r="6336">
          <cell r="A6336" t="str">
            <v>C&amp;I</v>
          </cell>
          <cell r="B6336">
            <v>23</v>
          </cell>
          <cell r="C6336" t="str">
            <v>X</v>
          </cell>
          <cell r="D6336" t="str">
            <v>All</v>
          </cell>
          <cell r="E6336" t="str">
            <v>Building Age: 10 - 20 YEARS</v>
          </cell>
          <cell r="F6336">
            <v>71.5</v>
          </cell>
          <cell r="G6336">
            <v>1.896258</v>
          </cell>
          <cell r="H6336">
            <v>1.326999</v>
          </cell>
          <cell r="I6336">
            <v>-0.66331039999999997</v>
          </cell>
          <cell r="J6336">
            <v>-0.27142119999999997</v>
          </cell>
          <cell r="K6336">
            <v>0</v>
          </cell>
          <cell r="L6336">
            <v>0.27142119999999997</v>
          </cell>
          <cell r="M6336">
            <v>0.66331039999999997</v>
          </cell>
          <cell r="N6336">
            <v>0.66331039999999997</v>
          </cell>
          <cell r="O6336">
            <v>65</v>
          </cell>
        </row>
        <row r="6337">
          <cell r="A6337" t="str">
            <v>C&amp;I</v>
          </cell>
          <cell r="B6337">
            <v>24</v>
          </cell>
          <cell r="C6337" t="str">
            <v>X</v>
          </cell>
          <cell r="D6337" t="str">
            <v>All</v>
          </cell>
          <cell r="E6337" t="str">
            <v>Building Age: 10 - 20 YEARS</v>
          </cell>
          <cell r="F6337">
            <v>71</v>
          </cell>
          <cell r="G6337">
            <v>2.1207240000000001</v>
          </cell>
          <cell r="H6337">
            <v>1.300999</v>
          </cell>
          <cell r="I6337">
            <v>-0.65161009999999997</v>
          </cell>
          <cell r="J6337">
            <v>-0.26663360000000003</v>
          </cell>
          <cell r="K6337">
            <v>0</v>
          </cell>
          <cell r="L6337">
            <v>0.26663360000000003</v>
          </cell>
          <cell r="M6337">
            <v>0.65161009999999997</v>
          </cell>
          <cell r="N6337">
            <v>0.65161009999999997</v>
          </cell>
          <cell r="O6337">
            <v>65</v>
          </cell>
        </row>
        <row r="6338">
          <cell r="A6338" t="str">
            <v>C&amp;I</v>
          </cell>
          <cell r="B6338">
            <v>1</v>
          </cell>
          <cell r="C6338" t="str">
            <v>X</v>
          </cell>
          <cell r="D6338" t="str">
            <v>All</v>
          </cell>
          <cell r="E6338" t="str">
            <v>Enrollment Date Quintile: 2nd Latest</v>
          </cell>
          <cell r="F6338">
            <v>64</v>
          </cell>
          <cell r="G6338">
            <v>0.49388589999999999</v>
          </cell>
          <cell r="H6338">
            <v>0.42294989999999999</v>
          </cell>
          <cell r="I6338">
            <v>-0.27914519999999998</v>
          </cell>
          <cell r="J6338">
            <v>-0.11422400000000001</v>
          </cell>
          <cell r="K6338">
            <v>0</v>
          </cell>
          <cell r="L6338">
            <v>0.11422400000000001</v>
          </cell>
          <cell r="M6338">
            <v>0.27914519999999998</v>
          </cell>
          <cell r="N6338">
            <v>0.27914519999999998</v>
          </cell>
          <cell r="O6338">
            <v>15</v>
          </cell>
        </row>
        <row r="6339">
          <cell r="A6339" t="str">
            <v>C&amp;I</v>
          </cell>
          <cell r="B6339">
            <v>2</v>
          </cell>
          <cell r="C6339" t="str">
            <v>X</v>
          </cell>
          <cell r="D6339" t="str">
            <v>All</v>
          </cell>
          <cell r="E6339" t="str">
            <v>Enrollment Date Quintile: 2nd Latest</v>
          </cell>
          <cell r="F6339">
            <v>63</v>
          </cell>
          <cell r="G6339">
            <v>0.49301309999999998</v>
          </cell>
          <cell r="H6339">
            <v>0.37559989999999999</v>
          </cell>
          <cell r="I6339">
            <v>-0.27715820000000002</v>
          </cell>
          <cell r="J6339">
            <v>-0.1134109</v>
          </cell>
          <cell r="K6339">
            <v>0</v>
          </cell>
          <cell r="L6339">
            <v>0.1134109</v>
          </cell>
          <cell r="M6339">
            <v>0.27715820000000002</v>
          </cell>
          <cell r="N6339">
            <v>0.27715820000000002</v>
          </cell>
          <cell r="O6339">
            <v>15</v>
          </cell>
        </row>
        <row r="6340">
          <cell r="A6340" t="str">
            <v>C&amp;I</v>
          </cell>
          <cell r="B6340">
            <v>3</v>
          </cell>
          <cell r="C6340" t="str">
            <v>X</v>
          </cell>
          <cell r="D6340" t="str">
            <v>All</v>
          </cell>
          <cell r="E6340" t="str">
            <v>Enrollment Date Quintile: 2nd Latest</v>
          </cell>
          <cell r="F6340">
            <v>62.5</v>
          </cell>
          <cell r="G6340">
            <v>0.4891896</v>
          </cell>
          <cell r="H6340">
            <v>0.38982489999999997</v>
          </cell>
          <cell r="I6340">
            <v>-0.27657700000000002</v>
          </cell>
          <cell r="J6340">
            <v>-0.1131731</v>
          </cell>
          <cell r="K6340">
            <v>0</v>
          </cell>
          <cell r="L6340">
            <v>0.1131731</v>
          </cell>
          <cell r="M6340">
            <v>0.27657700000000002</v>
          </cell>
          <cell r="N6340">
            <v>0.27657700000000002</v>
          </cell>
          <cell r="O6340">
            <v>15</v>
          </cell>
        </row>
        <row r="6341">
          <cell r="A6341" t="str">
            <v>C&amp;I</v>
          </cell>
          <cell r="B6341">
            <v>4</v>
          </cell>
          <cell r="C6341" t="str">
            <v>X</v>
          </cell>
          <cell r="D6341" t="str">
            <v>All</v>
          </cell>
          <cell r="E6341" t="str">
            <v>Enrollment Date Quintile: 2nd Latest</v>
          </cell>
          <cell r="F6341">
            <v>61</v>
          </cell>
          <cell r="G6341">
            <v>0.49260039999999999</v>
          </cell>
          <cell r="H6341">
            <v>0.39149990000000001</v>
          </cell>
          <cell r="I6341">
            <v>-0.27574359999999998</v>
          </cell>
          <cell r="J6341">
            <v>-0.112832</v>
          </cell>
          <cell r="K6341">
            <v>0</v>
          </cell>
          <cell r="L6341">
            <v>0.112832</v>
          </cell>
          <cell r="M6341">
            <v>0.27574359999999998</v>
          </cell>
          <cell r="N6341">
            <v>0.27574359999999998</v>
          </cell>
          <cell r="O6341">
            <v>15</v>
          </cell>
        </row>
        <row r="6342">
          <cell r="A6342" t="str">
            <v>C&amp;I</v>
          </cell>
          <cell r="B6342">
            <v>5</v>
          </cell>
          <cell r="C6342" t="str">
            <v>X</v>
          </cell>
          <cell r="D6342" t="str">
            <v>All</v>
          </cell>
          <cell r="E6342" t="str">
            <v>Enrollment Date Quintile: 2nd Latest</v>
          </cell>
          <cell r="F6342">
            <v>61</v>
          </cell>
          <cell r="G6342">
            <v>0.49580649999999998</v>
          </cell>
          <cell r="H6342">
            <v>0.3870749</v>
          </cell>
          <cell r="I6342">
            <v>-0.2757482</v>
          </cell>
          <cell r="J6342">
            <v>-0.1128339</v>
          </cell>
          <cell r="K6342">
            <v>0</v>
          </cell>
          <cell r="L6342">
            <v>0.1128339</v>
          </cell>
          <cell r="M6342">
            <v>0.2757482</v>
          </cell>
          <cell r="N6342">
            <v>0.2757482</v>
          </cell>
          <cell r="O6342">
            <v>15</v>
          </cell>
        </row>
        <row r="6343">
          <cell r="A6343" t="str">
            <v>C&amp;I</v>
          </cell>
          <cell r="B6343">
            <v>6</v>
          </cell>
          <cell r="C6343" t="str">
            <v>X</v>
          </cell>
          <cell r="D6343" t="str">
            <v>All</v>
          </cell>
          <cell r="E6343" t="str">
            <v>Enrollment Date Quintile: 2nd Latest</v>
          </cell>
          <cell r="F6343">
            <v>61</v>
          </cell>
          <cell r="G6343">
            <v>0.50816119999999998</v>
          </cell>
          <cell r="H6343">
            <v>0.36052489999999998</v>
          </cell>
          <cell r="I6343">
            <v>-0.27538669999999998</v>
          </cell>
          <cell r="J6343">
            <v>-0.11268599999999999</v>
          </cell>
          <cell r="K6343">
            <v>0</v>
          </cell>
          <cell r="L6343">
            <v>0.11268599999999999</v>
          </cell>
          <cell r="M6343">
            <v>0.27538669999999998</v>
          </cell>
          <cell r="N6343">
            <v>0.27538669999999998</v>
          </cell>
          <cell r="O6343">
            <v>15</v>
          </cell>
        </row>
        <row r="6344">
          <cell r="A6344" t="str">
            <v>C&amp;I</v>
          </cell>
          <cell r="B6344">
            <v>7</v>
          </cell>
          <cell r="C6344" t="str">
            <v>X</v>
          </cell>
          <cell r="D6344" t="str">
            <v>All</v>
          </cell>
          <cell r="E6344" t="str">
            <v>Enrollment Date Quintile: 2nd Latest</v>
          </cell>
          <cell r="F6344">
            <v>60</v>
          </cell>
          <cell r="G6344">
            <v>0.48049710000000001</v>
          </cell>
          <cell r="H6344">
            <v>0.37789990000000001</v>
          </cell>
          <cell r="I6344">
            <v>-0.27527669999999999</v>
          </cell>
          <cell r="J6344">
            <v>-0.11264100000000001</v>
          </cell>
          <cell r="K6344">
            <v>0</v>
          </cell>
          <cell r="L6344">
            <v>0.11264100000000001</v>
          </cell>
          <cell r="M6344">
            <v>0.27527669999999999</v>
          </cell>
          <cell r="N6344">
            <v>0.27527669999999999</v>
          </cell>
          <cell r="O6344">
            <v>15</v>
          </cell>
        </row>
        <row r="6345">
          <cell r="A6345" t="str">
            <v>C&amp;I</v>
          </cell>
          <cell r="B6345">
            <v>8</v>
          </cell>
          <cell r="C6345" t="str">
            <v>X</v>
          </cell>
          <cell r="D6345" t="str">
            <v>All</v>
          </cell>
          <cell r="E6345" t="str">
            <v>Enrollment Date Quintile: 2nd Latest</v>
          </cell>
          <cell r="F6345">
            <v>60.5</v>
          </cell>
          <cell r="G6345">
            <v>0.62926040000000005</v>
          </cell>
          <cell r="H6345">
            <v>0.60082480000000005</v>
          </cell>
          <cell r="I6345">
            <v>-0.28047369999999999</v>
          </cell>
          <cell r="J6345">
            <v>-0.1147676</v>
          </cell>
          <cell r="K6345">
            <v>0</v>
          </cell>
          <cell r="L6345">
            <v>0.1147676</v>
          </cell>
          <cell r="M6345">
            <v>0.28047369999999999</v>
          </cell>
          <cell r="N6345">
            <v>0.28047369999999999</v>
          </cell>
          <cell r="O6345">
            <v>15</v>
          </cell>
        </row>
        <row r="6346">
          <cell r="A6346" t="str">
            <v>C&amp;I</v>
          </cell>
          <cell r="B6346">
            <v>9</v>
          </cell>
          <cell r="C6346" t="str">
            <v>X</v>
          </cell>
          <cell r="D6346" t="str">
            <v>All</v>
          </cell>
          <cell r="E6346" t="str">
            <v>Enrollment Date Quintile: 2nd Latest</v>
          </cell>
          <cell r="F6346">
            <v>64</v>
          </cell>
          <cell r="G6346">
            <v>1.4818229999999999</v>
          </cell>
          <cell r="H6346">
            <v>1.1671499999999999</v>
          </cell>
          <cell r="I6346">
            <v>-0.3228027</v>
          </cell>
          <cell r="J6346">
            <v>-0.13208819999999999</v>
          </cell>
          <cell r="K6346">
            <v>0</v>
          </cell>
          <cell r="L6346">
            <v>0.13208819999999999</v>
          </cell>
          <cell r="M6346">
            <v>0.3228027</v>
          </cell>
          <cell r="N6346">
            <v>0.3228027</v>
          </cell>
          <cell r="O6346">
            <v>15</v>
          </cell>
        </row>
        <row r="6347">
          <cell r="A6347" t="str">
            <v>C&amp;I</v>
          </cell>
          <cell r="B6347">
            <v>10</v>
          </cell>
          <cell r="C6347" t="str">
            <v>X</v>
          </cell>
          <cell r="D6347" t="str">
            <v>All</v>
          </cell>
          <cell r="E6347" t="str">
            <v>Enrollment Date Quintile: 2nd Latest</v>
          </cell>
          <cell r="F6347">
            <v>66.5</v>
          </cell>
          <cell r="G6347">
            <v>1.92479</v>
          </cell>
          <cell r="H6347">
            <v>2.6596739999999999</v>
          </cell>
          <cell r="I6347">
            <v>-0.35089979999999998</v>
          </cell>
          <cell r="J6347">
            <v>-0.1435854</v>
          </cell>
          <cell r="K6347">
            <v>0</v>
          </cell>
          <cell r="L6347">
            <v>0.1435854</v>
          </cell>
          <cell r="M6347">
            <v>0.35089979999999998</v>
          </cell>
          <cell r="N6347">
            <v>0.35089979999999998</v>
          </cell>
          <cell r="O6347">
            <v>15</v>
          </cell>
        </row>
        <row r="6348">
          <cell r="A6348" t="str">
            <v>C&amp;I</v>
          </cell>
          <cell r="B6348">
            <v>11</v>
          </cell>
          <cell r="C6348" t="str">
            <v>X</v>
          </cell>
          <cell r="D6348" t="str">
            <v>All</v>
          </cell>
          <cell r="E6348" t="str">
            <v>Enrollment Date Quintile: 2nd Latest</v>
          </cell>
          <cell r="F6348">
            <v>70.5</v>
          </cell>
          <cell r="G6348">
            <v>2.8106339999999999</v>
          </cell>
          <cell r="H6348">
            <v>2.8340990000000001</v>
          </cell>
          <cell r="I6348">
            <v>-0.45344230000000002</v>
          </cell>
          <cell r="J6348">
            <v>-0.18554490000000001</v>
          </cell>
          <cell r="K6348">
            <v>0</v>
          </cell>
          <cell r="L6348">
            <v>0.18554490000000001</v>
          </cell>
          <cell r="M6348">
            <v>0.45344230000000002</v>
          </cell>
          <cell r="N6348">
            <v>0.45344230000000002</v>
          </cell>
          <cell r="O6348">
            <v>15</v>
          </cell>
        </row>
        <row r="6349">
          <cell r="A6349" t="str">
            <v>C&amp;I</v>
          </cell>
          <cell r="B6349">
            <v>12</v>
          </cell>
          <cell r="C6349" t="str">
            <v>X</v>
          </cell>
          <cell r="D6349" t="str">
            <v>All</v>
          </cell>
          <cell r="E6349" t="str">
            <v>Enrollment Date Quintile: 2nd Latest</v>
          </cell>
          <cell r="F6349">
            <v>75</v>
          </cell>
          <cell r="G6349">
            <v>3.0736530000000002</v>
          </cell>
          <cell r="H6349">
            <v>2.684374</v>
          </cell>
          <cell r="I6349">
            <v>-0.45078689999999999</v>
          </cell>
          <cell r="J6349">
            <v>-0.18445829999999999</v>
          </cell>
          <cell r="K6349">
            <v>0</v>
          </cell>
          <cell r="L6349">
            <v>0.18445829999999999</v>
          </cell>
          <cell r="M6349">
            <v>0.45078689999999999</v>
          </cell>
          <cell r="N6349">
            <v>0.45078689999999999</v>
          </cell>
          <cell r="O6349">
            <v>15</v>
          </cell>
        </row>
        <row r="6350">
          <cell r="A6350" t="str">
            <v>C&amp;I</v>
          </cell>
          <cell r="B6350">
            <v>13</v>
          </cell>
          <cell r="C6350" t="str">
            <v>X</v>
          </cell>
          <cell r="D6350" t="str">
            <v>All</v>
          </cell>
          <cell r="E6350" t="str">
            <v>Enrollment Date Quintile: 2nd Latest</v>
          </cell>
          <cell r="F6350">
            <v>79</v>
          </cell>
          <cell r="G6350">
            <v>2.2626170000000001</v>
          </cell>
          <cell r="H6350">
            <v>2.4234749999999998</v>
          </cell>
          <cell r="I6350">
            <v>-0.37115039999999999</v>
          </cell>
          <cell r="J6350">
            <v>-0.1518717</v>
          </cell>
          <cell r="K6350">
            <v>0</v>
          </cell>
          <cell r="L6350">
            <v>0.1518717</v>
          </cell>
          <cell r="M6350">
            <v>0.37115039999999999</v>
          </cell>
          <cell r="N6350">
            <v>0.37115039999999999</v>
          </cell>
          <cell r="O6350">
            <v>15</v>
          </cell>
        </row>
        <row r="6351">
          <cell r="A6351" t="str">
            <v>C&amp;I</v>
          </cell>
          <cell r="B6351">
            <v>14</v>
          </cell>
          <cell r="C6351" t="str">
            <v>X</v>
          </cell>
          <cell r="D6351" t="str">
            <v>All</v>
          </cell>
          <cell r="E6351" t="str">
            <v>Enrollment Date Quintile: 2nd Latest</v>
          </cell>
          <cell r="F6351">
            <v>82</v>
          </cell>
          <cell r="G6351">
            <v>3.2365409999999999</v>
          </cell>
          <cell r="H6351">
            <v>4.1298490000000001</v>
          </cell>
          <cell r="I6351">
            <v>-0.37667139999999999</v>
          </cell>
          <cell r="J6351">
            <v>-0.15413089999999999</v>
          </cell>
          <cell r="K6351">
            <v>0</v>
          </cell>
          <cell r="L6351">
            <v>0.15413089999999999</v>
          </cell>
          <cell r="M6351">
            <v>0.37667139999999999</v>
          </cell>
          <cell r="N6351">
            <v>0.37667139999999999</v>
          </cell>
          <cell r="O6351">
            <v>15</v>
          </cell>
        </row>
        <row r="6352">
          <cell r="A6352" t="str">
            <v>C&amp;I</v>
          </cell>
          <cell r="B6352">
            <v>15</v>
          </cell>
          <cell r="C6352" t="str">
            <v>X</v>
          </cell>
          <cell r="D6352" t="str">
            <v>All</v>
          </cell>
          <cell r="E6352" t="str">
            <v>Enrollment Date Quintile: 2nd Latest</v>
          </cell>
          <cell r="F6352">
            <v>85.5</v>
          </cell>
          <cell r="G6352">
            <v>5.175675</v>
          </cell>
          <cell r="H6352">
            <v>4.4873240000000001</v>
          </cell>
          <cell r="I6352">
            <v>-0.35634199999999999</v>
          </cell>
          <cell r="J6352">
            <v>-0.14581230000000001</v>
          </cell>
          <cell r="K6352">
            <v>0</v>
          </cell>
          <cell r="L6352">
            <v>0.14581230000000001</v>
          </cell>
          <cell r="M6352">
            <v>0.35634199999999999</v>
          </cell>
          <cell r="N6352">
            <v>0.35634199999999999</v>
          </cell>
          <cell r="O6352">
            <v>15</v>
          </cell>
        </row>
        <row r="6353">
          <cell r="A6353" t="str">
            <v>C&amp;I</v>
          </cell>
          <cell r="B6353">
            <v>16</v>
          </cell>
          <cell r="C6353" t="str">
            <v>X</v>
          </cell>
          <cell r="D6353" t="str">
            <v>All</v>
          </cell>
          <cell r="E6353" t="str">
            <v>Enrollment Date Quintile: 2nd Latest</v>
          </cell>
          <cell r="F6353">
            <v>87.5</v>
          </cell>
          <cell r="G6353">
            <v>5.3597669999999997</v>
          </cell>
          <cell r="H6353">
            <v>4.2136740000000001</v>
          </cell>
          <cell r="I6353">
            <v>-0.53608889999999998</v>
          </cell>
          <cell r="J6353">
            <v>-0.21936320000000001</v>
          </cell>
          <cell r="K6353">
            <v>0</v>
          </cell>
          <cell r="L6353">
            <v>0.21936320000000001</v>
          </cell>
          <cell r="M6353">
            <v>0.53608889999999998</v>
          </cell>
          <cell r="N6353">
            <v>0.53608889999999998</v>
          </cell>
          <cell r="O6353">
            <v>15</v>
          </cell>
        </row>
        <row r="6354">
          <cell r="A6354" t="str">
            <v>C&amp;I</v>
          </cell>
          <cell r="B6354">
            <v>17</v>
          </cell>
          <cell r="C6354" t="str">
            <v>X</v>
          </cell>
          <cell r="D6354" t="str">
            <v>All</v>
          </cell>
          <cell r="E6354" t="str">
            <v>Enrollment Date Quintile: 2nd Latest</v>
          </cell>
          <cell r="F6354">
            <v>88.5</v>
          </cell>
          <cell r="G6354">
            <v>5.3580639999999997</v>
          </cell>
          <cell r="H6354">
            <v>3.2164990000000002</v>
          </cell>
          <cell r="I6354">
            <v>-0.49567909999999998</v>
          </cell>
          <cell r="J6354">
            <v>-0.20282790000000001</v>
          </cell>
          <cell r="K6354">
            <v>0</v>
          </cell>
          <cell r="L6354">
            <v>0.20282790000000001</v>
          </cell>
          <cell r="M6354">
            <v>0.49567909999999998</v>
          </cell>
          <cell r="N6354">
            <v>0.49567909999999998</v>
          </cell>
          <cell r="O6354">
            <v>15</v>
          </cell>
        </row>
        <row r="6355">
          <cell r="A6355" t="str">
            <v>C&amp;I</v>
          </cell>
          <cell r="B6355">
            <v>18</v>
          </cell>
          <cell r="C6355" t="str">
            <v>X</v>
          </cell>
          <cell r="D6355" t="str">
            <v>All</v>
          </cell>
          <cell r="E6355" t="str">
            <v>Enrollment Date Quintile: 2nd Latest</v>
          </cell>
          <cell r="F6355">
            <v>86</v>
          </cell>
          <cell r="G6355">
            <v>4.3337260000000004</v>
          </cell>
          <cell r="H6355">
            <v>1.808125</v>
          </cell>
          <cell r="I6355">
            <v>-0.39249339999999999</v>
          </cell>
          <cell r="J6355">
            <v>-0.1606051</v>
          </cell>
          <cell r="K6355">
            <v>0</v>
          </cell>
          <cell r="L6355">
            <v>0.1606051</v>
          </cell>
          <cell r="M6355">
            <v>0.39249339999999999</v>
          </cell>
          <cell r="N6355">
            <v>0.39249339999999999</v>
          </cell>
          <cell r="O6355">
            <v>15</v>
          </cell>
        </row>
        <row r="6356">
          <cell r="A6356" t="str">
            <v>C&amp;I</v>
          </cell>
          <cell r="B6356">
            <v>19</v>
          </cell>
          <cell r="C6356" t="str">
            <v>X</v>
          </cell>
          <cell r="D6356" t="str">
            <v>All</v>
          </cell>
          <cell r="E6356" t="str">
            <v>Enrollment Date Quintile: 2nd Latest</v>
          </cell>
          <cell r="F6356">
            <v>83</v>
          </cell>
          <cell r="G6356">
            <v>2.4632999999999998</v>
          </cell>
          <cell r="H6356">
            <v>1.4873989999999999</v>
          </cell>
          <cell r="I6356">
            <v>-0.39510709999999999</v>
          </cell>
          <cell r="J6356">
            <v>-0.1616746</v>
          </cell>
          <cell r="K6356">
            <v>0</v>
          </cell>
          <cell r="L6356">
            <v>0.1616746</v>
          </cell>
          <cell r="M6356">
            <v>0.39510709999999999</v>
          </cell>
          <cell r="N6356">
            <v>0.39510709999999999</v>
          </cell>
          <cell r="O6356">
            <v>15</v>
          </cell>
        </row>
        <row r="6357">
          <cell r="A6357" t="str">
            <v>C&amp;I</v>
          </cell>
          <cell r="B6357">
            <v>20</v>
          </cell>
          <cell r="C6357" t="str">
            <v>X</v>
          </cell>
          <cell r="D6357" t="str">
            <v>All</v>
          </cell>
          <cell r="E6357" t="str">
            <v>Enrollment Date Quintile: 2nd Latest</v>
          </cell>
          <cell r="F6357">
            <v>78.5</v>
          </cell>
          <cell r="G6357">
            <v>0.80214079999999999</v>
          </cell>
          <cell r="H6357">
            <v>0.41867490000000002</v>
          </cell>
          <cell r="I6357">
            <v>-0.4117613</v>
          </cell>
          <cell r="J6357">
            <v>-0.16848940000000001</v>
          </cell>
          <cell r="K6357">
            <v>0</v>
          </cell>
          <cell r="L6357">
            <v>0.16848940000000001</v>
          </cell>
          <cell r="M6357">
            <v>0.4117613</v>
          </cell>
          <cell r="N6357">
            <v>0.4117613</v>
          </cell>
          <cell r="O6357">
            <v>15</v>
          </cell>
        </row>
        <row r="6358">
          <cell r="A6358" t="str">
            <v>C&amp;I</v>
          </cell>
          <cell r="B6358">
            <v>21</v>
          </cell>
          <cell r="C6358" t="str">
            <v>X</v>
          </cell>
          <cell r="D6358" t="str">
            <v>All</v>
          </cell>
          <cell r="E6358" t="str">
            <v>Enrollment Date Quintile: 2nd Latest</v>
          </cell>
          <cell r="F6358">
            <v>74.5</v>
          </cell>
          <cell r="G6358">
            <v>0.87660550000000004</v>
          </cell>
          <cell r="H6358">
            <v>0.45579989999999998</v>
          </cell>
          <cell r="I6358">
            <v>-0.36260429999999999</v>
          </cell>
          <cell r="J6358">
            <v>-0.1483747</v>
          </cell>
          <cell r="K6358">
            <v>0</v>
          </cell>
          <cell r="L6358">
            <v>0.1483747</v>
          </cell>
          <cell r="M6358">
            <v>0.36260429999999999</v>
          </cell>
          <cell r="N6358">
            <v>0.36260429999999999</v>
          </cell>
          <cell r="O6358">
            <v>15</v>
          </cell>
        </row>
        <row r="6359">
          <cell r="A6359" t="str">
            <v>C&amp;I</v>
          </cell>
          <cell r="B6359">
            <v>22</v>
          </cell>
          <cell r="C6359" t="str">
            <v>X</v>
          </cell>
          <cell r="D6359" t="str">
            <v>All</v>
          </cell>
          <cell r="E6359" t="str">
            <v>Enrollment Date Quintile: 2nd Latest</v>
          </cell>
          <cell r="F6359">
            <v>73</v>
          </cell>
          <cell r="G6359">
            <v>0.19565289999999999</v>
          </cell>
          <cell r="H6359">
            <v>0.59592489999999998</v>
          </cell>
          <cell r="I6359">
            <v>-0.37487350000000003</v>
          </cell>
          <cell r="J6359">
            <v>-0.15339520000000001</v>
          </cell>
          <cell r="K6359">
            <v>0</v>
          </cell>
          <cell r="L6359">
            <v>0.15339520000000001</v>
          </cell>
          <cell r="M6359">
            <v>0.37487350000000003</v>
          </cell>
          <cell r="N6359">
            <v>0.37487350000000003</v>
          </cell>
          <cell r="O6359">
            <v>15</v>
          </cell>
        </row>
        <row r="6360">
          <cell r="A6360" t="str">
            <v>C&amp;I</v>
          </cell>
          <cell r="B6360">
            <v>23</v>
          </cell>
          <cell r="C6360" t="str">
            <v>X</v>
          </cell>
          <cell r="D6360" t="str">
            <v>All</v>
          </cell>
          <cell r="E6360" t="str">
            <v>Enrollment Date Quintile: 2nd Latest</v>
          </cell>
          <cell r="F6360">
            <v>71.5</v>
          </cell>
          <cell r="G6360">
            <v>0.34929510000000003</v>
          </cell>
          <cell r="H6360">
            <v>0.59314979999999995</v>
          </cell>
          <cell r="I6360">
            <v>-0.31077949999999999</v>
          </cell>
          <cell r="J6360">
            <v>-0.12716839999999999</v>
          </cell>
          <cell r="K6360">
            <v>0</v>
          </cell>
          <cell r="L6360">
            <v>0.12716839999999999</v>
          </cell>
          <cell r="M6360">
            <v>0.31077949999999999</v>
          </cell>
          <cell r="N6360">
            <v>0.31077949999999999</v>
          </cell>
          <cell r="O6360">
            <v>15</v>
          </cell>
        </row>
        <row r="6361">
          <cell r="A6361" t="str">
            <v>C&amp;I</v>
          </cell>
          <cell r="B6361">
            <v>24</v>
          </cell>
          <cell r="C6361" t="str">
            <v>X</v>
          </cell>
          <cell r="D6361" t="str">
            <v>All</v>
          </cell>
          <cell r="E6361" t="str">
            <v>Enrollment Date Quintile: 2nd Latest</v>
          </cell>
          <cell r="F6361">
            <v>71</v>
          </cell>
          <cell r="G6361">
            <v>0.36120570000000002</v>
          </cell>
          <cell r="H6361">
            <v>0.42204989999999998</v>
          </cell>
          <cell r="I6361">
            <v>-0.2963672</v>
          </cell>
          <cell r="J6361">
            <v>-0.12127110000000001</v>
          </cell>
          <cell r="K6361">
            <v>0</v>
          </cell>
          <cell r="L6361">
            <v>0.12127110000000001</v>
          </cell>
          <cell r="M6361">
            <v>0.2963672</v>
          </cell>
          <cell r="N6361">
            <v>0.2963672</v>
          </cell>
          <cell r="O6361">
            <v>15</v>
          </cell>
        </row>
        <row r="6362">
          <cell r="A6362" t="str">
            <v>C&amp;I</v>
          </cell>
          <cell r="B6362">
            <v>1</v>
          </cell>
          <cell r="C6362" t="str">
            <v>X</v>
          </cell>
          <cell r="D6362" t="str">
            <v>All</v>
          </cell>
          <cell r="E6362" t="str">
            <v>Enrollment Date Quintile: Earliest</v>
          </cell>
          <cell r="F6362">
            <v>63.243899999999996</v>
          </cell>
          <cell r="G6362">
            <v>2.9023629999999998</v>
          </cell>
          <cell r="H6362">
            <v>2.7968329999999999</v>
          </cell>
          <cell r="I6362">
            <v>-0.1932044</v>
          </cell>
          <cell r="J6362">
            <v>-7.9057699999999995E-2</v>
          </cell>
          <cell r="K6362">
            <v>0</v>
          </cell>
          <cell r="L6362">
            <v>7.9057699999999995E-2</v>
          </cell>
          <cell r="M6362">
            <v>0.1932044</v>
          </cell>
          <cell r="N6362">
            <v>0.1932044</v>
          </cell>
          <cell r="O6362">
            <v>327</v>
          </cell>
        </row>
        <row r="6363">
          <cell r="A6363" t="str">
            <v>C&amp;I</v>
          </cell>
          <cell r="B6363">
            <v>2</v>
          </cell>
          <cell r="C6363" t="str">
            <v>X</v>
          </cell>
          <cell r="D6363" t="str">
            <v>All</v>
          </cell>
          <cell r="E6363" t="str">
            <v>Enrollment Date Quintile: Earliest</v>
          </cell>
          <cell r="F6363">
            <v>62.117800000000003</v>
          </cell>
          <cell r="G6363">
            <v>2.7861259999999999</v>
          </cell>
          <cell r="H6363">
            <v>2.723716</v>
          </cell>
          <cell r="I6363">
            <v>-0.19078120000000001</v>
          </cell>
          <cell r="J6363">
            <v>-7.8066099999999999E-2</v>
          </cell>
          <cell r="K6363">
            <v>0</v>
          </cell>
          <cell r="L6363">
            <v>7.8066099999999999E-2</v>
          </cell>
          <cell r="M6363">
            <v>0.19078120000000001</v>
          </cell>
          <cell r="N6363">
            <v>0.19078120000000001</v>
          </cell>
          <cell r="O6363">
            <v>327</v>
          </cell>
        </row>
        <row r="6364">
          <cell r="A6364" t="str">
            <v>C&amp;I</v>
          </cell>
          <cell r="B6364">
            <v>3</v>
          </cell>
          <cell r="C6364" t="str">
            <v>X</v>
          </cell>
          <cell r="D6364" t="str">
            <v>All</v>
          </cell>
          <cell r="E6364" t="str">
            <v>Enrollment Date Quintile: Earliest</v>
          </cell>
          <cell r="F6364">
            <v>61.491799999999998</v>
          </cell>
          <cell r="G6364">
            <v>2.69815</v>
          </cell>
          <cell r="H6364">
            <v>2.58786</v>
          </cell>
          <cell r="I6364">
            <v>-0.18965589999999999</v>
          </cell>
          <cell r="J6364">
            <v>-7.7605599999999997E-2</v>
          </cell>
          <cell r="K6364">
            <v>0</v>
          </cell>
          <cell r="L6364">
            <v>7.7605599999999997E-2</v>
          </cell>
          <cell r="M6364">
            <v>0.18965589999999999</v>
          </cell>
          <cell r="N6364">
            <v>0.18965589999999999</v>
          </cell>
          <cell r="O6364">
            <v>327</v>
          </cell>
        </row>
        <row r="6365">
          <cell r="A6365" t="str">
            <v>C&amp;I</v>
          </cell>
          <cell r="B6365">
            <v>4</v>
          </cell>
          <cell r="C6365" t="str">
            <v>X</v>
          </cell>
          <cell r="D6365" t="str">
            <v>All</v>
          </cell>
          <cell r="E6365" t="str">
            <v>Enrollment Date Quintile: Earliest</v>
          </cell>
          <cell r="F6365">
            <v>60.243899999999996</v>
          </cell>
          <cell r="G6365">
            <v>2.6673680000000002</v>
          </cell>
          <cell r="H6365">
            <v>2.628117</v>
          </cell>
          <cell r="I6365">
            <v>-0.18918160000000001</v>
          </cell>
          <cell r="J6365">
            <v>-7.7411599999999997E-2</v>
          </cell>
          <cell r="K6365">
            <v>0</v>
          </cell>
          <cell r="L6365">
            <v>7.7411599999999997E-2</v>
          </cell>
          <cell r="M6365">
            <v>0.18918160000000001</v>
          </cell>
          <cell r="N6365">
            <v>0.18918160000000001</v>
          </cell>
          <cell r="O6365">
            <v>327</v>
          </cell>
        </row>
        <row r="6366">
          <cell r="A6366" t="str">
            <v>C&amp;I</v>
          </cell>
          <cell r="B6366">
            <v>5</v>
          </cell>
          <cell r="C6366" t="str">
            <v>X</v>
          </cell>
          <cell r="D6366" t="str">
            <v>All</v>
          </cell>
          <cell r="E6366" t="str">
            <v>Enrollment Date Quintile: Earliest</v>
          </cell>
          <cell r="F6366">
            <v>60.243899999999996</v>
          </cell>
          <cell r="G6366">
            <v>2.6373600000000001</v>
          </cell>
          <cell r="H6366">
            <v>2.5841319999999999</v>
          </cell>
          <cell r="I6366">
            <v>-0.18893960000000001</v>
          </cell>
          <cell r="J6366">
            <v>-7.7312500000000006E-2</v>
          </cell>
          <cell r="K6366">
            <v>0</v>
          </cell>
          <cell r="L6366">
            <v>7.7312500000000006E-2</v>
          </cell>
          <cell r="M6366">
            <v>0.18893960000000001</v>
          </cell>
          <cell r="N6366">
            <v>0.18893960000000001</v>
          </cell>
          <cell r="O6366">
            <v>327</v>
          </cell>
        </row>
        <row r="6367">
          <cell r="A6367" t="str">
            <v>C&amp;I</v>
          </cell>
          <cell r="B6367">
            <v>6</v>
          </cell>
          <cell r="C6367" t="str">
            <v>X</v>
          </cell>
          <cell r="D6367" t="str">
            <v>All</v>
          </cell>
          <cell r="E6367" t="str">
            <v>Enrollment Date Quintile: Earliest</v>
          </cell>
          <cell r="F6367">
            <v>59.991799999999998</v>
          </cell>
          <cell r="G6367">
            <v>2.878053</v>
          </cell>
          <cell r="H6367">
            <v>2.8715419999999998</v>
          </cell>
          <cell r="I6367">
            <v>-0.18886559999999999</v>
          </cell>
          <cell r="J6367">
            <v>-7.7282299999999998E-2</v>
          </cell>
          <cell r="K6367">
            <v>0</v>
          </cell>
          <cell r="L6367">
            <v>7.7282299999999998E-2</v>
          </cell>
          <cell r="M6367">
            <v>0.18886559999999999</v>
          </cell>
          <cell r="N6367">
            <v>0.18886559999999999</v>
          </cell>
          <cell r="O6367">
            <v>327</v>
          </cell>
        </row>
        <row r="6368">
          <cell r="A6368" t="str">
            <v>C&amp;I</v>
          </cell>
          <cell r="B6368">
            <v>7</v>
          </cell>
          <cell r="C6368" t="str">
            <v>X</v>
          </cell>
          <cell r="D6368" t="str">
            <v>All</v>
          </cell>
          <cell r="E6368" t="str">
            <v>Enrollment Date Quintile: Earliest</v>
          </cell>
          <cell r="F6368">
            <v>59.243899999999996</v>
          </cell>
          <cell r="G6368">
            <v>3.0861589999999999</v>
          </cell>
          <cell r="H6368">
            <v>3.1739549999999999</v>
          </cell>
          <cell r="I6368">
            <v>-0.19120129999999999</v>
          </cell>
          <cell r="J6368">
            <v>-7.8238000000000002E-2</v>
          </cell>
          <cell r="K6368">
            <v>0</v>
          </cell>
          <cell r="L6368">
            <v>7.8238000000000002E-2</v>
          </cell>
          <cell r="M6368">
            <v>0.19120129999999999</v>
          </cell>
          <cell r="N6368">
            <v>0.19120129999999999</v>
          </cell>
          <cell r="O6368">
            <v>327</v>
          </cell>
        </row>
        <row r="6369">
          <cell r="A6369" t="str">
            <v>C&amp;I</v>
          </cell>
          <cell r="B6369">
            <v>8</v>
          </cell>
          <cell r="C6369" t="str">
            <v>X</v>
          </cell>
          <cell r="D6369" t="str">
            <v>All</v>
          </cell>
          <cell r="E6369" t="str">
            <v>Enrollment Date Quintile: Earliest</v>
          </cell>
          <cell r="F6369">
            <v>60.5</v>
          </cell>
          <cell r="G6369">
            <v>3.5253350000000001</v>
          </cell>
          <cell r="H6369">
            <v>3.4512459999999998</v>
          </cell>
          <cell r="I6369">
            <v>-0.1919071</v>
          </cell>
          <cell r="J6369">
            <v>-7.8526799999999994E-2</v>
          </cell>
          <cell r="K6369">
            <v>0</v>
          </cell>
          <cell r="L6369">
            <v>7.8526799999999994E-2</v>
          </cell>
          <cell r="M6369">
            <v>0.1919071</v>
          </cell>
          <cell r="N6369">
            <v>0.1919071</v>
          </cell>
          <cell r="O6369">
            <v>327</v>
          </cell>
        </row>
        <row r="6370">
          <cell r="A6370" t="str">
            <v>C&amp;I</v>
          </cell>
          <cell r="B6370">
            <v>9</v>
          </cell>
          <cell r="C6370" t="str">
            <v>X</v>
          </cell>
          <cell r="D6370" t="str">
            <v>All</v>
          </cell>
          <cell r="E6370" t="str">
            <v>Enrollment Date Quintile: Earliest</v>
          </cell>
          <cell r="F6370">
            <v>64.504099999999994</v>
          </cell>
          <cell r="G6370">
            <v>4.4833980000000002</v>
          </cell>
          <cell r="H6370">
            <v>4.1325719999999997</v>
          </cell>
          <cell r="I6370">
            <v>-0.207763</v>
          </cell>
          <cell r="J6370">
            <v>-8.5014999999999993E-2</v>
          </cell>
          <cell r="K6370">
            <v>0</v>
          </cell>
          <cell r="L6370">
            <v>8.5014999999999993E-2</v>
          </cell>
          <cell r="M6370">
            <v>0.207763</v>
          </cell>
          <cell r="N6370">
            <v>0.207763</v>
          </cell>
          <cell r="O6370">
            <v>327</v>
          </cell>
        </row>
        <row r="6371">
          <cell r="A6371" t="str">
            <v>C&amp;I</v>
          </cell>
          <cell r="B6371">
            <v>10</v>
          </cell>
          <cell r="C6371" t="str">
            <v>X</v>
          </cell>
          <cell r="D6371" t="str">
            <v>All</v>
          </cell>
          <cell r="E6371" t="str">
            <v>Enrollment Date Quintile: Earliest</v>
          </cell>
          <cell r="F6371">
            <v>67.130099999999999</v>
          </cell>
          <cell r="G6371">
            <v>6.2646249999999997</v>
          </cell>
          <cell r="H6371">
            <v>6.0944739999999999</v>
          </cell>
          <cell r="I6371">
            <v>-0.2709918</v>
          </cell>
          <cell r="J6371">
            <v>-0.11088770000000001</v>
          </cell>
          <cell r="K6371">
            <v>0</v>
          </cell>
          <cell r="L6371">
            <v>0.11088770000000001</v>
          </cell>
          <cell r="M6371">
            <v>0.2709918</v>
          </cell>
          <cell r="N6371">
            <v>0.2709918</v>
          </cell>
          <cell r="O6371">
            <v>327</v>
          </cell>
        </row>
        <row r="6372">
          <cell r="A6372" t="str">
            <v>C&amp;I</v>
          </cell>
          <cell r="B6372">
            <v>11</v>
          </cell>
          <cell r="C6372" t="str">
            <v>X</v>
          </cell>
          <cell r="D6372" t="str">
            <v>All</v>
          </cell>
          <cell r="E6372" t="str">
            <v>Enrollment Date Quintile: Earliest</v>
          </cell>
          <cell r="F6372">
            <v>71.130099999999999</v>
          </cell>
          <cell r="G6372">
            <v>7.6372169999999997</v>
          </cell>
          <cell r="H6372">
            <v>7.4095500000000003</v>
          </cell>
          <cell r="I6372">
            <v>-0.24860789999999999</v>
          </cell>
          <cell r="J6372">
            <v>-0.10172829999999999</v>
          </cell>
          <cell r="K6372">
            <v>0</v>
          </cell>
          <cell r="L6372">
            <v>0.10172829999999999</v>
          </cell>
          <cell r="M6372">
            <v>0.24860789999999999</v>
          </cell>
          <cell r="N6372">
            <v>0.24860789999999999</v>
          </cell>
          <cell r="O6372">
            <v>327</v>
          </cell>
        </row>
        <row r="6373">
          <cell r="A6373" t="str">
            <v>C&amp;I</v>
          </cell>
          <cell r="B6373">
            <v>12</v>
          </cell>
          <cell r="C6373" t="str">
            <v>X</v>
          </cell>
          <cell r="D6373" t="str">
            <v>All</v>
          </cell>
          <cell r="E6373" t="str">
            <v>Enrollment Date Quintile: Earliest</v>
          </cell>
          <cell r="F6373">
            <v>74.873999999999995</v>
          </cell>
          <cell r="G6373">
            <v>8.5694660000000002</v>
          </cell>
          <cell r="H6373">
            <v>8.9038380000000004</v>
          </cell>
          <cell r="I6373">
            <v>-0.2401575</v>
          </cell>
          <cell r="J6373">
            <v>-9.8270499999999997E-2</v>
          </cell>
          <cell r="K6373">
            <v>0</v>
          </cell>
          <cell r="L6373">
            <v>9.8270499999999997E-2</v>
          </cell>
          <cell r="M6373">
            <v>0.2401575</v>
          </cell>
          <cell r="N6373">
            <v>0.2401575</v>
          </cell>
          <cell r="O6373">
            <v>327</v>
          </cell>
        </row>
        <row r="6374">
          <cell r="A6374" t="str">
            <v>C&amp;I</v>
          </cell>
          <cell r="B6374">
            <v>13</v>
          </cell>
          <cell r="C6374" t="str">
            <v>X</v>
          </cell>
          <cell r="D6374" t="str">
            <v>All</v>
          </cell>
          <cell r="E6374" t="str">
            <v>Enrollment Date Quintile: Earliest</v>
          </cell>
          <cell r="F6374">
            <v>79.126000000000005</v>
          </cell>
          <cell r="G6374">
            <v>8.823518</v>
          </cell>
          <cell r="H6374">
            <v>8.8237260000000006</v>
          </cell>
          <cell r="I6374">
            <v>-0.24811559999999999</v>
          </cell>
          <cell r="J6374">
            <v>-0.1015269</v>
          </cell>
          <cell r="K6374">
            <v>0</v>
          </cell>
          <cell r="L6374">
            <v>0.1015269</v>
          </cell>
          <cell r="M6374">
            <v>0.24811559999999999</v>
          </cell>
          <cell r="N6374">
            <v>0.24811559999999999</v>
          </cell>
          <cell r="O6374">
            <v>327</v>
          </cell>
        </row>
        <row r="6375">
          <cell r="A6375" t="str">
            <v>C&amp;I</v>
          </cell>
          <cell r="B6375">
            <v>14</v>
          </cell>
          <cell r="C6375" t="str">
            <v>X</v>
          </cell>
          <cell r="D6375" t="str">
            <v>All</v>
          </cell>
          <cell r="E6375" t="str">
            <v>Enrollment Date Quintile: Earliest</v>
          </cell>
          <cell r="F6375">
            <v>82.504099999999994</v>
          </cell>
          <cell r="G6375">
            <v>9.3132070000000002</v>
          </cell>
          <cell r="H6375">
            <v>9.4562369999999998</v>
          </cell>
          <cell r="I6375">
            <v>-0.27764709999999998</v>
          </cell>
          <cell r="J6375">
            <v>-0.1136109</v>
          </cell>
          <cell r="K6375">
            <v>0</v>
          </cell>
          <cell r="L6375">
            <v>0.1136109</v>
          </cell>
          <cell r="M6375">
            <v>0.27764709999999998</v>
          </cell>
          <cell r="N6375">
            <v>0.27764709999999998</v>
          </cell>
          <cell r="O6375">
            <v>327</v>
          </cell>
        </row>
        <row r="6376">
          <cell r="A6376" t="str">
            <v>C&amp;I</v>
          </cell>
          <cell r="B6376">
            <v>15</v>
          </cell>
          <cell r="C6376" t="str">
            <v>X</v>
          </cell>
          <cell r="D6376" t="str">
            <v>All</v>
          </cell>
          <cell r="E6376" t="str">
            <v>Enrollment Date Quintile: Earliest</v>
          </cell>
          <cell r="F6376">
            <v>85.752099999999999</v>
          </cell>
          <cell r="G6376">
            <v>10.085229999999999</v>
          </cell>
          <cell r="H6376">
            <v>9.8352869999999992</v>
          </cell>
          <cell r="I6376">
            <v>-0.21396860000000001</v>
          </cell>
          <cell r="J6376">
            <v>-8.7554199999999999E-2</v>
          </cell>
          <cell r="K6376">
            <v>0</v>
          </cell>
          <cell r="L6376">
            <v>8.7554199999999999E-2</v>
          </cell>
          <cell r="M6376">
            <v>0.21396860000000001</v>
          </cell>
          <cell r="N6376">
            <v>0.21396860000000001</v>
          </cell>
          <cell r="O6376">
            <v>327</v>
          </cell>
        </row>
        <row r="6377">
          <cell r="A6377" t="str">
            <v>C&amp;I</v>
          </cell>
          <cell r="B6377">
            <v>16</v>
          </cell>
          <cell r="C6377" t="str">
            <v>X</v>
          </cell>
          <cell r="D6377" t="str">
            <v>All</v>
          </cell>
          <cell r="E6377" t="str">
            <v>Enrollment Date Quintile: Earliest</v>
          </cell>
          <cell r="F6377">
            <v>87.373999999999995</v>
          </cell>
          <cell r="G6377">
            <v>10.097110000000001</v>
          </cell>
          <cell r="H6377">
            <v>10.036670000000001</v>
          </cell>
          <cell r="I6377">
            <v>-0.23454910000000001</v>
          </cell>
          <cell r="J6377">
            <v>-9.5975599999999994E-2</v>
          </cell>
          <cell r="K6377">
            <v>0</v>
          </cell>
          <cell r="L6377">
            <v>9.5975599999999994E-2</v>
          </cell>
          <cell r="M6377">
            <v>0.23454910000000001</v>
          </cell>
          <cell r="N6377">
            <v>0.23454910000000001</v>
          </cell>
          <cell r="O6377">
            <v>327</v>
          </cell>
        </row>
        <row r="6378">
          <cell r="A6378" t="str">
            <v>C&amp;I</v>
          </cell>
          <cell r="B6378">
            <v>17</v>
          </cell>
          <cell r="C6378" t="str">
            <v>X</v>
          </cell>
          <cell r="D6378" t="str">
            <v>All</v>
          </cell>
          <cell r="E6378" t="str">
            <v>Enrollment Date Quintile: Earliest</v>
          </cell>
          <cell r="F6378">
            <v>88.121899999999997</v>
          </cell>
          <cell r="G6378">
            <v>9.5729120000000005</v>
          </cell>
          <cell r="H6378">
            <v>9.8744820000000004</v>
          </cell>
          <cell r="I6378">
            <v>-0.24957209999999999</v>
          </cell>
          <cell r="J6378">
            <v>-0.1021229</v>
          </cell>
          <cell r="K6378">
            <v>0</v>
          </cell>
          <cell r="L6378">
            <v>0.1021229</v>
          </cell>
          <cell r="M6378">
            <v>0.24957209999999999</v>
          </cell>
          <cell r="N6378">
            <v>0.24957209999999999</v>
          </cell>
          <cell r="O6378">
            <v>327</v>
          </cell>
        </row>
        <row r="6379">
          <cell r="A6379" t="str">
            <v>C&amp;I</v>
          </cell>
          <cell r="B6379">
            <v>18</v>
          </cell>
          <cell r="C6379" t="str">
            <v>X</v>
          </cell>
          <cell r="D6379" t="str">
            <v>All</v>
          </cell>
          <cell r="E6379" t="str">
            <v>Enrollment Date Quintile: Earliest</v>
          </cell>
          <cell r="F6379">
            <v>86.504099999999994</v>
          </cell>
          <cell r="G6379">
            <v>8.0013290000000001</v>
          </cell>
          <cell r="H6379">
            <v>8.9476589999999998</v>
          </cell>
          <cell r="I6379">
            <v>-0.25387029999999999</v>
          </cell>
          <cell r="J6379">
            <v>-0.10388169999999999</v>
          </cell>
          <cell r="K6379">
            <v>0</v>
          </cell>
          <cell r="L6379">
            <v>0.10388169999999999</v>
          </cell>
          <cell r="M6379">
            <v>0.25387029999999999</v>
          </cell>
          <cell r="N6379">
            <v>0.25387029999999999</v>
          </cell>
          <cell r="O6379">
            <v>327</v>
          </cell>
        </row>
        <row r="6380">
          <cell r="A6380" t="str">
            <v>C&amp;I</v>
          </cell>
          <cell r="B6380">
            <v>19</v>
          </cell>
          <cell r="C6380" t="str">
            <v>X</v>
          </cell>
          <cell r="D6380" t="str">
            <v>All</v>
          </cell>
          <cell r="E6380" t="str">
            <v>Enrollment Date Quintile: Earliest</v>
          </cell>
          <cell r="F6380">
            <v>83.378100000000003</v>
          </cell>
          <cell r="G6380">
            <v>7.0390110000000004</v>
          </cell>
          <cell r="H6380">
            <v>7.3596409999999999</v>
          </cell>
          <cell r="I6380">
            <v>-0.25634220000000002</v>
          </cell>
          <cell r="J6380">
            <v>-0.10489320000000001</v>
          </cell>
          <cell r="K6380">
            <v>0</v>
          </cell>
          <cell r="L6380">
            <v>0.10489320000000001</v>
          </cell>
          <cell r="M6380">
            <v>0.25634220000000002</v>
          </cell>
          <cell r="N6380">
            <v>0.25634220000000002</v>
          </cell>
          <cell r="O6380">
            <v>327</v>
          </cell>
        </row>
        <row r="6381">
          <cell r="A6381" t="str">
            <v>C&amp;I</v>
          </cell>
          <cell r="B6381">
            <v>20</v>
          </cell>
          <cell r="C6381" t="str">
            <v>X</v>
          </cell>
          <cell r="D6381" t="str">
            <v>All</v>
          </cell>
          <cell r="E6381" t="str">
            <v>Enrollment Date Quintile: Earliest</v>
          </cell>
          <cell r="F6381">
            <v>78.373999999999995</v>
          </cell>
          <cell r="G6381">
            <v>6.033156</v>
          </cell>
          <cell r="H6381">
            <v>6.4808240000000001</v>
          </cell>
          <cell r="I6381">
            <v>-0.2391412</v>
          </cell>
          <cell r="J6381">
            <v>-9.7854700000000003E-2</v>
          </cell>
          <cell r="K6381">
            <v>0</v>
          </cell>
          <cell r="L6381">
            <v>9.7854700000000003E-2</v>
          </cell>
          <cell r="M6381">
            <v>0.2391412</v>
          </cell>
          <cell r="N6381">
            <v>0.2391412</v>
          </cell>
          <cell r="O6381">
            <v>327</v>
          </cell>
        </row>
        <row r="6382">
          <cell r="A6382" t="str">
            <v>C&amp;I</v>
          </cell>
          <cell r="B6382">
            <v>21</v>
          </cell>
          <cell r="C6382" t="str">
            <v>X</v>
          </cell>
          <cell r="D6382" t="str">
            <v>All</v>
          </cell>
          <cell r="E6382" t="str">
            <v>Enrollment Date Quintile: Earliest</v>
          </cell>
          <cell r="F6382">
            <v>73.995900000000006</v>
          </cell>
          <cell r="G6382">
            <v>5.5364139999999997</v>
          </cell>
          <cell r="H6382">
            <v>5.9191989999999999</v>
          </cell>
          <cell r="I6382">
            <v>-0.22620589999999999</v>
          </cell>
          <cell r="J6382">
            <v>-9.2561599999999994E-2</v>
          </cell>
          <cell r="K6382">
            <v>0</v>
          </cell>
          <cell r="L6382">
            <v>9.2561599999999994E-2</v>
          </cell>
          <cell r="M6382">
            <v>0.22620589999999999</v>
          </cell>
          <cell r="N6382">
            <v>0.22620589999999999</v>
          </cell>
          <cell r="O6382">
            <v>327</v>
          </cell>
        </row>
        <row r="6383">
          <cell r="A6383" t="str">
            <v>C&amp;I</v>
          </cell>
          <cell r="B6383">
            <v>22</v>
          </cell>
          <cell r="C6383" t="str">
            <v>X</v>
          </cell>
          <cell r="D6383" t="str">
            <v>All</v>
          </cell>
          <cell r="E6383" t="str">
            <v>Enrollment Date Quintile: Earliest</v>
          </cell>
          <cell r="F6383">
            <v>72.621899999999997</v>
          </cell>
          <cell r="G6383">
            <v>4.5235709999999996</v>
          </cell>
          <cell r="H6383">
            <v>4.5833839999999997</v>
          </cell>
          <cell r="I6383">
            <v>-0.22738249999999999</v>
          </cell>
          <cell r="J6383">
            <v>-9.3043100000000004E-2</v>
          </cell>
          <cell r="K6383">
            <v>0</v>
          </cell>
          <cell r="L6383">
            <v>9.3043100000000004E-2</v>
          </cell>
          <cell r="M6383">
            <v>0.22738249999999999</v>
          </cell>
          <cell r="N6383">
            <v>0.22738249999999999</v>
          </cell>
          <cell r="O6383">
            <v>327</v>
          </cell>
        </row>
        <row r="6384">
          <cell r="A6384" t="str">
            <v>C&amp;I</v>
          </cell>
          <cell r="B6384">
            <v>23</v>
          </cell>
          <cell r="C6384" t="str">
            <v>X</v>
          </cell>
          <cell r="D6384" t="str">
            <v>All</v>
          </cell>
          <cell r="E6384" t="str">
            <v>Enrollment Date Quintile: Earliest</v>
          </cell>
          <cell r="F6384">
            <v>71.121899999999997</v>
          </cell>
          <cell r="G6384">
            <v>3.7990170000000001</v>
          </cell>
          <cell r="H6384">
            <v>3.8576459999999999</v>
          </cell>
          <cell r="I6384">
            <v>-0.20885780000000001</v>
          </cell>
          <cell r="J6384">
            <v>-8.5462899999999994E-2</v>
          </cell>
          <cell r="K6384">
            <v>0</v>
          </cell>
          <cell r="L6384">
            <v>8.5462899999999994E-2</v>
          </cell>
          <cell r="M6384">
            <v>0.20885780000000001</v>
          </cell>
          <cell r="N6384">
            <v>0.20885780000000001</v>
          </cell>
          <cell r="O6384">
            <v>327</v>
          </cell>
        </row>
        <row r="6385">
          <cell r="A6385" t="str">
            <v>C&amp;I</v>
          </cell>
          <cell r="B6385">
            <v>24</v>
          </cell>
          <cell r="C6385" t="str">
            <v>X</v>
          </cell>
          <cell r="D6385" t="str">
            <v>All</v>
          </cell>
          <cell r="E6385" t="str">
            <v>Enrollment Date Quintile: Earliest</v>
          </cell>
          <cell r="F6385">
            <v>70.369900000000001</v>
          </cell>
          <cell r="G6385">
            <v>3.569617</v>
          </cell>
          <cell r="H6385">
            <v>3.5162010000000001</v>
          </cell>
          <cell r="I6385">
            <v>-0.20604210000000001</v>
          </cell>
          <cell r="J6385">
            <v>-8.4310700000000002E-2</v>
          </cell>
          <cell r="K6385">
            <v>0</v>
          </cell>
          <cell r="L6385">
            <v>8.4310700000000002E-2</v>
          </cell>
          <cell r="M6385">
            <v>0.20604210000000001</v>
          </cell>
          <cell r="N6385">
            <v>0.20604210000000001</v>
          </cell>
          <cell r="O6385">
            <v>327</v>
          </cell>
        </row>
        <row r="6386">
          <cell r="A6386" t="str">
            <v>C&amp;I</v>
          </cell>
          <cell r="B6386">
            <v>1</v>
          </cell>
          <cell r="C6386" t="str">
            <v>X</v>
          </cell>
          <cell r="D6386" t="str">
            <v>All</v>
          </cell>
          <cell r="E6386" t="str">
            <v>Enrollment Date Quintile: Middle</v>
          </cell>
          <cell r="F6386">
            <v>63.240699999999997</v>
          </cell>
          <cell r="G6386">
            <v>2.8257319999999999</v>
          </cell>
          <cell r="H6386">
            <v>2.943219</v>
          </cell>
          <cell r="I6386">
            <v>-0.29726330000000001</v>
          </cell>
          <cell r="J6386">
            <v>-0.1216377</v>
          </cell>
          <cell r="K6386">
            <v>0</v>
          </cell>
          <cell r="L6386">
            <v>0.1216377</v>
          </cell>
          <cell r="M6386">
            <v>0.29726330000000001</v>
          </cell>
          <cell r="N6386">
            <v>0.29726330000000001</v>
          </cell>
          <cell r="O6386">
            <v>13</v>
          </cell>
        </row>
        <row r="6387">
          <cell r="A6387" t="str">
            <v>C&amp;I</v>
          </cell>
          <cell r="B6387">
            <v>2</v>
          </cell>
          <cell r="C6387" t="str">
            <v>X</v>
          </cell>
          <cell r="D6387" t="str">
            <v>All</v>
          </cell>
          <cell r="E6387" t="str">
            <v>Enrollment Date Quintile: Middle</v>
          </cell>
          <cell r="F6387">
            <v>62.114100000000001</v>
          </cell>
          <cell r="G6387">
            <v>2.7430910000000002</v>
          </cell>
          <cell r="H6387">
            <v>2.5743529999999999</v>
          </cell>
          <cell r="I6387">
            <v>-0.29584100000000002</v>
          </cell>
          <cell r="J6387">
            <v>-0.1210557</v>
          </cell>
          <cell r="K6387">
            <v>0</v>
          </cell>
          <cell r="L6387">
            <v>0.1210557</v>
          </cell>
          <cell r="M6387">
            <v>0.29584100000000002</v>
          </cell>
          <cell r="N6387">
            <v>0.29584100000000002</v>
          </cell>
          <cell r="O6387">
            <v>13</v>
          </cell>
        </row>
        <row r="6388">
          <cell r="A6388" t="str">
            <v>C&amp;I</v>
          </cell>
          <cell r="B6388">
            <v>3</v>
          </cell>
          <cell r="C6388" t="str">
            <v>X</v>
          </cell>
          <cell r="D6388" t="str">
            <v>All</v>
          </cell>
          <cell r="E6388" t="str">
            <v>Enrollment Date Quintile: Middle</v>
          </cell>
          <cell r="F6388">
            <v>61.487499999999997</v>
          </cell>
          <cell r="G6388">
            <v>2.20553</v>
          </cell>
          <cell r="H6388">
            <v>2.1114549999999999</v>
          </cell>
          <cell r="I6388">
            <v>-0.29277110000000001</v>
          </cell>
          <cell r="J6388">
            <v>-0.11979960000000001</v>
          </cell>
          <cell r="K6388">
            <v>0</v>
          </cell>
          <cell r="L6388">
            <v>0.11979960000000001</v>
          </cell>
          <cell r="M6388">
            <v>0.29277110000000001</v>
          </cell>
          <cell r="N6388">
            <v>0.29277110000000001</v>
          </cell>
          <cell r="O6388">
            <v>13</v>
          </cell>
        </row>
        <row r="6389">
          <cell r="A6389" t="str">
            <v>C&amp;I</v>
          </cell>
          <cell r="B6389">
            <v>4</v>
          </cell>
          <cell r="C6389" t="str">
            <v>X</v>
          </cell>
          <cell r="D6389" t="str">
            <v>All</v>
          </cell>
          <cell r="E6389" t="str">
            <v>Enrollment Date Quintile: Middle</v>
          </cell>
          <cell r="F6389">
            <v>60.240699999999997</v>
          </cell>
          <cell r="G6389">
            <v>2.1693530000000001</v>
          </cell>
          <cell r="H6389">
            <v>2.095599</v>
          </cell>
          <cell r="I6389">
            <v>-0.28959970000000002</v>
          </cell>
          <cell r="J6389">
            <v>-0.11850189999999999</v>
          </cell>
          <cell r="K6389">
            <v>0</v>
          </cell>
          <cell r="L6389">
            <v>0.11850189999999999</v>
          </cell>
          <cell r="M6389">
            <v>0.28959970000000002</v>
          </cell>
          <cell r="N6389">
            <v>0.28959970000000002</v>
          </cell>
          <cell r="O6389">
            <v>13</v>
          </cell>
        </row>
        <row r="6390">
          <cell r="A6390" t="str">
            <v>C&amp;I</v>
          </cell>
          <cell r="B6390">
            <v>5</v>
          </cell>
          <cell r="C6390" t="str">
            <v>X</v>
          </cell>
          <cell r="D6390" t="str">
            <v>All</v>
          </cell>
          <cell r="E6390" t="str">
            <v>Enrollment Date Quintile: Middle</v>
          </cell>
          <cell r="F6390">
            <v>60.240699999999997</v>
          </cell>
          <cell r="G6390">
            <v>2.1279819999999998</v>
          </cell>
          <cell r="H6390">
            <v>2.0118170000000002</v>
          </cell>
          <cell r="I6390">
            <v>-0.28668120000000002</v>
          </cell>
          <cell r="J6390">
            <v>-0.1173076</v>
          </cell>
          <cell r="K6390">
            <v>0</v>
          </cell>
          <cell r="L6390">
            <v>0.1173076</v>
          </cell>
          <cell r="M6390">
            <v>0.28668120000000002</v>
          </cell>
          <cell r="N6390">
            <v>0.28668120000000002</v>
          </cell>
          <cell r="O6390">
            <v>13</v>
          </cell>
        </row>
        <row r="6391">
          <cell r="A6391" t="str">
            <v>C&amp;I</v>
          </cell>
          <cell r="B6391">
            <v>6</v>
          </cell>
          <cell r="C6391" t="str">
            <v>X</v>
          </cell>
          <cell r="D6391" t="str">
            <v>All</v>
          </cell>
          <cell r="E6391" t="str">
            <v>Enrollment Date Quintile: Middle</v>
          </cell>
          <cell r="F6391">
            <v>59.987499999999997</v>
          </cell>
          <cell r="G6391">
            <v>2.0863640000000001</v>
          </cell>
          <cell r="H6391">
            <v>2.077337</v>
          </cell>
          <cell r="I6391">
            <v>-0.28576279999999998</v>
          </cell>
          <cell r="J6391">
            <v>-0.1169318</v>
          </cell>
          <cell r="K6391">
            <v>0</v>
          </cell>
          <cell r="L6391">
            <v>0.1169318</v>
          </cell>
          <cell r="M6391">
            <v>0.28576279999999998</v>
          </cell>
          <cell r="N6391">
            <v>0.28576279999999998</v>
          </cell>
          <cell r="O6391">
            <v>13</v>
          </cell>
        </row>
        <row r="6392">
          <cell r="A6392" t="str">
            <v>C&amp;I</v>
          </cell>
          <cell r="B6392">
            <v>7</v>
          </cell>
          <cell r="C6392" t="str">
            <v>X</v>
          </cell>
          <cell r="D6392" t="str">
            <v>All</v>
          </cell>
          <cell r="E6392" t="str">
            <v>Enrollment Date Quintile: Middle</v>
          </cell>
          <cell r="F6392">
            <v>59.240699999999997</v>
          </cell>
          <cell r="G6392">
            <v>2.371664</v>
          </cell>
          <cell r="H6392">
            <v>2.844122</v>
          </cell>
          <cell r="I6392">
            <v>-0.28971079999999999</v>
          </cell>
          <cell r="J6392">
            <v>-0.11854729999999999</v>
          </cell>
          <cell r="K6392">
            <v>0</v>
          </cell>
          <cell r="L6392">
            <v>0.11854729999999999</v>
          </cell>
          <cell r="M6392">
            <v>0.28971079999999999</v>
          </cell>
          <cell r="N6392">
            <v>0.28971079999999999</v>
          </cell>
          <cell r="O6392">
            <v>13</v>
          </cell>
        </row>
        <row r="6393">
          <cell r="A6393" t="str">
            <v>C&amp;I</v>
          </cell>
          <cell r="B6393">
            <v>8</v>
          </cell>
          <cell r="C6393" t="str">
            <v>X</v>
          </cell>
          <cell r="D6393" t="str">
            <v>All</v>
          </cell>
          <cell r="E6393" t="str">
            <v>Enrollment Date Quintile: Middle</v>
          </cell>
          <cell r="F6393">
            <v>60.5</v>
          </cell>
          <cell r="G6393">
            <v>3.0266410000000001</v>
          </cell>
          <cell r="H6393">
            <v>3.2484989999999998</v>
          </cell>
          <cell r="I6393">
            <v>-0.29167379999999998</v>
          </cell>
          <cell r="J6393">
            <v>-0.1193506</v>
          </cell>
          <cell r="K6393">
            <v>0</v>
          </cell>
          <cell r="L6393">
            <v>0.1193506</v>
          </cell>
          <cell r="M6393">
            <v>0.29167379999999998</v>
          </cell>
          <cell r="N6393">
            <v>0.29167379999999998</v>
          </cell>
          <cell r="O6393">
            <v>13</v>
          </cell>
        </row>
        <row r="6394">
          <cell r="A6394" t="str">
            <v>C&amp;I</v>
          </cell>
          <cell r="B6394">
            <v>9</v>
          </cell>
          <cell r="C6394" t="str">
            <v>X</v>
          </cell>
          <cell r="D6394" t="str">
            <v>All</v>
          </cell>
          <cell r="E6394" t="str">
            <v>Enrollment Date Quintile: Middle</v>
          </cell>
          <cell r="F6394">
            <v>64.506200000000007</v>
          </cell>
          <cell r="G6394">
            <v>3.644479</v>
          </cell>
          <cell r="H6394">
            <v>3.4697089999999999</v>
          </cell>
          <cell r="I6394">
            <v>-0.30210700000000001</v>
          </cell>
          <cell r="J6394">
            <v>-0.1236197</v>
          </cell>
          <cell r="K6394">
            <v>0</v>
          </cell>
          <cell r="L6394">
            <v>0.1236197</v>
          </cell>
          <cell r="M6394">
            <v>0.30210700000000001</v>
          </cell>
          <cell r="N6394">
            <v>0.30210700000000001</v>
          </cell>
          <cell r="O6394">
            <v>13</v>
          </cell>
        </row>
        <row r="6395">
          <cell r="A6395" t="str">
            <v>C&amp;I</v>
          </cell>
          <cell r="B6395">
            <v>10</v>
          </cell>
          <cell r="C6395" t="str">
            <v>X</v>
          </cell>
          <cell r="D6395" t="str">
            <v>All</v>
          </cell>
          <cell r="E6395" t="str">
            <v>Enrollment Date Quintile: Middle</v>
          </cell>
          <cell r="F6395">
            <v>67.132800000000003</v>
          </cell>
          <cell r="G6395">
            <v>4.0544159999999998</v>
          </cell>
          <cell r="H6395">
            <v>3.7690700000000001</v>
          </cell>
          <cell r="I6395">
            <v>-0.31121359999999998</v>
          </cell>
          <cell r="J6395">
            <v>-0.12734609999999999</v>
          </cell>
          <cell r="K6395">
            <v>0</v>
          </cell>
          <cell r="L6395">
            <v>0.12734609999999999</v>
          </cell>
          <cell r="M6395">
            <v>0.31121359999999998</v>
          </cell>
          <cell r="N6395">
            <v>0.31121359999999998</v>
          </cell>
          <cell r="O6395">
            <v>13</v>
          </cell>
        </row>
        <row r="6396">
          <cell r="A6396" t="str">
            <v>C&amp;I</v>
          </cell>
          <cell r="B6396">
            <v>11</v>
          </cell>
          <cell r="C6396" t="str">
            <v>X</v>
          </cell>
          <cell r="D6396" t="str">
            <v>All</v>
          </cell>
          <cell r="E6396" t="str">
            <v>Enrollment Date Quintile: Middle</v>
          </cell>
          <cell r="F6396">
            <v>71.132800000000003</v>
          </cell>
          <cell r="G6396">
            <v>4.729743</v>
          </cell>
          <cell r="H6396">
            <v>3.8759749999999999</v>
          </cell>
          <cell r="I6396">
            <v>-0.35889399999999999</v>
          </cell>
          <cell r="J6396">
            <v>-0.1468565</v>
          </cell>
          <cell r="K6396">
            <v>0</v>
          </cell>
          <cell r="L6396">
            <v>0.1468565</v>
          </cell>
          <cell r="M6396">
            <v>0.35889399999999999</v>
          </cell>
          <cell r="N6396">
            <v>0.35889399999999999</v>
          </cell>
          <cell r="O6396">
            <v>13</v>
          </cell>
        </row>
        <row r="6397">
          <cell r="A6397" t="str">
            <v>C&amp;I</v>
          </cell>
          <cell r="B6397">
            <v>12</v>
          </cell>
          <cell r="C6397" t="str">
            <v>X</v>
          </cell>
          <cell r="D6397" t="str">
            <v>All</v>
          </cell>
          <cell r="E6397" t="str">
            <v>Enrollment Date Quintile: Middle</v>
          </cell>
          <cell r="F6397">
            <v>74.873400000000004</v>
          </cell>
          <cell r="G6397">
            <v>5.7298960000000001</v>
          </cell>
          <cell r="H6397">
            <v>5.9132990000000003</v>
          </cell>
          <cell r="I6397">
            <v>-0.42831029999999998</v>
          </cell>
          <cell r="J6397">
            <v>-0.1752611</v>
          </cell>
          <cell r="K6397">
            <v>0</v>
          </cell>
          <cell r="L6397">
            <v>0.1752611</v>
          </cell>
          <cell r="M6397">
            <v>0.42831029999999998</v>
          </cell>
          <cell r="N6397">
            <v>0.42831029999999998</v>
          </cell>
          <cell r="O6397">
            <v>13</v>
          </cell>
        </row>
        <row r="6398">
          <cell r="A6398" t="str">
            <v>C&amp;I</v>
          </cell>
          <cell r="B6398">
            <v>13</v>
          </cell>
          <cell r="C6398" t="str">
            <v>X</v>
          </cell>
          <cell r="D6398" t="str">
            <v>All</v>
          </cell>
          <cell r="E6398" t="str">
            <v>Enrollment Date Quintile: Middle</v>
          </cell>
          <cell r="F6398">
            <v>79.126599999999996</v>
          </cell>
          <cell r="G6398">
            <v>6.3553230000000003</v>
          </cell>
          <cell r="H6398">
            <v>7.3973550000000001</v>
          </cell>
          <cell r="I6398">
            <v>-0.39882590000000001</v>
          </cell>
          <cell r="J6398">
            <v>-0.16319629999999999</v>
          </cell>
          <cell r="K6398">
            <v>0</v>
          </cell>
          <cell r="L6398">
            <v>0.16319629999999999</v>
          </cell>
          <cell r="M6398">
            <v>0.39882590000000001</v>
          </cell>
          <cell r="N6398">
            <v>0.39882590000000001</v>
          </cell>
          <cell r="O6398">
            <v>13</v>
          </cell>
        </row>
        <row r="6399">
          <cell r="A6399" t="str">
            <v>C&amp;I</v>
          </cell>
          <cell r="B6399">
            <v>14</v>
          </cell>
          <cell r="C6399" t="str">
            <v>X</v>
          </cell>
          <cell r="D6399" t="str">
            <v>All</v>
          </cell>
          <cell r="E6399" t="str">
            <v>Enrollment Date Quintile: Middle</v>
          </cell>
          <cell r="F6399">
            <v>82.506200000000007</v>
          </cell>
          <cell r="G6399">
            <v>6.7567149999999998</v>
          </cell>
          <cell r="H6399">
            <v>7.1478200000000003</v>
          </cell>
          <cell r="I6399">
            <v>-0.39189089999999999</v>
          </cell>
          <cell r="J6399">
            <v>-0.16035859999999999</v>
          </cell>
          <cell r="K6399">
            <v>0</v>
          </cell>
          <cell r="L6399">
            <v>0.16035859999999999</v>
          </cell>
          <cell r="M6399">
            <v>0.39189089999999999</v>
          </cell>
          <cell r="N6399">
            <v>0.39189089999999999</v>
          </cell>
          <cell r="O6399">
            <v>13</v>
          </cell>
        </row>
        <row r="6400">
          <cell r="A6400" t="str">
            <v>C&amp;I</v>
          </cell>
          <cell r="B6400">
            <v>15</v>
          </cell>
          <cell r="C6400" t="str">
            <v>X</v>
          </cell>
          <cell r="D6400" t="str">
            <v>All</v>
          </cell>
          <cell r="E6400" t="str">
            <v>Enrollment Date Quintile: Middle</v>
          </cell>
          <cell r="F6400">
            <v>85.753100000000003</v>
          </cell>
          <cell r="G6400">
            <v>6.9186699999999997</v>
          </cell>
          <cell r="H6400">
            <v>6.1558979999999996</v>
          </cell>
          <cell r="I6400">
            <v>-0.36322280000000001</v>
          </cell>
          <cell r="J6400">
            <v>-0.1486278</v>
          </cell>
          <cell r="K6400">
            <v>0</v>
          </cell>
          <cell r="L6400">
            <v>0.1486278</v>
          </cell>
          <cell r="M6400">
            <v>0.36322280000000001</v>
          </cell>
          <cell r="N6400">
            <v>0.36322280000000001</v>
          </cell>
          <cell r="O6400">
            <v>13</v>
          </cell>
        </row>
        <row r="6401">
          <cell r="A6401" t="str">
            <v>C&amp;I</v>
          </cell>
          <cell r="B6401">
            <v>16</v>
          </cell>
          <cell r="C6401" t="str">
            <v>X</v>
          </cell>
          <cell r="D6401" t="str">
            <v>All</v>
          </cell>
          <cell r="E6401" t="str">
            <v>Enrollment Date Quintile: Middle</v>
          </cell>
          <cell r="F6401">
            <v>87.373400000000004</v>
          </cell>
          <cell r="G6401">
            <v>6.5083970000000004</v>
          </cell>
          <cell r="H6401">
            <v>6.4835430000000001</v>
          </cell>
          <cell r="I6401">
            <v>-0.3952079</v>
          </cell>
          <cell r="J6401">
            <v>-0.1617159</v>
          </cell>
          <cell r="K6401">
            <v>0</v>
          </cell>
          <cell r="L6401">
            <v>0.1617159</v>
          </cell>
          <cell r="M6401">
            <v>0.3952079</v>
          </cell>
          <cell r="N6401">
            <v>0.3952079</v>
          </cell>
          <cell r="O6401">
            <v>13</v>
          </cell>
        </row>
        <row r="6402">
          <cell r="A6402" t="str">
            <v>C&amp;I</v>
          </cell>
          <cell r="B6402">
            <v>17</v>
          </cell>
          <cell r="C6402" t="str">
            <v>X</v>
          </cell>
          <cell r="D6402" t="str">
            <v>All</v>
          </cell>
          <cell r="E6402" t="str">
            <v>Enrollment Date Quintile: Middle</v>
          </cell>
          <cell r="F6402">
            <v>88.1203</v>
          </cell>
          <cell r="G6402">
            <v>6.8343550000000004</v>
          </cell>
          <cell r="H6402">
            <v>6.198976</v>
          </cell>
          <cell r="I6402">
            <v>-0.36985499999999999</v>
          </cell>
          <cell r="J6402">
            <v>-0.1513417</v>
          </cell>
          <cell r="K6402">
            <v>0</v>
          </cell>
          <cell r="L6402">
            <v>0.1513417</v>
          </cell>
          <cell r="M6402">
            <v>0.36985499999999999</v>
          </cell>
          <cell r="N6402">
            <v>0.36985499999999999</v>
          </cell>
          <cell r="O6402">
            <v>13</v>
          </cell>
        </row>
        <row r="6403">
          <cell r="A6403" t="str">
            <v>C&amp;I</v>
          </cell>
          <cell r="B6403">
            <v>18</v>
          </cell>
          <cell r="C6403" t="str">
            <v>X</v>
          </cell>
          <cell r="D6403" t="str">
            <v>All</v>
          </cell>
          <cell r="E6403" t="str">
            <v>Enrollment Date Quintile: Middle</v>
          </cell>
          <cell r="F6403">
            <v>86.506200000000007</v>
          </cell>
          <cell r="G6403">
            <v>6.4336840000000004</v>
          </cell>
          <cell r="H6403">
            <v>5.9368369999999997</v>
          </cell>
          <cell r="I6403">
            <v>-0.38866790000000001</v>
          </cell>
          <cell r="J6403">
            <v>-0.15903980000000001</v>
          </cell>
          <cell r="K6403">
            <v>0</v>
          </cell>
          <cell r="L6403">
            <v>0.15903980000000001</v>
          </cell>
          <cell r="M6403">
            <v>0.38866790000000001</v>
          </cell>
          <cell r="N6403">
            <v>0.38866790000000001</v>
          </cell>
          <cell r="O6403">
            <v>13</v>
          </cell>
        </row>
        <row r="6404">
          <cell r="A6404" t="str">
            <v>C&amp;I</v>
          </cell>
          <cell r="B6404">
            <v>19</v>
          </cell>
          <cell r="C6404" t="str">
            <v>X</v>
          </cell>
          <cell r="D6404" t="str">
            <v>All</v>
          </cell>
          <cell r="E6404" t="str">
            <v>Enrollment Date Quintile: Middle</v>
          </cell>
          <cell r="F6404">
            <v>83.3797</v>
          </cell>
          <cell r="G6404">
            <v>4.4680119999999999</v>
          </cell>
          <cell r="H6404">
            <v>4.5637369999999997</v>
          </cell>
          <cell r="I6404">
            <v>-0.41033069999999999</v>
          </cell>
          <cell r="J6404">
            <v>-0.167904</v>
          </cell>
          <cell r="K6404">
            <v>0</v>
          </cell>
          <cell r="L6404">
            <v>0.167904</v>
          </cell>
          <cell r="M6404">
            <v>0.41033069999999999</v>
          </cell>
          <cell r="N6404">
            <v>0.41033069999999999</v>
          </cell>
          <cell r="O6404">
            <v>13</v>
          </cell>
        </row>
        <row r="6405">
          <cell r="A6405" t="str">
            <v>C&amp;I</v>
          </cell>
          <cell r="B6405">
            <v>20</v>
          </cell>
          <cell r="C6405" t="str">
            <v>X</v>
          </cell>
          <cell r="D6405" t="str">
            <v>All</v>
          </cell>
          <cell r="E6405" t="str">
            <v>Enrollment Date Quintile: Middle</v>
          </cell>
          <cell r="F6405">
            <v>78.373400000000004</v>
          </cell>
          <cell r="G6405">
            <v>4.1995509999999996</v>
          </cell>
          <cell r="H6405">
            <v>3.8191480000000002</v>
          </cell>
          <cell r="I6405">
            <v>-0.45433129999999999</v>
          </cell>
          <cell r="J6405">
            <v>-0.18590870000000001</v>
          </cell>
          <cell r="K6405">
            <v>0</v>
          </cell>
          <cell r="L6405">
            <v>0.18590870000000001</v>
          </cell>
          <cell r="M6405">
            <v>0.45433129999999999</v>
          </cell>
          <cell r="N6405">
            <v>0.45433129999999999</v>
          </cell>
          <cell r="O6405">
            <v>13</v>
          </cell>
        </row>
        <row r="6406">
          <cell r="A6406" t="str">
            <v>C&amp;I</v>
          </cell>
          <cell r="B6406">
            <v>21</v>
          </cell>
          <cell r="C6406" t="str">
            <v>X</v>
          </cell>
          <cell r="D6406" t="str">
            <v>All</v>
          </cell>
          <cell r="E6406" t="str">
            <v>Enrollment Date Quintile: Middle</v>
          </cell>
          <cell r="F6406">
            <v>73.993799999999993</v>
          </cell>
          <cell r="G6406">
            <v>3.5074589999999999</v>
          </cell>
          <cell r="H6406">
            <v>3.0012669999999999</v>
          </cell>
          <cell r="I6406">
            <v>-0.42578500000000002</v>
          </cell>
          <cell r="J6406">
            <v>-0.17422779999999999</v>
          </cell>
          <cell r="K6406">
            <v>0</v>
          </cell>
          <cell r="L6406">
            <v>0.17422779999999999</v>
          </cell>
          <cell r="M6406">
            <v>0.42578500000000002</v>
          </cell>
          <cell r="N6406">
            <v>0.42578500000000002</v>
          </cell>
          <cell r="O6406">
            <v>13</v>
          </cell>
        </row>
        <row r="6407">
          <cell r="A6407" t="str">
            <v>C&amp;I</v>
          </cell>
          <cell r="B6407">
            <v>22</v>
          </cell>
          <cell r="C6407" t="str">
            <v>X</v>
          </cell>
          <cell r="D6407" t="str">
            <v>All</v>
          </cell>
          <cell r="E6407" t="str">
            <v>Enrollment Date Quintile: Middle</v>
          </cell>
          <cell r="F6407">
            <v>72.6203</v>
          </cell>
          <cell r="G6407">
            <v>3.2285509999999999</v>
          </cell>
          <cell r="H6407">
            <v>2.975349</v>
          </cell>
          <cell r="I6407">
            <v>-0.38961430000000002</v>
          </cell>
          <cell r="J6407">
            <v>-0.15942700000000001</v>
          </cell>
          <cell r="K6407">
            <v>0</v>
          </cell>
          <cell r="L6407">
            <v>0.15942700000000001</v>
          </cell>
          <cell r="M6407">
            <v>0.38961430000000002</v>
          </cell>
          <cell r="N6407">
            <v>0.38961430000000002</v>
          </cell>
          <cell r="O6407">
            <v>13</v>
          </cell>
        </row>
        <row r="6408">
          <cell r="A6408" t="str">
            <v>C&amp;I</v>
          </cell>
          <cell r="B6408">
            <v>23</v>
          </cell>
          <cell r="C6408" t="str">
            <v>X</v>
          </cell>
          <cell r="D6408" t="str">
            <v>All</v>
          </cell>
          <cell r="E6408" t="str">
            <v>Enrollment Date Quintile: Middle</v>
          </cell>
          <cell r="F6408">
            <v>71.1203</v>
          </cell>
          <cell r="G6408">
            <v>3.0921720000000001</v>
          </cell>
          <cell r="H6408">
            <v>2.834781</v>
          </cell>
          <cell r="I6408">
            <v>-0.34686410000000001</v>
          </cell>
          <cell r="J6408">
            <v>-0.141934</v>
          </cell>
          <cell r="K6408">
            <v>0</v>
          </cell>
          <cell r="L6408">
            <v>0.141934</v>
          </cell>
          <cell r="M6408">
            <v>0.34686410000000001</v>
          </cell>
          <cell r="N6408">
            <v>0.34686410000000001</v>
          </cell>
          <cell r="O6408">
            <v>13</v>
          </cell>
        </row>
        <row r="6409">
          <cell r="A6409" t="str">
            <v>C&amp;I</v>
          </cell>
          <cell r="B6409">
            <v>24</v>
          </cell>
          <cell r="C6409" t="str">
            <v>X</v>
          </cell>
          <cell r="D6409" t="str">
            <v>All</v>
          </cell>
          <cell r="E6409" t="str">
            <v>Enrollment Date Quintile: Middle</v>
          </cell>
          <cell r="F6409">
            <v>70.367199999999997</v>
          </cell>
          <cell r="G6409">
            <v>3.1384530000000002</v>
          </cell>
          <cell r="H6409">
            <v>3.1069200000000001</v>
          </cell>
          <cell r="I6409">
            <v>-0.3219204</v>
          </cell>
          <cell r="J6409">
            <v>-0.13172719999999999</v>
          </cell>
          <cell r="K6409">
            <v>0</v>
          </cell>
          <cell r="L6409">
            <v>0.13172719999999999</v>
          </cell>
          <cell r="M6409">
            <v>0.3219204</v>
          </cell>
          <cell r="N6409">
            <v>0.3219204</v>
          </cell>
          <cell r="O6409">
            <v>13</v>
          </cell>
        </row>
        <row r="6410">
          <cell r="A6410" t="str">
            <v>C&amp;I</v>
          </cell>
          <cell r="B6410">
            <v>1</v>
          </cell>
          <cell r="C6410" t="str">
            <v>X</v>
          </cell>
          <cell r="D6410" t="str">
            <v>All</v>
          </cell>
          <cell r="E6410" t="str">
            <v>Industry: Institutional/Government</v>
          </cell>
          <cell r="F6410">
            <v>63</v>
          </cell>
          <cell r="G6410">
            <v>2.5004219999999999</v>
          </cell>
          <cell r="H6410">
            <v>2.592066</v>
          </cell>
          <cell r="I6410">
            <v>-0.44178030000000001</v>
          </cell>
          <cell r="J6410">
            <v>-0.18077289999999999</v>
          </cell>
          <cell r="K6410">
            <v>0</v>
          </cell>
          <cell r="L6410">
            <v>0.18077289999999999</v>
          </cell>
          <cell r="M6410">
            <v>0.44178030000000001</v>
          </cell>
          <cell r="N6410">
            <v>0.44178030000000001</v>
          </cell>
          <cell r="O6410">
            <v>46</v>
          </cell>
        </row>
        <row r="6411">
          <cell r="A6411" t="str">
            <v>C&amp;I</v>
          </cell>
          <cell r="B6411">
            <v>2</v>
          </cell>
          <cell r="C6411" t="str">
            <v>X</v>
          </cell>
          <cell r="D6411" t="str">
            <v>All</v>
          </cell>
          <cell r="E6411" t="str">
            <v>Industry: Institutional/Government</v>
          </cell>
          <cell r="F6411">
            <v>61.833300000000001</v>
          </cell>
          <cell r="G6411">
            <v>2.4844249999999999</v>
          </cell>
          <cell r="H6411">
            <v>2.3828999999999998</v>
          </cell>
          <cell r="I6411">
            <v>-0.43728410000000001</v>
          </cell>
          <cell r="J6411">
            <v>-0.17893310000000001</v>
          </cell>
          <cell r="K6411">
            <v>0</v>
          </cell>
          <cell r="L6411">
            <v>0.17893310000000001</v>
          </cell>
          <cell r="M6411">
            <v>0.43728410000000001</v>
          </cell>
          <cell r="N6411">
            <v>0.43728410000000001</v>
          </cell>
          <cell r="O6411">
            <v>46</v>
          </cell>
        </row>
        <row r="6412">
          <cell r="A6412" t="str">
            <v>C&amp;I</v>
          </cell>
          <cell r="B6412">
            <v>3</v>
          </cell>
          <cell r="C6412" t="str">
            <v>X</v>
          </cell>
          <cell r="D6412" t="str">
            <v>All</v>
          </cell>
          <cell r="E6412" t="str">
            <v>Industry: Institutional/Government</v>
          </cell>
          <cell r="F6412">
            <v>61.166699999999999</v>
          </cell>
          <cell r="G6412">
            <v>2.4639470000000001</v>
          </cell>
          <cell r="H6412">
            <v>2.3968989999999999</v>
          </cell>
          <cell r="I6412">
            <v>-0.43432120000000002</v>
          </cell>
          <cell r="J6412">
            <v>-0.17772070000000001</v>
          </cell>
          <cell r="K6412">
            <v>0</v>
          </cell>
          <cell r="L6412">
            <v>0.17772070000000001</v>
          </cell>
          <cell r="M6412">
            <v>0.43432120000000002</v>
          </cell>
          <cell r="N6412">
            <v>0.43432120000000002</v>
          </cell>
          <cell r="O6412">
            <v>46</v>
          </cell>
        </row>
        <row r="6413">
          <cell r="A6413" t="str">
            <v>C&amp;I</v>
          </cell>
          <cell r="B6413">
            <v>4</v>
          </cell>
          <cell r="C6413" t="str">
            <v>X</v>
          </cell>
          <cell r="D6413" t="str">
            <v>All</v>
          </cell>
          <cell r="E6413" t="str">
            <v>Industry: Institutional/Government</v>
          </cell>
          <cell r="F6413">
            <v>60</v>
          </cell>
          <cell r="G6413">
            <v>2.3785310000000002</v>
          </cell>
          <cell r="H6413">
            <v>2.418466</v>
          </cell>
          <cell r="I6413">
            <v>-0.43580449999999998</v>
          </cell>
          <cell r="J6413">
            <v>-0.17832770000000001</v>
          </cell>
          <cell r="K6413">
            <v>0</v>
          </cell>
          <cell r="L6413">
            <v>0.17832770000000001</v>
          </cell>
          <cell r="M6413">
            <v>0.43580449999999998</v>
          </cell>
          <cell r="N6413">
            <v>0.43580449999999998</v>
          </cell>
          <cell r="O6413">
            <v>46</v>
          </cell>
        </row>
        <row r="6414">
          <cell r="A6414" t="str">
            <v>C&amp;I</v>
          </cell>
          <cell r="B6414">
            <v>5</v>
          </cell>
          <cell r="C6414" t="str">
            <v>X</v>
          </cell>
          <cell r="D6414" t="str">
            <v>All</v>
          </cell>
          <cell r="E6414" t="str">
            <v>Industry: Institutional/Government</v>
          </cell>
          <cell r="F6414">
            <v>60</v>
          </cell>
          <cell r="G6414">
            <v>2.3494320000000002</v>
          </cell>
          <cell r="H6414">
            <v>2.2266330000000001</v>
          </cell>
          <cell r="I6414">
            <v>-0.43458180000000002</v>
          </cell>
          <cell r="J6414">
            <v>-0.1778274</v>
          </cell>
          <cell r="K6414">
            <v>0</v>
          </cell>
          <cell r="L6414">
            <v>0.1778274</v>
          </cell>
          <cell r="M6414">
            <v>0.43458180000000002</v>
          </cell>
          <cell r="N6414">
            <v>0.43458180000000002</v>
          </cell>
          <cell r="O6414">
            <v>46</v>
          </cell>
        </row>
        <row r="6415">
          <cell r="A6415" t="str">
            <v>C&amp;I</v>
          </cell>
          <cell r="B6415">
            <v>6</v>
          </cell>
          <cell r="C6415" t="str">
            <v>X</v>
          </cell>
          <cell r="D6415" t="str">
            <v>All</v>
          </cell>
          <cell r="E6415" t="str">
            <v>Industry: Institutional/Government</v>
          </cell>
          <cell r="F6415">
            <v>59.666699999999999</v>
          </cell>
          <cell r="G6415">
            <v>2.5584310000000001</v>
          </cell>
          <cell r="H6415">
            <v>2.4253330000000002</v>
          </cell>
          <cell r="I6415">
            <v>-0.43425930000000001</v>
          </cell>
          <cell r="J6415">
            <v>-0.1776954</v>
          </cell>
          <cell r="K6415">
            <v>0</v>
          </cell>
          <cell r="L6415">
            <v>0.1776954</v>
          </cell>
          <cell r="M6415">
            <v>0.43425930000000001</v>
          </cell>
          <cell r="N6415">
            <v>0.43425930000000001</v>
          </cell>
          <cell r="O6415">
            <v>46</v>
          </cell>
        </row>
        <row r="6416">
          <cell r="A6416" t="str">
            <v>C&amp;I</v>
          </cell>
          <cell r="B6416">
            <v>7</v>
          </cell>
          <cell r="C6416" t="str">
            <v>X</v>
          </cell>
          <cell r="D6416" t="str">
            <v>All</v>
          </cell>
          <cell r="E6416" t="str">
            <v>Industry: Institutional/Government</v>
          </cell>
          <cell r="F6416">
            <v>59</v>
          </cell>
          <cell r="G6416">
            <v>2.6425230000000002</v>
          </cell>
          <cell r="H6416">
            <v>2.843566</v>
          </cell>
          <cell r="I6416">
            <v>-0.43408780000000002</v>
          </cell>
          <cell r="J6416">
            <v>-0.17762520000000001</v>
          </cell>
          <cell r="K6416">
            <v>0</v>
          </cell>
          <cell r="L6416">
            <v>0.17762520000000001</v>
          </cell>
          <cell r="M6416">
            <v>0.43408780000000002</v>
          </cell>
          <cell r="N6416">
            <v>0.43408780000000002</v>
          </cell>
          <cell r="O6416">
            <v>46</v>
          </cell>
        </row>
        <row r="6417">
          <cell r="A6417" t="str">
            <v>C&amp;I</v>
          </cell>
          <cell r="B6417">
            <v>8</v>
          </cell>
          <cell r="C6417" t="str">
            <v>X</v>
          </cell>
          <cell r="D6417" t="str">
            <v>All</v>
          </cell>
          <cell r="E6417" t="str">
            <v>Industry: Institutional/Government</v>
          </cell>
          <cell r="F6417">
            <v>60.5</v>
          </cell>
          <cell r="G6417">
            <v>2.7365010000000001</v>
          </cell>
          <cell r="H6417">
            <v>2.5550660000000001</v>
          </cell>
          <cell r="I6417">
            <v>-0.43551699999999999</v>
          </cell>
          <cell r="J6417">
            <v>-0.17821000000000001</v>
          </cell>
          <cell r="K6417">
            <v>0</v>
          </cell>
          <cell r="L6417">
            <v>0.17821000000000001</v>
          </cell>
          <cell r="M6417">
            <v>0.43551699999999999</v>
          </cell>
          <cell r="N6417">
            <v>0.43551699999999999</v>
          </cell>
          <cell r="O6417">
            <v>46</v>
          </cell>
        </row>
        <row r="6418">
          <cell r="A6418" t="str">
            <v>C&amp;I</v>
          </cell>
          <cell r="B6418">
            <v>9</v>
          </cell>
          <cell r="C6418" t="str">
            <v>X</v>
          </cell>
          <cell r="D6418" t="str">
            <v>All</v>
          </cell>
          <cell r="E6418" t="str">
            <v>Industry: Institutional/Government</v>
          </cell>
          <cell r="F6418">
            <v>64.666700000000006</v>
          </cell>
          <cell r="G6418">
            <v>3.2734709999999998</v>
          </cell>
          <cell r="H6418">
            <v>3.073766</v>
          </cell>
          <cell r="I6418">
            <v>-0.44757580000000002</v>
          </cell>
          <cell r="J6418">
            <v>-0.18314440000000001</v>
          </cell>
          <cell r="K6418">
            <v>0</v>
          </cell>
          <cell r="L6418">
            <v>0.18314440000000001</v>
          </cell>
          <cell r="M6418">
            <v>0.44757580000000002</v>
          </cell>
          <cell r="N6418">
            <v>0.44757580000000002</v>
          </cell>
          <cell r="O6418">
            <v>46</v>
          </cell>
        </row>
        <row r="6419">
          <cell r="A6419" t="str">
            <v>C&amp;I</v>
          </cell>
          <cell r="B6419">
            <v>10</v>
          </cell>
          <cell r="C6419" t="str">
            <v>X</v>
          </cell>
          <cell r="D6419" t="str">
            <v>All</v>
          </cell>
          <cell r="E6419" t="str">
            <v>Industry: Institutional/Government</v>
          </cell>
          <cell r="F6419">
            <v>67.333299999999994</v>
          </cell>
          <cell r="G6419">
            <v>5.2262740000000001</v>
          </cell>
          <cell r="H6419">
            <v>4.8115649999999999</v>
          </cell>
          <cell r="I6419">
            <v>-0.47334949999999998</v>
          </cell>
          <cell r="J6419">
            <v>-0.1936908</v>
          </cell>
          <cell r="K6419">
            <v>0</v>
          </cell>
          <cell r="L6419">
            <v>0.1936908</v>
          </cell>
          <cell r="M6419">
            <v>0.47334949999999998</v>
          </cell>
          <cell r="N6419">
            <v>0.47334949999999998</v>
          </cell>
          <cell r="O6419">
            <v>46</v>
          </cell>
        </row>
        <row r="6420">
          <cell r="A6420" t="str">
            <v>C&amp;I</v>
          </cell>
          <cell r="B6420">
            <v>11</v>
          </cell>
          <cell r="C6420" t="str">
            <v>X</v>
          </cell>
          <cell r="D6420" t="str">
            <v>All</v>
          </cell>
          <cell r="E6420" t="str">
            <v>Industry: Institutional/Government</v>
          </cell>
          <cell r="F6420">
            <v>71.333299999999994</v>
          </cell>
          <cell r="G6420">
            <v>6.1663680000000003</v>
          </cell>
          <cell r="H6420">
            <v>6.5572319999999999</v>
          </cell>
          <cell r="I6420">
            <v>-0.53426399999999996</v>
          </cell>
          <cell r="J6420">
            <v>-0.21861649999999999</v>
          </cell>
          <cell r="K6420">
            <v>0</v>
          </cell>
          <cell r="L6420">
            <v>0.21861649999999999</v>
          </cell>
          <cell r="M6420">
            <v>0.53426399999999996</v>
          </cell>
          <cell r="N6420">
            <v>0.53426399999999996</v>
          </cell>
          <cell r="O6420">
            <v>46</v>
          </cell>
        </row>
        <row r="6421">
          <cell r="A6421" t="str">
            <v>C&amp;I</v>
          </cell>
          <cell r="B6421">
            <v>12</v>
          </cell>
          <cell r="C6421" t="str">
            <v>X</v>
          </cell>
          <cell r="D6421" t="str">
            <v>All</v>
          </cell>
          <cell r="E6421" t="str">
            <v>Industry: Institutional/Government</v>
          </cell>
          <cell r="F6421">
            <v>74.833299999999994</v>
          </cell>
          <cell r="G6421">
            <v>7.6402869999999998</v>
          </cell>
          <cell r="H6421">
            <v>7.8664319999999996</v>
          </cell>
          <cell r="I6421">
            <v>-0.53236810000000001</v>
          </cell>
          <cell r="J6421">
            <v>-0.2178407</v>
          </cell>
          <cell r="K6421">
            <v>0</v>
          </cell>
          <cell r="L6421">
            <v>0.2178407</v>
          </cell>
          <cell r="M6421">
            <v>0.53236810000000001</v>
          </cell>
          <cell r="N6421">
            <v>0.53236810000000001</v>
          </cell>
          <cell r="O6421">
            <v>46</v>
          </cell>
        </row>
        <row r="6422">
          <cell r="A6422" t="str">
            <v>C&amp;I</v>
          </cell>
          <cell r="B6422">
            <v>13</v>
          </cell>
          <cell r="C6422" t="str">
            <v>X</v>
          </cell>
          <cell r="D6422" t="str">
            <v>All</v>
          </cell>
          <cell r="E6422" t="str">
            <v>Industry: Institutional/Government</v>
          </cell>
          <cell r="F6422">
            <v>79.166700000000006</v>
          </cell>
          <cell r="G6422">
            <v>9.1243649999999992</v>
          </cell>
          <cell r="H6422">
            <v>8.9756979999999995</v>
          </cell>
          <cell r="I6422">
            <v>-0.4930291</v>
          </cell>
          <cell r="J6422">
            <v>-0.20174349999999999</v>
          </cell>
          <cell r="K6422">
            <v>0</v>
          </cell>
          <cell r="L6422">
            <v>0.20174349999999999</v>
          </cell>
          <cell r="M6422">
            <v>0.4930291</v>
          </cell>
          <cell r="N6422">
            <v>0.4930291</v>
          </cell>
          <cell r="O6422">
            <v>46</v>
          </cell>
        </row>
        <row r="6423">
          <cell r="A6423" t="str">
            <v>C&amp;I</v>
          </cell>
          <cell r="B6423">
            <v>14</v>
          </cell>
          <cell r="C6423" t="str">
            <v>X</v>
          </cell>
          <cell r="D6423" t="str">
            <v>All</v>
          </cell>
          <cell r="E6423" t="str">
            <v>Industry: Institutional/Government</v>
          </cell>
          <cell r="F6423">
            <v>82.666700000000006</v>
          </cell>
          <cell r="G6423">
            <v>9.7029139999999998</v>
          </cell>
          <cell r="H6423">
            <v>9.7350320000000004</v>
          </cell>
          <cell r="I6423">
            <v>-0.49740869999999998</v>
          </cell>
          <cell r="J6423">
            <v>-0.20353560000000001</v>
          </cell>
          <cell r="K6423">
            <v>0</v>
          </cell>
          <cell r="L6423">
            <v>0.20353560000000001</v>
          </cell>
          <cell r="M6423">
            <v>0.49740869999999998</v>
          </cell>
          <cell r="N6423">
            <v>0.49740869999999998</v>
          </cell>
          <cell r="O6423">
            <v>46</v>
          </cell>
        </row>
        <row r="6424">
          <cell r="A6424" t="str">
            <v>C&amp;I</v>
          </cell>
          <cell r="B6424">
            <v>15</v>
          </cell>
          <cell r="C6424" t="str">
            <v>X</v>
          </cell>
          <cell r="D6424" t="str">
            <v>All</v>
          </cell>
          <cell r="E6424" t="str">
            <v>Industry: Institutional/Government</v>
          </cell>
          <cell r="F6424">
            <v>85.833299999999994</v>
          </cell>
          <cell r="G6424">
            <v>10.150919999999999</v>
          </cell>
          <cell r="H6424">
            <v>9.6504650000000005</v>
          </cell>
          <cell r="I6424">
            <v>-0.48449910000000002</v>
          </cell>
          <cell r="J6424">
            <v>-0.19825309999999999</v>
          </cell>
          <cell r="K6424">
            <v>0</v>
          </cell>
          <cell r="L6424">
            <v>0.19825309999999999</v>
          </cell>
          <cell r="M6424">
            <v>0.48449910000000002</v>
          </cell>
          <cell r="N6424">
            <v>0.48449910000000002</v>
          </cell>
          <cell r="O6424">
            <v>46</v>
          </cell>
        </row>
        <row r="6425">
          <cell r="A6425" t="str">
            <v>C&amp;I</v>
          </cell>
          <cell r="B6425">
            <v>16</v>
          </cell>
          <cell r="C6425" t="str">
            <v>X</v>
          </cell>
          <cell r="D6425" t="str">
            <v>All</v>
          </cell>
          <cell r="E6425" t="str">
            <v>Industry: Institutional/Government</v>
          </cell>
          <cell r="F6425">
            <v>87.333299999999994</v>
          </cell>
          <cell r="G6425">
            <v>9.7860429999999994</v>
          </cell>
          <cell r="H6425">
            <v>9.7277979999999999</v>
          </cell>
          <cell r="I6425">
            <v>-0.4880873</v>
          </cell>
          <cell r="J6425">
            <v>-0.19972139999999999</v>
          </cell>
          <cell r="K6425">
            <v>0</v>
          </cell>
          <cell r="L6425">
            <v>0.19972139999999999</v>
          </cell>
          <cell r="M6425">
            <v>0.4880873</v>
          </cell>
          <cell r="N6425">
            <v>0.4880873</v>
          </cell>
          <cell r="O6425">
            <v>46</v>
          </cell>
        </row>
        <row r="6426">
          <cell r="A6426" t="str">
            <v>C&amp;I</v>
          </cell>
          <cell r="B6426">
            <v>17</v>
          </cell>
          <cell r="C6426" t="str">
            <v>X</v>
          </cell>
          <cell r="D6426" t="str">
            <v>All</v>
          </cell>
          <cell r="E6426" t="str">
            <v>Industry: Institutional/Government</v>
          </cell>
          <cell r="F6426">
            <v>88</v>
          </cell>
          <cell r="G6426">
            <v>9.2569370000000006</v>
          </cell>
          <cell r="H6426">
            <v>9.6891979999999993</v>
          </cell>
          <cell r="I6426">
            <v>-0.62504470000000001</v>
          </cell>
          <cell r="J6426">
            <v>-0.25576320000000002</v>
          </cell>
          <cell r="K6426">
            <v>0</v>
          </cell>
          <cell r="L6426">
            <v>0.25576320000000002</v>
          </cell>
          <cell r="M6426">
            <v>0.62504470000000001</v>
          </cell>
          <cell r="N6426">
            <v>0.62504470000000001</v>
          </cell>
          <cell r="O6426">
            <v>46</v>
          </cell>
        </row>
        <row r="6427">
          <cell r="A6427" t="str">
            <v>C&amp;I</v>
          </cell>
          <cell r="B6427">
            <v>18</v>
          </cell>
          <cell r="C6427" t="str">
            <v>X</v>
          </cell>
          <cell r="D6427" t="str">
            <v>All</v>
          </cell>
          <cell r="E6427" t="str">
            <v>Industry: Institutional/Government</v>
          </cell>
          <cell r="F6427">
            <v>86.666700000000006</v>
          </cell>
          <cell r="G6427">
            <v>8.1879170000000006</v>
          </cell>
          <cell r="H6427">
            <v>11.166969999999999</v>
          </cell>
          <cell r="I6427">
            <v>-0.70834030000000003</v>
          </cell>
          <cell r="J6427">
            <v>-0.28984710000000002</v>
          </cell>
          <cell r="K6427">
            <v>0</v>
          </cell>
          <cell r="L6427">
            <v>0.28984710000000002</v>
          </cell>
          <cell r="M6427">
            <v>0.70834030000000003</v>
          </cell>
          <cell r="N6427">
            <v>0.70834030000000003</v>
          </cell>
          <cell r="O6427">
            <v>46</v>
          </cell>
        </row>
        <row r="6428">
          <cell r="A6428" t="str">
            <v>C&amp;I</v>
          </cell>
          <cell r="B6428">
            <v>19</v>
          </cell>
          <cell r="C6428" t="str">
            <v>X</v>
          </cell>
          <cell r="D6428" t="str">
            <v>All</v>
          </cell>
          <cell r="E6428" t="str">
            <v>Industry: Institutional/Government</v>
          </cell>
          <cell r="F6428">
            <v>83.5</v>
          </cell>
          <cell r="G6428">
            <v>8.6764419999999998</v>
          </cell>
          <cell r="H6428">
            <v>10.4611</v>
          </cell>
          <cell r="I6428">
            <v>-0.68546779999999996</v>
          </cell>
          <cell r="J6428">
            <v>-0.28048790000000001</v>
          </cell>
          <cell r="K6428">
            <v>0</v>
          </cell>
          <cell r="L6428">
            <v>0.28048790000000001</v>
          </cell>
          <cell r="M6428">
            <v>0.68546779999999996</v>
          </cell>
          <cell r="N6428">
            <v>0.68546779999999996</v>
          </cell>
          <cell r="O6428">
            <v>46</v>
          </cell>
        </row>
        <row r="6429">
          <cell r="A6429" t="str">
            <v>C&amp;I</v>
          </cell>
          <cell r="B6429">
            <v>20</v>
          </cell>
          <cell r="C6429" t="str">
            <v>X</v>
          </cell>
          <cell r="D6429" t="str">
            <v>All</v>
          </cell>
          <cell r="E6429" t="str">
            <v>Industry: Institutional/Government</v>
          </cell>
          <cell r="F6429">
            <v>78.333299999999994</v>
          </cell>
          <cell r="G6429">
            <v>7.1749280000000004</v>
          </cell>
          <cell r="H6429">
            <v>9.7795310000000004</v>
          </cell>
          <cell r="I6429">
            <v>-0.60308620000000002</v>
          </cell>
          <cell r="J6429">
            <v>-0.246778</v>
          </cell>
          <cell r="K6429">
            <v>0</v>
          </cell>
          <cell r="L6429">
            <v>0.246778</v>
          </cell>
          <cell r="M6429">
            <v>0.60308620000000002</v>
          </cell>
          <cell r="N6429">
            <v>0.60308620000000002</v>
          </cell>
          <cell r="O6429">
            <v>46</v>
          </cell>
        </row>
        <row r="6430">
          <cell r="A6430" t="str">
            <v>C&amp;I</v>
          </cell>
          <cell r="B6430">
            <v>21</v>
          </cell>
          <cell r="C6430" t="str">
            <v>X</v>
          </cell>
          <cell r="D6430" t="str">
            <v>All</v>
          </cell>
          <cell r="E6430" t="str">
            <v>Industry: Institutional/Government</v>
          </cell>
          <cell r="F6430">
            <v>73.833299999999994</v>
          </cell>
          <cell r="G6430">
            <v>7.1963220000000003</v>
          </cell>
          <cell r="H6430">
            <v>8.5311990000000009</v>
          </cell>
          <cell r="I6430">
            <v>-0.52722389999999997</v>
          </cell>
          <cell r="J6430">
            <v>-0.2157357</v>
          </cell>
          <cell r="K6430">
            <v>0</v>
          </cell>
          <cell r="L6430">
            <v>0.2157357</v>
          </cell>
          <cell r="M6430">
            <v>0.52722389999999997</v>
          </cell>
          <cell r="N6430">
            <v>0.52722389999999997</v>
          </cell>
          <cell r="O6430">
            <v>46</v>
          </cell>
        </row>
        <row r="6431">
          <cell r="A6431" t="str">
            <v>C&amp;I</v>
          </cell>
          <cell r="B6431">
            <v>22</v>
          </cell>
          <cell r="C6431" t="str">
            <v>X</v>
          </cell>
          <cell r="D6431" t="str">
            <v>All</v>
          </cell>
          <cell r="E6431" t="str">
            <v>Industry: Institutional/Government</v>
          </cell>
          <cell r="F6431">
            <v>72.5</v>
          </cell>
          <cell r="G6431">
            <v>5.3365340000000003</v>
          </cell>
          <cell r="H6431">
            <v>4.400099</v>
          </cell>
          <cell r="I6431">
            <v>-0.53149270000000004</v>
          </cell>
          <cell r="J6431">
            <v>-0.2174825</v>
          </cell>
          <cell r="K6431">
            <v>0</v>
          </cell>
          <cell r="L6431">
            <v>0.2174825</v>
          </cell>
          <cell r="M6431">
            <v>0.53149270000000004</v>
          </cell>
          <cell r="N6431">
            <v>0.53149270000000004</v>
          </cell>
          <cell r="O6431">
            <v>46</v>
          </cell>
        </row>
        <row r="6432">
          <cell r="A6432" t="str">
            <v>C&amp;I</v>
          </cell>
          <cell r="B6432">
            <v>23</v>
          </cell>
          <cell r="C6432" t="str">
            <v>X</v>
          </cell>
          <cell r="D6432" t="str">
            <v>All</v>
          </cell>
          <cell r="E6432" t="str">
            <v>Industry: Institutional/Government</v>
          </cell>
          <cell r="F6432">
            <v>71</v>
          </cell>
          <cell r="G6432">
            <v>3.9782660000000001</v>
          </cell>
          <cell r="H6432">
            <v>3.789399</v>
          </cell>
          <cell r="I6432">
            <v>-0.49548940000000002</v>
          </cell>
          <cell r="J6432">
            <v>-0.20275029999999999</v>
          </cell>
          <cell r="K6432">
            <v>0</v>
          </cell>
          <cell r="L6432">
            <v>0.20275029999999999</v>
          </cell>
          <cell r="M6432">
            <v>0.49548940000000002</v>
          </cell>
          <cell r="N6432">
            <v>0.49548940000000002</v>
          </cell>
          <cell r="O6432">
            <v>46</v>
          </cell>
        </row>
        <row r="6433">
          <cell r="A6433" t="str">
            <v>C&amp;I</v>
          </cell>
          <cell r="B6433">
            <v>24</v>
          </cell>
          <cell r="C6433" t="str">
            <v>X</v>
          </cell>
          <cell r="D6433" t="str">
            <v>All</v>
          </cell>
          <cell r="E6433" t="str">
            <v>Industry: Institutional/Government</v>
          </cell>
          <cell r="F6433">
            <v>70.166700000000006</v>
          </cell>
          <cell r="G6433">
            <v>3.1433179999999998</v>
          </cell>
          <cell r="H6433">
            <v>2.9786320000000002</v>
          </cell>
          <cell r="I6433">
            <v>-0.46731430000000002</v>
          </cell>
          <cell r="J6433">
            <v>-0.19122120000000001</v>
          </cell>
          <cell r="K6433">
            <v>0</v>
          </cell>
          <cell r="L6433">
            <v>0.19122120000000001</v>
          </cell>
          <cell r="M6433">
            <v>0.46731430000000002</v>
          </cell>
          <cell r="N6433">
            <v>0.46731430000000002</v>
          </cell>
          <cell r="O6433">
            <v>46</v>
          </cell>
        </row>
        <row r="6434">
          <cell r="A6434" t="str">
            <v>C&amp;I</v>
          </cell>
          <cell r="B6434">
            <v>1</v>
          </cell>
          <cell r="C6434" t="str">
            <v>X</v>
          </cell>
          <cell r="D6434" t="str">
            <v>All</v>
          </cell>
          <cell r="E6434" t="str">
            <v>Industry: Offices, Hotels, Finance, Services</v>
          </cell>
          <cell r="F6434">
            <v>63.470599999999997</v>
          </cell>
          <cell r="G6434">
            <v>2.4061919999999999</v>
          </cell>
          <cell r="H6434">
            <v>2.3642439999999998</v>
          </cell>
          <cell r="I6434">
            <v>-0.15805749999999999</v>
          </cell>
          <cell r="J6434">
            <v>-6.4675800000000006E-2</v>
          </cell>
          <cell r="K6434">
            <v>0</v>
          </cell>
          <cell r="L6434">
            <v>6.4675800000000006E-2</v>
          </cell>
          <cell r="M6434">
            <v>0.15805749999999999</v>
          </cell>
          <cell r="N6434">
            <v>0.15805749999999999</v>
          </cell>
          <cell r="O6434">
            <v>204</v>
          </cell>
        </row>
        <row r="6435">
          <cell r="A6435" t="str">
            <v>C&amp;I</v>
          </cell>
          <cell r="B6435">
            <v>2</v>
          </cell>
          <cell r="C6435" t="str">
            <v>X</v>
          </cell>
          <cell r="D6435" t="str">
            <v>All</v>
          </cell>
          <cell r="E6435" t="str">
            <v>Industry: Offices, Hotels, Finance, Services</v>
          </cell>
          <cell r="F6435">
            <v>62.382399999999997</v>
          </cell>
          <cell r="G6435">
            <v>2.301409</v>
          </cell>
          <cell r="H6435">
            <v>2.2537189999999998</v>
          </cell>
          <cell r="I6435">
            <v>-0.1566207</v>
          </cell>
          <cell r="J6435">
            <v>-6.4087900000000003E-2</v>
          </cell>
          <cell r="K6435">
            <v>0</v>
          </cell>
          <cell r="L6435">
            <v>6.4087900000000003E-2</v>
          </cell>
          <cell r="M6435">
            <v>0.1566207</v>
          </cell>
          <cell r="N6435">
            <v>0.1566207</v>
          </cell>
          <cell r="O6435">
            <v>204</v>
          </cell>
        </row>
        <row r="6436">
          <cell r="A6436" t="str">
            <v>C&amp;I</v>
          </cell>
          <cell r="B6436">
            <v>3</v>
          </cell>
          <cell r="C6436" t="str">
            <v>X</v>
          </cell>
          <cell r="D6436" t="str">
            <v>All</v>
          </cell>
          <cell r="E6436" t="str">
            <v>Industry: Offices, Hotels, Finance, Services</v>
          </cell>
          <cell r="F6436">
            <v>61.7941</v>
          </cell>
          <cell r="G6436">
            <v>2.1232510000000002</v>
          </cell>
          <cell r="H6436">
            <v>2.0208460000000001</v>
          </cell>
          <cell r="I6436">
            <v>-0.155663</v>
          </cell>
          <cell r="J6436">
            <v>-6.3696000000000003E-2</v>
          </cell>
          <cell r="K6436">
            <v>0</v>
          </cell>
          <cell r="L6436">
            <v>6.3696000000000003E-2</v>
          </cell>
          <cell r="M6436">
            <v>0.155663</v>
          </cell>
          <cell r="N6436">
            <v>0.155663</v>
          </cell>
          <cell r="O6436">
            <v>204</v>
          </cell>
        </row>
        <row r="6437">
          <cell r="A6437" t="str">
            <v>C&amp;I</v>
          </cell>
          <cell r="B6437">
            <v>4</v>
          </cell>
          <cell r="C6437" t="str">
            <v>X</v>
          </cell>
          <cell r="D6437" t="str">
            <v>All</v>
          </cell>
          <cell r="E6437" t="str">
            <v>Industry: Offices, Hotels, Finance, Services</v>
          </cell>
          <cell r="F6437">
            <v>60.470599999999997</v>
          </cell>
          <cell r="G6437">
            <v>2.0929769999999999</v>
          </cell>
          <cell r="H6437">
            <v>2.0483709999999999</v>
          </cell>
          <cell r="I6437">
            <v>-0.15478410000000001</v>
          </cell>
          <cell r="J6437">
            <v>-6.3336400000000001E-2</v>
          </cell>
          <cell r="K6437">
            <v>0</v>
          </cell>
          <cell r="L6437">
            <v>6.3336400000000001E-2</v>
          </cell>
          <cell r="M6437">
            <v>0.15478410000000001</v>
          </cell>
          <cell r="N6437">
            <v>0.15478410000000001</v>
          </cell>
          <cell r="O6437">
            <v>204</v>
          </cell>
        </row>
        <row r="6438">
          <cell r="A6438" t="str">
            <v>C&amp;I</v>
          </cell>
          <cell r="B6438">
            <v>5</v>
          </cell>
          <cell r="C6438" t="str">
            <v>X</v>
          </cell>
          <cell r="D6438" t="str">
            <v>All</v>
          </cell>
          <cell r="E6438" t="str">
            <v>Industry: Offices, Hotels, Finance, Services</v>
          </cell>
          <cell r="F6438">
            <v>60.470599999999997</v>
          </cell>
          <cell r="G6438">
            <v>2.0425589999999998</v>
          </cell>
          <cell r="H6438">
            <v>2.0187780000000002</v>
          </cell>
          <cell r="I6438">
            <v>-0.1543649</v>
          </cell>
          <cell r="J6438">
            <v>-6.3164899999999996E-2</v>
          </cell>
          <cell r="K6438">
            <v>0</v>
          </cell>
          <cell r="L6438">
            <v>6.3164899999999996E-2</v>
          </cell>
          <cell r="M6438">
            <v>0.1543649</v>
          </cell>
          <cell r="N6438">
            <v>0.1543649</v>
          </cell>
          <cell r="O6438">
            <v>204</v>
          </cell>
        </row>
        <row r="6439">
          <cell r="A6439" t="str">
            <v>C&amp;I</v>
          </cell>
          <cell r="B6439">
            <v>6</v>
          </cell>
          <cell r="C6439" t="str">
            <v>X</v>
          </cell>
          <cell r="D6439" t="str">
            <v>All</v>
          </cell>
          <cell r="E6439" t="str">
            <v>Industry: Offices, Hotels, Finance, Services</v>
          </cell>
          <cell r="F6439">
            <v>60.2941</v>
          </cell>
          <cell r="G6439">
            <v>2.2821050000000001</v>
          </cell>
          <cell r="H6439">
            <v>2.3091010000000001</v>
          </cell>
          <cell r="I6439">
            <v>-0.15438740000000001</v>
          </cell>
          <cell r="J6439">
            <v>-6.3174099999999997E-2</v>
          </cell>
          <cell r="K6439">
            <v>0</v>
          </cell>
          <cell r="L6439">
            <v>6.3174099999999997E-2</v>
          </cell>
          <cell r="M6439">
            <v>0.15438740000000001</v>
          </cell>
          <cell r="N6439">
            <v>0.15438740000000001</v>
          </cell>
          <cell r="O6439">
            <v>204</v>
          </cell>
        </row>
        <row r="6440">
          <cell r="A6440" t="str">
            <v>C&amp;I</v>
          </cell>
          <cell r="B6440">
            <v>7</v>
          </cell>
          <cell r="C6440" t="str">
            <v>X</v>
          </cell>
          <cell r="D6440" t="str">
            <v>All</v>
          </cell>
          <cell r="E6440" t="str">
            <v>Industry: Offices, Hotels, Finance, Services</v>
          </cell>
          <cell r="F6440">
            <v>59.470599999999997</v>
          </cell>
          <cell r="G6440">
            <v>2.3822779999999999</v>
          </cell>
          <cell r="H6440">
            <v>2.4618799999999998</v>
          </cell>
          <cell r="I6440">
            <v>-0.1555676</v>
          </cell>
          <cell r="J6440">
            <v>-6.3657000000000005E-2</v>
          </cell>
          <cell r="K6440">
            <v>0</v>
          </cell>
          <cell r="L6440">
            <v>6.3657000000000005E-2</v>
          </cell>
          <cell r="M6440">
            <v>0.1555676</v>
          </cell>
          <cell r="N6440">
            <v>0.1555676</v>
          </cell>
          <cell r="O6440">
            <v>204</v>
          </cell>
        </row>
        <row r="6441">
          <cell r="A6441" t="str">
            <v>C&amp;I</v>
          </cell>
          <cell r="B6441">
            <v>8</v>
          </cell>
          <cell r="C6441" t="str">
            <v>X</v>
          </cell>
          <cell r="D6441" t="str">
            <v>All</v>
          </cell>
          <cell r="E6441" t="str">
            <v>Industry: Offices, Hotels, Finance, Services</v>
          </cell>
          <cell r="F6441">
            <v>60.5</v>
          </cell>
          <cell r="G6441">
            <v>2.8938120000000001</v>
          </cell>
          <cell r="H6441">
            <v>2.9021300000000001</v>
          </cell>
          <cell r="I6441">
            <v>-0.1583021</v>
          </cell>
          <cell r="J6441">
            <v>-6.4775899999999997E-2</v>
          </cell>
          <cell r="K6441">
            <v>0</v>
          </cell>
          <cell r="L6441">
            <v>6.4775899999999997E-2</v>
          </cell>
          <cell r="M6441">
            <v>0.1583021</v>
          </cell>
          <cell r="N6441">
            <v>0.1583021</v>
          </cell>
          <cell r="O6441">
            <v>204</v>
          </cell>
        </row>
        <row r="6442">
          <cell r="A6442" t="str">
            <v>C&amp;I</v>
          </cell>
          <cell r="B6442">
            <v>9</v>
          </cell>
          <cell r="C6442" t="str">
            <v>X</v>
          </cell>
          <cell r="D6442" t="str">
            <v>All</v>
          </cell>
          <cell r="E6442" t="str">
            <v>Industry: Offices, Hotels, Finance, Services</v>
          </cell>
          <cell r="F6442">
            <v>64.352900000000005</v>
          </cell>
          <cell r="G6442">
            <v>3.7577950000000002</v>
          </cell>
          <cell r="H6442">
            <v>3.582109</v>
          </cell>
          <cell r="I6442">
            <v>-0.16828750000000001</v>
          </cell>
          <cell r="J6442">
            <v>-6.8861900000000004E-2</v>
          </cell>
          <cell r="K6442">
            <v>0</v>
          </cell>
          <cell r="L6442">
            <v>6.8861900000000004E-2</v>
          </cell>
          <cell r="M6442">
            <v>0.16828750000000001</v>
          </cell>
          <cell r="N6442">
            <v>0.16828750000000001</v>
          </cell>
          <cell r="O6442">
            <v>204</v>
          </cell>
        </row>
        <row r="6443">
          <cell r="A6443" t="str">
            <v>C&amp;I</v>
          </cell>
          <cell r="B6443">
            <v>10</v>
          </cell>
          <cell r="C6443" t="str">
            <v>X</v>
          </cell>
          <cell r="D6443" t="str">
            <v>All</v>
          </cell>
          <cell r="E6443" t="str">
            <v>Industry: Offices, Hotels, Finance, Services</v>
          </cell>
          <cell r="F6443">
            <v>66.941199999999995</v>
          </cell>
          <cell r="G6443">
            <v>4.7959019999999999</v>
          </cell>
          <cell r="H6443">
            <v>4.7730220000000001</v>
          </cell>
          <cell r="I6443">
            <v>-0.1741103</v>
          </cell>
          <cell r="J6443">
            <v>-7.1244500000000002E-2</v>
          </cell>
          <cell r="K6443">
            <v>0</v>
          </cell>
          <cell r="L6443">
            <v>7.1244500000000002E-2</v>
          </cell>
          <cell r="M6443">
            <v>0.1741103</v>
          </cell>
          <cell r="N6443">
            <v>0.1741103</v>
          </cell>
          <cell r="O6443">
            <v>204</v>
          </cell>
        </row>
        <row r="6444">
          <cell r="A6444" t="str">
            <v>C&amp;I</v>
          </cell>
          <cell r="B6444">
            <v>11</v>
          </cell>
          <cell r="C6444" t="str">
            <v>X</v>
          </cell>
          <cell r="D6444" t="str">
            <v>All</v>
          </cell>
          <cell r="E6444" t="str">
            <v>Industry: Offices, Hotels, Finance, Services</v>
          </cell>
          <cell r="F6444">
            <v>70.941199999999995</v>
          </cell>
          <cell r="G6444">
            <v>5.921068</v>
          </cell>
          <cell r="H6444">
            <v>5.6179620000000003</v>
          </cell>
          <cell r="I6444">
            <v>-0.20081180000000001</v>
          </cell>
          <cell r="J6444">
            <v>-8.2170599999999996E-2</v>
          </cell>
          <cell r="K6444">
            <v>0</v>
          </cell>
          <cell r="L6444">
            <v>8.2170599999999996E-2</v>
          </cell>
          <cell r="M6444">
            <v>0.20081180000000001</v>
          </cell>
          <cell r="N6444">
            <v>0.20081180000000001</v>
          </cell>
          <cell r="O6444">
            <v>204</v>
          </cell>
        </row>
        <row r="6445">
          <cell r="A6445" t="str">
            <v>C&amp;I</v>
          </cell>
          <cell r="B6445">
            <v>12</v>
          </cell>
          <cell r="C6445" t="str">
            <v>X</v>
          </cell>
          <cell r="D6445" t="str">
            <v>All</v>
          </cell>
          <cell r="E6445" t="str">
            <v>Industry: Offices, Hotels, Finance, Services</v>
          </cell>
          <cell r="F6445">
            <v>74.911799999999999</v>
          </cell>
          <cell r="G6445">
            <v>6.3688310000000001</v>
          </cell>
          <cell r="H6445">
            <v>6.5281089999999997</v>
          </cell>
          <cell r="I6445">
            <v>-0.2032322</v>
          </cell>
          <cell r="J6445">
            <v>-8.3160999999999999E-2</v>
          </cell>
          <cell r="K6445">
            <v>0</v>
          </cell>
          <cell r="L6445">
            <v>8.3160999999999999E-2</v>
          </cell>
          <cell r="M6445">
            <v>0.2032322</v>
          </cell>
          <cell r="N6445">
            <v>0.2032322</v>
          </cell>
          <cell r="O6445">
            <v>204</v>
          </cell>
        </row>
        <row r="6446">
          <cell r="A6446" t="str">
            <v>C&amp;I</v>
          </cell>
          <cell r="B6446">
            <v>13</v>
          </cell>
          <cell r="C6446" t="str">
            <v>X</v>
          </cell>
          <cell r="D6446" t="str">
            <v>All</v>
          </cell>
          <cell r="E6446" t="str">
            <v>Industry: Offices, Hotels, Finance, Services</v>
          </cell>
          <cell r="F6446">
            <v>79.088200000000001</v>
          </cell>
          <cell r="G6446">
            <v>6.6532559999999998</v>
          </cell>
          <cell r="H6446">
            <v>6.8892810000000004</v>
          </cell>
          <cell r="I6446">
            <v>-0.19097720000000001</v>
          </cell>
          <cell r="J6446">
            <v>-7.8146300000000002E-2</v>
          </cell>
          <cell r="K6446">
            <v>0</v>
          </cell>
          <cell r="L6446">
            <v>7.8146300000000002E-2</v>
          </cell>
          <cell r="M6446">
            <v>0.19097720000000001</v>
          </cell>
          <cell r="N6446">
            <v>0.19097720000000001</v>
          </cell>
          <cell r="O6446">
            <v>204</v>
          </cell>
        </row>
        <row r="6447">
          <cell r="A6447" t="str">
            <v>C&amp;I</v>
          </cell>
          <cell r="B6447">
            <v>14</v>
          </cell>
          <cell r="C6447" t="str">
            <v>X</v>
          </cell>
          <cell r="D6447" t="str">
            <v>All</v>
          </cell>
          <cell r="E6447" t="str">
            <v>Industry: Offices, Hotels, Finance, Services</v>
          </cell>
          <cell r="F6447">
            <v>82.352900000000005</v>
          </cell>
          <cell r="G6447">
            <v>7.3324069999999999</v>
          </cell>
          <cell r="H6447">
            <v>7.4475230000000003</v>
          </cell>
          <cell r="I6447">
            <v>-0.19925880000000001</v>
          </cell>
          <cell r="J6447">
            <v>-8.1535099999999999E-2</v>
          </cell>
          <cell r="K6447">
            <v>0</v>
          </cell>
          <cell r="L6447">
            <v>8.1535099999999999E-2</v>
          </cell>
          <cell r="M6447">
            <v>0.19925880000000001</v>
          </cell>
          <cell r="N6447">
            <v>0.19925880000000001</v>
          </cell>
          <cell r="O6447">
            <v>204</v>
          </cell>
        </row>
        <row r="6448">
          <cell r="A6448" t="str">
            <v>C&amp;I</v>
          </cell>
          <cell r="B6448">
            <v>15</v>
          </cell>
          <cell r="C6448" t="str">
            <v>X</v>
          </cell>
          <cell r="D6448" t="str">
            <v>All</v>
          </cell>
          <cell r="E6448" t="str">
            <v>Industry: Offices, Hotels, Finance, Services</v>
          </cell>
          <cell r="F6448">
            <v>85.676500000000004</v>
          </cell>
          <cell r="G6448">
            <v>8.1959149999999994</v>
          </cell>
          <cell r="H6448">
            <v>7.9886039999999996</v>
          </cell>
          <cell r="I6448">
            <v>-0.1846508</v>
          </cell>
          <cell r="J6448">
            <v>-7.5557600000000003E-2</v>
          </cell>
          <cell r="K6448">
            <v>0</v>
          </cell>
          <cell r="L6448">
            <v>7.5557600000000003E-2</v>
          </cell>
          <cell r="M6448">
            <v>0.1846508</v>
          </cell>
          <cell r="N6448">
            <v>0.1846508</v>
          </cell>
          <cell r="O6448">
            <v>204</v>
          </cell>
        </row>
        <row r="6449">
          <cell r="A6449" t="str">
            <v>C&amp;I</v>
          </cell>
          <cell r="B6449">
            <v>16</v>
          </cell>
          <cell r="C6449" t="str">
            <v>X</v>
          </cell>
          <cell r="D6449" t="str">
            <v>All</v>
          </cell>
          <cell r="E6449" t="str">
            <v>Industry: Offices, Hotels, Finance, Services</v>
          </cell>
          <cell r="F6449">
            <v>87.411799999999999</v>
          </cell>
          <cell r="G6449">
            <v>8.348039</v>
          </cell>
          <cell r="H6449">
            <v>8.2380820000000003</v>
          </cell>
          <cell r="I6449">
            <v>-0.21895619999999999</v>
          </cell>
          <cell r="J6449">
            <v>-8.9595099999999997E-2</v>
          </cell>
          <cell r="K6449">
            <v>0</v>
          </cell>
          <cell r="L6449">
            <v>8.9595099999999997E-2</v>
          </cell>
          <cell r="M6449">
            <v>0.21895619999999999</v>
          </cell>
          <cell r="N6449">
            <v>0.21895619999999999</v>
          </cell>
          <cell r="O6449">
            <v>204</v>
          </cell>
        </row>
        <row r="6450">
          <cell r="A6450" t="str">
            <v>C&amp;I</v>
          </cell>
          <cell r="B6450">
            <v>17</v>
          </cell>
          <cell r="C6450" t="str">
            <v>X</v>
          </cell>
          <cell r="D6450" t="str">
            <v>All</v>
          </cell>
          <cell r="E6450" t="str">
            <v>Industry: Offices, Hotels, Finance, Services</v>
          </cell>
          <cell r="F6450">
            <v>88.235299999999995</v>
          </cell>
          <cell r="G6450">
            <v>8.2930499999999991</v>
          </cell>
          <cell r="H6450">
            <v>7.6256930000000001</v>
          </cell>
          <cell r="I6450">
            <v>-0.2167721</v>
          </cell>
          <cell r="J6450">
            <v>-8.87014E-2</v>
          </cell>
          <cell r="K6450">
            <v>0</v>
          </cell>
          <cell r="L6450">
            <v>8.87014E-2</v>
          </cell>
          <cell r="M6450">
            <v>0.2167721</v>
          </cell>
          <cell r="N6450">
            <v>0.2167721</v>
          </cell>
          <cell r="O6450">
            <v>204</v>
          </cell>
        </row>
        <row r="6451">
          <cell r="A6451" t="str">
            <v>C&amp;I</v>
          </cell>
          <cell r="B6451">
            <v>18</v>
          </cell>
          <cell r="C6451" t="str">
            <v>X</v>
          </cell>
          <cell r="D6451" t="str">
            <v>All</v>
          </cell>
          <cell r="E6451" t="str">
            <v>Industry: Offices, Hotels, Finance, Services</v>
          </cell>
          <cell r="F6451">
            <v>86.352900000000005</v>
          </cell>
          <cell r="G6451">
            <v>7.1578670000000004</v>
          </cell>
          <cell r="H6451">
            <v>6.7498550000000002</v>
          </cell>
          <cell r="I6451">
            <v>-0.20265259999999999</v>
          </cell>
          <cell r="J6451">
            <v>-8.2923800000000006E-2</v>
          </cell>
          <cell r="K6451">
            <v>0</v>
          </cell>
          <cell r="L6451">
            <v>8.2923800000000006E-2</v>
          </cell>
          <cell r="M6451">
            <v>0.20265259999999999</v>
          </cell>
          <cell r="N6451">
            <v>0.20265259999999999</v>
          </cell>
          <cell r="O6451">
            <v>204</v>
          </cell>
        </row>
        <row r="6452">
          <cell r="A6452" t="str">
            <v>C&amp;I</v>
          </cell>
          <cell r="B6452">
            <v>19</v>
          </cell>
          <cell r="C6452" t="str">
            <v>X</v>
          </cell>
          <cell r="D6452" t="str">
            <v>All</v>
          </cell>
          <cell r="E6452" t="str">
            <v>Industry: Offices, Hotels, Finance, Services</v>
          </cell>
          <cell r="F6452">
            <v>83.264700000000005</v>
          </cell>
          <cell r="G6452">
            <v>5.4832510000000001</v>
          </cell>
          <cell r="H6452">
            <v>5.2131689999999997</v>
          </cell>
          <cell r="I6452">
            <v>-0.20901320000000001</v>
          </cell>
          <cell r="J6452">
            <v>-8.5526500000000005E-2</v>
          </cell>
          <cell r="K6452">
            <v>0</v>
          </cell>
          <cell r="L6452">
            <v>8.5526500000000005E-2</v>
          </cell>
          <cell r="M6452">
            <v>0.20901320000000001</v>
          </cell>
          <cell r="N6452">
            <v>0.20901320000000001</v>
          </cell>
          <cell r="O6452">
            <v>204</v>
          </cell>
        </row>
        <row r="6453">
          <cell r="A6453" t="str">
            <v>C&amp;I</v>
          </cell>
          <cell r="B6453">
            <v>20</v>
          </cell>
          <cell r="C6453" t="str">
            <v>X</v>
          </cell>
          <cell r="D6453" t="str">
            <v>All</v>
          </cell>
          <cell r="E6453" t="str">
            <v>Industry: Offices, Hotels, Finance, Services</v>
          </cell>
          <cell r="F6453">
            <v>78.411799999999999</v>
          </cell>
          <cell r="G6453">
            <v>4.5604129999999996</v>
          </cell>
          <cell r="H6453">
            <v>3.9719869999999999</v>
          </cell>
          <cell r="I6453">
            <v>-0.21168500000000001</v>
          </cell>
          <cell r="J6453">
            <v>-8.6619799999999997E-2</v>
          </cell>
          <cell r="K6453">
            <v>0</v>
          </cell>
          <cell r="L6453">
            <v>8.6619799999999997E-2</v>
          </cell>
          <cell r="M6453">
            <v>0.21168500000000001</v>
          </cell>
          <cell r="N6453">
            <v>0.21168500000000001</v>
          </cell>
          <cell r="O6453">
            <v>204</v>
          </cell>
        </row>
        <row r="6454">
          <cell r="A6454" t="str">
            <v>C&amp;I</v>
          </cell>
          <cell r="B6454">
            <v>21</v>
          </cell>
          <cell r="C6454" t="str">
            <v>X</v>
          </cell>
          <cell r="D6454" t="str">
            <v>All</v>
          </cell>
          <cell r="E6454" t="str">
            <v>Industry: Offices, Hotels, Finance, Services</v>
          </cell>
          <cell r="F6454">
            <v>74.147099999999995</v>
          </cell>
          <cell r="G6454">
            <v>3.9277669999999998</v>
          </cell>
          <cell r="H6454">
            <v>3.7116180000000001</v>
          </cell>
          <cell r="I6454">
            <v>-0.20122090000000001</v>
          </cell>
          <cell r="J6454">
            <v>-8.2337999999999995E-2</v>
          </cell>
          <cell r="K6454">
            <v>0</v>
          </cell>
          <cell r="L6454">
            <v>8.2337999999999995E-2</v>
          </cell>
          <cell r="M6454">
            <v>0.20122090000000001</v>
          </cell>
          <cell r="N6454">
            <v>0.20122090000000001</v>
          </cell>
          <cell r="O6454">
            <v>204</v>
          </cell>
        </row>
        <row r="6455">
          <cell r="A6455" t="str">
            <v>C&amp;I</v>
          </cell>
          <cell r="B6455">
            <v>22</v>
          </cell>
          <cell r="C6455" t="str">
            <v>X</v>
          </cell>
          <cell r="D6455" t="str">
            <v>All</v>
          </cell>
          <cell r="E6455" t="str">
            <v>Industry: Offices, Hotels, Finance, Services</v>
          </cell>
          <cell r="F6455">
            <v>72.735299999999995</v>
          </cell>
          <cell r="G6455">
            <v>3.0338949999999998</v>
          </cell>
          <cell r="H6455">
            <v>3.3524989999999999</v>
          </cell>
          <cell r="I6455">
            <v>-0.19850139999999999</v>
          </cell>
          <cell r="J6455">
            <v>-8.1225199999999997E-2</v>
          </cell>
          <cell r="K6455">
            <v>0</v>
          </cell>
          <cell r="L6455">
            <v>8.1225199999999997E-2</v>
          </cell>
          <cell r="M6455">
            <v>0.19850139999999999</v>
          </cell>
          <cell r="N6455">
            <v>0.19850139999999999</v>
          </cell>
          <cell r="O6455">
            <v>204</v>
          </cell>
        </row>
        <row r="6456">
          <cell r="A6456" t="str">
            <v>C&amp;I</v>
          </cell>
          <cell r="B6456">
            <v>23</v>
          </cell>
          <cell r="C6456" t="str">
            <v>X</v>
          </cell>
          <cell r="D6456" t="str">
            <v>All</v>
          </cell>
          <cell r="E6456" t="str">
            <v>Industry: Offices, Hotels, Finance, Services</v>
          </cell>
          <cell r="F6456">
            <v>71.235299999999995</v>
          </cell>
          <cell r="G6456">
            <v>2.575564</v>
          </cell>
          <cell r="H6456">
            <v>2.7804250000000001</v>
          </cell>
          <cell r="I6456">
            <v>-0.17497219999999999</v>
          </cell>
          <cell r="J6456">
            <v>-7.15972E-2</v>
          </cell>
          <cell r="K6456">
            <v>0</v>
          </cell>
          <cell r="L6456">
            <v>7.15972E-2</v>
          </cell>
          <cell r="M6456">
            <v>0.17497219999999999</v>
          </cell>
          <cell r="N6456">
            <v>0.17497219999999999</v>
          </cell>
          <cell r="O6456">
            <v>204</v>
          </cell>
        </row>
        <row r="6457">
          <cell r="A6457" t="str">
            <v>C&amp;I</v>
          </cell>
          <cell r="B6457">
            <v>24</v>
          </cell>
          <cell r="C6457" t="str">
            <v>X</v>
          </cell>
          <cell r="D6457" t="str">
            <v>All</v>
          </cell>
          <cell r="E6457" t="str">
            <v>Industry: Offices, Hotels, Finance, Services</v>
          </cell>
          <cell r="F6457">
            <v>70.558800000000005</v>
          </cell>
          <cell r="G6457">
            <v>2.620539</v>
          </cell>
          <cell r="H6457">
            <v>2.620546</v>
          </cell>
          <cell r="I6457">
            <v>-0.17216890000000001</v>
          </cell>
          <cell r="J6457">
            <v>-7.0450100000000002E-2</v>
          </cell>
          <cell r="K6457">
            <v>0</v>
          </cell>
          <cell r="L6457">
            <v>7.0450100000000002E-2</v>
          </cell>
          <cell r="M6457">
            <v>0.17216890000000001</v>
          </cell>
          <cell r="N6457">
            <v>0.17216890000000001</v>
          </cell>
          <cell r="O6457">
            <v>204</v>
          </cell>
        </row>
        <row r="6458">
          <cell r="A6458" t="str">
            <v>C&amp;I</v>
          </cell>
          <cell r="B6458">
            <v>1</v>
          </cell>
          <cell r="C6458" t="str">
            <v>X</v>
          </cell>
          <cell r="D6458" t="str">
            <v>All</v>
          </cell>
          <cell r="E6458" t="str">
            <v>Industry: Retail stores</v>
          </cell>
          <cell r="F6458">
            <v>63.25</v>
          </cell>
          <cell r="G6458">
            <v>2.9601959999999998</v>
          </cell>
          <cell r="H6458">
            <v>2.5769989999999998</v>
          </cell>
          <cell r="I6458">
            <v>-0.4545923</v>
          </cell>
          <cell r="J6458">
            <v>-0.1860155</v>
          </cell>
          <cell r="K6458">
            <v>0</v>
          </cell>
          <cell r="L6458">
            <v>0.1860155</v>
          </cell>
          <cell r="M6458">
            <v>0.4545923</v>
          </cell>
          <cell r="N6458">
            <v>0.4545923</v>
          </cell>
          <cell r="O6458">
            <v>43</v>
          </cell>
        </row>
        <row r="6459">
          <cell r="A6459" t="str">
            <v>C&amp;I</v>
          </cell>
          <cell r="B6459">
            <v>2</v>
          </cell>
          <cell r="C6459" t="str">
            <v>X</v>
          </cell>
          <cell r="D6459" t="str">
            <v>All</v>
          </cell>
          <cell r="E6459" t="str">
            <v>Industry: Retail stores</v>
          </cell>
          <cell r="F6459">
            <v>62.125</v>
          </cell>
          <cell r="G6459">
            <v>2.8488009999999999</v>
          </cell>
          <cell r="H6459">
            <v>2.5179990000000001</v>
          </cell>
          <cell r="I6459">
            <v>-0.44686749999999997</v>
          </cell>
          <cell r="J6459">
            <v>-0.1828545</v>
          </cell>
          <cell r="K6459">
            <v>0</v>
          </cell>
          <cell r="L6459">
            <v>0.1828545</v>
          </cell>
          <cell r="M6459">
            <v>0.44686749999999997</v>
          </cell>
          <cell r="N6459">
            <v>0.44686749999999997</v>
          </cell>
          <cell r="O6459">
            <v>43</v>
          </cell>
        </row>
        <row r="6460">
          <cell r="A6460" t="str">
            <v>C&amp;I</v>
          </cell>
          <cell r="B6460">
            <v>3</v>
          </cell>
          <cell r="C6460" t="str">
            <v>X</v>
          </cell>
          <cell r="D6460" t="str">
            <v>All</v>
          </cell>
          <cell r="E6460" t="str">
            <v>Industry: Retail stores</v>
          </cell>
          <cell r="F6460">
            <v>61.5</v>
          </cell>
          <cell r="G6460">
            <v>2.7205469999999998</v>
          </cell>
          <cell r="H6460">
            <v>2.4939990000000001</v>
          </cell>
          <cell r="I6460">
            <v>-0.44457619999999998</v>
          </cell>
          <cell r="J6460">
            <v>-0.181917</v>
          </cell>
          <cell r="K6460">
            <v>0</v>
          </cell>
          <cell r="L6460">
            <v>0.181917</v>
          </cell>
          <cell r="M6460">
            <v>0.44457619999999998</v>
          </cell>
          <cell r="N6460">
            <v>0.44457619999999998</v>
          </cell>
          <cell r="O6460">
            <v>43</v>
          </cell>
        </row>
        <row r="6461">
          <cell r="A6461" t="str">
            <v>C&amp;I</v>
          </cell>
          <cell r="B6461">
            <v>4</v>
          </cell>
          <cell r="C6461" t="str">
            <v>X</v>
          </cell>
          <cell r="D6461" t="str">
            <v>All</v>
          </cell>
          <cell r="E6461" t="str">
            <v>Industry: Retail stores</v>
          </cell>
          <cell r="F6461">
            <v>60.25</v>
          </cell>
          <cell r="G6461">
            <v>2.7721040000000001</v>
          </cell>
          <cell r="H6461">
            <v>2.5097489999999998</v>
          </cell>
          <cell r="I6461">
            <v>-0.44286500000000001</v>
          </cell>
          <cell r="J6461">
            <v>-0.18121680000000001</v>
          </cell>
          <cell r="K6461">
            <v>0</v>
          </cell>
          <cell r="L6461">
            <v>0.18121680000000001</v>
          </cell>
          <cell r="M6461">
            <v>0.44286500000000001</v>
          </cell>
          <cell r="N6461">
            <v>0.44286500000000001</v>
          </cell>
          <cell r="O6461">
            <v>43</v>
          </cell>
        </row>
        <row r="6462">
          <cell r="A6462" t="str">
            <v>C&amp;I</v>
          </cell>
          <cell r="B6462">
            <v>5</v>
          </cell>
          <cell r="C6462" t="str">
            <v>X</v>
          </cell>
          <cell r="D6462" t="str">
            <v>All</v>
          </cell>
          <cell r="E6462" t="str">
            <v>Industry: Retail stores</v>
          </cell>
          <cell r="F6462">
            <v>60.25</v>
          </cell>
          <cell r="G6462">
            <v>2.8605939999999999</v>
          </cell>
          <cell r="H6462">
            <v>2.539749</v>
          </cell>
          <cell r="I6462">
            <v>-0.44286779999999998</v>
          </cell>
          <cell r="J6462">
            <v>-0.18121789999999999</v>
          </cell>
          <cell r="K6462">
            <v>0</v>
          </cell>
          <cell r="L6462">
            <v>0.18121789999999999</v>
          </cell>
          <cell r="M6462">
            <v>0.44286779999999998</v>
          </cell>
          <cell r="N6462">
            <v>0.44286779999999998</v>
          </cell>
          <cell r="O6462">
            <v>43</v>
          </cell>
        </row>
        <row r="6463">
          <cell r="A6463" t="str">
            <v>C&amp;I</v>
          </cell>
          <cell r="B6463">
            <v>6</v>
          </cell>
          <cell r="C6463" t="str">
            <v>X</v>
          </cell>
          <cell r="D6463" t="str">
            <v>All</v>
          </cell>
          <cell r="E6463" t="str">
            <v>Industry: Retail stores</v>
          </cell>
          <cell r="F6463">
            <v>60</v>
          </cell>
          <cell r="G6463">
            <v>2.5862409999999998</v>
          </cell>
          <cell r="H6463">
            <v>2.336249</v>
          </cell>
          <cell r="I6463">
            <v>-0.44150810000000001</v>
          </cell>
          <cell r="J6463">
            <v>-0.1806615</v>
          </cell>
          <cell r="K6463">
            <v>0</v>
          </cell>
          <cell r="L6463">
            <v>0.1806615</v>
          </cell>
          <cell r="M6463">
            <v>0.44150810000000001</v>
          </cell>
          <cell r="N6463">
            <v>0.44150810000000001</v>
          </cell>
          <cell r="O6463">
            <v>43</v>
          </cell>
        </row>
        <row r="6464">
          <cell r="A6464" t="str">
            <v>C&amp;I</v>
          </cell>
          <cell r="B6464">
            <v>7</v>
          </cell>
          <cell r="C6464" t="str">
            <v>X</v>
          </cell>
          <cell r="D6464" t="str">
            <v>All</v>
          </cell>
          <cell r="E6464" t="str">
            <v>Industry: Retail stores</v>
          </cell>
          <cell r="F6464">
            <v>59.25</v>
          </cell>
          <cell r="G6464">
            <v>3.266947</v>
          </cell>
          <cell r="H6464">
            <v>3.381999</v>
          </cell>
          <cell r="I6464">
            <v>-0.45458769999999998</v>
          </cell>
          <cell r="J6464">
            <v>-0.1860136</v>
          </cell>
          <cell r="K6464">
            <v>0</v>
          </cell>
          <cell r="L6464">
            <v>0.1860136</v>
          </cell>
          <cell r="M6464">
            <v>0.45458769999999998</v>
          </cell>
          <cell r="N6464">
            <v>0.45458769999999998</v>
          </cell>
          <cell r="O6464">
            <v>43</v>
          </cell>
        </row>
        <row r="6465">
          <cell r="A6465" t="str">
            <v>C&amp;I</v>
          </cell>
          <cell r="B6465">
            <v>8</v>
          </cell>
          <cell r="C6465" t="str">
            <v>X</v>
          </cell>
          <cell r="D6465" t="str">
            <v>All</v>
          </cell>
          <cell r="E6465" t="str">
            <v>Industry: Retail stores</v>
          </cell>
          <cell r="F6465">
            <v>60.5</v>
          </cell>
          <cell r="G6465">
            <v>3.6186159999999998</v>
          </cell>
          <cell r="H6465">
            <v>3.5339990000000001</v>
          </cell>
          <cell r="I6465">
            <v>-0.44483040000000001</v>
          </cell>
          <cell r="J6465">
            <v>-0.18202099999999999</v>
          </cell>
          <cell r="K6465">
            <v>0</v>
          </cell>
          <cell r="L6465">
            <v>0.18202099999999999</v>
          </cell>
          <cell r="M6465">
            <v>0.44483040000000001</v>
          </cell>
          <cell r="N6465">
            <v>0.44483040000000001</v>
          </cell>
          <cell r="O6465">
            <v>43</v>
          </cell>
        </row>
        <row r="6466">
          <cell r="A6466" t="str">
            <v>C&amp;I</v>
          </cell>
          <cell r="B6466">
            <v>9</v>
          </cell>
          <cell r="C6466" t="str">
            <v>X</v>
          </cell>
          <cell r="D6466" t="str">
            <v>All</v>
          </cell>
          <cell r="E6466" t="str">
            <v>Industry: Retail stores</v>
          </cell>
          <cell r="F6466">
            <v>64.5</v>
          </cell>
          <cell r="G6466">
            <v>4.8687149999999999</v>
          </cell>
          <cell r="H6466">
            <v>3.7742490000000002</v>
          </cell>
          <cell r="I6466">
            <v>-0.52560070000000003</v>
          </cell>
          <cell r="J6466">
            <v>-0.2150715</v>
          </cell>
          <cell r="K6466">
            <v>0</v>
          </cell>
          <cell r="L6466">
            <v>0.2150715</v>
          </cell>
          <cell r="M6466">
            <v>0.52560070000000003</v>
          </cell>
          <cell r="N6466">
            <v>0.52560070000000003</v>
          </cell>
          <cell r="O6466">
            <v>43</v>
          </cell>
        </row>
        <row r="6467">
          <cell r="A6467" t="str">
            <v>C&amp;I</v>
          </cell>
          <cell r="B6467">
            <v>10</v>
          </cell>
          <cell r="C6467" t="str">
            <v>X</v>
          </cell>
          <cell r="D6467" t="str">
            <v>All</v>
          </cell>
          <cell r="E6467" t="str">
            <v>Industry: Retail stores</v>
          </cell>
          <cell r="F6467">
            <v>67.125</v>
          </cell>
          <cell r="G6467">
            <v>7.0368539999999999</v>
          </cell>
          <cell r="H6467">
            <v>7.1709990000000001</v>
          </cell>
          <cell r="I6467">
            <v>-0.89768999999999999</v>
          </cell>
          <cell r="J6467">
            <v>-0.36732749999999997</v>
          </cell>
          <cell r="K6467">
            <v>0</v>
          </cell>
          <cell r="L6467">
            <v>0.36732749999999997</v>
          </cell>
          <cell r="M6467">
            <v>0.89768999999999999</v>
          </cell>
          <cell r="N6467">
            <v>0.89768999999999999</v>
          </cell>
          <cell r="O6467">
            <v>43</v>
          </cell>
        </row>
        <row r="6468">
          <cell r="A6468" t="str">
            <v>C&amp;I</v>
          </cell>
          <cell r="B6468">
            <v>11</v>
          </cell>
          <cell r="C6468" t="str">
            <v>X</v>
          </cell>
          <cell r="D6468" t="str">
            <v>All</v>
          </cell>
          <cell r="E6468" t="str">
            <v>Industry: Retail stores</v>
          </cell>
          <cell r="F6468">
            <v>71.125</v>
          </cell>
          <cell r="G6468">
            <v>8.6418409999999994</v>
          </cell>
          <cell r="H6468">
            <v>7.7307480000000002</v>
          </cell>
          <cell r="I6468">
            <v>-0.67944559999999998</v>
          </cell>
          <cell r="J6468">
            <v>-0.27802359999999998</v>
          </cell>
          <cell r="K6468">
            <v>0</v>
          </cell>
          <cell r="L6468">
            <v>0.27802359999999998</v>
          </cell>
          <cell r="M6468">
            <v>0.67944559999999998</v>
          </cell>
          <cell r="N6468">
            <v>0.67944559999999998</v>
          </cell>
          <cell r="O6468">
            <v>43</v>
          </cell>
        </row>
        <row r="6469">
          <cell r="A6469" t="str">
            <v>C&amp;I</v>
          </cell>
          <cell r="B6469">
            <v>12</v>
          </cell>
          <cell r="C6469" t="str">
            <v>X</v>
          </cell>
          <cell r="D6469" t="str">
            <v>All</v>
          </cell>
          <cell r="E6469" t="str">
            <v>Industry: Retail stores</v>
          </cell>
          <cell r="F6469">
            <v>74.875</v>
          </cell>
          <cell r="G6469">
            <v>10.66499</v>
          </cell>
          <cell r="H6469">
            <v>10.843999999999999</v>
          </cell>
          <cell r="I6469">
            <v>-0.65065010000000001</v>
          </cell>
          <cell r="J6469">
            <v>-0.2662407</v>
          </cell>
          <cell r="K6469">
            <v>0</v>
          </cell>
          <cell r="L6469">
            <v>0.2662407</v>
          </cell>
          <cell r="M6469">
            <v>0.65065010000000001</v>
          </cell>
          <cell r="N6469">
            <v>0.65065010000000001</v>
          </cell>
          <cell r="O6469">
            <v>43</v>
          </cell>
        </row>
        <row r="6470">
          <cell r="A6470" t="str">
            <v>C&amp;I</v>
          </cell>
          <cell r="B6470">
            <v>13</v>
          </cell>
          <cell r="C6470" t="str">
            <v>X</v>
          </cell>
          <cell r="D6470" t="str">
            <v>All</v>
          </cell>
          <cell r="E6470" t="str">
            <v>Industry: Retail stores</v>
          </cell>
          <cell r="F6470">
            <v>79.125</v>
          </cell>
          <cell r="G6470">
            <v>8.9048990000000003</v>
          </cell>
          <cell r="H6470">
            <v>9.1154980000000005</v>
          </cell>
          <cell r="I6470">
            <v>-0.72705379999999997</v>
          </cell>
          <cell r="J6470">
            <v>-0.29750450000000001</v>
          </cell>
          <cell r="K6470">
            <v>0</v>
          </cell>
          <cell r="L6470">
            <v>0.29750450000000001</v>
          </cell>
          <cell r="M6470">
            <v>0.72705379999999997</v>
          </cell>
          <cell r="N6470">
            <v>0.72705379999999997</v>
          </cell>
          <cell r="O6470">
            <v>43</v>
          </cell>
        </row>
        <row r="6471">
          <cell r="A6471" t="str">
            <v>C&amp;I</v>
          </cell>
          <cell r="B6471">
            <v>14</v>
          </cell>
          <cell r="C6471" t="str">
            <v>X</v>
          </cell>
          <cell r="D6471" t="str">
            <v>All</v>
          </cell>
          <cell r="E6471" t="str">
            <v>Industry: Retail stores</v>
          </cell>
          <cell r="F6471">
            <v>82.5</v>
          </cell>
          <cell r="G6471">
            <v>8.720288</v>
          </cell>
          <cell r="H6471">
            <v>10.17475</v>
          </cell>
          <cell r="I6471">
            <v>-0.86472559999999998</v>
          </cell>
          <cell r="J6471">
            <v>-0.35383870000000001</v>
          </cell>
          <cell r="K6471">
            <v>0</v>
          </cell>
          <cell r="L6471">
            <v>0.35383870000000001</v>
          </cell>
          <cell r="M6471">
            <v>0.86472559999999998</v>
          </cell>
          <cell r="N6471">
            <v>0.86472559999999998</v>
          </cell>
          <cell r="O6471">
            <v>43</v>
          </cell>
        </row>
        <row r="6472">
          <cell r="A6472" t="str">
            <v>C&amp;I</v>
          </cell>
          <cell r="B6472">
            <v>15</v>
          </cell>
          <cell r="C6472" t="str">
            <v>X</v>
          </cell>
          <cell r="D6472" t="str">
            <v>All</v>
          </cell>
          <cell r="E6472" t="str">
            <v>Industry: Retail stores</v>
          </cell>
          <cell r="F6472">
            <v>85.75</v>
          </cell>
          <cell r="G6472">
            <v>9.7484699999999993</v>
          </cell>
          <cell r="H6472">
            <v>8.8154970000000006</v>
          </cell>
          <cell r="I6472">
            <v>-0.49861680000000003</v>
          </cell>
          <cell r="J6472">
            <v>-0.20402989999999999</v>
          </cell>
          <cell r="K6472">
            <v>0</v>
          </cell>
          <cell r="L6472">
            <v>0.20402989999999999</v>
          </cell>
          <cell r="M6472">
            <v>0.49861680000000003</v>
          </cell>
          <cell r="N6472">
            <v>0.49861680000000003</v>
          </cell>
          <cell r="O6472">
            <v>43</v>
          </cell>
        </row>
        <row r="6473">
          <cell r="A6473" t="str">
            <v>C&amp;I</v>
          </cell>
          <cell r="B6473">
            <v>16</v>
          </cell>
          <cell r="C6473" t="str">
            <v>X</v>
          </cell>
          <cell r="D6473" t="str">
            <v>All</v>
          </cell>
          <cell r="E6473" t="str">
            <v>Industry: Retail stores</v>
          </cell>
          <cell r="F6473">
            <v>87.375</v>
          </cell>
          <cell r="G6473">
            <v>9.1744230000000009</v>
          </cell>
          <cell r="H6473">
            <v>8.5492469999999994</v>
          </cell>
          <cell r="I6473">
            <v>-0.58674809999999999</v>
          </cell>
          <cell r="J6473">
            <v>-0.24009259999999999</v>
          </cell>
          <cell r="K6473">
            <v>0</v>
          </cell>
          <cell r="L6473">
            <v>0.24009259999999999</v>
          </cell>
          <cell r="M6473">
            <v>0.58674809999999999</v>
          </cell>
          <cell r="N6473">
            <v>0.58674809999999999</v>
          </cell>
          <cell r="O6473">
            <v>43</v>
          </cell>
        </row>
        <row r="6474">
          <cell r="A6474" t="str">
            <v>C&amp;I</v>
          </cell>
          <cell r="B6474">
            <v>17</v>
          </cell>
          <cell r="C6474" t="str">
            <v>X</v>
          </cell>
          <cell r="D6474" t="str">
            <v>All</v>
          </cell>
          <cell r="E6474" t="str">
            <v>Industry: Retail stores</v>
          </cell>
          <cell r="F6474">
            <v>88.125</v>
          </cell>
          <cell r="G6474">
            <v>7.9124220000000003</v>
          </cell>
          <cell r="H6474">
            <v>9.2787469999999992</v>
          </cell>
          <cell r="I6474">
            <v>-0.54645949999999999</v>
          </cell>
          <cell r="J6474">
            <v>-0.22360679999999999</v>
          </cell>
          <cell r="K6474">
            <v>0</v>
          </cell>
          <cell r="L6474">
            <v>0.22360679999999999</v>
          </cell>
          <cell r="M6474">
            <v>0.54645949999999999</v>
          </cell>
          <cell r="N6474">
            <v>0.54645949999999999</v>
          </cell>
          <cell r="O6474">
            <v>43</v>
          </cell>
        </row>
        <row r="6475">
          <cell r="A6475" t="str">
            <v>C&amp;I</v>
          </cell>
          <cell r="B6475">
            <v>18</v>
          </cell>
          <cell r="C6475" t="str">
            <v>X</v>
          </cell>
          <cell r="D6475" t="str">
            <v>All</v>
          </cell>
          <cell r="E6475" t="str">
            <v>Industry: Retail stores</v>
          </cell>
          <cell r="F6475">
            <v>86.5</v>
          </cell>
          <cell r="G6475">
            <v>5.7378749999999998</v>
          </cell>
          <cell r="H6475">
            <v>6.062748</v>
          </cell>
          <cell r="I6475">
            <v>-0.52381940000000005</v>
          </cell>
          <cell r="J6475">
            <v>-0.2143427</v>
          </cell>
          <cell r="K6475">
            <v>0</v>
          </cell>
          <cell r="L6475">
            <v>0.2143427</v>
          </cell>
          <cell r="M6475">
            <v>0.52381940000000005</v>
          </cell>
          <cell r="N6475">
            <v>0.52381940000000005</v>
          </cell>
          <cell r="O6475">
            <v>43</v>
          </cell>
        </row>
        <row r="6476">
          <cell r="A6476" t="str">
            <v>C&amp;I</v>
          </cell>
          <cell r="B6476">
            <v>19</v>
          </cell>
          <cell r="C6476" t="str">
            <v>X</v>
          </cell>
          <cell r="D6476" t="str">
            <v>All</v>
          </cell>
          <cell r="E6476" t="str">
            <v>Industry: Retail stores</v>
          </cell>
          <cell r="F6476">
            <v>83.375</v>
          </cell>
          <cell r="G6476">
            <v>4.845491</v>
          </cell>
          <cell r="H6476">
            <v>4.9777480000000001</v>
          </cell>
          <cell r="I6476">
            <v>-0.54247690000000004</v>
          </cell>
          <cell r="J6476">
            <v>-0.22197710000000001</v>
          </cell>
          <cell r="K6476">
            <v>0</v>
          </cell>
          <cell r="L6476">
            <v>0.22197710000000001</v>
          </cell>
          <cell r="M6476">
            <v>0.54247690000000004</v>
          </cell>
          <cell r="N6476">
            <v>0.54247690000000004</v>
          </cell>
          <cell r="O6476">
            <v>43</v>
          </cell>
        </row>
        <row r="6477">
          <cell r="A6477" t="str">
            <v>C&amp;I</v>
          </cell>
          <cell r="B6477">
            <v>20</v>
          </cell>
          <cell r="C6477" t="str">
            <v>X</v>
          </cell>
          <cell r="D6477" t="str">
            <v>All</v>
          </cell>
          <cell r="E6477" t="str">
            <v>Industry: Retail stores</v>
          </cell>
          <cell r="F6477">
            <v>78.375</v>
          </cell>
          <cell r="G6477">
            <v>4.22851</v>
          </cell>
          <cell r="H6477">
            <v>5.4742490000000004</v>
          </cell>
          <cell r="I6477">
            <v>-0.51160760000000005</v>
          </cell>
          <cell r="J6477">
            <v>-0.2093457</v>
          </cell>
          <cell r="K6477">
            <v>0</v>
          </cell>
          <cell r="L6477">
            <v>0.2093457</v>
          </cell>
          <cell r="M6477">
            <v>0.51160760000000005</v>
          </cell>
          <cell r="N6477">
            <v>0.51160760000000005</v>
          </cell>
          <cell r="O6477">
            <v>43</v>
          </cell>
        </row>
        <row r="6478">
          <cell r="A6478" t="str">
            <v>C&amp;I</v>
          </cell>
          <cell r="B6478">
            <v>21</v>
          </cell>
          <cell r="C6478" t="str">
            <v>X</v>
          </cell>
          <cell r="D6478" t="str">
            <v>All</v>
          </cell>
          <cell r="E6478" t="str">
            <v>Industry: Retail stores</v>
          </cell>
          <cell r="F6478">
            <v>74</v>
          </cell>
          <cell r="G6478">
            <v>4.2446320000000002</v>
          </cell>
          <cell r="H6478">
            <v>4.5707490000000002</v>
          </cell>
          <cell r="I6478">
            <v>-0.49155929999999998</v>
          </cell>
          <cell r="J6478">
            <v>-0.20114209999999999</v>
          </cell>
          <cell r="K6478">
            <v>0</v>
          </cell>
          <cell r="L6478">
            <v>0.20114209999999999</v>
          </cell>
          <cell r="M6478">
            <v>0.49155929999999998</v>
          </cell>
          <cell r="N6478">
            <v>0.49155929999999998</v>
          </cell>
          <cell r="O6478">
            <v>43</v>
          </cell>
        </row>
        <row r="6479">
          <cell r="A6479" t="str">
            <v>C&amp;I</v>
          </cell>
          <cell r="B6479">
            <v>22</v>
          </cell>
          <cell r="C6479" t="str">
            <v>X</v>
          </cell>
          <cell r="D6479" t="str">
            <v>All</v>
          </cell>
          <cell r="E6479" t="str">
            <v>Industry: Retail stores</v>
          </cell>
          <cell r="F6479">
            <v>72.625</v>
          </cell>
          <cell r="G6479">
            <v>4.7416219999999996</v>
          </cell>
          <cell r="H6479">
            <v>4.3922499999999998</v>
          </cell>
          <cell r="I6479">
            <v>-0.49751469999999998</v>
          </cell>
          <cell r="J6479">
            <v>-0.20357900000000001</v>
          </cell>
          <cell r="K6479">
            <v>0</v>
          </cell>
          <cell r="L6479">
            <v>0.20357900000000001</v>
          </cell>
          <cell r="M6479">
            <v>0.49751469999999998</v>
          </cell>
          <cell r="N6479">
            <v>0.49751469999999998</v>
          </cell>
          <cell r="O6479">
            <v>43</v>
          </cell>
        </row>
        <row r="6480">
          <cell r="A6480" t="str">
            <v>C&amp;I</v>
          </cell>
          <cell r="B6480">
            <v>23</v>
          </cell>
          <cell r="C6480" t="str">
            <v>X</v>
          </cell>
          <cell r="D6480" t="str">
            <v>All</v>
          </cell>
          <cell r="E6480" t="str">
            <v>Industry: Retail stores</v>
          </cell>
          <cell r="F6480">
            <v>71.125</v>
          </cell>
          <cell r="G6480">
            <v>4.9468399999999999</v>
          </cell>
          <cell r="H6480">
            <v>4.2404989999999998</v>
          </cell>
          <cell r="I6480">
            <v>-0.47160839999999998</v>
          </cell>
          <cell r="J6480">
            <v>-0.19297829999999999</v>
          </cell>
          <cell r="K6480">
            <v>0</v>
          </cell>
          <cell r="L6480">
            <v>0.19297829999999999</v>
          </cell>
          <cell r="M6480">
            <v>0.47160839999999998</v>
          </cell>
          <cell r="N6480">
            <v>0.47160839999999998</v>
          </cell>
          <cell r="O6480">
            <v>43</v>
          </cell>
        </row>
        <row r="6481">
          <cell r="A6481" t="str">
            <v>C&amp;I</v>
          </cell>
          <cell r="B6481">
            <v>24</v>
          </cell>
          <cell r="C6481" t="str">
            <v>X</v>
          </cell>
          <cell r="D6481" t="str">
            <v>All</v>
          </cell>
          <cell r="E6481" t="str">
            <v>Industry: Retail stores</v>
          </cell>
          <cell r="F6481">
            <v>70.375</v>
          </cell>
          <cell r="G6481">
            <v>4.57742</v>
          </cell>
          <cell r="H6481">
            <v>4.3422489999999998</v>
          </cell>
          <cell r="I6481">
            <v>-0.4648584</v>
          </cell>
          <cell r="J6481">
            <v>-0.1902163</v>
          </cell>
          <cell r="K6481">
            <v>0</v>
          </cell>
          <cell r="L6481">
            <v>0.1902163</v>
          </cell>
          <cell r="M6481">
            <v>0.4648584</v>
          </cell>
          <cell r="N6481">
            <v>0.4648584</v>
          </cell>
          <cell r="O6481">
            <v>43</v>
          </cell>
        </row>
        <row r="6482">
          <cell r="A6482" t="str">
            <v>C&amp;I</v>
          </cell>
          <cell r="B6482">
            <v>1</v>
          </cell>
          <cell r="C6482" t="str">
            <v>X</v>
          </cell>
          <cell r="D6482" t="str">
            <v>All</v>
          </cell>
          <cell r="E6482" t="str">
            <v>LCA: Greater Bay Area</v>
          </cell>
          <cell r="F6482">
            <v>63.3675</v>
          </cell>
          <cell r="G6482">
            <v>2.5073590000000001</v>
          </cell>
          <cell r="H6482">
            <v>2.4306860000000001</v>
          </cell>
          <cell r="I6482">
            <v>-0.1461549</v>
          </cell>
          <cell r="J6482">
            <v>-5.9805400000000002E-2</v>
          </cell>
          <cell r="K6482">
            <v>0</v>
          </cell>
          <cell r="L6482">
            <v>5.9805400000000002E-2</v>
          </cell>
          <cell r="M6482">
            <v>0.1461549</v>
          </cell>
          <cell r="N6482">
            <v>0.1461549</v>
          </cell>
          <cell r="O6482">
            <v>324</v>
          </cell>
        </row>
        <row r="6483">
          <cell r="A6483" t="str">
            <v>C&amp;I</v>
          </cell>
          <cell r="B6483">
            <v>2</v>
          </cell>
          <cell r="C6483" t="str">
            <v>X</v>
          </cell>
          <cell r="D6483" t="str">
            <v>All</v>
          </cell>
          <cell r="E6483" t="str">
            <v>LCA: Greater Bay Area</v>
          </cell>
          <cell r="F6483">
            <v>62.262099999999997</v>
          </cell>
          <cell r="G6483">
            <v>2.414574</v>
          </cell>
          <cell r="H6483">
            <v>2.3138239999999999</v>
          </cell>
          <cell r="I6483">
            <v>-0.1445237</v>
          </cell>
          <cell r="J6483">
            <v>-5.91379E-2</v>
          </cell>
          <cell r="K6483">
            <v>0</v>
          </cell>
          <cell r="L6483">
            <v>5.91379E-2</v>
          </cell>
          <cell r="M6483">
            <v>0.1445237</v>
          </cell>
          <cell r="N6483">
            <v>0.1445237</v>
          </cell>
          <cell r="O6483">
            <v>324</v>
          </cell>
        </row>
        <row r="6484">
          <cell r="A6484" t="str">
            <v>C&amp;I</v>
          </cell>
          <cell r="B6484">
            <v>3</v>
          </cell>
          <cell r="C6484" t="str">
            <v>X</v>
          </cell>
          <cell r="D6484" t="str">
            <v>All</v>
          </cell>
          <cell r="E6484" t="str">
            <v>LCA: Greater Bay Area</v>
          </cell>
          <cell r="F6484">
            <v>61.656700000000001</v>
          </cell>
          <cell r="G6484">
            <v>2.266899</v>
          </cell>
          <cell r="H6484">
            <v>2.1495649999999999</v>
          </cell>
          <cell r="I6484">
            <v>-0.1436547</v>
          </cell>
          <cell r="J6484">
            <v>-5.8782300000000003E-2</v>
          </cell>
          <cell r="K6484">
            <v>0</v>
          </cell>
          <cell r="L6484">
            <v>5.8782300000000003E-2</v>
          </cell>
          <cell r="M6484">
            <v>0.1436547</v>
          </cell>
          <cell r="N6484">
            <v>0.1436547</v>
          </cell>
          <cell r="O6484">
            <v>324</v>
          </cell>
        </row>
        <row r="6485">
          <cell r="A6485" t="str">
            <v>C&amp;I</v>
          </cell>
          <cell r="B6485">
            <v>4</v>
          </cell>
          <cell r="C6485" t="str">
            <v>X</v>
          </cell>
          <cell r="D6485" t="str">
            <v>All</v>
          </cell>
          <cell r="E6485" t="str">
            <v>LCA: Greater Bay Area</v>
          </cell>
          <cell r="F6485">
            <v>60.3675</v>
          </cell>
          <cell r="G6485">
            <v>2.2405279999999999</v>
          </cell>
          <cell r="H6485">
            <v>2.174382</v>
          </cell>
          <cell r="I6485">
            <v>-0.1431577</v>
          </cell>
          <cell r="J6485">
            <v>-5.8578999999999999E-2</v>
          </cell>
          <cell r="K6485">
            <v>0</v>
          </cell>
          <cell r="L6485">
            <v>5.8578999999999999E-2</v>
          </cell>
          <cell r="M6485">
            <v>0.1431577</v>
          </cell>
          <cell r="N6485">
            <v>0.1431577</v>
          </cell>
          <cell r="O6485">
            <v>324</v>
          </cell>
        </row>
        <row r="6486">
          <cell r="A6486" t="str">
            <v>C&amp;I</v>
          </cell>
          <cell r="B6486">
            <v>5</v>
          </cell>
          <cell r="C6486" t="str">
            <v>X</v>
          </cell>
          <cell r="D6486" t="str">
            <v>All</v>
          </cell>
          <cell r="E6486" t="str">
            <v>LCA: Greater Bay Area</v>
          </cell>
          <cell r="F6486">
            <v>60.3675</v>
          </cell>
          <cell r="G6486">
            <v>2.213813</v>
          </cell>
          <cell r="H6486">
            <v>2.130439</v>
          </cell>
          <cell r="I6486">
            <v>-0.14285809999999999</v>
          </cell>
          <cell r="J6486">
            <v>-5.8456399999999999E-2</v>
          </cell>
          <cell r="K6486">
            <v>0</v>
          </cell>
          <cell r="L6486">
            <v>5.8456399999999999E-2</v>
          </cell>
          <cell r="M6486">
            <v>0.14285809999999999</v>
          </cell>
          <cell r="N6486">
            <v>0.14285809999999999</v>
          </cell>
          <cell r="O6486">
            <v>324</v>
          </cell>
        </row>
        <row r="6487">
          <cell r="A6487" t="str">
            <v>C&amp;I</v>
          </cell>
          <cell r="B6487">
            <v>6</v>
          </cell>
          <cell r="C6487" t="str">
            <v>X</v>
          </cell>
          <cell r="D6487" t="str">
            <v>All</v>
          </cell>
          <cell r="E6487" t="str">
            <v>LCA: Greater Bay Area</v>
          </cell>
          <cell r="F6487">
            <v>60.156700000000001</v>
          </cell>
          <cell r="G6487">
            <v>2.3729559999999998</v>
          </cell>
          <cell r="H6487">
            <v>2.3302879999999999</v>
          </cell>
          <cell r="I6487">
            <v>-0.1427464</v>
          </cell>
          <cell r="J6487">
            <v>-5.8410700000000003E-2</v>
          </cell>
          <cell r="K6487">
            <v>0</v>
          </cell>
          <cell r="L6487">
            <v>5.8410700000000003E-2</v>
          </cell>
          <cell r="M6487">
            <v>0.1427464</v>
          </cell>
          <cell r="N6487">
            <v>0.1427464</v>
          </cell>
          <cell r="O6487">
            <v>324</v>
          </cell>
        </row>
        <row r="6488">
          <cell r="A6488" t="str">
            <v>C&amp;I</v>
          </cell>
          <cell r="B6488">
            <v>7</v>
          </cell>
          <cell r="C6488" t="str">
            <v>X</v>
          </cell>
          <cell r="D6488" t="str">
            <v>All</v>
          </cell>
          <cell r="E6488" t="str">
            <v>LCA: Greater Bay Area</v>
          </cell>
          <cell r="F6488">
            <v>59.3675</v>
          </cell>
          <cell r="G6488">
            <v>2.5571899999999999</v>
          </cell>
          <cell r="H6488">
            <v>2.6612170000000002</v>
          </cell>
          <cell r="I6488">
            <v>-0.1443517</v>
          </cell>
          <cell r="J6488">
            <v>-5.9067500000000002E-2</v>
          </cell>
          <cell r="K6488">
            <v>0</v>
          </cell>
          <cell r="L6488">
            <v>5.9067500000000002E-2</v>
          </cell>
          <cell r="M6488">
            <v>0.1443517</v>
          </cell>
          <cell r="N6488">
            <v>0.1443517</v>
          </cell>
          <cell r="O6488">
            <v>324</v>
          </cell>
        </row>
        <row r="6489">
          <cell r="A6489" t="str">
            <v>C&amp;I</v>
          </cell>
          <cell r="B6489">
            <v>8</v>
          </cell>
          <cell r="C6489" t="str">
            <v>X</v>
          </cell>
          <cell r="D6489" t="str">
            <v>All</v>
          </cell>
          <cell r="E6489" t="str">
            <v>LCA: Greater Bay Area</v>
          </cell>
          <cell r="F6489">
            <v>60.5</v>
          </cell>
          <cell r="G6489">
            <v>2.983965</v>
          </cell>
          <cell r="H6489">
            <v>2.9501949999999999</v>
          </cell>
          <cell r="I6489">
            <v>-0.14514830000000001</v>
          </cell>
          <cell r="J6489">
            <v>-5.9393500000000002E-2</v>
          </cell>
          <cell r="K6489">
            <v>0</v>
          </cell>
          <cell r="L6489">
            <v>5.9393500000000002E-2</v>
          </cell>
          <cell r="M6489">
            <v>0.14514830000000001</v>
          </cell>
          <cell r="N6489">
            <v>0.14514830000000001</v>
          </cell>
          <cell r="O6489">
            <v>324</v>
          </cell>
        </row>
        <row r="6490">
          <cell r="A6490" t="str">
            <v>C&amp;I</v>
          </cell>
          <cell r="B6490">
            <v>9</v>
          </cell>
          <cell r="C6490" t="str">
            <v>X</v>
          </cell>
          <cell r="D6490" t="str">
            <v>All</v>
          </cell>
          <cell r="E6490" t="str">
            <v>LCA: Greater Bay Area</v>
          </cell>
          <cell r="F6490">
            <v>64.421599999999998</v>
          </cell>
          <cell r="G6490">
            <v>3.8584679999999998</v>
          </cell>
          <cell r="H6490">
            <v>3.537992</v>
          </cell>
          <cell r="I6490">
            <v>-0.15746350000000001</v>
          </cell>
          <cell r="J6490">
            <v>-6.4432799999999998E-2</v>
          </cell>
          <cell r="K6490">
            <v>0</v>
          </cell>
          <cell r="L6490">
            <v>6.4432799999999998E-2</v>
          </cell>
          <cell r="M6490">
            <v>0.15746350000000001</v>
          </cell>
          <cell r="N6490">
            <v>0.15746350000000001</v>
          </cell>
          <cell r="O6490">
            <v>324</v>
          </cell>
        </row>
        <row r="6491">
          <cell r="A6491" t="str">
            <v>C&amp;I</v>
          </cell>
          <cell r="B6491">
            <v>10</v>
          </cell>
          <cell r="C6491" t="str">
            <v>X</v>
          </cell>
          <cell r="D6491" t="str">
            <v>All</v>
          </cell>
          <cell r="E6491" t="str">
            <v>LCA: Greater Bay Area</v>
          </cell>
          <cell r="F6491">
            <v>67.027100000000004</v>
          </cell>
          <cell r="G6491">
            <v>5.2024650000000001</v>
          </cell>
          <cell r="H6491">
            <v>5.1531019999999996</v>
          </cell>
          <cell r="I6491">
            <v>-0.19795160000000001</v>
          </cell>
          <cell r="J6491">
            <v>-8.1000199999999994E-2</v>
          </cell>
          <cell r="K6491">
            <v>0</v>
          </cell>
          <cell r="L6491">
            <v>8.1000199999999994E-2</v>
          </cell>
          <cell r="M6491">
            <v>0.19795160000000001</v>
          </cell>
          <cell r="N6491">
            <v>0.19795160000000001</v>
          </cell>
          <cell r="O6491">
            <v>324</v>
          </cell>
        </row>
        <row r="6492">
          <cell r="A6492" t="str">
            <v>C&amp;I</v>
          </cell>
          <cell r="B6492">
            <v>11</v>
          </cell>
          <cell r="C6492" t="str">
            <v>X</v>
          </cell>
          <cell r="D6492" t="str">
            <v>All</v>
          </cell>
          <cell r="E6492" t="str">
            <v>LCA: Greater Bay Area</v>
          </cell>
          <cell r="F6492">
            <v>71.027100000000004</v>
          </cell>
          <cell r="G6492">
            <v>6.373691</v>
          </cell>
          <cell r="H6492">
            <v>6.0848430000000002</v>
          </cell>
          <cell r="I6492">
            <v>-0.19228709999999999</v>
          </cell>
          <cell r="J6492">
            <v>-7.8682299999999997E-2</v>
          </cell>
          <cell r="K6492">
            <v>0</v>
          </cell>
          <cell r="L6492">
            <v>7.8682299999999997E-2</v>
          </cell>
          <cell r="M6492">
            <v>0.19228709999999999</v>
          </cell>
          <cell r="N6492">
            <v>0.19228709999999999</v>
          </cell>
          <cell r="O6492">
            <v>324</v>
          </cell>
        </row>
        <row r="6493">
          <cell r="A6493" t="str">
            <v>C&amp;I</v>
          </cell>
          <cell r="B6493">
            <v>12</v>
          </cell>
          <cell r="C6493" t="str">
            <v>X</v>
          </cell>
          <cell r="D6493" t="str">
            <v>All</v>
          </cell>
          <cell r="E6493" t="str">
            <v>LCA: Greater Bay Area</v>
          </cell>
          <cell r="F6493">
            <v>74.894599999999997</v>
          </cell>
          <cell r="G6493">
            <v>7.2088780000000003</v>
          </cell>
          <cell r="H6493">
            <v>7.3972049999999996</v>
          </cell>
          <cell r="I6493">
            <v>-0.1909814</v>
          </cell>
          <cell r="J6493">
            <v>-7.8147999999999995E-2</v>
          </cell>
          <cell r="K6493">
            <v>0</v>
          </cell>
          <cell r="L6493">
            <v>7.8147999999999995E-2</v>
          </cell>
          <cell r="M6493">
            <v>0.1909814</v>
          </cell>
          <cell r="N6493">
            <v>0.1909814</v>
          </cell>
          <cell r="O6493">
            <v>324</v>
          </cell>
        </row>
        <row r="6494">
          <cell r="A6494" t="str">
            <v>C&amp;I</v>
          </cell>
          <cell r="B6494">
            <v>13</v>
          </cell>
          <cell r="C6494" t="str">
            <v>X</v>
          </cell>
          <cell r="D6494" t="str">
            <v>All</v>
          </cell>
          <cell r="E6494" t="str">
            <v>LCA: Greater Bay Area</v>
          </cell>
          <cell r="F6494">
            <v>79.105400000000003</v>
          </cell>
          <cell r="G6494">
            <v>7.3683759999999996</v>
          </cell>
          <cell r="H6494">
            <v>7.5411419999999998</v>
          </cell>
          <cell r="I6494">
            <v>-0.18928590000000001</v>
          </cell>
          <cell r="J6494">
            <v>-7.7454300000000004E-2</v>
          </cell>
          <cell r="K6494">
            <v>0</v>
          </cell>
          <cell r="L6494">
            <v>7.7454300000000004E-2</v>
          </cell>
          <cell r="M6494">
            <v>0.18928590000000001</v>
          </cell>
          <cell r="N6494">
            <v>0.18928590000000001</v>
          </cell>
          <cell r="O6494">
            <v>324</v>
          </cell>
        </row>
        <row r="6495">
          <cell r="A6495" t="str">
            <v>C&amp;I</v>
          </cell>
          <cell r="B6495">
            <v>14</v>
          </cell>
          <cell r="C6495" t="str">
            <v>X</v>
          </cell>
          <cell r="D6495" t="str">
            <v>All</v>
          </cell>
          <cell r="E6495" t="str">
            <v>LCA: Greater Bay Area</v>
          </cell>
          <cell r="F6495">
            <v>82.421599999999998</v>
          </cell>
          <cell r="G6495">
            <v>7.9056240000000004</v>
          </cell>
          <cell r="H6495">
            <v>8.2069399999999995</v>
          </cell>
          <cell r="I6495">
            <v>-0.20697789999999999</v>
          </cell>
          <cell r="J6495">
            <v>-8.4693699999999997E-2</v>
          </cell>
          <cell r="K6495">
            <v>0</v>
          </cell>
          <cell r="L6495">
            <v>8.4693699999999997E-2</v>
          </cell>
          <cell r="M6495">
            <v>0.20697789999999999</v>
          </cell>
          <cell r="N6495">
            <v>0.20697789999999999</v>
          </cell>
          <cell r="O6495">
            <v>324</v>
          </cell>
        </row>
        <row r="6496">
          <cell r="A6496" t="str">
            <v>C&amp;I</v>
          </cell>
          <cell r="B6496">
            <v>15</v>
          </cell>
          <cell r="C6496" t="str">
            <v>X</v>
          </cell>
          <cell r="D6496" t="str">
            <v>All</v>
          </cell>
          <cell r="E6496" t="str">
            <v>LCA: Greater Bay Area</v>
          </cell>
          <cell r="F6496">
            <v>85.710800000000006</v>
          </cell>
          <cell r="G6496">
            <v>8.7336050000000007</v>
          </cell>
          <cell r="H6496">
            <v>8.3600449999999995</v>
          </cell>
          <cell r="I6496">
            <v>-0.16633249999999999</v>
          </cell>
          <cell r="J6496">
            <v>-6.8061899999999995E-2</v>
          </cell>
          <cell r="K6496">
            <v>0</v>
          </cell>
          <cell r="L6496">
            <v>6.8061899999999995E-2</v>
          </cell>
          <cell r="M6496">
            <v>0.16633249999999999</v>
          </cell>
          <cell r="N6496">
            <v>0.16633249999999999</v>
          </cell>
          <cell r="O6496">
            <v>324</v>
          </cell>
        </row>
        <row r="6497">
          <cell r="A6497" t="str">
            <v>C&amp;I</v>
          </cell>
          <cell r="B6497">
            <v>16</v>
          </cell>
          <cell r="C6497" t="str">
            <v>X</v>
          </cell>
          <cell r="D6497" t="str">
            <v>All</v>
          </cell>
          <cell r="E6497" t="str">
            <v>LCA: Greater Bay Area</v>
          </cell>
          <cell r="F6497">
            <v>87.394599999999997</v>
          </cell>
          <cell r="G6497">
            <v>8.7013339999999992</v>
          </cell>
          <cell r="H6497">
            <v>8.5038889999999991</v>
          </cell>
          <cell r="I6497">
            <v>-0.19188440000000001</v>
          </cell>
          <cell r="J6497">
            <v>-7.8517500000000004E-2</v>
          </cell>
          <cell r="K6497">
            <v>0</v>
          </cell>
          <cell r="L6497">
            <v>7.8517500000000004E-2</v>
          </cell>
          <cell r="M6497">
            <v>0.19188440000000001</v>
          </cell>
          <cell r="N6497">
            <v>0.19188440000000001</v>
          </cell>
          <cell r="O6497">
            <v>324</v>
          </cell>
        </row>
        <row r="6498">
          <cell r="A6498" t="str">
            <v>C&amp;I</v>
          </cell>
          <cell r="B6498">
            <v>17</v>
          </cell>
          <cell r="C6498" t="str">
            <v>X</v>
          </cell>
          <cell r="D6498" t="str">
            <v>All</v>
          </cell>
          <cell r="E6498" t="str">
            <v>LCA: Greater Bay Area</v>
          </cell>
          <cell r="F6498">
            <v>88.183800000000005</v>
          </cell>
          <cell r="G6498">
            <v>8.3964660000000002</v>
          </cell>
          <cell r="H6498">
            <v>8.1847100000000008</v>
          </cell>
          <cell r="I6498">
            <v>-0.19617299999999999</v>
          </cell>
          <cell r="J6498">
            <v>-8.0272399999999994E-2</v>
          </cell>
          <cell r="K6498">
            <v>0</v>
          </cell>
          <cell r="L6498">
            <v>8.0272399999999994E-2</v>
          </cell>
          <cell r="M6498">
            <v>0.19617299999999999</v>
          </cell>
          <cell r="N6498">
            <v>0.19617299999999999</v>
          </cell>
          <cell r="O6498">
            <v>324</v>
          </cell>
        </row>
        <row r="6499">
          <cell r="A6499" t="str">
            <v>C&amp;I</v>
          </cell>
          <cell r="B6499">
            <v>18</v>
          </cell>
          <cell r="C6499" t="str">
            <v>X</v>
          </cell>
          <cell r="D6499" t="str">
            <v>All</v>
          </cell>
          <cell r="E6499" t="str">
            <v>LCA: Greater Bay Area</v>
          </cell>
          <cell r="F6499">
            <v>86.421599999999998</v>
          </cell>
          <cell r="G6499">
            <v>7.1144049999999996</v>
          </cell>
          <cell r="H6499">
            <v>7.2866210000000002</v>
          </cell>
          <cell r="I6499">
            <v>-0.19331010000000001</v>
          </cell>
          <cell r="J6499">
            <v>-7.9100900000000002E-2</v>
          </cell>
          <cell r="K6499">
            <v>0</v>
          </cell>
          <cell r="L6499">
            <v>7.9100900000000002E-2</v>
          </cell>
          <cell r="M6499">
            <v>0.19331010000000001</v>
          </cell>
          <cell r="N6499">
            <v>0.19331010000000001</v>
          </cell>
          <cell r="O6499">
            <v>324</v>
          </cell>
        </row>
        <row r="6500">
          <cell r="A6500" t="str">
            <v>C&amp;I</v>
          </cell>
          <cell r="B6500">
            <v>19</v>
          </cell>
          <cell r="C6500" t="str">
            <v>X</v>
          </cell>
          <cell r="D6500" t="str">
            <v>All</v>
          </cell>
          <cell r="E6500" t="str">
            <v>LCA: Greater Bay Area</v>
          </cell>
          <cell r="F6500">
            <v>83.316199999999995</v>
          </cell>
          <cell r="G6500">
            <v>5.8740269999999999</v>
          </cell>
          <cell r="H6500">
            <v>5.941611</v>
          </cell>
          <cell r="I6500">
            <v>-0.19609170000000001</v>
          </cell>
          <cell r="J6500">
            <v>-8.0239099999999994E-2</v>
          </cell>
          <cell r="K6500">
            <v>0</v>
          </cell>
          <cell r="L6500">
            <v>8.0239099999999994E-2</v>
          </cell>
          <cell r="M6500">
            <v>0.19609170000000001</v>
          </cell>
          <cell r="N6500">
            <v>0.19609170000000001</v>
          </cell>
          <cell r="O6500">
            <v>324</v>
          </cell>
        </row>
        <row r="6501">
          <cell r="A6501" t="str">
            <v>C&amp;I</v>
          </cell>
          <cell r="B6501">
            <v>20</v>
          </cell>
          <cell r="C6501" t="str">
            <v>X</v>
          </cell>
          <cell r="D6501" t="str">
            <v>All</v>
          </cell>
          <cell r="E6501" t="str">
            <v>LCA: Greater Bay Area</v>
          </cell>
          <cell r="F6501">
            <v>78.394599999999997</v>
          </cell>
          <cell r="G6501">
            <v>4.9087839999999998</v>
          </cell>
          <cell r="H6501">
            <v>5.0533770000000002</v>
          </cell>
          <cell r="I6501">
            <v>-0.18960299999999999</v>
          </cell>
          <cell r="J6501">
            <v>-7.7584E-2</v>
          </cell>
          <cell r="K6501">
            <v>0</v>
          </cell>
          <cell r="L6501">
            <v>7.7584E-2</v>
          </cell>
          <cell r="M6501">
            <v>0.18960299999999999</v>
          </cell>
          <cell r="N6501">
            <v>0.18960299999999999</v>
          </cell>
          <cell r="O6501">
            <v>324</v>
          </cell>
        </row>
        <row r="6502">
          <cell r="A6502" t="str">
            <v>C&amp;I</v>
          </cell>
          <cell r="B6502">
            <v>21</v>
          </cell>
          <cell r="C6502" t="str">
            <v>X</v>
          </cell>
          <cell r="D6502" t="str">
            <v>All</v>
          </cell>
          <cell r="E6502" t="str">
            <v>LCA: Greater Bay Area</v>
          </cell>
          <cell r="F6502">
            <v>74.078400000000002</v>
          </cell>
          <cell r="G6502">
            <v>4.4684249999999999</v>
          </cell>
          <cell r="H6502">
            <v>4.5485230000000003</v>
          </cell>
          <cell r="I6502">
            <v>-0.17756849999999999</v>
          </cell>
          <cell r="J6502">
            <v>-7.2659600000000005E-2</v>
          </cell>
          <cell r="K6502">
            <v>0</v>
          </cell>
          <cell r="L6502">
            <v>7.2659600000000005E-2</v>
          </cell>
          <cell r="M6502">
            <v>0.17756849999999999</v>
          </cell>
          <cell r="N6502">
            <v>0.17756849999999999</v>
          </cell>
          <cell r="O6502">
            <v>324</v>
          </cell>
        </row>
        <row r="6503">
          <cell r="A6503" t="str">
            <v>C&amp;I</v>
          </cell>
          <cell r="B6503">
            <v>22</v>
          </cell>
          <cell r="C6503" t="str">
            <v>X</v>
          </cell>
          <cell r="D6503" t="str">
            <v>All</v>
          </cell>
          <cell r="E6503" t="str">
            <v>LCA: Greater Bay Area</v>
          </cell>
          <cell r="F6503">
            <v>72.683800000000005</v>
          </cell>
          <cell r="G6503">
            <v>3.635866</v>
          </cell>
          <cell r="H6503">
            <v>3.6676139999999999</v>
          </cell>
          <cell r="I6503">
            <v>-0.17675009999999999</v>
          </cell>
          <cell r="J6503">
            <v>-7.2324700000000006E-2</v>
          </cell>
          <cell r="K6503">
            <v>0</v>
          </cell>
          <cell r="L6503">
            <v>7.2324700000000006E-2</v>
          </cell>
          <cell r="M6503">
            <v>0.17675009999999999</v>
          </cell>
          <cell r="N6503">
            <v>0.17675009999999999</v>
          </cell>
          <cell r="O6503">
            <v>324</v>
          </cell>
        </row>
        <row r="6504">
          <cell r="A6504" t="str">
            <v>C&amp;I</v>
          </cell>
          <cell r="B6504">
            <v>23</v>
          </cell>
          <cell r="C6504" t="str">
            <v>X</v>
          </cell>
          <cell r="D6504" t="str">
            <v>All</v>
          </cell>
          <cell r="E6504" t="str">
            <v>LCA: Greater Bay Area</v>
          </cell>
          <cell r="F6504">
            <v>71.183800000000005</v>
          </cell>
          <cell r="G6504">
            <v>3.1414759999999999</v>
          </cell>
          <cell r="H6504">
            <v>3.155545</v>
          </cell>
          <cell r="I6504">
            <v>-0.15987670000000001</v>
          </cell>
          <cell r="J6504">
            <v>-6.5420199999999998E-2</v>
          </cell>
          <cell r="K6504">
            <v>0</v>
          </cell>
          <cell r="L6504">
            <v>6.5420199999999998E-2</v>
          </cell>
          <cell r="M6504">
            <v>0.15987670000000001</v>
          </cell>
          <cell r="N6504">
            <v>0.15987670000000001</v>
          </cell>
          <cell r="O6504">
            <v>324</v>
          </cell>
        </row>
        <row r="6505">
          <cell r="A6505" t="str">
            <v>C&amp;I</v>
          </cell>
          <cell r="B6505">
            <v>24</v>
          </cell>
          <cell r="C6505" t="str">
            <v>X</v>
          </cell>
          <cell r="D6505" t="str">
            <v>All</v>
          </cell>
          <cell r="E6505" t="str">
            <v>LCA: Greater Bay Area</v>
          </cell>
          <cell r="F6505">
            <v>70.472899999999996</v>
          </cell>
          <cell r="G6505">
            <v>2.9942359999999999</v>
          </cell>
          <cell r="H6505">
            <v>2.941614</v>
          </cell>
          <cell r="I6505">
            <v>-0.15606249999999999</v>
          </cell>
          <cell r="J6505">
            <v>-6.38595E-2</v>
          </cell>
          <cell r="K6505">
            <v>0</v>
          </cell>
          <cell r="L6505">
            <v>6.38595E-2</v>
          </cell>
          <cell r="M6505">
            <v>0.15606249999999999</v>
          </cell>
          <cell r="N6505">
            <v>0.15606249999999999</v>
          </cell>
          <cell r="O6505">
            <v>324</v>
          </cell>
        </row>
        <row r="6506">
          <cell r="A6506" t="str">
            <v>C&amp;I</v>
          </cell>
          <cell r="B6506">
            <v>1</v>
          </cell>
          <cell r="C6506" t="str">
            <v>X</v>
          </cell>
          <cell r="D6506" t="str">
            <v>All</v>
          </cell>
          <cell r="E6506" t="str">
            <v>Tonnage: 3&lt;=tons&lt;4</v>
          </cell>
          <cell r="F6506">
            <v>63.491700000000002</v>
          </cell>
          <cell r="G6506">
            <v>1.6952719999999999</v>
          </cell>
          <cell r="H6506">
            <v>1.482926</v>
          </cell>
          <cell r="I6506">
            <v>-0.34818690000000002</v>
          </cell>
          <cell r="J6506">
            <v>-0.1424752</v>
          </cell>
          <cell r="K6506">
            <v>0</v>
          </cell>
          <cell r="L6506">
            <v>0.1424752</v>
          </cell>
          <cell r="M6506">
            <v>0.34818690000000002</v>
          </cell>
          <cell r="N6506">
            <v>0.34818690000000002</v>
          </cell>
          <cell r="O6506">
            <v>45</v>
          </cell>
        </row>
        <row r="6507">
          <cell r="A6507" t="str">
            <v>C&amp;I</v>
          </cell>
          <cell r="B6507">
            <v>2</v>
          </cell>
          <cell r="C6507" t="str">
            <v>X</v>
          </cell>
          <cell r="D6507" t="str">
            <v>All</v>
          </cell>
          <cell r="E6507" t="str">
            <v>Tonnage: 3&lt;=tons&lt;4</v>
          </cell>
          <cell r="F6507">
            <v>62.4069</v>
          </cell>
          <cell r="G6507">
            <v>1.5021739999999999</v>
          </cell>
          <cell r="H6507">
            <v>1.4277580000000001</v>
          </cell>
          <cell r="I6507">
            <v>-0.3437115</v>
          </cell>
          <cell r="J6507">
            <v>-0.14064399999999999</v>
          </cell>
          <cell r="K6507">
            <v>0</v>
          </cell>
          <cell r="L6507">
            <v>0.14064399999999999</v>
          </cell>
          <cell r="M6507">
            <v>0.3437115</v>
          </cell>
          <cell r="N6507">
            <v>0.3437115</v>
          </cell>
          <cell r="O6507">
            <v>45</v>
          </cell>
        </row>
        <row r="6508">
          <cell r="A6508" t="str">
            <v>C&amp;I</v>
          </cell>
          <cell r="B6508">
            <v>3</v>
          </cell>
          <cell r="C6508" t="str">
            <v>X</v>
          </cell>
          <cell r="D6508" t="str">
            <v>All</v>
          </cell>
          <cell r="E6508" t="str">
            <v>Tonnage: 3&lt;=tons&lt;4</v>
          </cell>
          <cell r="F6508">
            <v>61.822200000000002</v>
          </cell>
          <cell r="G6508">
            <v>1.454007</v>
          </cell>
          <cell r="H6508">
            <v>1.3311310000000001</v>
          </cell>
          <cell r="I6508">
            <v>-0.34199560000000001</v>
          </cell>
          <cell r="J6508">
            <v>-0.13994180000000001</v>
          </cell>
          <cell r="K6508">
            <v>0</v>
          </cell>
          <cell r="L6508">
            <v>0.13994180000000001</v>
          </cell>
          <cell r="M6508">
            <v>0.34199560000000001</v>
          </cell>
          <cell r="N6508">
            <v>0.34199560000000001</v>
          </cell>
          <cell r="O6508">
            <v>45</v>
          </cell>
        </row>
        <row r="6509">
          <cell r="A6509" t="str">
            <v>C&amp;I</v>
          </cell>
          <cell r="B6509">
            <v>4</v>
          </cell>
          <cell r="C6509" t="str">
            <v>X</v>
          </cell>
          <cell r="D6509" t="str">
            <v>All</v>
          </cell>
          <cell r="E6509" t="str">
            <v>Tonnage: 3&lt;=tons&lt;4</v>
          </cell>
          <cell r="F6509">
            <v>60.491700000000002</v>
          </cell>
          <cell r="G6509">
            <v>1.4382010000000001</v>
          </cell>
          <cell r="H6509">
            <v>1.3625929999999999</v>
          </cell>
          <cell r="I6509">
            <v>-0.34148970000000001</v>
          </cell>
          <cell r="J6509">
            <v>-0.13973479999999999</v>
          </cell>
          <cell r="K6509">
            <v>0</v>
          </cell>
          <cell r="L6509">
            <v>0.13973479999999999</v>
          </cell>
          <cell r="M6509">
            <v>0.34148970000000001</v>
          </cell>
          <cell r="N6509">
            <v>0.34148970000000001</v>
          </cell>
          <cell r="O6509">
            <v>45</v>
          </cell>
        </row>
        <row r="6510">
          <cell r="A6510" t="str">
            <v>C&amp;I</v>
          </cell>
          <cell r="B6510">
            <v>5</v>
          </cell>
          <cell r="C6510" t="str">
            <v>X</v>
          </cell>
          <cell r="D6510" t="str">
            <v>All</v>
          </cell>
          <cell r="E6510" t="str">
            <v>Tonnage: 3&lt;=tons&lt;4</v>
          </cell>
          <cell r="F6510">
            <v>60.491700000000002</v>
          </cell>
          <cell r="G6510">
            <v>1.4075439999999999</v>
          </cell>
          <cell r="H6510">
            <v>1.3778919999999999</v>
          </cell>
          <cell r="I6510">
            <v>-0.34129939999999998</v>
          </cell>
          <cell r="J6510">
            <v>-0.139657</v>
          </cell>
          <cell r="K6510">
            <v>0</v>
          </cell>
          <cell r="L6510">
            <v>0.139657</v>
          </cell>
          <cell r="M6510">
            <v>0.34129939999999998</v>
          </cell>
          <cell r="N6510">
            <v>0.34129939999999998</v>
          </cell>
          <cell r="O6510">
            <v>45</v>
          </cell>
        </row>
        <row r="6511">
          <cell r="A6511" t="str">
            <v>C&amp;I</v>
          </cell>
          <cell r="B6511">
            <v>6</v>
          </cell>
          <cell r="C6511" t="str">
            <v>X</v>
          </cell>
          <cell r="D6511" t="str">
            <v>All</v>
          </cell>
          <cell r="E6511" t="str">
            <v>Tonnage: 3&lt;=tons&lt;4</v>
          </cell>
          <cell r="F6511">
            <v>60.322200000000002</v>
          </cell>
          <cell r="G6511">
            <v>1.453956</v>
          </cell>
          <cell r="H6511">
            <v>1.408037</v>
          </cell>
          <cell r="I6511">
            <v>-0.3417656</v>
          </cell>
          <cell r="J6511">
            <v>-0.13984769999999999</v>
          </cell>
          <cell r="K6511">
            <v>0</v>
          </cell>
          <cell r="L6511">
            <v>0.13984769999999999</v>
          </cell>
          <cell r="M6511">
            <v>0.3417656</v>
          </cell>
          <cell r="N6511">
            <v>0.3417656</v>
          </cell>
          <cell r="O6511">
            <v>45</v>
          </cell>
        </row>
        <row r="6512">
          <cell r="A6512" t="str">
            <v>C&amp;I</v>
          </cell>
          <cell r="B6512">
            <v>7</v>
          </cell>
          <cell r="C6512" t="str">
            <v>X</v>
          </cell>
          <cell r="D6512" t="str">
            <v>All</v>
          </cell>
          <cell r="E6512" t="str">
            <v>Tonnage: 3&lt;=tons&lt;4</v>
          </cell>
          <cell r="F6512">
            <v>59.491700000000002</v>
          </cell>
          <cell r="G6512">
            <v>2.2809650000000001</v>
          </cell>
          <cell r="H6512">
            <v>2.4509889999999999</v>
          </cell>
          <cell r="I6512">
            <v>-0.35144140000000001</v>
          </cell>
          <cell r="J6512">
            <v>-0.14380699999999999</v>
          </cell>
          <cell r="K6512">
            <v>0</v>
          </cell>
          <cell r="L6512">
            <v>0.14380699999999999</v>
          </cell>
          <cell r="M6512">
            <v>0.35144140000000001</v>
          </cell>
          <cell r="N6512">
            <v>0.35144140000000001</v>
          </cell>
          <cell r="O6512">
            <v>45</v>
          </cell>
        </row>
        <row r="6513">
          <cell r="A6513" t="str">
            <v>C&amp;I</v>
          </cell>
          <cell r="B6513">
            <v>8</v>
          </cell>
          <cell r="C6513" t="str">
            <v>X</v>
          </cell>
          <cell r="D6513" t="str">
            <v>All</v>
          </cell>
          <cell r="E6513" t="str">
            <v>Tonnage: 3&lt;=tons&lt;4</v>
          </cell>
          <cell r="F6513">
            <v>60.5</v>
          </cell>
          <cell r="G6513">
            <v>2.6359840000000001</v>
          </cell>
          <cell r="H6513">
            <v>2.5155259999999999</v>
          </cell>
          <cell r="I6513">
            <v>-0.35084920000000003</v>
          </cell>
          <cell r="J6513">
            <v>-0.14356459999999999</v>
          </cell>
          <cell r="K6513">
            <v>0</v>
          </cell>
          <cell r="L6513">
            <v>0.14356459999999999</v>
          </cell>
          <cell r="M6513">
            <v>0.35084920000000003</v>
          </cell>
          <cell r="N6513">
            <v>0.35084920000000003</v>
          </cell>
          <cell r="O6513">
            <v>45</v>
          </cell>
        </row>
        <row r="6514">
          <cell r="A6514" t="str">
            <v>C&amp;I</v>
          </cell>
          <cell r="B6514">
            <v>9</v>
          </cell>
          <cell r="C6514" t="str">
            <v>X</v>
          </cell>
          <cell r="D6514" t="str">
            <v>All</v>
          </cell>
          <cell r="E6514" t="str">
            <v>Tonnage: 3&lt;=tons&lt;4</v>
          </cell>
          <cell r="F6514">
            <v>64.338899999999995</v>
          </cell>
          <cell r="G6514">
            <v>3.3254929999999998</v>
          </cell>
          <cell r="H6514">
            <v>2.9290400000000001</v>
          </cell>
          <cell r="I6514">
            <v>-0.39612039999999998</v>
          </cell>
          <cell r="J6514">
            <v>-0.16208929999999999</v>
          </cell>
          <cell r="K6514">
            <v>0</v>
          </cell>
          <cell r="L6514">
            <v>0.16208929999999999</v>
          </cell>
          <cell r="M6514">
            <v>0.39612039999999998</v>
          </cell>
          <cell r="N6514">
            <v>0.39612039999999998</v>
          </cell>
          <cell r="O6514">
            <v>45</v>
          </cell>
        </row>
        <row r="6515">
          <cell r="A6515" t="str">
            <v>C&amp;I</v>
          </cell>
          <cell r="B6515">
            <v>10</v>
          </cell>
          <cell r="C6515" t="str">
            <v>X</v>
          </cell>
          <cell r="D6515" t="str">
            <v>All</v>
          </cell>
          <cell r="E6515" t="str">
            <v>Tonnage: 3&lt;=tons&lt;4</v>
          </cell>
          <cell r="F6515">
            <v>66.923599999999993</v>
          </cell>
          <cell r="G6515">
            <v>4.1251600000000002</v>
          </cell>
          <cell r="H6515">
            <v>4.1794419999999999</v>
          </cell>
          <cell r="I6515">
            <v>-0.60377499999999995</v>
          </cell>
          <cell r="J6515">
            <v>-0.2470598</v>
          </cell>
          <cell r="K6515">
            <v>0</v>
          </cell>
          <cell r="L6515">
            <v>0.2470598</v>
          </cell>
          <cell r="M6515">
            <v>0.60377499999999995</v>
          </cell>
          <cell r="N6515">
            <v>0.60377499999999995</v>
          </cell>
          <cell r="O6515">
            <v>45</v>
          </cell>
        </row>
        <row r="6516">
          <cell r="A6516" t="str">
            <v>C&amp;I</v>
          </cell>
          <cell r="B6516">
            <v>11</v>
          </cell>
          <cell r="C6516" t="str">
            <v>X</v>
          </cell>
          <cell r="D6516" t="str">
            <v>All</v>
          </cell>
          <cell r="E6516" t="str">
            <v>Tonnage: 3&lt;=tons&lt;4</v>
          </cell>
          <cell r="F6516">
            <v>70.923599999999993</v>
          </cell>
          <cell r="G6516">
            <v>5.003177</v>
          </cell>
          <cell r="H6516">
            <v>4.3643919999999996</v>
          </cell>
          <cell r="I6516">
            <v>-0.45072069999999997</v>
          </cell>
          <cell r="J6516">
            <v>-0.18443129999999999</v>
          </cell>
          <cell r="K6516">
            <v>0</v>
          </cell>
          <cell r="L6516">
            <v>0.18443129999999999</v>
          </cell>
          <cell r="M6516">
            <v>0.45072069999999997</v>
          </cell>
          <cell r="N6516">
            <v>0.45072069999999997</v>
          </cell>
          <cell r="O6516">
            <v>45</v>
          </cell>
        </row>
        <row r="6517">
          <cell r="A6517" t="str">
            <v>C&amp;I</v>
          </cell>
          <cell r="B6517">
            <v>12</v>
          </cell>
          <cell r="C6517" t="str">
            <v>X</v>
          </cell>
          <cell r="D6517" t="str">
            <v>All</v>
          </cell>
          <cell r="E6517" t="str">
            <v>Tonnage: 3&lt;=tons&lt;4</v>
          </cell>
          <cell r="F6517">
            <v>74.915300000000002</v>
          </cell>
          <cell r="G6517">
            <v>6.1707419999999997</v>
          </cell>
          <cell r="H6517">
            <v>6.9309310000000002</v>
          </cell>
          <cell r="I6517">
            <v>-0.45513749999999997</v>
          </cell>
          <cell r="J6517">
            <v>-0.1862386</v>
          </cell>
          <cell r="K6517">
            <v>0</v>
          </cell>
          <cell r="L6517">
            <v>0.1862386</v>
          </cell>
          <cell r="M6517">
            <v>0.45513749999999997</v>
          </cell>
          <cell r="N6517">
            <v>0.45513749999999997</v>
          </cell>
          <cell r="O6517">
            <v>45</v>
          </cell>
        </row>
        <row r="6518">
          <cell r="A6518" t="str">
            <v>C&amp;I</v>
          </cell>
          <cell r="B6518">
            <v>13</v>
          </cell>
          <cell r="C6518" t="str">
            <v>X</v>
          </cell>
          <cell r="D6518" t="str">
            <v>All</v>
          </cell>
          <cell r="E6518" t="str">
            <v>Tonnage: 3&lt;=tons&lt;4</v>
          </cell>
          <cell r="F6518">
            <v>79.084699999999998</v>
          </cell>
          <cell r="G6518">
            <v>5.636565</v>
          </cell>
          <cell r="H6518">
            <v>6.2846570000000002</v>
          </cell>
          <cell r="I6518">
            <v>-0.50519320000000001</v>
          </cell>
          <cell r="J6518">
            <v>-0.20672090000000001</v>
          </cell>
          <cell r="K6518">
            <v>0</v>
          </cell>
          <cell r="L6518">
            <v>0.20672090000000001</v>
          </cell>
          <cell r="M6518">
            <v>0.50519320000000001</v>
          </cell>
          <cell r="N6518">
            <v>0.50519320000000001</v>
          </cell>
          <cell r="O6518">
            <v>45</v>
          </cell>
        </row>
        <row r="6519">
          <cell r="A6519" t="str">
            <v>C&amp;I</v>
          </cell>
          <cell r="B6519">
            <v>14</v>
          </cell>
          <cell r="C6519" t="str">
            <v>X</v>
          </cell>
          <cell r="D6519" t="str">
            <v>All</v>
          </cell>
          <cell r="E6519" t="str">
            <v>Tonnage: 3&lt;=tons&lt;4</v>
          </cell>
          <cell r="F6519">
            <v>82.338899999999995</v>
          </cell>
          <cell r="G6519">
            <v>6.5561090000000002</v>
          </cell>
          <cell r="H6519">
            <v>7.1236689999999996</v>
          </cell>
          <cell r="I6519">
            <v>-0.59249669999999999</v>
          </cell>
          <cell r="J6519">
            <v>-0.24244479999999999</v>
          </cell>
          <cell r="K6519">
            <v>0</v>
          </cell>
          <cell r="L6519">
            <v>0.24244479999999999</v>
          </cell>
          <cell r="M6519">
            <v>0.59249669999999999</v>
          </cell>
          <cell r="N6519">
            <v>0.59249669999999999</v>
          </cell>
          <cell r="O6519">
            <v>45</v>
          </cell>
        </row>
        <row r="6520">
          <cell r="A6520" t="str">
            <v>C&amp;I</v>
          </cell>
          <cell r="B6520">
            <v>15</v>
          </cell>
          <cell r="C6520" t="str">
            <v>X</v>
          </cell>
          <cell r="D6520" t="str">
            <v>All</v>
          </cell>
          <cell r="E6520" t="str">
            <v>Tonnage: 3&lt;=tons&lt;4</v>
          </cell>
          <cell r="F6520">
            <v>85.669399999999996</v>
          </cell>
          <cell r="G6520">
            <v>8.033277</v>
          </cell>
          <cell r="H6520">
            <v>6.6962190000000001</v>
          </cell>
          <cell r="I6520">
            <v>-0.38767420000000002</v>
          </cell>
          <cell r="J6520">
            <v>-0.1586331</v>
          </cell>
          <cell r="K6520">
            <v>0</v>
          </cell>
          <cell r="L6520">
            <v>0.1586331</v>
          </cell>
          <cell r="M6520">
            <v>0.38767420000000002</v>
          </cell>
          <cell r="N6520">
            <v>0.38767420000000002</v>
          </cell>
          <cell r="O6520">
            <v>45</v>
          </cell>
        </row>
        <row r="6521">
          <cell r="A6521" t="str">
            <v>C&amp;I</v>
          </cell>
          <cell r="B6521">
            <v>16</v>
          </cell>
          <cell r="C6521" t="str">
            <v>X</v>
          </cell>
          <cell r="D6521" t="str">
            <v>All</v>
          </cell>
          <cell r="E6521" t="str">
            <v>Tonnage: 3&lt;=tons&lt;4</v>
          </cell>
          <cell r="F6521">
            <v>87.415300000000002</v>
          </cell>
          <cell r="G6521">
            <v>8.3183009999999999</v>
          </cell>
          <cell r="H6521">
            <v>7.1244050000000003</v>
          </cell>
          <cell r="I6521">
            <v>-0.44813570000000003</v>
          </cell>
          <cell r="J6521">
            <v>-0.18337349999999999</v>
          </cell>
          <cell r="K6521">
            <v>0</v>
          </cell>
          <cell r="L6521">
            <v>0.18337349999999999</v>
          </cell>
          <cell r="M6521">
            <v>0.44813570000000003</v>
          </cell>
          <cell r="N6521">
            <v>0.44813570000000003</v>
          </cell>
          <cell r="O6521">
            <v>45</v>
          </cell>
        </row>
        <row r="6522">
          <cell r="A6522" t="str">
            <v>C&amp;I</v>
          </cell>
          <cell r="B6522">
            <v>17</v>
          </cell>
          <cell r="C6522" t="str">
            <v>X</v>
          </cell>
          <cell r="D6522" t="str">
            <v>All</v>
          </cell>
          <cell r="E6522" t="str">
            <v>Tonnage: 3&lt;=tons&lt;4</v>
          </cell>
          <cell r="F6522">
            <v>88.245800000000003</v>
          </cell>
          <cell r="G6522">
            <v>6.9419680000000001</v>
          </cell>
          <cell r="H6522">
            <v>7.5519800000000004</v>
          </cell>
          <cell r="I6522">
            <v>-0.46654820000000002</v>
          </cell>
          <cell r="J6522">
            <v>-0.19090770000000001</v>
          </cell>
          <cell r="K6522">
            <v>0</v>
          </cell>
          <cell r="L6522">
            <v>0.19090770000000001</v>
          </cell>
          <cell r="M6522">
            <v>0.46654820000000002</v>
          </cell>
          <cell r="N6522">
            <v>0.46654820000000002</v>
          </cell>
          <cell r="O6522">
            <v>45</v>
          </cell>
        </row>
        <row r="6523">
          <cell r="A6523" t="str">
            <v>C&amp;I</v>
          </cell>
          <cell r="B6523">
            <v>18</v>
          </cell>
          <cell r="C6523" t="str">
            <v>X</v>
          </cell>
          <cell r="D6523" t="str">
            <v>All</v>
          </cell>
          <cell r="E6523" t="str">
            <v>Tonnage: 3&lt;=tons&lt;4</v>
          </cell>
          <cell r="F6523">
            <v>86.338899999999995</v>
          </cell>
          <cell r="G6523">
            <v>5.242229</v>
          </cell>
          <cell r="H6523">
            <v>5.6808459999999998</v>
          </cell>
          <cell r="I6523">
            <v>-0.41323979999999999</v>
          </cell>
          <cell r="J6523">
            <v>-0.16909440000000001</v>
          </cell>
          <cell r="K6523">
            <v>0</v>
          </cell>
          <cell r="L6523">
            <v>0.16909440000000001</v>
          </cell>
          <cell r="M6523">
            <v>0.41323979999999999</v>
          </cell>
          <cell r="N6523">
            <v>0.41323979999999999</v>
          </cell>
          <cell r="O6523">
            <v>45</v>
          </cell>
        </row>
        <row r="6524">
          <cell r="A6524" t="str">
            <v>C&amp;I</v>
          </cell>
          <cell r="B6524">
            <v>19</v>
          </cell>
          <cell r="C6524" t="str">
            <v>X</v>
          </cell>
          <cell r="D6524" t="str">
            <v>All</v>
          </cell>
          <cell r="E6524" t="str">
            <v>Tonnage: 3&lt;=tons&lt;4</v>
          </cell>
          <cell r="F6524">
            <v>83.254199999999997</v>
          </cell>
          <cell r="G6524">
            <v>4.838527</v>
          </cell>
          <cell r="H6524">
            <v>4.6090429999999998</v>
          </cell>
          <cell r="I6524">
            <v>-0.41556120000000002</v>
          </cell>
          <cell r="J6524">
            <v>-0.17004430000000001</v>
          </cell>
          <cell r="K6524">
            <v>0</v>
          </cell>
          <cell r="L6524">
            <v>0.17004430000000001</v>
          </cell>
          <cell r="M6524">
            <v>0.41556120000000002</v>
          </cell>
          <cell r="N6524">
            <v>0.41556120000000002</v>
          </cell>
          <cell r="O6524">
            <v>45</v>
          </cell>
        </row>
        <row r="6525">
          <cell r="A6525" t="str">
            <v>C&amp;I</v>
          </cell>
          <cell r="B6525">
            <v>20</v>
          </cell>
          <cell r="C6525" t="str">
            <v>X</v>
          </cell>
          <cell r="D6525" t="str">
            <v>All</v>
          </cell>
          <cell r="E6525" t="str">
            <v>Tonnage: 3&lt;=tons&lt;4</v>
          </cell>
          <cell r="F6525">
            <v>78.415300000000002</v>
          </cell>
          <cell r="G6525">
            <v>3.2137340000000001</v>
          </cell>
          <cell r="H6525">
            <v>3.200275</v>
          </cell>
          <cell r="I6525">
            <v>-0.4047675</v>
          </cell>
          <cell r="J6525">
            <v>-0.16562760000000001</v>
          </cell>
          <cell r="K6525">
            <v>0</v>
          </cell>
          <cell r="L6525">
            <v>0.16562760000000001</v>
          </cell>
          <cell r="M6525">
            <v>0.4047675</v>
          </cell>
          <cell r="N6525">
            <v>0.4047675</v>
          </cell>
          <cell r="O6525">
            <v>45</v>
          </cell>
        </row>
        <row r="6526">
          <cell r="A6526" t="str">
            <v>C&amp;I</v>
          </cell>
          <cell r="B6526">
            <v>21</v>
          </cell>
          <cell r="C6526" t="str">
            <v>X</v>
          </cell>
          <cell r="D6526" t="str">
            <v>All</v>
          </cell>
          <cell r="E6526" t="str">
            <v>Tonnage: 3&lt;=tons&lt;4</v>
          </cell>
          <cell r="F6526">
            <v>74.161100000000005</v>
          </cell>
          <cell r="G6526">
            <v>2.5246469999999999</v>
          </cell>
          <cell r="H6526">
            <v>2.2033109999999998</v>
          </cell>
          <cell r="I6526">
            <v>-0.3903354</v>
          </cell>
          <cell r="J6526">
            <v>-0.15972210000000001</v>
          </cell>
          <cell r="K6526">
            <v>0</v>
          </cell>
          <cell r="L6526">
            <v>0.15972210000000001</v>
          </cell>
          <cell r="M6526">
            <v>0.3903354</v>
          </cell>
          <cell r="N6526">
            <v>0.3903354</v>
          </cell>
          <cell r="O6526">
            <v>45</v>
          </cell>
        </row>
        <row r="6527">
          <cell r="A6527" t="str">
            <v>C&amp;I</v>
          </cell>
          <cell r="B6527">
            <v>22</v>
          </cell>
          <cell r="C6527" t="str">
            <v>X</v>
          </cell>
          <cell r="D6527" t="str">
            <v>All</v>
          </cell>
          <cell r="E6527" t="str">
            <v>Tonnage: 3&lt;=tons&lt;4</v>
          </cell>
          <cell r="F6527">
            <v>72.745800000000003</v>
          </cell>
          <cell r="G6527">
            <v>1.9121459999999999</v>
          </cell>
          <cell r="H6527">
            <v>2.4632770000000002</v>
          </cell>
          <cell r="I6527">
            <v>-0.37972159999999999</v>
          </cell>
          <cell r="J6527">
            <v>-0.15537899999999999</v>
          </cell>
          <cell r="K6527">
            <v>0</v>
          </cell>
          <cell r="L6527">
            <v>0.15537899999999999</v>
          </cell>
          <cell r="M6527">
            <v>0.37972159999999999</v>
          </cell>
          <cell r="N6527">
            <v>0.37972159999999999</v>
          </cell>
          <cell r="O6527">
            <v>45</v>
          </cell>
        </row>
        <row r="6528">
          <cell r="A6528" t="str">
            <v>C&amp;I</v>
          </cell>
          <cell r="B6528">
            <v>23</v>
          </cell>
          <cell r="C6528" t="str">
            <v>X</v>
          </cell>
          <cell r="D6528" t="str">
            <v>All</v>
          </cell>
          <cell r="E6528" t="str">
            <v>Tonnage: 3&lt;=tons&lt;4</v>
          </cell>
          <cell r="F6528">
            <v>71.245800000000003</v>
          </cell>
          <cell r="G6528">
            <v>2.115278</v>
          </cell>
          <cell r="H6528">
            <v>1.6280790000000001</v>
          </cell>
          <cell r="I6528">
            <v>-0.35306199999999999</v>
          </cell>
          <cell r="J6528">
            <v>-0.14447009999999999</v>
          </cell>
          <cell r="K6528">
            <v>0</v>
          </cell>
          <cell r="L6528">
            <v>0.14447009999999999</v>
          </cell>
          <cell r="M6528">
            <v>0.35306199999999999</v>
          </cell>
          <cell r="N6528">
            <v>0.35306199999999999</v>
          </cell>
          <cell r="O6528">
            <v>45</v>
          </cell>
        </row>
        <row r="6529">
          <cell r="A6529" t="str">
            <v>C&amp;I</v>
          </cell>
          <cell r="B6529">
            <v>24</v>
          </cell>
          <cell r="C6529" t="str">
            <v>X</v>
          </cell>
          <cell r="D6529" t="str">
            <v>All</v>
          </cell>
          <cell r="E6529" t="str">
            <v>Tonnage: 3&lt;=tons&lt;4</v>
          </cell>
          <cell r="F6529">
            <v>70.576400000000007</v>
          </cell>
          <cell r="G6529">
            <v>2.1300840000000001</v>
          </cell>
          <cell r="H6529">
            <v>1.48553</v>
          </cell>
          <cell r="I6529">
            <v>-0.35308319999999999</v>
          </cell>
          <cell r="J6529">
            <v>-0.14447879999999999</v>
          </cell>
          <cell r="K6529">
            <v>0</v>
          </cell>
          <cell r="L6529">
            <v>0.14447879999999999</v>
          </cell>
          <cell r="M6529">
            <v>0.35308319999999999</v>
          </cell>
          <cell r="N6529">
            <v>0.35308319999999999</v>
          </cell>
          <cell r="O6529">
            <v>45</v>
          </cell>
        </row>
        <row r="6530">
          <cell r="A6530" t="str">
            <v>C&amp;I</v>
          </cell>
          <cell r="B6530">
            <v>1</v>
          </cell>
          <cell r="C6530" t="str">
            <v>X</v>
          </cell>
          <cell r="D6530" t="str">
            <v>All</v>
          </cell>
          <cell r="E6530" t="str">
            <v>Tonnage: 4&lt;=tons&lt;5</v>
          </cell>
          <cell r="F6530">
            <v>62.9833</v>
          </cell>
          <cell r="G6530">
            <v>3.61727</v>
          </cell>
          <cell r="H6530">
            <v>3.5165929999999999</v>
          </cell>
          <cell r="I6530">
            <v>-0.48957600000000001</v>
          </cell>
          <cell r="J6530">
            <v>-0.20033049999999999</v>
          </cell>
          <cell r="K6530">
            <v>0</v>
          </cell>
          <cell r="L6530">
            <v>0.20033049999999999</v>
          </cell>
          <cell r="M6530">
            <v>0.48957600000000001</v>
          </cell>
          <cell r="N6530">
            <v>0.48957600000000001</v>
          </cell>
          <cell r="O6530">
            <v>40</v>
          </cell>
        </row>
        <row r="6531">
          <cell r="A6531" t="str">
            <v>C&amp;I</v>
          </cell>
          <cell r="B6531">
            <v>2</v>
          </cell>
          <cell r="C6531" t="str">
            <v>X</v>
          </cell>
          <cell r="D6531" t="str">
            <v>All</v>
          </cell>
          <cell r="E6531" t="str">
            <v>Tonnage: 4&lt;=tons&lt;5</v>
          </cell>
          <cell r="F6531">
            <v>61.813899999999997</v>
          </cell>
          <cell r="G6531">
            <v>3.6418409999999999</v>
          </cell>
          <cell r="H6531">
            <v>3.4705689999999998</v>
          </cell>
          <cell r="I6531">
            <v>-0.48042820000000003</v>
          </cell>
          <cell r="J6531">
            <v>-0.19658729999999999</v>
          </cell>
          <cell r="K6531">
            <v>0</v>
          </cell>
          <cell r="L6531">
            <v>0.19658729999999999</v>
          </cell>
          <cell r="M6531">
            <v>0.48042820000000003</v>
          </cell>
          <cell r="N6531">
            <v>0.48042820000000003</v>
          </cell>
          <cell r="O6531">
            <v>40</v>
          </cell>
        </row>
        <row r="6532">
          <cell r="A6532" t="str">
            <v>C&amp;I</v>
          </cell>
          <cell r="B6532">
            <v>3</v>
          </cell>
          <cell r="C6532" t="str">
            <v>X</v>
          </cell>
          <cell r="D6532" t="str">
            <v>All</v>
          </cell>
          <cell r="E6532" t="str">
            <v>Tonnage: 4&lt;=tons&lt;5</v>
          </cell>
          <cell r="F6532">
            <v>61.144399999999997</v>
          </cell>
          <cell r="G6532">
            <v>3.4624519999999999</v>
          </cell>
          <cell r="H6532">
            <v>3.437036</v>
          </cell>
          <cell r="I6532">
            <v>-0.47722170000000003</v>
          </cell>
          <cell r="J6532">
            <v>-0.19527530000000001</v>
          </cell>
          <cell r="K6532">
            <v>0</v>
          </cell>
          <cell r="L6532">
            <v>0.19527530000000001</v>
          </cell>
          <cell r="M6532">
            <v>0.47722170000000003</v>
          </cell>
          <cell r="N6532">
            <v>0.47722170000000003</v>
          </cell>
          <cell r="O6532">
            <v>40</v>
          </cell>
        </row>
        <row r="6533">
          <cell r="A6533" t="str">
            <v>C&amp;I</v>
          </cell>
          <cell r="B6533">
            <v>4</v>
          </cell>
          <cell r="C6533" t="str">
            <v>X</v>
          </cell>
          <cell r="D6533" t="str">
            <v>All</v>
          </cell>
          <cell r="E6533" t="str">
            <v>Tonnage: 4&lt;=tons&lt;5</v>
          </cell>
          <cell r="F6533">
            <v>59.9833</v>
          </cell>
          <cell r="G6533">
            <v>3.5024030000000002</v>
          </cell>
          <cell r="H6533">
            <v>3.4434309999999999</v>
          </cell>
          <cell r="I6533">
            <v>-0.47424850000000002</v>
          </cell>
          <cell r="J6533">
            <v>-0.1940586</v>
          </cell>
          <cell r="K6533">
            <v>0</v>
          </cell>
          <cell r="L6533">
            <v>0.1940586</v>
          </cell>
          <cell r="M6533">
            <v>0.47424850000000002</v>
          </cell>
          <cell r="N6533">
            <v>0.47424850000000002</v>
          </cell>
          <cell r="O6533">
            <v>40</v>
          </cell>
        </row>
        <row r="6534">
          <cell r="A6534" t="str">
            <v>C&amp;I</v>
          </cell>
          <cell r="B6534">
            <v>5</v>
          </cell>
          <cell r="C6534" t="str">
            <v>X</v>
          </cell>
          <cell r="D6534" t="str">
            <v>All</v>
          </cell>
          <cell r="E6534" t="str">
            <v>Tonnage: 4&lt;=tons&lt;5</v>
          </cell>
          <cell r="F6534">
            <v>59.9833</v>
          </cell>
          <cell r="G6534">
            <v>3.5364909999999998</v>
          </cell>
          <cell r="H6534">
            <v>3.3622000000000001</v>
          </cell>
          <cell r="I6534">
            <v>-0.47455849999999999</v>
          </cell>
          <cell r="J6534">
            <v>-0.19418550000000001</v>
          </cell>
          <cell r="K6534">
            <v>0</v>
          </cell>
          <cell r="L6534">
            <v>0.19418550000000001</v>
          </cell>
          <cell r="M6534">
            <v>0.47455849999999999</v>
          </cell>
          <cell r="N6534">
            <v>0.47455849999999999</v>
          </cell>
          <cell r="O6534">
            <v>40</v>
          </cell>
        </row>
        <row r="6535">
          <cell r="A6535" t="str">
            <v>C&amp;I</v>
          </cell>
          <cell r="B6535">
            <v>6</v>
          </cell>
          <cell r="C6535" t="str">
            <v>X</v>
          </cell>
          <cell r="D6535" t="str">
            <v>All</v>
          </cell>
          <cell r="E6535" t="str">
            <v>Tonnage: 4&lt;=tons&lt;5</v>
          </cell>
          <cell r="F6535">
            <v>59.644399999999997</v>
          </cell>
          <cell r="G6535">
            <v>3.232999</v>
          </cell>
          <cell r="H6535">
            <v>3.166706</v>
          </cell>
          <cell r="I6535">
            <v>-0.47361550000000002</v>
          </cell>
          <cell r="J6535">
            <v>-0.19379959999999999</v>
          </cell>
          <cell r="K6535">
            <v>0</v>
          </cell>
          <cell r="L6535">
            <v>0.19379959999999999</v>
          </cell>
          <cell r="M6535">
            <v>0.47361550000000002</v>
          </cell>
          <cell r="N6535">
            <v>0.47361550000000002</v>
          </cell>
          <cell r="O6535">
            <v>40</v>
          </cell>
        </row>
        <row r="6536">
          <cell r="A6536" t="str">
            <v>C&amp;I</v>
          </cell>
          <cell r="B6536">
            <v>7</v>
          </cell>
          <cell r="C6536" t="str">
            <v>X</v>
          </cell>
          <cell r="D6536" t="str">
            <v>All</v>
          </cell>
          <cell r="E6536" t="str">
            <v>Tonnage: 4&lt;=tons&lt;5</v>
          </cell>
          <cell r="F6536">
            <v>58.9833</v>
          </cell>
          <cell r="G6536">
            <v>3.1932019999999999</v>
          </cell>
          <cell r="H6536">
            <v>3.4708860000000001</v>
          </cell>
          <cell r="I6536">
            <v>-0.47920239999999997</v>
          </cell>
          <cell r="J6536">
            <v>-0.1960857</v>
          </cell>
          <cell r="K6536">
            <v>0</v>
          </cell>
          <cell r="L6536">
            <v>0.1960857</v>
          </cell>
          <cell r="M6536">
            <v>0.47920239999999997</v>
          </cell>
          <cell r="N6536">
            <v>0.47920239999999997</v>
          </cell>
          <cell r="O6536">
            <v>40</v>
          </cell>
        </row>
        <row r="6537">
          <cell r="A6537" t="str">
            <v>C&amp;I</v>
          </cell>
          <cell r="B6537">
            <v>8</v>
          </cell>
          <cell r="C6537" t="str">
            <v>X</v>
          </cell>
          <cell r="D6537" t="str">
            <v>All</v>
          </cell>
          <cell r="E6537" t="str">
            <v>Tonnage: 4&lt;=tons&lt;5</v>
          </cell>
          <cell r="F6537">
            <v>60.5</v>
          </cell>
          <cell r="G6537">
            <v>3.8601800000000002</v>
          </cell>
          <cell r="H6537">
            <v>3.9222100000000002</v>
          </cell>
          <cell r="I6537">
            <v>-0.48003390000000001</v>
          </cell>
          <cell r="J6537">
            <v>-0.19642599999999999</v>
          </cell>
          <cell r="K6537">
            <v>0</v>
          </cell>
          <cell r="L6537">
            <v>0.19642599999999999</v>
          </cell>
          <cell r="M6537">
            <v>0.48003390000000001</v>
          </cell>
          <cell r="N6537">
            <v>0.48003390000000001</v>
          </cell>
          <cell r="O6537">
            <v>40</v>
          </cell>
        </row>
        <row r="6538">
          <cell r="A6538" t="str">
            <v>C&amp;I</v>
          </cell>
          <cell r="B6538">
            <v>9</v>
          </cell>
          <cell r="C6538" t="str">
            <v>X</v>
          </cell>
          <cell r="D6538" t="str">
            <v>All</v>
          </cell>
          <cell r="E6538" t="str">
            <v>Tonnage: 4&lt;=tons&lt;5</v>
          </cell>
          <cell r="F6538">
            <v>64.677800000000005</v>
          </cell>
          <cell r="G6538">
            <v>5.7226379999999999</v>
          </cell>
          <cell r="H6538">
            <v>4.5343150000000003</v>
          </cell>
          <cell r="I6538">
            <v>-0.52311569999999996</v>
          </cell>
          <cell r="J6538">
            <v>-0.21405469999999999</v>
          </cell>
          <cell r="K6538">
            <v>0</v>
          </cell>
          <cell r="L6538">
            <v>0.21405469999999999</v>
          </cell>
          <cell r="M6538">
            <v>0.52311569999999996</v>
          </cell>
          <cell r="N6538">
            <v>0.52311569999999996</v>
          </cell>
          <cell r="O6538">
            <v>40</v>
          </cell>
        </row>
        <row r="6539">
          <cell r="A6539" t="str">
            <v>C&amp;I</v>
          </cell>
          <cell r="B6539">
            <v>10</v>
          </cell>
          <cell r="C6539" t="str">
            <v>X</v>
          </cell>
          <cell r="D6539" t="str">
            <v>All</v>
          </cell>
          <cell r="E6539" t="str">
            <v>Tonnage: 4&lt;=tons&lt;5</v>
          </cell>
          <cell r="F6539">
            <v>67.347200000000001</v>
          </cell>
          <cell r="G6539">
            <v>9.0572540000000004</v>
          </cell>
          <cell r="H6539">
            <v>9.0464059999999993</v>
          </cell>
          <cell r="I6539">
            <v>-0.55951689999999998</v>
          </cell>
          <cell r="J6539">
            <v>-0.22894980000000001</v>
          </cell>
          <cell r="K6539">
            <v>0</v>
          </cell>
          <cell r="L6539">
            <v>0.22894980000000001</v>
          </cell>
          <cell r="M6539">
            <v>0.55951689999999998</v>
          </cell>
          <cell r="N6539">
            <v>0.55951689999999998</v>
          </cell>
          <cell r="O6539">
            <v>40</v>
          </cell>
        </row>
        <row r="6540">
          <cell r="A6540" t="str">
            <v>C&amp;I</v>
          </cell>
          <cell r="B6540">
            <v>11</v>
          </cell>
          <cell r="C6540" t="str">
            <v>X</v>
          </cell>
          <cell r="D6540" t="str">
            <v>All</v>
          </cell>
          <cell r="E6540" t="str">
            <v>Tonnage: 4&lt;=tons&lt;5</v>
          </cell>
          <cell r="F6540">
            <v>71.347200000000001</v>
          </cell>
          <cell r="G6540">
            <v>11.93468</v>
          </cell>
          <cell r="H6540">
            <v>11.734540000000001</v>
          </cell>
          <cell r="I6540">
            <v>-0.69497819999999999</v>
          </cell>
          <cell r="J6540">
            <v>-0.2843794</v>
          </cell>
          <cell r="K6540">
            <v>0</v>
          </cell>
          <cell r="L6540">
            <v>0.2843794</v>
          </cell>
          <cell r="M6540">
            <v>0.69497819999999999</v>
          </cell>
          <cell r="N6540">
            <v>0.69497819999999999</v>
          </cell>
          <cell r="O6540">
            <v>40</v>
          </cell>
        </row>
        <row r="6541">
          <cell r="A6541" t="str">
            <v>C&amp;I</v>
          </cell>
          <cell r="B6541">
            <v>12</v>
          </cell>
          <cell r="C6541" t="str">
            <v>X</v>
          </cell>
          <cell r="D6541" t="str">
            <v>All</v>
          </cell>
          <cell r="E6541" t="str">
            <v>Tonnage: 4&lt;=tons&lt;5</v>
          </cell>
          <cell r="F6541">
            <v>74.830600000000004</v>
          </cell>
          <cell r="G6541">
            <v>12.81366</v>
          </cell>
          <cell r="H6541">
            <v>12.83821</v>
          </cell>
          <cell r="I6541">
            <v>-0.62142339999999996</v>
          </cell>
          <cell r="J6541">
            <v>-0.25428139999999999</v>
          </cell>
          <cell r="K6541">
            <v>0</v>
          </cell>
          <cell r="L6541">
            <v>0.25428139999999999</v>
          </cell>
          <cell r="M6541">
            <v>0.62142339999999996</v>
          </cell>
          <cell r="N6541">
            <v>0.62142339999999996</v>
          </cell>
          <cell r="O6541">
            <v>40</v>
          </cell>
        </row>
        <row r="6542">
          <cell r="A6542" t="str">
            <v>C&amp;I</v>
          </cell>
          <cell r="B6542">
            <v>13</v>
          </cell>
          <cell r="C6542" t="str">
            <v>X</v>
          </cell>
          <cell r="D6542" t="str">
            <v>All</v>
          </cell>
          <cell r="E6542" t="str">
            <v>Tonnage: 4&lt;=tons&lt;5</v>
          </cell>
          <cell r="F6542">
            <v>79.169399999999996</v>
          </cell>
          <cell r="G6542">
            <v>12.968640000000001</v>
          </cell>
          <cell r="H6542">
            <v>12.740130000000001</v>
          </cell>
          <cell r="I6542">
            <v>-0.5601583</v>
          </cell>
          <cell r="J6542">
            <v>-0.2292122</v>
          </cell>
          <cell r="K6542">
            <v>0</v>
          </cell>
          <cell r="L6542">
            <v>0.2292122</v>
          </cell>
          <cell r="M6542">
            <v>0.5601583</v>
          </cell>
          <cell r="N6542">
            <v>0.5601583</v>
          </cell>
          <cell r="O6542">
            <v>40</v>
          </cell>
        </row>
        <row r="6543">
          <cell r="A6543" t="str">
            <v>C&amp;I</v>
          </cell>
          <cell r="B6543">
            <v>14</v>
          </cell>
          <cell r="C6543" t="str">
            <v>X</v>
          </cell>
          <cell r="D6543" t="str">
            <v>All</v>
          </cell>
          <cell r="E6543" t="str">
            <v>Tonnage: 4&lt;=tons&lt;5</v>
          </cell>
          <cell r="F6543">
            <v>82.677800000000005</v>
          </cell>
          <cell r="G6543">
            <v>12.873860000000001</v>
          </cell>
          <cell r="H6543">
            <v>12.83372</v>
          </cell>
          <cell r="I6543">
            <v>-0.56206540000000005</v>
          </cell>
          <cell r="J6543">
            <v>-0.22999259999999999</v>
          </cell>
          <cell r="K6543">
            <v>0</v>
          </cell>
          <cell r="L6543">
            <v>0.22999259999999999</v>
          </cell>
          <cell r="M6543">
            <v>0.56206540000000005</v>
          </cell>
          <cell r="N6543">
            <v>0.56206540000000005</v>
          </cell>
          <cell r="O6543">
            <v>40</v>
          </cell>
        </row>
        <row r="6544">
          <cell r="A6544" t="str">
            <v>C&amp;I</v>
          </cell>
          <cell r="B6544">
            <v>15</v>
          </cell>
          <cell r="C6544" t="str">
            <v>X</v>
          </cell>
          <cell r="D6544" t="str">
            <v>All</v>
          </cell>
          <cell r="E6544" t="str">
            <v>Tonnage: 4&lt;=tons&lt;5</v>
          </cell>
          <cell r="F6544">
            <v>85.838899999999995</v>
          </cell>
          <cell r="G6544">
            <v>13.265370000000001</v>
          </cell>
          <cell r="H6544">
            <v>13.70961</v>
          </cell>
          <cell r="I6544">
            <v>-0.51972130000000005</v>
          </cell>
          <cell r="J6544">
            <v>-0.21266579999999999</v>
          </cell>
          <cell r="K6544">
            <v>0</v>
          </cell>
          <cell r="L6544">
            <v>0.21266579999999999</v>
          </cell>
          <cell r="M6544">
            <v>0.51972130000000005</v>
          </cell>
          <cell r="N6544">
            <v>0.51972130000000005</v>
          </cell>
          <cell r="O6544">
            <v>40</v>
          </cell>
        </row>
        <row r="6545">
          <cell r="A6545" t="str">
            <v>C&amp;I</v>
          </cell>
          <cell r="B6545">
            <v>16</v>
          </cell>
          <cell r="C6545" t="str">
            <v>X</v>
          </cell>
          <cell r="D6545" t="str">
            <v>All</v>
          </cell>
          <cell r="E6545" t="str">
            <v>Tonnage: 4&lt;=tons&lt;5</v>
          </cell>
          <cell r="F6545">
            <v>87.330600000000004</v>
          </cell>
          <cell r="G6545">
            <v>13.402150000000001</v>
          </cell>
          <cell r="H6545">
            <v>13.61472</v>
          </cell>
          <cell r="I6545">
            <v>-0.5373116</v>
          </cell>
          <cell r="J6545">
            <v>-0.21986359999999999</v>
          </cell>
          <cell r="K6545">
            <v>0</v>
          </cell>
          <cell r="L6545">
            <v>0.21986359999999999</v>
          </cell>
          <cell r="M6545">
            <v>0.5373116</v>
          </cell>
          <cell r="N6545">
            <v>0.5373116</v>
          </cell>
          <cell r="O6545">
            <v>40</v>
          </cell>
        </row>
        <row r="6546">
          <cell r="A6546" t="str">
            <v>C&amp;I</v>
          </cell>
          <cell r="B6546">
            <v>17</v>
          </cell>
          <cell r="C6546" t="str">
            <v>X</v>
          </cell>
          <cell r="D6546" t="str">
            <v>All</v>
          </cell>
          <cell r="E6546" t="str">
            <v>Tonnage: 4&lt;=tons&lt;5</v>
          </cell>
          <cell r="F6546">
            <v>87.991699999999994</v>
          </cell>
          <cell r="G6546">
            <v>13.021710000000001</v>
          </cell>
          <cell r="H6546">
            <v>12.393140000000001</v>
          </cell>
          <cell r="I6546">
            <v>-0.53458589999999995</v>
          </cell>
          <cell r="J6546">
            <v>-0.2187482</v>
          </cell>
          <cell r="K6546">
            <v>0</v>
          </cell>
          <cell r="L6546">
            <v>0.2187482</v>
          </cell>
          <cell r="M6546">
            <v>0.53458589999999995</v>
          </cell>
          <cell r="N6546">
            <v>0.53458589999999995</v>
          </cell>
          <cell r="O6546">
            <v>40</v>
          </cell>
        </row>
        <row r="6547">
          <cell r="A6547" t="str">
            <v>C&amp;I</v>
          </cell>
          <cell r="B6547">
            <v>18</v>
          </cell>
          <cell r="C6547" t="str">
            <v>X</v>
          </cell>
          <cell r="D6547" t="str">
            <v>All</v>
          </cell>
          <cell r="E6547" t="str">
            <v>Tonnage: 4&lt;=tons&lt;5</v>
          </cell>
          <cell r="F6547">
            <v>86.677800000000005</v>
          </cell>
          <cell r="G6547">
            <v>11.98958</v>
          </cell>
          <cell r="H6547">
            <v>11.959239999999999</v>
          </cell>
          <cell r="I6547">
            <v>-0.59963250000000001</v>
          </cell>
          <cell r="J6547">
            <v>-0.24536479999999999</v>
          </cell>
          <cell r="K6547">
            <v>0</v>
          </cell>
          <cell r="L6547">
            <v>0.24536479999999999</v>
          </cell>
          <cell r="M6547">
            <v>0.59963250000000001</v>
          </cell>
          <cell r="N6547">
            <v>0.59963250000000001</v>
          </cell>
          <cell r="O6547">
            <v>40</v>
          </cell>
        </row>
        <row r="6548">
          <cell r="A6548" t="str">
            <v>C&amp;I</v>
          </cell>
          <cell r="B6548">
            <v>19</v>
          </cell>
          <cell r="C6548" t="str">
            <v>X</v>
          </cell>
          <cell r="D6548" t="str">
            <v>All</v>
          </cell>
          <cell r="E6548" t="str">
            <v>Tonnage: 4&lt;=tons&lt;5</v>
          </cell>
          <cell r="F6548">
            <v>83.508300000000006</v>
          </cell>
          <cell r="G6548">
            <v>9.0518520000000002</v>
          </cell>
          <cell r="H6548">
            <v>10.12257</v>
          </cell>
          <cell r="I6548">
            <v>-0.68116920000000003</v>
          </cell>
          <cell r="J6548">
            <v>-0.2787289</v>
          </cell>
          <cell r="K6548">
            <v>0</v>
          </cell>
          <cell r="L6548">
            <v>0.2787289</v>
          </cell>
          <cell r="M6548">
            <v>0.68116920000000003</v>
          </cell>
          <cell r="N6548">
            <v>0.68116920000000003</v>
          </cell>
          <cell r="O6548">
            <v>40</v>
          </cell>
        </row>
        <row r="6549">
          <cell r="A6549" t="str">
            <v>C&amp;I</v>
          </cell>
          <cell r="B6549">
            <v>20</v>
          </cell>
          <cell r="C6549" t="str">
            <v>X</v>
          </cell>
          <cell r="D6549" t="str">
            <v>All</v>
          </cell>
          <cell r="E6549" t="str">
            <v>Tonnage: 4&lt;=tons&lt;5</v>
          </cell>
          <cell r="F6549">
            <v>78.330600000000004</v>
          </cell>
          <cell r="G6549">
            <v>8.4431630000000002</v>
          </cell>
          <cell r="H6549">
            <v>9.5127769999999998</v>
          </cell>
          <cell r="I6549">
            <v>-0.62728329999999999</v>
          </cell>
          <cell r="J6549">
            <v>-0.2566792</v>
          </cell>
          <cell r="K6549">
            <v>0</v>
          </cell>
          <cell r="L6549">
            <v>0.2566792</v>
          </cell>
          <cell r="M6549">
            <v>0.62728329999999999</v>
          </cell>
          <cell r="N6549">
            <v>0.62728329999999999</v>
          </cell>
          <cell r="O6549">
            <v>40</v>
          </cell>
        </row>
        <row r="6550">
          <cell r="A6550" t="str">
            <v>C&amp;I</v>
          </cell>
          <cell r="B6550">
            <v>21</v>
          </cell>
          <cell r="C6550" t="str">
            <v>X</v>
          </cell>
          <cell r="D6550" t="str">
            <v>All</v>
          </cell>
          <cell r="E6550" t="str">
            <v>Tonnage: 4&lt;=tons&lt;5</v>
          </cell>
          <cell r="F6550">
            <v>73.822199999999995</v>
          </cell>
          <cell r="G6550">
            <v>7.5170640000000004</v>
          </cell>
          <cell r="H6550">
            <v>9.3434310000000007</v>
          </cell>
          <cell r="I6550">
            <v>-0.62619930000000001</v>
          </cell>
          <cell r="J6550">
            <v>-0.25623570000000001</v>
          </cell>
          <cell r="K6550">
            <v>0</v>
          </cell>
          <cell r="L6550">
            <v>0.25623570000000001</v>
          </cell>
          <cell r="M6550">
            <v>0.62619930000000001</v>
          </cell>
          <cell r="N6550">
            <v>0.62619930000000001</v>
          </cell>
          <cell r="O6550">
            <v>40</v>
          </cell>
        </row>
        <row r="6551">
          <cell r="A6551" t="str">
            <v>C&amp;I</v>
          </cell>
          <cell r="B6551">
            <v>22</v>
          </cell>
          <cell r="C6551" t="str">
            <v>X</v>
          </cell>
          <cell r="D6551" t="str">
            <v>All</v>
          </cell>
          <cell r="E6551" t="str">
            <v>Tonnage: 4&lt;=tons&lt;5</v>
          </cell>
          <cell r="F6551">
            <v>72.491699999999994</v>
          </cell>
          <cell r="G6551">
            <v>6.4655589999999998</v>
          </cell>
          <cell r="H6551">
            <v>6.8950319999999996</v>
          </cell>
          <cell r="I6551">
            <v>-0.64934130000000001</v>
          </cell>
          <cell r="J6551">
            <v>-0.26570519999999997</v>
          </cell>
          <cell r="K6551">
            <v>0</v>
          </cell>
          <cell r="L6551">
            <v>0.26570519999999997</v>
          </cell>
          <cell r="M6551">
            <v>0.64934130000000001</v>
          </cell>
          <cell r="N6551">
            <v>0.64934130000000001</v>
          </cell>
          <cell r="O6551">
            <v>40</v>
          </cell>
        </row>
        <row r="6552">
          <cell r="A6552" t="str">
            <v>C&amp;I</v>
          </cell>
          <cell r="B6552">
            <v>23</v>
          </cell>
          <cell r="C6552" t="str">
            <v>X</v>
          </cell>
          <cell r="D6552" t="str">
            <v>All</v>
          </cell>
          <cell r="E6552" t="str">
            <v>Tonnage: 4&lt;=tons&lt;5</v>
          </cell>
          <cell r="F6552">
            <v>70.991699999999994</v>
          </cell>
          <cell r="G6552">
            <v>5.0002019999999998</v>
          </cell>
          <cell r="H6552">
            <v>5.7070379999999998</v>
          </cell>
          <cell r="I6552">
            <v>-0.55544910000000003</v>
          </cell>
          <cell r="J6552">
            <v>-0.2272853</v>
          </cell>
          <cell r="K6552">
            <v>0</v>
          </cell>
          <cell r="L6552">
            <v>0.2272853</v>
          </cell>
          <cell r="M6552">
            <v>0.55544910000000003</v>
          </cell>
          <cell r="N6552">
            <v>0.55544910000000003</v>
          </cell>
          <cell r="O6552">
            <v>40</v>
          </cell>
        </row>
        <row r="6553">
          <cell r="A6553" t="str">
            <v>C&amp;I</v>
          </cell>
          <cell r="B6553">
            <v>24</v>
          </cell>
          <cell r="C6553" t="str">
            <v>X</v>
          </cell>
          <cell r="D6553" t="str">
            <v>All</v>
          </cell>
          <cell r="E6553" t="str">
            <v>Tonnage: 4&lt;=tons&lt;5</v>
          </cell>
          <cell r="F6553">
            <v>70.152799999999999</v>
          </cell>
          <cell r="G6553">
            <v>5.2502219999999999</v>
          </cell>
          <cell r="H6553">
            <v>5.8183340000000001</v>
          </cell>
          <cell r="I6553">
            <v>-0.51558550000000003</v>
          </cell>
          <cell r="J6553">
            <v>-0.21097340000000001</v>
          </cell>
          <cell r="K6553">
            <v>0</v>
          </cell>
          <cell r="L6553">
            <v>0.21097340000000001</v>
          </cell>
          <cell r="M6553">
            <v>0.51558550000000003</v>
          </cell>
          <cell r="N6553">
            <v>0.51558550000000003</v>
          </cell>
          <cell r="O6553">
            <v>40</v>
          </cell>
        </row>
        <row r="6554">
          <cell r="A6554" t="str">
            <v>C&amp;I</v>
          </cell>
          <cell r="B6554">
            <v>1</v>
          </cell>
          <cell r="C6554" t="str">
            <v>X</v>
          </cell>
          <cell r="D6554" t="str">
            <v>All</v>
          </cell>
          <cell r="E6554" t="str">
            <v>Tonnage: 5&lt;=tons</v>
          </cell>
          <cell r="F6554">
            <v>63.343299999999999</v>
          </cell>
          <cell r="G6554">
            <v>2.456877</v>
          </cell>
          <cell r="H6554">
            <v>2.421503</v>
          </cell>
          <cell r="I6554">
            <v>-0.16640099999999999</v>
          </cell>
          <cell r="J6554">
            <v>-6.8089999999999998E-2</v>
          </cell>
          <cell r="K6554">
            <v>0</v>
          </cell>
          <cell r="L6554">
            <v>6.8089999999999998E-2</v>
          </cell>
          <cell r="M6554">
            <v>0.16640099999999999</v>
          </cell>
          <cell r="N6554">
            <v>0.16640099999999999</v>
          </cell>
          <cell r="O6554">
            <v>253</v>
          </cell>
        </row>
        <row r="6555">
          <cell r="A6555" t="str">
            <v>C&amp;I</v>
          </cell>
          <cell r="B6555">
            <v>2</v>
          </cell>
          <cell r="C6555" t="str">
            <v>X</v>
          </cell>
          <cell r="D6555" t="str">
            <v>All</v>
          </cell>
          <cell r="E6555" t="str">
            <v>Tonnage: 5&lt;=tons</v>
          </cell>
          <cell r="F6555">
            <v>62.233800000000002</v>
          </cell>
          <cell r="G6555">
            <v>2.3808769999999999</v>
          </cell>
          <cell r="H6555">
            <v>2.3005879999999999</v>
          </cell>
          <cell r="I6555">
            <v>-0.16520750000000001</v>
          </cell>
          <cell r="J6555">
            <v>-6.7601599999999998E-2</v>
          </cell>
          <cell r="K6555">
            <v>0</v>
          </cell>
          <cell r="L6555">
            <v>6.7601599999999998E-2</v>
          </cell>
          <cell r="M6555">
            <v>0.16520750000000001</v>
          </cell>
          <cell r="N6555">
            <v>0.16520750000000001</v>
          </cell>
          <cell r="O6555">
            <v>253</v>
          </cell>
        </row>
        <row r="6556">
          <cell r="A6556" t="str">
            <v>C&amp;I</v>
          </cell>
          <cell r="B6556">
            <v>3</v>
          </cell>
          <cell r="C6556" t="str">
            <v>X</v>
          </cell>
          <cell r="D6556" t="str">
            <v>All</v>
          </cell>
          <cell r="E6556" t="str">
            <v>Tonnage: 5&lt;=tons</v>
          </cell>
          <cell r="F6556">
            <v>61.624299999999998</v>
          </cell>
          <cell r="G6556">
            <v>2.1924730000000001</v>
          </cell>
          <cell r="H6556">
            <v>2.0758679999999998</v>
          </cell>
          <cell r="I6556">
            <v>-0.1641968</v>
          </cell>
          <cell r="J6556">
            <v>-6.7187999999999998E-2</v>
          </cell>
          <cell r="K6556">
            <v>0</v>
          </cell>
          <cell r="L6556">
            <v>6.7187999999999998E-2</v>
          </cell>
          <cell r="M6556">
            <v>0.1641968</v>
          </cell>
          <cell r="N6556">
            <v>0.1641968</v>
          </cell>
          <cell r="O6556">
            <v>253</v>
          </cell>
        </row>
        <row r="6557">
          <cell r="A6557" t="str">
            <v>C&amp;I</v>
          </cell>
          <cell r="B6557">
            <v>4</v>
          </cell>
          <cell r="C6557" t="str">
            <v>X</v>
          </cell>
          <cell r="D6557" t="str">
            <v>All</v>
          </cell>
          <cell r="E6557" t="str">
            <v>Tonnage: 5&lt;=tons</v>
          </cell>
          <cell r="F6557">
            <v>60.343299999999999</v>
          </cell>
          <cell r="G6557">
            <v>2.1576469999999999</v>
          </cell>
          <cell r="H6557">
            <v>2.0951970000000002</v>
          </cell>
          <cell r="I6557">
            <v>-0.16357260000000001</v>
          </cell>
          <cell r="J6557">
            <v>-6.6932599999999995E-2</v>
          </cell>
          <cell r="K6557">
            <v>0</v>
          </cell>
          <cell r="L6557">
            <v>6.6932599999999995E-2</v>
          </cell>
          <cell r="M6557">
            <v>0.16357260000000001</v>
          </cell>
          <cell r="N6557">
            <v>0.16357260000000001</v>
          </cell>
          <cell r="O6557">
            <v>253</v>
          </cell>
        </row>
        <row r="6558">
          <cell r="A6558" t="str">
            <v>C&amp;I</v>
          </cell>
          <cell r="B6558">
            <v>5</v>
          </cell>
          <cell r="C6558" t="str">
            <v>X</v>
          </cell>
          <cell r="D6558" t="str">
            <v>All</v>
          </cell>
          <cell r="E6558" t="str">
            <v>Tonnage: 5&lt;=tons</v>
          </cell>
          <cell r="F6558">
            <v>60.343299999999999</v>
          </cell>
          <cell r="G6558">
            <v>2.1197659999999998</v>
          </cell>
          <cell r="H6558">
            <v>2.0699070000000002</v>
          </cell>
          <cell r="I6558">
            <v>-0.16277030000000001</v>
          </cell>
          <cell r="J6558">
            <v>-6.6604300000000005E-2</v>
          </cell>
          <cell r="K6558">
            <v>0</v>
          </cell>
          <cell r="L6558">
            <v>6.6604300000000005E-2</v>
          </cell>
          <cell r="M6558">
            <v>0.16277030000000001</v>
          </cell>
          <cell r="N6558">
            <v>0.16277030000000001</v>
          </cell>
          <cell r="O6558">
            <v>253</v>
          </cell>
        </row>
        <row r="6559">
          <cell r="A6559" t="str">
            <v>C&amp;I</v>
          </cell>
          <cell r="B6559">
            <v>6</v>
          </cell>
          <cell r="C6559" t="str">
            <v>X</v>
          </cell>
          <cell r="D6559" t="str">
            <v>All</v>
          </cell>
          <cell r="E6559" t="str">
            <v>Tonnage: 5&lt;=tons</v>
          </cell>
          <cell r="F6559">
            <v>60.124299999999998</v>
          </cell>
          <cell r="G6559">
            <v>2.437179</v>
          </cell>
          <cell r="H6559">
            <v>2.3953730000000002</v>
          </cell>
          <cell r="I6559">
            <v>-0.16245380000000001</v>
          </cell>
          <cell r="J6559">
            <v>-6.6474800000000001E-2</v>
          </cell>
          <cell r="K6559">
            <v>0</v>
          </cell>
          <cell r="L6559">
            <v>6.6474800000000001E-2</v>
          </cell>
          <cell r="M6559">
            <v>0.16245380000000001</v>
          </cell>
          <cell r="N6559">
            <v>0.16245380000000001</v>
          </cell>
          <cell r="O6559">
            <v>253</v>
          </cell>
        </row>
        <row r="6560">
          <cell r="A6560" t="str">
            <v>C&amp;I</v>
          </cell>
          <cell r="B6560">
            <v>7</v>
          </cell>
          <cell r="C6560" t="str">
            <v>X</v>
          </cell>
          <cell r="D6560" t="str">
            <v>All</v>
          </cell>
          <cell r="E6560" t="str">
            <v>Tonnage: 5&lt;=tons</v>
          </cell>
          <cell r="F6560">
            <v>59.343299999999999</v>
          </cell>
          <cell r="G6560">
            <v>2.334098</v>
          </cell>
          <cell r="H6560">
            <v>2.3440059999999998</v>
          </cell>
          <cell r="I6560">
            <v>-0.1622458</v>
          </cell>
          <cell r="J6560">
            <v>-6.6389699999999996E-2</v>
          </cell>
          <cell r="K6560">
            <v>0</v>
          </cell>
          <cell r="L6560">
            <v>6.6389699999999996E-2</v>
          </cell>
          <cell r="M6560">
            <v>0.1622458</v>
          </cell>
          <cell r="N6560">
            <v>0.1622458</v>
          </cell>
          <cell r="O6560">
            <v>253</v>
          </cell>
        </row>
        <row r="6561">
          <cell r="A6561" t="str">
            <v>C&amp;I</v>
          </cell>
          <cell r="B6561">
            <v>8</v>
          </cell>
          <cell r="C6561" t="str">
            <v>X</v>
          </cell>
          <cell r="D6561" t="str">
            <v>All</v>
          </cell>
          <cell r="E6561" t="str">
            <v>Tonnage: 5&lt;=tons</v>
          </cell>
          <cell r="F6561">
            <v>60.5</v>
          </cell>
          <cell r="G6561">
            <v>2.7368999999999999</v>
          </cell>
          <cell r="H6561">
            <v>2.7271679999999998</v>
          </cell>
          <cell r="I6561">
            <v>-0.16431480000000001</v>
          </cell>
          <cell r="J6561">
            <v>-6.7236299999999999E-2</v>
          </cell>
          <cell r="K6561">
            <v>0</v>
          </cell>
          <cell r="L6561">
            <v>6.7236299999999999E-2</v>
          </cell>
          <cell r="M6561">
            <v>0.16431480000000001</v>
          </cell>
          <cell r="N6561">
            <v>0.16431480000000001</v>
          </cell>
          <cell r="O6561">
            <v>253</v>
          </cell>
        </row>
        <row r="6562">
          <cell r="A6562" t="str">
            <v>C&amp;I</v>
          </cell>
          <cell r="B6562">
            <v>9</v>
          </cell>
          <cell r="C6562" t="str">
            <v>X</v>
          </cell>
          <cell r="D6562" t="str">
            <v>All</v>
          </cell>
          <cell r="E6562" t="str">
            <v>Tonnage: 5&lt;=tons</v>
          </cell>
          <cell r="F6562">
            <v>64.437799999999996</v>
          </cell>
          <cell r="G6562">
            <v>3.4954770000000002</v>
          </cell>
          <cell r="H6562">
            <v>3.3774730000000002</v>
          </cell>
          <cell r="I6562">
            <v>-0.17293149999999999</v>
          </cell>
          <cell r="J6562">
            <v>-7.0762199999999997E-2</v>
          </cell>
          <cell r="K6562">
            <v>0</v>
          </cell>
          <cell r="L6562">
            <v>7.0762199999999997E-2</v>
          </cell>
          <cell r="M6562">
            <v>0.17293149999999999</v>
          </cell>
          <cell r="N6562">
            <v>0.17293149999999999</v>
          </cell>
          <cell r="O6562">
            <v>253</v>
          </cell>
        </row>
        <row r="6563">
          <cell r="A6563" t="str">
            <v>C&amp;I</v>
          </cell>
          <cell r="B6563">
            <v>10</v>
          </cell>
          <cell r="C6563" t="str">
            <v>X</v>
          </cell>
          <cell r="D6563" t="str">
            <v>All</v>
          </cell>
          <cell r="E6563" t="str">
            <v>Tonnage: 5&lt;=tons</v>
          </cell>
          <cell r="F6563">
            <v>67.047300000000007</v>
          </cell>
          <cell r="G6563">
            <v>4.6294250000000003</v>
          </cell>
          <cell r="H6563">
            <v>4.5425000000000004</v>
          </cell>
          <cell r="I6563">
            <v>-0.18531329999999999</v>
          </cell>
          <cell r="J6563">
            <v>-7.5828699999999999E-2</v>
          </cell>
          <cell r="K6563">
            <v>0</v>
          </cell>
          <cell r="L6563">
            <v>7.5828699999999999E-2</v>
          </cell>
          <cell r="M6563">
            <v>0.18531329999999999</v>
          </cell>
          <cell r="N6563">
            <v>0.18531329999999999</v>
          </cell>
          <cell r="O6563">
            <v>253</v>
          </cell>
        </row>
        <row r="6564">
          <cell r="A6564" t="str">
            <v>C&amp;I</v>
          </cell>
          <cell r="B6564">
            <v>11</v>
          </cell>
          <cell r="C6564" t="str">
            <v>X</v>
          </cell>
          <cell r="D6564" t="str">
            <v>All</v>
          </cell>
          <cell r="E6564" t="str">
            <v>Tonnage: 5&lt;=tons</v>
          </cell>
          <cell r="F6564">
            <v>71.047300000000007</v>
          </cell>
          <cell r="G6564">
            <v>5.5854160000000004</v>
          </cell>
          <cell r="H6564">
            <v>5.5030590000000004</v>
          </cell>
          <cell r="I6564">
            <v>-0.2185655</v>
          </cell>
          <cell r="J6564">
            <v>-8.9435200000000006E-2</v>
          </cell>
          <cell r="K6564">
            <v>0</v>
          </cell>
          <cell r="L6564">
            <v>8.9435200000000006E-2</v>
          </cell>
          <cell r="M6564">
            <v>0.2185655</v>
          </cell>
          <cell r="N6564">
            <v>0.2185655</v>
          </cell>
          <cell r="O6564">
            <v>253</v>
          </cell>
        </row>
        <row r="6565">
          <cell r="A6565" t="str">
            <v>C&amp;I</v>
          </cell>
          <cell r="B6565">
            <v>12</v>
          </cell>
          <cell r="C6565" t="str">
            <v>X</v>
          </cell>
          <cell r="D6565" t="str">
            <v>All</v>
          </cell>
          <cell r="E6565" t="str">
            <v>Tonnage: 5&lt;=tons</v>
          </cell>
          <cell r="F6565">
            <v>74.890500000000003</v>
          </cell>
          <cell r="G6565">
            <v>6.204364</v>
          </cell>
          <cell r="H6565">
            <v>6.2985360000000004</v>
          </cell>
          <cell r="I6565">
            <v>-0.22221740000000001</v>
          </cell>
          <cell r="J6565">
            <v>-9.0929599999999999E-2</v>
          </cell>
          <cell r="K6565">
            <v>0</v>
          </cell>
          <cell r="L6565">
            <v>9.0929599999999999E-2</v>
          </cell>
          <cell r="M6565">
            <v>0.22221740000000001</v>
          </cell>
          <cell r="N6565">
            <v>0.22221740000000001</v>
          </cell>
          <cell r="O6565">
            <v>253</v>
          </cell>
        </row>
        <row r="6566">
          <cell r="A6566" t="str">
            <v>C&amp;I</v>
          </cell>
          <cell r="B6566">
            <v>13</v>
          </cell>
          <cell r="C6566" t="str">
            <v>X</v>
          </cell>
          <cell r="D6566" t="str">
            <v>All</v>
          </cell>
          <cell r="E6566" t="str">
            <v>Tonnage: 5&lt;=tons</v>
          </cell>
          <cell r="F6566">
            <v>79.109499999999997</v>
          </cell>
          <cell r="G6566">
            <v>6.5157870000000004</v>
          </cell>
          <cell r="H6566">
            <v>6.5647419999999999</v>
          </cell>
          <cell r="I6566">
            <v>-0.20761109999999999</v>
          </cell>
          <cell r="J6566">
            <v>-8.4952799999999995E-2</v>
          </cell>
          <cell r="K6566">
            <v>0</v>
          </cell>
          <cell r="L6566">
            <v>8.4952799999999995E-2</v>
          </cell>
          <cell r="M6566">
            <v>0.20761109999999999</v>
          </cell>
          <cell r="N6566">
            <v>0.20761109999999999</v>
          </cell>
          <cell r="O6566">
            <v>253</v>
          </cell>
        </row>
        <row r="6567">
          <cell r="A6567" t="str">
            <v>C&amp;I</v>
          </cell>
          <cell r="B6567">
            <v>14</v>
          </cell>
          <cell r="C6567" t="str">
            <v>X</v>
          </cell>
          <cell r="D6567" t="str">
            <v>All</v>
          </cell>
          <cell r="E6567" t="str">
            <v>Tonnage: 5&lt;=tons</v>
          </cell>
          <cell r="F6567">
            <v>82.437799999999996</v>
          </cell>
          <cell r="G6567">
            <v>6.9735009999999997</v>
          </cell>
          <cell r="H6567">
            <v>7.170077</v>
          </cell>
          <cell r="I6567">
            <v>-0.21585470000000001</v>
          </cell>
          <cell r="J6567">
            <v>-8.8326000000000002E-2</v>
          </cell>
          <cell r="K6567">
            <v>0</v>
          </cell>
          <cell r="L6567">
            <v>8.8326000000000002E-2</v>
          </cell>
          <cell r="M6567">
            <v>0.21585470000000001</v>
          </cell>
          <cell r="N6567">
            <v>0.21585470000000001</v>
          </cell>
          <cell r="O6567">
            <v>253</v>
          </cell>
        </row>
        <row r="6568">
          <cell r="A6568" t="str">
            <v>C&amp;I</v>
          </cell>
          <cell r="B6568">
            <v>15</v>
          </cell>
          <cell r="C6568" t="str">
            <v>X</v>
          </cell>
          <cell r="D6568" t="str">
            <v>All</v>
          </cell>
          <cell r="E6568" t="str">
            <v>Tonnage: 5&lt;=tons</v>
          </cell>
          <cell r="F6568">
            <v>85.718900000000005</v>
          </cell>
          <cell r="G6568">
            <v>7.7159269999999998</v>
          </cell>
          <cell r="H6568">
            <v>7.4585800000000004</v>
          </cell>
          <cell r="I6568">
            <v>-0.1982643</v>
          </cell>
          <cell r="J6568">
            <v>-8.1128199999999998E-2</v>
          </cell>
          <cell r="K6568">
            <v>0</v>
          </cell>
          <cell r="L6568">
            <v>8.1128199999999998E-2</v>
          </cell>
          <cell r="M6568">
            <v>0.1982643</v>
          </cell>
          <cell r="N6568">
            <v>0.1982643</v>
          </cell>
          <cell r="O6568">
            <v>253</v>
          </cell>
        </row>
        <row r="6569">
          <cell r="A6569" t="str">
            <v>C&amp;I</v>
          </cell>
          <cell r="B6569">
            <v>16</v>
          </cell>
          <cell r="C6569" t="str">
            <v>X</v>
          </cell>
          <cell r="D6569" t="str">
            <v>All</v>
          </cell>
          <cell r="E6569" t="str">
            <v>Tonnage: 5&lt;=tons</v>
          </cell>
          <cell r="F6569">
            <v>87.390500000000003</v>
          </cell>
          <cell r="G6569">
            <v>7.5242230000000001</v>
          </cell>
          <cell r="H6569">
            <v>7.4801789999999997</v>
          </cell>
          <cell r="I6569">
            <v>-0.23738999999999999</v>
          </cell>
          <cell r="J6569">
            <v>-9.7138100000000005E-2</v>
          </cell>
          <cell r="K6569">
            <v>0</v>
          </cell>
          <cell r="L6569">
            <v>9.7138100000000005E-2</v>
          </cell>
          <cell r="M6569">
            <v>0.23738999999999999</v>
          </cell>
          <cell r="N6569">
            <v>0.23738999999999999</v>
          </cell>
          <cell r="O6569">
            <v>253</v>
          </cell>
        </row>
        <row r="6570">
          <cell r="A6570" t="str">
            <v>C&amp;I</v>
          </cell>
          <cell r="B6570">
            <v>17</v>
          </cell>
          <cell r="C6570" t="str">
            <v>X</v>
          </cell>
          <cell r="D6570" t="str">
            <v>All</v>
          </cell>
          <cell r="E6570" t="str">
            <v>Tonnage: 5&lt;=tons</v>
          </cell>
          <cell r="F6570">
            <v>88.171599999999998</v>
          </cell>
          <cell r="G6570">
            <v>7.7452769999999997</v>
          </cell>
          <cell r="H6570">
            <v>7.0961259999999999</v>
          </cell>
          <cell r="I6570">
            <v>-0.22435389999999999</v>
          </cell>
          <cell r="J6570">
            <v>-9.1803800000000005E-2</v>
          </cell>
          <cell r="K6570">
            <v>0</v>
          </cell>
          <cell r="L6570">
            <v>9.1803800000000005E-2</v>
          </cell>
          <cell r="M6570">
            <v>0.22435389999999999</v>
          </cell>
          <cell r="N6570">
            <v>0.22435389999999999</v>
          </cell>
          <cell r="O6570">
            <v>253</v>
          </cell>
        </row>
        <row r="6571">
          <cell r="A6571" t="str">
            <v>C&amp;I</v>
          </cell>
          <cell r="B6571">
            <v>18</v>
          </cell>
          <cell r="C6571" t="str">
            <v>X</v>
          </cell>
          <cell r="D6571" t="str">
            <v>All</v>
          </cell>
          <cell r="E6571" t="str">
            <v>Tonnage: 5&lt;=tons</v>
          </cell>
          <cell r="F6571">
            <v>86.437799999999996</v>
          </cell>
          <cell r="G6571">
            <v>6.4863419999999996</v>
          </cell>
          <cell r="H6571">
            <v>6.4450630000000002</v>
          </cell>
          <cell r="I6571">
            <v>-0.23591029999999999</v>
          </cell>
          <cell r="J6571">
            <v>-9.6532599999999996E-2</v>
          </cell>
          <cell r="K6571">
            <v>0</v>
          </cell>
          <cell r="L6571">
            <v>9.6532599999999996E-2</v>
          </cell>
          <cell r="M6571">
            <v>0.23591029999999999</v>
          </cell>
          <cell r="N6571">
            <v>0.23591029999999999</v>
          </cell>
          <cell r="O6571">
            <v>253</v>
          </cell>
        </row>
        <row r="6572">
          <cell r="A6572" t="str">
            <v>C&amp;I</v>
          </cell>
          <cell r="B6572">
            <v>19</v>
          </cell>
          <cell r="C6572" t="str">
            <v>X</v>
          </cell>
          <cell r="D6572" t="str">
            <v>All</v>
          </cell>
          <cell r="E6572" t="str">
            <v>Tonnage: 5&lt;=tons</v>
          </cell>
          <cell r="F6572">
            <v>83.328400000000002</v>
          </cell>
          <cell r="G6572">
            <v>4.9757550000000004</v>
          </cell>
          <cell r="H6572">
            <v>5.1078640000000002</v>
          </cell>
          <cell r="I6572">
            <v>-0.23375480000000001</v>
          </cell>
          <cell r="J6572">
            <v>-9.5650600000000002E-2</v>
          </cell>
          <cell r="K6572">
            <v>0</v>
          </cell>
          <cell r="L6572">
            <v>9.5650600000000002E-2</v>
          </cell>
          <cell r="M6572">
            <v>0.23375480000000001</v>
          </cell>
          <cell r="N6572">
            <v>0.23375480000000001</v>
          </cell>
          <cell r="O6572">
            <v>253</v>
          </cell>
        </row>
        <row r="6573">
          <cell r="A6573" t="str">
            <v>C&amp;I</v>
          </cell>
          <cell r="B6573">
            <v>20</v>
          </cell>
          <cell r="C6573" t="str">
            <v>X</v>
          </cell>
          <cell r="D6573" t="str">
            <v>All</v>
          </cell>
          <cell r="E6573" t="str">
            <v>Tonnage: 5&lt;=tons</v>
          </cell>
          <cell r="F6573">
            <v>78.390500000000003</v>
          </cell>
          <cell r="G6573">
            <v>4.2107460000000003</v>
          </cell>
          <cell r="H6573">
            <v>4.5202960000000001</v>
          </cell>
          <cell r="I6573">
            <v>-0.2278849</v>
          </cell>
          <cell r="J6573">
            <v>-9.3248700000000004E-2</v>
          </cell>
          <cell r="K6573">
            <v>0</v>
          </cell>
          <cell r="L6573">
            <v>9.3248700000000004E-2</v>
          </cell>
          <cell r="M6573">
            <v>0.2278849</v>
          </cell>
          <cell r="N6573">
            <v>0.2278849</v>
          </cell>
          <cell r="O6573">
            <v>253</v>
          </cell>
        </row>
        <row r="6574">
          <cell r="A6574" t="str">
            <v>C&amp;I</v>
          </cell>
          <cell r="B6574">
            <v>21</v>
          </cell>
          <cell r="C6574" t="str">
            <v>X</v>
          </cell>
          <cell r="D6574" t="str">
            <v>All</v>
          </cell>
          <cell r="E6574" t="str">
            <v>Tonnage: 5&lt;=tons</v>
          </cell>
          <cell r="F6574">
            <v>74.062200000000004</v>
          </cell>
          <cell r="G6574">
            <v>4.0375949999999996</v>
          </cell>
          <cell r="H6574">
            <v>4.0789569999999999</v>
          </cell>
          <cell r="I6574">
            <v>-0.20862040000000001</v>
          </cell>
          <cell r="J6574">
            <v>-8.5365800000000006E-2</v>
          </cell>
          <cell r="K6574">
            <v>0</v>
          </cell>
          <cell r="L6574">
            <v>8.5365800000000006E-2</v>
          </cell>
          <cell r="M6574">
            <v>0.20862040000000001</v>
          </cell>
          <cell r="N6574">
            <v>0.20862040000000001</v>
          </cell>
          <cell r="O6574">
            <v>253</v>
          </cell>
        </row>
        <row r="6575">
          <cell r="A6575" t="str">
            <v>C&amp;I</v>
          </cell>
          <cell r="B6575">
            <v>22</v>
          </cell>
          <cell r="C6575" t="str">
            <v>X</v>
          </cell>
          <cell r="D6575" t="str">
            <v>All</v>
          </cell>
          <cell r="E6575" t="str">
            <v>Tonnage: 5&lt;=tons</v>
          </cell>
          <cell r="F6575">
            <v>72.671599999999998</v>
          </cell>
          <cell r="G6575">
            <v>3.2036910000000001</v>
          </cell>
          <cell r="H6575">
            <v>3.046144</v>
          </cell>
          <cell r="I6575">
            <v>-0.20511599999999999</v>
          </cell>
          <cell r="J6575">
            <v>-8.3931800000000001E-2</v>
          </cell>
          <cell r="K6575">
            <v>0</v>
          </cell>
          <cell r="L6575">
            <v>8.3931800000000001E-2</v>
          </cell>
          <cell r="M6575">
            <v>0.20511599999999999</v>
          </cell>
          <cell r="N6575">
            <v>0.20511599999999999</v>
          </cell>
          <cell r="O6575">
            <v>253</v>
          </cell>
        </row>
        <row r="6576">
          <cell r="A6576" t="str">
            <v>C&amp;I</v>
          </cell>
          <cell r="B6576">
            <v>23</v>
          </cell>
          <cell r="C6576" t="str">
            <v>X</v>
          </cell>
          <cell r="D6576" t="str">
            <v>All</v>
          </cell>
          <cell r="E6576" t="str">
            <v>Tonnage: 5&lt;=tons</v>
          </cell>
          <cell r="F6576">
            <v>71.171599999999998</v>
          </cell>
          <cell r="G6576">
            <v>2.843915</v>
          </cell>
          <cell r="H6576">
            <v>2.847556</v>
          </cell>
          <cell r="I6576">
            <v>-0.1868194</v>
          </cell>
          <cell r="J6576">
            <v>-7.6444999999999999E-2</v>
          </cell>
          <cell r="K6576">
            <v>0</v>
          </cell>
          <cell r="L6576">
            <v>7.6444999999999999E-2</v>
          </cell>
          <cell r="M6576">
            <v>0.1868194</v>
          </cell>
          <cell r="N6576">
            <v>0.1868194</v>
          </cell>
          <cell r="O6576">
            <v>253</v>
          </cell>
        </row>
        <row r="6577">
          <cell r="A6577" t="str">
            <v>C&amp;I</v>
          </cell>
          <cell r="B6577">
            <v>24</v>
          </cell>
          <cell r="C6577" t="str">
            <v>X</v>
          </cell>
          <cell r="D6577" t="str">
            <v>All</v>
          </cell>
          <cell r="E6577" t="str">
            <v>Tonnage: 5&lt;=tons</v>
          </cell>
          <cell r="F6577">
            <v>70.452699999999993</v>
          </cell>
          <cell r="G6577">
            <v>2.6952820000000002</v>
          </cell>
          <cell r="H6577">
            <v>2.717905</v>
          </cell>
          <cell r="I6577">
            <v>-0.18467239999999999</v>
          </cell>
          <cell r="J6577">
            <v>-7.5566499999999995E-2</v>
          </cell>
          <cell r="K6577">
            <v>0</v>
          </cell>
          <cell r="L6577">
            <v>7.5566499999999995E-2</v>
          </cell>
          <cell r="M6577">
            <v>0.18467239999999999</v>
          </cell>
          <cell r="N6577">
            <v>0.18467239999999999</v>
          </cell>
          <cell r="O6577">
            <v>253</v>
          </cell>
        </row>
        <row r="6578">
          <cell r="A6578" t="str">
            <v>C&amp;I</v>
          </cell>
          <cell r="B6578">
            <v>1</v>
          </cell>
          <cell r="C6578" t="str">
            <v>X</v>
          </cell>
          <cell r="D6578" t="str">
            <v>All</v>
          </cell>
          <cell r="E6578" t="str">
            <v>Tonnage: tons&lt;2</v>
          </cell>
          <cell r="F6578">
            <v>64</v>
          </cell>
          <cell r="G6578">
            <v>4.4104830000000002</v>
          </cell>
          <cell r="H6578">
            <v>4.5599980000000002</v>
          </cell>
          <cell r="I6578">
            <v>-0.69870500000000002</v>
          </cell>
          <cell r="J6578">
            <v>-0.2859044</v>
          </cell>
          <cell r="K6578">
            <v>0</v>
          </cell>
          <cell r="L6578">
            <v>0.2859044</v>
          </cell>
          <cell r="M6578">
            <v>0.69870500000000002</v>
          </cell>
          <cell r="N6578">
            <v>0.69870500000000002</v>
          </cell>
          <cell r="O6578">
            <v>6</v>
          </cell>
        </row>
        <row r="6579">
          <cell r="A6579" t="str">
            <v>C&amp;I</v>
          </cell>
          <cell r="B6579">
            <v>2</v>
          </cell>
          <cell r="C6579" t="str">
            <v>X</v>
          </cell>
          <cell r="D6579" t="str">
            <v>All</v>
          </cell>
          <cell r="E6579" t="str">
            <v>Tonnage: tons&lt;2</v>
          </cell>
          <cell r="F6579">
            <v>63</v>
          </cell>
          <cell r="G6579">
            <v>4.3218290000000001</v>
          </cell>
          <cell r="H6579">
            <v>4.0079989999999999</v>
          </cell>
          <cell r="I6579">
            <v>-0.69101429999999997</v>
          </cell>
          <cell r="J6579">
            <v>-0.28275739999999999</v>
          </cell>
          <cell r="K6579">
            <v>0</v>
          </cell>
          <cell r="L6579">
            <v>0.28275739999999999</v>
          </cell>
          <cell r="M6579">
            <v>0.69101429999999997</v>
          </cell>
          <cell r="N6579">
            <v>0.69101429999999997</v>
          </cell>
          <cell r="O6579">
            <v>6</v>
          </cell>
        </row>
        <row r="6580">
          <cell r="A6580" t="str">
            <v>C&amp;I</v>
          </cell>
          <cell r="B6580">
            <v>3</v>
          </cell>
          <cell r="C6580" t="str">
            <v>X</v>
          </cell>
          <cell r="D6580" t="str">
            <v>All</v>
          </cell>
          <cell r="E6580" t="str">
            <v>Tonnage: tons&lt;2</v>
          </cell>
          <cell r="F6580">
            <v>62.5</v>
          </cell>
          <cell r="G6580">
            <v>4.2430430000000001</v>
          </cell>
          <cell r="H6580">
            <v>3.9119989999999998</v>
          </cell>
          <cell r="I6580">
            <v>-0.68449179999999998</v>
          </cell>
          <cell r="J6580">
            <v>-0.28008850000000002</v>
          </cell>
          <cell r="K6580">
            <v>0</v>
          </cell>
          <cell r="L6580">
            <v>0.28008850000000002</v>
          </cell>
          <cell r="M6580">
            <v>0.68449179999999998</v>
          </cell>
          <cell r="N6580">
            <v>0.68449179999999998</v>
          </cell>
          <cell r="O6580">
            <v>6</v>
          </cell>
        </row>
        <row r="6581">
          <cell r="A6581" t="str">
            <v>C&amp;I</v>
          </cell>
          <cell r="B6581">
            <v>4</v>
          </cell>
          <cell r="C6581" t="str">
            <v>X</v>
          </cell>
          <cell r="D6581" t="str">
            <v>All</v>
          </cell>
          <cell r="E6581" t="str">
            <v>Tonnage: tons&lt;2</v>
          </cell>
          <cell r="F6581">
            <v>61</v>
          </cell>
          <cell r="G6581">
            <v>4.1017200000000003</v>
          </cell>
          <cell r="H6581">
            <v>4.0159989999999999</v>
          </cell>
          <cell r="I6581">
            <v>-0.68139640000000001</v>
          </cell>
          <cell r="J6581">
            <v>-0.27882190000000001</v>
          </cell>
          <cell r="K6581">
            <v>0</v>
          </cell>
          <cell r="L6581">
            <v>0.27882190000000001</v>
          </cell>
          <cell r="M6581">
            <v>0.68139640000000001</v>
          </cell>
          <cell r="N6581">
            <v>0.68139640000000001</v>
          </cell>
          <cell r="O6581">
            <v>6</v>
          </cell>
        </row>
        <row r="6582">
          <cell r="A6582" t="str">
            <v>C&amp;I</v>
          </cell>
          <cell r="B6582">
            <v>5</v>
          </cell>
          <cell r="C6582" t="str">
            <v>X</v>
          </cell>
          <cell r="D6582" t="str">
            <v>All</v>
          </cell>
          <cell r="E6582" t="str">
            <v>Tonnage: tons&lt;2</v>
          </cell>
          <cell r="F6582">
            <v>61</v>
          </cell>
          <cell r="G6582">
            <v>4.076854</v>
          </cell>
          <cell r="H6582">
            <v>3.5439989999999999</v>
          </cell>
          <cell r="I6582">
            <v>-0.68390930000000005</v>
          </cell>
          <cell r="J6582">
            <v>-0.27985019999999999</v>
          </cell>
          <cell r="K6582">
            <v>0</v>
          </cell>
          <cell r="L6582">
            <v>0.27985019999999999</v>
          </cell>
          <cell r="M6582">
            <v>0.68390930000000005</v>
          </cell>
          <cell r="N6582">
            <v>0.68390930000000005</v>
          </cell>
          <cell r="O6582">
            <v>6</v>
          </cell>
        </row>
        <row r="6583">
          <cell r="A6583" t="str">
            <v>C&amp;I</v>
          </cell>
          <cell r="B6583">
            <v>6</v>
          </cell>
          <cell r="C6583" t="str">
            <v>X</v>
          </cell>
          <cell r="D6583" t="str">
            <v>All</v>
          </cell>
          <cell r="E6583" t="str">
            <v>Tonnage: tons&lt;2</v>
          </cell>
          <cell r="F6583">
            <v>61</v>
          </cell>
          <cell r="G6583">
            <v>4.0540330000000004</v>
          </cell>
          <cell r="H6583">
            <v>4.0559989999999999</v>
          </cell>
          <cell r="I6583">
            <v>-0.68332139999999997</v>
          </cell>
          <cell r="J6583">
            <v>-0.27960960000000001</v>
          </cell>
          <cell r="K6583">
            <v>0</v>
          </cell>
          <cell r="L6583">
            <v>0.27960960000000001</v>
          </cell>
          <cell r="M6583">
            <v>0.68332139999999997</v>
          </cell>
          <cell r="N6583">
            <v>0.68332139999999997</v>
          </cell>
          <cell r="O6583">
            <v>6</v>
          </cell>
        </row>
        <row r="6584">
          <cell r="A6584" t="str">
            <v>C&amp;I</v>
          </cell>
          <cell r="B6584">
            <v>7</v>
          </cell>
          <cell r="C6584" t="str">
            <v>X</v>
          </cell>
          <cell r="D6584" t="str">
            <v>All</v>
          </cell>
          <cell r="E6584" t="str">
            <v>Tonnage: tons&lt;2</v>
          </cell>
          <cell r="F6584">
            <v>60</v>
          </cell>
          <cell r="G6584">
            <v>5.0367629999999997</v>
          </cell>
          <cell r="H6584">
            <v>5.5279990000000003</v>
          </cell>
          <cell r="I6584">
            <v>-0.6870984</v>
          </cell>
          <cell r="J6584">
            <v>-0.28115509999999999</v>
          </cell>
          <cell r="K6584">
            <v>0</v>
          </cell>
          <cell r="L6584">
            <v>0.28115509999999999</v>
          </cell>
          <cell r="M6584">
            <v>0.6870984</v>
          </cell>
          <cell r="N6584">
            <v>0.6870984</v>
          </cell>
          <cell r="O6584">
            <v>6</v>
          </cell>
        </row>
        <row r="6585">
          <cell r="A6585" t="str">
            <v>C&amp;I</v>
          </cell>
          <cell r="B6585">
            <v>8</v>
          </cell>
          <cell r="C6585" t="str">
            <v>X</v>
          </cell>
          <cell r="D6585" t="str">
            <v>All</v>
          </cell>
          <cell r="E6585" t="str">
            <v>Tonnage: tons&lt;2</v>
          </cell>
          <cell r="F6585">
            <v>60.5</v>
          </cell>
          <cell r="G6585">
            <v>5.5174789999999998</v>
          </cell>
          <cell r="H6585">
            <v>5.3919980000000001</v>
          </cell>
          <cell r="I6585">
            <v>-0.69010939999999998</v>
          </cell>
          <cell r="J6585">
            <v>-0.2823872</v>
          </cell>
          <cell r="K6585">
            <v>0</v>
          </cell>
          <cell r="L6585">
            <v>0.2823872</v>
          </cell>
          <cell r="M6585">
            <v>0.69010939999999998</v>
          </cell>
          <cell r="N6585">
            <v>0.69010939999999998</v>
          </cell>
          <cell r="O6585">
            <v>6</v>
          </cell>
        </row>
        <row r="6586">
          <cell r="A6586" t="str">
            <v>C&amp;I</v>
          </cell>
          <cell r="B6586">
            <v>9</v>
          </cell>
          <cell r="C6586" t="str">
            <v>X</v>
          </cell>
          <cell r="D6586" t="str">
            <v>All</v>
          </cell>
          <cell r="E6586" t="str">
            <v>Tonnage: tons&lt;2</v>
          </cell>
          <cell r="F6586">
            <v>64</v>
          </cell>
          <cell r="G6586">
            <v>6.2630929999999996</v>
          </cell>
          <cell r="H6586">
            <v>6.0319979999999997</v>
          </cell>
          <cell r="I6586">
            <v>-0.72077159999999996</v>
          </cell>
          <cell r="J6586">
            <v>-0.29493390000000003</v>
          </cell>
          <cell r="K6586">
            <v>0</v>
          </cell>
          <cell r="L6586">
            <v>0.29493390000000003</v>
          </cell>
          <cell r="M6586">
            <v>0.72077159999999996</v>
          </cell>
          <cell r="N6586">
            <v>0.72077159999999996</v>
          </cell>
          <cell r="O6586">
            <v>6</v>
          </cell>
        </row>
        <row r="6587">
          <cell r="A6587" t="str">
            <v>C&amp;I</v>
          </cell>
          <cell r="B6587">
            <v>10</v>
          </cell>
          <cell r="C6587" t="str">
            <v>X</v>
          </cell>
          <cell r="D6587" t="str">
            <v>All</v>
          </cell>
          <cell r="E6587" t="str">
            <v>Tonnage: tons&lt;2</v>
          </cell>
          <cell r="F6587">
            <v>66.5</v>
          </cell>
          <cell r="G6587">
            <v>7.9036860000000004</v>
          </cell>
          <cell r="H6587">
            <v>7.6879980000000003</v>
          </cell>
          <cell r="I6587">
            <v>-0.74567850000000002</v>
          </cell>
          <cell r="J6587">
            <v>-0.3051256</v>
          </cell>
          <cell r="K6587">
            <v>0</v>
          </cell>
          <cell r="L6587">
            <v>0.3051256</v>
          </cell>
          <cell r="M6587">
            <v>0.74567850000000002</v>
          </cell>
          <cell r="N6587">
            <v>0.74567850000000002</v>
          </cell>
          <cell r="O6587">
            <v>6</v>
          </cell>
        </row>
        <row r="6588">
          <cell r="A6588" t="str">
            <v>C&amp;I</v>
          </cell>
          <cell r="B6588">
            <v>11</v>
          </cell>
          <cell r="C6588" t="str">
            <v>X</v>
          </cell>
          <cell r="D6588" t="str">
            <v>All</v>
          </cell>
          <cell r="E6588" t="str">
            <v>Tonnage: tons&lt;2</v>
          </cell>
          <cell r="F6588">
            <v>70.5</v>
          </cell>
          <cell r="G6588">
            <v>8.8953199999999999</v>
          </cell>
          <cell r="H6588">
            <v>7.6159980000000003</v>
          </cell>
          <cell r="I6588">
            <v>-0.78170070000000003</v>
          </cell>
          <cell r="J6588">
            <v>-0.31986560000000003</v>
          </cell>
          <cell r="K6588">
            <v>0</v>
          </cell>
          <cell r="L6588">
            <v>0.31986560000000003</v>
          </cell>
          <cell r="M6588">
            <v>0.78170070000000003</v>
          </cell>
          <cell r="N6588">
            <v>0.78170070000000003</v>
          </cell>
          <cell r="O6588">
            <v>6</v>
          </cell>
        </row>
        <row r="6589">
          <cell r="A6589" t="str">
            <v>C&amp;I</v>
          </cell>
          <cell r="B6589">
            <v>12</v>
          </cell>
          <cell r="C6589" t="str">
            <v>X</v>
          </cell>
          <cell r="D6589" t="str">
            <v>All</v>
          </cell>
          <cell r="E6589" t="str">
            <v>Tonnage: tons&lt;2</v>
          </cell>
          <cell r="F6589">
            <v>75</v>
          </cell>
          <cell r="G6589">
            <v>10.56536</v>
          </cell>
          <cell r="H6589">
            <v>9.4479980000000001</v>
          </cell>
          <cell r="I6589">
            <v>-0.81605240000000001</v>
          </cell>
          <cell r="J6589">
            <v>-0.3339221</v>
          </cell>
          <cell r="K6589">
            <v>0</v>
          </cell>
          <cell r="L6589">
            <v>0.3339221</v>
          </cell>
          <cell r="M6589">
            <v>0.81605240000000001</v>
          </cell>
          <cell r="N6589">
            <v>0.81605240000000001</v>
          </cell>
          <cell r="O6589">
            <v>6</v>
          </cell>
        </row>
        <row r="6590">
          <cell r="A6590" t="str">
            <v>C&amp;I</v>
          </cell>
          <cell r="B6590">
            <v>13</v>
          </cell>
          <cell r="C6590" t="str">
            <v>X</v>
          </cell>
          <cell r="D6590" t="str">
            <v>All</v>
          </cell>
          <cell r="E6590" t="str">
            <v>Tonnage: tons&lt;2</v>
          </cell>
          <cell r="F6590">
            <v>79</v>
          </cell>
          <cell r="G6590">
            <v>12.34496</v>
          </cell>
          <cell r="H6590">
            <v>12.656000000000001</v>
          </cell>
          <cell r="I6590">
            <v>-0.7527218</v>
          </cell>
          <cell r="J6590">
            <v>-0.3080077</v>
          </cell>
          <cell r="K6590">
            <v>0</v>
          </cell>
          <cell r="L6590">
            <v>0.3080077</v>
          </cell>
          <cell r="M6590">
            <v>0.7527218</v>
          </cell>
          <cell r="N6590">
            <v>0.7527218</v>
          </cell>
          <cell r="O6590">
            <v>6</v>
          </cell>
        </row>
        <row r="6591">
          <cell r="A6591" t="str">
            <v>C&amp;I</v>
          </cell>
          <cell r="B6591">
            <v>14</v>
          </cell>
          <cell r="C6591" t="str">
            <v>X</v>
          </cell>
          <cell r="D6591" t="str">
            <v>All</v>
          </cell>
          <cell r="E6591" t="str">
            <v>Tonnage: tons&lt;2</v>
          </cell>
          <cell r="F6591">
            <v>82</v>
          </cell>
          <cell r="G6591">
            <v>13.50723</v>
          </cell>
          <cell r="H6591">
            <v>14.616</v>
          </cell>
          <cell r="I6591">
            <v>-0.79256139999999997</v>
          </cell>
          <cell r="J6591">
            <v>-0.32430969999999998</v>
          </cell>
          <cell r="K6591">
            <v>0</v>
          </cell>
          <cell r="L6591">
            <v>0.32430969999999998</v>
          </cell>
          <cell r="M6591">
            <v>0.79256139999999997</v>
          </cell>
          <cell r="N6591">
            <v>0.79256139999999997</v>
          </cell>
          <cell r="O6591">
            <v>6</v>
          </cell>
        </row>
        <row r="6592">
          <cell r="A6592" t="str">
            <v>C&amp;I</v>
          </cell>
          <cell r="B6592">
            <v>15</v>
          </cell>
          <cell r="C6592" t="str">
            <v>X</v>
          </cell>
          <cell r="D6592" t="str">
            <v>All</v>
          </cell>
          <cell r="E6592" t="str">
            <v>Tonnage: tons&lt;2</v>
          </cell>
          <cell r="F6592">
            <v>85.5</v>
          </cell>
          <cell r="G6592">
            <v>13.2471</v>
          </cell>
          <cell r="H6592">
            <v>14.224</v>
          </cell>
          <cell r="I6592">
            <v>-0.73881289999999999</v>
          </cell>
          <cell r="J6592">
            <v>-0.30231619999999998</v>
          </cell>
          <cell r="K6592">
            <v>0</v>
          </cell>
          <cell r="L6592">
            <v>0.30231619999999998</v>
          </cell>
          <cell r="M6592">
            <v>0.73881289999999999</v>
          </cell>
          <cell r="N6592">
            <v>0.73881289999999999</v>
          </cell>
          <cell r="O6592">
            <v>6</v>
          </cell>
        </row>
        <row r="6593">
          <cell r="A6593" t="str">
            <v>C&amp;I</v>
          </cell>
          <cell r="B6593">
            <v>16</v>
          </cell>
          <cell r="C6593" t="str">
            <v>X</v>
          </cell>
          <cell r="D6593" t="str">
            <v>All</v>
          </cell>
          <cell r="E6593" t="str">
            <v>Tonnage: tons&lt;2</v>
          </cell>
          <cell r="F6593">
            <v>87.5</v>
          </cell>
          <cell r="G6593">
            <v>13.12912</v>
          </cell>
          <cell r="H6593">
            <v>15.023999999999999</v>
          </cell>
          <cell r="I6593">
            <v>-0.74487119999999996</v>
          </cell>
          <cell r="J6593">
            <v>-0.30479519999999999</v>
          </cell>
          <cell r="K6593">
            <v>0</v>
          </cell>
          <cell r="L6593">
            <v>0.30479519999999999</v>
          </cell>
          <cell r="M6593">
            <v>0.74487119999999996</v>
          </cell>
          <cell r="N6593">
            <v>0.74487119999999996</v>
          </cell>
          <cell r="O6593">
            <v>6</v>
          </cell>
        </row>
        <row r="6594">
          <cell r="A6594" t="str">
            <v>C&amp;I</v>
          </cell>
          <cell r="B6594">
            <v>17</v>
          </cell>
          <cell r="C6594" t="str">
            <v>X</v>
          </cell>
          <cell r="D6594" t="str">
            <v>All</v>
          </cell>
          <cell r="E6594" t="str">
            <v>Tonnage: tons&lt;2</v>
          </cell>
          <cell r="F6594">
            <v>88.5</v>
          </cell>
          <cell r="G6594">
            <v>12.038779999999999</v>
          </cell>
          <cell r="H6594">
            <v>14.016</v>
          </cell>
          <cell r="I6594">
            <v>-1.3189329999999999</v>
          </cell>
          <cell r="J6594">
            <v>-0.53969659999999997</v>
          </cell>
          <cell r="K6594">
            <v>0</v>
          </cell>
          <cell r="L6594">
            <v>0.53969659999999997</v>
          </cell>
          <cell r="M6594">
            <v>1.3189329999999999</v>
          </cell>
          <cell r="N6594">
            <v>1.3189329999999999</v>
          </cell>
          <cell r="O6594">
            <v>6</v>
          </cell>
        </row>
        <row r="6595">
          <cell r="A6595" t="str">
            <v>C&amp;I</v>
          </cell>
          <cell r="B6595">
            <v>18</v>
          </cell>
          <cell r="C6595" t="str">
            <v>X</v>
          </cell>
          <cell r="D6595" t="str">
            <v>All</v>
          </cell>
          <cell r="E6595" t="str">
            <v>Tonnage: tons&lt;2</v>
          </cell>
          <cell r="F6595">
            <v>86</v>
          </cell>
          <cell r="G6595">
            <v>11.89728</v>
          </cell>
          <cell r="H6595">
            <v>13.824</v>
          </cell>
          <cell r="I6595">
            <v>-1.093904</v>
          </cell>
          <cell r="J6595">
            <v>-0.44761649999999997</v>
          </cell>
          <cell r="K6595">
            <v>0</v>
          </cell>
          <cell r="L6595">
            <v>0.44761649999999997</v>
          </cell>
          <cell r="M6595">
            <v>1.093904</v>
          </cell>
          <cell r="N6595">
            <v>1.093904</v>
          </cell>
          <cell r="O6595">
            <v>6</v>
          </cell>
        </row>
        <row r="6596">
          <cell r="A6596" t="str">
            <v>C&amp;I</v>
          </cell>
          <cell r="B6596">
            <v>19</v>
          </cell>
          <cell r="C6596" t="str">
            <v>X</v>
          </cell>
          <cell r="D6596" t="str">
            <v>All</v>
          </cell>
          <cell r="E6596" t="str">
            <v>Tonnage: tons&lt;2</v>
          </cell>
          <cell r="F6596">
            <v>83</v>
          </cell>
          <cell r="G6596">
            <v>13.891170000000001</v>
          </cell>
          <cell r="H6596">
            <v>12.247999999999999</v>
          </cell>
          <cell r="I6596">
            <v>-1.051893</v>
          </cell>
          <cell r="J6596">
            <v>-0.43042599999999998</v>
          </cell>
          <cell r="K6596">
            <v>0</v>
          </cell>
          <cell r="L6596">
            <v>0.43042599999999998</v>
          </cell>
          <cell r="M6596">
            <v>1.051893</v>
          </cell>
          <cell r="N6596">
            <v>1.051893</v>
          </cell>
          <cell r="O6596">
            <v>6</v>
          </cell>
        </row>
        <row r="6597">
          <cell r="A6597" t="str">
            <v>C&amp;I</v>
          </cell>
          <cell r="B6597">
            <v>20</v>
          </cell>
          <cell r="C6597" t="str">
            <v>X</v>
          </cell>
          <cell r="D6597" t="str">
            <v>All</v>
          </cell>
          <cell r="E6597" t="str">
            <v>Tonnage: tons&lt;2</v>
          </cell>
          <cell r="F6597">
            <v>78.5</v>
          </cell>
          <cell r="G6597">
            <v>12.901540000000001</v>
          </cell>
          <cell r="H6597">
            <v>9.6239989999999995</v>
          </cell>
          <cell r="I6597">
            <v>-1.049658</v>
          </cell>
          <cell r="J6597">
            <v>-0.42951139999999999</v>
          </cell>
          <cell r="K6597">
            <v>0</v>
          </cell>
          <cell r="L6597">
            <v>0.42951139999999999</v>
          </cell>
          <cell r="M6597">
            <v>1.049658</v>
          </cell>
          <cell r="N6597">
            <v>1.049658</v>
          </cell>
          <cell r="O6597">
            <v>6</v>
          </cell>
        </row>
        <row r="6598">
          <cell r="A6598" t="str">
            <v>C&amp;I</v>
          </cell>
          <cell r="B6598">
            <v>21</v>
          </cell>
          <cell r="C6598" t="str">
            <v>X</v>
          </cell>
          <cell r="D6598" t="str">
            <v>All</v>
          </cell>
          <cell r="E6598" t="str">
            <v>Tonnage: tons&lt;2</v>
          </cell>
          <cell r="F6598">
            <v>74.5</v>
          </cell>
          <cell r="G6598">
            <v>11.70373</v>
          </cell>
          <cell r="H6598">
            <v>9.9679979999999997</v>
          </cell>
          <cell r="I6598">
            <v>-0.86909570000000003</v>
          </cell>
          <cell r="J6598">
            <v>-0.35562690000000002</v>
          </cell>
          <cell r="K6598">
            <v>0</v>
          </cell>
          <cell r="L6598">
            <v>0.35562690000000002</v>
          </cell>
          <cell r="M6598">
            <v>0.86909570000000003</v>
          </cell>
          <cell r="N6598">
            <v>0.86909570000000003</v>
          </cell>
          <cell r="O6598">
            <v>6</v>
          </cell>
        </row>
        <row r="6599">
          <cell r="A6599" t="str">
            <v>C&amp;I</v>
          </cell>
          <cell r="B6599">
            <v>22</v>
          </cell>
          <cell r="C6599" t="str">
            <v>X</v>
          </cell>
          <cell r="D6599" t="str">
            <v>All</v>
          </cell>
          <cell r="E6599" t="str">
            <v>Tonnage: tons&lt;2</v>
          </cell>
          <cell r="F6599">
            <v>73</v>
          </cell>
          <cell r="G6599">
            <v>10.329879999999999</v>
          </cell>
          <cell r="H6599">
            <v>9.1439979999999998</v>
          </cell>
          <cell r="I6599">
            <v>-0.92976239999999999</v>
          </cell>
          <cell r="J6599">
            <v>-0.38045119999999999</v>
          </cell>
          <cell r="K6599">
            <v>0</v>
          </cell>
          <cell r="L6599">
            <v>0.38045119999999999</v>
          </cell>
          <cell r="M6599">
            <v>0.92976239999999999</v>
          </cell>
          <cell r="N6599">
            <v>0.92976239999999999</v>
          </cell>
          <cell r="O6599">
            <v>6</v>
          </cell>
        </row>
        <row r="6600">
          <cell r="A6600" t="str">
            <v>C&amp;I</v>
          </cell>
          <cell r="B6600">
            <v>23</v>
          </cell>
          <cell r="C6600" t="str">
            <v>X</v>
          </cell>
          <cell r="D6600" t="str">
            <v>All</v>
          </cell>
          <cell r="E6600" t="str">
            <v>Tonnage: tons&lt;2</v>
          </cell>
          <cell r="F6600">
            <v>71.5</v>
          </cell>
          <cell r="G6600">
            <v>7.1930870000000002</v>
          </cell>
          <cell r="H6600">
            <v>8.1359980000000007</v>
          </cell>
          <cell r="I6600">
            <v>-0.83534189999999997</v>
          </cell>
          <cell r="J6600">
            <v>-0.34181509999999998</v>
          </cell>
          <cell r="K6600">
            <v>0</v>
          </cell>
          <cell r="L6600">
            <v>0.34181509999999998</v>
          </cell>
          <cell r="M6600">
            <v>0.83534189999999997</v>
          </cell>
          <cell r="N6600">
            <v>0.83534189999999997</v>
          </cell>
          <cell r="O6600">
            <v>6</v>
          </cell>
        </row>
        <row r="6601">
          <cell r="A6601" t="str">
            <v>C&amp;I</v>
          </cell>
          <cell r="B6601">
            <v>24</v>
          </cell>
          <cell r="C6601" t="str">
            <v>X</v>
          </cell>
          <cell r="D6601" t="str">
            <v>All</v>
          </cell>
          <cell r="E6601" t="str">
            <v>Tonnage: tons&lt;2</v>
          </cell>
          <cell r="F6601">
            <v>71</v>
          </cell>
          <cell r="G6601">
            <v>5.2899789999999998</v>
          </cell>
          <cell r="H6601">
            <v>5.7359970000000002</v>
          </cell>
          <cell r="I6601">
            <v>-0.75454460000000001</v>
          </cell>
          <cell r="J6601">
            <v>-0.30875360000000002</v>
          </cell>
          <cell r="K6601">
            <v>0</v>
          </cell>
          <cell r="L6601">
            <v>0.30875360000000002</v>
          </cell>
          <cell r="M6601">
            <v>0.75454460000000001</v>
          </cell>
          <cell r="N6601">
            <v>0.75454460000000001</v>
          </cell>
          <cell r="O6601">
            <v>6</v>
          </cell>
        </row>
        <row r="6602">
          <cell r="A6602" t="str">
            <v>C&amp;I</v>
          </cell>
          <cell r="B6602">
            <v>1</v>
          </cell>
          <cell r="C6602" t="str">
            <v>X</v>
          </cell>
          <cell r="D6602" t="str">
            <v>PCT</v>
          </cell>
          <cell r="E6602" t="str">
            <v>ACs per customer: 1</v>
          </cell>
          <cell r="F6602">
            <v>62.899299999999997</v>
          </cell>
          <cell r="G6602">
            <v>3.0671780000000002</v>
          </cell>
          <cell r="H6602">
            <v>2.9308999999999998</v>
          </cell>
          <cell r="I6602">
            <v>-0.2232895</v>
          </cell>
          <cell r="J6602">
            <v>-9.13683E-2</v>
          </cell>
          <cell r="K6602">
            <v>0</v>
          </cell>
          <cell r="L6602">
            <v>9.13683E-2</v>
          </cell>
          <cell r="M6602">
            <v>0.2232895</v>
          </cell>
          <cell r="N6602">
            <v>0.2232895</v>
          </cell>
          <cell r="O6602">
            <v>155</v>
          </cell>
        </row>
        <row r="6603">
          <cell r="A6603" t="str">
            <v>C&amp;I</v>
          </cell>
          <cell r="B6603">
            <v>2</v>
          </cell>
          <cell r="C6603" t="str">
            <v>X</v>
          </cell>
          <cell r="D6603" t="str">
            <v>PCT</v>
          </cell>
          <cell r="E6603" t="str">
            <v>ACs per customer: 1</v>
          </cell>
          <cell r="F6603">
            <v>61.715899999999998</v>
          </cell>
          <cell r="G6603">
            <v>2.9242520000000001</v>
          </cell>
          <cell r="H6603">
            <v>2.8266070000000001</v>
          </cell>
          <cell r="I6603">
            <v>-0.21987209999999999</v>
          </cell>
          <cell r="J6603">
            <v>-8.9969900000000005E-2</v>
          </cell>
          <cell r="K6603">
            <v>0</v>
          </cell>
          <cell r="L6603">
            <v>8.9969900000000005E-2</v>
          </cell>
          <cell r="M6603">
            <v>0.21987209999999999</v>
          </cell>
          <cell r="N6603">
            <v>0.21987209999999999</v>
          </cell>
          <cell r="O6603">
            <v>155</v>
          </cell>
        </row>
        <row r="6604">
          <cell r="A6604" t="str">
            <v>C&amp;I</v>
          </cell>
          <cell r="B6604">
            <v>3</v>
          </cell>
          <cell r="C6604" t="str">
            <v>X</v>
          </cell>
          <cell r="D6604" t="str">
            <v>PCT</v>
          </cell>
          <cell r="E6604" t="str">
            <v>ACs per customer: 1</v>
          </cell>
          <cell r="F6604">
            <v>61.032400000000003</v>
          </cell>
          <cell r="G6604">
            <v>2.8167550000000001</v>
          </cell>
          <cell r="H6604">
            <v>2.6382089999999998</v>
          </cell>
          <cell r="I6604">
            <v>-0.21834519999999999</v>
          </cell>
          <cell r="J6604">
            <v>-8.9345099999999997E-2</v>
          </cell>
          <cell r="K6604">
            <v>0</v>
          </cell>
          <cell r="L6604">
            <v>8.9345099999999997E-2</v>
          </cell>
          <cell r="M6604">
            <v>0.21834519999999999</v>
          </cell>
          <cell r="N6604">
            <v>0.21834519999999999</v>
          </cell>
          <cell r="O6604">
            <v>155</v>
          </cell>
        </row>
        <row r="6605">
          <cell r="A6605" t="str">
            <v>C&amp;I</v>
          </cell>
          <cell r="B6605">
            <v>4</v>
          </cell>
          <cell r="C6605" t="str">
            <v>X</v>
          </cell>
          <cell r="D6605" t="str">
            <v>PCT</v>
          </cell>
          <cell r="E6605" t="str">
            <v>ACs per customer: 1</v>
          </cell>
          <cell r="F6605">
            <v>59.899299999999997</v>
          </cell>
          <cell r="G6605">
            <v>2.7905859999999998</v>
          </cell>
          <cell r="H6605">
            <v>2.667986</v>
          </cell>
          <cell r="I6605">
            <v>-0.21718670000000001</v>
          </cell>
          <cell r="J6605">
            <v>-8.8871099999999995E-2</v>
          </cell>
          <cell r="K6605">
            <v>0</v>
          </cell>
          <cell r="L6605">
            <v>8.8871099999999995E-2</v>
          </cell>
          <cell r="M6605">
            <v>0.21718670000000001</v>
          </cell>
          <cell r="N6605">
            <v>0.21718670000000001</v>
          </cell>
          <cell r="O6605">
            <v>155</v>
          </cell>
        </row>
        <row r="6606">
          <cell r="A6606" t="str">
            <v>C&amp;I</v>
          </cell>
          <cell r="B6606">
            <v>5</v>
          </cell>
          <cell r="C6606" t="str">
            <v>X</v>
          </cell>
          <cell r="D6606" t="str">
            <v>PCT</v>
          </cell>
          <cell r="E6606" t="str">
            <v>ACs per customer: 1</v>
          </cell>
          <cell r="F6606">
            <v>59.899299999999997</v>
          </cell>
          <cell r="G6606">
            <v>2.7706119999999999</v>
          </cell>
          <cell r="H6606">
            <v>2.6358990000000002</v>
          </cell>
          <cell r="I6606">
            <v>-0.2169885</v>
          </cell>
          <cell r="J6606">
            <v>-8.8789900000000005E-2</v>
          </cell>
          <cell r="K6606">
            <v>0</v>
          </cell>
          <cell r="L6606">
            <v>8.8789900000000005E-2</v>
          </cell>
          <cell r="M6606">
            <v>0.2169885</v>
          </cell>
          <cell r="N6606">
            <v>0.2169885</v>
          </cell>
          <cell r="O6606">
            <v>155</v>
          </cell>
        </row>
        <row r="6607">
          <cell r="A6607" t="str">
            <v>C&amp;I</v>
          </cell>
          <cell r="B6607">
            <v>6</v>
          </cell>
          <cell r="C6607" t="str">
            <v>X</v>
          </cell>
          <cell r="D6607" t="str">
            <v>PCT</v>
          </cell>
          <cell r="E6607" t="str">
            <v>ACs per customer: 1</v>
          </cell>
          <cell r="F6607">
            <v>59.532400000000003</v>
          </cell>
          <cell r="G6607">
            <v>3.069312</v>
          </cell>
          <cell r="H6607">
            <v>3.0598040000000002</v>
          </cell>
          <cell r="I6607">
            <v>-0.21701480000000001</v>
          </cell>
          <cell r="J6607">
            <v>-8.8800699999999996E-2</v>
          </cell>
          <cell r="K6607">
            <v>0</v>
          </cell>
          <cell r="L6607">
            <v>8.8800699999999996E-2</v>
          </cell>
          <cell r="M6607">
            <v>0.21701480000000001</v>
          </cell>
          <cell r="N6607">
            <v>0.21701480000000001</v>
          </cell>
          <cell r="O6607">
            <v>155</v>
          </cell>
        </row>
        <row r="6608">
          <cell r="A6608" t="str">
            <v>C&amp;I</v>
          </cell>
          <cell r="B6608">
            <v>7</v>
          </cell>
          <cell r="C6608" t="str">
            <v>X</v>
          </cell>
          <cell r="D6608" t="str">
            <v>PCT</v>
          </cell>
          <cell r="E6608" t="str">
            <v>ACs per customer: 1</v>
          </cell>
          <cell r="F6608">
            <v>58.899299999999997</v>
          </cell>
          <cell r="G6608">
            <v>3.2393109999999998</v>
          </cell>
          <cell r="H6608">
            <v>3.1816930000000001</v>
          </cell>
          <cell r="I6608">
            <v>-0.21855620000000001</v>
          </cell>
          <cell r="J6608">
            <v>-8.9431399999999994E-2</v>
          </cell>
          <cell r="K6608">
            <v>0</v>
          </cell>
          <cell r="L6608">
            <v>8.9431399999999994E-2</v>
          </cell>
          <cell r="M6608">
            <v>0.21855620000000001</v>
          </cell>
          <cell r="N6608">
            <v>0.21855620000000001</v>
          </cell>
          <cell r="O6608">
            <v>155</v>
          </cell>
        </row>
        <row r="6609">
          <cell r="A6609" t="str">
            <v>C&amp;I</v>
          </cell>
          <cell r="B6609">
            <v>8</v>
          </cell>
          <cell r="C6609" t="str">
            <v>X</v>
          </cell>
          <cell r="D6609" t="str">
            <v>PCT</v>
          </cell>
          <cell r="E6609" t="str">
            <v>ACs per customer: 1</v>
          </cell>
          <cell r="F6609">
            <v>60.5</v>
          </cell>
          <cell r="G6609">
            <v>3.5490400000000002</v>
          </cell>
          <cell r="H6609">
            <v>3.262019</v>
          </cell>
          <cell r="I6609">
            <v>-0.2210134</v>
          </cell>
          <cell r="J6609">
            <v>-9.0436900000000001E-2</v>
          </cell>
          <cell r="K6609">
            <v>0</v>
          </cell>
          <cell r="L6609">
            <v>9.0436900000000001E-2</v>
          </cell>
          <cell r="M6609">
            <v>0.2210134</v>
          </cell>
          <cell r="N6609">
            <v>0.2210134</v>
          </cell>
          <cell r="O6609">
            <v>155</v>
          </cell>
        </row>
        <row r="6610">
          <cell r="A6610" t="str">
            <v>C&amp;I</v>
          </cell>
          <cell r="B6610">
            <v>9</v>
          </cell>
          <cell r="C6610" t="str">
            <v>X</v>
          </cell>
          <cell r="D6610" t="str">
            <v>PCT</v>
          </cell>
          <cell r="E6610" t="str">
            <v>ACs per customer: 1</v>
          </cell>
          <cell r="F6610">
            <v>64.733800000000002</v>
          </cell>
          <cell r="G6610">
            <v>4.2112850000000002</v>
          </cell>
          <cell r="H6610">
            <v>3.8974850000000001</v>
          </cell>
          <cell r="I6610">
            <v>-0.2305275</v>
          </cell>
          <cell r="J6610">
            <v>-9.4329999999999997E-2</v>
          </cell>
          <cell r="K6610">
            <v>0</v>
          </cell>
          <cell r="L6610">
            <v>9.4329999999999997E-2</v>
          </cell>
          <cell r="M6610">
            <v>0.2305275</v>
          </cell>
          <cell r="N6610">
            <v>0.2305275</v>
          </cell>
          <cell r="O6610">
            <v>155</v>
          </cell>
        </row>
        <row r="6611">
          <cell r="A6611" t="str">
            <v>C&amp;I</v>
          </cell>
          <cell r="B6611">
            <v>10</v>
          </cell>
          <cell r="C6611" t="str">
            <v>X</v>
          </cell>
          <cell r="D6611" t="str">
            <v>PCT</v>
          </cell>
          <cell r="E6611" t="str">
            <v>ACs per customer: 1</v>
          </cell>
          <cell r="F6611">
            <v>67.417199999999994</v>
          </cell>
          <cell r="G6611">
            <v>6.074783</v>
          </cell>
          <cell r="H6611">
            <v>5.968718</v>
          </cell>
          <cell r="I6611">
            <v>-0.24102860000000001</v>
          </cell>
          <cell r="J6611">
            <v>-9.8626900000000003E-2</v>
          </cell>
          <cell r="K6611">
            <v>0</v>
          </cell>
          <cell r="L6611">
            <v>9.8626900000000003E-2</v>
          </cell>
          <cell r="M6611">
            <v>0.24102860000000001</v>
          </cell>
          <cell r="N6611">
            <v>0.24102860000000001</v>
          </cell>
          <cell r="O6611">
            <v>155</v>
          </cell>
        </row>
        <row r="6612">
          <cell r="A6612" t="str">
            <v>C&amp;I</v>
          </cell>
          <cell r="B6612">
            <v>11</v>
          </cell>
          <cell r="C6612" t="str">
            <v>X</v>
          </cell>
          <cell r="D6612" t="str">
            <v>PCT</v>
          </cell>
          <cell r="E6612" t="str">
            <v>ACs per customer: 1</v>
          </cell>
          <cell r="F6612">
            <v>71.417199999999994</v>
          </cell>
          <cell r="G6612">
            <v>7.5712250000000001</v>
          </cell>
          <cell r="H6612">
            <v>7.6682959999999998</v>
          </cell>
          <cell r="I6612">
            <v>-0.28115430000000002</v>
          </cell>
          <cell r="J6612">
            <v>-0.1150461</v>
          </cell>
          <cell r="K6612">
            <v>0</v>
          </cell>
          <cell r="L6612">
            <v>0.1150461</v>
          </cell>
          <cell r="M6612">
            <v>0.28115430000000002</v>
          </cell>
          <cell r="N6612">
            <v>0.28115430000000002</v>
          </cell>
          <cell r="O6612">
            <v>155</v>
          </cell>
        </row>
        <row r="6613">
          <cell r="A6613" t="str">
            <v>C&amp;I</v>
          </cell>
          <cell r="B6613">
            <v>12</v>
          </cell>
          <cell r="C6613" t="str">
            <v>X</v>
          </cell>
          <cell r="D6613" t="str">
            <v>PCT</v>
          </cell>
          <cell r="E6613" t="str">
            <v>ACs per customer: 1</v>
          </cell>
          <cell r="F6613">
            <v>74.816599999999994</v>
          </cell>
          <cell r="G6613">
            <v>8.4406269999999992</v>
          </cell>
          <cell r="H6613">
            <v>8.7326259999999998</v>
          </cell>
          <cell r="I6613">
            <v>-0.26734039999999998</v>
          </cell>
          <cell r="J6613">
            <v>-0.1093935</v>
          </cell>
          <cell r="K6613">
            <v>0</v>
          </cell>
          <cell r="L6613">
            <v>0.1093935</v>
          </cell>
          <cell r="M6613">
            <v>0.26734039999999998</v>
          </cell>
          <cell r="N6613">
            <v>0.26734039999999998</v>
          </cell>
          <cell r="O6613">
            <v>155</v>
          </cell>
        </row>
        <row r="6614">
          <cell r="A6614" t="str">
            <v>C&amp;I</v>
          </cell>
          <cell r="B6614">
            <v>13</v>
          </cell>
          <cell r="C6614" t="str">
            <v>X</v>
          </cell>
          <cell r="D6614" t="str">
            <v>PCT</v>
          </cell>
          <cell r="E6614" t="str">
            <v>ACs per customer: 1</v>
          </cell>
          <cell r="F6614">
            <v>79.183400000000006</v>
          </cell>
          <cell r="G6614">
            <v>9.1057400000000008</v>
          </cell>
          <cell r="H6614">
            <v>9.0351309999999998</v>
          </cell>
          <cell r="I6614">
            <v>-0.25587290000000001</v>
          </cell>
          <cell r="J6614">
            <v>-0.10470110000000001</v>
          </cell>
          <cell r="K6614">
            <v>0</v>
          </cell>
          <cell r="L6614">
            <v>0.10470110000000001</v>
          </cell>
          <cell r="M6614">
            <v>0.25587290000000001</v>
          </cell>
          <cell r="N6614">
            <v>0.25587290000000001</v>
          </cell>
          <cell r="O6614">
            <v>155</v>
          </cell>
        </row>
        <row r="6615">
          <cell r="A6615" t="str">
            <v>C&amp;I</v>
          </cell>
          <cell r="B6615">
            <v>14</v>
          </cell>
          <cell r="C6615" t="str">
            <v>X</v>
          </cell>
          <cell r="D6615" t="str">
            <v>PCT</v>
          </cell>
          <cell r="E6615" t="str">
            <v>ACs per customer: 1</v>
          </cell>
          <cell r="F6615">
            <v>82.733800000000002</v>
          </cell>
          <cell r="G6615">
            <v>9.5478939999999994</v>
          </cell>
          <cell r="H6615">
            <v>9.6357780000000002</v>
          </cell>
          <cell r="I6615">
            <v>-0.26647490000000001</v>
          </cell>
          <cell r="J6615">
            <v>-0.10903939999999999</v>
          </cell>
          <cell r="K6615">
            <v>0</v>
          </cell>
          <cell r="L6615">
            <v>0.10903939999999999</v>
          </cell>
          <cell r="M6615">
            <v>0.26647490000000001</v>
          </cell>
          <cell r="N6615">
            <v>0.26647490000000001</v>
          </cell>
          <cell r="O6615">
            <v>155</v>
          </cell>
        </row>
        <row r="6616">
          <cell r="A6616" t="str">
            <v>C&amp;I</v>
          </cell>
          <cell r="B6616">
            <v>15</v>
          </cell>
          <cell r="C6616" t="str">
            <v>X</v>
          </cell>
          <cell r="D6616" t="str">
            <v>PCT</v>
          </cell>
          <cell r="E6616" t="str">
            <v>ACs per customer: 1</v>
          </cell>
          <cell r="F6616">
            <v>85.866900000000001</v>
          </cell>
          <cell r="G6616">
            <v>10.33173</v>
          </cell>
          <cell r="H6616">
            <v>9.9253800000000005</v>
          </cell>
          <cell r="I6616">
            <v>-0.24683179999999999</v>
          </cell>
          <cell r="J6616">
            <v>-0.1010016</v>
          </cell>
          <cell r="K6616">
            <v>0</v>
          </cell>
          <cell r="L6616">
            <v>0.1010016</v>
          </cell>
          <cell r="M6616">
            <v>0.24683179999999999</v>
          </cell>
          <cell r="N6616">
            <v>0.24683179999999999</v>
          </cell>
          <cell r="O6616">
            <v>155</v>
          </cell>
        </row>
        <row r="6617">
          <cell r="A6617" t="str">
            <v>C&amp;I</v>
          </cell>
          <cell r="B6617">
            <v>16</v>
          </cell>
          <cell r="C6617" t="str">
            <v>X</v>
          </cell>
          <cell r="D6617" t="str">
            <v>PCT</v>
          </cell>
          <cell r="E6617" t="str">
            <v>ACs per customer: 1</v>
          </cell>
          <cell r="F6617">
            <v>87.316599999999994</v>
          </cell>
          <cell r="G6617">
            <v>10.340450000000001</v>
          </cell>
          <cell r="H6617">
            <v>10.16253</v>
          </cell>
          <cell r="I6617">
            <v>-0.29350700000000002</v>
          </cell>
          <cell r="J6617">
            <v>-0.1201007</v>
          </cell>
          <cell r="K6617">
            <v>0</v>
          </cell>
          <cell r="L6617">
            <v>0.1201007</v>
          </cell>
          <cell r="M6617">
            <v>0.29350700000000002</v>
          </cell>
          <cell r="N6617">
            <v>0.29350700000000002</v>
          </cell>
          <cell r="O6617">
            <v>155</v>
          </cell>
        </row>
        <row r="6618">
          <cell r="A6618" t="str">
            <v>C&amp;I</v>
          </cell>
          <cell r="B6618">
            <v>17</v>
          </cell>
          <cell r="C6618" t="str">
            <v>X</v>
          </cell>
          <cell r="D6618" t="str">
            <v>PCT</v>
          </cell>
          <cell r="E6618" t="str">
            <v>ACs per customer: 1</v>
          </cell>
          <cell r="F6618">
            <v>87.949700000000007</v>
          </cell>
          <cell r="G6618">
            <v>10.37091</v>
          </cell>
          <cell r="H6618">
            <v>9.7594010000000004</v>
          </cell>
          <cell r="I6618">
            <v>-0.30582579999999998</v>
          </cell>
          <cell r="J6618">
            <v>-0.12514140000000001</v>
          </cell>
          <cell r="K6618">
            <v>0</v>
          </cell>
          <cell r="L6618">
            <v>0.12514140000000001</v>
          </cell>
          <cell r="M6618">
            <v>0.30582579999999998</v>
          </cell>
          <cell r="N6618">
            <v>0.30582579999999998</v>
          </cell>
          <cell r="O6618">
            <v>155</v>
          </cell>
        </row>
        <row r="6619">
          <cell r="A6619" t="str">
            <v>C&amp;I</v>
          </cell>
          <cell r="B6619">
            <v>18</v>
          </cell>
          <cell r="C6619" t="str">
            <v>X</v>
          </cell>
          <cell r="D6619" t="str">
            <v>PCT</v>
          </cell>
          <cell r="E6619" t="str">
            <v>ACs per customer: 1</v>
          </cell>
          <cell r="F6619">
            <v>86.733800000000002</v>
          </cell>
          <cell r="G6619">
            <v>8.7633080000000003</v>
          </cell>
          <cell r="H6619">
            <v>9.4716360000000002</v>
          </cell>
          <cell r="I6619">
            <v>-0.31399650000000001</v>
          </cell>
          <cell r="J6619">
            <v>-0.12848480000000001</v>
          </cell>
          <cell r="K6619">
            <v>0</v>
          </cell>
          <cell r="L6619">
            <v>0.12848480000000001</v>
          </cell>
          <cell r="M6619">
            <v>0.31399650000000001</v>
          </cell>
          <cell r="N6619">
            <v>0.31399650000000001</v>
          </cell>
          <cell r="O6619">
            <v>155</v>
          </cell>
        </row>
        <row r="6620">
          <cell r="A6620" t="str">
            <v>C&amp;I</v>
          </cell>
          <cell r="B6620">
            <v>19</v>
          </cell>
          <cell r="C6620" t="str">
            <v>X</v>
          </cell>
          <cell r="D6620" t="str">
            <v>PCT</v>
          </cell>
          <cell r="E6620" t="str">
            <v>ACs per customer: 1</v>
          </cell>
          <cell r="F6620">
            <v>83.550299999999993</v>
          </cell>
          <cell r="G6620">
            <v>8.2076770000000003</v>
          </cell>
          <cell r="H6620">
            <v>8.3768130000000003</v>
          </cell>
          <cell r="I6620">
            <v>-0.3206367</v>
          </cell>
          <cell r="J6620">
            <v>-0.13120190000000001</v>
          </cell>
          <cell r="K6620">
            <v>0</v>
          </cell>
          <cell r="L6620">
            <v>0.13120190000000001</v>
          </cell>
          <cell r="M6620">
            <v>0.3206367</v>
          </cell>
          <cell r="N6620">
            <v>0.3206367</v>
          </cell>
          <cell r="O6620">
            <v>155</v>
          </cell>
        </row>
        <row r="6621">
          <cell r="A6621" t="str">
            <v>C&amp;I</v>
          </cell>
          <cell r="B6621">
            <v>20</v>
          </cell>
          <cell r="C6621" t="str">
            <v>X</v>
          </cell>
          <cell r="D6621" t="str">
            <v>PCT</v>
          </cell>
          <cell r="E6621" t="str">
            <v>ACs per customer: 1</v>
          </cell>
          <cell r="F6621">
            <v>78.316599999999994</v>
          </cell>
          <cell r="G6621">
            <v>6.8113460000000003</v>
          </cell>
          <cell r="H6621">
            <v>7.1398239999999999</v>
          </cell>
          <cell r="I6621">
            <v>-0.28722829999999999</v>
          </cell>
          <cell r="J6621">
            <v>-0.1175315</v>
          </cell>
          <cell r="K6621">
            <v>0</v>
          </cell>
          <cell r="L6621">
            <v>0.1175315</v>
          </cell>
          <cell r="M6621">
            <v>0.28722829999999999</v>
          </cell>
          <cell r="N6621">
            <v>0.28722829999999999</v>
          </cell>
          <cell r="O6621">
            <v>155</v>
          </cell>
        </row>
        <row r="6622">
          <cell r="A6622" t="str">
            <v>C&amp;I</v>
          </cell>
          <cell r="B6622">
            <v>21</v>
          </cell>
          <cell r="C6622" t="str">
            <v>X</v>
          </cell>
          <cell r="D6622" t="str">
            <v>PCT</v>
          </cell>
          <cell r="E6622" t="str">
            <v>ACs per customer: 1</v>
          </cell>
          <cell r="F6622">
            <v>73.766199999999998</v>
          </cell>
          <cell r="G6622">
            <v>6.1800139999999999</v>
          </cell>
          <cell r="H6622">
            <v>6.5179819999999999</v>
          </cell>
          <cell r="I6622">
            <v>-0.27015820000000001</v>
          </cell>
          <cell r="J6622">
            <v>-0.11054650000000001</v>
          </cell>
          <cell r="K6622">
            <v>0</v>
          </cell>
          <cell r="L6622">
            <v>0.11054650000000001</v>
          </cell>
          <cell r="M6622">
            <v>0.27015820000000001</v>
          </cell>
          <cell r="N6622">
            <v>0.27015820000000001</v>
          </cell>
          <cell r="O6622">
            <v>155</v>
          </cell>
        </row>
        <row r="6623">
          <cell r="A6623" t="str">
            <v>C&amp;I</v>
          </cell>
          <cell r="B6623">
            <v>22</v>
          </cell>
          <cell r="C6623" t="str">
            <v>X</v>
          </cell>
          <cell r="D6623" t="str">
            <v>PCT</v>
          </cell>
          <cell r="E6623" t="str">
            <v>ACs per customer: 1</v>
          </cell>
          <cell r="F6623">
            <v>72.449700000000007</v>
          </cell>
          <cell r="G6623">
            <v>4.9138279999999996</v>
          </cell>
          <cell r="H6623">
            <v>5.2777180000000001</v>
          </cell>
          <cell r="I6623">
            <v>-0.27363369999999998</v>
          </cell>
          <cell r="J6623">
            <v>-0.1119687</v>
          </cell>
          <cell r="K6623">
            <v>0</v>
          </cell>
          <cell r="L6623">
            <v>0.1119687</v>
          </cell>
          <cell r="M6623">
            <v>0.27363369999999998</v>
          </cell>
          <cell r="N6623">
            <v>0.27363369999999998</v>
          </cell>
          <cell r="O6623">
            <v>155</v>
          </cell>
        </row>
        <row r="6624">
          <cell r="A6624" t="str">
            <v>C&amp;I</v>
          </cell>
          <cell r="B6624">
            <v>23</v>
          </cell>
          <cell r="C6624" t="str">
            <v>X</v>
          </cell>
          <cell r="D6624" t="str">
            <v>PCT</v>
          </cell>
          <cell r="E6624" t="str">
            <v>ACs per customer: 1</v>
          </cell>
          <cell r="F6624">
            <v>70.949700000000007</v>
          </cell>
          <cell r="G6624">
            <v>4.0188519999999999</v>
          </cell>
          <cell r="H6624">
            <v>4.4380470000000001</v>
          </cell>
          <cell r="I6624">
            <v>-0.2455427</v>
          </cell>
          <cell r="J6624">
            <v>-0.1004741</v>
          </cell>
          <cell r="K6624">
            <v>0</v>
          </cell>
          <cell r="L6624">
            <v>0.1004741</v>
          </cell>
          <cell r="M6624">
            <v>0.2455427</v>
          </cell>
          <cell r="N6624">
            <v>0.2455427</v>
          </cell>
          <cell r="O6624">
            <v>155</v>
          </cell>
        </row>
        <row r="6625">
          <cell r="A6625" t="str">
            <v>C&amp;I</v>
          </cell>
          <cell r="B6625">
            <v>24</v>
          </cell>
          <cell r="C6625" t="str">
            <v>X</v>
          </cell>
          <cell r="D6625" t="str">
            <v>PCT</v>
          </cell>
          <cell r="E6625" t="str">
            <v>ACs per customer: 1</v>
          </cell>
          <cell r="F6625">
            <v>70.082800000000006</v>
          </cell>
          <cell r="G6625">
            <v>3.8953039999999999</v>
          </cell>
          <cell r="H6625">
            <v>3.928223</v>
          </cell>
          <cell r="I6625">
            <v>-0.24051810000000001</v>
          </cell>
          <cell r="J6625">
            <v>-9.8418099999999994E-2</v>
          </cell>
          <cell r="K6625">
            <v>0</v>
          </cell>
          <cell r="L6625">
            <v>9.8418099999999994E-2</v>
          </cell>
          <cell r="M6625">
            <v>0.24051810000000001</v>
          </cell>
          <cell r="N6625">
            <v>0.24051810000000001</v>
          </cell>
          <cell r="O6625">
            <v>155</v>
          </cell>
        </row>
        <row r="6626">
          <cell r="A6626" t="str">
            <v>C&amp;I</v>
          </cell>
          <cell r="B6626">
            <v>1</v>
          </cell>
          <cell r="C6626" t="str">
            <v>X</v>
          </cell>
          <cell r="D6626" t="str">
            <v>PCT</v>
          </cell>
          <cell r="E6626" t="str">
            <v>ACs per customer: 2-3</v>
          </cell>
          <cell r="F6626">
            <v>64</v>
          </cell>
          <cell r="G6626">
            <v>2.4486490000000001</v>
          </cell>
          <cell r="H6626">
            <v>1.8555109999999999</v>
          </cell>
          <cell r="I6626">
            <v>-0.75564319999999996</v>
          </cell>
          <cell r="J6626">
            <v>-0.30920310000000001</v>
          </cell>
          <cell r="K6626">
            <v>0</v>
          </cell>
          <cell r="L6626">
            <v>0.30920310000000001</v>
          </cell>
          <cell r="M6626">
            <v>0.75564319999999996</v>
          </cell>
          <cell r="N6626">
            <v>0.75564319999999996</v>
          </cell>
          <cell r="O6626">
            <v>93</v>
          </cell>
        </row>
        <row r="6627">
          <cell r="A6627" t="str">
            <v>C&amp;I</v>
          </cell>
          <cell r="B6627">
            <v>2</v>
          </cell>
          <cell r="C6627" t="str">
            <v>X</v>
          </cell>
          <cell r="D6627" t="str">
            <v>PCT</v>
          </cell>
          <cell r="E6627" t="str">
            <v>ACs per customer: 2-3</v>
          </cell>
          <cell r="F6627">
            <v>63</v>
          </cell>
          <cell r="G6627">
            <v>2.3313809999999999</v>
          </cell>
          <cell r="H6627">
            <v>1.945897</v>
          </cell>
          <cell r="I6627">
            <v>-0.75096949999999996</v>
          </cell>
          <cell r="J6627">
            <v>-0.30729060000000002</v>
          </cell>
          <cell r="K6627">
            <v>0</v>
          </cell>
          <cell r="L6627">
            <v>0.30729060000000002</v>
          </cell>
          <cell r="M6627">
            <v>0.75096949999999996</v>
          </cell>
          <cell r="N6627">
            <v>0.75096949999999996</v>
          </cell>
          <cell r="O6627">
            <v>93</v>
          </cell>
        </row>
        <row r="6628">
          <cell r="A6628" t="str">
            <v>C&amp;I</v>
          </cell>
          <cell r="B6628">
            <v>3</v>
          </cell>
          <cell r="C6628" t="str">
            <v>X</v>
          </cell>
          <cell r="D6628" t="str">
            <v>PCT</v>
          </cell>
          <cell r="E6628" t="str">
            <v>ACs per customer: 2-3</v>
          </cell>
          <cell r="F6628">
            <v>62.5</v>
          </cell>
          <cell r="G6628">
            <v>2.314117</v>
          </cell>
          <cell r="H6628">
            <v>1.7867569999999999</v>
          </cell>
          <cell r="I6628">
            <v>-0.74991490000000005</v>
          </cell>
          <cell r="J6628">
            <v>-0.3068591</v>
          </cell>
          <cell r="K6628">
            <v>0</v>
          </cell>
          <cell r="L6628">
            <v>0.3068591</v>
          </cell>
          <cell r="M6628">
            <v>0.74991490000000005</v>
          </cell>
          <cell r="N6628">
            <v>0.74991490000000005</v>
          </cell>
          <cell r="O6628">
            <v>93</v>
          </cell>
        </row>
        <row r="6629">
          <cell r="A6629" t="str">
            <v>C&amp;I</v>
          </cell>
          <cell r="B6629">
            <v>4</v>
          </cell>
          <cell r="C6629" t="str">
            <v>X</v>
          </cell>
          <cell r="D6629" t="str">
            <v>PCT</v>
          </cell>
          <cell r="E6629" t="str">
            <v>ACs per customer: 2-3</v>
          </cell>
          <cell r="F6629">
            <v>61</v>
          </cell>
          <cell r="G6629">
            <v>2.2340939999999998</v>
          </cell>
          <cell r="H6629">
            <v>1.858997</v>
          </cell>
          <cell r="I6629">
            <v>-0.74941679999999999</v>
          </cell>
          <cell r="J6629">
            <v>-0.30665530000000002</v>
          </cell>
          <cell r="K6629">
            <v>0</v>
          </cell>
          <cell r="L6629">
            <v>0.30665530000000002</v>
          </cell>
          <cell r="M6629">
            <v>0.74941679999999999</v>
          </cell>
          <cell r="N6629">
            <v>0.74941679999999999</v>
          </cell>
          <cell r="O6629">
            <v>93</v>
          </cell>
        </row>
        <row r="6630">
          <cell r="A6630" t="str">
            <v>C&amp;I</v>
          </cell>
          <cell r="B6630">
            <v>5</v>
          </cell>
          <cell r="C6630" t="str">
            <v>X</v>
          </cell>
          <cell r="D6630" t="str">
            <v>PCT</v>
          </cell>
          <cell r="E6630" t="str">
            <v>ACs per customer: 2-3</v>
          </cell>
          <cell r="F6630">
            <v>61</v>
          </cell>
          <cell r="G6630">
            <v>2.230038</v>
          </cell>
          <cell r="H6630">
            <v>1.9193789999999999</v>
          </cell>
          <cell r="I6630">
            <v>-0.7488572</v>
          </cell>
          <cell r="J6630">
            <v>-0.30642629999999998</v>
          </cell>
          <cell r="K6630">
            <v>0</v>
          </cell>
          <cell r="L6630">
            <v>0.30642629999999998</v>
          </cell>
          <cell r="M6630">
            <v>0.7488572</v>
          </cell>
          <cell r="N6630">
            <v>0.7488572</v>
          </cell>
          <cell r="O6630">
            <v>93</v>
          </cell>
        </row>
        <row r="6631">
          <cell r="A6631" t="str">
            <v>C&amp;I</v>
          </cell>
          <cell r="B6631">
            <v>6</v>
          </cell>
          <cell r="C6631" t="str">
            <v>X</v>
          </cell>
          <cell r="D6631" t="str">
            <v>PCT</v>
          </cell>
          <cell r="E6631" t="str">
            <v>ACs per customer: 2-3</v>
          </cell>
          <cell r="F6631">
            <v>61</v>
          </cell>
          <cell r="G6631">
            <v>2.158283</v>
          </cell>
          <cell r="H6631">
            <v>1.8307199999999999</v>
          </cell>
          <cell r="I6631">
            <v>-0.7484885</v>
          </cell>
          <cell r="J6631">
            <v>-0.30627539999999998</v>
          </cell>
          <cell r="K6631">
            <v>0</v>
          </cell>
          <cell r="L6631">
            <v>0.30627539999999998</v>
          </cell>
          <cell r="M6631">
            <v>0.7484885</v>
          </cell>
          <cell r="N6631">
            <v>0.7484885</v>
          </cell>
          <cell r="O6631">
            <v>93</v>
          </cell>
        </row>
        <row r="6632">
          <cell r="A6632" t="str">
            <v>C&amp;I</v>
          </cell>
          <cell r="B6632">
            <v>7</v>
          </cell>
          <cell r="C6632" t="str">
            <v>X</v>
          </cell>
          <cell r="D6632" t="str">
            <v>PCT</v>
          </cell>
          <cell r="E6632" t="str">
            <v>ACs per customer: 2-3</v>
          </cell>
          <cell r="F6632">
            <v>60</v>
          </cell>
          <cell r="G6632">
            <v>3.5842019999999999</v>
          </cell>
          <cell r="H6632">
            <v>3.9488219999999998</v>
          </cell>
          <cell r="I6632">
            <v>-0.77794870000000005</v>
          </cell>
          <cell r="J6632">
            <v>-0.31833030000000001</v>
          </cell>
          <cell r="K6632">
            <v>0</v>
          </cell>
          <cell r="L6632">
            <v>0.31833030000000001</v>
          </cell>
          <cell r="M6632">
            <v>0.77794870000000005</v>
          </cell>
          <cell r="N6632">
            <v>0.77794870000000005</v>
          </cell>
          <cell r="O6632">
            <v>93</v>
          </cell>
        </row>
        <row r="6633">
          <cell r="A6633" t="str">
            <v>C&amp;I</v>
          </cell>
          <cell r="B6633">
            <v>8</v>
          </cell>
          <cell r="C6633" t="str">
            <v>X</v>
          </cell>
          <cell r="D6633" t="str">
            <v>PCT</v>
          </cell>
          <cell r="E6633" t="str">
            <v>ACs per customer: 2-3</v>
          </cell>
          <cell r="F6633">
            <v>60.5</v>
          </cell>
          <cell r="G6633">
            <v>4.1600149999999996</v>
          </cell>
          <cell r="H6633">
            <v>4.4372290000000003</v>
          </cell>
          <cell r="I6633">
            <v>-0.75680029999999998</v>
          </cell>
          <cell r="J6633">
            <v>-0.30967650000000002</v>
          </cell>
          <cell r="K6633">
            <v>0</v>
          </cell>
          <cell r="L6633">
            <v>0.30967650000000002</v>
          </cell>
          <cell r="M6633">
            <v>0.75680029999999998</v>
          </cell>
          <cell r="N6633">
            <v>0.75680029999999998</v>
          </cell>
          <cell r="O6633">
            <v>93</v>
          </cell>
        </row>
        <row r="6634">
          <cell r="A6634" t="str">
            <v>C&amp;I</v>
          </cell>
          <cell r="B6634">
            <v>9</v>
          </cell>
          <cell r="C6634" t="str">
            <v>X</v>
          </cell>
          <cell r="D6634" t="str">
            <v>PCT</v>
          </cell>
          <cell r="E6634" t="str">
            <v>ACs per customer: 2-3</v>
          </cell>
          <cell r="F6634">
            <v>64</v>
          </cell>
          <cell r="G6634">
            <v>6.9022959999999998</v>
          </cell>
          <cell r="H6634">
            <v>5.5306550000000003</v>
          </cell>
          <cell r="I6634">
            <v>-0.92314989999999997</v>
          </cell>
          <cell r="J6634">
            <v>-0.37774540000000001</v>
          </cell>
          <cell r="K6634">
            <v>0</v>
          </cell>
          <cell r="L6634">
            <v>0.37774540000000001</v>
          </cell>
          <cell r="M6634">
            <v>0.92314989999999997</v>
          </cell>
          <cell r="N6634">
            <v>0.92314989999999997</v>
          </cell>
          <cell r="O6634">
            <v>93</v>
          </cell>
        </row>
        <row r="6635">
          <cell r="A6635" t="str">
            <v>C&amp;I</v>
          </cell>
          <cell r="B6635">
            <v>10</v>
          </cell>
          <cell r="C6635" t="str">
            <v>X</v>
          </cell>
          <cell r="D6635" t="str">
            <v>PCT</v>
          </cell>
          <cell r="E6635" t="str">
            <v>ACs per customer: 2-3</v>
          </cell>
          <cell r="F6635">
            <v>66.5</v>
          </cell>
          <cell r="G6635">
            <v>9.2414679999999993</v>
          </cell>
          <cell r="H6635">
            <v>8.9157810000000008</v>
          </cell>
          <cell r="I6635">
            <v>-1.669977</v>
          </cell>
          <cell r="J6635">
            <v>-0.68334110000000003</v>
          </cell>
          <cell r="K6635">
            <v>0</v>
          </cell>
          <cell r="L6635">
            <v>0.68334110000000003</v>
          </cell>
          <cell r="M6635">
            <v>1.669977</v>
          </cell>
          <cell r="N6635">
            <v>1.669977</v>
          </cell>
          <cell r="O6635">
            <v>93</v>
          </cell>
        </row>
        <row r="6636">
          <cell r="A6636" t="str">
            <v>C&amp;I</v>
          </cell>
          <cell r="B6636">
            <v>11</v>
          </cell>
          <cell r="C6636" t="str">
            <v>X</v>
          </cell>
          <cell r="D6636" t="str">
            <v>PCT</v>
          </cell>
          <cell r="E6636" t="str">
            <v>ACs per customer: 2-3</v>
          </cell>
          <cell r="F6636">
            <v>70.5</v>
          </cell>
          <cell r="G6636">
            <v>9.9760480000000005</v>
          </cell>
          <cell r="H6636">
            <v>8.5418889999999994</v>
          </cell>
          <cell r="I6636">
            <v>-1.0834250000000001</v>
          </cell>
          <cell r="J6636">
            <v>-0.44332870000000002</v>
          </cell>
          <cell r="K6636">
            <v>0</v>
          </cell>
          <cell r="L6636">
            <v>0.44332870000000002</v>
          </cell>
          <cell r="M6636">
            <v>1.0834250000000001</v>
          </cell>
          <cell r="N6636">
            <v>1.0834250000000001</v>
          </cell>
          <cell r="O6636">
            <v>93</v>
          </cell>
        </row>
        <row r="6637">
          <cell r="A6637" t="str">
            <v>C&amp;I</v>
          </cell>
          <cell r="B6637">
            <v>12</v>
          </cell>
          <cell r="C6637" t="str">
            <v>X</v>
          </cell>
          <cell r="D6637" t="str">
            <v>PCT</v>
          </cell>
          <cell r="E6637" t="str">
            <v>ACs per customer: 2-3</v>
          </cell>
          <cell r="F6637">
            <v>75</v>
          </cell>
          <cell r="G6637">
            <v>10.960839999999999</v>
          </cell>
          <cell r="H6637">
            <v>12.985749999999999</v>
          </cell>
          <cell r="I6637">
            <v>-1.04915</v>
          </cell>
          <cell r="J6637">
            <v>-0.42930390000000002</v>
          </cell>
          <cell r="K6637">
            <v>0</v>
          </cell>
          <cell r="L6637">
            <v>0.42930390000000002</v>
          </cell>
          <cell r="M6637">
            <v>1.04915</v>
          </cell>
          <cell r="N6637">
            <v>1.04915</v>
          </cell>
          <cell r="O6637">
            <v>93</v>
          </cell>
        </row>
        <row r="6638">
          <cell r="A6638" t="str">
            <v>C&amp;I</v>
          </cell>
          <cell r="B6638">
            <v>13</v>
          </cell>
          <cell r="C6638" t="str">
            <v>X</v>
          </cell>
          <cell r="D6638" t="str">
            <v>PCT</v>
          </cell>
          <cell r="E6638" t="str">
            <v>ACs per customer: 2-3</v>
          </cell>
          <cell r="F6638">
            <v>79</v>
          </cell>
          <cell r="G6638">
            <v>8.7611270000000001</v>
          </cell>
          <cell r="H6638">
            <v>9.6328250000000004</v>
          </cell>
          <cell r="I6638">
            <v>-1.263998</v>
          </cell>
          <cell r="J6638">
            <v>-0.51721790000000001</v>
          </cell>
          <cell r="K6638">
            <v>0</v>
          </cell>
          <cell r="L6638">
            <v>0.51721790000000001</v>
          </cell>
          <cell r="M6638">
            <v>1.263998</v>
          </cell>
          <cell r="N6638">
            <v>1.263998</v>
          </cell>
          <cell r="O6638">
            <v>93</v>
          </cell>
        </row>
        <row r="6639">
          <cell r="A6639" t="str">
            <v>C&amp;I</v>
          </cell>
          <cell r="B6639">
            <v>14</v>
          </cell>
          <cell r="C6639" t="str">
            <v>X</v>
          </cell>
          <cell r="D6639" t="str">
            <v>PCT</v>
          </cell>
          <cell r="E6639" t="str">
            <v>ACs per customer: 2-3</v>
          </cell>
          <cell r="F6639">
            <v>82</v>
          </cell>
          <cell r="G6639">
            <v>9.8443660000000008</v>
          </cell>
          <cell r="H6639">
            <v>10.61778</v>
          </cell>
          <cell r="I6639">
            <v>-1.603934</v>
          </cell>
          <cell r="J6639">
            <v>-0.65631680000000003</v>
          </cell>
          <cell r="K6639">
            <v>0</v>
          </cell>
          <cell r="L6639">
            <v>0.65631680000000003</v>
          </cell>
          <cell r="M6639">
            <v>1.603934</v>
          </cell>
          <cell r="N6639">
            <v>1.603934</v>
          </cell>
          <cell r="O6639">
            <v>93</v>
          </cell>
        </row>
        <row r="6640">
          <cell r="A6640" t="str">
            <v>C&amp;I</v>
          </cell>
          <cell r="B6640">
            <v>15</v>
          </cell>
          <cell r="C6640" t="str">
            <v>X</v>
          </cell>
          <cell r="D6640" t="str">
            <v>PCT</v>
          </cell>
          <cell r="E6640" t="str">
            <v>ACs per customer: 2-3</v>
          </cell>
          <cell r="F6640">
            <v>85.5</v>
          </cell>
          <cell r="G6640">
            <v>10.841060000000001</v>
          </cell>
          <cell r="H6640">
            <v>8.6052070000000001</v>
          </cell>
          <cell r="I6640">
            <v>-0.79956130000000003</v>
          </cell>
          <cell r="J6640">
            <v>-0.32717400000000002</v>
          </cell>
          <cell r="K6640">
            <v>0</v>
          </cell>
          <cell r="L6640">
            <v>0.32717400000000002</v>
          </cell>
          <cell r="M6640">
            <v>0.79956130000000003</v>
          </cell>
          <cell r="N6640">
            <v>0.79956130000000003</v>
          </cell>
          <cell r="O6640">
            <v>93</v>
          </cell>
        </row>
        <row r="6641">
          <cell r="A6641" t="str">
            <v>C&amp;I</v>
          </cell>
          <cell r="B6641">
            <v>16</v>
          </cell>
          <cell r="C6641" t="str">
            <v>X</v>
          </cell>
          <cell r="D6641" t="str">
            <v>PCT</v>
          </cell>
          <cell r="E6641" t="str">
            <v>ACs per customer: 2-3</v>
          </cell>
          <cell r="F6641">
            <v>87.5</v>
          </cell>
          <cell r="G6641">
            <v>10.42047</v>
          </cell>
          <cell r="H6641">
            <v>10.07499</v>
          </cell>
          <cell r="I6641">
            <v>-0.90012510000000001</v>
          </cell>
          <cell r="J6641">
            <v>-0.36832389999999998</v>
          </cell>
          <cell r="K6641">
            <v>0</v>
          </cell>
          <cell r="L6641">
            <v>0.36832389999999998</v>
          </cell>
          <cell r="M6641">
            <v>0.90012510000000001</v>
          </cell>
          <cell r="N6641">
            <v>0.90012510000000001</v>
          </cell>
          <cell r="O6641">
            <v>93</v>
          </cell>
        </row>
        <row r="6642">
          <cell r="A6642" t="str">
            <v>C&amp;I</v>
          </cell>
          <cell r="B6642">
            <v>17</v>
          </cell>
          <cell r="C6642" t="str">
            <v>X</v>
          </cell>
          <cell r="D6642" t="str">
            <v>PCT</v>
          </cell>
          <cell r="E6642" t="str">
            <v>ACs per customer: 2-3</v>
          </cell>
          <cell r="F6642">
            <v>88.5</v>
          </cell>
          <cell r="G6642">
            <v>7.3306570000000004</v>
          </cell>
          <cell r="H6642">
            <v>11.07009</v>
          </cell>
          <cell r="I6642">
            <v>-0.87290000000000001</v>
          </cell>
          <cell r="J6642">
            <v>-0.35718359999999999</v>
          </cell>
          <cell r="K6642">
            <v>0</v>
          </cell>
          <cell r="L6642">
            <v>0.35718359999999999</v>
          </cell>
          <cell r="M6642">
            <v>0.87290000000000001</v>
          </cell>
          <cell r="N6642">
            <v>0.87290000000000001</v>
          </cell>
          <cell r="O6642">
            <v>93</v>
          </cell>
        </row>
        <row r="6643">
          <cell r="A6643" t="str">
            <v>C&amp;I</v>
          </cell>
          <cell r="B6643">
            <v>18</v>
          </cell>
          <cell r="C6643" t="str">
            <v>X</v>
          </cell>
          <cell r="D6643" t="str">
            <v>PCT</v>
          </cell>
          <cell r="E6643" t="str">
            <v>ACs per customer: 2-3</v>
          </cell>
          <cell r="F6643">
            <v>86</v>
          </cell>
          <cell r="G6643">
            <v>4.1401529999999998</v>
          </cell>
          <cell r="H6643">
            <v>3.4896229999999999</v>
          </cell>
          <cell r="I6643">
            <v>-0.80400510000000003</v>
          </cell>
          <cell r="J6643">
            <v>-0.32899240000000002</v>
          </cell>
          <cell r="K6643">
            <v>0</v>
          </cell>
          <cell r="L6643">
            <v>0.32899240000000002</v>
          </cell>
          <cell r="M6643">
            <v>0.80400510000000003</v>
          </cell>
          <cell r="N6643">
            <v>0.80400510000000003</v>
          </cell>
          <cell r="O6643">
            <v>93</v>
          </cell>
        </row>
        <row r="6644">
          <cell r="A6644" t="str">
            <v>C&amp;I</v>
          </cell>
          <cell r="B6644">
            <v>19</v>
          </cell>
          <cell r="C6644" t="str">
            <v>X</v>
          </cell>
          <cell r="D6644" t="str">
            <v>PCT</v>
          </cell>
          <cell r="E6644" t="str">
            <v>ACs per customer: 2-3</v>
          </cell>
          <cell r="F6644">
            <v>83</v>
          </cell>
          <cell r="G6644">
            <v>3.253876</v>
          </cell>
          <cell r="H6644">
            <v>1.652968</v>
          </cell>
          <cell r="I6644">
            <v>-0.76252169999999997</v>
          </cell>
          <cell r="J6644">
            <v>-0.31201770000000001</v>
          </cell>
          <cell r="K6644">
            <v>0</v>
          </cell>
          <cell r="L6644">
            <v>0.31201770000000001</v>
          </cell>
          <cell r="M6644">
            <v>0.76252169999999997</v>
          </cell>
          <cell r="N6644">
            <v>0.76252169999999997</v>
          </cell>
          <cell r="O6644">
            <v>93</v>
          </cell>
        </row>
        <row r="6645">
          <cell r="A6645" t="str">
            <v>C&amp;I</v>
          </cell>
          <cell r="B6645">
            <v>20</v>
          </cell>
          <cell r="C6645" t="str">
            <v>X</v>
          </cell>
          <cell r="D6645" t="str">
            <v>PCT</v>
          </cell>
          <cell r="E6645" t="str">
            <v>ACs per customer: 2-3</v>
          </cell>
          <cell r="F6645">
            <v>78.5</v>
          </cell>
          <cell r="G6645">
            <v>2.4780519999999999</v>
          </cell>
          <cell r="H6645">
            <v>1.7684679999999999</v>
          </cell>
          <cell r="I6645">
            <v>-0.73669150000000005</v>
          </cell>
          <cell r="J6645">
            <v>-0.3014482</v>
          </cell>
          <cell r="K6645">
            <v>0</v>
          </cell>
          <cell r="L6645">
            <v>0.3014482</v>
          </cell>
          <cell r="M6645">
            <v>0.73669150000000005</v>
          </cell>
          <cell r="N6645">
            <v>0.73669150000000005</v>
          </cell>
          <cell r="O6645">
            <v>93</v>
          </cell>
        </row>
        <row r="6646">
          <cell r="A6646" t="str">
            <v>C&amp;I</v>
          </cell>
          <cell r="B6646">
            <v>21</v>
          </cell>
          <cell r="C6646" t="str">
            <v>X</v>
          </cell>
          <cell r="D6646" t="str">
            <v>PCT</v>
          </cell>
          <cell r="E6646" t="str">
            <v>ACs per customer: 2-3</v>
          </cell>
          <cell r="F6646">
            <v>74.5</v>
          </cell>
          <cell r="G6646">
            <v>2.4164530000000002</v>
          </cell>
          <cell r="H6646">
            <v>2.2407119999999998</v>
          </cell>
          <cell r="I6646">
            <v>-0.76793619999999996</v>
          </cell>
          <cell r="J6646">
            <v>-0.31423319999999999</v>
          </cell>
          <cell r="K6646">
            <v>0</v>
          </cell>
          <cell r="L6646">
            <v>0.31423319999999999</v>
          </cell>
          <cell r="M6646">
            <v>0.76793619999999996</v>
          </cell>
          <cell r="N6646">
            <v>0.76793619999999996</v>
          </cell>
          <cell r="O6646">
            <v>93</v>
          </cell>
        </row>
        <row r="6647">
          <cell r="A6647" t="str">
            <v>C&amp;I</v>
          </cell>
          <cell r="B6647">
            <v>22</v>
          </cell>
          <cell r="C6647" t="str">
            <v>X</v>
          </cell>
          <cell r="D6647" t="str">
            <v>PCT</v>
          </cell>
          <cell r="E6647" t="str">
            <v>ACs per customer: 2-3</v>
          </cell>
          <cell r="F6647">
            <v>73</v>
          </cell>
          <cell r="G6647">
            <v>3.1450520000000002</v>
          </cell>
          <cell r="H6647">
            <v>2.2971469999999998</v>
          </cell>
          <cell r="I6647">
            <v>-0.78180249999999996</v>
          </cell>
          <cell r="J6647">
            <v>-0.31990730000000001</v>
          </cell>
          <cell r="K6647">
            <v>0</v>
          </cell>
          <cell r="L6647">
            <v>0.31990730000000001</v>
          </cell>
          <cell r="M6647">
            <v>0.78180249999999996</v>
          </cell>
          <cell r="N6647">
            <v>0.78180249999999996</v>
          </cell>
          <cell r="O6647">
            <v>93</v>
          </cell>
        </row>
        <row r="6648">
          <cell r="A6648" t="str">
            <v>C&amp;I</v>
          </cell>
          <cell r="B6648">
            <v>23</v>
          </cell>
          <cell r="C6648" t="str">
            <v>X</v>
          </cell>
          <cell r="D6648" t="str">
            <v>PCT</v>
          </cell>
          <cell r="E6648" t="str">
            <v>ACs per customer: 2-3</v>
          </cell>
          <cell r="F6648">
            <v>71.5</v>
          </cell>
          <cell r="G6648">
            <v>3.17171</v>
          </cell>
          <cell r="H6648">
            <v>2.0468869999999999</v>
          </cell>
          <cell r="I6648">
            <v>-0.75910180000000005</v>
          </cell>
          <cell r="J6648">
            <v>-0.31061830000000001</v>
          </cell>
          <cell r="K6648">
            <v>0</v>
          </cell>
          <cell r="L6648">
            <v>0.31061830000000001</v>
          </cell>
          <cell r="M6648">
            <v>0.75910180000000005</v>
          </cell>
          <cell r="N6648">
            <v>0.75910180000000005</v>
          </cell>
          <cell r="O6648">
            <v>93</v>
          </cell>
        </row>
        <row r="6649">
          <cell r="A6649" t="str">
            <v>C&amp;I</v>
          </cell>
          <cell r="B6649">
            <v>24</v>
          </cell>
          <cell r="C6649" t="str">
            <v>X</v>
          </cell>
          <cell r="D6649" t="str">
            <v>PCT</v>
          </cell>
          <cell r="E6649" t="str">
            <v>ACs per customer: 2-3</v>
          </cell>
          <cell r="F6649">
            <v>71</v>
          </cell>
          <cell r="G6649">
            <v>2.609553</v>
          </cell>
          <cell r="H6649">
            <v>2.1245959999999999</v>
          </cell>
          <cell r="I6649">
            <v>-0.76658459999999995</v>
          </cell>
          <cell r="J6649">
            <v>-0.31368020000000002</v>
          </cell>
          <cell r="K6649">
            <v>0</v>
          </cell>
          <cell r="L6649">
            <v>0.31368020000000002</v>
          </cell>
          <cell r="M6649">
            <v>0.76658459999999995</v>
          </cell>
          <cell r="N6649">
            <v>0.76658459999999995</v>
          </cell>
          <cell r="O6649">
            <v>93</v>
          </cell>
        </row>
        <row r="6650">
          <cell r="A6650" t="str">
            <v>C&amp;I</v>
          </cell>
          <cell r="B6650">
            <v>1</v>
          </cell>
          <cell r="C6650" t="str">
            <v>X</v>
          </cell>
          <cell r="D6650" t="str">
            <v>PCT</v>
          </cell>
          <cell r="E6650" t="str">
            <v>ACs per customer: 4+</v>
          </cell>
          <cell r="F6650">
            <v>64</v>
          </cell>
          <cell r="G6650">
            <v>2.5745499999999999</v>
          </cell>
          <cell r="H6650">
            <v>2.9049990000000001</v>
          </cell>
          <cell r="I6650">
            <v>-0.45278980000000002</v>
          </cell>
          <cell r="J6650">
            <v>-0.1852779</v>
          </cell>
          <cell r="K6650">
            <v>0</v>
          </cell>
          <cell r="L6650">
            <v>0.1852779</v>
          </cell>
          <cell r="M6650">
            <v>0.45278980000000002</v>
          </cell>
          <cell r="N6650">
            <v>0.45278980000000002</v>
          </cell>
          <cell r="O6650">
            <v>64</v>
          </cell>
        </row>
        <row r="6651">
          <cell r="A6651" t="str">
            <v>C&amp;I</v>
          </cell>
          <cell r="B6651">
            <v>2</v>
          </cell>
          <cell r="C6651" t="str">
            <v>X</v>
          </cell>
          <cell r="D6651" t="str">
            <v>PCT</v>
          </cell>
          <cell r="E6651" t="str">
            <v>ACs per customer: 4+</v>
          </cell>
          <cell r="F6651">
            <v>63</v>
          </cell>
          <cell r="G6651">
            <v>2.5053480000000001</v>
          </cell>
          <cell r="H6651">
            <v>2.819</v>
          </cell>
          <cell r="I6651">
            <v>-0.4505498</v>
          </cell>
          <cell r="J6651">
            <v>-0.18436130000000001</v>
          </cell>
          <cell r="K6651">
            <v>0</v>
          </cell>
          <cell r="L6651">
            <v>0.18436130000000001</v>
          </cell>
          <cell r="M6651">
            <v>0.4505498</v>
          </cell>
          <cell r="N6651">
            <v>0.4505498</v>
          </cell>
          <cell r="O6651">
            <v>64</v>
          </cell>
        </row>
        <row r="6652">
          <cell r="A6652" t="str">
            <v>C&amp;I</v>
          </cell>
          <cell r="B6652">
            <v>3</v>
          </cell>
          <cell r="C6652" t="str">
            <v>X</v>
          </cell>
          <cell r="D6652" t="str">
            <v>PCT</v>
          </cell>
          <cell r="E6652" t="str">
            <v>ACs per customer: 4+</v>
          </cell>
          <cell r="F6652">
            <v>62.5</v>
          </cell>
          <cell r="G6652">
            <v>2.3772899999999999</v>
          </cell>
          <cell r="H6652">
            <v>2.8344990000000001</v>
          </cell>
          <cell r="I6652">
            <v>-0.4478974</v>
          </cell>
          <cell r="J6652">
            <v>-0.18327599999999999</v>
          </cell>
          <cell r="K6652">
            <v>0</v>
          </cell>
          <cell r="L6652">
            <v>0.18327599999999999</v>
          </cell>
          <cell r="M6652">
            <v>0.4478974</v>
          </cell>
          <cell r="N6652">
            <v>0.4478974</v>
          </cell>
          <cell r="O6652">
            <v>64</v>
          </cell>
        </row>
        <row r="6653">
          <cell r="A6653" t="str">
            <v>C&amp;I</v>
          </cell>
          <cell r="B6653">
            <v>4</v>
          </cell>
          <cell r="C6653" t="str">
            <v>X</v>
          </cell>
          <cell r="D6653" t="str">
            <v>PCT</v>
          </cell>
          <cell r="E6653" t="str">
            <v>ACs per customer: 4+</v>
          </cell>
          <cell r="F6653">
            <v>61</v>
          </cell>
          <cell r="G6653">
            <v>2.409913</v>
          </cell>
          <cell r="H6653">
            <v>2.9615</v>
          </cell>
          <cell r="I6653">
            <v>-0.4462235</v>
          </cell>
          <cell r="J6653">
            <v>-0.182591</v>
          </cell>
          <cell r="K6653">
            <v>0</v>
          </cell>
          <cell r="L6653">
            <v>0.182591</v>
          </cell>
          <cell r="M6653">
            <v>0.4462235</v>
          </cell>
          <cell r="N6653">
            <v>0.4462235</v>
          </cell>
          <cell r="O6653">
            <v>64</v>
          </cell>
        </row>
        <row r="6654">
          <cell r="A6654" t="str">
            <v>C&amp;I</v>
          </cell>
          <cell r="B6654">
            <v>5</v>
          </cell>
          <cell r="C6654" t="str">
            <v>X</v>
          </cell>
          <cell r="D6654" t="str">
            <v>PCT</v>
          </cell>
          <cell r="E6654" t="str">
            <v>ACs per customer: 4+</v>
          </cell>
          <cell r="F6654">
            <v>61</v>
          </cell>
          <cell r="G6654">
            <v>2.3141600000000002</v>
          </cell>
          <cell r="H6654">
            <v>2.7774990000000002</v>
          </cell>
          <cell r="I6654">
            <v>-0.44797049999999999</v>
          </cell>
          <cell r="J6654">
            <v>-0.18330589999999999</v>
          </cell>
          <cell r="K6654">
            <v>0</v>
          </cell>
          <cell r="L6654">
            <v>0.18330589999999999</v>
          </cell>
          <cell r="M6654">
            <v>0.44797049999999999</v>
          </cell>
          <cell r="N6654">
            <v>0.44797049999999999</v>
          </cell>
          <cell r="O6654">
            <v>64</v>
          </cell>
        </row>
        <row r="6655">
          <cell r="A6655" t="str">
            <v>C&amp;I</v>
          </cell>
          <cell r="B6655">
            <v>6</v>
          </cell>
          <cell r="C6655" t="str">
            <v>X</v>
          </cell>
          <cell r="D6655" t="str">
            <v>PCT</v>
          </cell>
          <cell r="E6655" t="str">
            <v>ACs per customer: 4+</v>
          </cell>
          <cell r="F6655">
            <v>61</v>
          </cell>
          <cell r="G6655">
            <v>2.320265</v>
          </cell>
          <cell r="H6655">
            <v>2.7859989999999999</v>
          </cell>
          <cell r="I6655">
            <v>-0.44608049999999999</v>
          </cell>
          <cell r="J6655">
            <v>-0.18253249999999999</v>
          </cell>
          <cell r="K6655">
            <v>0</v>
          </cell>
          <cell r="L6655">
            <v>0.18253249999999999</v>
          </cell>
          <cell r="M6655">
            <v>0.44608049999999999</v>
          </cell>
          <cell r="N6655">
            <v>0.44608049999999999</v>
          </cell>
          <cell r="O6655">
            <v>64</v>
          </cell>
        </row>
        <row r="6656">
          <cell r="A6656" t="str">
            <v>C&amp;I</v>
          </cell>
          <cell r="B6656">
            <v>7</v>
          </cell>
          <cell r="C6656" t="str">
            <v>X</v>
          </cell>
          <cell r="D6656" t="str">
            <v>PCT</v>
          </cell>
          <cell r="E6656" t="str">
            <v>ACs per customer: 4+</v>
          </cell>
          <cell r="F6656">
            <v>60</v>
          </cell>
          <cell r="G6656">
            <v>2.2140249999999999</v>
          </cell>
          <cell r="H6656">
            <v>2.6764990000000002</v>
          </cell>
          <cell r="I6656">
            <v>-0.44377549999999999</v>
          </cell>
          <cell r="J6656">
            <v>-0.18158930000000001</v>
          </cell>
          <cell r="K6656">
            <v>0</v>
          </cell>
          <cell r="L6656">
            <v>0.18158930000000001</v>
          </cell>
          <cell r="M6656">
            <v>0.44377549999999999</v>
          </cell>
          <cell r="N6656">
            <v>0.44377549999999999</v>
          </cell>
          <cell r="O6656">
            <v>64</v>
          </cell>
        </row>
        <row r="6657">
          <cell r="A6657" t="str">
            <v>C&amp;I</v>
          </cell>
          <cell r="B6657">
            <v>8</v>
          </cell>
          <cell r="C6657" t="str">
            <v>X</v>
          </cell>
          <cell r="D6657" t="str">
            <v>PCT</v>
          </cell>
          <cell r="E6657" t="str">
            <v>ACs per customer: 4+</v>
          </cell>
          <cell r="F6657">
            <v>60.5</v>
          </cell>
          <cell r="G6657">
            <v>3.643748</v>
          </cell>
          <cell r="H6657">
            <v>4.4234989999999996</v>
          </cell>
          <cell r="I6657">
            <v>-0.4602676</v>
          </cell>
          <cell r="J6657">
            <v>-0.1883378</v>
          </cell>
          <cell r="K6657">
            <v>0</v>
          </cell>
          <cell r="L6657">
            <v>0.1883378</v>
          </cell>
          <cell r="M6657">
            <v>0.4602676</v>
          </cell>
          <cell r="N6657">
            <v>0.4602676</v>
          </cell>
          <cell r="O6657">
            <v>64</v>
          </cell>
        </row>
        <row r="6658">
          <cell r="A6658" t="str">
            <v>C&amp;I</v>
          </cell>
          <cell r="B6658">
            <v>9</v>
          </cell>
          <cell r="C6658" t="str">
            <v>X</v>
          </cell>
          <cell r="D6658" t="str">
            <v>PCT</v>
          </cell>
          <cell r="E6658" t="str">
            <v>ACs per customer: 4+</v>
          </cell>
          <cell r="F6658">
            <v>64</v>
          </cell>
          <cell r="G6658">
            <v>5.0252369999999997</v>
          </cell>
          <cell r="H6658">
            <v>5.4749980000000003</v>
          </cell>
          <cell r="I6658">
            <v>-0.4677365</v>
          </cell>
          <cell r="J6658">
            <v>-0.19139400000000001</v>
          </cell>
          <cell r="K6658">
            <v>0</v>
          </cell>
          <cell r="L6658">
            <v>0.19139400000000001</v>
          </cell>
          <cell r="M6658">
            <v>0.4677365</v>
          </cell>
          <cell r="N6658">
            <v>0.4677365</v>
          </cell>
          <cell r="O6658">
            <v>64</v>
          </cell>
        </row>
        <row r="6659">
          <cell r="A6659" t="str">
            <v>C&amp;I</v>
          </cell>
          <cell r="B6659">
            <v>10</v>
          </cell>
          <cell r="C6659" t="str">
            <v>X</v>
          </cell>
          <cell r="D6659" t="str">
            <v>PCT</v>
          </cell>
          <cell r="E6659" t="str">
            <v>ACs per customer: 4+</v>
          </cell>
          <cell r="F6659">
            <v>66.5</v>
          </cell>
          <cell r="G6659">
            <v>6.7267999999999999</v>
          </cell>
          <cell r="H6659">
            <v>5.9499979999999999</v>
          </cell>
          <cell r="I6659">
            <v>-0.5074824</v>
          </cell>
          <cell r="J6659">
            <v>-0.2076577</v>
          </cell>
          <cell r="K6659">
            <v>0</v>
          </cell>
          <cell r="L6659">
            <v>0.2076577</v>
          </cell>
          <cell r="M6659">
            <v>0.5074824</v>
          </cell>
          <cell r="N6659">
            <v>0.5074824</v>
          </cell>
          <cell r="O6659">
            <v>64</v>
          </cell>
        </row>
        <row r="6660">
          <cell r="A6660" t="str">
            <v>C&amp;I</v>
          </cell>
          <cell r="B6660">
            <v>11</v>
          </cell>
          <cell r="C6660" t="str">
            <v>X</v>
          </cell>
          <cell r="D6660" t="str">
            <v>PCT</v>
          </cell>
          <cell r="E6660" t="str">
            <v>ACs per customer: 4+</v>
          </cell>
          <cell r="F6660">
            <v>70.5</v>
          </cell>
          <cell r="G6660">
            <v>8.7937460000000005</v>
          </cell>
          <cell r="H6660">
            <v>7.3264990000000001</v>
          </cell>
          <cell r="I6660">
            <v>-0.57850860000000004</v>
          </cell>
          <cell r="J6660">
            <v>-0.23672099999999999</v>
          </cell>
          <cell r="K6660">
            <v>0</v>
          </cell>
          <cell r="L6660">
            <v>0.23672099999999999</v>
          </cell>
          <cell r="M6660">
            <v>0.57850860000000004</v>
          </cell>
          <cell r="N6660">
            <v>0.57850860000000004</v>
          </cell>
          <cell r="O6660">
            <v>64</v>
          </cell>
        </row>
        <row r="6661">
          <cell r="A6661" t="str">
            <v>C&amp;I</v>
          </cell>
          <cell r="B6661">
            <v>12</v>
          </cell>
          <cell r="C6661" t="str">
            <v>X</v>
          </cell>
          <cell r="D6661" t="str">
            <v>PCT</v>
          </cell>
          <cell r="E6661" t="str">
            <v>ACs per customer: 4+</v>
          </cell>
          <cell r="F6661">
            <v>75</v>
          </cell>
          <cell r="G6661">
            <v>10.31155</v>
          </cell>
          <cell r="H6661">
            <v>9.2559989999999992</v>
          </cell>
          <cell r="I6661">
            <v>-0.58401559999999997</v>
          </cell>
          <cell r="J6661">
            <v>-0.2389744</v>
          </cell>
          <cell r="K6661">
            <v>0</v>
          </cell>
          <cell r="L6661">
            <v>0.2389744</v>
          </cell>
          <cell r="M6661">
            <v>0.58401559999999997</v>
          </cell>
          <cell r="N6661">
            <v>0.58401559999999997</v>
          </cell>
          <cell r="O6661">
            <v>64</v>
          </cell>
        </row>
        <row r="6662">
          <cell r="A6662" t="str">
            <v>C&amp;I</v>
          </cell>
          <cell r="B6662">
            <v>13</v>
          </cell>
          <cell r="C6662" t="str">
            <v>X</v>
          </cell>
          <cell r="D6662" t="str">
            <v>PCT</v>
          </cell>
          <cell r="E6662" t="str">
            <v>ACs per customer: 4+</v>
          </cell>
          <cell r="F6662">
            <v>79</v>
          </cell>
          <cell r="G6662">
            <v>10.644830000000001</v>
          </cell>
          <cell r="H6662">
            <v>10.1915</v>
          </cell>
          <cell r="I6662">
            <v>-0.57556180000000001</v>
          </cell>
          <cell r="J6662">
            <v>-0.23551520000000001</v>
          </cell>
          <cell r="K6662">
            <v>0</v>
          </cell>
          <cell r="L6662">
            <v>0.23551520000000001</v>
          </cell>
          <cell r="M6662">
            <v>0.57556180000000001</v>
          </cell>
          <cell r="N6662">
            <v>0.57556180000000001</v>
          </cell>
          <cell r="O6662">
            <v>64</v>
          </cell>
        </row>
        <row r="6663">
          <cell r="A6663" t="str">
            <v>C&amp;I</v>
          </cell>
          <cell r="B6663">
            <v>14</v>
          </cell>
          <cell r="C6663" t="str">
            <v>X</v>
          </cell>
          <cell r="D6663" t="str">
            <v>PCT</v>
          </cell>
          <cell r="E6663" t="str">
            <v>ACs per customer: 4+</v>
          </cell>
          <cell r="F6663">
            <v>82</v>
          </cell>
          <cell r="G6663">
            <v>10.91277</v>
          </cell>
          <cell r="H6663">
            <v>11.1965</v>
          </cell>
          <cell r="I6663">
            <v>-0.55654380000000003</v>
          </cell>
          <cell r="J6663">
            <v>-0.2277332</v>
          </cell>
          <cell r="K6663">
            <v>0</v>
          </cell>
          <cell r="L6663">
            <v>0.2277332</v>
          </cell>
          <cell r="M6663">
            <v>0.55654380000000003</v>
          </cell>
          <cell r="N6663">
            <v>0.55654380000000003</v>
          </cell>
          <cell r="O6663">
            <v>64</v>
          </cell>
        </row>
        <row r="6664">
          <cell r="A6664" t="str">
            <v>C&amp;I</v>
          </cell>
          <cell r="B6664">
            <v>15</v>
          </cell>
          <cell r="C6664" t="str">
            <v>X</v>
          </cell>
          <cell r="D6664" t="str">
            <v>PCT</v>
          </cell>
          <cell r="E6664" t="str">
            <v>ACs per customer: 4+</v>
          </cell>
          <cell r="F6664">
            <v>85.5</v>
          </cell>
          <cell r="G6664">
            <v>11.223089999999999</v>
          </cell>
          <cell r="H6664">
            <v>13.9155</v>
          </cell>
          <cell r="I6664">
            <v>-0.56690529999999995</v>
          </cell>
          <cell r="J6664">
            <v>-0.23197309999999999</v>
          </cell>
          <cell r="K6664">
            <v>0</v>
          </cell>
          <cell r="L6664">
            <v>0.23197309999999999</v>
          </cell>
          <cell r="M6664">
            <v>0.56690529999999995</v>
          </cell>
          <cell r="N6664">
            <v>0.56690529999999995</v>
          </cell>
          <cell r="O6664">
            <v>64</v>
          </cell>
        </row>
        <row r="6665">
          <cell r="A6665" t="str">
            <v>C&amp;I</v>
          </cell>
          <cell r="B6665">
            <v>16</v>
          </cell>
          <cell r="C6665" t="str">
            <v>X</v>
          </cell>
          <cell r="D6665" t="str">
            <v>PCT</v>
          </cell>
          <cell r="E6665" t="str">
            <v>ACs per customer: 4+</v>
          </cell>
          <cell r="F6665">
            <v>87.5</v>
          </cell>
          <cell r="G6665">
            <v>11.523619999999999</v>
          </cell>
          <cell r="H6665">
            <v>12.904500000000001</v>
          </cell>
          <cell r="I6665">
            <v>-0.57768819999999999</v>
          </cell>
          <cell r="J6665">
            <v>-0.23638529999999999</v>
          </cell>
          <cell r="K6665">
            <v>0</v>
          </cell>
          <cell r="L6665">
            <v>0.23638529999999999</v>
          </cell>
          <cell r="M6665">
            <v>0.57768819999999999</v>
          </cell>
          <cell r="N6665">
            <v>0.57768819999999999</v>
          </cell>
          <cell r="O6665">
            <v>64</v>
          </cell>
        </row>
        <row r="6666">
          <cell r="A6666" t="str">
            <v>C&amp;I</v>
          </cell>
          <cell r="B6666">
            <v>17</v>
          </cell>
          <cell r="C6666" t="str">
            <v>X</v>
          </cell>
          <cell r="D6666" t="str">
            <v>PCT</v>
          </cell>
          <cell r="E6666" t="str">
            <v>ACs per customer: 4+</v>
          </cell>
          <cell r="F6666">
            <v>88.5</v>
          </cell>
          <cell r="G6666">
            <v>12.1373</v>
          </cell>
          <cell r="H6666">
            <v>11.660500000000001</v>
          </cell>
          <cell r="I6666">
            <v>-0.60677490000000001</v>
          </cell>
          <cell r="J6666">
            <v>-0.24828739999999999</v>
          </cell>
          <cell r="K6666">
            <v>0</v>
          </cell>
          <cell r="L6666">
            <v>0.24828739999999999</v>
          </cell>
          <cell r="M6666">
            <v>0.60677490000000001</v>
          </cell>
          <cell r="N6666">
            <v>0.60677490000000001</v>
          </cell>
          <cell r="O6666">
            <v>64</v>
          </cell>
        </row>
        <row r="6667">
          <cell r="A6667" t="str">
            <v>C&amp;I</v>
          </cell>
          <cell r="B6667">
            <v>18</v>
          </cell>
          <cell r="C6667" t="str">
            <v>X</v>
          </cell>
          <cell r="D6667" t="str">
            <v>PCT</v>
          </cell>
          <cell r="E6667" t="str">
            <v>ACs per customer: 4+</v>
          </cell>
          <cell r="F6667">
            <v>86</v>
          </cell>
          <cell r="G6667">
            <v>10.520239999999999</v>
          </cell>
          <cell r="H6667">
            <v>10.837999999999999</v>
          </cell>
          <cell r="I6667">
            <v>-0.61951109999999998</v>
          </cell>
          <cell r="J6667">
            <v>-0.25349890000000003</v>
          </cell>
          <cell r="K6667">
            <v>0</v>
          </cell>
          <cell r="L6667">
            <v>0.25349890000000003</v>
          </cell>
          <cell r="M6667">
            <v>0.61951109999999998</v>
          </cell>
          <cell r="N6667">
            <v>0.61951109999999998</v>
          </cell>
          <cell r="O6667">
            <v>64</v>
          </cell>
        </row>
        <row r="6668">
          <cell r="A6668" t="str">
            <v>C&amp;I</v>
          </cell>
          <cell r="B6668">
            <v>19</v>
          </cell>
          <cell r="C6668" t="str">
            <v>X</v>
          </cell>
          <cell r="D6668" t="str">
            <v>PCT</v>
          </cell>
          <cell r="E6668" t="str">
            <v>ACs per customer: 4+</v>
          </cell>
          <cell r="F6668">
            <v>83</v>
          </cell>
          <cell r="G6668">
            <v>6.2081439999999999</v>
          </cell>
          <cell r="H6668">
            <v>6.2354979999999998</v>
          </cell>
          <cell r="I6668">
            <v>-0.58623099999999995</v>
          </cell>
          <cell r="J6668">
            <v>-0.23988100000000001</v>
          </cell>
          <cell r="K6668">
            <v>0</v>
          </cell>
          <cell r="L6668">
            <v>0.23988100000000001</v>
          </cell>
          <cell r="M6668">
            <v>0.58623099999999995</v>
          </cell>
          <cell r="N6668">
            <v>0.58623099999999995</v>
          </cell>
          <cell r="O6668">
            <v>64</v>
          </cell>
        </row>
        <row r="6669">
          <cell r="A6669" t="str">
            <v>C&amp;I</v>
          </cell>
          <cell r="B6669">
            <v>20</v>
          </cell>
          <cell r="C6669" t="str">
            <v>X</v>
          </cell>
          <cell r="D6669" t="str">
            <v>PCT</v>
          </cell>
          <cell r="E6669" t="str">
            <v>ACs per customer: 4+</v>
          </cell>
          <cell r="F6669">
            <v>78.5</v>
          </cell>
          <cell r="G6669">
            <v>5.3508969999999998</v>
          </cell>
          <cell r="H6669">
            <v>4.3259990000000004</v>
          </cell>
          <cell r="I6669">
            <v>-0.66758859999999998</v>
          </cell>
          <cell r="J6669">
            <v>-0.27317180000000002</v>
          </cell>
          <cell r="K6669">
            <v>0</v>
          </cell>
          <cell r="L6669">
            <v>0.27317180000000002</v>
          </cell>
          <cell r="M6669">
            <v>0.66758859999999998</v>
          </cell>
          <cell r="N6669">
            <v>0.66758859999999998</v>
          </cell>
          <cell r="O6669">
            <v>64</v>
          </cell>
        </row>
        <row r="6670">
          <cell r="A6670" t="str">
            <v>C&amp;I</v>
          </cell>
          <cell r="B6670">
            <v>21</v>
          </cell>
          <cell r="C6670" t="str">
            <v>X</v>
          </cell>
          <cell r="D6670" t="str">
            <v>PCT</v>
          </cell>
          <cell r="E6670" t="str">
            <v>ACs per customer: 4+</v>
          </cell>
          <cell r="F6670">
            <v>74.5</v>
          </cell>
          <cell r="G6670">
            <v>4.2501610000000003</v>
          </cell>
          <cell r="H6670">
            <v>3.4790000000000001</v>
          </cell>
          <cell r="I6670">
            <v>-0.55402200000000001</v>
          </cell>
          <cell r="J6670">
            <v>-0.22670129999999999</v>
          </cell>
          <cell r="K6670">
            <v>0</v>
          </cell>
          <cell r="L6670">
            <v>0.22670129999999999</v>
          </cell>
          <cell r="M6670">
            <v>0.55402200000000001</v>
          </cell>
          <cell r="N6670">
            <v>0.55402200000000001</v>
          </cell>
          <cell r="O6670">
            <v>64</v>
          </cell>
        </row>
        <row r="6671">
          <cell r="A6671" t="str">
            <v>C&amp;I</v>
          </cell>
          <cell r="B6671">
            <v>22</v>
          </cell>
          <cell r="C6671" t="str">
            <v>X</v>
          </cell>
          <cell r="D6671" t="str">
            <v>PCT</v>
          </cell>
          <cell r="E6671" t="str">
            <v>ACs per customer: 4+</v>
          </cell>
          <cell r="F6671">
            <v>73</v>
          </cell>
          <cell r="G6671">
            <v>3.4290129999999999</v>
          </cell>
          <cell r="H6671">
            <v>3.343499</v>
          </cell>
          <cell r="I6671">
            <v>-0.52240679999999995</v>
          </cell>
          <cell r="J6671">
            <v>-0.2137646</v>
          </cell>
          <cell r="K6671">
            <v>0</v>
          </cell>
          <cell r="L6671">
            <v>0.2137646</v>
          </cell>
          <cell r="M6671">
            <v>0.52240679999999995</v>
          </cell>
          <cell r="N6671">
            <v>0.52240679999999995</v>
          </cell>
          <cell r="O6671">
            <v>64</v>
          </cell>
        </row>
        <row r="6672">
          <cell r="A6672" t="str">
            <v>C&amp;I</v>
          </cell>
          <cell r="B6672">
            <v>23</v>
          </cell>
          <cell r="C6672" t="str">
            <v>X</v>
          </cell>
          <cell r="D6672" t="str">
            <v>PCT</v>
          </cell>
          <cell r="E6672" t="str">
            <v>ACs per customer: 4+</v>
          </cell>
          <cell r="F6672">
            <v>71.5</v>
          </cell>
          <cell r="G6672">
            <v>3.0056720000000001</v>
          </cell>
          <cell r="H6672">
            <v>2.8844989999999999</v>
          </cell>
          <cell r="I6672">
            <v>-0.4947394</v>
          </cell>
          <cell r="J6672">
            <v>-0.2024434</v>
          </cell>
          <cell r="K6672">
            <v>0</v>
          </cell>
          <cell r="L6672">
            <v>0.2024434</v>
          </cell>
          <cell r="M6672">
            <v>0.4947394</v>
          </cell>
          <cell r="N6672">
            <v>0.4947394</v>
          </cell>
          <cell r="O6672">
            <v>64</v>
          </cell>
        </row>
        <row r="6673">
          <cell r="A6673" t="str">
            <v>C&amp;I</v>
          </cell>
          <cell r="B6673">
            <v>24</v>
          </cell>
          <cell r="C6673" t="str">
            <v>X</v>
          </cell>
          <cell r="D6673" t="str">
            <v>PCT</v>
          </cell>
          <cell r="E6673" t="str">
            <v>ACs per customer: 4+</v>
          </cell>
          <cell r="F6673">
            <v>71</v>
          </cell>
          <cell r="G6673">
            <v>2.7834210000000001</v>
          </cell>
          <cell r="H6673">
            <v>2.8724989999999999</v>
          </cell>
          <cell r="I6673">
            <v>-0.4997009</v>
          </cell>
          <cell r="J6673">
            <v>-0.20447360000000001</v>
          </cell>
          <cell r="K6673">
            <v>0</v>
          </cell>
          <cell r="L6673">
            <v>0.20447360000000001</v>
          </cell>
          <cell r="M6673">
            <v>0.4997009</v>
          </cell>
          <cell r="N6673">
            <v>0.4997009</v>
          </cell>
          <cell r="O6673">
            <v>64</v>
          </cell>
        </row>
        <row r="6674">
          <cell r="A6674" t="str">
            <v>C&amp;I</v>
          </cell>
          <cell r="B6674">
            <v>1</v>
          </cell>
          <cell r="C6674" t="str">
            <v>X</v>
          </cell>
          <cell r="D6674" t="str">
            <v>PCT</v>
          </cell>
          <cell r="E6674" t="str">
            <v>All</v>
          </cell>
          <cell r="F6674">
            <v>63.185000000000002</v>
          </cell>
          <cell r="G6674">
            <v>2.9179189999999999</v>
          </cell>
          <cell r="H6674">
            <v>2.78966</v>
          </cell>
          <cell r="I6674">
            <v>-0.20063429999999999</v>
          </cell>
          <cell r="J6674">
            <v>-8.2097900000000001E-2</v>
          </cell>
          <cell r="K6674">
            <v>0</v>
          </cell>
          <cell r="L6674">
            <v>8.2097900000000001E-2</v>
          </cell>
          <cell r="M6674">
            <v>0.20063429999999999</v>
          </cell>
          <cell r="N6674">
            <v>0.20063429999999999</v>
          </cell>
          <cell r="O6674">
            <v>314</v>
          </cell>
        </row>
        <row r="6675">
          <cell r="A6675" t="str">
            <v>C&amp;I</v>
          </cell>
          <cell r="B6675">
            <v>2</v>
          </cell>
          <cell r="C6675" t="str">
            <v>X</v>
          </cell>
          <cell r="D6675" t="str">
            <v>PCT</v>
          </cell>
          <cell r="E6675" t="str">
            <v>All</v>
          </cell>
          <cell r="F6675">
            <v>62.049199999999999</v>
          </cell>
          <cell r="G6675">
            <v>2.7888389999999998</v>
          </cell>
          <cell r="H6675">
            <v>2.712723</v>
          </cell>
          <cell r="I6675">
            <v>-0.19817470000000001</v>
          </cell>
          <cell r="J6675">
            <v>-8.1091499999999997E-2</v>
          </cell>
          <cell r="K6675">
            <v>0</v>
          </cell>
          <cell r="L6675">
            <v>8.1091499999999997E-2</v>
          </cell>
          <cell r="M6675">
            <v>0.19817470000000001</v>
          </cell>
          <cell r="N6675">
            <v>0.19817470000000001</v>
          </cell>
          <cell r="O6675">
            <v>314</v>
          </cell>
        </row>
        <row r="6676">
          <cell r="A6676" t="str">
            <v>C&amp;I</v>
          </cell>
          <cell r="B6676">
            <v>3</v>
          </cell>
          <cell r="C6676" t="str">
            <v>X</v>
          </cell>
          <cell r="D6676" t="str">
            <v>PCT</v>
          </cell>
          <cell r="E6676" t="str">
            <v>All</v>
          </cell>
          <cell r="F6676">
            <v>61.413400000000003</v>
          </cell>
          <cell r="G6676">
            <v>2.6895060000000002</v>
          </cell>
          <cell r="H6676">
            <v>2.5548690000000001</v>
          </cell>
          <cell r="I6676">
            <v>-0.1970768</v>
          </cell>
          <cell r="J6676">
            <v>-8.0642199999999997E-2</v>
          </cell>
          <cell r="K6676">
            <v>0</v>
          </cell>
          <cell r="L6676">
            <v>8.0642199999999997E-2</v>
          </cell>
          <cell r="M6676">
            <v>0.1970768</v>
          </cell>
          <cell r="N6676">
            <v>0.1970768</v>
          </cell>
          <cell r="O6676">
            <v>314</v>
          </cell>
        </row>
        <row r="6677">
          <cell r="A6677" t="str">
            <v>C&amp;I</v>
          </cell>
          <cell r="B6677">
            <v>4</v>
          </cell>
          <cell r="C6677" t="str">
            <v>X</v>
          </cell>
          <cell r="D6677" t="str">
            <v>PCT</v>
          </cell>
          <cell r="E6677" t="str">
            <v>All</v>
          </cell>
          <cell r="F6677">
            <v>60.185000000000002</v>
          </cell>
          <cell r="G6677">
            <v>2.6652279999999999</v>
          </cell>
          <cell r="H6677">
            <v>2.602865</v>
          </cell>
          <cell r="I6677">
            <v>-0.1962767</v>
          </cell>
          <cell r="J6677">
            <v>-8.0314800000000006E-2</v>
          </cell>
          <cell r="K6677">
            <v>0</v>
          </cell>
          <cell r="L6677">
            <v>8.0314800000000006E-2</v>
          </cell>
          <cell r="M6677">
            <v>0.1962767</v>
          </cell>
          <cell r="N6677">
            <v>0.1962767</v>
          </cell>
          <cell r="O6677">
            <v>314</v>
          </cell>
        </row>
        <row r="6678">
          <cell r="A6678" t="str">
            <v>C&amp;I</v>
          </cell>
          <cell r="B6678">
            <v>5</v>
          </cell>
          <cell r="C6678" t="str">
            <v>X</v>
          </cell>
          <cell r="D6678" t="str">
            <v>PCT</v>
          </cell>
          <cell r="E6678" t="str">
            <v>All</v>
          </cell>
          <cell r="F6678">
            <v>60.185000000000002</v>
          </cell>
          <cell r="G6678">
            <v>2.6363539999999999</v>
          </cell>
          <cell r="H6678">
            <v>2.5626669999999998</v>
          </cell>
          <cell r="I6678">
            <v>-0.19619010000000001</v>
          </cell>
          <cell r="J6678">
            <v>-8.0279400000000001E-2</v>
          </cell>
          <cell r="K6678">
            <v>0</v>
          </cell>
          <cell r="L6678">
            <v>8.0279400000000001E-2</v>
          </cell>
          <cell r="M6678">
            <v>0.19619010000000001</v>
          </cell>
          <cell r="N6678">
            <v>0.19619010000000001</v>
          </cell>
          <cell r="O6678">
            <v>314</v>
          </cell>
        </row>
        <row r="6679">
          <cell r="A6679" t="str">
            <v>C&amp;I</v>
          </cell>
          <cell r="B6679">
            <v>6</v>
          </cell>
          <cell r="C6679" t="str">
            <v>X</v>
          </cell>
          <cell r="D6679" t="str">
            <v>PCT</v>
          </cell>
          <cell r="E6679" t="str">
            <v>All</v>
          </cell>
          <cell r="F6679">
            <v>59.913400000000003</v>
          </cell>
          <cell r="G6679">
            <v>2.8476539999999999</v>
          </cell>
          <cell r="H6679">
            <v>2.8662879999999999</v>
          </cell>
          <cell r="I6679">
            <v>-0.19610859999999999</v>
          </cell>
          <cell r="J6679">
            <v>-8.0245999999999998E-2</v>
          </cell>
          <cell r="K6679">
            <v>0</v>
          </cell>
          <cell r="L6679">
            <v>8.0245999999999998E-2</v>
          </cell>
          <cell r="M6679">
            <v>0.19610859999999999</v>
          </cell>
          <cell r="N6679">
            <v>0.19610859999999999</v>
          </cell>
          <cell r="O6679">
            <v>314</v>
          </cell>
        </row>
        <row r="6680">
          <cell r="A6680" t="str">
            <v>C&amp;I</v>
          </cell>
          <cell r="B6680">
            <v>7</v>
          </cell>
          <cell r="C6680" t="str">
            <v>X</v>
          </cell>
          <cell r="D6680" t="str">
            <v>PCT</v>
          </cell>
          <cell r="E6680" t="str">
            <v>All</v>
          </cell>
          <cell r="F6680">
            <v>59.185000000000002</v>
          </cell>
          <cell r="G6680">
            <v>3.1309339999999999</v>
          </cell>
          <cell r="H6680">
            <v>3.213632</v>
          </cell>
          <cell r="I6680">
            <v>-0.19882150000000001</v>
          </cell>
          <cell r="J6680">
            <v>-8.1356100000000001E-2</v>
          </cell>
          <cell r="K6680">
            <v>0</v>
          </cell>
          <cell r="L6680">
            <v>8.1356100000000001E-2</v>
          </cell>
          <cell r="M6680">
            <v>0.19882150000000001</v>
          </cell>
          <cell r="N6680">
            <v>0.19882150000000001</v>
          </cell>
          <cell r="O6680">
            <v>314</v>
          </cell>
        </row>
        <row r="6681">
          <cell r="A6681" t="str">
            <v>C&amp;I</v>
          </cell>
          <cell r="B6681">
            <v>8</v>
          </cell>
          <cell r="C6681" t="str">
            <v>X</v>
          </cell>
          <cell r="D6681" t="str">
            <v>PCT</v>
          </cell>
          <cell r="E6681" t="str">
            <v>All</v>
          </cell>
          <cell r="F6681">
            <v>60.5</v>
          </cell>
          <cell r="G6681">
            <v>3.6332779999999998</v>
          </cell>
          <cell r="H6681">
            <v>3.5652789999999999</v>
          </cell>
          <cell r="I6681">
            <v>-0.1996155</v>
          </cell>
          <cell r="J6681">
            <v>-8.1681000000000004E-2</v>
          </cell>
          <cell r="K6681">
            <v>0</v>
          </cell>
          <cell r="L6681">
            <v>8.1681000000000004E-2</v>
          </cell>
          <cell r="M6681">
            <v>0.1996155</v>
          </cell>
          <cell r="N6681">
            <v>0.1996155</v>
          </cell>
          <cell r="O6681">
            <v>314</v>
          </cell>
        </row>
        <row r="6682">
          <cell r="A6682" t="str">
            <v>C&amp;I</v>
          </cell>
          <cell r="B6682">
            <v>9</v>
          </cell>
          <cell r="C6682" t="str">
            <v>X</v>
          </cell>
          <cell r="D6682" t="str">
            <v>PCT</v>
          </cell>
          <cell r="E6682" t="str">
            <v>All</v>
          </cell>
          <cell r="F6682">
            <v>64.543300000000002</v>
          </cell>
          <cell r="G6682">
            <v>4.6513840000000002</v>
          </cell>
          <cell r="H6682">
            <v>4.314114</v>
          </cell>
          <cell r="I6682">
            <v>-0.21659249999999999</v>
          </cell>
          <cell r="J6682">
            <v>-8.8627899999999996E-2</v>
          </cell>
          <cell r="K6682">
            <v>0</v>
          </cell>
          <cell r="L6682">
            <v>8.8627899999999996E-2</v>
          </cell>
          <cell r="M6682">
            <v>0.21659249999999999</v>
          </cell>
          <cell r="N6682">
            <v>0.21659249999999999</v>
          </cell>
          <cell r="O6682">
            <v>314</v>
          </cell>
        </row>
        <row r="6683">
          <cell r="A6683" t="str">
            <v>C&amp;I</v>
          </cell>
          <cell r="B6683">
            <v>10</v>
          </cell>
          <cell r="C6683" t="str">
            <v>X</v>
          </cell>
          <cell r="D6683" t="str">
            <v>PCT</v>
          </cell>
          <cell r="E6683" t="str">
            <v>All</v>
          </cell>
          <cell r="F6683">
            <v>67.179100000000005</v>
          </cell>
          <cell r="G6683">
            <v>6.54765</v>
          </cell>
          <cell r="H6683">
            <v>6.3439940000000004</v>
          </cell>
          <cell r="I6683">
            <v>-0.28655199999999997</v>
          </cell>
          <cell r="J6683">
            <v>-0.11725480000000001</v>
          </cell>
          <cell r="K6683">
            <v>0</v>
          </cell>
          <cell r="L6683">
            <v>0.11725480000000001</v>
          </cell>
          <cell r="M6683">
            <v>0.28655199999999997</v>
          </cell>
          <cell r="N6683">
            <v>0.28655199999999997</v>
          </cell>
          <cell r="O6683">
            <v>314</v>
          </cell>
        </row>
        <row r="6684">
          <cell r="A6684" t="str">
            <v>C&amp;I</v>
          </cell>
          <cell r="B6684">
            <v>11</v>
          </cell>
          <cell r="C6684" t="str">
            <v>X</v>
          </cell>
          <cell r="D6684" t="str">
            <v>PCT</v>
          </cell>
          <cell r="E6684" t="str">
            <v>All</v>
          </cell>
          <cell r="F6684">
            <v>71.179100000000005</v>
          </cell>
          <cell r="G6684">
            <v>8.0314119999999996</v>
          </cell>
          <cell r="H6684">
            <v>7.7353529999999999</v>
          </cell>
          <cell r="I6684">
            <v>-0.26153120000000002</v>
          </cell>
          <cell r="J6684">
            <v>-0.1070164</v>
          </cell>
          <cell r="K6684">
            <v>0</v>
          </cell>
          <cell r="L6684">
            <v>0.1070164</v>
          </cell>
          <cell r="M6684">
            <v>0.26153120000000002</v>
          </cell>
          <cell r="N6684">
            <v>0.26153120000000002</v>
          </cell>
          <cell r="O6684">
            <v>314</v>
          </cell>
        </row>
        <row r="6685">
          <cell r="A6685" t="str">
            <v>C&amp;I</v>
          </cell>
          <cell r="B6685">
            <v>12</v>
          </cell>
          <cell r="C6685" t="str">
            <v>X</v>
          </cell>
          <cell r="D6685" t="str">
            <v>PCT</v>
          </cell>
          <cell r="E6685" t="str">
            <v>All</v>
          </cell>
          <cell r="F6685">
            <v>74.864199999999997</v>
          </cell>
          <cell r="G6685">
            <v>9.0068789999999996</v>
          </cell>
          <cell r="H6685">
            <v>9.3465389999999999</v>
          </cell>
          <cell r="I6685">
            <v>-0.25130560000000002</v>
          </cell>
          <cell r="J6685">
            <v>-0.1028322</v>
          </cell>
          <cell r="K6685">
            <v>0</v>
          </cell>
          <cell r="L6685">
            <v>0.1028322</v>
          </cell>
          <cell r="M6685">
            <v>0.25130560000000002</v>
          </cell>
          <cell r="N6685">
            <v>0.25130560000000002</v>
          </cell>
          <cell r="O6685">
            <v>314</v>
          </cell>
        </row>
        <row r="6686">
          <cell r="A6686" t="str">
            <v>C&amp;I</v>
          </cell>
          <cell r="B6686">
            <v>13</v>
          </cell>
          <cell r="C6686" t="str">
            <v>X</v>
          </cell>
          <cell r="D6686" t="str">
            <v>PCT</v>
          </cell>
          <cell r="E6686" t="str">
            <v>All</v>
          </cell>
          <cell r="F6686">
            <v>79.135800000000003</v>
          </cell>
          <cell r="G6686">
            <v>9.274597</v>
          </cell>
          <cell r="H6686">
            <v>9.2636970000000005</v>
          </cell>
          <cell r="I6686">
            <v>-0.26050050000000002</v>
          </cell>
          <cell r="J6686">
            <v>-0.1065947</v>
          </cell>
          <cell r="K6686">
            <v>0</v>
          </cell>
          <cell r="L6686">
            <v>0.1065947</v>
          </cell>
          <cell r="M6686">
            <v>0.26050050000000002</v>
          </cell>
          <cell r="N6686">
            <v>0.26050050000000002</v>
          </cell>
          <cell r="O6686">
            <v>314</v>
          </cell>
        </row>
        <row r="6687">
          <cell r="A6687" t="str">
            <v>C&amp;I</v>
          </cell>
          <cell r="B6687">
            <v>14</v>
          </cell>
          <cell r="C6687" t="str">
            <v>X</v>
          </cell>
          <cell r="D6687" t="str">
            <v>PCT</v>
          </cell>
          <cell r="E6687" t="str">
            <v>All</v>
          </cell>
          <cell r="F6687">
            <v>82.543300000000002</v>
          </cell>
          <cell r="G6687">
            <v>9.7694360000000007</v>
          </cell>
          <cell r="H6687">
            <v>9.9667370000000002</v>
          </cell>
          <cell r="I6687">
            <v>-0.29417870000000002</v>
          </cell>
          <cell r="J6687">
            <v>-0.1203755</v>
          </cell>
          <cell r="K6687">
            <v>0</v>
          </cell>
          <cell r="L6687">
            <v>0.1203755</v>
          </cell>
          <cell r="M6687">
            <v>0.29417870000000002</v>
          </cell>
          <cell r="N6687">
            <v>0.29417870000000002</v>
          </cell>
          <cell r="O6687">
            <v>314</v>
          </cell>
        </row>
        <row r="6688">
          <cell r="A6688" t="str">
            <v>C&amp;I</v>
          </cell>
          <cell r="B6688">
            <v>15</v>
          </cell>
          <cell r="C6688" t="str">
            <v>X</v>
          </cell>
          <cell r="D6688" t="str">
            <v>PCT</v>
          </cell>
          <cell r="E6688" t="str">
            <v>All</v>
          </cell>
          <cell r="F6688">
            <v>85.771699999999996</v>
          </cell>
          <cell r="G6688">
            <v>10.51051</v>
          </cell>
          <cell r="H6688">
            <v>10.2805</v>
          </cell>
          <cell r="I6688">
            <v>-0.22238060000000001</v>
          </cell>
          <cell r="J6688">
            <v>-9.0996300000000002E-2</v>
          </cell>
          <cell r="K6688">
            <v>0</v>
          </cell>
          <cell r="L6688">
            <v>9.0996300000000002E-2</v>
          </cell>
          <cell r="M6688">
            <v>0.22238060000000001</v>
          </cell>
          <cell r="N6688">
            <v>0.22238060000000001</v>
          </cell>
          <cell r="O6688">
            <v>314</v>
          </cell>
        </row>
        <row r="6689">
          <cell r="A6689" t="str">
            <v>C&amp;I</v>
          </cell>
          <cell r="B6689">
            <v>16</v>
          </cell>
          <cell r="C6689" t="str">
            <v>X</v>
          </cell>
          <cell r="D6689" t="str">
            <v>PCT</v>
          </cell>
          <cell r="E6689" t="str">
            <v>All</v>
          </cell>
          <cell r="F6689">
            <v>87.364199999999997</v>
          </cell>
          <cell r="G6689">
            <v>10.50873</v>
          </cell>
          <cell r="H6689">
            <v>10.51163</v>
          </cell>
          <cell r="I6689">
            <v>-0.25748910000000003</v>
          </cell>
          <cell r="J6689">
            <v>-0.10536239999999999</v>
          </cell>
          <cell r="K6689">
            <v>0</v>
          </cell>
          <cell r="L6689">
            <v>0.10536239999999999</v>
          </cell>
          <cell r="M6689">
            <v>0.25748910000000003</v>
          </cell>
          <cell r="N6689">
            <v>0.25748910000000003</v>
          </cell>
          <cell r="O6689">
            <v>314</v>
          </cell>
        </row>
        <row r="6690">
          <cell r="A6690" t="str">
            <v>C&amp;I</v>
          </cell>
          <cell r="B6690">
            <v>17</v>
          </cell>
          <cell r="C6690" t="str">
            <v>X</v>
          </cell>
          <cell r="D6690" t="str">
            <v>PCT</v>
          </cell>
          <cell r="E6690" t="str">
            <v>All</v>
          </cell>
          <cell r="F6690">
            <v>88.092500000000001</v>
          </cell>
          <cell r="G6690">
            <v>10.24249</v>
          </cell>
          <cell r="H6690">
            <v>10.17722</v>
          </cell>
          <cell r="I6690">
            <v>-0.2648585</v>
          </cell>
          <cell r="J6690">
            <v>-0.108378</v>
          </cell>
          <cell r="K6690">
            <v>0</v>
          </cell>
          <cell r="L6690">
            <v>0.108378</v>
          </cell>
          <cell r="M6690">
            <v>0.2648585</v>
          </cell>
          <cell r="N6690">
            <v>0.2648585</v>
          </cell>
          <cell r="O6690">
            <v>314</v>
          </cell>
        </row>
        <row r="6691">
          <cell r="A6691" t="str">
            <v>C&amp;I</v>
          </cell>
          <cell r="B6691">
            <v>18</v>
          </cell>
          <cell r="C6691" t="str">
            <v>X</v>
          </cell>
          <cell r="D6691" t="str">
            <v>PCT</v>
          </cell>
          <cell r="E6691" t="str">
            <v>All</v>
          </cell>
          <cell r="F6691">
            <v>86.543300000000002</v>
          </cell>
          <cell r="G6691">
            <v>8.4423429999999993</v>
          </cell>
          <cell r="H6691">
            <v>8.8844510000000003</v>
          </cell>
          <cell r="I6691">
            <v>-0.26701710000000001</v>
          </cell>
          <cell r="J6691">
            <v>-0.1092612</v>
          </cell>
          <cell r="K6691">
            <v>0</v>
          </cell>
          <cell r="L6691">
            <v>0.1092612</v>
          </cell>
          <cell r="M6691">
            <v>0.26701710000000001</v>
          </cell>
          <cell r="N6691">
            <v>0.26701710000000001</v>
          </cell>
          <cell r="O6691">
            <v>314</v>
          </cell>
        </row>
        <row r="6692">
          <cell r="A6692" t="str">
            <v>C&amp;I</v>
          </cell>
          <cell r="B6692">
            <v>19</v>
          </cell>
          <cell r="C6692" t="str">
            <v>X</v>
          </cell>
          <cell r="D6692" t="str">
            <v>PCT</v>
          </cell>
          <cell r="E6692" t="str">
            <v>All</v>
          </cell>
          <cell r="F6692">
            <v>83.407499999999999</v>
          </cell>
          <cell r="G6692">
            <v>7.3086310000000001</v>
          </cell>
          <cell r="H6692">
            <v>7.2336049999999998</v>
          </cell>
          <cell r="I6692">
            <v>-0.26804450000000002</v>
          </cell>
          <cell r="J6692">
            <v>-0.1096816</v>
          </cell>
          <cell r="K6692">
            <v>0</v>
          </cell>
          <cell r="L6692">
            <v>0.1096816</v>
          </cell>
          <cell r="M6692">
            <v>0.26804450000000002</v>
          </cell>
          <cell r="N6692">
            <v>0.26804450000000002</v>
          </cell>
          <cell r="O6692">
            <v>314</v>
          </cell>
        </row>
        <row r="6693">
          <cell r="A6693" t="str">
            <v>C&amp;I</v>
          </cell>
          <cell r="B6693">
            <v>20</v>
          </cell>
          <cell r="C6693" t="str">
            <v>X</v>
          </cell>
          <cell r="D6693" t="str">
            <v>PCT</v>
          </cell>
          <cell r="E6693" t="str">
            <v>All</v>
          </cell>
          <cell r="F6693">
            <v>78.364199999999997</v>
          </cell>
          <cell r="G6693">
            <v>6.0666729999999998</v>
          </cell>
          <cell r="H6693">
            <v>6.0815960000000002</v>
          </cell>
          <cell r="I6693">
            <v>-0.2486766</v>
          </cell>
          <cell r="J6693">
            <v>-0.1017564</v>
          </cell>
          <cell r="K6693">
            <v>0</v>
          </cell>
          <cell r="L6693">
            <v>0.1017564</v>
          </cell>
          <cell r="M6693">
            <v>0.2486766</v>
          </cell>
          <cell r="N6693">
            <v>0.2486766</v>
          </cell>
          <cell r="O6693">
            <v>314</v>
          </cell>
        </row>
        <row r="6694">
          <cell r="A6694" t="str">
            <v>C&amp;I</v>
          </cell>
          <cell r="B6694">
            <v>21</v>
          </cell>
          <cell r="C6694" t="str">
            <v>X</v>
          </cell>
          <cell r="D6694" t="str">
            <v>PCT</v>
          </cell>
          <cell r="E6694" t="str">
            <v>All</v>
          </cell>
          <cell r="F6694">
            <v>73.956699999999998</v>
          </cell>
          <cell r="G6694">
            <v>5.4381709999999996</v>
          </cell>
          <cell r="H6694">
            <v>5.5704000000000002</v>
          </cell>
          <cell r="I6694">
            <v>-0.23452200000000001</v>
          </cell>
          <cell r="J6694">
            <v>-9.5964499999999994E-2</v>
          </cell>
          <cell r="K6694">
            <v>0</v>
          </cell>
          <cell r="L6694">
            <v>9.5964499999999994E-2</v>
          </cell>
          <cell r="M6694">
            <v>0.23452200000000001</v>
          </cell>
          <cell r="N6694">
            <v>0.23452200000000001</v>
          </cell>
          <cell r="O6694">
            <v>314</v>
          </cell>
        </row>
        <row r="6695">
          <cell r="A6695" t="str">
            <v>C&amp;I</v>
          </cell>
          <cell r="B6695">
            <v>22</v>
          </cell>
          <cell r="C6695" t="str">
            <v>X</v>
          </cell>
          <cell r="D6695" t="str">
            <v>PCT</v>
          </cell>
          <cell r="E6695" t="str">
            <v>All</v>
          </cell>
          <cell r="F6695">
            <v>72.592500000000001</v>
          </cell>
          <cell r="G6695">
            <v>4.4802179999999998</v>
          </cell>
          <cell r="H6695">
            <v>4.6415139999999999</v>
          </cell>
          <cell r="I6695">
            <v>-0.23622460000000001</v>
          </cell>
          <cell r="J6695">
            <v>-9.6661200000000003E-2</v>
          </cell>
          <cell r="K6695">
            <v>0</v>
          </cell>
          <cell r="L6695">
            <v>9.6661200000000003E-2</v>
          </cell>
          <cell r="M6695">
            <v>0.23622460000000001</v>
          </cell>
          <cell r="N6695">
            <v>0.23622460000000001</v>
          </cell>
          <cell r="O6695">
            <v>314</v>
          </cell>
        </row>
        <row r="6696">
          <cell r="A6696" t="str">
            <v>C&amp;I</v>
          </cell>
          <cell r="B6696">
            <v>23</v>
          </cell>
          <cell r="C6696" t="str">
            <v>X</v>
          </cell>
          <cell r="D6696" t="str">
            <v>PCT</v>
          </cell>
          <cell r="E6696" t="str">
            <v>All</v>
          </cell>
          <cell r="F6696">
            <v>71.092500000000001</v>
          </cell>
          <cell r="G6696">
            <v>3.7661090000000002</v>
          </cell>
          <cell r="H6696">
            <v>3.927413</v>
          </cell>
          <cell r="I6696">
            <v>-0.2162086</v>
          </cell>
          <cell r="J6696">
            <v>-8.8470800000000002E-2</v>
          </cell>
          <cell r="K6696">
            <v>0</v>
          </cell>
          <cell r="L6696">
            <v>8.8470800000000002E-2</v>
          </cell>
          <cell r="M6696">
            <v>0.2162086</v>
          </cell>
          <cell r="N6696">
            <v>0.2162086</v>
          </cell>
          <cell r="O6696">
            <v>314</v>
          </cell>
        </row>
        <row r="6697">
          <cell r="A6697" t="str">
            <v>C&amp;I</v>
          </cell>
          <cell r="B6697">
            <v>24</v>
          </cell>
          <cell r="C6697" t="str">
            <v>X</v>
          </cell>
          <cell r="D6697" t="str">
            <v>PCT</v>
          </cell>
          <cell r="E6697" t="str">
            <v>All</v>
          </cell>
          <cell r="F6697">
            <v>70.320899999999995</v>
          </cell>
          <cell r="G6697">
            <v>3.5750959999999998</v>
          </cell>
          <cell r="H6697">
            <v>3.5583140000000002</v>
          </cell>
          <cell r="I6697">
            <v>-0.2137288</v>
          </cell>
          <cell r="J6697">
            <v>-8.7456099999999995E-2</v>
          </cell>
          <cell r="K6697">
            <v>0</v>
          </cell>
          <cell r="L6697">
            <v>8.7456099999999995E-2</v>
          </cell>
          <cell r="M6697">
            <v>0.2137288</v>
          </cell>
          <cell r="N6697">
            <v>0.2137288</v>
          </cell>
          <cell r="O6697">
            <v>314</v>
          </cell>
        </row>
        <row r="6698">
          <cell r="A6698" t="str">
            <v>C&amp;I</v>
          </cell>
          <cell r="B6698">
            <v>1</v>
          </cell>
          <cell r="C6698" t="str">
            <v>X</v>
          </cell>
          <cell r="D6698" t="str">
            <v>PCT</v>
          </cell>
          <cell r="E6698" t="str">
            <v>Building Age: &gt; 20 YEARS</v>
          </cell>
          <cell r="F6698">
            <v>62.770099999999999</v>
          </cell>
          <cell r="G6698">
            <v>3.037366</v>
          </cell>
          <cell r="H6698">
            <v>2.998983</v>
          </cell>
          <cell r="I6698">
            <v>-0.23976929999999999</v>
          </cell>
          <cell r="J6698">
            <v>-9.8111599999999993E-2</v>
          </cell>
          <cell r="K6698">
            <v>0</v>
          </cell>
          <cell r="L6698">
            <v>9.8111599999999993E-2</v>
          </cell>
          <cell r="M6698">
            <v>0.23976929999999999</v>
          </cell>
          <cell r="N6698">
            <v>0.23976929999999999</v>
          </cell>
          <cell r="O6698">
            <v>176</v>
          </cell>
        </row>
        <row r="6699">
          <cell r="A6699" t="str">
            <v>C&amp;I</v>
          </cell>
          <cell r="B6699">
            <v>2</v>
          </cell>
          <cell r="C6699" t="str">
            <v>X</v>
          </cell>
          <cell r="D6699" t="str">
            <v>PCT</v>
          </cell>
          <cell r="E6699" t="str">
            <v>Building Age: &gt; 20 YEARS</v>
          </cell>
          <cell r="F6699">
            <v>61.565199999999997</v>
          </cell>
          <cell r="G6699">
            <v>2.889097</v>
          </cell>
          <cell r="H6699">
            <v>2.9457499999999999</v>
          </cell>
          <cell r="I6699">
            <v>-0.23600640000000001</v>
          </cell>
          <cell r="J6699">
            <v>-9.6571900000000002E-2</v>
          </cell>
          <cell r="K6699">
            <v>0</v>
          </cell>
          <cell r="L6699">
            <v>9.6571900000000002E-2</v>
          </cell>
          <cell r="M6699">
            <v>0.23600640000000001</v>
          </cell>
          <cell r="N6699">
            <v>0.23600640000000001</v>
          </cell>
          <cell r="O6699">
            <v>176</v>
          </cell>
        </row>
        <row r="6700">
          <cell r="A6700" t="str">
            <v>C&amp;I</v>
          </cell>
          <cell r="B6700">
            <v>3</v>
          </cell>
          <cell r="C6700" t="str">
            <v>X</v>
          </cell>
          <cell r="D6700" t="str">
            <v>PCT</v>
          </cell>
          <cell r="E6700" t="str">
            <v>Building Age: &gt; 20 YEARS</v>
          </cell>
          <cell r="F6700">
            <v>60.860199999999999</v>
          </cell>
          <cell r="G6700">
            <v>2.7663899999999999</v>
          </cell>
          <cell r="H6700">
            <v>2.738575</v>
          </cell>
          <cell r="I6700">
            <v>-0.23430599999999999</v>
          </cell>
          <cell r="J6700">
            <v>-9.5876100000000006E-2</v>
          </cell>
          <cell r="K6700">
            <v>0</v>
          </cell>
          <cell r="L6700">
            <v>9.5876100000000006E-2</v>
          </cell>
          <cell r="M6700">
            <v>0.23430599999999999</v>
          </cell>
          <cell r="N6700">
            <v>0.23430599999999999</v>
          </cell>
          <cell r="O6700">
            <v>176</v>
          </cell>
        </row>
        <row r="6701">
          <cell r="A6701" t="str">
            <v>C&amp;I</v>
          </cell>
          <cell r="B6701">
            <v>4</v>
          </cell>
          <cell r="C6701" t="str">
            <v>X</v>
          </cell>
          <cell r="D6701" t="str">
            <v>PCT</v>
          </cell>
          <cell r="E6701" t="str">
            <v>Building Age: &gt; 20 YEARS</v>
          </cell>
          <cell r="F6701">
            <v>59.770099999999999</v>
          </cell>
          <cell r="G6701">
            <v>2.7515130000000001</v>
          </cell>
          <cell r="H6701">
            <v>2.7696559999999999</v>
          </cell>
          <cell r="I6701">
            <v>-0.2329698</v>
          </cell>
          <cell r="J6701">
            <v>-9.5329399999999995E-2</v>
          </cell>
          <cell r="K6701">
            <v>0</v>
          </cell>
          <cell r="L6701">
            <v>9.5329399999999995E-2</v>
          </cell>
          <cell r="M6701">
            <v>0.2329698</v>
          </cell>
          <cell r="N6701">
            <v>0.2329698</v>
          </cell>
          <cell r="O6701">
            <v>176</v>
          </cell>
        </row>
        <row r="6702">
          <cell r="A6702" t="str">
            <v>C&amp;I</v>
          </cell>
          <cell r="B6702">
            <v>5</v>
          </cell>
          <cell r="C6702" t="str">
            <v>X</v>
          </cell>
          <cell r="D6702" t="str">
            <v>PCT</v>
          </cell>
          <cell r="E6702" t="str">
            <v>Building Age: &gt; 20 YEARS</v>
          </cell>
          <cell r="F6702">
            <v>59.770099999999999</v>
          </cell>
          <cell r="G6702">
            <v>2.727789</v>
          </cell>
          <cell r="H6702">
            <v>2.770162</v>
          </cell>
          <cell r="I6702">
            <v>-0.2327727</v>
          </cell>
          <cell r="J6702">
            <v>-9.5248700000000006E-2</v>
          </cell>
          <cell r="K6702">
            <v>0</v>
          </cell>
          <cell r="L6702">
            <v>9.5248700000000006E-2</v>
          </cell>
          <cell r="M6702">
            <v>0.2327727</v>
          </cell>
          <cell r="N6702">
            <v>0.2327727</v>
          </cell>
          <cell r="O6702">
            <v>176</v>
          </cell>
        </row>
        <row r="6703">
          <cell r="A6703" t="str">
            <v>C&amp;I</v>
          </cell>
          <cell r="B6703">
            <v>6</v>
          </cell>
          <cell r="C6703" t="str">
            <v>X</v>
          </cell>
          <cell r="D6703" t="str">
            <v>PCT</v>
          </cell>
          <cell r="E6703" t="str">
            <v>Building Age: &gt; 20 YEARS</v>
          </cell>
          <cell r="F6703">
            <v>59.360199999999999</v>
          </cell>
          <cell r="G6703">
            <v>3.0587930000000001</v>
          </cell>
          <cell r="H6703">
            <v>3.1871</v>
          </cell>
          <cell r="I6703">
            <v>-0.232658</v>
          </cell>
          <cell r="J6703">
            <v>-9.5201800000000003E-2</v>
          </cell>
          <cell r="K6703">
            <v>0</v>
          </cell>
          <cell r="L6703">
            <v>9.5201800000000003E-2</v>
          </cell>
          <cell r="M6703">
            <v>0.232658</v>
          </cell>
          <cell r="N6703">
            <v>0.232658</v>
          </cell>
          <cell r="O6703">
            <v>176</v>
          </cell>
        </row>
        <row r="6704">
          <cell r="A6704" t="str">
            <v>C&amp;I</v>
          </cell>
          <cell r="B6704">
            <v>7</v>
          </cell>
          <cell r="C6704" t="str">
            <v>X</v>
          </cell>
          <cell r="D6704" t="str">
            <v>PCT</v>
          </cell>
          <cell r="E6704" t="str">
            <v>Building Age: &gt; 20 YEARS</v>
          </cell>
          <cell r="F6704">
            <v>58.770099999999999</v>
          </cell>
          <cell r="G6704">
            <v>3.1131820000000001</v>
          </cell>
          <cell r="H6704">
            <v>3.1367440000000002</v>
          </cell>
          <cell r="I6704">
            <v>-0.23416670000000001</v>
          </cell>
          <cell r="J6704">
            <v>-9.5819100000000004E-2</v>
          </cell>
          <cell r="K6704">
            <v>0</v>
          </cell>
          <cell r="L6704">
            <v>9.5819100000000004E-2</v>
          </cell>
          <cell r="M6704">
            <v>0.23416670000000001</v>
          </cell>
          <cell r="N6704">
            <v>0.23416670000000001</v>
          </cell>
          <cell r="O6704">
            <v>176</v>
          </cell>
        </row>
        <row r="6705">
          <cell r="A6705" t="str">
            <v>C&amp;I</v>
          </cell>
          <cell r="B6705">
            <v>8</v>
          </cell>
          <cell r="C6705" t="str">
            <v>X</v>
          </cell>
          <cell r="D6705" t="str">
            <v>PCT</v>
          </cell>
          <cell r="E6705" t="str">
            <v>Building Age: &gt; 20 YEARS</v>
          </cell>
          <cell r="F6705">
            <v>60.5</v>
          </cell>
          <cell r="G6705">
            <v>3.342076</v>
          </cell>
          <cell r="H6705">
            <v>3.2581259999999999</v>
          </cell>
          <cell r="I6705">
            <v>-0.23577480000000001</v>
          </cell>
          <cell r="J6705">
            <v>-9.6477099999999996E-2</v>
          </cell>
          <cell r="K6705">
            <v>0</v>
          </cell>
          <cell r="L6705">
            <v>9.6477099999999996E-2</v>
          </cell>
          <cell r="M6705">
            <v>0.23577480000000001</v>
          </cell>
          <cell r="N6705">
            <v>0.23577480000000001</v>
          </cell>
          <cell r="O6705">
            <v>176</v>
          </cell>
        </row>
        <row r="6706">
          <cell r="A6706" t="str">
            <v>C&amp;I</v>
          </cell>
          <cell r="B6706">
            <v>9</v>
          </cell>
          <cell r="C6706" t="str">
            <v>X</v>
          </cell>
          <cell r="D6706" t="str">
            <v>PCT</v>
          </cell>
          <cell r="E6706" t="str">
            <v>Building Age: &gt; 20 YEARS</v>
          </cell>
          <cell r="F6706">
            <v>64.819900000000004</v>
          </cell>
          <cell r="G6706">
            <v>4.2769630000000003</v>
          </cell>
          <cell r="H6706">
            <v>4.1688099999999997</v>
          </cell>
          <cell r="I6706">
            <v>-0.2460647</v>
          </cell>
          <cell r="J6706">
            <v>-0.1006877</v>
          </cell>
          <cell r="K6706">
            <v>0</v>
          </cell>
          <cell r="L6706">
            <v>0.1006877</v>
          </cell>
          <cell r="M6706">
            <v>0.2460647</v>
          </cell>
          <cell r="N6706">
            <v>0.2460647</v>
          </cell>
          <cell r="O6706">
            <v>176</v>
          </cell>
        </row>
        <row r="6707">
          <cell r="A6707" t="str">
            <v>C&amp;I</v>
          </cell>
          <cell r="B6707">
            <v>10</v>
          </cell>
          <cell r="C6707" t="str">
            <v>X</v>
          </cell>
          <cell r="D6707" t="str">
            <v>PCT</v>
          </cell>
          <cell r="E6707" t="str">
            <v>Building Age: &gt; 20 YEARS</v>
          </cell>
          <cell r="F6707">
            <v>67.524900000000002</v>
          </cell>
          <cell r="G6707">
            <v>6.2124550000000003</v>
          </cell>
          <cell r="H6707">
            <v>5.9668229999999998</v>
          </cell>
          <cell r="I6707">
            <v>-0.26022820000000002</v>
          </cell>
          <cell r="J6707">
            <v>-0.1064833</v>
          </cell>
          <cell r="K6707">
            <v>0</v>
          </cell>
          <cell r="L6707">
            <v>0.1064833</v>
          </cell>
          <cell r="M6707">
            <v>0.26022820000000002</v>
          </cell>
          <cell r="N6707">
            <v>0.26022820000000002</v>
          </cell>
          <cell r="O6707">
            <v>176</v>
          </cell>
        </row>
        <row r="6708">
          <cell r="A6708" t="str">
            <v>C&amp;I</v>
          </cell>
          <cell r="B6708">
            <v>11</v>
          </cell>
          <cell r="C6708" t="str">
            <v>X</v>
          </cell>
          <cell r="D6708" t="str">
            <v>PCT</v>
          </cell>
          <cell r="E6708" t="str">
            <v>Building Age: &gt; 20 YEARS</v>
          </cell>
          <cell r="F6708">
            <v>71.524900000000002</v>
          </cell>
          <cell r="G6708">
            <v>7.7750519999999996</v>
          </cell>
          <cell r="H6708">
            <v>7.8295120000000002</v>
          </cell>
          <cell r="I6708">
            <v>-0.30668339999999999</v>
          </cell>
          <cell r="J6708">
            <v>-0.1254923</v>
          </cell>
          <cell r="K6708">
            <v>0</v>
          </cell>
          <cell r="L6708">
            <v>0.1254923</v>
          </cell>
          <cell r="M6708">
            <v>0.30668339999999999</v>
          </cell>
          <cell r="N6708">
            <v>0.30668339999999999</v>
          </cell>
          <cell r="O6708">
            <v>176</v>
          </cell>
        </row>
        <row r="6709">
          <cell r="A6709" t="str">
            <v>C&amp;I</v>
          </cell>
          <cell r="B6709">
            <v>12</v>
          </cell>
          <cell r="C6709" t="str">
            <v>X</v>
          </cell>
          <cell r="D6709" t="str">
            <v>PCT</v>
          </cell>
          <cell r="E6709" t="str">
            <v>Building Age: &gt; 20 YEARS</v>
          </cell>
          <cell r="F6709">
            <v>74.795000000000002</v>
          </cell>
          <cell r="G6709">
            <v>8.451238</v>
          </cell>
          <cell r="H6709">
            <v>8.8644239999999996</v>
          </cell>
          <cell r="I6709">
            <v>-0.29086869999999998</v>
          </cell>
          <cell r="J6709">
            <v>-0.1190211</v>
          </cell>
          <cell r="K6709">
            <v>0</v>
          </cell>
          <cell r="L6709">
            <v>0.1190211</v>
          </cell>
          <cell r="M6709">
            <v>0.29086869999999998</v>
          </cell>
          <cell r="N6709">
            <v>0.29086869999999998</v>
          </cell>
          <cell r="O6709">
            <v>176</v>
          </cell>
        </row>
        <row r="6710">
          <cell r="A6710" t="str">
            <v>C&amp;I</v>
          </cell>
          <cell r="B6710">
            <v>13</v>
          </cell>
          <cell r="C6710" t="str">
            <v>X</v>
          </cell>
          <cell r="D6710" t="str">
            <v>PCT</v>
          </cell>
          <cell r="E6710" t="str">
            <v>Building Age: &gt; 20 YEARS</v>
          </cell>
          <cell r="F6710">
            <v>79.204999999999998</v>
          </cell>
          <cell r="G6710">
            <v>8.9057870000000001</v>
          </cell>
          <cell r="H6710">
            <v>8.7028619999999997</v>
          </cell>
          <cell r="I6710">
            <v>-0.27997480000000002</v>
          </cell>
          <cell r="J6710">
            <v>-0.1145634</v>
          </cell>
          <cell r="K6710">
            <v>0</v>
          </cell>
          <cell r="L6710">
            <v>0.1145634</v>
          </cell>
          <cell r="M6710">
            <v>0.27997480000000002</v>
          </cell>
          <cell r="N6710">
            <v>0.27997480000000002</v>
          </cell>
          <cell r="O6710">
            <v>176</v>
          </cell>
        </row>
        <row r="6711">
          <cell r="A6711" t="str">
            <v>C&amp;I</v>
          </cell>
          <cell r="B6711">
            <v>14</v>
          </cell>
          <cell r="C6711" t="str">
            <v>X</v>
          </cell>
          <cell r="D6711" t="str">
            <v>PCT</v>
          </cell>
          <cell r="E6711" t="str">
            <v>Building Age: &gt; 20 YEARS</v>
          </cell>
          <cell r="F6711">
            <v>82.819900000000004</v>
          </cell>
          <cell r="G6711">
            <v>9.1659229999999994</v>
          </cell>
          <cell r="H6711">
            <v>9.1048960000000001</v>
          </cell>
          <cell r="I6711">
            <v>-0.28866750000000002</v>
          </cell>
          <cell r="J6711">
            <v>-0.1181204</v>
          </cell>
          <cell r="K6711">
            <v>0</v>
          </cell>
          <cell r="L6711">
            <v>0.1181204</v>
          </cell>
          <cell r="M6711">
            <v>0.28866750000000002</v>
          </cell>
          <cell r="N6711">
            <v>0.28866750000000002</v>
          </cell>
          <cell r="O6711">
            <v>176</v>
          </cell>
        </row>
        <row r="6712">
          <cell r="A6712" t="str">
            <v>C&amp;I</v>
          </cell>
          <cell r="B6712">
            <v>15</v>
          </cell>
          <cell r="C6712" t="str">
            <v>X</v>
          </cell>
          <cell r="D6712" t="str">
            <v>PCT</v>
          </cell>
          <cell r="E6712" t="str">
            <v>Building Age: &gt; 20 YEARS</v>
          </cell>
          <cell r="F6712">
            <v>85.91</v>
          </cell>
          <cell r="G6712">
            <v>9.7922139999999995</v>
          </cell>
          <cell r="H6712">
            <v>9.5885239999999996</v>
          </cell>
          <cell r="I6712">
            <v>-0.26987810000000001</v>
          </cell>
          <cell r="J6712">
            <v>-0.1104319</v>
          </cell>
          <cell r="K6712">
            <v>0</v>
          </cell>
          <cell r="L6712">
            <v>0.1104319</v>
          </cell>
          <cell r="M6712">
            <v>0.26987810000000001</v>
          </cell>
          <cell r="N6712">
            <v>0.26987810000000001</v>
          </cell>
          <cell r="O6712">
            <v>176</v>
          </cell>
        </row>
        <row r="6713">
          <cell r="A6713" t="str">
            <v>C&amp;I</v>
          </cell>
          <cell r="B6713">
            <v>16</v>
          </cell>
          <cell r="C6713" t="str">
            <v>X</v>
          </cell>
          <cell r="D6713" t="str">
            <v>PCT</v>
          </cell>
          <cell r="E6713" t="str">
            <v>Building Age: &gt; 20 YEARS</v>
          </cell>
          <cell r="F6713">
            <v>87.295000000000002</v>
          </cell>
          <cell r="G6713">
            <v>9.8570049999999991</v>
          </cell>
          <cell r="H6713">
            <v>9.4493589999999994</v>
          </cell>
          <cell r="I6713">
            <v>-0.32051930000000001</v>
          </cell>
          <cell r="J6713">
            <v>-0.13115389999999999</v>
          </cell>
          <cell r="K6713">
            <v>0</v>
          </cell>
          <cell r="L6713">
            <v>0.13115389999999999</v>
          </cell>
          <cell r="M6713">
            <v>0.32051930000000001</v>
          </cell>
          <cell r="N6713">
            <v>0.32051930000000001</v>
          </cell>
          <cell r="O6713">
            <v>176</v>
          </cell>
        </row>
        <row r="6714">
          <cell r="A6714" t="str">
            <v>C&amp;I</v>
          </cell>
          <cell r="B6714">
            <v>17</v>
          </cell>
          <cell r="C6714" t="str">
            <v>X</v>
          </cell>
          <cell r="D6714" t="str">
            <v>PCT</v>
          </cell>
          <cell r="E6714" t="str">
            <v>Building Age: &gt; 20 YEARS</v>
          </cell>
          <cell r="F6714">
            <v>87.885099999999994</v>
          </cell>
          <cell r="G6714">
            <v>10.06119</v>
          </cell>
          <cell r="H6714">
            <v>9.3274299999999997</v>
          </cell>
          <cell r="I6714">
            <v>-0.31166640000000001</v>
          </cell>
          <cell r="J6714">
            <v>-0.12753139999999999</v>
          </cell>
          <cell r="K6714">
            <v>0</v>
          </cell>
          <cell r="L6714">
            <v>0.12753139999999999</v>
          </cell>
          <cell r="M6714">
            <v>0.31166640000000001</v>
          </cell>
          <cell r="N6714">
            <v>0.31166640000000001</v>
          </cell>
          <cell r="O6714">
            <v>176</v>
          </cell>
        </row>
        <row r="6715">
          <cell r="A6715" t="str">
            <v>C&amp;I</v>
          </cell>
          <cell r="B6715">
            <v>18</v>
          </cell>
          <cell r="C6715" t="str">
            <v>X</v>
          </cell>
          <cell r="D6715" t="str">
            <v>PCT</v>
          </cell>
          <cell r="E6715" t="str">
            <v>Building Age: &gt; 20 YEARS</v>
          </cell>
          <cell r="F6715">
            <v>86.819900000000004</v>
          </cell>
          <cell r="G6715">
            <v>8.3560060000000007</v>
          </cell>
          <cell r="H6715">
            <v>9.0543040000000001</v>
          </cell>
          <cell r="I6715">
            <v>-0.33460010000000001</v>
          </cell>
          <cell r="J6715">
            <v>-0.1369156</v>
          </cell>
          <cell r="K6715">
            <v>0</v>
          </cell>
          <cell r="L6715">
            <v>0.1369156</v>
          </cell>
          <cell r="M6715">
            <v>0.33460010000000001</v>
          </cell>
          <cell r="N6715">
            <v>0.33460010000000001</v>
          </cell>
          <cell r="O6715">
            <v>176</v>
          </cell>
        </row>
        <row r="6716">
          <cell r="A6716" t="str">
            <v>C&amp;I</v>
          </cell>
          <cell r="B6716">
            <v>19</v>
          </cell>
          <cell r="C6716" t="str">
            <v>X</v>
          </cell>
          <cell r="D6716" t="str">
            <v>PCT</v>
          </cell>
          <cell r="E6716" t="str">
            <v>Building Age: &gt; 20 YEARS</v>
          </cell>
          <cell r="F6716">
            <v>83.614900000000006</v>
          </cell>
          <cell r="G6716">
            <v>7.0888679999999997</v>
          </cell>
          <cell r="H6716">
            <v>7.3370430000000004</v>
          </cell>
          <cell r="I6716">
            <v>-0.34172560000000002</v>
          </cell>
          <cell r="J6716">
            <v>-0.13983139999999999</v>
          </cell>
          <cell r="K6716">
            <v>0</v>
          </cell>
          <cell r="L6716">
            <v>0.13983139999999999</v>
          </cell>
          <cell r="M6716">
            <v>0.34172560000000002</v>
          </cell>
          <cell r="N6716">
            <v>0.34172560000000002</v>
          </cell>
          <cell r="O6716">
            <v>176</v>
          </cell>
        </row>
        <row r="6717">
          <cell r="A6717" t="str">
            <v>C&amp;I</v>
          </cell>
          <cell r="B6717">
            <v>20</v>
          </cell>
          <cell r="C6717" t="str">
            <v>X</v>
          </cell>
          <cell r="D6717" t="str">
            <v>PCT</v>
          </cell>
          <cell r="E6717" t="str">
            <v>Building Age: &gt; 20 YEARS</v>
          </cell>
          <cell r="F6717">
            <v>78.295000000000002</v>
          </cell>
          <cell r="G6717">
            <v>6.2347149999999996</v>
          </cell>
          <cell r="H6717">
            <v>7.0070050000000004</v>
          </cell>
          <cell r="I6717">
            <v>-0.30563580000000001</v>
          </cell>
          <cell r="J6717">
            <v>-0.1250637</v>
          </cell>
          <cell r="K6717">
            <v>0</v>
          </cell>
          <cell r="L6717">
            <v>0.1250637</v>
          </cell>
          <cell r="M6717">
            <v>0.30563580000000001</v>
          </cell>
          <cell r="N6717">
            <v>0.30563580000000001</v>
          </cell>
          <cell r="O6717">
            <v>176</v>
          </cell>
        </row>
        <row r="6718">
          <cell r="A6718" t="str">
            <v>C&amp;I</v>
          </cell>
          <cell r="B6718">
            <v>21</v>
          </cell>
          <cell r="C6718" t="str">
            <v>X</v>
          </cell>
          <cell r="D6718" t="str">
            <v>PCT</v>
          </cell>
          <cell r="E6718" t="str">
            <v>Building Age: &gt; 20 YEARS</v>
          </cell>
          <cell r="F6718">
            <v>73.680099999999996</v>
          </cell>
          <cell r="G6718">
            <v>5.7442440000000001</v>
          </cell>
          <cell r="H6718">
            <v>6.3496389999999998</v>
          </cell>
          <cell r="I6718">
            <v>-0.29178379999999998</v>
          </cell>
          <cell r="J6718">
            <v>-0.1193955</v>
          </cell>
          <cell r="K6718">
            <v>0</v>
          </cell>
          <cell r="L6718">
            <v>0.1193955</v>
          </cell>
          <cell r="M6718">
            <v>0.29178379999999998</v>
          </cell>
          <cell r="N6718">
            <v>0.29178379999999998</v>
          </cell>
          <cell r="O6718">
            <v>176</v>
          </cell>
        </row>
        <row r="6719">
          <cell r="A6719" t="str">
            <v>C&amp;I</v>
          </cell>
          <cell r="B6719">
            <v>22</v>
          </cell>
          <cell r="C6719" t="str">
            <v>X</v>
          </cell>
          <cell r="D6719" t="str">
            <v>PCT</v>
          </cell>
          <cell r="E6719" t="str">
            <v>Building Age: &gt; 20 YEARS</v>
          </cell>
          <cell r="F6719">
            <v>72.385099999999994</v>
          </cell>
          <cell r="G6719">
            <v>4.4871939999999997</v>
          </cell>
          <cell r="H6719">
            <v>5.0368199999999996</v>
          </cell>
          <cell r="I6719">
            <v>-0.29224660000000002</v>
          </cell>
          <cell r="J6719">
            <v>-0.11958489999999999</v>
          </cell>
          <cell r="K6719">
            <v>0</v>
          </cell>
          <cell r="L6719">
            <v>0.11958489999999999</v>
          </cell>
          <cell r="M6719">
            <v>0.29224660000000002</v>
          </cell>
          <cell r="N6719">
            <v>0.29224660000000002</v>
          </cell>
          <cell r="O6719">
            <v>176</v>
          </cell>
        </row>
        <row r="6720">
          <cell r="A6720" t="str">
            <v>C&amp;I</v>
          </cell>
          <cell r="B6720">
            <v>23</v>
          </cell>
          <cell r="C6720" t="str">
            <v>X</v>
          </cell>
          <cell r="D6720" t="str">
            <v>PCT</v>
          </cell>
          <cell r="E6720" t="str">
            <v>Building Age: &gt; 20 YEARS</v>
          </cell>
          <cell r="F6720">
            <v>70.885099999999994</v>
          </cell>
          <cell r="G6720">
            <v>3.7972929999999998</v>
          </cell>
          <cell r="H6720">
            <v>4.2008429999999999</v>
          </cell>
          <cell r="I6720">
            <v>-0.26236939999999997</v>
          </cell>
          <cell r="J6720">
            <v>-0.10735939999999999</v>
          </cell>
          <cell r="K6720">
            <v>0</v>
          </cell>
          <cell r="L6720">
            <v>0.10735939999999999</v>
          </cell>
          <cell r="M6720">
            <v>0.26236939999999997</v>
          </cell>
          <cell r="N6720">
            <v>0.26236939999999997</v>
          </cell>
          <cell r="O6720">
            <v>176</v>
          </cell>
        </row>
        <row r="6721">
          <cell r="A6721" t="str">
            <v>C&amp;I</v>
          </cell>
          <cell r="B6721">
            <v>24</v>
          </cell>
          <cell r="C6721" t="str">
            <v>X</v>
          </cell>
          <cell r="D6721" t="str">
            <v>PCT</v>
          </cell>
          <cell r="E6721" t="str">
            <v>Building Age: &gt; 20 YEARS</v>
          </cell>
          <cell r="F6721">
            <v>69.975099999999998</v>
          </cell>
          <cell r="G6721">
            <v>3.8122060000000002</v>
          </cell>
          <cell r="H6721">
            <v>3.913859</v>
          </cell>
          <cell r="I6721">
            <v>-0.2606812</v>
          </cell>
          <cell r="J6721">
            <v>-0.1066686</v>
          </cell>
          <cell r="K6721">
            <v>0</v>
          </cell>
          <cell r="L6721">
            <v>0.1066686</v>
          </cell>
          <cell r="M6721">
            <v>0.2606812</v>
          </cell>
          <cell r="N6721">
            <v>0.2606812</v>
          </cell>
          <cell r="O6721">
            <v>176</v>
          </cell>
        </row>
        <row r="6722">
          <cell r="A6722" t="str">
            <v>C&amp;I</v>
          </cell>
          <cell r="B6722">
            <v>1</v>
          </cell>
          <cell r="C6722" t="str">
            <v>X</v>
          </cell>
          <cell r="D6722" t="str">
            <v>PCT</v>
          </cell>
          <cell r="E6722" t="str">
            <v>Building Age: 10 - 20 YEARS</v>
          </cell>
          <cell r="F6722">
            <v>64</v>
          </cell>
          <cell r="G6722">
            <v>1.5001279999999999</v>
          </cell>
          <cell r="H6722">
            <v>1.2729999999999999</v>
          </cell>
          <cell r="I6722">
            <v>-0.64319689999999996</v>
          </cell>
          <cell r="J6722">
            <v>-0.26319100000000001</v>
          </cell>
          <cell r="K6722">
            <v>0</v>
          </cell>
          <cell r="L6722">
            <v>0.26319100000000001</v>
          </cell>
          <cell r="M6722">
            <v>0.64319689999999996</v>
          </cell>
          <cell r="N6722">
            <v>0.64319689999999996</v>
          </cell>
          <cell r="O6722">
            <v>58</v>
          </cell>
        </row>
        <row r="6723">
          <cell r="A6723" t="str">
            <v>C&amp;I</v>
          </cell>
          <cell r="B6723">
            <v>2</v>
          </cell>
          <cell r="C6723" t="str">
            <v>X</v>
          </cell>
          <cell r="D6723" t="str">
            <v>PCT</v>
          </cell>
          <cell r="E6723" t="str">
            <v>Building Age: 10 - 20 YEARS</v>
          </cell>
          <cell r="F6723">
            <v>63</v>
          </cell>
          <cell r="G6723">
            <v>1.402792</v>
          </cell>
          <cell r="H6723">
            <v>1.232</v>
          </cell>
          <cell r="I6723">
            <v>-0.64122219999999996</v>
          </cell>
          <cell r="J6723">
            <v>-0.26238299999999998</v>
          </cell>
          <cell r="K6723">
            <v>0</v>
          </cell>
          <cell r="L6723">
            <v>0.26238299999999998</v>
          </cell>
          <cell r="M6723">
            <v>0.64122219999999996</v>
          </cell>
          <cell r="N6723">
            <v>0.64122219999999996</v>
          </cell>
          <cell r="O6723">
            <v>58</v>
          </cell>
        </row>
        <row r="6724">
          <cell r="A6724" t="str">
            <v>C&amp;I</v>
          </cell>
          <cell r="B6724">
            <v>3</v>
          </cell>
          <cell r="C6724" t="str">
            <v>X</v>
          </cell>
          <cell r="D6724" t="str">
            <v>PCT</v>
          </cell>
          <cell r="E6724" t="str">
            <v>Building Age: 10 - 20 YEARS</v>
          </cell>
          <cell r="F6724">
            <v>62.5</v>
          </cell>
          <cell r="G6724">
            <v>1.368371</v>
          </cell>
          <cell r="H6724">
            <v>1.375999</v>
          </cell>
          <cell r="I6724">
            <v>-0.64165559999999999</v>
          </cell>
          <cell r="J6724">
            <v>-0.26256030000000002</v>
          </cell>
          <cell r="K6724">
            <v>0</v>
          </cell>
          <cell r="L6724">
            <v>0.26256030000000002</v>
          </cell>
          <cell r="M6724">
            <v>0.64165559999999999</v>
          </cell>
          <cell r="N6724">
            <v>0.64165559999999999</v>
          </cell>
          <cell r="O6724">
            <v>58</v>
          </cell>
        </row>
        <row r="6725">
          <cell r="A6725" t="str">
            <v>C&amp;I</v>
          </cell>
          <cell r="B6725">
            <v>4</v>
          </cell>
          <cell r="C6725" t="str">
            <v>X</v>
          </cell>
          <cell r="D6725" t="str">
            <v>PCT</v>
          </cell>
          <cell r="E6725" t="str">
            <v>Building Age: 10 - 20 YEARS</v>
          </cell>
          <cell r="F6725">
            <v>61</v>
          </cell>
          <cell r="G6725">
            <v>1.411532</v>
          </cell>
          <cell r="H6725">
            <v>1.3949990000000001</v>
          </cell>
          <cell r="I6725">
            <v>-0.640907</v>
          </cell>
          <cell r="J6725">
            <v>-0.26225399999999999</v>
          </cell>
          <cell r="K6725">
            <v>0</v>
          </cell>
          <cell r="L6725">
            <v>0.26225399999999999</v>
          </cell>
          <cell r="M6725">
            <v>0.640907</v>
          </cell>
          <cell r="N6725">
            <v>0.640907</v>
          </cell>
          <cell r="O6725">
            <v>58</v>
          </cell>
        </row>
        <row r="6726">
          <cell r="A6726" t="str">
            <v>C&amp;I</v>
          </cell>
          <cell r="B6726">
            <v>5</v>
          </cell>
          <cell r="C6726" t="str">
            <v>X</v>
          </cell>
          <cell r="D6726" t="str">
            <v>PCT</v>
          </cell>
          <cell r="E6726" t="str">
            <v>Building Age: 10 - 20 YEARS</v>
          </cell>
          <cell r="F6726">
            <v>61</v>
          </cell>
          <cell r="G6726">
            <v>1.2895890000000001</v>
          </cell>
          <cell r="H6726">
            <v>1.355</v>
          </cell>
          <cell r="I6726">
            <v>-0.64039539999999995</v>
          </cell>
          <cell r="J6726">
            <v>-0.26204460000000002</v>
          </cell>
          <cell r="K6726">
            <v>0</v>
          </cell>
          <cell r="L6726">
            <v>0.26204460000000002</v>
          </cell>
          <cell r="M6726">
            <v>0.64039539999999995</v>
          </cell>
          <cell r="N6726">
            <v>0.64039539999999995</v>
          </cell>
          <cell r="O6726">
            <v>58</v>
          </cell>
        </row>
        <row r="6727">
          <cell r="A6727" t="str">
            <v>C&amp;I</v>
          </cell>
          <cell r="B6727">
            <v>6</v>
          </cell>
          <cell r="C6727" t="str">
            <v>X</v>
          </cell>
          <cell r="D6727" t="str">
            <v>PCT</v>
          </cell>
          <cell r="E6727" t="str">
            <v>Building Age: 10 - 20 YEARS</v>
          </cell>
          <cell r="F6727">
            <v>61</v>
          </cell>
          <cell r="G6727">
            <v>1.217649</v>
          </cell>
          <cell r="H6727">
            <v>1.256999</v>
          </cell>
          <cell r="I6727">
            <v>-0.64022699999999999</v>
          </cell>
          <cell r="J6727">
            <v>-0.26197569999999998</v>
          </cell>
          <cell r="K6727">
            <v>0</v>
          </cell>
          <cell r="L6727">
            <v>0.26197569999999998</v>
          </cell>
          <cell r="M6727">
            <v>0.64022699999999999</v>
          </cell>
          <cell r="N6727">
            <v>0.64022699999999999</v>
          </cell>
          <cell r="O6727">
            <v>58</v>
          </cell>
        </row>
        <row r="6728">
          <cell r="A6728" t="str">
            <v>C&amp;I</v>
          </cell>
          <cell r="B6728">
            <v>7</v>
          </cell>
          <cell r="C6728" t="str">
            <v>X</v>
          </cell>
          <cell r="D6728" t="str">
            <v>PCT</v>
          </cell>
          <cell r="E6728" t="str">
            <v>Building Age: 10 - 20 YEARS</v>
          </cell>
          <cell r="F6728">
            <v>60</v>
          </cell>
          <cell r="G6728">
            <v>1.2338739999999999</v>
          </cell>
          <cell r="H6728">
            <v>1.3160000000000001</v>
          </cell>
          <cell r="I6728">
            <v>-0.64006390000000002</v>
          </cell>
          <cell r="J6728">
            <v>-0.2619089</v>
          </cell>
          <cell r="K6728">
            <v>0</v>
          </cell>
          <cell r="L6728">
            <v>0.2619089</v>
          </cell>
          <cell r="M6728">
            <v>0.64006390000000002</v>
          </cell>
          <cell r="N6728">
            <v>0.64006390000000002</v>
          </cell>
          <cell r="O6728">
            <v>58</v>
          </cell>
        </row>
        <row r="6729">
          <cell r="A6729" t="str">
            <v>C&amp;I</v>
          </cell>
          <cell r="B6729">
            <v>8</v>
          </cell>
          <cell r="C6729" t="str">
            <v>X</v>
          </cell>
          <cell r="D6729" t="str">
            <v>PCT</v>
          </cell>
          <cell r="E6729" t="str">
            <v>Building Age: 10 - 20 YEARS</v>
          </cell>
          <cell r="F6729">
            <v>60.5</v>
          </cell>
          <cell r="G6729">
            <v>3.0007130000000002</v>
          </cell>
          <cell r="H6729">
            <v>1.8219989999999999</v>
          </cell>
          <cell r="I6729">
            <v>-0.70723639999999999</v>
          </cell>
          <cell r="J6729">
            <v>-0.28939540000000002</v>
          </cell>
          <cell r="K6729">
            <v>0</v>
          </cell>
          <cell r="L6729">
            <v>0.28939540000000002</v>
          </cell>
          <cell r="M6729">
            <v>0.70723639999999999</v>
          </cell>
          <cell r="N6729">
            <v>0.70723639999999999</v>
          </cell>
          <cell r="O6729">
            <v>58</v>
          </cell>
        </row>
        <row r="6730">
          <cell r="A6730" t="str">
            <v>C&amp;I</v>
          </cell>
          <cell r="B6730">
            <v>9</v>
          </cell>
          <cell r="C6730" t="str">
            <v>X</v>
          </cell>
          <cell r="D6730" t="str">
            <v>PCT</v>
          </cell>
          <cell r="E6730" t="str">
            <v>Building Age: 10 - 20 YEARS</v>
          </cell>
          <cell r="F6730">
            <v>64</v>
          </cell>
          <cell r="G6730">
            <v>2.6166399999999999</v>
          </cell>
          <cell r="H6730">
            <v>1.5609999999999999</v>
          </cell>
          <cell r="I6730">
            <v>-0.70593320000000004</v>
          </cell>
          <cell r="J6730">
            <v>-0.28886210000000001</v>
          </cell>
          <cell r="K6730">
            <v>0</v>
          </cell>
          <cell r="L6730">
            <v>0.28886210000000001</v>
          </cell>
          <cell r="M6730">
            <v>0.70593320000000004</v>
          </cell>
          <cell r="N6730">
            <v>0.70593320000000004</v>
          </cell>
          <cell r="O6730">
            <v>58</v>
          </cell>
        </row>
        <row r="6731">
          <cell r="A6731" t="str">
            <v>C&amp;I</v>
          </cell>
          <cell r="B6731">
            <v>10</v>
          </cell>
          <cell r="C6731" t="str">
            <v>X</v>
          </cell>
          <cell r="D6731" t="str">
            <v>PCT</v>
          </cell>
          <cell r="E6731" t="str">
            <v>Building Age: 10 - 20 YEARS</v>
          </cell>
          <cell r="F6731">
            <v>66.5</v>
          </cell>
          <cell r="G6731">
            <v>3.999552</v>
          </cell>
          <cell r="H6731">
            <v>4.7919989999999997</v>
          </cell>
          <cell r="I6731">
            <v>-0.69614969999999998</v>
          </cell>
          <cell r="J6731">
            <v>-0.28485880000000002</v>
          </cell>
          <cell r="K6731">
            <v>0</v>
          </cell>
          <cell r="L6731">
            <v>0.28485880000000002</v>
          </cell>
          <cell r="M6731">
            <v>0.69614969999999998</v>
          </cell>
          <cell r="N6731">
            <v>0.69614969999999998</v>
          </cell>
          <cell r="O6731">
            <v>58</v>
          </cell>
        </row>
        <row r="6732">
          <cell r="A6732" t="str">
            <v>C&amp;I</v>
          </cell>
          <cell r="B6732">
            <v>11</v>
          </cell>
          <cell r="C6732" t="str">
            <v>X</v>
          </cell>
          <cell r="D6732" t="str">
            <v>PCT</v>
          </cell>
          <cell r="E6732" t="str">
            <v>Building Age: 10 - 20 YEARS</v>
          </cell>
          <cell r="F6732">
            <v>70.5</v>
          </cell>
          <cell r="G6732">
            <v>6.7398170000000004</v>
          </cell>
          <cell r="H6732">
            <v>6.4839979999999997</v>
          </cell>
          <cell r="I6732">
            <v>-0.81970860000000001</v>
          </cell>
          <cell r="J6732">
            <v>-0.3354181</v>
          </cell>
          <cell r="K6732">
            <v>0</v>
          </cell>
          <cell r="L6732">
            <v>0.3354181</v>
          </cell>
          <cell r="M6732">
            <v>0.81970860000000001</v>
          </cell>
          <cell r="N6732">
            <v>0.81970860000000001</v>
          </cell>
          <cell r="O6732">
            <v>58</v>
          </cell>
        </row>
        <row r="6733">
          <cell r="A6733" t="str">
            <v>C&amp;I</v>
          </cell>
          <cell r="B6733">
            <v>12</v>
          </cell>
          <cell r="C6733" t="str">
            <v>X</v>
          </cell>
          <cell r="D6733" t="str">
            <v>PCT</v>
          </cell>
          <cell r="E6733" t="str">
            <v>Building Age: 10 - 20 YEARS</v>
          </cell>
          <cell r="F6733">
            <v>75</v>
          </cell>
          <cell r="G6733">
            <v>9.6478429999999999</v>
          </cell>
          <cell r="H6733">
            <v>8.8959980000000005</v>
          </cell>
          <cell r="I6733">
            <v>-0.79635869999999997</v>
          </cell>
          <cell r="J6733">
            <v>-0.32586349999999997</v>
          </cell>
          <cell r="K6733">
            <v>0</v>
          </cell>
          <cell r="L6733">
            <v>0.32586349999999997</v>
          </cell>
          <cell r="M6733">
            <v>0.79635869999999997</v>
          </cell>
          <cell r="N6733">
            <v>0.79635869999999997</v>
          </cell>
          <cell r="O6733">
            <v>58</v>
          </cell>
        </row>
        <row r="6734">
          <cell r="A6734" t="str">
            <v>C&amp;I</v>
          </cell>
          <cell r="B6734">
            <v>13</v>
          </cell>
          <cell r="C6734" t="str">
            <v>X</v>
          </cell>
          <cell r="D6734" t="str">
            <v>PCT</v>
          </cell>
          <cell r="E6734" t="str">
            <v>Building Age: 10 - 20 YEARS</v>
          </cell>
          <cell r="F6734">
            <v>79</v>
          </cell>
          <cell r="G6734">
            <v>11.18108</v>
          </cell>
          <cell r="H6734">
            <v>11.785</v>
          </cell>
          <cell r="I6734">
            <v>-0.74895520000000004</v>
          </cell>
          <cell r="J6734">
            <v>-0.30646640000000003</v>
          </cell>
          <cell r="K6734">
            <v>0</v>
          </cell>
          <cell r="L6734">
            <v>0.30646640000000003</v>
          </cell>
          <cell r="M6734">
            <v>0.74895520000000004</v>
          </cell>
          <cell r="N6734">
            <v>0.74895520000000004</v>
          </cell>
          <cell r="O6734">
            <v>58</v>
          </cell>
        </row>
        <row r="6735">
          <cell r="A6735" t="str">
            <v>C&amp;I</v>
          </cell>
          <cell r="B6735">
            <v>14</v>
          </cell>
          <cell r="C6735" t="str">
            <v>X</v>
          </cell>
          <cell r="D6735" t="str">
            <v>PCT</v>
          </cell>
          <cell r="E6735" t="str">
            <v>Building Age: 10 - 20 YEARS</v>
          </cell>
          <cell r="F6735">
            <v>82</v>
          </cell>
          <cell r="G6735">
            <v>12.76853</v>
          </cell>
          <cell r="H6735">
            <v>13.707000000000001</v>
          </cell>
          <cell r="I6735">
            <v>-0.77829649999999995</v>
          </cell>
          <cell r="J6735">
            <v>-0.31847259999999999</v>
          </cell>
          <cell r="K6735">
            <v>0</v>
          </cell>
          <cell r="L6735">
            <v>0.31847259999999999</v>
          </cell>
          <cell r="M6735">
            <v>0.77829649999999995</v>
          </cell>
          <cell r="N6735">
            <v>0.77829649999999995</v>
          </cell>
          <cell r="O6735">
            <v>58</v>
          </cell>
        </row>
        <row r="6736">
          <cell r="A6736" t="str">
            <v>C&amp;I</v>
          </cell>
          <cell r="B6736">
            <v>15</v>
          </cell>
          <cell r="C6736" t="str">
            <v>X</v>
          </cell>
          <cell r="D6736" t="str">
            <v>PCT</v>
          </cell>
          <cell r="E6736" t="str">
            <v>Building Age: 10 - 20 YEARS</v>
          </cell>
          <cell r="F6736">
            <v>85.5</v>
          </cell>
          <cell r="G6736">
            <v>15.235709999999999</v>
          </cell>
          <cell r="H6736">
            <v>14.700989999999999</v>
          </cell>
          <cell r="I6736">
            <v>-0.73576379999999997</v>
          </cell>
          <cell r="J6736">
            <v>-0.30106860000000002</v>
          </cell>
          <cell r="K6736">
            <v>0</v>
          </cell>
          <cell r="L6736">
            <v>0.30106860000000002</v>
          </cell>
          <cell r="M6736">
            <v>0.73576379999999997</v>
          </cell>
          <cell r="N6736">
            <v>0.73576379999999997</v>
          </cell>
          <cell r="O6736">
            <v>58</v>
          </cell>
        </row>
        <row r="6737">
          <cell r="A6737" t="str">
            <v>C&amp;I</v>
          </cell>
          <cell r="B6737">
            <v>16</v>
          </cell>
          <cell r="C6737" t="str">
            <v>X</v>
          </cell>
          <cell r="D6737" t="str">
            <v>PCT</v>
          </cell>
          <cell r="E6737" t="str">
            <v>Building Age: 10 - 20 YEARS</v>
          </cell>
          <cell r="F6737">
            <v>87.5</v>
          </cell>
          <cell r="G6737">
            <v>15.280390000000001</v>
          </cell>
          <cell r="H6737">
            <v>17.36599</v>
          </cell>
          <cell r="I6737">
            <v>-0.85132810000000003</v>
          </cell>
          <cell r="J6737">
            <v>-0.34835650000000001</v>
          </cell>
          <cell r="K6737">
            <v>0</v>
          </cell>
          <cell r="L6737">
            <v>0.34835650000000001</v>
          </cell>
          <cell r="M6737">
            <v>0.85132810000000003</v>
          </cell>
          <cell r="N6737">
            <v>0.85132810000000003</v>
          </cell>
          <cell r="O6737">
            <v>58</v>
          </cell>
        </row>
        <row r="6738">
          <cell r="A6738" t="str">
            <v>C&amp;I</v>
          </cell>
          <cell r="B6738">
            <v>17</v>
          </cell>
          <cell r="C6738" t="str">
            <v>X</v>
          </cell>
          <cell r="D6738" t="str">
            <v>PCT</v>
          </cell>
          <cell r="E6738" t="str">
            <v>Building Age: 10 - 20 YEARS</v>
          </cell>
          <cell r="F6738">
            <v>88.5</v>
          </cell>
          <cell r="G6738">
            <v>16.092839999999999</v>
          </cell>
          <cell r="H6738">
            <v>14.093999999999999</v>
          </cell>
          <cell r="I6738">
            <v>-0.82455820000000002</v>
          </cell>
          <cell r="J6738">
            <v>-0.33740249999999999</v>
          </cell>
          <cell r="K6738">
            <v>0</v>
          </cell>
          <cell r="L6738">
            <v>0.33740249999999999</v>
          </cell>
          <cell r="M6738">
            <v>0.82455820000000002</v>
          </cell>
          <cell r="N6738">
            <v>0.82455820000000002</v>
          </cell>
          <cell r="O6738">
            <v>58</v>
          </cell>
        </row>
        <row r="6739">
          <cell r="A6739" t="str">
            <v>C&amp;I</v>
          </cell>
          <cell r="B6739">
            <v>18</v>
          </cell>
          <cell r="C6739" t="str">
            <v>X</v>
          </cell>
          <cell r="D6739" t="str">
            <v>PCT</v>
          </cell>
          <cell r="E6739" t="str">
            <v>Building Age: 10 - 20 YEARS</v>
          </cell>
          <cell r="F6739">
            <v>86</v>
          </cell>
          <cell r="G6739">
            <v>14.505330000000001</v>
          </cell>
          <cell r="H6739">
            <v>12.865</v>
          </cell>
          <cell r="I6739">
            <v>-0.81338600000000005</v>
          </cell>
          <cell r="J6739">
            <v>-0.33283089999999999</v>
          </cell>
          <cell r="K6739">
            <v>0</v>
          </cell>
          <cell r="L6739">
            <v>0.33283089999999999</v>
          </cell>
          <cell r="M6739">
            <v>0.81338600000000005</v>
          </cell>
          <cell r="N6739">
            <v>0.81338600000000005</v>
          </cell>
          <cell r="O6739">
            <v>58</v>
          </cell>
        </row>
        <row r="6740">
          <cell r="A6740" t="str">
            <v>C&amp;I</v>
          </cell>
          <cell r="B6740">
            <v>19</v>
          </cell>
          <cell r="C6740" t="str">
            <v>X</v>
          </cell>
          <cell r="D6740" t="str">
            <v>PCT</v>
          </cell>
          <cell r="E6740" t="str">
            <v>Building Age: 10 - 20 YEARS</v>
          </cell>
          <cell r="F6740">
            <v>83</v>
          </cell>
          <cell r="G6740">
            <v>10.71875</v>
          </cell>
          <cell r="H6740">
            <v>11.56</v>
          </cell>
          <cell r="I6740">
            <v>-0.84814999999999996</v>
          </cell>
          <cell r="J6740">
            <v>-0.34705609999999998</v>
          </cell>
          <cell r="K6740">
            <v>0</v>
          </cell>
          <cell r="L6740">
            <v>0.34705609999999998</v>
          </cell>
          <cell r="M6740">
            <v>0.84814999999999996</v>
          </cell>
          <cell r="N6740">
            <v>0.84814999999999996</v>
          </cell>
          <cell r="O6740">
            <v>58</v>
          </cell>
        </row>
        <row r="6741">
          <cell r="A6741" t="str">
            <v>C&amp;I</v>
          </cell>
          <cell r="B6741">
            <v>20</v>
          </cell>
          <cell r="C6741" t="str">
            <v>X</v>
          </cell>
          <cell r="D6741" t="str">
            <v>PCT</v>
          </cell>
          <cell r="E6741" t="str">
            <v>Building Age: 10 - 20 YEARS</v>
          </cell>
          <cell r="F6741">
            <v>78.5</v>
          </cell>
          <cell r="G6741">
            <v>4.1591889999999996</v>
          </cell>
          <cell r="H6741">
            <v>3.070999</v>
          </cell>
          <cell r="I6741">
            <v>-0.96098790000000001</v>
          </cell>
          <cell r="J6741">
            <v>-0.39322849999999998</v>
          </cell>
          <cell r="K6741">
            <v>0</v>
          </cell>
          <cell r="L6741">
            <v>0.39322849999999998</v>
          </cell>
          <cell r="M6741">
            <v>0.96098790000000001</v>
          </cell>
          <cell r="N6741">
            <v>0.96098790000000001</v>
          </cell>
          <cell r="O6741">
            <v>58</v>
          </cell>
        </row>
        <row r="6742">
          <cell r="A6742" t="str">
            <v>C&amp;I</v>
          </cell>
          <cell r="B6742">
            <v>21</v>
          </cell>
          <cell r="C6742" t="str">
            <v>X</v>
          </cell>
          <cell r="D6742" t="str">
            <v>PCT</v>
          </cell>
          <cell r="E6742" t="str">
            <v>Building Age: 10 - 20 YEARS</v>
          </cell>
          <cell r="F6742">
            <v>74.5</v>
          </cell>
          <cell r="G6742">
            <v>2.1090610000000001</v>
          </cell>
          <cell r="H6742">
            <v>1.3180000000000001</v>
          </cell>
          <cell r="I6742">
            <v>-0.73912889999999998</v>
          </cell>
          <cell r="J6742">
            <v>-0.30244559999999998</v>
          </cell>
          <cell r="K6742">
            <v>0</v>
          </cell>
          <cell r="L6742">
            <v>0.30244559999999998</v>
          </cell>
          <cell r="M6742">
            <v>0.73912889999999998</v>
          </cell>
          <cell r="N6742">
            <v>0.73912889999999998</v>
          </cell>
          <cell r="O6742">
            <v>58</v>
          </cell>
        </row>
        <row r="6743">
          <cell r="A6743" t="str">
            <v>C&amp;I</v>
          </cell>
          <cell r="B6743">
            <v>22</v>
          </cell>
          <cell r="C6743" t="str">
            <v>X</v>
          </cell>
          <cell r="D6743" t="str">
            <v>PCT</v>
          </cell>
          <cell r="E6743" t="str">
            <v>Building Age: 10 - 20 YEARS</v>
          </cell>
          <cell r="F6743">
            <v>73</v>
          </cell>
          <cell r="G6743">
            <v>1.8523559999999999</v>
          </cell>
          <cell r="H6743">
            <v>1.244999</v>
          </cell>
          <cell r="I6743">
            <v>-0.68357679999999998</v>
          </cell>
          <cell r="J6743">
            <v>-0.27971410000000002</v>
          </cell>
          <cell r="K6743">
            <v>0</v>
          </cell>
          <cell r="L6743">
            <v>0.27971410000000002</v>
          </cell>
          <cell r="M6743">
            <v>0.68357679999999998</v>
          </cell>
          <cell r="N6743">
            <v>0.68357679999999998</v>
          </cell>
          <cell r="O6743">
            <v>58</v>
          </cell>
        </row>
        <row r="6744">
          <cell r="A6744" t="str">
            <v>C&amp;I</v>
          </cell>
          <cell r="B6744">
            <v>23</v>
          </cell>
          <cell r="C6744" t="str">
            <v>X</v>
          </cell>
          <cell r="D6744" t="str">
            <v>PCT</v>
          </cell>
          <cell r="E6744" t="str">
            <v>Building Age: 10 - 20 YEARS</v>
          </cell>
          <cell r="F6744">
            <v>71.5</v>
          </cell>
          <cell r="G6744">
            <v>1.896258</v>
          </cell>
          <cell r="H6744">
            <v>1.326999</v>
          </cell>
          <cell r="I6744">
            <v>-0.66331039999999997</v>
          </cell>
          <cell r="J6744">
            <v>-0.27142119999999997</v>
          </cell>
          <cell r="K6744">
            <v>0</v>
          </cell>
          <cell r="L6744">
            <v>0.27142119999999997</v>
          </cell>
          <cell r="M6744">
            <v>0.66331039999999997</v>
          </cell>
          <cell r="N6744">
            <v>0.66331039999999997</v>
          </cell>
          <cell r="O6744">
            <v>58</v>
          </cell>
        </row>
        <row r="6745">
          <cell r="A6745" t="str">
            <v>C&amp;I</v>
          </cell>
          <cell r="B6745">
            <v>24</v>
          </cell>
          <cell r="C6745" t="str">
            <v>X</v>
          </cell>
          <cell r="D6745" t="str">
            <v>PCT</v>
          </cell>
          <cell r="E6745" t="str">
            <v>Building Age: 10 - 20 YEARS</v>
          </cell>
          <cell r="F6745">
            <v>71</v>
          </cell>
          <cell r="G6745">
            <v>2.1207240000000001</v>
          </cell>
          <cell r="H6745">
            <v>1.300999</v>
          </cell>
          <cell r="I6745">
            <v>-0.65161009999999997</v>
          </cell>
          <cell r="J6745">
            <v>-0.26663360000000003</v>
          </cell>
          <cell r="K6745">
            <v>0</v>
          </cell>
          <cell r="L6745">
            <v>0.26663360000000003</v>
          </cell>
          <cell r="M6745">
            <v>0.65161009999999997</v>
          </cell>
          <cell r="N6745">
            <v>0.65161009999999997</v>
          </cell>
          <cell r="O6745">
            <v>58</v>
          </cell>
        </row>
        <row r="6746">
          <cell r="A6746" t="str">
            <v>C&amp;I</v>
          </cell>
          <cell r="B6746">
            <v>1</v>
          </cell>
          <cell r="C6746" t="str">
            <v>X</v>
          </cell>
          <cell r="D6746" t="str">
            <v>PCT</v>
          </cell>
          <cell r="E6746" t="str">
            <v>Enrollment Date Quintile: 2nd Latest</v>
          </cell>
          <cell r="F6746">
            <v>64</v>
          </cell>
          <cell r="G6746">
            <v>0.1628423</v>
          </cell>
          <cell r="H6746">
            <v>0.40019979999999999</v>
          </cell>
          <cell r="I6746">
            <v>-0.3189246</v>
          </cell>
          <cell r="J6746">
            <v>-0.13050139999999999</v>
          </cell>
          <cell r="K6746">
            <v>0</v>
          </cell>
          <cell r="L6746">
            <v>0.13050139999999999</v>
          </cell>
          <cell r="M6746">
            <v>0.3189246</v>
          </cell>
          <cell r="N6746">
            <v>0.3189246</v>
          </cell>
          <cell r="O6746">
            <v>8</v>
          </cell>
        </row>
        <row r="6747">
          <cell r="A6747" t="str">
            <v>C&amp;I</v>
          </cell>
          <cell r="B6747">
            <v>2</v>
          </cell>
          <cell r="C6747" t="str">
            <v>X</v>
          </cell>
          <cell r="D6747" t="str">
            <v>PCT</v>
          </cell>
          <cell r="E6747" t="str">
            <v>Enrollment Date Quintile: 2nd Latest</v>
          </cell>
          <cell r="F6747">
            <v>63</v>
          </cell>
          <cell r="G6747">
            <v>0.16245009999999999</v>
          </cell>
          <cell r="H6747">
            <v>0.36349989999999999</v>
          </cell>
          <cell r="I6747">
            <v>-0.31886310000000001</v>
          </cell>
          <cell r="J6747">
            <v>-0.13047619999999999</v>
          </cell>
          <cell r="K6747">
            <v>0</v>
          </cell>
          <cell r="L6747">
            <v>0.13047619999999999</v>
          </cell>
          <cell r="M6747">
            <v>0.31886310000000001</v>
          </cell>
          <cell r="N6747">
            <v>0.31886310000000001</v>
          </cell>
          <cell r="O6747">
            <v>8</v>
          </cell>
        </row>
        <row r="6748">
          <cell r="A6748" t="str">
            <v>C&amp;I</v>
          </cell>
          <cell r="B6748">
            <v>3</v>
          </cell>
          <cell r="C6748" t="str">
            <v>X</v>
          </cell>
          <cell r="D6748" t="str">
            <v>PCT</v>
          </cell>
          <cell r="E6748" t="str">
            <v>Enrollment Date Quintile: 2nd Latest</v>
          </cell>
          <cell r="F6748">
            <v>62.5</v>
          </cell>
          <cell r="G6748">
            <v>0.1601785</v>
          </cell>
          <cell r="H6748">
            <v>0.33649990000000002</v>
          </cell>
          <cell r="I6748">
            <v>-0.31887179999999998</v>
          </cell>
          <cell r="J6748">
            <v>-0.13047980000000001</v>
          </cell>
          <cell r="K6748">
            <v>0</v>
          </cell>
          <cell r="L6748">
            <v>0.13047980000000001</v>
          </cell>
          <cell r="M6748">
            <v>0.31887179999999998</v>
          </cell>
          <cell r="N6748">
            <v>0.31887179999999998</v>
          </cell>
          <cell r="O6748">
            <v>8</v>
          </cell>
        </row>
        <row r="6749">
          <cell r="A6749" t="str">
            <v>C&amp;I</v>
          </cell>
          <cell r="B6749">
            <v>4</v>
          </cell>
          <cell r="C6749" t="str">
            <v>X</v>
          </cell>
          <cell r="D6749" t="str">
            <v>PCT</v>
          </cell>
          <cell r="E6749" t="str">
            <v>Enrollment Date Quintile: 2nd Latest</v>
          </cell>
          <cell r="F6749">
            <v>61</v>
          </cell>
          <cell r="G6749">
            <v>0.1637837</v>
          </cell>
          <cell r="H6749">
            <v>0.3693999</v>
          </cell>
          <cell r="I6749">
            <v>-0.31867089999999998</v>
          </cell>
          <cell r="J6749">
            <v>-0.1303976</v>
          </cell>
          <cell r="K6749">
            <v>0</v>
          </cell>
          <cell r="L6749">
            <v>0.1303976</v>
          </cell>
          <cell r="M6749">
            <v>0.31867089999999998</v>
          </cell>
          <cell r="N6749">
            <v>0.31867089999999998</v>
          </cell>
          <cell r="O6749">
            <v>8</v>
          </cell>
        </row>
        <row r="6750">
          <cell r="A6750" t="str">
            <v>C&amp;I</v>
          </cell>
          <cell r="B6750">
            <v>5</v>
          </cell>
          <cell r="C6750" t="str">
            <v>X</v>
          </cell>
          <cell r="D6750" t="str">
            <v>PCT</v>
          </cell>
          <cell r="E6750" t="str">
            <v>Enrollment Date Quintile: 2nd Latest</v>
          </cell>
          <cell r="F6750">
            <v>61</v>
          </cell>
          <cell r="G6750">
            <v>0.1601658</v>
          </cell>
          <cell r="H6750">
            <v>0.36059989999999997</v>
          </cell>
          <cell r="I6750">
            <v>-0.31886320000000001</v>
          </cell>
          <cell r="J6750">
            <v>-0.13047619999999999</v>
          </cell>
          <cell r="K6750">
            <v>0</v>
          </cell>
          <cell r="L6750">
            <v>0.13047619999999999</v>
          </cell>
          <cell r="M6750">
            <v>0.31886320000000001</v>
          </cell>
          <cell r="N6750">
            <v>0.31886320000000001</v>
          </cell>
          <cell r="O6750">
            <v>8</v>
          </cell>
        </row>
        <row r="6751">
          <cell r="A6751" t="str">
            <v>C&amp;I</v>
          </cell>
          <cell r="B6751">
            <v>6</v>
          </cell>
          <cell r="C6751" t="str">
            <v>X</v>
          </cell>
          <cell r="D6751" t="str">
            <v>PCT</v>
          </cell>
          <cell r="E6751" t="str">
            <v>Enrollment Date Quintile: 2nd Latest</v>
          </cell>
          <cell r="F6751">
            <v>61</v>
          </cell>
          <cell r="G6751">
            <v>0.16590350000000001</v>
          </cell>
          <cell r="H6751">
            <v>0.34199990000000002</v>
          </cell>
          <cell r="I6751">
            <v>-0.31859979999999999</v>
          </cell>
          <cell r="J6751">
            <v>-0.1303684</v>
          </cell>
          <cell r="K6751">
            <v>0</v>
          </cell>
          <cell r="L6751">
            <v>0.1303684</v>
          </cell>
          <cell r="M6751">
            <v>0.31859979999999999</v>
          </cell>
          <cell r="N6751">
            <v>0.31859979999999999</v>
          </cell>
          <cell r="O6751">
            <v>8</v>
          </cell>
        </row>
        <row r="6752">
          <cell r="A6752" t="str">
            <v>C&amp;I</v>
          </cell>
          <cell r="B6752">
            <v>7</v>
          </cell>
          <cell r="C6752" t="str">
            <v>X</v>
          </cell>
          <cell r="D6752" t="str">
            <v>PCT</v>
          </cell>
          <cell r="E6752" t="str">
            <v>Enrollment Date Quintile: 2nd Latest</v>
          </cell>
          <cell r="F6752">
            <v>60</v>
          </cell>
          <cell r="G6752">
            <v>0.16694800000000001</v>
          </cell>
          <cell r="H6752">
            <v>0.37009989999999998</v>
          </cell>
          <cell r="I6752">
            <v>-0.31868869999999999</v>
          </cell>
          <cell r="J6752">
            <v>-0.13040479999999999</v>
          </cell>
          <cell r="K6752">
            <v>0</v>
          </cell>
          <cell r="L6752">
            <v>0.13040479999999999</v>
          </cell>
          <cell r="M6752">
            <v>0.31868869999999999</v>
          </cell>
          <cell r="N6752">
            <v>0.31868869999999999</v>
          </cell>
          <cell r="O6752">
            <v>8</v>
          </cell>
        </row>
        <row r="6753">
          <cell r="A6753" t="str">
            <v>C&amp;I</v>
          </cell>
          <cell r="B6753">
            <v>8</v>
          </cell>
          <cell r="C6753" t="str">
            <v>X</v>
          </cell>
          <cell r="D6753" t="str">
            <v>PCT</v>
          </cell>
          <cell r="E6753" t="str">
            <v>Enrollment Date Quintile: 2nd Latest</v>
          </cell>
          <cell r="F6753">
            <v>60.5</v>
          </cell>
          <cell r="G6753">
            <v>0.17857980000000001</v>
          </cell>
          <cell r="H6753">
            <v>0.3401998</v>
          </cell>
          <cell r="I6753">
            <v>-0.31906600000000002</v>
          </cell>
          <cell r="J6753">
            <v>-0.13055919999999999</v>
          </cell>
          <cell r="K6753">
            <v>0</v>
          </cell>
          <cell r="L6753">
            <v>0.13055919999999999</v>
          </cell>
          <cell r="M6753">
            <v>0.31906600000000002</v>
          </cell>
          <cell r="N6753">
            <v>0.31906600000000002</v>
          </cell>
          <cell r="O6753">
            <v>8</v>
          </cell>
        </row>
        <row r="6754">
          <cell r="A6754" t="str">
            <v>C&amp;I</v>
          </cell>
          <cell r="B6754">
            <v>9</v>
          </cell>
          <cell r="C6754" t="str">
            <v>X</v>
          </cell>
          <cell r="D6754" t="str">
            <v>PCT</v>
          </cell>
          <cell r="E6754" t="str">
            <v>Enrollment Date Quintile: 2nd Latest</v>
          </cell>
          <cell r="F6754">
            <v>64</v>
          </cell>
          <cell r="G6754">
            <v>0.18671389999999999</v>
          </cell>
          <cell r="H6754">
            <v>0.35259990000000002</v>
          </cell>
          <cell r="I6754">
            <v>-0.31956279999999998</v>
          </cell>
          <cell r="J6754">
            <v>-0.1307625</v>
          </cell>
          <cell r="K6754">
            <v>0</v>
          </cell>
          <cell r="L6754">
            <v>0.1307625</v>
          </cell>
          <cell r="M6754">
            <v>0.31956279999999998</v>
          </cell>
          <cell r="N6754">
            <v>0.31956279999999998</v>
          </cell>
          <cell r="O6754">
            <v>8</v>
          </cell>
        </row>
        <row r="6755">
          <cell r="A6755" t="str">
            <v>C&amp;I</v>
          </cell>
          <cell r="B6755">
            <v>10</v>
          </cell>
          <cell r="C6755" t="str">
            <v>X</v>
          </cell>
          <cell r="D6755" t="str">
            <v>PCT</v>
          </cell>
          <cell r="E6755" t="str">
            <v>Enrollment Date Quintile: 2nd Latest</v>
          </cell>
          <cell r="F6755">
            <v>66.5</v>
          </cell>
          <cell r="G6755">
            <v>0.25735720000000001</v>
          </cell>
          <cell r="H6755">
            <v>0.39049980000000001</v>
          </cell>
          <cell r="I6755">
            <v>-0.32405319999999999</v>
          </cell>
          <cell r="J6755">
            <v>-0.13259989999999999</v>
          </cell>
          <cell r="K6755">
            <v>0</v>
          </cell>
          <cell r="L6755">
            <v>0.13259989999999999</v>
          </cell>
          <cell r="M6755">
            <v>0.32405319999999999</v>
          </cell>
          <cell r="N6755">
            <v>0.32405319999999999</v>
          </cell>
          <cell r="O6755">
            <v>8</v>
          </cell>
        </row>
        <row r="6756">
          <cell r="A6756" t="str">
            <v>C&amp;I</v>
          </cell>
          <cell r="B6756">
            <v>11</v>
          </cell>
          <cell r="C6756" t="str">
            <v>X</v>
          </cell>
          <cell r="D6756" t="str">
            <v>PCT</v>
          </cell>
          <cell r="E6756" t="str">
            <v>Enrollment Date Quintile: 2nd Latest</v>
          </cell>
          <cell r="F6756">
            <v>70.5</v>
          </cell>
          <cell r="G6756">
            <v>0.2766072</v>
          </cell>
          <cell r="H6756">
            <v>0.31719989999999998</v>
          </cell>
          <cell r="I6756">
            <v>-0.32549280000000003</v>
          </cell>
          <cell r="J6756">
            <v>-0.133189</v>
          </cell>
          <cell r="K6756">
            <v>0</v>
          </cell>
          <cell r="L6756">
            <v>0.133189</v>
          </cell>
          <cell r="M6756">
            <v>0.32549280000000003</v>
          </cell>
          <cell r="N6756">
            <v>0.32549280000000003</v>
          </cell>
          <cell r="O6756">
            <v>8</v>
          </cell>
        </row>
        <row r="6757">
          <cell r="A6757" t="str">
            <v>C&amp;I</v>
          </cell>
          <cell r="B6757">
            <v>12</v>
          </cell>
          <cell r="C6757" t="str">
            <v>X</v>
          </cell>
          <cell r="D6757" t="str">
            <v>PCT</v>
          </cell>
          <cell r="E6757" t="str">
            <v>Enrollment Date Quintile: 2nd Latest</v>
          </cell>
          <cell r="F6757">
            <v>75</v>
          </cell>
          <cell r="G6757">
            <v>0.32322329999999999</v>
          </cell>
          <cell r="H6757">
            <v>0.39439990000000003</v>
          </cell>
          <cell r="I6757">
            <v>-0.34382410000000002</v>
          </cell>
          <cell r="J6757">
            <v>-0.14069000000000001</v>
          </cell>
          <cell r="K6757">
            <v>0</v>
          </cell>
          <cell r="L6757">
            <v>0.14069000000000001</v>
          </cell>
          <cell r="M6757">
            <v>0.34382410000000002</v>
          </cell>
          <cell r="N6757">
            <v>0.34382410000000002</v>
          </cell>
          <cell r="O6757">
            <v>8</v>
          </cell>
        </row>
        <row r="6758">
          <cell r="A6758" t="str">
            <v>C&amp;I</v>
          </cell>
          <cell r="B6758">
            <v>13</v>
          </cell>
          <cell r="C6758" t="str">
            <v>X</v>
          </cell>
          <cell r="D6758" t="str">
            <v>PCT</v>
          </cell>
          <cell r="E6758" t="str">
            <v>Enrollment Date Quintile: 2nd Latest</v>
          </cell>
          <cell r="F6758">
            <v>79</v>
          </cell>
          <cell r="G6758">
            <v>0.23188919999999999</v>
          </cell>
          <cell r="H6758">
            <v>0.3033999</v>
          </cell>
          <cell r="I6758">
            <v>-0.36463980000000001</v>
          </cell>
          <cell r="J6758">
            <v>-0.1492077</v>
          </cell>
          <cell r="K6758">
            <v>0</v>
          </cell>
          <cell r="L6758">
            <v>0.1492077</v>
          </cell>
          <cell r="M6758">
            <v>0.36463980000000001</v>
          </cell>
          <cell r="N6758">
            <v>0.36463980000000001</v>
          </cell>
          <cell r="O6758">
            <v>8</v>
          </cell>
        </row>
        <row r="6759">
          <cell r="A6759" t="str">
            <v>C&amp;I</v>
          </cell>
          <cell r="B6759">
            <v>14</v>
          </cell>
          <cell r="C6759" t="str">
            <v>X</v>
          </cell>
          <cell r="D6759" t="str">
            <v>PCT</v>
          </cell>
          <cell r="E6759" t="str">
            <v>Enrollment Date Quintile: 2nd Latest</v>
          </cell>
          <cell r="F6759">
            <v>82</v>
          </cell>
          <cell r="G6759">
            <v>0.40403080000000002</v>
          </cell>
          <cell r="H6759">
            <v>0.3890999</v>
          </cell>
          <cell r="I6759">
            <v>-0.64170419999999995</v>
          </cell>
          <cell r="J6759">
            <v>-0.26258019999999999</v>
          </cell>
          <cell r="K6759">
            <v>0</v>
          </cell>
          <cell r="L6759">
            <v>0.26258019999999999</v>
          </cell>
          <cell r="M6759">
            <v>0.64170419999999995</v>
          </cell>
          <cell r="N6759">
            <v>0.64170419999999995</v>
          </cell>
          <cell r="O6759">
            <v>8</v>
          </cell>
        </row>
        <row r="6760">
          <cell r="A6760" t="str">
            <v>C&amp;I</v>
          </cell>
          <cell r="B6760">
            <v>15</v>
          </cell>
          <cell r="C6760" t="str">
            <v>X</v>
          </cell>
          <cell r="D6760" t="str">
            <v>PCT</v>
          </cell>
          <cell r="E6760" t="str">
            <v>Enrollment Date Quintile: 2nd Latest</v>
          </cell>
          <cell r="F6760">
            <v>85.5</v>
          </cell>
          <cell r="G6760">
            <v>0.53364880000000003</v>
          </cell>
          <cell r="H6760">
            <v>0.36529990000000001</v>
          </cell>
          <cell r="I6760">
            <v>-0.41924440000000002</v>
          </cell>
          <cell r="J6760">
            <v>-0.17155139999999999</v>
          </cell>
          <cell r="K6760">
            <v>0</v>
          </cell>
          <cell r="L6760">
            <v>0.17155139999999999</v>
          </cell>
          <cell r="M6760">
            <v>0.41924440000000002</v>
          </cell>
          <cell r="N6760">
            <v>0.41924440000000002</v>
          </cell>
          <cell r="O6760">
            <v>8</v>
          </cell>
        </row>
        <row r="6761">
          <cell r="A6761" t="str">
            <v>C&amp;I</v>
          </cell>
          <cell r="B6761">
            <v>16</v>
          </cell>
          <cell r="C6761" t="str">
            <v>X</v>
          </cell>
          <cell r="D6761" t="str">
            <v>PCT</v>
          </cell>
          <cell r="E6761" t="str">
            <v>Enrollment Date Quintile: 2nd Latest</v>
          </cell>
          <cell r="F6761">
            <v>87.5</v>
          </cell>
          <cell r="G6761">
            <v>0.48636030000000002</v>
          </cell>
          <cell r="H6761">
            <v>0.33739989999999997</v>
          </cell>
          <cell r="I6761">
            <v>-1.3057829999999999</v>
          </cell>
          <cell r="J6761">
            <v>-0.53431580000000001</v>
          </cell>
          <cell r="K6761">
            <v>0</v>
          </cell>
          <cell r="L6761">
            <v>0.53431580000000001</v>
          </cell>
          <cell r="M6761">
            <v>1.3057829999999999</v>
          </cell>
          <cell r="N6761">
            <v>1.3057829999999999</v>
          </cell>
          <cell r="O6761">
            <v>8</v>
          </cell>
        </row>
        <row r="6762">
          <cell r="A6762" t="str">
            <v>C&amp;I</v>
          </cell>
          <cell r="B6762">
            <v>17</v>
          </cell>
          <cell r="C6762" t="str">
            <v>X</v>
          </cell>
          <cell r="D6762" t="str">
            <v>PCT</v>
          </cell>
          <cell r="E6762" t="str">
            <v>Enrollment Date Quintile: 2nd Latest</v>
          </cell>
          <cell r="F6762">
            <v>88.5</v>
          </cell>
          <cell r="G6762">
            <v>2.5276730000000001</v>
          </cell>
          <cell r="H6762">
            <v>0.37859979999999999</v>
          </cell>
          <cell r="I6762">
            <v>-0.80954110000000001</v>
          </cell>
          <cell r="J6762">
            <v>-0.33125769999999999</v>
          </cell>
          <cell r="K6762">
            <v>0</v>
          </cell>
          <cell r="L6762">
            <v>0.33125769999999999</v>
          </cell>
          <cell r="M6762">
            <v>0.80954110000000001</v>
          </cell>
          <cell r="N6762">
            <v>0.80954110000000001</v>
          </cell>
          <cell r="O6762">
            <v>8</v>
          </cell>
        </row>
        <row r="6763">
          <cell r="A6763" t="str">
            <v>C&amp;I</v>
          </cell>
          <cell r="B6763">
            <v>18</v>
          </cell>
          <cell r="C6763" t="str">
            <v>X</v>
          </cell>
          <cell r="D6763" t="str">
            <v>PCT</v>
          </cell>
          <cell r="E6763" t="str">
            <v>Enrollment Date Quintile: 2nd Latest</v>
          </cell>
          <cell r="F6763">
            <v>86</v>
          </cell>
          <cell r="G6763">
            <v>1.4291450000000001</v>
          </cell>
          <cell r="H6763">
            <v>0.35919990000000002</v>
          </cell>
          <cell r="I6763">
            <v>-0.54355129999999996</v>
          </cell>
          <cell r="J6763">
            <v>-0.2224168</v>
          </cell>
          <cell r="K6763">
            <v>0</v>
          </cell>
          <cell r="L6763">
            <v>0.2224168</v>
          </cell>
          <cell r="M6763">
            <v>0.54355129999999996</v>
          </cell>
          <cell r="N6763">
            <v>0.54355129999999996</v>
          </cell>
          <cell r="O6763">
            <v>8</v>
          </cell>
        </row>
        <row r="6764">
          <cell r="A6764" t="str">
            <v>C&amp;I</v>
          </cell>
          <cell r="B6764">
            <v>19</v>
          </cell>
          <cell r="C6764" t="str">
            <v>X</v>
          </cell>
          <cell r="D6764" t="str">
            <v>PCT</v>
          </cell>
          <cell r="E6764" t="str">
            <v>Enrollment Date Quintile: 2nd Latest</v>
          </cell>
          <cell r="F6764">
            <v>83</v>
          </cell>
          <cell r="G6764">
            <v>0.80094330000000002</v>
          </cell>
          <cell r="H6764">
            <v>0.36449989999999999</v>
          </cell>
          <cell r="I6764">
            <v>-0.41184409999999999</v>
          </cell>
          <cell r="J6764">
            <v>-0.16852329999999999</v>
          </cell>
          <cell r="K6764">
            <v>0</v>
          </cell>
          <cell r="L6764">
            <v>0.16852329999999999</v>
          </cell>
          <cell r="M6764">
            <v>0.41184409999999999</v>
          </cell>
          <cell r="N6764">
            <v>0.41184409999999999</v>
          </cell>
          <cell r="O6764">
            <v>8</v>
          </cell>
        </row>
        <row r="6765">
          <cell r="A6765" t="str">
            <v>C&amp;I</v>
          </cell>
          <cell r="B6765">
            <v>20</v>
          </cell>
          <cell r="C6765" t="str">
            <v>X</v>
          </cell>
          <cell r="D6765" t="str">
            <v>PCT</v>
          </cell>
          <cell r="E6765" t="str">
            <v>Enrollment Date Quintile: 2nd Latest</v>
          </cell>
          <cell r="F6765">
            <v>78.5</v>
          </cell>
          <cell r="G6765">
            <v>0.20837900000000001</v>
          </cell>
          <cell r="H6765">
            <v>0.37169990000000003</v>
          </cell>
          <cell r="I6765">
            <v>-0.32281549999999998</v>
          </cell>
          <cell r="J6765">
            <v>-0.1320935</v>
          </cell>
          <cell r="K6765">
            <v>0</v>
          </cell>
          <cell r="L6765">
            <v>0.1320935</v>
          </cell>
          <cell r="M6765">
            <v>0.32281549999999998</v>
          </cell>
          <cell r="N6765">
            <v>0.32281549999999998</v>
          </cell>
          <cell r="O6765">
            <v>8</v>
          </cell>
        </row>
        <row r="6766">
          <cell r="A6766" t="str">
            <v>C&amp;I</v>
          </cell>
          <cell r="B6766">
            <v>21</v>
          </cell>
          <cell r="C6766" t="str">
            <v>X</v>
          </cell>
          <cell r="D6766" t="str">
            <v>PCT</v>
          </cell>
          <cell r="E6766" t="str">
            <v>Enrollment Date Quintile: 2nd Latest</v>
          </cell>
          <cell r="F6766">
            <v>74.5</v>
          </cell>
          <cell r="G6766">
            <v>0.17941099999999999</v>
          </cell>
          <cell r="H6766">
            <v>0.36519990000000002</v>
          </cell>
          <cell r="I6766">
            <v>-0.31914559999999997</v>
          </cell>
          <cell r="J6766">
            <v>-0.13059180000000001</v>
          </cell>
          <cell r="K6766">
            <v>0</v>
          </cell>
          <cell r="L6766">
            <v>0.13059180000000001</v>
          </cell>
          <cell r="M6766">
            <v>0.31914559999999997</v>
          </cell>
          <cell r="N6766">
            <v>0.31914559999999997</v>
          </cell>
          <cell r="O6766">
            <v>8</v>
          </cell>
        </row>
        <row r="6767">
          <cell r="A6767" t="str">
            <v>C&amp;I</v>
          </cell>
          <cell r="B6767">
            <v>22</v>
          </cell>
          <cell r="C6767" t="str">
            <v>X</v>
          </cell>
          <cell r="D6767" t="str">
            <v>PCT</v>
          </cell>
          <cell r="E6767" t="str">
            <v>Enrollment Date Quintile: 2nd Latest</v>
          </cell>
          <cell r="F6767">
            <v>73</v>
          </cell>
          <cell r="G6767">
            <v>0.1787096</v>
          </cell>
          <cell r="H6767">
            <v>0.3623999</v>
          </cell>
          <cell r="I6767">
            <v>-0.31876870000000002</v>
          </cell>
          <cell r="J6767">
            <v>-0.13043759999999999</v>
          </cell>
          <cell r="K6767">
            <v>0</v>
          </cell>
          <cell r="L6767">
            <v>0.13043759999999999</v>
          </cell>
          <cell r="M6767">
            <v>0.31876870000000002</v>
          </cell>
          <cell r="N6767">
            <v>0.31876870000000002</v>
          </cell>
          <cell r="O6767">
            <v>8</v>
          </cell>
        </row>
        <row r="6768">
          <cell r="A6768" t="str">
            <v>C&amp;I</v>
          </cell>
          <cell r="B6768">
            <v>23</v>
          </cell>
          <cell r="C6768" t="str">
            <v>X</v>
          </cell>
          <cell r="D6768" t="str">
            <v>PCT</v>
          </cell>
          <cell r="E6768" t="str">
            <v>Enrollment Date Quintile: 2nd Latest</v>
          </cell>
          <cell r="F6768">
            <v>71.5</v>
          </cell>
          <cell r="G6768">
            <v>0.17035719999999999</v>
          </cell>
          <cell r="H6768">
            <v>0.36359989999999998</v>
          </cell>
          <cell r="I6768">
            <v>-0.31896590000000002</v>
          </cell>
          <cell r="J6768">
            <v>-0.1305183</v>
          </cell>
          <cell r="K6768">
            <v>0</v>
          </cell>
          <cell r="L6768">
            <v>0.1305183</v>
          </cell>
          <cell r="M6768">
            <v>0.31896590000000002</v>
          </cell>
          <cell r="N6768">
            <v>0.31896590000000002</v>
          </cell>
          <cell r="O6768">
            <v>8</v>
          </cell>
        </row>
        <row r="6769">
          <cell r="A6769" t="str">
            <v>C&amp;I</v>
          </cell>
          <cell r="B6769">
            <v>24</v>
          </cell>
          <cell r="C6769" t="str">
            <v>X</v>
          </cell>
          <cell r="D6769" t="str">
            <v>PCT</v>
          </cell>
          <cell r="E6769" t="str">
            <v>Enrollment Date Quintile: 2nd Latest</v>
          </cell>
          <cell r="F6769">
            <v>71</v>
          </cell>
          <cell r="G6769">
            <v>0.17392270000000001</v>
          </cell>
          <cell r="H6769">
            <v>0.36419990000000002</v>
          </cell>
          <cell r="I6769">
            <v>-0.31880900000000001</v>
          </cell>
          <cell r="J6769">
            <v>-0.13045399999999999</v>
          </cell>
          <cell r="K6769">
            <v>0</v>
          </cell>
          <cell r="L6769">
            <v>0.13045399999999999</v>
          </cell>
          <cell r="M6769">
            <v>0.31880900000000001</v>
          </cell>
          <cell r="N6769">
            <v>0.31880900000000001</v>
          </cell>
          <cell r="O6769">
            <v>8</v>
          </cell>
        </row>
        <row r="6770">
          <cell r="A6770" t="str">
            <v>C&amp;I</v>
          </cell>
          <cell r="B6770">
            <v>1</v>
          </cell>
          <cell r="C6770" t="str">
            <v>X</v>
          </cell>
          <cell r="D6770" t="str">
            <v>PCT</v>
          </cell>
          <cell r="E6770" t="str">
            <v>Enrollment Date Quintile: Earliest</v>
          </cell>
          <cell r="F6770">
            <v>63.127699999999997</v>
          </cell>
          <cell r="G6770">
            <v>3.1070329999999999</v>
          </cell>
          <cell r="H6770">
            <v>2.9576980000000002</v>
          </cell>
          <cell r="I6770">
            <v>-0.21356939999999999</v>
          </cell>
          <cell r="J6770">
            <v>-8.7390899999999994E-2</v>
          </cell>
          <cell r="K6770">
            <v>0</v>
          </cell>
          <cell r="L6770">
            <v>8.7390899999999994E-2</v>
          </cell>
          <cell r="M6770">
            <v>0.21356939999999999</v>
          </cell>
          <cell r="N6770">
            <v>0.21356939999999999</v>
          </cell>
          <cell r="O6770">
            <v>297</v>
          </cell>
        </row>
        <row r="6771">
          <cell r="A6771" t="str">
            <v>C&amp;I</v>
          </cell>
          <cell r="B6771">
            <v>2</v>
          </cell>
          <cell r="C6771" t="str">
            <v>X</v>
          </cell>
          <cell r="D6771" t="str">
            <v>PCT</v>
          </cell>
          <cell r="E6771" t="str">
            <v>Enrollment Date Quintile: Earliest</v>
          </cell>
          <cell r="F6771">
            <v>61.982399999999998</v>
          </cell>
          <cell r="G6771">
            <v>2.9685009999999998</v>
          </cell>
          <cell r="H6771">
            <v>2.8779319999999999</v>
          </cell>
          <cell r="I6771">
            <v>-0.21092269999999999</v>
          </cell>
          <cell r="J6771">
            <v>-8.6307900000000007E-2</v>
          </cell>
          <cell r="K6771">
            <v>0</v>
          </cell>
          <cell r="L6771">
            <v>8.6307900000000007E-2</v>
          </cell>
          <cell r="M6771">
            <v>0.21092269999999999</v>
          </cell>
          <cell r="N6771">
            <v>0.21092269999999999</v>
          </cell>
          <cell r="O6771">
            <v>297</v>
          </cell>
        </row>
        <row r="6772">
          <cell r="A6772" t="str">
            <v>C&amp;I</v>
          </cell>
          <cell r="B6772">
            <v>3</v>
          </cell>
          <cell r="C6772" t="str">
            <v>X</v>
          </cell>
          <cell r="D6772" t="str">
            <v>PCT</v>
          </cell>
          <cell r="E6772" t="str">
            <v>Enrollment Date Quintile: Earliest</v>
          </cell>
          <cell r="F6772">
            <v>61.337000000000003</v>
          </cell>
          <cell r="G6772">
            <v>2.8622079999999999</v>
          </cell>
          <cell r="H6772">
            <v>2.7108759999999998</v>
          </cell>
          <cell r="I6772">
            <v>-0.20974080000000001</v>
          </cell>
          <cell r="J6772">
            <v>-8.5824200000000003E-2</v>
          </cell>
          <cell r="K6772">
            <v>0</v>
          </cell>
          <cell r="L6772">
            <v>8.5824200000000003E-2</v>
          </cell>
          <cell r="M6772">
            <v>0.20974080000000001</v>
          </cell>
          <cell r="N6772">
            <v>0.20974080000000001</v>
          </cell>
          <cell r="O6772">
            <v>297</v>
          </cell>
        </row>
        <row r="6773">
          <cell r="A6773" t="str">
            <v>C&amp;I</v>
          </cell>
          <cell r="B6773">
            <v>4</v>
          </cell>
          <cell r="C6773" t="str">
            <v>X</v>
          </cell>
          <cell r="D6773" t="str">
            <v>PCT</v>
          </cell>
          <cell r="E6773" t="str">
            <v>Enrollment Date Quintile: Earliest</v>
          </cell>
          <cell r="F6773">
            <v>60.127699999999997</v>
          </cell>
          <cell r="G6773">
            <v>2.835566</v>
          </cell>
          <cell r="H6773">
            <v>2.7599339999999999</v>
          </cell>
          <cell r="I6773">
            <v>-0.20888109999999999</v>
          </cell>
          <cell r="J6773">
            <v>-8.5472400000000004E-2</v>
          </cell>
          <cell r="K6773">
            <v>0</v>
          </cell>
          <cell r="L6773">
            <v>8.5472400000000004E-2</v>
          </cell>
          <cell r="M6773">
            <v>0.20888109999999999</v>
          </cell>
          <cell r="N6773">
            <v>0.20888109999999999</v>
          </cell>
          <cell r="O6773">
            <v>297</v>
          </cell>
        </row>
        <row r="6774">
          <cell r="A6774" t="str">
            <v>C&amp;I</v>
          </cell>
          <cell r="B6774">
            <v>5</v>
          </cell>
          <cell r="C6774" t="str">
            <v>X</v>
          </cell>
          <cell r="D6774" t="str">
            <v>PCT</v>
          </cell>
          <cell r="E6774" t="str">
            <v>Enrollment Date Quintile: Earliest</v>
          </cell>
          <cell r="F6774">
            <v>60.127699999999997</v>
          </cell>
          <cell r="G6774">
            <v>2.8051409999999999</v>
          </cell>
          <cell r="H6774">
            <v>2.7175280000000002</v>
          </cell>
          <cell r="I6774">
            <v>-0.20878640000000001</v>
          </cell>
          <cell r="J6774">
            <v>-8.5433700000000001E-2</v>
          </cell>
          <cell r="K6774">
            <v>0</v>
          </cell>
          <cell r="L6774">
            <v>8.5433700000000001E-2</v>
          </cell>
          <cell r="M6774">
            <v>0.20878640000000001</v>
          </cell>
          <cell r="N6774">
            <v>0.20878640000000001</v>
          </cell>
          <cell r="O6774">
            <v>297</v>
          </cell>
        </row>
        <row r="6775">
          <cell r="A6775" t="str">
            <v>C&amp;I</v>
          </cell>
          <cell r="B6775">
            <v>6</v>
          </cell>
          <cell r="C6775" t="str">
            <v>X</v>
          </cell>
          <cell r="D6775" t="str">
            <v>PCT</v>
          </cell>
          <cell r="E6775" t="str">
            <v>Enrollment Date Quintile: Earliest</v>
          </cell>
          <cell r="F6775">
            <v>59.837000000000003</v>
          </cell>
          <cell r="G6775">
            <v>3.031101</v>
          </cell>
          <cell r="H6775">
            <v>3.0438079999999998</v>
          </cell>
          <cell r="I6775">
            <v>-0.20870069999999999</v>
          </cell>
          <cell r="J6775">
            <v>-8.5398600000000005E-2</v>
          </cell>
          <cell r="K6775">
            <v>0</v>
          </cell>
          <cell r="L6775">
            <v>8.5398600000000005E-2</v>
          </cell>
          <cell r="M6775">
            <v>0.20870069999999999</v>
          </cell>
          <cell r="N6775">
            <v>0.20870069999999999</v>
          </cell>
          <cell r="O6775">
            <v>297</v>
          </cell>
        </row>
        <row r="6776">
          <cell r="A6776" t="str">
            <v>C&amp;I</v>
          </cell>
          <cell r="B6776">
            <v>7</v>
          </cell>
          <cell r="C6776" t="str">
            <v>X</v>
          </cell>
          <cell r="D6776" t="str">
            <v>PCT</v>
          </cell>
          <cell r="E6776" t="str">
            <v>Enrollment Date Quintile: Earliest</v>
          </cell>
          <cell r="F6776">
            <v>59.127699999999997</v>
          </cell>
          <cell r="G6776">
            <v>3.3350939999999998</v>
          </cell>
          <cell r="H6776">
            <v>3.4136030000000002</v>
          </cell>
          <cell r="I6776">
            <v>-0.21162010000000001</v>
          </cell>
          <cell r="J6776">
            <v>-8.6593199999999995E-2</v>
          </cell>
          <cell r="K6776">
            <v>0</v>
          </cell>
          <cell r="L6776">
            <v>8.6593199999999995E-2</v>
          </cell>
          <cell r="M6776">
            <v>0.21162010000000001</v>
          </cell>
          <cell r="N6776">
            <v>0.21162010000000001</v>
          </cell>
          <cell r="O6776">
            <v>297</v>
          </cell>
        </row>
        <row r="6777">
          <cell r="A6777" t="str">
            <v>C&amp;I</v>
          </cell>
          <cell r="B6777">
            <v>8</v>
          </cell>
          <cell r="C6777" t="str">
            <v>X</v>
          </cell>
          <cell r="D6777" t="str">
            <v>PCT</v>
          </cell>
          <cell r="E6777" t="str">
            <v>Enrollment Date Quintile: Earliest</v>
          </cell>
          <cell r="F6777">
            <v>60.5</v>
          </cell>
          <cell r="G6777">
            <v>3.872611</v>
          </cell>
          <cell r="H6777">
            <v>3.7920820000000002</v>
          </cell>
          <cell r="I6777">
            <v>-0.21247189999999999</v>
          </cell>
          <cell r="J6777">
            <v>-8.69418E-2</v>
          </cell>
          <cell r="K6777">
            <v>0</v>
          </cell>
          <cell r="L6777">
            <v>8.69418E-2</v>
          </cell>
          <cell r="M6777">
            <v>0.21247189999999999</v>
          </cell>
          <cell r="N6777">
            <v>0.21247189999999999</v>
          </cell>
          <cell r="O6777">
            <v>297</v>
          </cell>
        </row>
        <row r="6778">
          <cell r="A6778" t="str">
            <v>C&amp;I</v>
          </cell>
          <cell r="B6778">
            <v>9</v>
          </cell>
          <cell r="C6778" t="str">
            <v>X</v>
          </cell>
          <cell r="D6778" t="str">
            <v>PCT</v>
          </cell>
          <cell r="E6778" t="str">
            <v>Enrollment Date Quintile: Earliest</v>
          </cell>
          <cell r="F6778">
            <v>64.581500000000005</v>
          </cell>
          <cell r="G6778">
            <v>4.9644640000000004</v>
          </cell>
          <cell r="H6778">
            <v>4.5927069999999999</v>
          </cell>
          <cell r="I6778">
            <v>-0.23073250000000001</v>
          </cell>
          <cell r="J6778">
            <v>-9.4413899999999995E-2</v>
          </cell>
          <cell r="K6778">
            <v>0</v>
          </cell>
          <cell r="L6778">
            <v>9.4413899999999995E-2</v>
          </cell>
          <cell r="M6778">
            <v>0.23073250000000001</v>
          </cell>
          <cell r="N6778">
            <v>0.23073250000000001</v>
          </cell>
          <cell r="O6778">
            <v>297</v>
          </cell>
        </row>
        <row r="6779">
          <cell r="A6779" t="str">
            <v>C&amp;I</v>
          </cell>
          <cell r="B6779">
            <v>10</v>
          </cell>
          <cell r="C6779" t="str">
            <v>X</v>
          </cell>
          <cell r="D6779" t="str">
            <v>PCT</v>
          </cell>
          <cell r="E6779" t="str">
            <v>Enrollment Date Quintile: Earliest</v>
          </cell>
          <cell r="F6779">
            <v>67.226900000000001</v>
          </cell>
          <cell r="G6779">
            <v>6.9892390000000004</v>
          </cell>
          <cell r="H6779">
            <v>6.7626730000000004</v>
          </cell>
          <cell r="I6779">
            <v>-0.30585600000000002</v>
          </cell>
          <cell r="J6779">
            <v>-0.12515380000000001</v>
          </cell>
          <cell r="K6779">
            <v>0</v>
          </cell>
          <cell r="L6779">
            <v>0.12515380000000001</v>
          </cell>
          <cell r="M6779">
            <v>0.30585600000000002</v>
          </cell>
          <cell r="N6779">
            <v>0.30585600000000002</v>
          </cell>
          <cell r="O6779">
            <v>297</v>
          </cell>
        </row>
        <row r="6780">
          <cell r="A6780" t="str">
            <v>C&amp;I</v>
          </cell>
          <cell r="B6780">
            <v>11</v>
          </cell>
          <cell r="C6780" t="str">
            <v>X</v>
          </cell>
          <cell r="D6780" t="str">
            <v>PCT</v>
          </cell>
          <cell r="E6780" t="str">
            <v>Enrollment Date Quintile: Earliest</v>
          </cell>
          <cell r="F6780">
            <v>71.226900000000001</v>
          </cell>
          <cell r="G6780">
            <v>8.5792999999999999</v>
          </cell>
          <cell r="H6780">
            <v>8.2570340000000009</v>
          </cell>
          <cell r="I6780">
            <v>-0.27898590000000001</v>
          </cell>
          <cell r="J6780">
            <v>-0.1141588</v>
          </cell>
          <cell r="K6780">
            <v>0</v>
          </cell>
          <cell r="L6780">
            <v>0.1141588</v>
          </cell>
          <cell r="M6780">
            <v>0.27898590000000001</v>
          </cell>
          <cell r="N6780">
            <v>0.27898590000000001</v>
          </cell>
          <cell r="O6780">
            <v>297</v>
          </cell>
        </row>
        <row r="6781">
          <cell r="A6781" t="str">
            <v>C&amp;I</v>
          </cell>
          <cell r="B6781">
            <v>12</v>
          </cell>
          <cell r="C6781" t="str">
            <v>X</v>
          </cell>
          <cell r="D6781" t="str">
            <v>PCT</v>
          </cell>
          <cell r="E6781" t="str">
            <v>Enrollment Date Quintile: Earliest</v>
          </cell>
          <cell r="F6781">
            <v>74.854600000000005</v>
          </cell>
          <cell r="G6781">
            <v>9.6192340000000005</v>
          </cell>
          <cell r="H6781">
            <v>9.9760989999999996</v>
          </cell>
          <cell r="I6781">
            <v>-0.26788970000000001</v>
          </cell>
          <cell r="J6781">
            <v>-0.1096183</v>
          </cell>
          <cell r="K6781">
            <v>0</v>
          </cell>
          <cell r="L6781">
            <v>0.1096183</v>
          </cell>
          <cell r="M6781">
            <v>0.26788970000000001</v>
          </cell>
          <cell r="N6781">
            <v>0.26788970000000001</v>
          </cell>
          <cell r="O6781">
            <v>297</v>
          </cell>
        </row>
        <row r="6782">
          <cell r="A6782" t="str">
            <v>C&amp;I</v>
          </cell>
          <cell r="B6782">
            <v>13</v>
          </cell>
          <cell r="C6782" t="str">
            <v>X</v>
          </cell>
          <cell r="D6782" t="str">
            <v>PCT</v>
          </cell>
          <cell r="E6782" t="str">
            <v>Enrollment Date Quintile: Earliest</v>
          </cell>
          <cell r="F6782">
            <v>79.145399999999995</v>
          </cell>
          <cell r="G6782">
            <v>9.9212480000000003</v>
          </cell>
          <cell r="H6782">
            <v>9.8938290000000002</v>
          </cell>
          <cell r="I6782">
            <v>-0.27763850000000001</v>
          </cell>
          <cell r="J6782">
            <v>-0.1136074</v>
          </cell>
          <cell r="K6782">
            <v>0</v>
          </cell>
          <cell r="L6782">
            <v>0.1136074</v>
          </cell>
          <cell r="M6782">
            <v>0.27763850000000001</v>
          </cell>
          <cell r="N6782">
            <v>0.27763850000000001</v>
          </cell>
          <cell r="O6782">
            <v>297</v>
          </cell>
        </row>
        <row r="6783">
          <cell r="A6783" t="str">
            <v>C&amp;I</v>
          </cell>
          <cell r="B6783">
            <v>14</v>
          </cell>
          <cell r="C6783" t="str">
            <v>X</v>
          </cell>
          <cell r="D6783" t="str">
            <v>PCT</v>
          </cell>
          <cell r="E6783" t="str">
            <v>Enrollment Date Quintile: Earliest</v>
          </cell>
          <cell r="F6783">
            <v>82.581500000000005</v>
          </cell>
          <cell r="G6783">
            <v>10.42512</v>
          </cell>
          <cell r="H6783">
            <v>10.640280000000001</v>
          </cell>
          <cell r="I6783">
            <v>-0.31161610000000001</v>
          </cell>
          <cell r="J6783">
            <v>-0.12751080000000001</v>
          </cell>
          <cell r="K6783">
            <v>0</v>
          </cell>
          <cell r="L6783">
            <v>0.12751080000000001</v>
          </cell>
          <cell r="M6783">
            <v>0.31161610000000001</v>
          </cell>
          <cell r="N6783">
            <v>0.31161610000000001</v>
          </cell>
          <cell r="O6783">
            <v>297</v>
          </cell>
        </row>
        <row r="6784">
          <cell r="A6784" t="str">
            <v>C&amp;I</v>
          </cell>
          <cell r="B6784">
            <v>15</v>
          </cell>
          <cell r="C6784" t="str">
            <v>X</v>
          </cell>
          <cell r="D6784" t="str">
            <v>PCT</v>
          </cell>
          <cell r="E6784" t="str">
            <v>Enrollment Date Quintile: Earliest</v>
          </cell>
          <cell r="F6784">
            <v>85.790800000000004</v>
          </cell>
          <cell r="G6784">
            <v>11.200139999999999</v>
          </cell>
          <cell r="H6784">
            <v>10.977790000000001</v>
          </cell>
          <cell r="I6784">
            <v>-0.23618639999999999</v>
          </cell>
          <cell r="J6784">
            <v>-9.6645499999999995E-2</v>
          </cell>
          <cell r="K6784">
            <v>0</v>
          </cell>
          <cell r="L6784">
            <v>9.6645499999999995E-2</v>
          </cell>
          <cell r="M6784">
            <v>0.23618639999999999</v>
          </cell>
          <cell r="N6784">
            <v>0.23618639999999999</v>
          </cell>
          <cell r="O6784">
            <v>297</v>
          </cell>
        </row>
        <row r="6785">
          <cell r="A6785" t="str">
            <v>C&amp;I</v>
          </cell>
          <cell r="B6785">
            <v>16</v>
          </cell>
          <cell r="C6785" t="str">
            <v>X</v>
          </cell>
          <cell r="D6785" t="str">
            <v>PCT</v>
          </cell>
          <cell r="E6785" t="str">
            <v>Enrollment Date Quintile: Earliest</v>
          </cell>
          <cell r="F6785">
            <v>87.354600000000005</v>
          </cell>
          <cell r="G6785">
            <v>11.205769999999999</v>
          </cell>
          <cell r="H6785">
            <v>11.227130000000001</v>
          </cell>
          <cell r="I6785">
            <v>-0.25984819999999997</v>
          </cell>
          <cell r="J6785">
            <v>-0.1063278</v>
          </cell>
          <cell r="K6785">
            <v>0</v>
          </cell>
          <cell r="L6785">
            <v>0.1063278</v>
          </cell>
          <cell r="M6785">
            <v>0.25984819999999997</v>
          </cell>
          <cell r="N6785">
            <v>0.25984819999999997</v>
          </cell>
          <cell r="O6785">
            <v>297</v>
          </cell>
        </row>
        <row r="6786">
          <cell r="A6786" t="str">
            <v>C&amp;I</v>
          </cell>
          <cell r="B6786">
            <v>17</v>
          </cell>
          <cell r="C6786" t="str">
            <v>X</v>
          </cell>
          <cell r="D6786" t="str">
            <v>PCT</v>
          </cell>
          <cell r="E6786" t="str">
            <v>Enrollment Date Quintile: Earliest</v>
          </cell>
          <cell r="F6786">
            <v>88.063900000000004</v>
          </cell>
          <cell r="G6786">
            <v>10.594429999999999</v>
          </cell>
          <cell r="H6786">
            <v>10.866300000000001</v>
          </cell>
          <cell r="I6786">
            <v>-0.27770929999999999</v>
          </cell>
          <cell r="J6786">
            <v>-0.1136364</v>
          </cell>
          <cell r="K6786">
            <v>0</v>
          </cell>
          <cell r="L6786">
            <v>0.1136364</v>
          </cell>
          <cell r="M6786">
            <v>0.27770929999999999</v>
          </cell>
          <cell r="N6786">
            <v>0.27770929999999999</v>
          </cell>
          <cell r="O6786">
            <v>297</v>
          </cell>
        </row>
        <row r="6787">
          <cell r="A6787" t="str">
            <v>C&amp;I</v>
          </cell>
          <cell r="B6787">
            <v>18</v>
          </cell>
          <cell r="C6787" t="str">
            <v>X</v>
          </cell>
          <cell r="D6787" t="str">
            <v>PCT</v>
          </cell>
          <cell r="E6787" t="str">
            <v>Enrollment Date Quintile: Earliest</v>
          </cell>
          <cell r="F6787">
            <v>86.581500000000005</v>
          </cell>
          <cell r="G6787">
            <v>8.8367540000000009</v>
          </cell>
          <cell r="H6787">
            <v>9.4839889999999993</v>
          </cell>
          <cell r="I6787">
            <v>-0.28322730000000002</v>
          </cell>
          <cell r="J6787">
            <v>-0.11589430000000001</v>
          </cell>
          <cell r="K6787">
            <v>0</v>
          </cell>
          <cell r="L6787">
            <v>0.11589430000000001</v>
          </cell>
          <cell r="M6787">
            <v>0.28322730000000002</v>
          </cell>
          <cell r="N6787">
            <v>0.28322730000000002</v>
          </cell>
          <cell r="O6787">
            <v>297</v>
          </cell>
        </row>
        <row r="6788">
          <cell r="A6788" t="str">
            <v>C&amp;I</v>
          </cell>
          <cell r="B6788">
            <v>19</v>
          </cell>
          <cell r="C6788" t="str">
            <v>X</v>
          </cell>
          <cell r="D6788" t="str">
            <v>PCT</v>
          </cell>
          <cell r="E6788" t="str">
            <v>Enrollment Date Quintile: Earliest</v>
          </cell>
          <cell r="F6788">
            <v>83.436099999999996</v>
          </cell>
          <cell r="G6788">
            <v>7.7196400000000001</v>
          </cell>
          <cell r="H6788">
            <v>7.7166750000000004</v>
          </cell>
          <cell r="I6788">
            <v>-0.28542899999999999</v>
          </cell>
          <cell r="J6788">
            <v>-0.1167952</v>
          </cell>
          <cell r="K6788">
            <v>0</v>
          </cell>
          <cell r="L6788">
            <v>0.1167952</v>
          </cell>
          <cell r="M6788">
            <v>0.28542899999999999</v>
          </cell>
          <cell r="N6788">
            <v>0.28542899999999999</v>
          </cell>
          <cell r="O6788">
            <v>297</v>
          </cell>
        </row>
        <row r="6789">
          <cell r="A6789" t="str">
            <v>C&amp;I</v>
          </cell>
          <cell r="B6789">
            <v>20</v>
          </cell>
          <cell r="C6789" t="str">
            <v>X</v>
          </cell>
          <cell r="D6789" t="str">
            <v>PCT</v>
          </cell>
          <cell r="E6789" t="str">
            <v>Enrollment Date Quintile: Earliest</v>
          </cell>
          <cell r="F6789">
            <v>78.354600000000005</v>
          </cell>
          <cell r="G6789">
            <v>6.4806189999999999</v>
          </cell>
          <cell r="H6789">
            <v>6.4831450000000004</v>
          </cell>
          <cell r="I6789">
            <v>-0.26519490000000001</v>
          </cell>
          <cell r="J6789">
            <v>-0.1085156</v>
          </cell>
          <cell r="K6789">
            <v>0</v>
          </cell>
          <cell r="L6789">
            <v>0.1085156</v>
          </cell>
          <cell r="M6789">
            <v>0.26519490000000001</v>
          </cell>
          <cell r="N6789">
            <v>0.26519490000000001</v>
          </cell>
          <cell r="O6789">
            <v>297</v>
          </cell>
        </row>
        <row r="6790">
          <cell r="A6790" t="str">
            <v>C&amp;I</v>
          </cell>
          <cell r="B6790">
            <v>21</v>
          </cell>
          <cell r="C6790" t="str">
            <v>X</v>
          </cell>
          <cell r="D6790" t="str">
            <v>PCT</v>
          </cell>
          <cell r="E6790" t="str">
            <v>Enrollment Date Quintile: Earliest</v>
          </cell>
          <cell r="F6790">
            <v>73.918499999999995</v>
          </cell>
          <cell r="G6790">
            <v>5.8104100000000001</v>
          </cell>
          <cell r="H6790">
            <v>5.9364559999999997</v>
          </cell>
          <cell r="I6790">
            <v>-0.25000939999999999</v>
          </cell>
          <cell r="J6790">
            <v>-0.1023018</v>
          </cell>
          <cell r="K6790">
            <v>0</v>
          </cell>
          <cell r="L6790">
            <v>0.1023018</v>
          </cell>
          <cell r="M6790">
            <v>0.25000939999999999</v>
          </cell>
          <cell r="N6790">
            <v>0.25000939999999999</v>
          </cell>
          <cell r="O6790">
            <v>297</v>
          </cell>
        </row>
        <row r="6791">
          <cell r="A6791" t="str">
            <v>C&amp;I</v>
          </cell>
          <cell r="B6791">
            <v>22</v>
          </cell>
          <cell r="C6791" t="str">
            <v>X</v>
          </cell>
          <cell r="D6791" t="str">
            <v>PCT</v>
          </cell>
          <cell r="E6791" t="str">
            <v>Enrollment Date Quintile: Earliest</v>
          </cell>
          <cell r="F6791">
            <v>72.563900000000004</v>
          </cell>
          <cell r="G6791">
            <v>4.7819580000000004</v>
          </cell>
          <cell r="H6791">
            <v>4.9424429999999999</v>
          </cell>
          <cell r="I6791">
            <v>-0.25184129999999999</v>
          </cell>
          <cell r="J6791">
            <v>-0.1030514</v>
          </cell>
          <cell r="K6791">
            <v>0</v>
          </cell>
          <cell r="L6791">
            <v>0.1030514</v>
          </cell>
          <cell r="M6791">
            <v>0.25184129999999999</v>
          </cell>
          <cell r="N6791">
            <v>0.25184129999999999</v>
          </cell>
          <cell r="O6791">
            <v>297</v>
          </cell>
        </row>
        <row r="6792">
          <cell r="A6792" t="str">
            <v>C&amp;I</v>
          </cell>
          <cell r="B6792">
            <v>23</v>
          </cell>
          <cell r="C6792" t="str">
            <v>X</v>
          </cell>
          <cell r="D6792" t="str">
            <v>PCT</v>
          </cell>
          <cell r="E6792" t="str">
            <v>Enrollment Date Quintile: Earliest</v>
          </cell>
          <cell r="F6792">
            <v>71.063900000000004</v>
          </cell>
          <cell r="G6792">
            <v>4.0165439999999997</v>
          </cell>
          <cell r="H6792">
            <v>4.1780390000000001</v>
          </cell>
          <cell r="I6792">
            <v>-0.23032369999999999</v>
          </cell>
          <cell r="J6792">
            <v>-9.42466E-2</v>
          </cell>
          <cell r="K6792">
            <v>0</v>
          </cell>
          <cell r="L6792">
            <v>9.42466E-2</v>
          </cell>
          <cell r="M6792">
            <v>0.23032369999999999</v>
          </cell>
          <cell r="N6792">
            <v>0.23032369999999999</v>
          </cell>
          <cell r="O6792">
            <v>297</v>
          </cell>
        </row>
        <row r="6793">
          <cell r="A6793" t="str">
            <v>C&amp;I</v>
          </cell>
          <cell r="B6793">
            <v>24</v>
          </cell>
          <cell r="C6793" t="str">
            <v>X</v>
          </cell>
          <cell r="D6793" t="str">
            <v>PCT</v>
          </cell>
          <cell r="E6793" t="str">
            <v>Enrollment Date Quintile: Earliest</v>
          </cell>
          <cell r="F6793">
            <v>70.273099999999999</v>
          </cell>
          <cell r="G6793">
            <v>3.810883</v>
          </cell>
          <cell r="H6793">
            <v>3.78294</v>
          </cell>
          <cell r="I6793">
            <v>-0.2276579</v>
          </cell>
          <cell r="J6793">
            <v>-9.3155799999999997E-2</v>
          </cell>
          <cell r="K6793">
            <v>0</v>
          </cell>
          <cell r="L6793">
            <v>9.3155799999999997E-2</v>
          </cell>
          <cell r="M6793">
            <v>0.2276579</v>
          </cell>
          <cell r="N6793">
            <v>0.2276579</v>
          </cell>
          <cell r="O6793">
            <v>297</v>
          </cell>
        </row>
        <row r="6794">
          <cell r="A6794" t="str">
            <v>C&amp;I</v>
          </cell>
          <cell r="B6794">
            <v>1</v>
          </cell>
          <cell r="C6794" t="str">
            <v>X</v>
          </cell>
          <cell r="D6794" t="str">
            <v>PCT</v>
          </cell>
          <cell r="E6794" t="str">
            <v>Industry: Institutional/Government</v>
          </cell>
          <cell r="F6794">
            <v>62.5</v>
          </cell>
          <cell r="G6794">
            <v>2.522491</v>
          </cell>
          <cell r="H6794">
            <v>2.5710489999999999</v>
          </cell>
          <cell r="I6794">
            <v>-0.55122660000000001</v>
          </cell>
          <cell r="J6794">
            <v>-0.22555739999999999</v>
          </cell>
          <cell r="K6794">
            <v>0</v>
          </cell>
          <cell r="L6794">
            <v>0.22555739999999999</v>
          </cell>
          <cell r="M6794">
            <v>0.55122660000000001</v>
          </cell>
          <cell r="N6794">
            <v>0.55122660000000001</v>
          </cell>
          <cell r="O6794">
            <v>38</v>
          </cell>
        </row>
        <row r="6795">
          <cell r="A6795" t="str">
            <v>C&amp;I</v>
          </cell>
          <cell r="B6795">
            <v>2</v>
          </cell>
          <cell r="C6795" t="str">
            <v>X</v>
          </cell>
          <cell r="D6795" t="str">
            <v>PCT</v>
          </cell>
          <cell r="E6795" t="str">
            <v>Industry: Institutional/Government</v>
          </cell>
          <cell r="F6795">
            <v>61.25</v>
          </cell>
          <cell r="G6795">
            <v>2.4777390000000001</v>
          </cell>
          <cell r="H6795">
            <v>2.2842989999999999</v>
          </cell>
          <cell r="I6795">
            <v>-0.54689659999999995</v>
          </cell>
          <cell r="J6795">
            <v>-0.2237857</v>
          </cell>
          <cell r="K6795">
            <v>0</v>
          </cell>
          <cell r="L6795">
            <v>0.2237857</v>
          </cell>
          <cell r="M6795">
            <v>0.54689659999999995</v>
          </cell>
          <cell r="N6795">
            <v>0.54689659999999995</v>
          </cell>
          <cell r="O6795">
            <v>38</v>
          </cell>
        </row>
        <row r="6796">
          <cell r="A6796" t="str">
            <v>C&amp;I</v>
          </cell>
          <cell r="B6796">
            <v>3</v>
          </cell>
          <cell r="C6796" t="str">
            <v>X</v>
          </cell>
          <cell r="D6796" t="str">
            <v>PCT</v>
          </cell>
          <cell r="E6796" t="str">
            <v>Industry: Institutional/Government</v>
          </cell>
          <cell r="F6796">
            <v>60.5</v>
          </cell>
          <cell r="G6796">
            <v>2.4236019999999998</v>
          </cell>
          <cell r="H6796">
            <v>2.2429999999999999</v>
          </cell>
          <cell r="I6796">
            <v>-0.54396359999999999</v>
          </cell>
          <cell r="J6796">
            <v>-0.22258549999999999</v>
          </cell>
          <cell r="K6796">
            <v>0</v>
          </cell>
          <cell r="L6796">
            <v>0.22258549999999999</v>
          </cell>
          <cell r="M6796">
            <v>0.54396359999999999</v>
          </cell>
          <cell r="N6796">
            <v>0.54396359999999999</v>
          </cell>
          <cell r="O6796">
            <v>38</v>
          </cell>
        </row>
        <row r="6797">
          <cell r="A6797" t="str">
            <v>C&amp;I</v>
          </cell>
          <cell r="B6797">
            <v>4</v>
          </cell>
          <cell r="C6797" t="str">
            <v>X</v>
          </cell>
          <cell r="D6797" t="str">
            <v>PCT</v>
          </cell>
          <cell r="E6797" t="str">
            <v>Industry: Institutional/Government</v>
          </cell>
          <cell r="F6797">
            <v>59.5</v>
          </cell>
          <cell r="G6797">
            <v>2.3443559999999999</v>
          </cell>
          <cell r="H6797">
            <v>2.291499</v>
          </cell>
          <cell r="I6797">
            <v>-0.54262639999999995</v>
          </cell>
          <cell r="J6797">
            <v>-0.22203829999999999</v>
          </cell>
          <cell r="K6797">
            <v>0</v>
          </cell>
          <cell r="L6797">
            <v>0.22203829999999999</v>
          </cell>
          <cell r="M6797">
            <v>0.54262639999999995</v>
          </cell>
          <cell r="N6797">
            <v>0.54262639999999995</v>
          </cell>
          <cell r="O6797">
            <v>38</v>
          </cell>
        </row>
        <row r="6798">
          <cell r="A6798" t="str">
            <v>C&amp;I</v>
          </cell>
          <cell r="B6798">
            <v>5</v>
          </cell>
          <cell r="C6798" t="str">
            <v>X</v>
          </cell>
          <cell r="D6798" t="str">
            <v>PCT</v>
          </cell>
          <cell r="E6798" t="str">
            <v>Industry: Institutional/Government</v>
          </cell>
          <cell r="F6798">
            <v>59.5</v>
          </cell>
          <cell r="G6798">
            <v>2.3266680000000002</v>
          </cell>
          <cell r="H6798">
            <v>2.05165</v>
          </cell>
          <cell r="I6798">
            <v>-0.54315670000000005</v>
          </cell>
          <cell r="J6798">
            <v>-0.22225529999999999</v>
          </cell>
          <cell r="K6798">
            <v>0</v>
          </cell>
          <cell r="L6798">
            <v>0.22225529999999999</v>
          </cell>
          <cell r="M6798">
            <v>0.54315670000000005</v>
          </cell>
          <cell r="N6798">
            <v>0.54315670000000005</v>
          </cell>
          <cell r="O6798">
            <v>38</v>
          </cell>
        </row>
        <row r="6799">
          <cell r="A6799" t="str">
            <v>C&amp;I</v>
          </cell>
          <cell r="B6799">
            <v>6</v>
          </cell>
          <cell r="C6799" t="str">
            <v>X</v>
          </cell>
          <cell r="D6799" t="str">
            <v>PCT</v>
          </cell>
          <cell r="E6799" t="str">
            <v>Industry: Institutional/Government</v>
          </cell>
          <cell r="F6799">
            <v>59</v>
          </cell>
          <cell r="G6799">
            <v>2.320084</v>
          </cell>
          <cell r="H6799">
            <v>2.3176000000000001</v>
          </cell>
          <cell r="I6799">
            <v>-0.54261879999999996</v>
          </cell>
          <cell r="J6799">
            <v>-0.22203519999999999</v>
          </cell>
          <cell r="K6799">
            <v>0</v>
          </cell>
          <cell r="L6799">
            <v>0.22203519999999999</v>
          </cell>
          <cell r="M6799">
            <v>0.54261879999999996</v>
          </cell>
          <cell r="N6799">
            <v>0.54261879999999996</v>
          </cell>
          <cell r="O6799">
            <v>38</v>
          </cell>
        </row>
        <row r="6800">
          <cell r="A6800" t="str">
            <v>C&amp;I</v>
          </cell>
          <cell r="B6800">
            <v>7</v>
          </cell>
          <cell r="C6800" t="str">
            <v>X</v>
          </cell>
          <cell r="D6800" t="str">
            <v>PCT</v>
          </cell>
          <cell r="E6800" t="str">
            <v>Industry: Institutional/Government</v>
          </cell>
          <cell r="F6800">
            <v>58.5</v>
          </cell>
          <cell r="G6800">
            <v>2.8261790000000002</v>
          </cell>
          <cell r="H6800">
            <v>3.0716990000000002</v>
          </cell>
          <cell r="I6800">
            <v>-0.54384849999999996</v>
          </cell>
          <cell r="J6800">
            <v>-0.2225384</v>
          </cell>
          <cell r="K6800">
            <v>0</v>
          </cell>
          <cell r="L6800">
            <v>0.2225384</v>
          </cell>
          <cell r="M6800">
            <v>0.54384849999999996</v>
          </cell>
          <cell r="N6800">
            <v>0.54384849999999996</v>
          </cell>
          <cell r="O6800">
            <v>38</v>
          </cell>
        </row>
        <row r="6801">
          <cell r="A6801" t="str">
            <v>C&amp;I</v>
          </cell>
          <cell r="B6801">
            <v>8</v>
          </cell>
          <cell r="C6801" t="str">
            <v>X</v>
          </cell>
          <cell r="D6801" t="str">
            <v>PCT</v>
          </cell>
          <cell r="E6801" t="str">
            <v>Industry: Institutional/Government</v>
          </cell>
          <cell r="F6801">
            <v>60.5</v>
          </cell>
          <cell r="G6801">
            <v>3.1302620000000001</v>
          </cell>
          <cell r="H6801">
            <v>2.992899</v>
          </cell>
          <cell r="I6801">
            <v>-0.54644939999999997</v>
          </cell>
          <cell r="J6801">
            <v>-0.22360269999999999</v>
          </cell>
          <cell r="K6801">
            <v>0</v>
          </cell>
          <cell r="L6801">
            <v>0.22360269999999999</v>
          </cell>
          <cell r="M6801">
            <v>0.54644939999999997</v>
          </cell>
          <cell r="N6801">
            <v>0.54644939999999997</v>
          </cell>
          <cell r="O6801">
            <v>38</v>
          </cell>
        </row>
        <row r="6802">
          <cell r="A6802" t="str">
            <v>C&amp;I</v>
          </cell>
          <cell r="B6802">
            <v>9</v>
          </cell>
          <cell r="C6802" t="str">
            <v>X</v>
          </cell>
          <cell r="D6802" t="str">
            <v>PCT</v>
          </cell>
          <cell r="E6802" t="str">
            <v>Industry: Institutional/Government</v>
          </cell>
          <cell r="F6802">
            <v>65</v>
          </cell>
          <cell r="G6802">
            <v>3.8810690000000001</v>
          </cell>
          <cell r="H6802">
            <v>3.8675480000000002</v>
          </cell>
          <cell r="I6802">
            <v>-0.55881789999999998</v>
          </cell>
          <cell r="J6802">
            <v>-0.2286637</v>
          </cell>
          <cell r="K6802">
            <v>0</v>
          </cell>
          <cell r="L6802">
            <v>0.2286637</v>
          </cell>
          <cell r="M6802">
            <v>0.55881789999999998</v>
          </cell>
          <cell r="N6802">
            <v>0.55881789999999998</v>
          </cell>
          <cell r="O6802">
            <v>38</v>
          </cell>
        </row>
        <row r="6803">
          <cell r="A6803" t="str">
            <v>C&amp;I</v>
          </cell>
          <cell r="B6803">
            <v>10</v>
          </cell>
          <cell r="C6803" t="str">
            <v>X</v>
          </cell>
          <cell r="D6803" t="str">
            <v>PCT</v>
          </cell>
          <cell r="E6803" t="str">
            <v>Industry: Institutional/Government</v>
          </cell>
          <cell r="F6803">
            <v>67.75</v>
          </cell>
          <cell r="G6803">
            <v>6.8150000000000004</v>
          </cell>
          <cell r="H6803">
            <v>6.1067980000000004</v>
          </cell>
          <cell r="I6803">
            <v>-0.60463979999999995</v>
          </cell>
          <cell r="J6803">
            <v>-0.24741369999999999</v>
          </cell>
          <cell r="K6803">
            <v>0</v>
          </cell>
          <cell r="L6803">
            <v>0.24741369999999999</v>
          </cell>
          <cell r="M6803">
            <v>0.60463979999999995</v>
          </cell>
          <cell r="N6803">
            <v>0.60463979999999995</v>
          </cell>
          <cell r="O6803">
            <v>38</v>
          </cell>
        </row>
        <row r="6804">
          <cell r="A6804" t="str">
            <v>C&amp;I</v>
          </cell>
          <cell r="B6804">
            <v>11</v>
          </cell>
          <cell r="C6804" t="str">
            <v>X</v>
          </cell>
          <cell r="D6804" t="str">
            <v>PCT</v>
          </cell>
          <cell r="E6804" t="str">
            <v>Industry: Institutional/Government</v>
          </cell>
          <cell r="F6804">
            <v>71.75</v>
          </cell>
          <cell r="G6804">
            <v>8.3538759999999996</v>
          </cell>
          <cell r="H6804">
            <v>8.6391489999999997</v>
          </cell>
          <cell r="I6804">
            <v>-0.70563050000000005</v>
          </cell>
          <cell r="J6804">
            <v>-0.2887383</v>
          </cell>
          <cell r="K6804">
            <v>0</v>
          </cell>
          <cell r="L6804">
            <v>0.2887383</v>
          </cell>
          <cell r="M6804">
            <v>0.70563050000000005</v>
          </cell>
          <cell r="N6804">
            <v>0.70563050000000005</v>
          </cell>
          <cell r="O6804">
            <v>38</v>
          </cell>
        </row>
        <row r="6805">
          <cell r="A6805" t="str">
            <v>C&amp;I</v>
          </cell>
          <cell r="B6805">
            <v>12</v>
          </cell>
          <cell r="C6805" t="str">
            <v>X</v>
          </cell>
          <cell r="D6805" t="str">
            <v>PCT</v>
          </cell>
          <cell r="E6805" t="str">
            <v>Industry: Institutional/Government</v>
          </cell>
          <cell r="F6805">
            <v>74.75</v>
          </cell>
          <cell r="G6805">
            <v>10.37147</v>
          </cell>
          <cell r="H6805">
            <v>10.5825</v>
          </cell>
          <cell r="I6805">
            <v>-0.68892500000000001</v>
          </cell>
          <cell r="J6805">
            <v>-0.2819025</v>
          </cell>
          <cell r="K6805">
            <v>0</v>
          </cell>
          <cell r="L6805">
            <v>0.2819025</v>
          </cell>
          <cell r="M6805">
            <v>0.68892500000000001</v>
          </cell>
          <cell r="N6805">
            <v>0.68892500000000001</v>
          </cell>
          <cell r="O6805">
            <v>38</v>
          </cell>
        </row>
        <row r="6806">
          <cell r="A6806" t="str">
            <v>C&amp;I</v>
          </cell>
          <cell r="B6806">
            <v>13</v>
          </cell>
          <cell r="C6806" t="str">
            <v>X</v>
          </cell>
          <cell r="D6806" t="str">
            <v>PCT</v>
          </cell>
          <cell r="E6806" t="str">
            <v>Industry: Institutional/Government</v>
          </cell>
          <cell r="F6806">
            <v>79.25</v>
          </cell>
          <cell r="G6806">
            <v>12.52275</v>
          </cell>
          <cell r="H6806">
            <v>12.3062</v>
          </cell>
          <cell r="I6806">
            <v>-0.62525209999999998</v>
          </cell>
          <cell r="J6806">
            <v>-0.25584810000000002</v>
          </cell>
          <cell r="K6806">
            <v>0</v>
          </cell>
          <cell r="L6806">
            <v>0.25584810000000002</v>
          </cell>
          <cell r="M6806">
            <v>0.62525209999999998</v>
          </cell>
          <cell r="N6806">
            <v>0.62525209999999998</v>
          </cell>
          <cell r="O6806">
            <v>38</v>
          </cell>
        </row>
        <row r="6807">
          <cell r="A6807" t="str">
            <v>C&amp;I</v>
          </cell>
          <cell r="B6807">
            <v>14</v>
          </cell>
          <cell r="C6807" t="str">
            <v>X</v>
          </cell>
          <cell r="D6807" t="str">
            <v>PCT</v>
          </cell>
          <cell r="E6807" t="str">
            <v>Industry: Institutional/Government</v>
          </cell>
          <cell r="F6807">
            <v>83</v>
          </cell>
          <cell r="G6807">
            <v>13.357089999999999</v>
          </cell>
          <cell r="H6807">
            <v>13.410450000000001</v>
          </cell>
          <cell r="I6807">
            <v>-0.62888529999999998</v>
          </cell>
          <cell r="J6807">
            <v>-0.25733470000000003</v>
          </cell>
          <cell r="K6807">
            <v>0</v>
          </cell>
          <cell r="L6807">
            <v>0.25733470000000003</v>
          </cell>
          <cell r="M6807">
            <v>0.62888529999999998</v>
          </cell>
          <cell r="N6807">
            <v>0.62888529999999998</v>
          </cell>
          <cell r="O6807">
            <v>38</v>
          </cell>
        </row>
        <row r="6808">
          <cell r="A6808" t="str">
            <v>C&amp;I</v>
          </cell>
          <cell r="B6808">
            <v>15</v>
          </cell>
          <cell r="C6808" t="str">
            <v>X</v>
          </cell>
          <cell r="D6808" t="str">
            <v>PCT</v>
          </cell>
          <cell r="E6808" t="str">
            <v>Industry: Institutional/Government</v>
          </cell>
          <cell r="F6808">
            <v>86</v>
          </cell>
          <cell r="G6808">
            <v>13.63991</v>
          </cell>
          <cell r="H6808">
            <v>13.306800000000001</v>
          </cell>
          <cell r="I6808">
            <v>-0.60518400000000006</v>
          </cell>
          <cell r="J6808">
            <v>-0.24763640000000001</v>
          </cell>
          <cell r="K6808">
            <v>0</v>
          </cell>
          <cell r="L6808">
            <v>0.24763640000000001</v>
          </cell>
          <cell r="M6808">
            <v>0.60518400000000006</v>
          </cell>
          <cell r="N6808">
            <v>0.60518400000000006</v>
          </cell>
          <cell r="O6808">
            <v>38</v>
          </cell>
        </row>
        <row r="6809">
          <cell r="A6809" t="str">
            <v>C&amp;I</v>
          </cell>
          <cell r="B6809">
            <v>16</v>
          </cell>
          <cell r="C6809" t="str">
            <v>X</v>
          </cell>
          <cell r="D6809" t="str">
            <v>PCT</v>
          </cell>
          <cell r="E6809" t="str">
            <v>Industry: Institutional/Government</v>
          </cell>
          <cell r="F6809">
            <v>87.25</v>
          </cell>
          <cell r="G6809">
            <v>13.11581</v>
          </cell>
          <cell r="H6809">
            <v>13.410349999999999</v>
          </cell>
          <cell r="I6809">
            <v>-0.59565279999999998</v>
          </cell>
          <cell r="J6809">
            <v>-0.24373629999999999</v>
          </cell>
          <cell r="K6809">
            <v>0</v>
          </cell>
          <cell r="L6809">
            <v>0.24373629999999999</v>
          </cell>
          <cell r="M6809">
            <v>0.59565279999999998</v>
          </cell>
          <cell r="N6809">
            <v>0.59565279999999998</v>
          </cell>
          <cell r="O6809">
            <v>38</v>
          </cell>
        </row>
        <row r="6810">
          <cell r="A6810" t="str">
            <v>C&amp;I</v>
          </cell>
          <cell r="B6810">
            <v>17</v>
          </cell>
          <cell r="C6810" t="str">
            <v>X</v>
          </cell>
          <cell r="D6810" t="str">
            <v>PCT</v>
          </cell>
          <cell r="E6810" t="str">
            <v>Industry: Institutional/Government</v>
          </cell>
          <cell r="F6810">
            <v>87.75</v>
          </cell>
          <cell r="G6810">
            <v>12.24738</v>
          </cell>
          <cell r="H6810">
            <v>13.270350000000001</v>
          </cell>
          <cell r="I6810">
            <v>-0.83790759999999997</v>
          </cell>
          <cell r="J6810">
            <v>-0.34286499999999998</v>
          </cell>
          <cell r="K6810">
            <v>0</v>
          </cell>
          <cell r="L6810">
            <v>0.34286499999999998</v>
          </cell>
          <cell r="M6810">
            <v>0.83790759999999997</v>
          </cell>
          <cell r="N6810">
            <v>0.83790759999999997</v>
          </cell>
          <cell r="O6810">
            <v>38</v>
          </cell>
        </row>
        <row r="6811">
          <cell r="A6811" t="str">
            <v>C&amp;I</v>
          </cell>
          <cell r="B6811">
            <v>18</v>
          </cell>
          <cell r="C6811" t="str">
            <v>X</v>
          </cell>
          <cell r="D6811" t="str">
            <v>PCT</v>
          </cell>
          <cell r="E6811" t="str">
            <v>Industry: Institutional/Government</v>
          </cell>
          <cell r="F6811">
            <v>87</v>
          </cell>
          <cell r="G6811">
            <v>10.470420000000001</v>
          </cell>
          <cell r="H6811">
            <v>12.9245</v>
          </cell>
          <cell r="I6811">
            <v>-0.97842370000000001</v>
          </cell>
          <cell r="J6811">
            <v>-0.40036310000000003</v>
          </cell>
          <cell r="K6811">
            <v>0</v>
          </cell>
          <cell r="L6811">
            <v>0.40036310000000003</v>
          </cell>
          <cell r="M6811">
            <v>0.97842370000000001</v>
          </cell>
          <cell r="N6811">
            <v>0.97842370000000001</v>
          </cell>
          <cell r="O6811">
            <v>38</v>
          </cell>
        </row>
        <row r="6812">
          <cell r="A6812" t="str">
            <v>C&amp;I</v>
          </cell>
          <cell r="B6812">
            <v>19</v>
          </cell>
          <cell r="C6812" t="str">
            <v>X</v>
          </cell>
          <cell r="D6812" t="str">
            <v>PCT</v>
          </cell>
          <cell r="E6812" t="str">
            <v>Industry: Institutional/Government</v>
          </cell>
          <cell r="F6812">
            <v>83.75</v>
          </cell>
          <cell r="G6812">
            <v>11.10909</v>
          </cell>
          <cell r="H6812">
            <v>11.39705</v>
          </cell>
          <cell r="I6812">
            <v>-0.93419099999999999</v>
          </cell>
          <cell r="J6812">
            <v>-0.38226339999999998</v>
          </cell>
          <cell r="K6812">
            <v>0</v>
          </cell>
          <cell r="L6812">
            <v>0.38226339999999998</v>
          </cell>
          <cell r="M6812">
            <v>0.93419099999999999</v>
          </cell>
          <cell r="N6812">
            <v>0.93419099999999999</v>
          </cell>
          <cell r="O6812">
            <v>38</v>
          </cell>
        </row>
        <row r="6813">
          <cell r="A6813" t="str">
            <v>C&amp;I</v>
          </cell>
          <cell r="B6813">
            <v>20</v>
          </cell>
          <cell r="C6813" t="str">
            <v>X</v>
          </cell>
          <cell r="D6813" t="str">
            <v>PCT</v>
          </cell>
          <cell r="E6813" t="str">
            <v>Industry: Institutional/Government</v>
          </cell>
          <cell r="F6813">
            <v>78.25</v>
          </cell>
          <cell r="G6813">
            <v>8.3140820000000009</v>
          </cell>
          <cell r="H6813">
            <v>9.7972979999999996</v>
          </cell>
          <cell r="I6813">
            <v>-0.79304030000000003</v>
          </cell>
          <cell r="J6813">
            <v>-0.32450570000000001</v>
          </cell>
          <cell r="K6813">
            <v>0</v>
          </cell>
          <cell r="L6813">
            <v>0.32450570000000001</v>
          </cell>
          <cell r="M6813">
            <v>0.79304030000000003</v>
          </cell>
          <cell r="N6813">
            <v>0.79304030000000003</v>
          </cell>
          <cell r="O6813">
            <v>38</v>
          </cell>
        </row>
        <row r="6814">
          <cell r="A6814" t="str">
            <v>C&amp;I</v>
          </cell>
          <cell r="B6814">
            <v>21</v>
          </cell>
          <cell r="C6814" t="str">
            <v>X</v>
          </cell>
          <cell r="D6814" t="str">
            <v>PCT</v>
          </cell>
          <cell r="E6814" t="str">
            <v>Industry: Institutional/Government</v>
          </cell>
          <cell r="F6814">
            <v>73.5</v>
          </cell>
          <cell r="G6814">
            <v>7.5110429999999999</v>
          </cell>
          <cell r="H6814">
            <v>7.791398</v>
          </cell>
          <cell r="I6814">
            <v>-0.66194240000000004</v>
          </cell>
          <cell r="J6814">
            <v>-0.27086149999999998</v>
          </cell>
          <cell r="K6814">
            <v>0</v>
          </cell>
          <cell r="L6814">
            <v>0.27086149999999998</v>
          </cell>
          <cell r="M6814">
            <v>0.66194240000000004</v>
          </cell>
          <cell r="N6814">
            <v>0.66194240000000004</v>
          </cell>
          <cell r="O6814">
            <v>38</v>
          </cell>
        </row>
        <row r="6815">
          <cell r="A6815" t="str">
            <v>C&amp;I</v>
          </cell>
          <cell r="B6815">
            <v>22</v>
          </cell>
          <cell r="C6815" t="str">
            <v>X</v>
          </cell>
          <cell r="D6815" t="str">
            <v>PCT</v>
          </cell>
          <cell r="E6815" t="str">
            <v>Industry: Institutional/Government</v>
          </cell>
          <cell r="F6815">
            <v>72.25</v>
          </cell>
          <cell r="G6815">
            <v>5.6194189999999997</v>
          </cell>
          <cell r="H6815">
            <v>4.8477490000000003</v>
          </cell>
          <cell r="I6815">
            <v>-0.67340009999999995</v>
          </cell>
          <cell r="J6815">
            <v>-0.27554990000000001</v>
          </cell>
          <cell r="K6815">
            <v>0</v>
          </cell>
          <cell r="L6815">
            <v>0.27554990000000001</v>
          </cell>
          <cell r="M6815">
            <v>0.67340009999999995</v>
          </cell>
          <cell r="N6815">
            <v>0.67340009999999995</v>
          </cell>
          <cell r="O6815">
            <v>38</v>
          </cell>
        </row>
        <row r="6816">
          <cell r="A6816" t="str">
            <v>C&amp;I</v>
          </cell>
          <cell r="B6816">
            <v>23</v>
          </cell>
          <cell r="C6816" t="str">
            <v>X</v>
          </cell>
          <cell r="D6816" t="str">
            <v>PCT</v>
          </cell>
          <cell r="E6816" t="str">
            <v>Industry: Institutional/Government</v>
          </cell>
          <cell r="F6816">
            <v>70.75</v>
          </cell>
          <cell r="G6816">
            <v>3.971149</v>
          </cell>
          <cell r="H6816">
            <v>4.3431990000000003</v>
          </cell>
          <cell r="I6816">
            <v>-0.61924080000000004</v>
          </cell>
          <cell r="J6816">
            <v>-0.25338830000000001</v>
          </cell>
          <cell r="K6816">
            <v>0</v>
          </cell>
          <cell r="L6816">
            <v>0.25338830000000001</v>
          </cell>
          <cell r="M6816">
            <v>0.61924080000000004</v>
          </cell>
          <cell r="N6816">
            <v>0.61924080000000004</v>
          </cell>
          <cell r="O6816">
            <v>38</v>
          </cell>
        </row>
        <row r="6817">
          <cell r="A6817" t="str">
            <v>C&amp;I</v>
          </cell>
          <cell r="B6817">
            <v>24</v>
          </cell>
          <cell r="C6817" t="str">
            <v>X</v>
          </cell>
          <cell r="D6817" t="str">
            <v>PCT</v>
          </cell>
          <cell r="E6817" t="str">
            <v>Industry: Institutional/Government</v>
          </cell>
          <cell r="F6817">
            <v>69.75</v>
          </cell>
          <cell r="G6817">
            <v>3.0565009999999999</v>
          </cell>
          <cell r="H6817">
            <v>3.142998</v>
          </cell>
          <cell r="I6817">
            <v>-0.57840040000000004</v>
          </cell>
          <cell r="J6817">
            <v>-0.23667679999999999</v>
          </cell>
          <cell r="K6817">
            <v>0</v>
          </cell>
          <cell r="L6817">
            <v>0.23667679999999999</v>
          </cell>
          <cell r="M6817">
            <v>0.57840040000000004</v>
          </cell>
          <cell r="N6817">
            <v>0.57840040000000004</v>
          </cell>
          <cell r="O6817">
            <v>38</v>
          </cell>
        </row>
        <row r="6818">
          <cell r="A6818" t="str">
            <v>C&amp;I</v>
          </cell>
          <cell r="B6818">
            <v>1</v>
          </cell>
          <cell r="C6818" t="str">
            <v>X</v>
          </cell>
          <cell r="D6818" t="str">
            <v>PCT</v>
          </cell>
          <cell r="E6818" t="str">
            <v>Industry: Offices, Hotels, Finance, Services</v>
          </cell>
          <cell r="F6818">
            <v>63.4</v>
          </cell>
          <cell r="G6818">
            <v>2.7140149999999998</v>
          </cell>
          <cell r="H6818">
            <v>2.6658050000000002</v>
          </cell>
          <cell r="I6818">
            <v>-0.2178099</v>
          </cell>
          <cell r="J6818">
            <v>-8.9125999999999997E-2</v>
          </cell>
          <cell r="K6818">
            <v>0</v>
          </cell>
          <cell r="L6818">
            <v>8.9125999999999997E-2</v>
          </cell>
          <cell r="M6818">
            <v>0.2178099</v>
          </cell>
          <cell r="N6818">
            <v>0.2178099</v>
          </cell>
          <cell r="O6818">
            <v>171</v>
          </cell>
        </row>
        <row r="6819">
          <cell r="A6819" t="str">
            <v>C&amp;I</v>
          </cell>
          <cell r="B6819">
            <v>2</v>
          </cell>
          <cell r="C6819" t="str">
            <v>X</v>
          </cell>
          <cell r="D6819" t="str">
            <v>PCT</v>
          </cell>
          <cell r="E6819" t="str">
            <v>Industry: Offices, Hotels, Finance, Services</v>
          </cell>
          <cell r="F6819">
            <v>62.3</v>
          </cell>
          <cell r="G6819">
            <v>2.5724100000000001</v>
          </cell>
          <cell r="H6819">
            <v>2.6386530000000001</v>
          </cell>
          <cell r="I6819">
            <v>-0.2154875</v>
          </cell>
          <cell r="J6819">
            <v>-8.8175699999999996E-2</v>
          </cell>
          <cell r="K6819">
            <v>0</v>
          </cell>
          <cell r="L6819">
            <v>8.8175699999999996E-2</v>
          </cell>
          <cell r="M6819">
            <v>0.2154875</v>
          </cell>
          <cell r="N6819">
            <v>0.2154875</v>
          </cell>
          <cell r="O6819">
            <v>171</v>
          </cell>
        </row>
        <row r="6820">
          <cell r="A6820" t="str">
            <v>C&amp;I</v>
          </cell>
          <cell r="B6820">
            <v>3</v>
          </cell>
          <cell r="C6820" t="str">
            <v>X</v>
          </cell>
          <cell r="D6820" t="str">
            <v>PCT</v>
          </cell>
          <cell r="E6820" t="str">
            <v>Industry: Offices, Hotels, Finance, Services</v>
          </cell>
          <cell r="F6820">
            <v>61.7</v>
          </cell>
          <cell r="G6820">
            <v>2.483384</v>
          </cell>
          <cell r="H6820">
            <v>2.417119</v>
          </cell>
          <cell r="I6820">
            <v>-0.21424979999999999</v>
          </cell>
          <cell r="J6820">
            <v>-8.7669300000000006E-2</v>
          </cell>
          <cell r="K6820">
            <v>0</v>
          </cell>
          <cell r="L6820">
            <v>8.7669300000000006E-2</v>
          </cell>
          <cell r="M6820">
            <v>0.21424979999999999</v>
          </cell>
          <cell r="N6820">
            <v>0.21424979999999999</v>
          </cell>
          <cell r="O6820">
            <v>171</v>
          </cell>
        </row>
        <row r="6821">
          <cell r="A6821" t="str">
            <v>C&amp;I</v>
          </cell>
          <cell r="B6821">
            <v>4</v>
          </cell>
          <cell r="C6821" t="str">
            <v>X</v>
          </cell>
          <cell r="D6821" t="str">
            <v>PCT</v>
          </cell>
          <cell r="E6821" t="str">
            <v>Industry: Offices, Hotels, Finance, Services</v>
          </cell>
          <cell r="F6821">
            <v>60.4</v>
          </cell>
          <cell r="G6821">
            <v>2.4469750000000001</v>
          </cell>
          <cell r="H6821">
            <v>2.4733610000000001</v>
          </cell>
          <cell r="I6821">
            <v>-0.21324019999999999</v>
          </cell>
          <cell r="J6821">
            <v>-8.7256100000000003E-2</v>
          </cell>
          <cell r="K6821">
            <v>0</v>
          </cell>
          <cell r="L6821">
            <v>8.7256100000000003E-2</v>
          </cell>
          <cell r="M6821">
            <v>0.21324019999999999</v>
          </cell>
          <cell r="N6821">
            <v>0.21324019999999999</v>
          </cell>
          <cell r="O6821">
            <v>171</v>
          </cell>
        </row>
        <row r="6822">
          <cell r="A6822" t="str">
            <v>C&amp;I</v>
          </cell>
          <cell r="B6822">
            <v>5</v>
          </cell>
          <cell r="C6822" t="str">
            <v>X</v>
          </cell>
          <cell r="D6822" t="str">
            <v>PCT</v>
          </cell>
          <cell r="E6822" t="str">
            <v>Industry: Offices, Hotels, Finance, Services</v>
          </cell>
          <cell r="F6822">
            <v>60.4</v>
          </cell>
          <cell r="G6822">
            <v>2.3769100000000001</v>
          </cell>
          <cell r="H6822">
            <v>2.4569830000000001</v>
          </cell>
          <cell r="I6822">
            <v>-0.21297630000000001</v>
          </cell>
          <cell r="J6822">
            <v>-8.7148199999999995E-2</v>
          </cell>
          <cell r="K6822">
            <v>0</v>
          </cell>
          <cell r="L6822">
            <v>8.7148199999999995E-2</v>
          </cell>
          <cell r="M6822">
            <v>0.21297630000000001</v>
          </cell>
          <cell r="N6822">
            <v>0.21297630000000001</v>
          </cell>
          <cell r="O6822">
            <v>171</v>
          </cell>
        </row>
        <row r="6823">
          <cell r="A6823" t="str">
            <v>C&amp;I</v>
          </cell>
          <cell r="B6823">
            <v>6</v>
          </cell>
          <cell r="C6823" t="str">
            <v>X</v>
          </cell>
          <cell r="D6823" t="str">
            <v>PCT</v>
          </cell>
          <cell r="E6823" t="str">
            <v>Industry: Offices, Hotels, Finance, Services</v>
          </cell>
          <cell r="F6823">
            <v>60.2</v>
          </cell>
          <cell r="G6823">
            <v>2.785949</v>
          </cell>
          <cell r="H6823">
            <v>2.9341810000000002</v>
          </cell>
          <cell r="I6823">
            <v>-0.21328710000000001</v>
          </cell>
          <cell r="J6823">
            <v>-8.7275400000000003E-2</v>
          </cell>
          <cell r="K6823">
            <v>0</v>
          </cell>
          <cell r="L6823">
            <v>8.7275400000000003E-2</v>
          </cell>
          <cell r="M6823">
            <v>0.21328710000000001</v>
          </cell>
          <cell r="N6823">
            <v>0.21328710000000001</v>
          </cell>
          <cell r="O6823">
            <v>171</v>
          </cell>
        </row>
        <row r="6824">
          <cell r="A6824" t="str">
            <v>C&amp;I</v>
          </cell>
          <cell r="B6824">
            <v>7</v>
          </cell>
          <cell r="C6824" t="str">
            <v>X</v>
          </cell>
          <cell r="D6824" t="str">
            <v>PCT</v>
          </cell>
          <cell r="E6824" t="str">
            <v>Industry: Offices, Hotels, Finance, Services</v>
          </cell>
          <cell r="F6824">
            <v>59.4</v>
          </cell>
          <cell r="G6824">
            <v>2.851836</v>
          </cell>
          <cell r="H6824">
            <v>2.8852669999999998</v>
          </cell>
          <cell r="I6824">
            <v>-0.21495010000000001</v>
          </cell>
          <cell r="J6824">
            <v>-8.7955800000000001E-2</v>
          </cell>
          <cell r="K6824">
            <v>0</v>
          </cell>
          <cell r="L6824">
            <v>8.7955800000000001E-2</v>
          </cell>
          <cell r="M6824">
            <v>0.21495010000000001</v>
          </cell>
          <cell r="N6824">
            <v>0.21495010000000001</v>
          </cell>
          <cell r="O6824">
            <v>171</v>
          </cell>
        </row>
        <row r="6825">
          <cell r="A6825" t="str">
            <v>C&amp;I</v>
          </cell>
          <cell r="B6825">
            <v>8</v>
          </cell>
          <cell r="C6825" t="str">
            <v>X</v>
          </cell>
          <cell r="D6825" t="str">
            <v>PCT</v>
          </cell>
          <cell r="E6825" t="str">
            <v>Industry: Offices, Hotels, Finance, Services</v>
          </cell>
          <cell r="F6825">
            <v>60.5</v>
          </cell>
          <cell r="G6825">
            <v>3.40252</v>
          </cell>
          <cell r="H6825">
            <v>3.3815010000000001</v>
          </cell>
          <cell r="I6825">
            <v>-0.219196</v>
          </cell>
          <cell r="J6825">
            <v>-8.9693200000000001E-2</v>
          </cell>
          <cell r="K6825">
            <v>0</v>
          </cell>
          <cell r="L6825">
            <v>8.9693200000000001E-2</v>
          </cell>
          <cell r="M6825">
            <v>0.219196</v>
          </cell>
          <cell r="N6825">
            <v>0.219196</v>
          </cell>
          <cell r="O6825">
            <v>171</v>
          </cell>
        </row>
        <row r="6826">
          <cell r="A6826" t="str">
            <v>C&amp;I</v>
          </cell>
          <cell r="B6826">
            <v>9</v>
          </cell>
          <cell r="C6826" t="str">
            <v>X</v>
          </cell>
          <cell r="D6826" t="str">
            <v>PCT</v>
          </cell>
          <cell r="E6826" t="str">
            <v>Industry: Offices, Hotels, Finance, Services</v>
          </cell>
          <cell r="F6826">
            <v>64.400000000000006</v>
          </cell>
          <cell r="G6826">
            <v>4.298826</v>
          </cell>
          <cell r="H6826">
            <v>4.2224870000000001</v>
          </cell>
          <cell r="I6826">
            <v>-0.22872729999999999</v>
          </cell>
          <cell r="J6826">
            <v>-9.3593300000000004E-2</v>
          </cell>
          <cell r="K6826">
            <v>0</v>
          </cell>
          <cell r="L6826">
            <v>9.3593300000000004E-2</v>
          </cell>
          <cell r="M6826">
            <v>0.22872729999999999</v>
          </cell>
          <cell r="N6826">
            <v>0.22872729999999999</v>
          </cell>
          <cell r="O6826">
            <v>171</v>
          </cell>
        </row>
        <row r="6827">
          <cell r="A6827" t="str">
            <v>C&amp;I</v>
          </cell>
          <cell r="B6827">
            <v>10</v>
          </cell>
          <cell r="C6827" t="str">
            <v>X</v>
          </cell>
          <cell r="D6827" t="str">
            <v>PCT</v>
          </cell>
          <cell r="E6827" t="str">
            <v>Industry: Offices, Hotels, Finance, Services</v>
          </cell>
          <cell r="F6827">
            <v>67</v>
          </cell>
          <cell r="G6827">
            <v>5.6794710000000004</v>
          </cell>
          <cell r="H6827">
            <v>5.4903589999999998</v>
          </cell>
          <cell r="I6827">
            <v>-0.23306299999999999</v>
          </cell>
          <cell r="J6827">
            <v>-9.5367499999999994E-2</v>
          </cell>
          <cell r="K6827">
            <v>0</v>
          </cell>
          <cell r="L6827">
            <v>9.5367499999999994E-2</v>
          </cell>
          <cell r="M6827">
            <v>0.23306299999999999</v>
          </cell>
          <cell r="N6827">
            <v>0.23306299999999999</v>
          </cell>
          <cell r="O6827">
            <v>171</v>
          </cell>
        </row>
        <row r="6828">
          <cell r="A6828" t="str">
            <v>C&amp;I</v>
          </cell>
          <cell r="B6828">
            <v>11</v>
          </cell>
          <cell r="C6828" t="str">
            <v>X</v>
          </cell>
          <cell r="D6828" t="str">
            <v>PCT</v>
          </cell>
          <cell r="E6828" t="str">
            <v>Industry: Offices, Hotels, Finance, Services</v>
          </cell>
          <cell r="F6828">
            <v>71</v>
          </cell>
          <cell r="G6828">
            <v>7.033544</v>
          </cell>
          <cell r="H6828">
            <v>6.7968159999999997</v>
          </cell>
          <cell r="I6828">
            <v>-0.25929249999999998</v>
          </cell>
          <cell r="J6828">
            <v>-0.1061004</v>
          </cell>
          <cell r="K6828">
            <v>0</v>
          </cell>
          <cell r="L6828">
            <v>0.1061004</v>
          </cell>
          <cell r="M6828">
            <v>0.25929249999999998</v>
          </cell>
          <cell r="N6828">
            <v>0.25929249999999998</v>
          </cell>
          <cell r="O6828">
            <v>171</v>
          </cell>
        </row>
        <row r="6829">
          <cell r="A6829" t="str">
            <v>C&amp;I</v>
          </cell>
          <cell r="B6829">
            <v>12</v>
          </cell>
          <cell r="C6829" t="str">
            <v>X</v>
          </cell>
          <cell r="D6829" t="str">
            <v>PCT</v>
          </cell>
          <cell r="E6829" t="str">
            <v>Industry: Offices, Hotels, Finance, Services</v>
          </cell>
          <cell r="F6829">
            <v>74.900000000000006</v>
          </cell>
          <cell r="G6829">
            <v>7.5100179999999996</v>
          </cell>
          <cell r="H6829">
            <v>7.8828459999999998</v>
          </cell>
          <cell r="I6829">
            <v>-0.25638939999999999</v>
          </cell>
          <cell r="J6829">
            <v>-0.10491250000000001</v>
          </cell>
          <cell r="K6829">
            <v>0</v>
          </cell>
          <cell r="L6829">
            <v>0.10491250000000001</v>
          </cell>
          <cell r="M6829">
            <v>0.25638939999999999</v>
          </cell>
          <cell r="N6829">
            <v>0.25638939999999999</v>
          </cell>
          <cell r="O6829">
            <v>171</v>
          </cell>
        </row>
        <row r="6830">
          <cell r="A6830" t="str">
            <v>C&amp;I</v>
          </cell>
          <cell r="B6830">
            <v>13</v>
          </cell>
          <cell r="C6830" t="str">
            <v>X</v>
          </cell>
          <cell r="D6830" t="str">
            <v>PCT</v>
          </cell>
          <cell r="E6830" t="str">
            <v>Industry: Offices, Hotels, Finance, Services</v>
          </cell>
          <cell r="F6830">
            <v>79.099999999999994</v>
          </cell>
          <cell r="G6830">
            <v>8.0369130000000002</v>
          </cell>
          <cell r="H6830">
            <v>8.0194589999999994</v>
          </cell>
          <cell r="I6830">
            <v>-0.24912529999999999</v>
          </cell>
          <cell r="J6830">
            <v>-0.10194</v>
          </cell>
          <cell r="K6830">
            <v>0</v>
          </cell>
          <cell r="L6830">
            <v>0.10194</v>
          </cell>
          <cell r="M6830">
            <v>0.24912529999999999</v>
          </cell>
          <cell r="N6830">
            <v>0.24912529999999999</v>
          </cell>
          <cell r="O6830">
            <v>171</v>
          </cell>
        </row>
        <row r="6831">
          <cell r="A6831" t="str">
            <v>C&amp;I</v>
          </cell>
          <cell r="B6831">
            <v>14</v>
          </cell>
          <cell r="C6831" t="str">
            <v>X</v>
          </cell>
          <cell r="D6831" t="str">
            <v>PCT</v>
          </cell>
          <cell r="E6831" t="str">
            <v>Industry: Offices, Hotels, Finance, Services</v>
          </cell>
          <cell r="F6831">
            <v>82.4</v>
          </cell>
          <cell r="G6831">
            <v>8.6457479999999993</v>
          </cell>
          <cell r="H6831">
            <v>8.4185499999999998</v>
          </cell>
          <cell r="I6831">
            <v>-0.26836110000000002</v>
          </cell>
          <cell r="J6831">
            <v>-0.1098112</v>
          </cell>
          <cell r="K6831">
            <v>0</v>
          </cell>
          <cell r="L6831">
            <v>0.1098112</v>
          </cell>
          <cell r="M6831">
            <v>0.26836110000000002</v>
          </cell>
          <cell r="N6831">
            <v>0.26836110000000002</v>
          </cell>
          <cell r="O6831">
            <v>171</v>
          </cell>
        </row>
        <row r="6832">
          <cell r="A6832" t="str">
            <v>C&amp;I</v>
          </cell>
          <cell r="B6832">
            <v>15</v>
          </cell>
          <cell r="C6832" t="str">
            <v>X</v>
          </cell>
          <cell r="D6832" t="str">
            <v>PCT</v>
          </cell>
          <cell r="E6832" t="str">
            <v>Industry: Offices, Hotels, Finance, Services</v>
          </cell>
          <cell r="F6832">
            <v>85.7</v>
          </cell>
          <cell r="G6832">
            <v>9.3412749999999996</v>
          </cell>
          <cell r="H6832">
            <v>9.4498270000000009</v>
          </cell>
          <cell r="I6832">
            <v>-0.243864</v>
          </cell>
          <cell r="J6832">
            <v>-9.9787200000000006E-2</v>
          </cell>
          <cell r="K6832">
            <v>0</v>
          </cell>
          <cell r="L6832">
            <v>9.9787200000000006E-2</v>
          </cell>
          <cell r="M6832">
            <v>0.243864</v>
          </cell>
          <cell r="N6832">
            <v>0.243864</v>
          </cell>
          <cell r="O6832">
            <v>171</v>
          </cell>
        </row>
        <row r="6833">
          <cell r="A6833" t="str">
            <v>C&amp;I</v>
          </cell>
          <cell r="B6833">
            <v>16</v>
          </cell>
          <cell r="C6833" t="str">
            <v>X</v>
          </cell>
          <cell r="D6833" t="str">
            <v>PCT</v>
          </cell>
          <cell r="E6833" t="str">
            <v>Industry: Offices, Hotels, Finance, Services</v>
          </cell>
          <cell r="F6833">
            <v>87.4</v>
          </cell>
          <cell r="G6833">
            <v>9.6608640000000001</v>
          </cell>
          <cell r="H6833">
            <v>9.7849690000000002</v>
          </cell>
          <cell r="I6833">
            <v>-0.29346990000000001</v>
          </cell>
          <cell r="J6833">
            <v>-0.1200855</v>
          </cell>
          <cell r="K6833">
            <v>0</v>
          </cell>
          <cell r="L6833">
            <v>0.1200855</v>
          </cell>
          <cell r="M6833">
            <v>0.29346990000000001</v>
          </cell>
          <cell r="N6833">
            <v>0.29346990000000001</v>
          </cell>
          <cell r="O6833">
            <v>171</v>
          </cell>
        </row>
        <row r="6834">
          <cell r="A6834" t="str">
            <v>C&amp;I</v>
          </cell>
          <cell r="B6834">
            <v>17</v>
          </cell>
          <cell r="C6834" t="str">
            <v>X</v>
          </cell>
          <cell r="D6834" t="str">
            <v>PCT</v>
          </cell>
          <cell r="E6834" t="str">
            <v>Industry: Offices, Hotels, Finance, Services</v>
          </cell>
          <cell r="F6834">
            <v>88.2</v>
          </cell>
          <cell r="G6834">
            <v>9.8935549999999992</v>
          </cell>
          <cell r="H6834">
            <v>9.0186899999999994</v>
          </cell>
          <cell r="I6834">
            <v>-0.28725010000000001</v>
          </cell>
          <cell r="J6834">
            <v>-0.1175404</v>
          </cell>
          <cell r="K6834">
            <v>0</v>
          </cell>
          <cell r="L6834">
            <v>0.1175404</v>
          </cell>
          <cell r="M6834">
            <v>0.28725010000000001</v>
          </cell>
          <cell r="N6834">
            <v>0.28725010000000001</v>
          </cell>
          <cell r="O6834">
            <v>171</v>
          </cell>
        </row>
        <row r="6835">
          <cell r="A6835" t="str">
            <v>C&amp;I</v>
          </cell>
          <cell r="B6835">
            <v>18</v>
          </cell>
          <cell r="C6835" t="str">
            <v>X</v>
          </cell>
          <cell r="D6835" t="str">
            <v>PCT</v>
          </cell>
          <cell r="E6835" t="str">
            <v>Industry: Offices, Hotels, Finance, Services</v>
          </cell>
          <cell r="F6835">
            <v>86.4</v>
          </cell>
          <cell r="G6835">
            <v>8.3619450000000004</v>
          </cell>
          <cell r="H6835">
            <v>8.3308839999999993</v>
          </cell>
          <cell r="I6835">
            <v>-0.27194370000000001</v>
          </cell>
          <cell r="J6835">
            <v>-0.1112771</v>
          </cell>
          <cell r="K6835">
            <v>0</v>
          </cell>
          <cell r="L6835">
            <v>0.1112771</v>
          </cell>
          <cell r="M6835">
            <v>0.27194370000000001</v>
          </cell>
          <cell r="N6835">
            <v>0.27194370000000001</v>
          </cell>
          <cell r="O6835">
            <v>171</v>
          </cell>
        </row>
        <row r="6836">
          <cell r="A6836" t="str">
            <v>C&amp;I</v>
          </cell>
          <cell r="B6836">
            <v>19</v>
          </cell>
          <cell r="C6836" t="str">
            <v>X</v>
          </cell>
          <cell r="D6836" t="str">
            <v>PCT</v>
          </cell>
          <cell r="E6836" t="str">
            <v>Industry: Offices, Hotels, Finance, Services</v>
          </cell>
          <cell r="F6836">
            <v>83.3</v>
          </cell>
          <cell r="G6836">
            <v>6.8068160000000004</v>
          </cell>
          <cell r="H6836">
            <v>6.5746180000000001</v>
          </cell>
          <cell r="I6836">
            <v>-0.27790930000000003</v>
          </cell>
          <cell r="J6836">
            <v>-0.11371820000000001</v>
          </cell>
          <cell r="K6836">
            <v>0</v>
          </cell>
          <cell r="L6836">
            <v>0.11371820000000001</v>
          </cell>
          <cell r="M6836">
            <v>0.27790930000000003</v>
          </cell>
          <cell r="N6836">
            <v>0.27790930000000003</v>
          </cell>
          <cell r="O6836">
            <v>171</v>
          </cell>
        </row>
        <row r="6837">
          <cell r="A6837" t="str">
            <v>C&amp;I</v>
          </cell>
          <cell r="B6837">
            <v>20</v>
          </cell>
          <cell r="C6837" t="str">
            <v>X</v>
          </cell>
          <cell r="D6837" t="str">
            <v>PCT</v>
          </cell>
          <cell r="E6837" t="str">
            <v>Industry: Offices, Hotels, Finance, Services</v>
          </cell>
          <cell r="F6837">
            <v>78.400000000000006</v>
          </cell>
          <cell r="G6837">
            <v>5.6878820000000001</v>
          </cell>
          <cell r="H6837">
            <v>5.1168290000000001</v>
          </cell>
          <cell r="I6837">
            <v>-0.27101809999999998</v>
          </cell>
          <cell r="J6837">
            <v>-0.11089839999999999</v>
          </cell>
          <cell r="K6837">
            <v>0</v>
          </cell>
          <cell r="L6837">
            <v>0.11089839999999999</v>
          </cell>
          <cell r="M6837">
            <v>0.27101809999999998</v>
          </cell>
          <cell r="N6837">
            <v>0.27101809999999998</v>
          </cell>
          <cell r="O6837">
            <v>171</v>
          </cell>
        </row>
        <row r="6838">
          <cell r="A6838" t="str">
            <v>C&amp;I</v>
          </cell>
          <cell r="B6838">
            <v>21</v>
          </cell>
          <cell r="C6838" t="str">
            <v>X</v>
          </cell>
          <cell r="D6838" t="str">
            <v>PCT</v>
          </cell>
          <cell r="E6838" t="str">
            <v>Industry: Offices, Hotels, Finance, Services</v>
          </cell>
          <cell r="F6838">
            <v>74.099999999999994</v>
          </cell>
          <cell r="G6838">
            <v>4.8605280000000004</v>
          </cell>
          <cell r="H6838">
            <v>4.902291</v>
          </cell>
          <cell r="I6838">
            <v>-0.26584859999999999</v>
          </cell>
          <cell r="J6838">
            <v>-0.10878309999999999</v>
          </cell>
          <cell r="K6838">
            <v>0</v>
          </cell>
          <cell r="L6838">
            <v>0.10878309999999999</v>
          </cell>
          <cell r="M6838">
            <v>0.26584859999999999</v>
          </cell>
          <cell r="N6838">
            <v>0.26584859999999999</v>
          </cell>
          <cell r="O6838">
            <v>171</v>
          </cell>
        </row>
        <row r="6839">
          <cell r="A6839" t="str">
            <v>C&amp;I</v>
          </cell>
          <cell r="B6839">
            <v>22</v>
          </cell>
          <cell r="C6839" t="str">
            <v>X</v>
          </cell>
          <cell r="D6839" t="str">
            <v>PCT</v>
          </cell>
          <cell r="E6839" t="str">
            <v>Industry: Offices, Hotels, Finance, Services</v>
          </cell>
          <cell r="F6839">
            <v>72.7</v>
          </cell>
          <cell r="G6839">
            <v>3.7058710000000001</v>
          </cell>
          <cell r="H6839">
            <v>4.253889</v>
          </cell>
          <cell r="I6839">
            <v>-0.26454529999999998</v>
          </cell>
          <cell r="J6839">
            <v>-0.10824979999999999</v>
          </cell>
          <cell r="K6839">
            <v>0</v>
          </cell>
          <cell r="L6839">
            <v>0.10824979999999999</v>
          </cell>
          <cell r="M6839">
            <v>0.26454529999999998</v>
          </cell>
          <cell r="N6839">
            <v>0.26454529999999998</v>
          </cell>
          <cell r="O6839">
            <v>171</v>
          </cell>
        </row>
        <row r="6840">
          <cell r="A6840" t="str">
            <v>C&amp;I</v>
          </cell>
          <cell r="B6840">
            <v>23</v>
          </cell>
          <cell r="C6840" t="str">
            <v>X</v>
          </cell>
          <cell r="D6840" t="str">
            <v>PCT</v>
          </cell>
          <cell r="E6840" t="str">
            <v>Industry: Offices, Hotels, Finance, Services</v>
          </cell>
          <cell r="F6840">
            <v>71.2</v>
          </cell>
          <cell r="G6840">
            <v>2.9527290000000002</v>
          </cell>
          <cell r="H6840">
            <v>3.3441130000000001</v>
          </cell>
          <cell r="I6840">
            <v>-0.2367406</v>
          </cell>
          <cell r="J6840">
            <v>-9.6872299999999995E-2</v>
          </cell>
          <cell r="K6840">
            <v>0</v>
          </cell>
          <cell r="L6840">
            <v>9.6872299999999995E-2</v>
          </cell>
          <cell r="M6840">
            <v>0.2367406</v>
          </cell>
          <cell r="N6840">
            <v>0.2367406</v>
          </cell>
          <cell r="O6840">
            <v>171</v>
          </cell>
        </row>
        <row r="6841">
          <cell r="A6841" t="str">
            <v>C&amp;I</v>
          </cell>
          <cell r="B6841">
            <v>24</v>
          </cell>
          <cell r="C6841" t="str">
            <v>X</v>
          </cell>
          <cell r="D6841" t="str">
            <v>PCT</v>
          </cell>
          <cell r="E6841" t="str">
            <v>Industry: Offices, Hotels, Finance, Services</v>
          </cell>
          <cell r="F6841">
            <v>70.5</v>
          </cell>
          <cell r="G6841">
            <v>3.006891</v>
          </cell>
          <cell r="H6841">
            <v>3.0282689999999999</v>
          </cell>
          <cell r="I6841">
            <v>-0.23887439999999999</v>
          </cell>
          <cell r="J6841">
            <v>-9.7745499999999999E-2</v>
          </cell>
          <cell r="K6841">
            <v>0</v>
          </cell>
          <cell r="L6841">
            <v>9.7745499999999999E-2</v>
          </cell>
          <cell r="M6841">
            <v>0.23887439999999999</v>
          </cell>
          <cell r="N6841">
            <v>0.23887439999999999</v>
          </cell>
          <cell r="O6841">
            <v>171</v>
          </cell>
        </row>
        <row r="6842">
          <cell r="A6842" t="str">
            <v>C&amp;I</v>
          </cell>
          <cell r="B6842">
            <v>1</v>
          </cell>
          <cell r="C6842" t="str">
            <v>X</v>
          </cell>
          <cell r="D6842" t="str">
            <v>PCT</v>
          </cell>
          <cell r="E6842" t="str">
            <v>Industry: Retail stores</v>
          </cell>
          <cell r="F6842">
            <v>63</v>
          </cell>
          <cell r="G6842">
            <v>3.9573130000000001</v>
          </cell>
          <cell r="H6842">
            <v>3.405332</v>
          </cell>
          <cell r="I6842">
            <v>-0.59470619999999996</v>
          </cell>
          <cell r="J6842">
            <v>-0.24334890000000001</v>
          </cell>
          <cell r="K6842">
            <v>0</v>
          </cell>
          <cell r="L6842">
            <v>0.24334890000000001</v>
          </cell>
          <cell r="M6842">
            <v>0.59470619999999996</v>
          </cell>
          <cell r="N6842">
            <v>0.59470619999999996</v>
          </cell>
          <cell r="O6842">
            <v>37</v>
          </cell>
        </row>
        <row r="6843">
          <cell r="A6843" t="str">
            <v>C&amp;I</v>
          </cell>
          <cell r="B6843">
            <v>2</v>
          </cell>
          <cell r="C6843" t="str">
            <v>X</v>
          </cell>
          <cell r="D6843" t="str">
            <v>PCT</v>
          </cell>
          <cell r="E6843" t="str">
            <v>Industry: Retail stores</v>
          </cell>
          <cell r="F6843">
            <v>61.833300000000001</v>
          </cell>
          <cell r="G6843">
            <v>3.8065540000000002</v>
          </cell>
          <cell r="H6843">
            <v>3.3279990000000002</v>
          </cell>
          <cell r="I6843">
            <v>-0.58428720000000001</v>
          </cell>
          <cell r="J6843">
            <v>-0.23908560000000001</v>
          </cell>
          <cell r="K6843">
            <v>0</v>
          </cell>
          <cell r="L6843">
            <v>0.23908560000000001</v>
          </cell>
          <cell r="M6843">
            <v>0.58428720000000001</v>
          </cell>
          <cell r="N6843">
            <v>0.58428720000000001</v>
          </cell>
          <cell r="O6843">
            <v>37</v>
          </cell>
        </row>
        <row r="6844">
          <cell r="A6844" t="str">
            <v>C&amp;I</v>
          </cell>
          <cell r="B6844">
            <v>3</v>
          </cell>
          <cell r="C6844" t="str">
            <v>X</v>
          </cell>
          <cell r="D6844" t="str">
            <v>PCT</v>
          </cell>
          <cell r="E6844" t="str">
            <v>Industry: Retail stores</v>
          </cell>
          <cell r="F6844">
            <v>61.166699999999999</v>
          </cell>
          <cell r="G6844">
            <v>3.6308470000000002</v>
          </cell>
          <cell r="H6844">
            <v>3.2966660000000001</v>
          </cell>
          <cell r="I6844">
            <v>-0.58118610000000004</v>
          </cell>
          <cell r="J6844">
            <v>-0.23781659999999999</v>
          </cell>
          <cell r="K6844">
            <v>0</v>
          </cell>
          <cell r="L6844">
            <v>0.23781659999999999</v>
          </cell>
          <cell r="M6844">
            <v>0.58118610000000004</v>
          </cell>
          <cell r="N6844">
            <v>0.58118610000000004</v>
          </cell>
          <cell r="O6844">
            <v>37</v>
          </cell>
        </row>
        <row r="6845">
          <cell r="A6845" t="str">
            <v>C&amp;I</v>
          </cell>
          <cell r="B6845">
            <v>4</v>
          </cell>
          <cell r="C6845" t="str">
            <v>X</v>
          </cell>
          <cell r="D6845" t="str">
            <v>PCT</v>
          </cell>
          <cell r="E6845" t="str">
            <v>Industry: Retail stores</v>
          </cell>
          <cell r="F6845">
            <v>60</v>
          </cell>
          <cell r="G6845">
            <v>3.7027269999999999</v>
          </cell>
          <cell r="H6845">
            <v>3.3153320000000002</v>
          </cell>
          <cell r="I6845">
            <v>-0.57889800000000002</v>
          </cell>
          <cell r="J6845">
            <v>-0.23688029999999999</v>
          </cell>
          <cell r="K6845">
            <v>0</v>
          </cell>
          <cell r="L6845">
            <v>0.23688029999999999</v>
          </cell>
          <cell r="M6845">
            <v>0.57889800000000002</v>
          </cell>
          <cell r="N6845">
            <v>0.57889800000000002</v>
          </cell>
          <cell r="O6845">
            <v>37</v>
          </cell>
        </row>
        <row r="6846">
          <cell r="A6846" t="str">
            <v>C&amp;I</v>
          </cell>
          <cell r="B6846">
            <v>5</v>
          </cell>
          <cell r="C6846" t="str">
            <v>X</v>
          </cell>
          <cell r="D6846" t="str">
            <v>PCT</v>
          </cell>
          <cell r="E6846" t="str">
            <v>Industry: Retail stores</v>
          </cell>
          <cell r="F6846">
            <v>60</v>
          </cell>
          <cell r="G6846">
            <v>3.8240970000000001</v>
          </cell>
          <cell r="H6846">
            <v>3.357332</v>
          </cell>
          <cell r="I6846">
            <v>-0.57891329999999996</v>
          </cell>
          <cell r="J6846">
            <v>-0.2368866</v>
          </cell>
          <cell r="K6846">
            <v>0</v>
          </cell>
          <cell r="L6846">
            <v>0.2368866</v>
          </cell>
          <cell r="M6846">
            <v>0.57891329999999996</v>
          </cell>
          <cell r="N6846">
            <v>0.57891329999999996</v>
          </cell>
          <cell r="O6846">
            <v>37</v>
          </cell>
        </row>
        <row r="6847">
          <cell r="A6847" t="str">
            <v>C&amp;I</v>
          </cell>
          <cell r="B6847">
            <v>6</v>
          </cell>
          <cell r="C6847" t="str">
            <v>X</v>
          </cell>
          <cell r="D6847" t="str">
            <v>PCT</v>
          </cell>
          <cell r="E6847" t="str">
            <v>Industry: Retail stores</v>
          </cell>
          <cell r="F6847">
            <v>59.666699999999999</v>
          </cell>
          <cell r="G6847">
            <v>3.4565109999999999</v>
          </cell>
          <cell r="H6847">
            <v>3.083666</v>
          </cell>
          <cell r="I6847">
            <v>-0.57706500000000005</v>
          </cell>
          <cell r="J6847">
            <v>-0.23613029999999999</v>
          </cell>
          <cell r="K6847">
            <v>0</v>
          </cell>
          <cell r="L6847">
            <v>0.23613029999999999</v>
          </cell>
          <cell r="M6847">
            <v>0.57706500000000005</v>
          </cell>
          <cell r="N6847">
            <v>0.57706500000000005</v>
          </cell>
          <cell r="O6847">
            <v>37</v>
          </cell>
        </row>
        <row r="6848">
          <cell r="A6848" t="str">
            <v>C&amp;I</v>
          </cell>
          <cell r="B6848">
            <v>7</v>
          </cell>
          <cell r="C6848" t="str">
            <v>X</v>
          </cell>
          <cell r="D6848" t="str">
            <v>PCT</v>
          </cell>
          <cell r="E6848" t="str">
            <v>Industry: Retail stores</v>
          </cell>
          <cell r="F6848">
            <v>59</v>
          </cell>
          <cell r="G6848">
            <v>4.373799</v>
          </cell>
          <cell r="H6848">
            <v>4.482666</v>
          </cell>
          <cell r="I6848">
            <v>-0.59484079999999995</v>
          </cell>
          <cell r="J6848">
            <v>-0.24340400000000001</v>
          </cell>
          <cell r="K6848">
            <v>0</v>
          </cell>
          <cell r="L6848">
            <v>0.24340400000000001</v>
          </cell>
          <cell r="M6848">
            <v>0.59484079999999995</v>
          </cell>
          <cell r="N6848">
            <v>0.59484079999999995</v>
          </cell>
          <cell r="O6848">
            <v>37</v>
          </cell>
        </row>
        <row r="6849">
          <cell r="A6849" t="str">
            <v>C&amp;I</v>
          </cell>
          <cell r="B6849">
            <v>8</v>
          </cell>
          <cell r="C6849" t="str">
            <v>X</v>
          </cell>
          <cell r="D6849" t="str">
            <v>PCT</v>
          </cell>
          <cell r="E6849" t="str">
            <v>Industry: Retail stores</v>
          </cell>
          <cell r="F6849">
            <v>60.5</v>
          </cell>
          <cell r="G6849">
            <v>4.8474849999999998</v>
          </cell>
          <cell r="H6849">
            <v>4.6846649999999999</v>
          </cell>
          <cell r="I6849">
            <v>-0.58157709999999996</v>
          </cell>
          <cell r="J6849">
            <v>-0.23797660000000001</v>
          </cell>
          <cell r="K6849">
            <v>0</v>
          </cell>
          <cell r="L6849">
            <v>0.23797660000000001</v>
          </cell>
          <cell r="M6849">
            <v>0.58157709999999996</v>
          </cell>
          <cell r="N6849">
            <v>0.58157709999999996</v>
          </cell>
          <cell r="O6849">
            <v>37</v>
          </cell>
        </row>
        <row r="6850">
          <cell r="A6850" t="str">
            <v>C&amp;I</v>
          </cell>
          <cell r="B6850">
            <v>9</v>
          </cell>
          <cell r="C6850" t="str">
            <v>X</v>
          </cell>
          <cell r="D6850" t="str">
            <v>PCT</v>
          </cell>
          <cell r="E6850" t="str">
            <v>Industry: Retail stores</v>
          </cell>
          <cell r="F6850">
            <v>64.666700000000006</v>
          </cell>
          <cell r="G6850">
            <v>6.5380140000000004</v>
          </cell>
          <cell r="H6850">
            <v>5.0059990000000001</v>
          </cell>
          <cell r="I6850">
            <v>-0.69102980000000003</v>
          </cell>
          <cell r="J6850">
            <v>-0.28276380000000001</v>
          </cell>
          <cell r="K6850">
            <v>0</v>
          </cell>
          <cell r="L6850">
            <v>0.28276380000000001</v>
          </cell>
          <cell r="M6850">
            <v>0.69102980000000003</v>
          </cell>
          <cell r="N6850">
            <v>0.69102980000000003</v>
          </cell>
          <cell r="O6850">
            <v>37</v>
          </cell>
        </row>
        <row r="6851">
          <cell r="A6851" t="str">
            <v>C&amp;I</v>
          </cell>
          <cell r="B6851">
            <v>10</v>
          </cell>
          <cell r="C6851" t="str">
            <v>X</v>
          </cell>
          <cell r="D6851" t="str">
            <v>PCT</v>
          </cell>
          <cell r="E6851" t="str">
            <v>Industry: Retail stores</v>
          </cell>
          <cell r="F6851">
            <v>67.333299999999994</v>
          </cell>
          <cell r="G6851">
            <v>9.4482700000000008</v>
          </cell>
          <cell r="H6851">
            <v>9.5336649999999992</v>
          </cell>
          <cell r="I6851">
            <v>-1.190968</v>
          </cell>
          <cell r="J6851">
            <v>-0.4873343</v>
          </cell>
          <cell r="K6851">
            <v>0</v>
          </cell>
          <cell r="L6851">
            <v>0.4873343</v>
          </cell>
          <cell r="M6851">
            <v>1.190968</v>
          </cell>
          <cell r="N6851">
            <v>1.190968</v>
          </cell>
          <cell r="O6851">
            <v>37</v>
          </cell>
        </row>
        <row r="6852">
          <cell r="A6852" t="str">
            <v>C&amp;I</v>
          </cell>
          <cell r="B6852">
            <v>11</v>
          </cell>
          <cell r="C6852" t="str">
            <v>X</v>
          </cell>
          <cell r="D6852" t="str">
            <v>PCT</v>
          </cell>
          <cell r="E6852" t="str">
            <v>Industry: Retail stores</v>
          </cell>
          <cell r="F6852">
            <v>71.333299999999994</v>
          </cell>
          <cell r="G6852">
            <v>11.33512</v>
          </cell>
          <cell r="H6852">
            <v>10.27566</v>
          </cell>
          <cell r="I6852">
            <v>-0.88207340000000001</v>
          </cell>
          <cell r="J6852">
            <v>-0.36093730000000002</v>
          </cell>
          <cell r="K6852">
            <v>0</v>
          </cell>
          <cell r="L6852">
            <v>0.36093730000000002</v>
          </cell>
          <cell r="M6852">
            <v>0.88207340000000001</v>
          </cell>
          <cell r="N6852">
            <v>0.88207340000000001</v>
          </cell>
          <cell r="O6852">
            <v>37</v>
          </cell>
        </row>
        <row r="6853">
          <cell r="A6853" t="str">
            <v>C&amp;I</v>
          </cell>
          <cell r="B6853">
            <v>12</v>
          </cell>
          <cell r="C6853" t="str">
            <v>X</v>
          </cell>
          <cell r="D6853" t="str">
            <v>PCT</v>
          </cell>
          <cell r="E6853" t="str">
            <v>Industry: Retail stores</v>
          </cell>
          <cell r="F6853">
            <v>74.833299999999994</v>
          </cell>
          <cell r="G6853">
            <v>13.28703</v>
          </cell>
          <cell r="H6853">
            <v>13.45233</v>
          </cell>
          <cell r="I6853">
            <v>-0.81436699999999995</v>
          </cell>
          <cell r="J6853">
            <v>-0.33323239999999998</v>
          </cell>
          <cell r="K6853">
            <v>0</v>
          </cell>
          <cell r="L6853">
            <v>0.33323239999999998</v>
          </cell>
          <cell r="M6853">
            <v>0.81436699999999995</v>
          </cell>
          <cell r="N6853">
            <v>0.81436699999999995</v>
          </cell>
          <cell r="O6853">
            <v>37</v>
          </cell>
        </row>
        <row r="6854">
          <cell r="A6854" t="str">
            <v>C&amp;I</v>
          </cell>
          <cell r="B6854">
            <v>13</v>
          </cell>
          <cell r="C6854" t="str">
            <v>X</v>
          </cell>
          <cell r="D6854" t="str">
            <v>PCT</v>
          </cell>
          <cell r="E6854" t="str">
            <v>Industry: Retail stores</v>
          </cell>
          <cell r="F6854">
            <v>79.166700000000006</v>
          </cell>
          <cell r="G6854">
            <v>10.883430000000001</v>
          </cell>
          <cell r="H6854">
            <v>11.10066</v>
          </cell>
          <cell r="I6854">
            <v>-0.94866530000000004</v>
          </cell>
          <cell r="J6854">
            <v>-0.38818619999999998</v>
          </cell>
          <cell r="K6854">
            <v>0</v>
          </cell>
          <cell r="L6854">
            <v>0.38818619999999998</v>
          </cell>
          <cell r="M6854">
            <v>0.94866530000000004</v>
          </cell>
          <cell r="N6854">
            <v>0.94866530000000004</v>
          </cell>
          <cell r="O6854">
            <v>37</v>
          </cell>
        </row>
        <row r="6855">
          <cell r="A6855" t="str">
            <v>C&amp;I</v>
          </cell>
          <cell r="B6855">
            <v>14</v>
          </cell>
          <cell r="C6855" t="str">
            <v>X</v>
          </cell>
          <cell r="D6855" t="str">
            <v>PCT</v>
          </cell>
          <cell r="E6855" t="str">
            <v>Industry: Retail stores</v>
          </cell>
          <cell r="F6855">
            <v>82.666700000000006</v>
          </cell>
          <cell r="G6855">
            <v>10.62196</v>
          </cell>
          <cell r="H6855">
            <v>12.53633</v>
          </cell>
          <cell r="I6855">
            <v>-1.142957</v>
          </cell>
          <cell r="J6855">
            <v>-0.46768890000000002</v>
          </cell>
          <cell r="K6855">
            <v>0</v>
          </cell>
          <cell r="L6855">
            <v>0.46768890000000002</v>
          </cell>
          <cell r="M6855">
            <v>1.142957</v>
          </cell>
          <cell r="N6855">
            <v>1.142957</v>
          </cell>
          <cell r="O6855">
            <v>37</v>
          </cell>
        </row>
        <row r="6856">
          <cell r="A6856" t="str">
            <v>C&amp;I</v>
          </cell>
          <cell r="B6856">
            <v>15</v>
          </cell>
          <cell r="C6856" t="str">
            <v>X</v>
          </cell>
          <cell r="D6856" t="str">
            <v>PCT</v>
          </cell>
          <cell r="E6856" t="str">
            <v>Industry: Retail stores</v>
          </cell>
          <cell r="F6856">
            <v>85.833299999999994</v>
          </cell>
          <cell r="G6856">
            <v>11.91845</v>
          </cell>
          <cell r="H6856">
            <v>10.680999999999999</v>
          </cell>
          <cell r="I6856">
            <v>-0.65173369999999997</v>
          </cell>
          <cell r="J6856">
            <v>-0.26668409999999998</v>
          </cell>
          <cell r="K6856">
            <v>0</v>
          </cell>
          <cell r="L6856">
            <v>0.26668409999999998</v>
          </cell>
          <cell r="M6856">
            <v>0.65173369999999997</v>
          </cell>
          <cell r="N6856">
            <v>0.65173369999999997</v>
          </cell>
          <cell r="O6856">
            <v>37</v>
          </cell>
        </row>
        <row r="6857">
          <cell r="A6857" t="str">
            <v>C&amp;I</v>
          </cell>
          <cell r="B6857">
            <v>16</v>
          </cell>
          <cell r="C6857" t="str">
            <v>X</v>
          </cell>
          <cell r="D6857" t="str">
            <v>PCT</v>
          </cell>
          <cell r="E6857" t="str">
            <v>Industry: Retail stores</v>
          </cell>
          <cell r="F6857">
            <v>87.333299999999994</v>
          </cell>
          <cell r="G6857">
            <v>11.13566</v>
          </cell>
          <cell r="H6857">
            <v>10.65333</v>
          </cell>
          <cell r="I6857">
            <v>-0.76465320000000003</v>
          </cell>
          <cell r="J6857">
            <v>-0.3128899</v>
          </cell>
          <cell r="K6857">
            <v>0</v>
          </cell>
          <cell r="L6857">
            <v>0.3128899</v>
          </cell>
          <cell r="M6857">
            <v>0.76465320000000003</v>
          </cell>
          <cell r="N6857">
            <v>0.76465320000000003</v>
          </cell>
          <cell r="O6857">
            <v>37</v>
          </cell>
        </row>
        <row r="6858">
          <cell r="A6858" t="str">
            <v>C&amp;I</v>
          </cell>
          <cell r="B6858">
            <v>17</v>
          </cell>
          <cell r="C6858" t="str">
            <v>X</v>
          </cell>
          <cell r="D6858" t="str">
            <v>PCT</v>
          </cell>
          <cell r="E6858" t="str">
            <v>Industry: Retail stores</v>
          </cell>
          <cell r="F6858">
            <v>88</v>
          </cell>
          <cell r="G6858">
            <v>9.4816459999999996</v>
          </cell>
          <cell r="H6858">
            <v>11.671659999999999</v>
          </cell>
          <cell r="I6858">
            <v>-0.70671799999999996</v>
          </cell>
          <cell r="J6858">
            <v>-0.28918329999999998</v>
          </cell>
          <cell r="K6858">
            <v>0</v>
          </cell>
          <cell r="L6858">
            <v>0.28918329999999998</v>
          </cell>
          <cell r="M6858">
            <v>0.70671799999999996</v>
          </cell>
          <cell r="N6858">
            <v>0.70671799999999996</v>
          </cell>
          <cell r="O6858">
            <v>37</v>
          </cell>
        </row>
        <row r="6859">
          <cell r="A6859" t="str">
            <v>C&amp;I</v>
          </cell>
          <cell r="B6859">
            <v>18</v>
          </cell>
          <cell r="C6859" t="str">
            <v>X</v>
          </cell>
          <cell r="D6859" t="str">
            <v>PCT</v>
          </cell>
          <cell r="E6859" t="str">
            <v>Industry: Retail stores</v>
          </cell>
          <cell r="F6859">
            <v>86.666700000000006</v>
          </cell>
          <cell r="G6859">
            <v>6.683446</v>
          </cell>
          <cell r="H6859">
            <v>7.471997</v>
          </cell>
          <cell r="I6859">
            <v>-0.67935570000000001</v>
          </cell>
          <cell r="J6859">
            <v>-0.27798689999999998</v>
          </cell>
          <cell r="K6859">
            <v>0</v>
          </cell>
          <cell r="L6859">
            <v>0.27798689999999998</v>
          </cell>
          <cell r="M6859">
            <v>0.67935570000000001</v>
          </cell>
          <cell r="N6859">
            <v>0.67935570000000001</v>
          </cell>
          <cell r="O6859">
            <v>37</v>
          </cell>
        </row>
        <row r="6860">
          <cell r="A6860" t="str">
            <v>C&amp;I</v>
          </cell>
          <cell r="B6860">
            <v>19</v>
          </cell>
          <cell r="C6860" t="str">
            <v>X</v>
          </cell>
          <cell r="D6860" t="str">
            <v>PCT</v>
          </cell>
          <cell r="E6860" t="str">
            <v>Industry: Retail stores</v>
          </cell>
          <cell r="F6860">
            <v>83.5</v>
          </cell>
          <cell r="G6860">
            <v>5.6527029999999998</v>
          </cell>
          <cell r="H6860">
            <v>6.0883310000000002</v>
          </cell>
          <cell r="I6860">
            <v>-0.7036597</v>
          </cell>
          <cell r="J6860">
            <v>-0.28793180000000002</v>
          </cell>
          <cell r="K6860">
            <v>0</v>
          </cell>
          <cell r="L6860">
            <v>0.28793180000000002</v>
          </cell>
          <cell r="M6860">
            <v>0.7036597</v>
          </cell>
          <cell r="N6860">
            <v>0.7036597</v>
          </cell>
          <cell r="O6860">
            <v>37</v>
          </cell>
        </row>
        <row r="6861">
          <cell r="A6861" t="str">
            <v>C&amp;I</v>
          </cell>
          <cell r="B6861">
            <v>20</v>
          </cell>
          <cell r="C6861" t="str">
            <v>X</v>
          </cell>
          <cell r="D6861" t="str">
            <v>PCT</v>
          </cell>
          <cell r="E6861" t="str">
            <v>Industry: Retail stores</v>
          </cell>
          <cell r="F6861">
            <v>78.333299999999994</v>
          </cell>
          <cell r="G6861">
            <v>5.3463390000000004</v>
          </cell>
          <cell r="H6861">
            <v>6.3799979999999996</v>
          </cell>
          <cell r="I6861">
            <v>-0.65164440000000001</v>
          </cell>
          <cell r="J6861">
            <v>-0.26664759999999998</v>
          </cell>
          <cell r="K6861">
            <v>0</v>
          </cell>
          <cell r="L6861">
            <v>0.26664759999999998</v>
          </cell>
          <cell r="M6861">
            <v>0.65164440000000001</v>
          </cell>
          <cell r="N6861">
            <v>0.65164440000000001</v>
          </cell>
          <cell r="O6861">
            <v>37</v>
          </cell>
        </row>
        <row r="6862">
          <cell r="A6862" t="str">
            <v>C&amp;I</v>
          </cell>
          <cell r="B6862">
            <v>21</v>
          </cell>
          <cell r="C6862" t="str">
            <v>X</v>
          </cell>
          <cell r="D6862" t="str">
            <v>PCT</v>
          </cell>
          <cell r="E6862" t="str">
            <v>Industry: Retail stores</v>
          </cell>
          <cell r="F6862">
            <v>73.833299999999994</v>
          </cell>
          <cell r="G6862">
            <v>5.6609749999999996</v>
          </cell>
          <cell r="H6862">
            <v>6.0693320000000002</v>
          </cell>
          <cell r="I6862">
            <v>-0.62882610000000005</v>
          </cell>
          <cell r="J6862">
            <v>-0.2573105</v>
          </cell>
          <cell r="K6862">
            <v>0</v>
          </cell>
          <cell r="L6862">
            <v>0.2573105</v>
          </cell>
          <cell r="M6862">
            <v>0.62882610000000005</v>
          </cell>
          <cell r="N6862">
            <v>0.62882610000000005</v>
          </cell>
          <cell r="O6862">
            <v>37</v>
          </cell>
        </row>
        <row r="6863">
          <cell r="A6863" t="str">
            <v>C&amp;I</v>
          </cell>
          <cell r="B6863">
            <v>22</v>
          </cell>
          <cell r="C6863" t="str">
            <v>X</v>
          </cell>
          <cell r="D6863" t="str">
            <v>PCT</v>
          </cell>
          <cell r="E6863" t="str">
            <v>Industry: Retail stores</v>
          </cell>
          <cell r="F6863">
            <v>72.5</v>
          </cell>
          <cell r="G6863">
            <v>6.3182749999999999</v>
          </cell>
          <cell r="H6863">
            <v>5.829332</v>
          </cell>
          <cell r="I6863">
            <v>-0.64513489999999996</v>
          </cell>
          <cell r="J6863">
            <v>-0.263984</v>
          </cell>
          <cell r="K6863">
            <v>0</v>
          </cell>
          <cell r="L6863">
            <v>0.263984</v>
          </cell>
          <cell r="M6863">
            <v>0.64513489999999996</v>
          </cell>
          <cell r="N6863">
            <v>0.64513489999999996</v>
          </cell>
          <cell r="O6863">
            <v>37</v>
          </cell>
        </row>
        <row r="6864">
          <cell r="A6864" t="str">
            <v>C&amp;I</v>
          </cell>
          <cell r="B6864">
            <v>23</v>
          </cell>
          <cell r="C6864" t="str">
            <v>X</v>
          </cell>
          <cell r="D6864" t="str">
            <v>PCT</v>
          </cell>
          <cell r="E6864" t="str">
            <v>Industry: Retail stores</v>
          </cell>
          <cell r="F6864">
            <v>71</v>
          </cell>
          <cell r="G6864">
            <v>6.6025479999999996</v>
          </cell>
          <cell r="H6864">
            <v>5.6273330000000001</v>
          </cell>
          <cell r="I6864">
            <v>-0.61474130000000005</v>
          </cell>
          <cell r="J6864">
            <v>-0.25154720000000003</v>
          </cell>
          <cell r="K6864">
            <v>0</v>
          </cell>
          <cell r="L6864">
            <v>0.25154720000000003</v>
          </cell>
          <cell r="M6864">
            <v>0.61474130000000005</v>
          </cell>
          <cell r="N6864">
            <v>0.61474130000000005</v>
          </cell>
          <cell r="O6864">
            <v>37</v>
          </cell>
        </row>
        <row r="6865">
          <cell r="A6865" t="str">
            <v>C&amp;I</v>
          </cell>
          <cell r="B6865">
            <v>24</v>
          </cell>
          <cell r="C6865" t="str">
            <v>X</v>
          </cell>
          <cell r="D6865" t="str">
            <v>PCT</v>
          </cell>
          <cell r="E6865" t="str">
            <v>Industry: Retail stores</v>
          </cell>
          <cell r="F6865">
            <v>70.166700000000006</v>
          </cell>
          <cell r="G6865">
            <v>6.1087639999999999</v>
          </cell>
          <cell r="H6865">
            <v>5.7613329999999996</v>
          </cell>
          <cell r="I6865">
            <v>-0.60726639999999998</v>
          </cell>
          <cell r="J6865">
            <v>-0.2484885</v>
          </cell>
          <cell r="K6865">
            <v>0</v>
          </cell>
          <cell r="L6865">
            <v>0.2484885</v>
          </cell>
          <cell r="M6865">
            <v>0.60726639999999998</v>
          </cell>
          <cell r="N6865">
            <v>0.60726639999999998</v>
          </cell>
          <cell r="O6865">
            <v>37</v>
          </cell>
        </row>
        <row r="6866">
          <cell r="A6866" t="str">
            <v>C&amp;I</v>
          </cell>
          <cell r="B6866">
            <v>1</v>
          </cell>
          <cell r="C6866" t="str">
            <v>X</v>
          </cell>
          <cell r="D6866" t="str">
            <v>PCT</v>
          </cell>
          <cell r="E6866" t="str">
            <v>LCA: Greater Bay Area</v>
          </cell>
          <cell r="F6866">
            <v>63.185000000000002</v>
          </cell>
          <cell r="G6866">
            <v>2.9179189999999999</v>
          </cell>
          <cell r="H6866">
            <v>2.78966</v>
          </cell>
          <cell r="I6866">
            <v>-0.20063429999999999</v>
          </cell>
          <cell r="J6866">
            <v>-8.2097900000000001E-2</v>
          </cell>
          <cell r="K6866">
            <v>0</v>
          </cell>
          <cell r="L6866">
            <v>8.2097900000000001E-2</v>
          </cell>
          <cell r="M6866">
            <v>0.20063429999999999</v>
          </cell>
          <cell r="N6866">
            <v>0.20063429999999999</v>
          </cell>
          <cell r="O6866">
            <v>283</v>
          </cell>
        </row>
        <row r="6867">
          <cell r="A6867" t="str">
            <v>C&amp;I</v>
          </cell>
          <cell r="B6867">
            <v>2</v>
          </cell>
          <cell r="C6867" t="str">
            <v>X</v>
          </cell>
          <cell r="D6867" t="str">
            <v>PCT</v>
          </cell>
          <cell r="E6867" t="str">
            <v>LCA: Greater Bay Area</v>
          </cell>
          <cell r="F6867">
            <v>62.049199999999999</v>
          </cell>
          <cell r="G6867">
            <v>2.7888389999999998</v>
          </cell>
          <cell r="H6867">
            <v>2.712723</v>
          </cell>
          <cell r="I6867">
            <v>-0.19817470000000001</v>
          </cell>
          <cell r="J6867">
            <v>-8.1091499999999997E-2</v>
          </cell>
          <cell r="K6867">
            <v>0</v>
          </cell>
          <cell r="L6867">
            <v>8.1091499999999997E-2</v>
          </cell>
          <cell r="M6867">
            <v>0.19817470000000001</v>
          </cell>
          <cell r="N6867">
            <v>0.19817470000000001</v>
          </cell>
          <cell r="O6867">
            <v>283</v>
          </cell>
        </row>
        <row r="6868">
          <cell r="A6868" t="str">
            <v>C&amp;I</v>
          </cell>
          <cell r="B6868">
            <v>3</v>
          </cell>
          <cell r="C6868" t="str">
            <v>X</v>
          </cell>
          <cell r="D6868" t="str">
            <v>PCT</v>
          </cell>
          <cell r="E6868" t="str">
            <v>LCA: Greater Bay Area</v>
          </cell>
          <cell r="F6868">
            <v>61.413400000000003</v>
          </cell>
          <cell r="G6868">
            <v>2.6895060000000002</v>
          </cell>
          <cell r="H6868">
            <v>2.5548690000000001</v>
          </cell>
          <cell r="I6868">
            <v>-0.1970768</v>
          </cell>
          <cell r="J6868">
            <v>-8.0642199999999997E-2</v>
          </cell>
          <cell r="K6868">
            <v>0</v>
          </cell>
          <cell r="L6868">
            <v>8.0642199999999997E-2</v>
          </cell>
          <cell r="M6868">
            <v>0.1970768</v>
          </cell>
          <cell r="N6868">
            <v>0.1970768</v>
          </cell>
          <cell r="O6868">
            <v>283</v>
          </cell>
        </row>
        <row r="6869">
          <cell r="A6869" t="str">
            <v>C&amp;I</v>
          </cell>
          <cell r="B6869">
            <v>4</v>
          </cell>
          <cell r="C6869" t="str">
            <v>X</v>
          </cell>
          <cell r="D6869" t="str">
            <v>PCT</v>
          </cell>
          <cell r="E6869" t="str">
            <v>LCA: Greater Bay Area</v>
          </cell>
          <cell r="F6869">
            <v>60.185000000000002</v>
          </cell>
          <cell r="G6869">
            <v>2.6652279999999999</v>
          </cell>
          <cell r="H6869">
            <v>2.602865</v>
          </cell>
          <cell r="I6869">
            <v>-0.1962767</v>
          </cell>
          <cell r="J6869">
            <v>-8.0314800000000006E-2</v>
          </cell>
          <cell r="K6869">
            <v>0</v>
          </cell>
          <cell r="L6869">
            <v>8.0314800000000006E-2</v>
          </cell>
          <cell r="M6869">
            <v>0.1962767</v>
          </cell>
          <cell r="N6869">
            <v>0.1962767</v>
          </cell>
          <cell r="O6869">
            <v>283</v>
          </cell>
        </row>
        <row r="6870">
          <cell r="A6870" t="str">
            <v>C&amp;I</v>
          </cell>
          <cell r="B6870">
            <v>5</v>
          </cell>
          <cell r="C6870" t="str">
            <v>X</v>
          </cell>
          <cell r="D6870" t="str">
            <v>PCT</v>
          </cell>
          <cell r="E6870" t="str">
            <v>LCA: Greater Bay Area</v>
          </cell>
          <cell r="F6870">
            <v>60.185000000000002</v>
          </cell>
          <cell r="G6870">
            <v>2.6363539999999999</v>
          </cell>
          <cell r="H6870">
            <v>2.5626669999999998</v>
          </cell>
          <cell r="I6870">
            <v>-0.19619010000000001</v>
          </cell>
          <cell r="J6870">
            <v>-8.0279400000000001E-2</v>
          </cell>
          <cell r="K6870">
            <v>0</v>
          </cell>
          <cell r="L6870">
            <v>8.0279400000000001E-2</v>
          </cell>
          <cell r="M6870">
            <v>0.19619010000000001</v>
          </cell>
          <cell r="N6870">
            <v>0.19619010000000001</v>
          </cell>
          <cell r="O6870">
            <v>283</v>
          </cell>
        </row>
        <row r="6871">
          <cell r="A6871" t="str">
            <v>C&amp;I</v>
          </cell>
          <cell r="B6871">
            <v>6</v>
          </cell>
          <cell r="C6871" t="str">
            <v>X</v>
          </cell>
          <cell r="D6871" t="str">
            <v>PCT</v>
          </cell>
          <cell r="E6871" t="str">
            <v>LCA: Greater Bay Area</v>
          </cell>
          <cell r="F6871">
            <v>59.913400000000003</v>
          </cell>
          <cell r="G6871">
            <v>2.8476539999999999</v>
          </cell>
          <cell r="H6871">
            <v>2.8662879999999999</v>
          </cell>
          <cell r="I6871">
            <v>-0.19610859999999999</v>
          </cell>
          <cell r="J6871">
            <v>-8.0245999999999998E-2</v>
          </cell>
          <cell r="K6871">
            <v>0</v>
          </cell>
          <cell r="L6871">
            <v>8.0245999999999998E-2</v>
          </cell>
          <cell r="M6871">
            <v>0.19610859999999999</v>
          </cell>
          <cell r="N6871">
            <v>0.19610859999999999</v>
          </cell>
          <cell r="O6871">
            <v>283</v>
          </cell>
        </row>
        <row r="6872">
          <cell r="A6872" t="str">
            <v>C&amp;I</v>
          </cell>
          <cell r="B6872">
            <v>7</v>
          </cell>
          <cell r="C6872" t="str">
            <v>X</v>
          </cell>
          <cell r="D6872" t="str">
            <v>PCT</v>
          </cell>
          <cell r="E6872" t="str">
            <v>LCA: Greater Bay Area</v>
          </cell>
          <cell r="F6872">
            <v>59.185000000000002</v>
          </cell>
          <cell r="G6872">
            <v>3.1309339999999999</v>
          </cell>
          <cell r="H6872">
            <v>3.213632</v>
          </cell>
          <cell r="I6872">
            <v>-0.19882150000000001</v>
          </cell>
          <cell r="J6872">
            <v>-8.1356100000000001E-2</v>
          </cell>
          <cell r="K6872">
            <v>0</v>
          </cell>
          <cell r="L6872">
            <v>8.1356100000000001E-2</v>
          </cell>
          <cell r="M6872">
            <v>0.19882150000000001</v>
          </cell>
          <cell r="N6872">
            <v>0.19882150000000001</v>
          </cell>
          <cell r="O6872">
            <v>283</v>
          </cell>
        </row>
        <row r="6873">
          <cell r="A6873" t="str">
            <v>C&amp;I</v>
          </cell>
          <cell r="B6873">
            <v>8</v>
          </cell>
          <cell r="C6873" t="str">
            <v>X</v>
          </cell>
          <cell r="D6873" t="str">
            <v>PCT</v>
          </cell>
          <cell r="E6873" t="str">
            <v>LCA: Greater Bay Area</v>
          </cell>
          <cell r="F6873">
            <v>60.5</v>
          </cell>
          <cell r="G6873">
            <v>3.6332779999999998</v>
          </cell>
          <cell r="H6873">
            <v>3.5652789999999999</v>
          </cell>
          <cell r="I6873">
            <v>-0.1996155</v>
          </cell>
          <cell r="J6873">
            <v>-8.1681000000000004E-2</v>
          </cell>
          <cell r="K6873">
            <v>0</v>
          </cell>
          <cell r="L6873">
            <v>8.1681000000000004E-2</v>
          </cell>
          <cell r="M6873">
            <v>0.1996155</v>
          </cell>
          <cell r="N6873">
            <v>0.1996155</v>
          </cell>
          <cell r="O6873">
            <v>283</v>
          </cell>
        </row>
        <row r="6874">
          <cell r="A6874" t="str">
            <v>C&amp;I</v>
          </cell>
          <cell r="B6874">
            <v>9</v>
          </cell>
          <cell r="C6874" t="str">
            <v>X</v>
          </cell>
          <cell r="D6874" t="str">
            <v>PCT</v>
          </cell>
          <cell r="E6874" t="str">
            <v>LCA: Greater Bay Area</v>
          </cell>
          <cell r="F6874">
            <v>64.543300000000002</v>
          </cell>
          <cell r="G6874">
            <v>4.6513840000000002</v>
          </cell>
          <cell r="H6874">
            <v>4.314114</v>
          </cell>
          <cell r="I6874">
            <v>-0.21659249999999999</v>
          </cell>
          <cell r="J6874">
            <v>-8.8627899999999996E-2</v>
          </cell>
          <cell r="K6874">
            <v>0</v>
          </cell>
          <cell r="L6874">
            <v>8.8627899999999996E-2</v>
          </cell>
          <cell r="M6874">
            <v>0.21659249999999999</v>
          </cell>
          <cell r="N6874">
            <v>0.21659249999999999</v>
          </cell>
          <cell r="O6874">
            <v>283</v>
          </cell>
        </row>
        <row r="6875">
          <cell r="A6875" t="str">
            <v>C&amp;I</v>
          </cell>
          <cell r="B6875">
            <v>10</v>
          </cell>
          <cell r="C6875" t="str">
            <v>X</v>
          </cell>
          <cell r="D6875" t="str">
            <v>PCT</v>
          </cell>
          <cell r="E6875" t="str">
            <v>LCA: Greater Bay Area</v>
          </cell>
          <cell r="F6875">
            <v>67.179100000000005</v>
          </cell>
          <cell r="G6875">
            <v>6.54765</v>
          </cell>
          <cell r="H6875">
            <v>6.3439940000000004</v>
          </cell>
          <cell r="I6875">
            <v>-0.28655199999999997</v>
          </cell>
          <cell r="J6875">
            <v>-0.11725480000000001</v>
          </cell>
          <cell r="K6875">
            <v>0</v>
          </cell>
          <cell r="L6875">
            <v>0.11725480000000001</v>
          </cell>
          <cell r="M6875">
            <v>0.28655199999999997</v>
          </cell>
          <cell r="N6875">
            <v>0.28655199999999997</v>
          </cell>
          <cell r="O6875">
            <v>283</v>
          </cell>
        </row>
        <row r="6876">
          <cell r="A6876" t="str">
            <v>C&amp;I</v>
          </cell>
          <cell r="B6876">
            <v>11</v>
          </cell>
          <cell r="C6876" t="str">
            <v>X</v>
          </cell>
          <cell r="D6876" t="str">
            <v>PCT</v>
          </cell>
          <cell r="E6876" t="str">
            <v>LCA: Greater Bay Area</v>
          </cell>
          <cell r="F6876">
            <v>71.179100000000005</v>
          </cell>
          <cell r="G6876">
            <v>8.0314119999999996</v>
          </cell>
          <cell r="H6876">
            <v>7.7353529999999999</v>
          </cell>
          <cell r="I6876">
            <v>-0.26153120000000002</v>
          </cell>
          <cell r="J6876">
            <v>-0.1070164</v>
          </cell>
          <cell r="K6876">
            <v>0</v>
          </cell>
          <cell r="L6876">
            <v>0.1070164</v>
          </cell>
          <cell r="M6876">
            <v>0.26153120000000002</v>
          </cell>
          <cell r="N6876">
            <v>0.26153120000000002</v>
          </cell>
          <cell r="O6876">
            <v>283</v>
          </cell>
        </row>
        <row r="6877">
          <cell r="A6877" t="str">
            <v>C&amp;I</v>
          </cell>
          <cell r="B6877">
            <v>12</v>
          </cell>
          <cell r="C6877" t="str">
            <v>X</v>
          </cell>
          <cell r="D6877" t="str">
            <v>PCT</v>
          </cell>
          <cell r="E6877" t="str">
            <v>LCA: Greater Bay Area</v>
          </cell>
          <cell r="F6877">
            <v>74.864199999999997</v>
          </cell>
          <cell r="G6877">
            <v>9.0068789999999996</v>
          </cell>
          <cell r="H6877">
            <v>9.3465389999999999</v>
          </cell>
          <cell r="I6877">
            <v>-0.25130560000000002</v>
          </cell>
          <cell r="J6877">
            <v>-0.1028322</v>
          </cell>
          <cell r="K6877">
            <v>0</v>
          </cell>
          <cell r="L6877">
            <v>0.1028322</v>
          </cell>
          <cell r="M6877">
            <v>0.25130560000000002</v>
          </cell>
          <cell r="N6877">
            <v>0.25130560000000002</v>
          </cell>
          <cell r="O6877">
            <v>283</v>
          </cell>
        </row>
        <row r="6878">
          <cell r="A6878" t="str">
            <v>C&amp;I</v>
          </cell>
          <cell r="B6878">
            <v>13</v>
          </cell>
          <cell r="C6878" t="str">
            <v>X</v>
          </cell>
          <cell r="D6878" t="str">
            <v>PCT</v>
          </cell>
          <cell r="E6878" t="str">
            <v>LCA: Greater Bay Area</v>
          </cell>
          <cell r="F6878">
            <v>79.135800000000003</v>
          </cell>
          <cell r="G6878">
            <v>9.274597</v>
          </cell>
          <cell r="H6878">
            <v>9.2636970000000005</v>
          </cell>
          <cell r="I6878">
            <v>-0.26050050000000002</v>
          </cell>
          <cell r="J6878">
            <v>-0.1065947</v>
          </cell>
          <cell r="K6878">
            <v>0</v>
          </cell>
          <cell r="L6878">
            <v>0.1065947</v>
          </cell>
          <cell r="M6878">
            <v>0.26050050000000002</v>
          </cell>
          <cell r="N6878">
            <v>0.26050050000000002</v>
          </cell>
          <cell r="O6878">
            <v>283</v>
          </cell>
        </row>
        <row r="6879">
          <cell r="A6879" t="str">
            <v>C&amp;I</v>
          </cell>
          <cell r="B6879">
            <v>14</v>
          </cell>
          <cell r="C6879" t="str">
            <v>X</v>
          </cell>
          <cell r="D6879" t="str">
            <v>PCT</v>
          </cell>
          <cell r="E6879" t="str">
            <v>LCA: Greater Bay Area</v>
          </cell>
          <cell r="F6879">
            <v>82.543300000000002</v>
          </cell>
          <cell r="G6879">
            <v>9.7694360000000007</v>
          </cell>
          <cell r="H6879">
            <v>9.9667370000000002</v>
          </cell>
          <cell r="I6879">
            <v>-0.29417870000000002</v>
          </cell>
          <cell r="J6879">
            <v>-0.1203755</v>
          </cell>
          <cell r="K6879">
            <v>0</v>
          </cell>
          <cell r="L6879">
            <v>0.1203755</v>
          </cell>
          <cell r="M6879">
            <v>0.29417870000000002</v>
          </cell>
          <cell r="N6879">
            <v>0.29417870000000002</v>
          </cell>
          <cell r="O6879">
            <v>283</v>
          </cell>
        </row>
        <row r="6880">
          <cell r="A6880" t="str">
            <v>C&amp;I</v>
          </cell>
          <cell r="B6880">
            <v>15</v>
          </cell>
          <cell r="C6880" t="str">
            <v>X</v>
          </cell>
          <cell r="D6880" t="str">
            <v>PCT</v>
          </cell>
          <cell r="E6880" t="str">
            <v>LCA: Greater Bay Area</v>
          </cell>
          <cell r="F6880">
            <v>85.771699999999996</v>
          </cell>
          <cell r="G6880">
            <v>10.51051</v>
          </cell>
          <cell r="H6880">
            <v>10.2805</v>
          </cell>
          <cell r="I6880">
            <v>-0.22238060000000001</v>
          </cell>
          <cell r="J6880">
            <v>-9.0996300000000002E-2</v>
          </cell>
          <cell r="K6880">
            <v>0</v>
          </cell>
          <cell r="L6880">
            <v>9.0996300000000002E-2</v>
          </cell>
          <cell r="M6880">
            <v>0.22238060000000001</v>
          </cell>
          <cell r="N6880">
            <v>0.22238060000000001</v>
          </cell>
          <cell r="O6880">
            <v>283</v>
          </cell>
        </row>
        <row r="6881">
          <cell r="A6881" t="str">
            <v>C&amp;I</v>
          </cell>
          <cell r="B6881">
            <v>16</v>
          </cell>
          <cell r="C6881" t="str">
            <v>X</v>
          </cell>
          <cell r="D6881" t="str">
            <v>PCT</v>
          </cell>
          <cell r="E6881" t="str">
            <v>LCA: Greater Bay Area</v>
          </cell>
          <cell r="F6881">
            <v>87.364199999999997</v>
          </cell>
          <cell r="G6881">
            <v>10.50873</v>
          </cell>
          <cell r="H6881">
            <v>10.51163</v>
          </cell>
          <cell r="I6881">
            <v>-0.25748910000000003</v>
          </cell>
          <cell r="J6881">
            <v>-0.10536239999999999</v>
          </cell>
          <cell r="K6881">
            <v>0</v>
          </cell>
          <cell r="L6881">
            <v>0.10536239999999999</v>
          </cell>
          <cell r="M6881">
            <v>0.25748910000000003</v>
          </cell>
          <cell r="N6881">
            <v>0.25748910000000003</v>
          </cell>
          <cell r="O6881">
            <v>283</v>
          </cell>
        </row>
        <row r="6882">
          <cell r="A6882" t="str">
            <v>C&amp;I</v>
          </cell>
          <cell r="B6882">
            <v>17</v>
          </cell>
          <cell r="C6882" t="str">
            <v>X</v>
          </cell>
          <cell r="D6882" t="str">
            <v>PCT</v>
          </cell>
          <cell r="E6882" t="str">
            <v>LCA: Greater Bay Area</v>
          </cell>
          <cell r="F6882">
            <v>88.092500000000001</v>
          </cell>
          <cell r="G6882">
            <v>10.24249</v>
          </cell>
          <cell r="H6882">
            <v>10.17722</v>
          </cell>
          <cell r="I6882">
            <v>-0.2648585</v>
          </cell>
          <cell r="J6882">
            <v>-0.108378</v>
          </cell>
          <cell r="K6882">
            <v>0</v>
          </cell>
          <cell r="L6882">
            <v>0.108378</v>
          </cell>
          <cell r="M6882">
            <v>0.2648585</v>
          </cell>
          <cell r="N6882">
            <v>0.2648585</v>
          </cell>
          <cell r="O6882">
            <v>283</v>
          </cell>
        </row>
        <row r="6883">
          <cell r="A6883" t="str">
            <v>C&amp;I</v>
          </cell>
          <cell r="B6883">
            <v>18</v>
          </cell>
          <cell r="C6883" t="str">
            <v>X</v>
          </cell>
          <cell r="D6883" t="str">
            <v>PCT</v>
          </cell>
          <cell r="E6883" t="str">
            <v>LCA: Greater Bay Area</v>
          </cell>
          <cell r="F6883">
            <v>86.543300000000002</v>
          </cell>
          <cell r="G6883">
            <v>8.4423429999999993</v>
          </cell>
          <cell r="H6883">
            <v>8.8844510000000003</v>
          </cell>
          <cell r="I6883">
            <v>-0.26701710000000001</v>
          </cell>
          <cell r="J6883">
            <v>-0.1092612</v>
          </cell>
          <cell r="K6883">
            <v>0</v>
          </cell>
          <cell r="L6883">
            <v>0.1092612</v>
          </cell>
          <cell r="M6883">
            <v>0.26701710000000001</v>
          </cell>
          <cell r="N6883">
            <v>0.26701710000000001</v>
          </cell>
          <cell r="O6883">
            <v>283</v>
          </cell>
        </row>
        <row r="6884">
          <cell r="A6884" t="str">
            <v>C&amp;I</v>
          </cell>
          <cell r="B6884">
            <v>19</v>
          </cell>
          <cell r="C6884" t="str">
            <v>X</v>
          </cell>
          <cell r="D6884" t="str">
            <v>PCT</v>
          </cell>
          <cell r="E6884" t="str">
            <v>LCA: Greater Bay Area</v>
          </cell>
          <cell r="F6884">
            <v>83.407499999999999</v>
          </cell>
          <cell r="G6884">
            <v>7.3086310000000001</v>
          </cell>
          <cell r="H6884">
            <v>7.2336049999999998</v>
          </cell>
          <cell r="I6884">
            <v>-0.26804450000000002</v>
          </cell>
          <cell r="J6884">
            <v>-0.1096816</v>
          </cell>
          <cell r="K6884">
            <v>0</v>
          </cell>
          <cell r="L6884">
            <v>0.1096816</v>
          </cell>
          <cell r="M6884">
            <v>0.26804450000000002</v>
          </cell>
          <cell r="N6884">
            <v>0.26804450000000002</v>
          </cell>
          <cell r="O6884">
            <v>283</v>
          </cell>
        </row>
        <row r="6885">
          <cell r="A6885" t="str">
            <v>C&amp;I</v>
          </cell>
          <cell r="B6885">
            <v>20</v>
          </cell>
          <cell r="C6885" t="str">
            <v>X</v>
          </cell>
          <cell r="D6885" t="str">
            <v>PCT</v>
          </cell>
          <cell r="E6885" t="str">
            <v>LCA: Greater Bay Area</v>
          </cell>
          <cell r="F6885">
            <v>78.364199999999997</v>
          </cell>
          <cell r="G6885">
            <v>6.0666729999999998</v>
          </cell>
          <cell r="H6885">
            <v>6.0815960000000002</v>
          </cell>
          <cell r="I6885">
            <v>-0.2486766</v>
          </cell>
          <cell r="J6885">
            <v>-0.1017564</v>
          </cell>
          <cell r="K6885">
            <v>0</v>
          </cell>
          <cell r="L6885">
            <v>0.1017564</v>
          </cell>
          <cell r="M6885">
            <v>0.2486766</v>
          </cell>
          <cell r="N6885">
            <v>0.2486766</v>
          </cell>
          <cell r="O6885">
            <v>283</v>
          </cell>
        </row>
        <row r="6886">
          <cell r="A6886" t="str">
            <v>C&amp;I</v>
          </cell>
          <cell r="B6886">
            <v>21</v>
          </cell>
          <cell r="C6886" t="str">
            <v>X</v>
          </cell>
          <cell r="D6886" t="str">
            <v>PCT</v>
          </cell>
          <cell r="E6886" t="str">
            <v>LCA: Greater Bay Area</v>
          </cell>
          <cell r="F6886">
            <v>73.956699999999998</v>
          </cell>
          <cell r="G6886">
            <v>5.4381709999999996</v>
          </cell>
          <cell r="H6886">
            <v>5.5704000000000002</v>
          </cell>
          <cell r="I6886">
            <v>-0.23452200000000001</v>
          </cell>
          <cell r="J6886">
            <v>-9.5964499999999994E-2</v>
          </cell>
          <cell r="K6886">
            <v>0</v>
          </cell>
          <cell r="L6886">
            <v>9.5964499999999994E-2</v>
          </cell>
          <cell r="M6886">
            <v>0.23452200000000001</v>
          </cell>
          <cell r="N6886">
            <v>0.23452200000000001</v>
          </cell>
          <cell r="O6886">
            <v>283</v>
          </cell>
        </row>
        <row r="6887">
          <cell r="A6887" t="str">
            <v>C&amp;I</v>
          </cell>
          <cell r="B6887">
            <v>22</v>
          </cell>
          <cell r="C6887" t="str">
            <v>X</v>
          </cell>
          <cell r="D6887" t="str">
            <v>PCT</v>
          </cell>
          <cell r="E6887" t="str">
            <v>LCA: Greater Bay Area</v>
          </cell>
          <cell r="F6887">
            <v>72.592500000000001</v>
          </cell>
          <cell r="G6887">
            <v>4.4802179999999998</v>
          </cell>
          <cell r="H6887">
            <v>4.6415139999999999</v>
          </cell>
          <cell r="I6887">
            <v>-0.23622460000000001</v>
          </cell>
          <cell r="J6887">
            <v>-9.6661200000000003E-2</v>
          </cell>
          <cell r="K6887">
            <v>0</v>
          </cell>
          <cell r="L6887">
            <v>9.6661200000000003E-2</v>
          </cell>
          <cell r="M6887">
            <v>0.23622460000000001</v>
          </cell>
          <cell r="N6887">
            <v>0.23622460000000001</v>
          </cell>
          <cell r="O6887">
            <v>283</v>
          </cell>
        </row>
        <row r="6888">
          <cell r="A6888" t="str">
            <v>C&amp;I</v>
          </cell>
          <cell r="B6888">
            <v>23</v>
          </cell>
          <cell r="C6888" t="str">
            <v>X</v>
          </cell>
          <cell r="D6888" t="str">
            <v>PCT</v>
          </cell>
          <cell r="E6888" t="str">
            <v>LCA: Greater Bay Area</v>
          </cell>
          <cell r="F6888">
            <v>71.092500000000001</v>
          </cell>
          <cell r="G6888">
            <v>3.7661090000000002</v>
          </cell>
          <cell r="H6888">
            <v>3.927413</v>
          </cell>
          <cell r="I6888">
            <v>-0.2162086</v>
          </cell>
          <cell r="J6888">
            <v>-8.8470800000000002E-2</v>
          </cell>
          <cell r="K6888">
            <v>0</v>
          </cell>
          <cell r="L6888">
            <v>8.8470800000000002E-2</v>
          </cell>
          <cell r="M6888">
            <v>0.2162086</v>
          </cell>
          <cell r="N6888">
            <v>0.2162086</v>
          </cell>
          <cell r="O6888">
            <v>283</v>
          </cell>
        </row>
        <row r="6889">
          <cell r="A6889" t="str">
            <v>C&amp;I</v>
          </cell>
          <cell r="B6889">
            <v>24</v>
          </cell>
          <cell r="C6889" t="str">
            <v>X</v>
          </cell>
          <cell r="D6889" t="str">
            <v>PCT</v>
          </cell>
          <cell r="E6889" t="str">
            <v>LCA: Greater Bay Area</v>
          </cell>
          <cell r="F6889">
            <v>70.320899999999995</v>
          </cell>
          <cell r="G6889">
            <v>3.5750959999999998</v>
          </cell>
          <cell r="H6889">
            <v>3.5583140000000002</v>
          </cell>
          <cell r="I6889">
            <v>-0.2137288</v>
          </cell>
          <cell r="J6889">
            <v>-8.7456099999999995E-2</v>
          </cell>
          <cell r="K6889">
            <v>0</v>
          </cell>
          <cell r="L6889">
            <v>8.7456099999999995E-2</v>
          </cell>
          <cell r="M6889">
            <v>0.2137288</v>
          </cell>
          <cell r="N6889">
            <v>0.2137288</v>
          </cell>
          <cell r="O6889">
            <v>283</v>
          </cell>
        </row>
        <row r="6890">
          <cell r="A6890" t="str">
            <v>C&amp;I</v>
          </cell>
          <cell r="B6890">
            <v>1</v>
          </cell>
          <cell r="C6890" t="str">
            <v>X</v>
          </cell>
          <cell r="D6890" t="str">
            <v>PCT</v>
          </cell>
          <cell r="E6890" t="str">
            <v>Tonnage: 3&lt;=tons&lt;4</v>
          </cell>
          <cell r="F6890">
            <v>63.240699999999997</v>
          </cell>
          <cell r="G6890">
            <v>2.3819119999999998</v>
          </cell>
          <cell r="H6890">
            <v>2.0153219999999998</v>
          </cell>
          <cell r="I6890">
            <v>-0.50924939999999996</v>
          </cell>
          <cell r="J6890">
            <v>-0.2083807</v>
          </cell>
          <cell r="K6890">
            <v>0</v>
          </cell>
          <cell r="L6890">
            <v>0.2083807</v>
          </cell>
          <cell r="M6890">
            <v>0.50924939999999996</v>
          </cell>
          <cell r="N6890">
            <v>0.50924939999999996</v>
          </cell>
          <cell r="O6890">
            <v>36</v>
          </cell>
        </row>
        <row r="6891">
          <cell r="A6891" t="str">
            <v>C&amp;I</v>
          </cell>
          <cell r="B6891">
            <v>2</v>
          </cell>
          <cell r="C6891" t="str">
            <v>X</v>
          </cell>
          <cell r="D6891" t="str">
            <v>PCT</v>
          </cell>
          <cell r="E6891" t="str">
            <v>Tonnage: 3&lt;=tons&lt;4</v>
          </cell>
          <cell r="F6891">
            <v>62.114100000000001</v>
          </cell>
          <cell r="G6891">
            <v>2.0862270000000001</v>
          </cell>
          <cell r="H6891">
            <v>1.9341790000000001</v>
          </cell>
          <cell r="I6891">
            <v>-0.50246959999999996</v>
          </cell>
          <cell r="J6891">
            <v>-0.2056065</v>
          </cell>
          <cell r="K6891">
            <v>0</v>
          </cell>
          <cell r="L6891">
            <v>0.2056065</v>
          </cell>
          <cell r="M6891">
            <v>0.50246959999999996</v>
          </cell>
          <cell r="N6891">
            <v>0.50246959999999996</v>
          </cell>
          <cell r="O6891">
            <v>36</v>
          </cell>
        </row>
        <row r="6892">
          <cell r="A6892" t="str">
            <v>C&amp;I</v>
          </cell>
          <cell r="B6892">
            <v>3</v>
          </cell>
          <cell r="C6892" t="str">
            <v>X</v>
          </cell>
          <cell r="D6892" t="str">
            <v>PCT</v>
          </cell>
          <cell r="E6892" t="str">
            <v>Tonnage: 3&lt;=tons&lt;4</v>
          </cell>
          <cell r="F6892">
            <v>61.487499999999997</v>
          </cell>
          <cell r="G6892">
            <v>2.009579</v>
          </cell>
          <cell r="H6892">
            <v>1.790449</v>
          </cell>
          <cell r="I6892">
            <v>-0.49986059999999999</v>
          </cell>
          <cell r="J6892">
            <v>-0.2045389</v>
          </cell>
          <cell r="K6892">
            <v>0</v>
          </cell>
          <cell r="L6892">
            <v>0.2045389</v>
          </cell>
          <cell r="M6892">
            <v>0.49986059999999999</v>
          </cell>
          <cell r="N6892">
            <v>0.49986059999999999</v>
          </cell>
          <cell r="O6892">
            <v>36</v>
          </cell>
        </row>
        <row r="6893">
          <cell r="A6893" t="str">
            <v>C&amp;I</v>
          </cell>
          <cell r="B6893">
            <v>4</v>
          </cell>
          <cell r="C6893" t="str">
            <v>X</v>
          </cell>
          <cell r="D6893" t="str">
            <v>PCT</v>
          </cell>
          <cell r="E6893" t="str">
            <v>Tonnage: 3&lt;=tons&lt;4</v>
          </cell>
          <cell r="F6893">
            <v>60.240699999999997</v>
          </cell>
          <cell r="G6893">
            <v>1.989492</v>
          </cell>
          <cell r="H6893">
            <v>1.8355090000000001</v>
          </cell>
          <cell r="I6893">
            <v>-0.49911139999999998</v>
          </cell>
          <cell r="J6893">
            <v>-0.20423230000000001</v>
          </cell>
          <cell r="K6893">
            <v>0</v>
          </cell>
          <cell r="L6893">
            <v>0.20423230000000001</v>
          </cell>
          <cell r="M6893">
            <v>0.49911139999999998</v>
          </cell>
          <cell r="N6893">
            <v>0.49911139999999998</v>
          </cell>
          <cell r="O6893">
            <v>36</v>
          </cell>
        </row>
        <row r="6894">
          <cell r="A6894" t="str">
            <v>C&amp;I</v>
          </cell>
          <cell r="B6894">
            <v>5</v>
          </cell>
          <cell r="C6894" t="str">
            <v>X</v>
          </cell>
          <cell r="D6894" t="str">
            <v>PCT</v>
          </cell>
          <cell r="E6894" t="str">
            <v>Tonnage: 3&lt;=tons&lt;4</v>
          </cell>
          <cell r="F6894">
            <v>60.240699999999997</v>
          </cell>
          <cell r="G6894">
            <v>1.9442440000000001</v>
          </cell>
          <cell r="H6894">
            <v>1.861097</v>
          </cell>
          <cell r="I6894">
            <v>-0.49882680000000001</v>
          </cell>
          <cell r="J6894">
            <v>-0.20411589999999999</v>
          </cell>
          <cell r="K6894">
            <v>0</v>
          </cell>
          <cell r="L6894">
            <v>0.20411589999999999</v>
          </cell>
          <cell r="M6894">
            <v>0.49882680000000001</v>
          </cell>
          <cell r="N6894">
            <v>0.49882680000000001</v>
          </cell>
          <cell r="O6894">
            <v>36</v>
          </cell>
        </row>
        <row r="6895">
          <cell r="A6895" t="str">
            <v>C&amp;I</v>
          </cell>
          <cell r="B6895">
            <v>6</v>
          </cell>
          <cell r="C6895" t="str">
            <v>X</v>
          </cell>
          <cell r="D6895" t="str">
            <v>PCT</v>
          </cell>
          <cell r="E6895" t="str">
            <v>Tonnage: 3&lt;=tons&lt;4</v>
          </cell>
          <cell r="F6895">
            <v>59.987499999999997</v>
          </cell>
          <cell r="G6895">
            <v>2.0175169999999998</v>
          </cell>
          <cell r="H6895">
            <v>1.9047210000000001</v>
          </cell>
          <cell r="I6895">
            <v>-0.4995407</v>
          </cell>
          <cell r="J6895">
            <v>-0.20440800000000001</v>
          </cell>
          <cell r="K6895">
            <v>0</v>
          </cell>
          <cell r="L6895">
            <v>0.20440800000000001</v>
          </cell>
          <cell r="M6895">
            <v>0.4995407</v>
          </cell>
          <cell r="N6895">
            <v>0.4995407</v>
          </cell>
          <cell r="O6895">
            <v>36</v>
          </cell>
        </row>
        <row r="6896">
          <cell r="A6896" t="str">
            <v>C&amp;I</v>
          </cell>
          <cell r="B6896">
            <v>7</v>
          </cell>
          <cell r="C6896" t="str">
            <v>X</v>
          </cell>
          <cell r="D6896" t="str">
            <v>PCT</v>
          </cell>
          <cell r="E6896" t="str">
            <v>Tonnage: 3&lt;=tons&lt;4</v>
          </cell>
          <cell r="F6896">
            <v>59.240699999999997</v>
          </cell>
          <cell r="G6896">
            <v>3.278851</v>
          </cell>
          <cell r="H6896">
            <v>3.465436</v>
          </cell>
          <cell r="I6896">
            <v>-0.51429360000000002</v>
          </cell>
          <cell r="J6896">
            <v>-0.21044479999999999</v>
          </cell>
          <cell r="K6896">
            <v>0</v>
          </cell>
          <cell r="L6896">
            <v>0.21044479999999999</v>
          </cell>
          <cell r="M6896">
            <v>0.51429360000000002</v>
          </cell>
          <cell r="N6896">
            <v>0.51429360000000002</v>
          </cell>
          <cell r="O6896">
            <v>36</v>
          </cell>
        </row>
        <row r="6897">
          <cell r="A6897" t="str">
            <v>C&amp;I</v>
          </cell>
          <cell r="B6897">
            <v>8</v>
          </cell>
          <cell r="C6897" t="str">
            <v>X</v>
          </cell>
          <cell r="D6897" t="str">
            <v>PCT</v>
          </cell>
          <cell r="E6897" t="str">
            <v>Tonnage: 3&lt;=tons&lt;4</v>
          </cell>
          <cell r="F6897">
            <v>60.5</v>
          </cell>
          <cell r="G6897">
            <v>3.823169</v>
          </cell>
          <cell r="H6897">
            <v>3.5601940000000001</v>
          </cell>
          <cell r="I6897">
            <v>-0.51339330000000005</v>
          </cell>
          <cell r="J6897">
            <v>-0.2100764</v>
          </cell>
          <cell r="K6897">
            <v>0</v>
          </cell>
          <cell r="L6897">
            <v>0.2100764</v>
          </cell>
          <cell r="M6897">
            <v>0.51339330000000005</v>
          </cell>
          <cell r="N6897">
            <v>0.51339330000000005</v>
          </cell>
          <cell r="O6897">
            <v>36</v>
          </cell>
        </row>
        <row r="6898">
          <cell r="A6898" t="str">
            <v>C&amp;I</v>
          </cell>
          <cell r="B6898">
            <v>9</v>
          </cell>
          <cell r="C6898" t="str">
            <v>X</v>
          </cell>
          <cell r="D6898" t="str">
            <v>PCT</v>
          </cell>
          <cell r="E6898" t="str">
            <v>Tonnage: 3&lt;=tons&lt;4</v>
          </cell>
          <cell r="F6898">
            <v>64.506200000000007</v>
          </cell>
          <cell r="G6898">
            <v>4.8443129999999996</v>
          </cell>
          <cell r="H6898">
            <v>4.1735230000000003</v>
          </cell>
          <cell r="I6898">
            <v>-0.58162899999999995</v>
          </cell>
          <cell r="J6898">
            <v>-0.23799790000000001</v>
          </cell>
          <cell r="K6898">
            <v>0</v>
          </cell>
          <cell r="L6898">
            <v>0.23799790000000001</v>
          </cell>
          <cell r="M6898">
            <v>0.58162899999999995</v>
          </cell>
          <cell r="N6898">
            <v>0.58162899999999995</v>
          </cell>
          <cell r="O6898">
            <v>36</v>
          </cell>
        </row>
        <row r="6899">
          <cell r="A6899" t="str">
            <v>C&amp;I</v>
          </cell>
          <cell r="B6899">
            <v>10</v>
          </cell>
          <cell r="C6899" t="str">
            <v>X</v>
          </cell>
          <cell r="D6899" t="str">
            <v>PCT</v>
          </cell>
          <cell r="E6899" t="str">
            <v>Tonnage: 3&lt;=tons&lt;4</v>
          </cell>
          <cell r="F6899">
            <v>67.132800000000003</v>
          </cell>
          <cell r="G6899">
            <v>5.9226679999999998</v>
          </cell>
          <cell r="H6899">
            <v>5.9250280000000002</v>
          </cell>
          <cell r="I6899">
            <v>-0.89536039999999995</v>
          </cell>
          <cell r="J6899">
            <v>-0.36637419999999998</v>
          </cell>
          <cell r="K6899">
            <v>0</v>
          </cell>
          <cell r="L6899">
            <v>0.36637419999999998</v>
          </cell>
          <cell r="M6899">
            <v>0.89536039999999995</v>
          </cell>
          <cell r="N6899">
            <v>0.89536039999999995</v>
          </cell>
          <cell r="O6899">
            <v>36</v>
          </cell>
        </row>
        <row r="6900">
          <cell r="A6900" t="str">
            <v>C&amp;I</v>
          </cell>
          <cell r="B6900">
            <v>11</v>
          </cell>
          <cell r="C6900" t="str">
            <v>X</v>
          </cell>
          <cell r="D6900" t="str">
            <v>PCT</v>
          </cell>
          <cell r="E6900" t="str">
            <v>Tonnage: 3&lt;=tons&lt;4</v>
          </cell>
          <cell r="F6900">
            <v>71.132800000000003</v>
          </cell>
          <cell r="G6900">
            <v>6.9919419999999999</v>
          </cell>
          <cell r="H6900">
            <v>6.1682030000000001</v>
          </cell>
          <cell r="I6900">
            <v>-0.65246890000000002</v>
          </cell>
          <cell r="J6900">
            <v>-0.26698499999999997</v>
          </cell>
          <cell r="K6900">
            <v>0</v>
          </cell>
          <cell r="L6900">
            <v>0.26698499999999997</v>
          </cell>
          <cell r="M6900">
            <v>0.65246890000000002</v>
          </cell>
          <cell r="N6900">
            <v>0.65246890000000002</v>
          </cell>
          <cell r="O6900">
            <v>36</v>
          </cell>
        </row>
        <row r="6901">
          <cell r="A6901" t="str">
            <v>C&amp;I</v>
          </cell>
          <cell r="B6901">
            <v>12</v>
          </cell>
          <cell r="C6901" t="str">
            <v>X</v>
          </cell>
          <cell r="D6901" t="str">
            <v>PCT</v>
          </cell>
          <cell r="E6901" t="str">
            <v>Tonnage: 3&lt;=tons&lt;4</v>
          </cell>
          <cell r="F6901">
            <v>74.873400000000004</v>
          </cell>
          <cell r="G6901">
            <v>8.2215679999999995</v>
          </cell>
          <cell r="H6901">
            <v>9.2939310000000006</v>
          </cell>
          <cell r="I6901">
            <v>-0.63998999999999995</v>
          </cell>
          <cell r="J6901">
            <v>-0.26187870000000002</v>
          </cell>
          <cell r="K6901">
            <v>0</v>
          </cell>
          <cell r="L6901">
            <v>0.26187870000000002</v>
          </cell>
          <cell r="M6901">
            <v>0.63998999999999995</v>
          </cell>
          <cell r="N6901">
            <v>0.63998999999999995</v>
          </cell>
          <cell r="O6901">
            <v>36</v>
          </cell>
        </row>
        <row r="6902">
          <cell r="A6902" t="str">
            <v>C&amp;I</v>
          </cell>
          <cell r="B6902">
            <v>13</v>
          </cell>
          <cell r="C6902" t="str">
            <v>X</v>
          </cell>
          <cell r="D6902" t="str">
            <v>PCT</v>
          </cell>
          <cell r="E6902" t="str">
            <v>Tonnage: 3&lt;=tons&lt;4</v>
          </cell>
          <cell r="F6902">
            <v>79.126599999999996</v>
          </cell>
          <cell r="G6902">
            <v>7.4788040000000002</v>
          </cell>
          <cell r="H6902">
            <v>8.295299</v>
          </cell>
          <cell r="I6902">
            <v>-0.73626619999999998</v>
          </cell>
          <cell r="J6902">
            <v>-0.30127419999999999</v>
          </cell>
          <cell r="K6902">
            <v>0</v>
          </cell>
          <cell r="L6902">
            <v>0.30127419999999999</v>
          </cell>
          <cell r="M6902">
            <v>0.73626619999999998</v>
          </cell>
          <cell r="N6902">
            <v>0.73626619999999998</v>
          </cell>
          <cell r="O6902">
            <v>36</v>
          </cell>
        </row>
        <row r="6903">
          <cell r="A6903" t="str">
            <v>C&amp;I</v>
          </cell>
          <cell r="B6903">
            <v>14</v>
          </cell>
          <cell r="C6903" t="str">
            <v>X</v>
          </cell>
          <cell r="D6903" t="str">
            <v>PCT</v>
          </cell>
          <cell r="E6903" t="str">
            <v>Tonnage: 3&lt;=tons&lt;4</v>
          </cell>
          <cell r="F6903">
            <v>82.506200000000007</v>
          </cell>
          <cell r="G6903">
            <v>8.6634860000000007</v>
          </cell>
          <cell r="H6903">
            <v>9.6467609999999997</v>
          </cell>
          <cell r="I6903">
            <v>-0.87077839999999995</v>
          </cell>
          <cell r="J6903">
            <v>-0.35631550000000001</v>
          </cell>
          <cell r="K6903">
            <v>0</v>
          </cell>
          <cell r="L6903">
            <v>0.35631550000000001</v>
          </cell>
          <cell r="M6903">
            <v>0.87077839999999995</v>
          </cell>
          <cell r="N6903">
            <v>0.87077839999999995</v>
          </cell>
          <cell r="O6903">
            <v>36</v>
          </cell>
        </row>
        <row r="6904">
          <cell r="A6904" t="str">
            <v>C&amp;I</v>
          </cell>
          <cell r="B6904">
            <v>15</v>
          </cell>
          <cell r="C6904" t="str">
            <v>X</v>
          </cell>
          <cell r="D6904" t="str">
            <v>PCT</v>
          </cell>
          <cell r="E6904" t="str">
            <v>Tonnage: 3&lt;=tons&lt;4</v>
          </cell>
          <cell r="F6904">
            <v>85.753100000000003</v>
          </cell>
          <cell r="G6904">
            <v>10.65265</v>
          </cell>
          <cell r="H6904">
            <v>8.6042640000000006</v>
          </cell>
          <cell r="I6904">
            <v>-0.5638495</v>
          </cell>
          <cell r="J6904">
            <v>-0.2307227</v>
          </cell>
          <cell r="K6904">
            <v>0</v>
          </cell>
          <cell r="L6904">
            <v>0.2307227</v>
          </cell>
          <cell r="M6904">
            <v>0.5638495</v>
          </cell>
          <cell r="N6904">
            <v>0.5638495</v>
          </cell>
          <cell r="O6904">
            <v>36</v>
          </cell>
        </row>
        <row r="6905">
          <cell r="A6905" t="str">
            <v>C&amp;I</v>
          </cell>
          <cell r="B6905">
            <v>16</v>
          </cell>
          <cell r="C6905" t="str">
            <v>X</v>
          </cell>
          <cell r="D6905" t="str">
            <v>PCT</v>
          </cell>
          <cell r="E6905" t="str">
            <v>Tonnage: 3&lt;=tons&lt;4</v>
          </cell>
          <cell r="F6905">
            <v>87.373400000000004</v>
          </cell>
          <cell r="G6905">
            <v>11.03054</v>
          </cell>
          <cell r="H6905">
            <v>9.5489689999999996</v>
          </cell>
          <cell r="I6905">
            <v>-0.65212289999999995</v>
          </cell>
          <cell r="J6905">
            <v>-0.26684340000000001</v>
          </cell>
          <cell r="K6905">
            <v>0</v>
          </cell>
          <cell r="L6905">
            <v>0.26684340000000001</v>
          </cell>
          <cell r="M6905">
            <v>0.65212289999999995</v>
          </cell>
          <cell r="N6905">
            <v>0.65212289999999995</v>
          </cell>
          <cell r="O6905">
            <v>36</v>
          </cell>
        </row>
        <row r="6906">
          <cell r="A6906" t="str">
            <v>C&amp;I</v>
          </cell>
          <cell r="B6906">
            <v>17</v>
          </cell>
          <cell r="C6906" t="str">
            <v>X</v>
          </cell>
          <cell r="D6906" t="str">
            <v>PCT</v>
          </cell>
          <cell r="E6906" t="str">
            <v>Tonnage: 3&lt;=tons&lt;4</v>
          </cell>
          <cell r="F6906">
            <v>88.1203</v>
          </cell>
          <cell r="G6906">
            <v>8.9896449999999994</v>
          </cell>
          <cell r="H6906">
            <v>9.6445209999999992</v>
          </cell>
          <cell r="I6906">
            <v>-0.67689560000000004</v>
          </cell>
          <cell r="J6906">
            <v>-0.27698020000000001</v>
          </cell>
          <cell r="K6906">
            <v>0</v>
          </cell>
          <cell r="L6906">
            <v>0.27698020000000001</v>
          </cell>
          <cell r="M6906">
            <v>0.67689560000000004</v>
          </cell>
          <cell r="N6906">
            <v>0.67689560000000004</v>
          </cell>
          <cell r="O6906">
            <v>36</v>
          </cell>
        </row>
        <row r="6907">
          <cell r="A6907" t="str">
            <v>C&amp;I</v>
          </cell>
          <cell r="B6907">
            <v>18</v>
          </cell>
          <cell r="C6907" t="str">
            <v>X</v>
          </cell>
          <cell r="D6907" t="str">
            <v>PCT</v>
          </cell>
          <cell r="E6907" t="str">
            <v>Tonnage: 3&lt;=tons&lt;4</v>
          </cell>
          <cell r="F6907">
            <v>86.506200000000007</v>
          </cell>
          <cell r="G6907">
            <v>6.825736</v>
          </cell>
          <cell r="H6907">
            <v>7.3216279999999996</v>
          </cell>
          <cell r="I6907">
            <v>-0.59758140000000004</v>
          </cell>
          <cell r="J6907">
            <v>-0.24452550000000001</v>
          </cell>
          <cell r="K6907">
            <v>0</v>
          </cell>
          <cell r="L6907">
            <v>0.24452550000000001</v>
          </cell>
          <cell r="M6907">
            <v>0.59758140000000004</v>
          </cell>
          <cell r="N6907">
            <v>0.59758140000000004</v>
          </cell>
          <cell r="O6907">
            <v>36</v>
          </cell>
        </row>
        <row r="6908">
          <cell r="A6908" t="str">
            <v>C&amp;I</v>
          </cell>
          <cell r="B6908">
            <v>19</v>
          </cell>
          <cell r="C6908" t="str">
            <v>X</v>
          </cell>
          <cell r="D6908" t="str">
            <v>PCT</v>
          </cell>
          <cell r="E6908" t="str">
            <v>Tonnage: 3&lt;=tons&lt;4</v>
          </cell>
          <cell r="F6908">
            <v>83.3797</v>
          </cell>
          <cell r="G6908">
            <v>6.3975039999999996</v>
          </cell>
          <cell r="H6908">
            <v>6.2793270000000003</v>
          </cell>
          <cell r="I6908">
            <v>-0.5996513</v>
          </cell>
          <cell r="J6908">
            <v>-0.24537249999999999</v>
          </cell>
          <cell r="K6908">
            <v>0</v>
          </cell>
          <cell r="L6908">
            <v>0.24537249999999999</v>
          </cell>
          <cell r="M6908">
            <v>0.5996513</v>
          </cell>
          <cell r="N6908">
            <v>0.5996513</v>
          </cell>
          <cell r="O6908">
            <v>36</v>
          </cell>
        </row>
        <row r="6909">
          <cell r="A6909" t="str">
            <v>C&amp;I</v>
          </cell>
          <cell r="B6909">
            <v>20</v>
          </cell>
          <cell r="C6909" t="str">
            <v>X</v>
          </cell>
          <cell r="D6909" t="str">
            <v>PCT</v>
          </cell>
          <cell r="E6909" t="str">
            <v>Tonnage: 3&lt;=tons&lt;4</v>
          </cell>
          <cell r="F6909">
            <v>78.373400000000004</v>
          </cell>
          <cell r="G6909">
            <v>4.3284950000000002</v>
          </cell>
          <cell r="H6909">
            <v>3.4626359999999998</v>
          </cell>
          <cell r="I6909">
            <v>-0.58103499999999997</v>
          </cell>
          <cell r="J6909">
            <v>-0.23775479999999999</v>
          </cell>
          <cell r="K6909">
            <v>0</v>
          </cell>
          <cell r="L6909">
            <v>0.23775479999999999</v>
          </cell>
          <cell r="M6909">
            <v>0.58103499999999997</v>
          </cell>
          <cell r="N6909">
            <v>0.58103499999999997</v>
          </cell>
          <cell r="O6909">
            <v>36</v>
          </cell>
        </row>
        <row r="6910">
          <cell r="A6910" t="str">
            <v>C&amp;I</v>
          </cell>
          <cell r="B6910">
            <v>21</v>
          </cell>
          <cell r="C6910" t="str">
            <v>X</v>
          </cell>
          <cell r="D6910" t="str">
            <v>PCT</v>
          </cell>
          <cell r="E6910" t="str">
            <v>Tonnage: 3&lt;=tons&lt;4</v>
          </cell>
          <cell r="F6910">
            <v>73.993799999999993</v>
          </cell>
          <cell r="G6910">
            <v>3.6475919999999999</v>
          </cell>
          <cell r="H6910">
            <v>3.062951</v>
          </cell>
          <cell r="I6910">
            <v>-0.56305899999999998</v>
          </cell>
          <cell r="J6910">
            <v>-0.2303992</v>
          </cell>
          <cell r="K6910">
            <v>0</v>
          </cell>
          <cell r="L6910">
            <v>0.2303992</v>
          </cell>
          <cell r="M6910">
            <v>0.56305899999999998</v>
          </cell>
          <cell r="N6910">
            <v>0.56305899999999998</v>
          </cell>
          <cell r="O6910">
            <v>36</v>
          </cell>
        </row>
        <row r="6911">
          <cell r="A6911" t="str">
            <v>C&amp;I</v>
          </cell>
          <cell r="B6911">
            <v>22</v>
          </cell>
          <cell r="C6911" t="str">
            <v>X</v>
          </cell>
          <cell r="D6911" t="str">
            <v>PCT</v>
          </cell>
          <cell r="E6911" t="str">
            <v>Tonnage: 3&lt;=tons&lt;4</v>
          </cell>
          <cell r="F6911">
            <v>72.6203</v>
          </cell>
          <cell r="G6911">
            <v>2.6714259999999999</v>
          </cell>
          <cell r="H6911">
            <v>3.4691239999999999</v>
          </cell>
          <cell r="I6911">
            <v>-0.55230120000000005</v>
          </cell>
          <cell r="J6911">
            <v>-0.22599720000000001</v>
          </cell>
          <cell r="K6911">
            <v>0</v>
          </cell>
          <cell r="L6911">
            <v>0.22599720000000001</v>
          </cell>
          <cell r="M6911">
            <v>0.55230120000000005</v>
          </cell>
          <cell r="N6911">
            <v>0.55230120000000005</v>
          </cell>
          <cell r="O6911">
            <v>36</v>
          </cell>
        </row>
        <row r="6912">
          <cell r="A6912" t="str">
            <v>C&amp;I</v>
          </cell>
          <cell r="B6912">
            <v>23</v>
          </cell>
          <cell r="C6912" t="str">
            <v>X</v>
          </cell>
          <cell r="D6912" t="str">
            <v>PCT</v>
          </cell>
          <cell r="E6912" t="str">
            <v>Tonnage: 3&lt;=tons&lt;4</v>
          </cell>
          <cell r="F6912">
            <v>71.1203</v>
          </cell>
          <cell r="G6912">
            <v>3.0083839999999999</v>
          </cell>
          <cell r="H6912">
            <v>2.2371599999999998</v>
          </cell>
          <cell r="I6912">
            <v>-0.51470709999999997</v>
          </cell>
          <cell r="J6912">
            <v>-0.210614</v>
          </cell>
          <cell r="K6912">
            <v>0</v>
          </cell>
          <cell r="L6912">
            <v>0.210614</v>
          </cell>
          <cell r="M6912">
            <v>0.51470709999999997</v>
          </cell>
          <cell r="N6912">
            <v>0.51470709999999997</v>
          </cell>
          <cell r="O6912">
            <v>36</v>
          </cell>
        </row>
        <row r="6913">
          <cell r="A6913" t="str">
            <v>C&amp;I</v>
          </cell>
          <cell r="B6913">
            <v>24</v>
          </cell>
          <cell r="C6913" t="str">
            <v>X</v>
          </cell>
          <cell r="D6913" t="str">
            <v>PCT</v>
          </cell>
          <cell r="E6913" t="str">
            <v>Tonnage: 3&lt;=tons&lt;4</v>
          </cell>
          <cell r="F6913">
            <v>70.367199999999997</v>
          </cell>
          <cell r="G6913">
            <v>3.037668</v>
          </cell>
          <cell r="H6913">
            <v>2.0090759999999999</v>
          </cell>
          <cell r="I6913">
            <v>-0.51577450000000002</v>
          </cell>
          <cell r="J6913">
            <v>-0.21105070000000001</v>
          </cell>
          <cell r="K6913">
            <v>0</v>
          </cell>
          <cell r="L6913">
            <v>0.21105070000000001</v>
          </cell>
          <cell r="M6913">
            <v>0.51577450000000002</v>
          </cell>
          <cell r="N6913">
            <v>0.51577450000000002</v>
          </cell>
          <cell r="O6913">
            <v>36</v>
          </cell>
        </row>
        <row r="6914">
          <cell r="A6914" t="str">
            <v>C&amp;I</v>
          </cell>
          <cell r="B6914">
            <v>1</v>
          </cell>
          <cell r="C6914" t="str">
            <v>X</v>
          </cell>
          <cell r="D6914" t="str">
            <v>PCT</v>
          </cell>
          <cell r="E6914" t="str">
            <v>Tonnage: 4&lt;=tons&lt;5</v>
          </cell>
          <cell r="F6914">
            <v>64</v>
          </cell>
          <cell r="G6914">
            <v>4.8767050000000003</v>
          </cell>
          <cell r="H6914">
            <v>4.6848999999999998</v>
          </cell>
          <cell r="I6914">
            <v>-0.65891440000000001</v>
          </cell>
          <cell r="J6914">
            <v>-0.26962239999999998</v>
          </cell>
          <cell r="K6914">
            <v>0</v>
          </cell>
          <cell r="L6914">
            <v>0.26962239999999998</v>
          </cell>
          <cell r="M6914">
            <v>0.65891440000000001</v>
          </cell>
          <cell r="N6914">
            <v>0.65891440000000001</v>
          </cell>
          <cell r="O6914">
            <v>36</v>
          </cell>
        </row>
        <row r="6915">
          <cell r="A6915" t="str">
            <v>C&amp;I</v>
          </cell>
          <cell r="B6915">
            <v>2</v>
          </cell>
          <cell r="C6915" t="str">
            <v>X</v>
          </cell>
          <cell r="D6915" t="str">
            <v>PCT</v>
          </cell>
          <cell r="E6915" t="str">
            <v>Tonnage: 4&lt;=tons&lt;5</v>
          </cell>
          <cell r="F6915">
            <v>63</v>
          </cell>
          <cell r="G6915">
            <v>4.9002429999999997</v>
          </cell>
          <cell r="H6915">
            <v>4.5996480000000002</v>
          </cell>
          <cell r="I6915">
            <v>-0.64352690000000001</v>
          </cell>
          <cell r="J6915">
            <v>-0.263326</v>
          </cell>
          <cell r="K6915">
            <v>0</v>
          </cell>
          <cell r="L6915">
            <v>0.263326</v>
          </cell>
          <cell r="M6915">
            <v>0.64352690000000001</v>
          </cell>
          <cell r="N6915">
            <v>0.64352690000000001</v>
          </cell>
          <cell r="O6915">
            <v>36</v>
          </cell>
        </row>
        <row r="6916">
          <cell r="A6916" t="str">
            <v>C&amp;I</v>
          </cell>
          <cell r="B6916">
            <v>3</v>
          </cell>
          <cell r="C6916" t="str">
            <v>X</v>
          </cell>
          <cell r="D6916" t="str">
            <v>PCT</v>
          </cell>
          <cell r="E6916" t="str">
            <v>Tonnage: 4&lt;=tons&lt;5</v>
          </cell>
          <cell r="F6916">
            <v>62.5</v>
          </cell>
          <cell r="G6916">
            <v>4.6310900000000004</v>
          </cell>
          <cell r="H6916">
            <v>4.5525659999999997</v>
          </cell>
          <cell r="I6916">
            <v>-0.6381192</v>
          </cell>
          <cell r="J6916">
            <v>-0.26111319999999999</v>
          </cell>
          <cell r="K6916">
            <v>0</v>
          </cell>
          <cell r="L6916">
            <v>0.26111319999999999</v>
          </cell>
          <cell r="M6916">
            <v>0.6381192</v>
          </cell>
          <cell r="N6916">
            <v>0.6381192</v>
          </cell>
          <cell r="O6916">
            <v>36</v>
          </cell>
        </row>
        <row r="6917">
          <cell r="A6917" t="str">
            <v>C&amp;I</v>
          </cell>
          <cell r="B6917">
            <v>4</v>
          </cell>
          <cell r="C6917" t="str">
            <v>X</v>
          </cell>
          <cell r="D6917" t="str">
            <v>PCT</v>
          </cell>
          <cell r="E6917" t="str">
            <v>Tonnage: 4&lt;=tons&lt;5</v>
          </cell>
          <cell r="F6917">
            <v>61</v>
          </cell>
          <cell r="G6917">
            <v>4.7072750000000001</v>
          </cell>
          <cell r="H6917">
            <v>4.5546009999999999</v>
          </cell>
          <cell r="I6917">
            <v>-0.6330076</v>
          </cell>
          <cell r="J6917">
            <v>-0.25902160000000002</v>
          </cell>
          <cell r="K6917">
            <v>0</v>
          </cell>
          <cell r="L6917">
            <v>0.25902160000000002</v>
          </cell>
          <cell r="M6917">
            <v>0.6330076</v>
          </cell>
          <cell r="N6917">
            <v>0.6330076</v>
          </cell>
          <cell r="O6917">
            <v>36</v>
          </cell>
        </row>
        <row r="6918">
          <cell r="A6918" t="str">
            <v>C&amp;I</v>
          </cell>
          <cell r="B6918">
            <v>5</v>
          </cell>
          <cell r="C6918" t="str">
            <v>X</v>
          </cell>
          <cell r="D6918" t="str">
            <v>PCT</v>
          </cell>
          <cell r="E6918" t="str">
            <v>Tonnage: 4&lt;=tons&lt;5</v>
          </cell>
          <cell r="F6918">
            <v>61</v>
          </cell>
          <cell r="G6918">
            <v>4.7617240000000001</v>
          </cell>
          <cell r="H6918">
            <v>4.4633070000000004</v>
          </cell>
          <cell r="I6918">
            <v>-0.63351849999999998</v>
          </cell>
          <cell r="J6918">
            <v>-0.25923059999999998</v>
          </cell>
          <cell r="K6918">
            <v>0</v>
          </cell>
          <cell r="L6918">
            <v>0.25923059999999998</v>
          </cell>
          <cell r="M6918">
            <v>0.63351849999999998</v>
          </cell>
          <cell r="N6918">
            <v>0.63351849999999998</v>
          </cell>
          <cell r="O6918">
            <v>36</v>
          </cell>
        </row>
        <row r="6919">
          <cell r="A6919" t="str">
            <v>C&amp;I</v>
          </cell>
          <cell r="B6919">
            <v>6</v>
          </cell>
          <cell r="C6919" t="str">
            <v>X</v>
          </cell>
          <cell r="D6919" t="str">
            <v>PCT</v>
          </cell>
          <cell r="E6919" t="str">
            <v>Tonnage: 4&lt;=tons&lt;5</v>
          </cell>
          <cell r="F6919">
            <v>61</v>
          </cell>
          <cell r="G6919">
            <v>4.3328139999999999</v>
          </cell>
          <cell r="H6919">
            <v>4.1555</v>
          </cell>
          <cell r="I6919">
            <v>-0.63045689999999999</v>
          </cell>
          <cell r="J6919">
            <v>-0.25797789999999998</v>
          </cell>
          <cell r="K6919">
            <v>0</v>
          </cell>
          <cell r="L6919">
            <v>0.25797789999999998</v>
          </cell>
          <cell r="M6919">
            <v>0.63045689999999999</v>
          </cell>
          <cell r="N6919">
            <v>0.63045689999999999</v>
          </cell>
          <cell r="O6919">
            <v>36</v>
          </cell>
        </row>
        <row r="6920">
          <cell r="A6920" t="str">
            <v>C&amp;I</v>
          </cell>
          <cell r="B6920">
            <v>7</v>
          </cell>
          <cell r="C6920" t="str">
            <v>X</v>
          </cell>
          <cell r="D6920" t="str">
            <v>PCT</v>
          </cell>
          <cell r="E6920" t="str">
            <v>Tonnage: 4&lt;=tons&lt;5</v>
          </cell>
          <cell r="F6920">
            <v>60</v>
          </cell>
          <cell r="G6920">
            <v>4.1356529999999996</v>
          </cell>
          <cell r="H6920">
            <v>3.9138839999999999</v>
          </cell>
          <cell r="I6920">
            <v>-0.63082629999999995</v>
          </cell>
          <cell r="J6920">
            <v>-0.258129</v>
          </cell>
          <cell r="K6920">
            <v>0</v>
          </cell>
          <cell r="L6920">
            <v>0.258129</v>
          </cell>
          <cell r="M6920">
            <v>0.63082629999999995</v>
          </cell>
          <cell r="N6920">
            <v>0.63082629999999995</v>
          </cell>
          <cell r="O6920">
            <v>36</v>
          </cell>
        </row>
        <row r="6921">
          <cell r="A6921" t="str">
            <v>C&amp;I</v>
          </cell>
          <cell r="B6921">
            <v>8</v>
          </cell>
          <cell r="C6921" t="str">
            <v>X</v>
          </cell>
          <cell r="D6921" t="str">
            <v>PCT</v>
          </cell>
          <cell r="E6921" t="str">
            <v>Tonnage: 4&lt;=tons&lt;5</v>
          </cell>
          <cell r="F6921">
            <v>60.5</v>
          </cell>
          <cell r="G6921">
            <v>4.2390829999999999</v>
          </cell>
          <cell r="H6921">
            <v>3.9882919999999999</v>
          </cell>
          <cell r="I6921">
            <v>-0.63007440000000003</v>
          </cell>
          <cell r="J6921">
            <v>-0.25782129999999998</v>
          </cell>
          <cell r="K6921">
            <v>0</v>
          </cell>
          <cell r="L6921">
            <v>0.25782129999999998</v>
          </cell>
          <cell r="M6921">
            <v>0.63007440000000003</v>
          </cell>
          <cell r="N6921">
            <v>0.63007440000000003</v>
          </cell>
          <cell r="O6921">
            <v>36</v>
          </cell>
        </row>
        <row r="6922">
          <cell r="A6922" t="str">
            <v>C&amp;I</v>
          </cell>
          <cell r="B6922">
            <v>9</v>
          </cell>
          <cell r="C6922" t="str">
            <v>X</v>
          </cell>
          <cell r="D6922" t="str">
            <v>PCT</v>
          </cell>
          <cell r="E6922" t="str">
            <v>Tonnage: 4&lt;=tons&lt;5</v>
          </cell>
          <cell r="F6922">
            <v>64</v>
          </cell>
          <cell r="G6922">
            <v>5.9193530000000001</v>
          </cell>
          <cell r="H6922">
            <v>4.4957229999999999</v>
          </cell>
          <cell r="I6922">
            <v>-0.68769999999999998</v>
          </cell>
          <cell r="J6922">
            <v>-0.28140120000000002</v>
          </cell>
          <cell r="K6922">
            <v>0</v>
          </cell>
          <cell r="L6922">
            <v>0.28140120000000002</v>
          </cell>
          <cell r="M6922">
            <v>0.68769999999999998</v>
          </cell>
          <cell r="N6922">
            <v>0.68769999999999998</v>
          </cell>
          <cell r="O6922">
            <v>36</v>
          </cell>
        </row>
        <row r="6923">
          <cell r="A6923" t="str">
            <v>C&amp;I</v>
          </cell>
          <cell r="B6923">
            <v>10</v>
          </cell>
          <cell r="C6923" t="str">
            <v>X</v>
          </cell>
          <cell r="D6923" t="str">
            <v>PCT</v>
          </cell>
          <cell r="E6923" t="str">
            <v>Tonnage: 4&lt;=tons&lt;5</v>
          </cell>
          <cell r="F6923">
            <v>66.5</v>
          </cell>
          <cell r="G6923">
            <v>10.58296</v>
          </cell>
          <cell r="H6923">
            <v>10.73493</v>
          </cell>
          <cell r="I6923">
            <v>-0.74302069999999998</v>
          </cell>
          <cell r="J6923">
            <v>-0.30403809999999998</v>
          </cell>
          <cell r="K6923">
            <v>0</v>
          </cell>
          <cell r="L6923">
            <v>0.30403809999999998</v>
          </cell>
          <cell r="M6923">
            <v>0.74302069999999998</v>
          </cell>
          <cell r="N6923">
            <v>0.74302069999999998</v>
          </cell>
          <cell r="O6923">
            <v>36</v>
          </cell>
        </row>
        <row r="6924">
          <cell r="A6924" t="str">
            <v>C&amp;I</v>
          </cell>
          <cell r="B6924">
            <v>11</v>
          </cell>
          <cell r="C6924" t="str">
            <v>X</v>
          </cell>
          <cell r="D6924" t="str">
            <v>PCT</v>
          </cell>
          <cell r="E6924" t="str">
            <v>Tonnage: 4&lt;=tons&lt;5</v>
          </cell>
          <cell r="F6924">
            <v>70.5</v>
          </cell>
          <cell r="G6924">
            <v>14.695130000000001</v>
          </cell>
          <cell r="H6924">
            <v>15.23165</v>
          </cell>
          <cell r="I6924">
            <v>-0.97138029999999997</v>
          </cell>
          <cell r="J6924">
            <v>-0.39748090000000003</v>
          </cell>
          <cell r="K6924">
            <v>0</v>
          </cell>
          <cell r="L6924">
            <v>0.39748090000000003</v>
          </cell>
          <cell r="M6924">
            <v>0.97138029999999997</v>
          </cell>
          <cell r="N6924">
            <v>0.97138029999999997</v>
          </cell>
          <cell r="O6924">
            <v>36</v>
          </cell>
        </row>
        <row r="6925">
          <cell r="A6925" t="str">
            <v>C&amp;I</v>
          </cell>
          <cell r="B6925">
            <v>12</v>
          </cell>
          <cell r="C6925" t="str">
            <v>X</v>
          </cell>
          <cell r="D6925" t="str">
            <v>PCT</v>
          </cell>
          <cell r="E6925" t="str">
            <v>Tonnage: 4&lt;=tons&lt;5</v>
          </cell>
          <cell r="F6925">
            <v>75</v>
          </cell>
          <cell r="G6925">
            <v>15.550090000000001</v>
          </cell>
          <cell r="H6925">
            <v>15.93998</v>
          </cell>
          <cell r="I6925">
            <v>-0.84237930000000005</v>
          </cell>
          <cell r="J6925">
            <v>-0.34469480000000002</v>
          </cell>
          <cell r="K6925">
            <v>0</v>
          </cell>
          <cell r="L6925">
            <v>0.34469480000000002</v>
          </cell>
          <cell r="M6925">
            <v>0.84237930000000005</v>
          </cell>
          <cell r="N6925">
            <v>0.84237930000000005</v>
          </cell>
          <cell r="O6925">
            <v>36</v>
          </cell>
        </row>
        <row r="6926">
          <cell r="A6926" t="str">
            <v>C&amp;I</v>
          </cell>
          <cell r="B6926">
            <v>13</v>
          </cell>
          <cell r="C6926" t="str">
            <v>X</v>
          </cell>
          <cell r="D6926" t="str">
            <v>PCT</v>
          </cell>
          <cell r="E6926" t="str">
            <v>Tonnage: 4&lt;=tons&lt;5</v>
          </cell>
          <cell r="F6926">
            <v>79</v>
          </cell>
          <cell r="G6926">
            <v>15.45449</v>
          </cell>
          <cell r="H6926">
            <v>14.43763</v>
          </cell>
          <cell r="I6926">
            <v>-0.76304139999999998</v>
          </cell>
          <cell r="J6926">
            <v>-0.31223030000000002</v>
          </cell>
          <cell r="K6926">
            <v>0</v>
          </cell>
          <cell r="L6926">
            <v>0.31223030000000002</v>
          </cell>
          <cell r="M6926">
            <v>0.76304139999999998</v>
          </cell>
          <cell r="N6926">
            <v>0.76304139999999998</v>
          </cell>
          <cell r="O6926">
            <v>36</v>
          </cell>
        </row>
        <row r="6927">
          <cell r="A6927" t="str">
            <v>C&amp;I</v>
          </cell>
          <cell r="B6927">
            <v>14</v>
          </cell>
          <cell r="C6927" t="str">
            <v>X</v>
          </cell>
          <cell r="D6927" t="str">
            <v>PCT</v>
          </cell>
          <cell r="E6927" t="str">
            <v>Tonnage: 4&lt;=tons&lt;5</v>
          </cell>
          <cell r="F6927">
            <v>82</v>
          </cell>
          <cell r="G6927">
            <v>14.98129</v>
          </cell>
          <cell r="H6927">
            <v>14.738160000000001</v>
          </cell>
          <cell r="I6927">
            <v>-0.76842969999999999</v>
          </cell>
          <cell r="J6927">
            <v>-0.31443520000000003</v>
          </cell>
          <cell r="K6927">
            <v>0</v>
          </cell>
          <cell r="L6927">
            <v>0.31443520000000003</v>
          </cell>
          <cell r="M6927">
            <v>0.76842969999999999</v>
          </cell>
          <cell r="N6927">
            <v>0.76842969999999999</v>
          </cell>
          <cell r="O6927">
            <v>36</v>
          </cell>
        </row>
        <row r="6928">
          <cell r="A6928" t="str">
            <v>C&amp;I</v>
          </cell>
          <cell r="B6928">
            <v>15</v>
          </cell>
          <cell r="C6928" t="str">
            <v>X</v>
          </cell>
          <cell r="D6928" t="str">
            <v>PCT</v>
          </cell>
          <cell r="E6928" t="str">
            <v>Tonnage: 4&lt;=tons&lt;5</v>
          </cell>
          <cell r="F6928">
            <v>85.5</v>
          </cell>
          <cell r="G6928">
            <v>15.417999999999999</v>
          </cell>
          <cell r="H6928">
            <v>15.751580000000001</v>
          </cell>
          <cell r="I6928">
            <v>-0.69690560000000001</v>
          </cell>
          <cell r="J6928">
            <v>-0.28516809999999998</v>
          </cell>
          <cell r="K6928">
            <v>0</v>
          </cell>
          <cell r="L6928">
            <v>0.28516809999999998</v>
          </cell>
          <cell r="M6928">
            <v>0.69690560000000001</v>
          </cell>
          <cell r="N6928">
            <v>0.69690560000000001</v>
          </cell>
          <cell r="O6928">
            <v>36</v>
          </cell>
        </row>
        <row r="6929">
          <cell r="A6929" t="str">
            <v>C&amp;I</v>
          </cell>
          <cell r="B6929">
            <v>16</v>
          </cell>
          <cell r="C6929" t="str">
            <v>X</v>
          </cell>
          <cell r="D6929" t="str">
            <v>PCT</v>
          </cell>
          <cell r="E6929" t="str">
            <v>Tonnage: 4&lt;=tons&lt;5</v>
          </cell>
          <cell r="F6929">
            <v>87.5</v>
          </cell>
          <cell r="G6929">
            <v>15.7441</v>
          </cell>
          <cell r="H6929">
            <v>15.427199999999999</v>
          </cell>
          <cell r="I6929">
            <v>-0.72909299999999999</v>
          </cell>
          <cell r="J6929">
            <v>-0.29833890000000002</v>
          </cell>
          <cell r="K6929">
            <v>0</v>
          </cell>
          <cell r="L6929">
            <v>0.29833890000000002</v>
          </cell>
          <cell r="M6929">
            <v>0.72909299999999999</v>
          </cell>
          <cell r="N6929">
            <v>0.72909299999999999</v>
          </cell>
          <cell r="O6929">
            <v>36</v>
          </cell>
        </row>
        <row r="6930">
          <cell r="A6930" t="str">
            <v>C&amp;I</v>
          </cell>
          <cell r="B6930">
            <v>17</v>
          </cell>
          <cell r="C6930" t="str">
            <v>X</v>
          </cell>
          <cell r="D6930" t="str">
            <v>PCT</v>
          </cell>
          <cell r="E6930" t="str">
            <v>Tonnage: 4&lt;=tons&lt;5</v>
          </cell>
          <cell r="F6930">
            <v>88.5</v>
          </cell>
          <cell r="G6930">
            <v>14.91854</v>
          </cell>
          <cell r="H6930">
            <v>14.794269999999999</v>
          </cell>
          <cell r="I6930">
            <v>-0.71831060000000002</v>
          </cell>
          <cell r="J6930">
            <v>-0.29392689999999999</v>
          </cell>
          <cell r="K6930">
            <v>0</v>
          </cell>
          <cell r="L6930">
            <v>0.29392689999999999</v>
          </cell>
          <cell r="M6930">
            <v>0.71831060000000002</v>
          </cell>
          <cell r="N6930">
            <v>0.71831060000000002</v>
          </cell>
          <cell r="O6930">
            <v>36</v>
          </cell>
        </row>
        <row r="6931">
          <cell r="A6931" t="str">
            <v>C&amp;I</v>
          </cell>
          <cell r="B6931">
            <v>18</v>
          </cell>
          <cell r="C6931" t="str">
            <v>X</v>
          </cell>
          <cell r="D6931" t="str">
            <v>PCT</v>
          </cell>
          <cell r="E6931" t="str">
            <v>Tonnage: 4&lt;=tons&lt;5</v>
          </cell>
          <cell r="F6931">
            <v>86</v>
          </cell>
          <cell r="G6931">
            <v>13.90061</v>
          </cell>
          <cell r="H6931">
            <v>14.328950000000001</v>
          </cell>
          <cell r="I6931">
            <v>-0.73458480000000004</v>
          </cell>
          <cell r="J6931">
            <v>-0.30058620000000003</v>
          </cell>
          <cell r="K6931">
            <v>0</v>
          </cell>
          <cell r="L6931">
            <v>0.30058620000000003</v>
          </cell>
          <cell r="M6931">
            <v>0.73458480000000004</v>
          </cell>
          <cell r="N6931">
            <v>0.73458480000000004</v>
          </cell>
          <cell r="O6931">
            <v>36</v>
          </cell>
        </row>
        <row r="6932">
          <cell r="A6932" t="str">
            <v>C&amp;I</v>
          </cell>
          <cell r="B6932">
            <v>19</v>
          </cell>
          <cell r="C6932" t="str">
            <v>X</v>
          </cell>
          <cell r="D6932" t="str">
            <v>PCT</v>
          </cell>
          <cell r="E6932" t="str">
            <v>Tonnage: 4&lt;=tons&lt;5</v>
          </cell>
          <cell r="F6932">
            <v>83</v>
          </cell>
          <cell r="G6932">
            <v>12.098890000000001</v>
          </cell>
          <cell r="H6932">
            <v>12.34102</v>
          </cell>
          <cell r="I6932">
            <v>-0.88365700000000003</v>
          </cell>
          <cell r="J6932">
            <v>-0.3615853</v>
          </cell>
          <cell r="K6932">
            <v>0</v>
          </cell>
          <cell r="L6932">
            <v>0.3615853</v>
          </cell>
          <cell r="M6932">
            <v>0.88365700000000003</v>
          </cell>
          <cell r="N6932">
            <v>0.88365700000000003</v>
          </cell>
          <cell r="O6932">
            <v>36</v>
          </cell>
        </row>
        <row r="6933">
          <cell r="A6933" t="str">
            <v>C&amp;I</v>
          </cell>
          <cell r="B6933">
            <v>20</v>
          </cell>
          <cell r="C6933" t="str">
            <v>X</v>
          </cell>
          <cell r="D6933" t="str">
            <v>PCT</v>
          </cell>
          <cell r="E6933" t="str">
            <v>Tonnage: 4&lt;=tons&lt;5</v>
          </cell>
          <cell r="F6933">
            <v>78.5</v>
          </cell>
          <cell r="G6933">
            <v>11.62276</v>
          </cell>
          <cell r="H6933">
            <v>13.510529999999999</v>
          </cell>
          <cell r="I6933">
            <v>-0.84538239999999998</v>
          </cell>
          <cell r="J6933">
            <v>-0.3459236</v>
          </cell>
          <cell r="K6933">
            <v>0</v>
          </cell>
          <cell r="L6933">
            <v>0.3459236</v>
          </cell>
          <cell r="M6933">
            <v>0.84538239999999998</v>
          </cell>
          <cell r="N6933">
            <v>0.84538239999999998</v>
          </cell>
          <cell r="O6933">
            <v>36</v>
          </cell>
        </row>
        <row r="6934">
          <cell r="A6934" t="str">
            <v>C&amp;I</v>
          </cell>
          <cell r="B6934">
            <v>21</v>
          </cell>
          <cell r="C6934" t="str">
            <v>X</v>
          </cell>
          <cell r="D6934" t="str">
            <v>PCT</v>
          </cell>
          <cell r="E6934" t="str">
            <v>Tonnage: 4&lt;=tons&lt;5</v>
          </cell>
          <cell r="F6934">
            <v>74.5</v>
          </cell>
          <cell r="G6934">
            <v>10.881919999999999</v>
          </cell>
          <cell r="H6934">
            <v>13.4628</v>
          </cell>
          <cell r="I6934">
            <v>-0.86515969999999998</v>
          </cell>
          <cell r="J6934">
            <v>-0.35401640000000001</v>
          </cell>
          <cell r="K6934">
            <v>0</v>
          </cell>
          <cell r="L6934">
            <v>0.35401640000000001</v>
          </cell>
          <cell r="M6934">
            <v>0.86515969999999998</v>
          </cell>
          <cell r="N6934">
            <v>0.86515969999999998</v>
          </cell>
          <cell r="O6934">
            <v>36</v>
          </cell>
        </row>
        <row r="6935">
          <cell r="A6935" t="str">
            <v>C&amp;I</v>
          </cell>
          <cell r="B6935">
            <v>22</v>
          </cell>
          <cell r="C6935" t="str">
            <v>X</v>
          </cell>
          <cell r="D6935" t="str">
            <v>PCT</v>
          </cell>
          <cell r="E6935" t="str">
            <v>Tonnage: 4&lt;=tons&lt;5</v>
          </cell>
          <cell r="F6935">
            <v>73</v>
          </cell>
          <cell r="G6935">
            <v>9.0405390000000008</v>
          </cell>
          <cell r="H6935">
            <v>9.7419309999999992</v>
          </cell>
          <cell r="I6935">
            <v>-0.91648459999999998</v>
          </cell>
          <cell r="J6935">
            <v>-0.37501810000000002</v>
          </cell>
          <cell r="K6935">
            <v>0</v>
          </cell>
          <cell r="L6935">
            <v>0.37501810000000002</v>
          </cell>
          <cell r="M6935">
            <v>0.91648459999999998</v>
          </cell>
          <cell r="N6935">
            <v>0.91648459999999998</v>
          </cell>
          <cell r="O6935">
            <v>36</v>
          </cell>
        </row>
        <row r="6936">
          <cell r="A6936" t="str">
            <v>C&amp;I</v>
          </cell>
          <cell r="B6936">
            <v>23</v>
          </cell>
          <cell r="C6936" t="str">
            <v>X</v>
          </cell>
          <cell r="D6936" t="str">
            <v>PCT</v>
          </cell>
          <cell r="E6936" t="str">
            <v>Tonnage: 4&lt;=tons&lt;5</v>
          </cell>
          <cell r="F6936">
            <v>71.5</v>
          </cell>
          <cell r="G6936">
            <v>7.0126999999999997</v>
          </cell>
          <cell r="H6936">
            <v>7.9477180000000001</v>
          </cell>
          <cell r="I6936">
            <v>-0.76547480000000001</v>
          </cell>
          <cell r="J6936">
            <v>-0.31322610000000001</v>
          </cell>
          <cell r="K6936">
            <v>0</v>
          </cell>
          <cell r="L6936">
            <v>0.31322610000000001</v>
          </cell>
          <cell r="M6936">
            <v>0.76547480000000001</v>
          </cell>
          <cell r="N6936">
            <v>0.76547480000000001</v>
          </cell>
          <cell r="O6936">
            <v>36</v>
          </cell>
        </row>
        <row r="6937">
          <cell r="A6937" t="str">
            <v>C&amp;I</v>
          </cell>
          <cell r="B6937">
            <v>24</v>
          </cell>
          <cell r="C6937" t="str">
            <v>X</v>
          </cell>
          <cell r="D6937" t="str">
            <v>PCT</v>
          </cell>
          <cell r="E6937" t="str">
            <v>Tonnage: 4&lt;=tons&lt;5</v>
          </cell>
          <cell r="F6937">
            <v>71</v>
          </cell>
          <cell r="G6937">
            <v>7.3918710000000001</v>
          </cell>
          <cell r="H6937">
            <v>8.1544600000000003</v>
          </cell>
          <cell r="I6937">
            <v>-0.70099009999999995</v>
          </cell>
          <cell r="J6937">
            <v>-0.28683950000000003</v>
          </cell>
          <cell r="K6937">
            <v>0</v>
          </cell>
          <cell r="L6937">
            <v>0.28683950000000003</v>
          </cell>
          <cell r="M6937">
            <v>0.70099009999999995</v>
          </cell>
          <cell r="N6937">
            <v>0.70099009999999995</v>
          </cell>
          <cell r="O6937">
            <v>36</v>
          </cell>
        </row>
        <row r="6938">
          <cell r="A6938" t="str">
            <v>C&amp;I</v>
          </cell>
          <cell r="B6938">
            <v>1</v>
          </cell>
          <cell r="C6938" t="str">
            <v>X</v>
          </cell>
          <cell r="D6938" t="str">
            <v>PCT</v>
          </cell>
          <cell r="E6938" t="str">
            <v>Tonnage: 5&lt;=tons</v>
          </cell>
          <cell r="F6938">
            <v>62.844000000000001</v>
          </cell>
          <cell r="G6938">
            <v>2.4877259999999999</v>
          </cell>
          <cell r="H6938">
            <v>2.4536210000000001</v>
          </cell>
          <cell r="I6938">
            <v>-0.21079970000000001</v>
          </cell>
          <cell r="J6938">
            <v>-8.6257500000000001E-2</v>
          </cell>
          <cell r="K6938">
            <v>0</v>
          </cell>
          <cell r="L6938">
            <v>8.6257500000000001E-2</v>
          </cell>
          <cell r="M6938">
            <v>0.21079970000000001</v>
          </cell>
          <cell r="N6938">
            <v>0.21079970000000001</v>
          </cell>
          <cell r="O6938">
            <v>212</v>
          </cell>
        </row>
        <row r="6939">
          <cell r="A6939" t="str">
            <v>C&amp;I</v>
          </cell>
          <cell r="B6939">
            <v>2</v>
          </cell>
          <cell r="C6939" t="str">
            <v>X</v>
          </cell>
          <cell r="D6939" t="str">
            <v>PCT</v>
          </cell>
          <cell r="E6939" t="str">
            <v>Tonnage: 5&lt;=tons</v>
          </cell>
          <cell r="F6939">
            <v>61.651299999999999</v>
          </cell>
          <cell r="G6939">
            <v>2.3951509999999998</v>
          </cell>
          <cell r="H6939">
            <v>2.4498519999999999</v>
          </cell>
          <cell r="I6939">
            <v>-0.2097609</v>
          </cell>
          <cell r="J6939">
            <v>-8.5832500000000006E-2</v>
          </cell>
          <cell r="K6939">
            <v>0</v>
          </cell>
          <cell r="L6939">
            <v>8.5832500000000006E-2</v>
          </cell>
          <cell r="M6939">
            <v>0.2097609</v>
          </cell>
          <cell r="N6939">
            <v>0.2097609</v>
          </cell>
          <cell r="O6939">
            <v>212</v>
          </cell>
        </row>
        <row r="6940">
          <cell r="A6940" t="str">
            <v>C&amp;I</v>
          </cell>
          <cell r="B6940">
            <v>3</v>
          </cell>
          <cell r="C6940" t="str">
            <v>X</v>
          </cell>
          <cell r="D6940" t="str">
            <v>PCT</v>
          </cell>
          <cell r="E6940" t="str">
            <v>Tonnage: 5&lt;=tons</v>
          </cell>
          <cell r="F6940">
            <v>60.9587</v>
          </cell>
          <cell r="G6940">
            <v>2.3219759999999998</v>
          </cell>
          <cell r="H6940">
            <v>2.2495729999999998</v>
          </cell>
          <cell r="I6940">
            <v>-0.20901159999999999</v>
          </cell>
          <cell r="J6940">
            <v>-8.5525900000000002E-2</v>
          </cell>
          <cell r="K6940">
            <v>0</v>
          </cell>
          <cell r="L6940">
            <v>8.5525900000000002E-2</v>
          </cell>
          <cell r="M6940">
            <v>0.20901159999999999</v>
          </cell>
          <cell r="N6940">
            <v>0.20901159999999999</v>
          </cell>
          <cell r="O6940">
            <v>212</v>
          </cell>
        </row>
        <row r="6941">
          <cell r="A6941" t="str">
            <v>C&amp;I</v>
          </cell>
          <cell r="B6941">
            <v>4</v>
          </cell>
          <cell r="C6941" t="str">
            <v>X</v>
          </cell>
          <cell r="D6941" t="str">
            <v>PCT</v>
          </cell>
          <cell r="E6941" t="str">
            <v>Tonnage: 5&lt;=tons</v>
          </cell>
          <cell r="F6941">
            <v>59.844000000000001</v>
          </cell>
          <cell r="G6941">
            <v>2.2894770000000002</v>
          </cell>
          <cell r="H6941">
            <v>2.3018670000000001</v>
          </cell>
          <cell r="I6941">
            <v>-0.20790359999999999</v>
          </cell>
          <cell r="J6941">
            <v>-8.5072499999999995E-2</v>
          </cell>
          <cell r="K6941">
            <v>0</v>
          </cell>
          <cell r="L6941">
            <v>8.5072499999999995E-2</v>
          </cell>
          <cell r="M6941">
            <v>0.20790359999999999</v>
          </cell>
          <cell r="N6941">
            <v>0.20790359999999999</v>
          </cell>
          <cell r="O6941">
            <v>212</v>
          </cell>
        </row>
        <row r="6942">
          <cell r="A6942" t="str">
            <v>C&amp;I</v>
          </cell>
          <cell r="B6942">
            <v>5</v>
          </cell>
          <cell r="C6942" t="str">
            <v>X</v>
          </cell>
          <cell r="D6942" t="str">
            <v>PCT</v>
          </cell>
          <cell r="E6942" t="str">
            <v>Tonnage: 5&lt;=tons</v>
          </cell>
          <cell r="F6942">
            <v>59.844000000000001</v>
          </cell>
          <cell r="G6942">
            <v>2.2484449999999998</v>
          </cell>
          <cell r="H6942">
            <v>2.3048060000000001</v>
          </cell>
          <cell r="I6942">
            <v>-0.207514</v>
          </cell>
          <cell r="J6942">
            <v>-8.4913100000000005E-2</v>
          </cell>
          <cell r="K6942">
            <v>0</v>
          </cell>
          <cell r="L6942">
            <v>8.4913100000000005E-2</v>
          </cell>
          <cell r="M6942">
            <v>0.207514</v>
          </cell>
          <cell r="N6942">
            <v>0.207514</v>
          </cell>
          <cell r="O6942">
            <v>212</v>
          </cell>
        </row>
        <row r="6943">
          <cell r="A6943" t="str">
            <v>C&amp;I</v>
          </cell>
          <cell r="B6943">
            <v>6</v>
          </cell>
          <cell r="C6943" t="str">
            <v>X</v>
          </cell>
          <cell r="D6943" t="str">
            <v>PCT</v>
          </cell>
          <cell r="E6943" t="str">
            <v>Tonnage: 5&lt;=tons</v>
          </cell>
          <cell r="F6943">
            <v>59.4587</v>
          </cell>
          <cell r="G6943">
            <v>2.7046640000000002</v>
          </cell>
          <cell r="H6943">
            <v>2.8510089999999999</v>
          </cell>
          <cell r="I6943">
            <v>-0.2074164</v>
          </cell>
          <cell r="J6943">
            <v>-8.4873100000000007E-2</v>
          </cell>
          <cell r="K6943">
            <v>0</v>
          </cell>
          <cell r="L6943">
            <v>8.4873100000000007E-2</v>
          </cell>
          <cell r="M6943">
            <v>0.2074164</v>
          </cell>
          <cell r="N6943">
            <v>0.2074164</v>
          </cell>
          <cell r="O6943">
            <v>212</v>
          </cell>
        </row>
        <row r="6944">
          <cell r="A6944" t="str">
            <v>C&amp;I</v>
          </cell>
          <cell r="B6944">
            <v>7</v>
          </cell>
          <cell r="C6944" t="str">
            <v>X</v>
          </cell>
          <cell r="D6944" t="str">
            <v>PCT</v>
          </cell>
          <cell r="E6944" t="str">
            <v>Tonnage: 5&lt;=tons</v>
          </cell>
          <cell r="F6944">
            <v>58.844000000000001</v>
          </cell>
          <cell r="G6944">
            <v>2.5443229999999999</v>
          </cell>
          <cell r="H6944">
            <v>2.5866259999999999</v>
          </cell>
          <cell r="I6944">
            <v>-0.2076238</v>
          </cell>
          <cell r="J6944">
            <v>-8.4958000000000006E-2</v>
          </cell>
          <cell r="K6944">
            <v>0</v>
          </cell>
          <cell r="L6944">
            <v>8.4958000000000006E-2</v>
          </cell>
          <cell r="M6944">
            <v>0.2076238</v>
          </cell>
          <cell r="N6944">
            <v>0.2076238</v>
          </cell>
          <cell r="O6944">
            <v>212</v>
          </cell>
        </row>
        <row r="6945">
          <cell r="A6945" t="str">
            <v>C&amp;I</v>
          </cell>
          <cell r="B6945">
            <v>8</v>
          </cell>
          <cell r="C6945" t="str">
            <v>X</v>
          </cell>
          <cell r="D6945" t="str">
            <v>PCT</v>
          </cell>
          <cell r="E6945" t="str">
            <v>Tonnage: 5&lt;=tons</v>
          </cell>
          <cell r="F6945">
            <v>60.5</v>
          </cell>
          <cell r="G6945">
            <v>3.1207760000000002</v>
          </cell>
          <cell r="H6945">
            <v>3.200485</v>
          </cell>
          <cell r="I6945">
            <v>-0.2107134</v>
          </cell>
          <cell r="J6945">
            <v>-8.6222199999999999E-2</v>
          </cell>
          <cell r="K6945">
            <v>0</v>
          </cell>
          <cell r="L6945">
            <v>8.6222199999999999E-2</v>
          </cell>
          <cell r="M6945">
            <v>0.2107134</v>
          </cell>
          <cell r="N6945">
            <v>0.2107134</v>
          </cell>
          <cell r="O6945">
            <v>212</v>
          </cell>
        </row>
        <row r="6946">
          <cell r="A6946" t="str">
            <v>C&amp;I</v>
          </cell>
          <cell r="B6946">
            <v>9</v>
          </cell>
          <cell r="C6946" t="str">
            <v>X</v>
          </cell>
          <cell r="D6946" t="str">
            <v>PCT</v>
          </cell>
          <cell r="E6946" t="str">
            <v>Tonnage: 5&lt;=tons</v>
          </cell>
          <cell r="F6946">
            <v>64.770700000000005</v>
          </cell>
          <cell r="G6946">
            <v>4.0199629999999997</v>
          </cell>
          <cell r="H6946">
            <v>4.0888629999999999</v>
          </cell>
          <cell r="I6946">
            <v>-0.215005</v>
          </cell>
          <cell r="J6946">
            <v>-8.7978299999999995E-2</v>
          </cell>
          <cell r="K6946">
            <v>0</v>
          </cell>
          <cell r="L6946">
            <v>8.7978299999999995E-2</v>
          </cell>
          <cell r="M6946">
            <v>0.215005</v>
          </cell>
          <cell r="N6946">
            <v>0.215005</v>
          </cell>
          <cell r="O6946">
            <v>212</v>
          </cell>
        </row>
        <row r="6947">
          <cell r="A6947" t="str">
            <v>C&amp;I</v>
          </cell>
          <cell r="B6947">
            <v>10</v>
          </cell>
          <cell r="C6947" t="str">
            <v>X</v>
          </cell>
          <cell r="D6947" t="str">
            <v>PCT</v>
          </cell>
          <cell r="E6947" t="str">
            <v>Tonnage: 5&lt;=tons</v>
          </cell>
          <cell r="F6947">
            <v>67.463300000000004</v>
          </cell>
          <cell r="G6947">
            <v>5.6851430000000001</v>
          </cell>
          <cell r="H6947">
            <v>5.2988920000000004</v>
          </cell>
          <cell r="I6947">
            <v>-0.2341376</v>
          </cell>
          <cell r="J6947">
            <v>-9.5807199999999995E-2</v>
          </cell>
          <cell r="K6947">
            <v>0</v>
          </cell>
          <cell r="L6947">
            <v>9.5807199999999995E-2</v>
          </cell>
          <cell r="M6947">
            <v>0.2341376</v>
          </cell>
          <cell r="N6947">
            <v>0.2341376</v>
          </cell>
          <cell r="O6947">
            <v>212</v>
          </cell>
        </row>
        <row r="6948">
          <cell r="A6948" t="str">
            <v>C&amp;I</v>
          </cell>
          <cell r="B6948">
            <v>11</v>
          </cell>
          <cell r="C6948" t="str">
            <v>X</v>
          </cell>
          <cell r="D6948" t="str">
            <v>PCT</v>
          </cell>
          <cell r="E6948" t="str">
            <v>Tonnage: 5&lt;=tons</v>
          </cell>
          <cell r="F6948">
            <v>71.463300000000004</v>
          </cell>
          <cell r="G6948">
            <v>6.8186660000000003</v>
          </cell>
          <cell r="H6948">
            <v>6.7161330000000001</v>
          </cell>
          <cell r="I6948">
            <v>-0.26798490000000003</v>
          </cell>
          <cell r="J6948">
            <v>-0.1096573</v>
          </cell>
          <cell r="K6948">
            <v>0</v>
          </cell>
          <cell r="L6948">
            <v>0.1096573</v>
          </cell>
          <cell r="M6948">
            <v>0.26798490000000003</v>
          </cell>
          <cell r="N6948">
            <v>0.26798490000000003</v>
          </cell>
          <cell r="O6948">
            <v>212</v>
          </cell>
        </row>
        <row r="6949">
          <cell r="A6949" t="str">
            <v>C&amp;I</v>
          </cell>
          <cell r="B6949">
            <v>12</v>
          </cell>
          <cell r="C6949" t="str">
            <v>X</v>
          </cell>
          <cell r="D6949" t="str">
            <v>PCT</v>
          </cell>
          <cell r="E6949" t="str">
            <v>Tonnage: 5&lt;=tons</v>
          </cell>
          <cell r="F6949">
            <v>74.807299999999998</v>
          </cell>
          <cell r="G6949">
            <v>7.6007300000000004</v>
          </cell>
          <cell r="H6949">
            <v>7.7761230000000001</v>
          </cell>
          <cell r="I6949">
            <v>-0.26373609999999997</v>
          </cell>
          <cell r="J6949">
            <v>-0.10791870000000001</v>
          </cell>
          <cell r="K6949">
            <v>0</v>
          </cell>
          <cell r="L6949">
            <v>0.10791870000000001</v>
          </cell>
          <cell r="M6949">
            <v>0.26373609999999997</v>
          </cell>
          <cell r="N6949">
            <v>0.26373609999999997</v>
          </cell>
          <cell r="O6949">
            <v>212</v>
          </cell>
        </row>
        <row r="6950">
          <cell r="A6950" t="str">
            <v>C&amp;I</v>
          </cell>
          <cell r="B6950">
            <v>13</v>
          </cell>
          <cell r="C6950" t="str">
            <v>X</v>
          </cell>
          <cell r="D6950" t="str">
            <v>PCT</v>
          </cell>
          <cell r="E6950" t="str">
            <v>Tonnage: 5&lt;=tons</v>
          </cell>
          <cell r="F6950">
            <v>79.192700000000002</v>
          </cell>
          <cell r="G6950">
            <v>8.201651</v>
          </cell>
          <cell r="H6950">
            <v>7.9996090000000004</v>
          </cell>
          <cell r="I6950">
            <v>-0.25338650000000001</v>
          </cell>
          <cell r="J6950">
            <v>-0.1036837</v>
          </cell>
          <cell r="K6950">
            <v>0</v>
          </cell>
          <cell r="L6950">
            <v>0.1036837</v>
          </cell>
          <cell r="M6950">
            <v>0.25338650000000001</v>
          </cell>
          <cell r="N6950">
            <v>0.25338650000000001</v>
          </cell>
          <cell r="O6950">
            <v>212</v>
          </cell>
        </row>
        <row r="6951">
          <cell r="A6951" t="str">
            <v>C&amp;I</v>
          </cell>
          <cell r="B6951">
            <v>14</v>
          </cell>
          <cell r="C6951" t="str">
            <v>X</v>
          </cell>
          <cell r="D6951" t="str">
            <v>PCT</v>
          </cell>
          <cell r="E6951" t="str">
            <v>Tonnage: 5&lt;=tons</v>
          </cell>
          <cell r="F6951">
            <v>82.770700000000005</v>
          </cell>
          <cell r="G6951">
            <v>8.5029350000000008</v>
          </cell>
          <cell r="H6951">
            <v>8.301342</v>
          </cell>
          <cell r="I6951">
            <v>-0.27718290000000001</v>
          </cell>
          <cell r="J6951">
            <v>-0.11342099999999999</v>
          </cell>
          <cell r="K6951">
            <v>0</v>
          </cell>
          <cell r="L6951">
            <v>0.11342099999999999</v>
          </cell>
          <cell r="M6951">
            <v>0.27718290000000001</v>
          </cell>
          <cell r="N6951">
            <v>0.27718290000000001</v>
          </cell>
          <cell r="O6951">
            <v>212</v>
          </cell>
        </row>
        <row r="6952">
          <cell r="A6952" t="str">
            <v>C&amp;I</v>
          </cell>
          <cell r="B6952">
            <v>15</v>
          </cell>
          <cell r="C6952" t="str">
            <v>X</v>
          </cell>
          <cell r="D6952" t="str">
            <v>PCT</v>
          </cell>
          <cell r="E6952" t="str">
            <v>Tonnage: 5&lt;=tons</v>
          </cell>
          <cell r="F6952">
            <v>85.885300000000001</v>
          </cell>
          <cell r="G6952">
            <v>8.8779599999999999</v>
          </cell>
          <cell r="H6952">
            <v>9.2087339999999998</v>
          </cell>
          <cell r="I6952">
            <v>-0.242147</v>
          </cell>
          <cell r="J6952">
            <v>-9.9084599999999995E-2</v>
          </cell>
          <cell r="K6952">
            <v>0</v>
          </cell>
          <cell r="L6952">
            <v>9.9084599999999995E-2</v>
          </cell>
          <cell r="M6952">
            <v>0.242147</v>
          </cell>
          <cell r="N6952">
            <v>0.242147</v>
          </cell>
          <cell r="O6952">
            <v>212</v>
          </cell>
        </row>
        <row r="6953">
          <cell r="A6953" t="str">
            <v>C&amp;I</v>
          </cell>
          <cell r="B6953">
            <v>16</v>
          </cell>
          <cell r="C6953" t="str">
            <v>X</v>
          </cell>
          <cell r="D6953" t="str">
            <v>PCT</v>
          </cell>
          <cell r="E6953" t="str">
            <v>Tonnage: 5&lt;=tons</v>
          </cell>
          <cell r="F6953">
            <v>87.307299999999998</v>
          </cell>
          <cell r="G6953">
            <v>8.6412879999999994</v>
          </cell>
          <cell r="H6953">
            <v>9.1437240000000006</v>
          </cell>
          <cell r="I6953">
            <v>-0.29910429999999999</v>
          </cell>
          <cell r="J6953">
            <v>-0.1223911</v>
          </cell>
          <cell r="K6953">
            <v>0</v>
          </cell>
          <cell r="L6953">
            <v>0.1223911</v>
          </cell>
          <cell r="M6953">
            <v>0.29910429999999999</v>
          </cell>
          <cell r="N6953">
            <v>0.29910429999999999</v>
          </cell>
          <cell r="O6953">
            <v>212</v>
          </cell>
        </row>
        <row r="6954">
          <cell r="A6954" t="str">
            <v>C&amp;I</v>
          </cell>
          <cell r="B6954">
            <v>17</v>
          </cell>
          <cell r="C6954" t="str">
            <v>X</v>
          </cell>
          <cell r="D6954" t="str">
            <v>PCT</v>
          </cell>
          <cell r="E6954" t="str">
            <v>Tonnage: 5&lt;=tons</v>
          </cell>
          <cell r="F6954">
            <v>87.921999999999997</v>
          </cell>
          <cell r="G6954">
            <v>9.4458850000000005</v>
          </cell>
          <cell r="H6954">
            <v>8.7700929999999993</v>
          </cell>
          <cell r="I6954">
            <v>-0.26642690000000002</v>
          </cell>
          <cell r="J6954">
            <v>-0.1090197</v>
          </cell>
          <cell r="K6954">
            <v>0</v>
          </cell>
          <cell r="L6954">
            <v>0.1090197</v>
          </cell>
          <cell r="M6954">
            <v>0.26642690000000002</v>
          </cell>
          <cell r="N6954">
            <v>0.26642690000000002</v>
          </cell>
          <cell r="O6954">
            <v>212</v>
          </cell>
        </row>
        <row r="6955">
          <cell r="A6955" t="str">
            <v>C&amp;I</v>
          </cell>
          <cell r="B6955">
            <v>18</v>
          </cell>
          <cell r="C6955" t="str">
            <v>X</v>
          </cell>
          <cell r="D6955" t="str">
            <v>PCT</v>
          </cell>
          <cell r="E6955" t="str">
            <v>Tonnage: 5&lt;=tons</v>
          </cell>
          <cell r="F6955">
            <v>86.770700000000005</v>
          </cell>
          <cell r="G6955">
            <v>7.4008659999999997</v>
          </cell>
          <cell r="H6955">
            <v>7.6190290000000003</v>
          </cell>
          <cell r="I6955">
            <v>-0.33012750000000002</v>
          </cell>
          <cell r="J6955">
            <v>-0.1350855</v>
          </cell>
          <cell r="K6955">
            <v>0</v>
          </cell>
          <cell r="L6955">
            <v>0.1350855</v>
          </cell>
          <cell r="M6955">
            <v>0.33012750000000002</v>
          </cell>
          <cell r="N6955">
            <v>0.33012750000000002</v>
          </cell>
          <cell r="O6955">
            <v>212</v>
          </cell>
        </row>
        <row r="6956">
          <cell r="A6956" t="str">
            <v>C&amp;I</v>
          </cell>
          <cell r="B6956">
            <v>19</v>
          </cell>
          <cell r="C6956" t="str">
            <v>X</v>
          </cell>
          <cell r="D6956" t="str">
            <v>PCT</v>
          </cell>
          <cell r="E6956" t="str">
            <v>Tonnage: 5&lt;=tons</v>
          </cell>
          <cell r="F6956">
            <v>83.578000000000003</v>
          </cell>
          <cell r="G6956">
            <v>5.6484360000000002</v>
          </cell>
          <cell r="H6956">
            <v>5.7425689999999996</v>
          </cell>
          <cell r="I6956">
            <v>-0.31362259999999997</v>
          </cell>
          <cell r="J6956">
            <v>-0.1283318</v>
          </cell>
          <cell r="K6956">
            <v>0</v>
          </cell>
          <cell r="L6956">
            <v>0.1283318</v>
          </cell>
          <cell r="M6956">
            <v>0.31362259999999997</v>
          </cell>
          <cell r="N6956">
            <v>0.31362259999999997</v>
          </cell>
          <cell r="O6956">
            <v>212</v>
          </cell>
        </row>
        <row r="6957">
          <cell r="A6957" t="str">
            <v>C&amp;I</v>
          </cell>
          <cell r="B6957">
            <v>20</v>
          </cell>
          <cell r="C6957" t="str">
            <v>X</v>
          </cell>
          <cell r="D6957" t="str">
            <v>PCT</v>
          </cell>
          <cell r="E6957" t="str">
            <v>Tonnage: 5&lt;=tons</v>
          </cell>
          <cell r="F6957">
            <v>78.307299999999998</v>
          </cell>
          <cell r="G6957">
            <v>4.5805179999999996</v>
          </cell>
          <cell r="H6957">
            <v>5.0565319999999998</v>
          </cell>
          <cell r="I6957">
            <v>-0.26910070000000003</v>
          </cell>
          <cell r="J6957">
            <v>-0.1101138</v>
          </cell>
          <cell r="K6957">
            <v>0</v>
          </cell>
          <cell r="L6957">
            <v>0.1101138</v>
          </cell>
          <cell r="M6957">
            <v>0.26910070000000003</v>
          </cell>
          <cell r="N6957">
            <v>0.26910070000000003</v>
          </cell>
          <cell r="O6957">
            <v>212</v>
          </cell>
        </row>
        <row r="6958">
          <cell r="A6958" t="str">
            <v>C&amp;I</v>
          </cell>
          <cell r="B6958">
            <v>21</v>
          </cell>
          <cell r="C6958" t="str">
            <v>X</v>
          </cell>
          <cell r="D6958" t="str">
            <v>PCT</v>
          </cell>
          <cell r="E6958" t="str">
            <v>Tonnage: 5&lt;=tons</v>
          </cell>
          <cell r="F6958">
            <v>73.729299999999995</v>
          </cell>
          <cell r="G6958">
            <v>4.0865280000000004</v>
          </cell>
          <cell r="H6958">
            <v>4.255585</v>
          </cell>
          <cell r="I6958">
            <v>-0.2423101</v>
          </cell>
          <cell r="J6958">
            <v>-9.9151299999999998E-2</v>
          </cell>
          <cell r="K6958">
            <v>0</v>
          </cell>
          <cell r="L6958">
            <v>9.9151299999999998E-2</v>
          </cell>
          <cell r="M6958">
            <v>0.2423101</v>
          </cell>
          <cell r="N6958">
            <v>0.2423101</v>
          </cell>
          <cell r="O6958">
            <v>212</v>
          </cell>
        </row>
        <row r="6959">
          <cell r="A6959" t="str">
            <v>C&amp;I</v>
          </cell>
          <cell r="B6959">
            <v>22</v>
          </cell>
          <cell r="C6959" t="str">
            <v>X</v>
          </cell>
          <cell r="D6959" t="str">
            <v>PCT</v>
          </cell>
          <cell r="E6959" t="str">
            <v>Tonnage: 5&lt;=tons</v>
          </cell>
          <cell r="F6959">
            <v>72.421999999999997</v>
          </cell>
          <cell r="G6959">
            <v>3.4046319999999999</v>
          </cell>
          <cell r="H6959">
            <v>3.3325819999999999</v>
          </cell>
          <cell r="I6959">
            <v>-0.23828659999999999</v>
          </cell>
          <cell r="J6959">
            <v>-9.7504900000000005E-2</v>
          </cell>
          <cell r="K6959">
            <v>0</v>
          </cell>
          <cell r="L6959">
            <v>9.7504900000000005E-2</v>
          </cell>
          <cell r="M6959">
            <v>0.23828659999999999</v>
          </cell>
          <cell r="N6959">
            <v>0.23828659999999999</v>
          </cell>
          <cell r="O6959">
            <v>212</v>
          </cell>
        </row>
        <row r="6960">
          <cell r="A6960" t="str">
            <v>C&amp;I</v>
          </cell>
          <cell r="B6960">
            <v>23</v>
          </cell>
          <cell r="C6960" t="str">
            <v>X</v>
          </cell>
          <cell r="D6960" t="str">
            <v>PCT</v>
          </cell>
          <cell r="E6960" t="str">
            <v>Tonnage: 5&lt;=tons</v>
          </cell>
          <cell r="F6960">
            <v>70.921999999999997</v>
          </cell>
          <cell r="G6960">
            <v>2.859111</v>
          </cell>
          <cell r="H6960">
            <v>3.1717919999999999</v>
          </cell>
          <cell r="I6960">
            <v>-0.229515</v>
          </cell>
          <cell r="J6960">
            <v>-9.3915700000000005E-2</v>
          </cell>
          <cell r="K6960">
            <v>0</v>
          </cell>
          <cell r="L6960">
            <v>9.3915700000000005E-2</v>
          </cell>
          <cell r="M6960">
            <v>0.229515</v>
          </cell>
          <cell r="N6960">
            <v>0.229515</v>
          </cell>
          <cell r="O6960">
            <v>212</v>
          </cell>
        </row>
        <row r="6961">
          <cell r="A6961" t="str">
            <v>C&amp;I</v>
          </cell>
          <cell r="B6961">
            <v>24</v>
          </cell>
          <cell r="C6961" t="str">
            <v>X</v>
          </cell>
          <cell r="D6961" t="str">
            <v>PCT</v>
          </cell>
          <cell r="E6961" t="str">
            <v>Tonnage: 5&lt;=tons</v>
          </cell>
          <cell r="F6961">
            <v>70.036699999999996</v>
          </cell>
          <cell r="G6961">
            <v>2.681562</v>
          </cell>
          <cell r="H6961">
            <v>2.8916379999999999</v>
          </cell>
          <cell r="I6961">
            <v>-0.23841999999999999</v>
          </cell>
          <cell r="J6961">
            <v>-9.7559499999999993E-2</v>
          </cell>
          <cell r="K6961">
            <v>0</v>
          </cell>
          <cell r="L6961">
            <v>9.7559499999999993E-2</v>
          </cell>
          <cell r="M6961">
            <v>0.23841999999999999</v>
          </cell>
          <cell r="N6961">
            <v>0.23841999999999999</v>
          </cell>
          <cell r="O6961">
            <v>212</v>
          </cell>
        </row>
        <row r="6962">
          <cell r="A6962" t="str">
            <v>C&amp;I</v>
          </cell>
          <cell r="B6962">
            <v>1</v>
          </cell>
          <cell r="C6962" t="str">
            <v>X</v>
          </cell>
          <cell r="D6962" t="str">
            <v>PCT</v>
          </cell>
          <cell r="E6962" t="str">
            <v>Tonnage: tons&lt;2</v>
          </cell>
          <cell r="F6962">
            <v>64</v>
          </cell>
          <cell r="G6962">
            <v>4.4104830000000002</v>
          </cell>
          <cell r="H6962">
            <v>4.5599980000000002</v>
          </cell>
          <cell r="I6962">
            <v>-0.69870500000000002</v>
          </cell>
          <cell r="J6962">
            <v>-0.2859044</v>
          </cell>
          <cell r="K6962">
            <v>0</v>
          </cell>
          <cell r="L6962">
            <v>0.2859044</v>
          </cell>
          <cell r="M6962">
            <v>0.69870500000000002</v>
          </cell>
          <cell r="N6962">
            <v>0.69870500000000002</v>
          </cell>
          <cell r="O6962">
            <v>5</v>
          </cell>
        </row>
        <row r="6963">
          <cell r="A6963" t="str">
            <v>C&amp;I</v>
          </cell>
          <cell r="B6963">
            <v>2</v>
          </cell>
          <cell r="C6963" t="str">
            <v>X</v>
          </cell>
          <cell r="D6963" t="str">
            <v>PCT</v>
          </cell>
          <cell r="E6963" t="str">
            <v>Tonnage: tons&lt;2</v>
          </cell>
          <cell r="F6963">
            <v>63</v>
          </cell>
          <cell r="G6963">
            <v>4.3218290000000001</v>
          </cell>
          <cell r="H6963">
            <v>4.0079989999999999</v>
          </cell>
          <cell r="I6963">
            <v>-0.69101429999999997</v>
          </cell>
          <cell r="J6963">
            <v>-0.28275739999999999</v>
          </cell>
          <cell r="K6963">
            <v>0</v>
          </cell>
          <cell r="L6963">
            <v>0.28275739999999999</v>
          </cell>
          <cell r="M6963">
            <v>0.69101429999999997</v>
          </cell>
          <cell r="N6963">
            <v>0.69101429999999997</v>
          </cell>
          <cell r="O6963">
            <v>5</v>
          </cell>
        </row>
        <row r="6964">
          <cell r="A6964" t="str">
            <v>C&amp;I</v>
          </cell>
          <cell r="B6964">
            <v>3</v>
          </cell>
          <cell r="C6964" t="str">
            <v>X</v>
          </cell>
          <cell r="D6964" t="str">
            <v>PCT</v>
          </cell>
          <cell r="E6964" t="str">
            <v>Tonnage: tons&lt;2</v>
          </cell>
          <cell r="F6964">
            <v>62.5</v>
          </cell>
          <cell r="G6964">
            <v>4.2430430000000001</v>
          </cell>
          <cell r="H6964">
            <v>3.9119989999999998</v>
          </cell>
          <cell r="I6964">
            <v>-0.68449179999999998</v>
          </cell>
          <cell r="J6964">
            <v>-0.28008850000000002</v>
          </cell>
          <cell r="K6964">
            <v>0</v>
          </cell>
          <cell r="L6964">
            <v>0.28008850000000002</v>
          </cell>
          <cell r="M6964">
            <v>0.68449179999999998</v>
          </cell>
          <cell r="N6964">
            <v>0.68449179999999998</v>
          </cell>
          <cell r="O6964">
            <v>5</v>
          </cell>
        </row>
        <row r="6965">
          <cell r="A6965" t="str">
            <v>C&amp;I</v>
          </cell>
          <cell r="B6965">
            <v>4</v>
          </cell>
          <cell r="C6965" t="str">
            <v>X</v>
          </cell>
          <cell r="D6965" t="str">
            <v>PCT</v>
          </cell>
          <cell r="E6965" t="str">
            <v>Tonnage: tons&lt;2</v>
          </cell>
          <cell r="F6965">
            <v>61</v>
          </cell>
          <cell r="G6965">
            <v>4.1017200000000003</v>
          </cell>
          <cell r="H6965">
            <v>4.0159989999999999</v>
          </cell>
          <cell r="I6965">
            <v>-0.68139640000000001</v>
          </cell>
          <cell r="J6965">
            <v>-0.27882190000000001</v>
          </cell>
          <cell r="K6965">
            <v>0</v>
          </cell>
          <cell r="L6965">
            <v>0.27882190000000001</v>
          </cell>
          <cell r="M6965">
            <v>0.68139640000000001</v>
          </cell>
          <cell r="N6965">
            <v>0.68139640000000001</v>
          </cell>
          <cell r="O6965">
            <v>5</v>
          </cell>
        </row>
        <row r="6966">
          <cell r="A6966" t="str">
            <v>C&amp;I</v>
          </cell>
          <cell r="B6966">
            <v>5</v>
          </cell>
          <cell r="C6966" t="str">
            <v>X</v>
          </cell>
          <cell r="D6966" t="str">
            <v>PCT</v>
          </cell>
          <cell r="E6966" t="str">
            <v>Tonnage: tons&lt;2</v>
          </cell>
          <cell r="F6966">
            <v>61</v>
          </cell>
          <cell r="G6966">
            <v>4.076854</v>
          </cell>
          <cell r="H6966">
            <v>3.5439989999999999</v>
          </cell>
          <cell r="I6966">
            <v>-0.68390930000000005</v>
          </cell>
          <cell r="J6966">
            <v>-0.27985019999999999</v>
          </cell>
          <cell r="K6966">
            <v>0</v>
          </cell>
          <cell r="L6966">
            <v>0.27985019999999999</v>
          </cell>
          <cell r="M6966">
            <v>0.68390930000000005</v>
          </cell>
          <cell r="N6966">
            <v>0.68390930000000005</v>
          </cell>
          <cell r="O6966">
            <v>5</v>
          </cell>
        </row>
        <row r="6967">
          <cell r="A6967" t="str">
            <v>C&amp;I</v>
          </cell>
          <cell r="B6967">
            <v>6</v>
          </cell>
          <cell r="C6967" t="str">
            <v>X</v>
          </cell>
          <cell r="D6967" t="str">
            <v>PCT</v>
          </cell>
          <cell r="E6967" t="str">
            <v>Tonnage: tons&lt;2</v>
          </cell>
          <cell r="F6967">
            <v>61</v>
          </cell>
          <cell r="G6967">
            <v>4.0540330000000004</v>
          </cell>
          <cell r="H6967">
            <v>4.0559989999999999</v>
          </cell>
          <cell r="I6967">
            <v>-0.68332139999999997</v>
          </cell>
          <cell r="J6967">
            <v>-0.27960960000000001</v>
          </cell>
          <cell r="K6967">
            <v>0</v>
          </cell>
          <cell r="L6967">
            <v>0.27960960000000001</v>
          </cell>
          <cell r="M6967">
            <v>0.68332139999999997</v>
          </cell>
          <cell r="N6967">
            <v>0.68332139999999997</v>
          </cell>
          <cell r="O6967">
            <v>5</v>
          </cell>
        </row>
        <row r="6968">
          <cell r="A6968" t="str">
            <v>C&amp;I</v>
          </cell>
          <cell r="B6968">
            <v>7</v>
          </cell>
          <cell r="C6968" t="str">
            <v>X</v>
          </cell>
          <cell r="D6968" t="str">
            <v>PCT</v>
          </cell>
          <cell r="E6968" t="str">
            <v>Tonnage: tons&lt;2</v>
          </cell>
          <cell r="F6968">
            <v>60</v>
          </cell>
          <cell r="G6968">
            <v>5.0367629999999997</v>
          </cell>
          <cell r="H6968">
            <v>5.5279990000000003</v>
          </cell>
          <cell r="I6968">
            <v>-0.6870984</v>
          </cell>
          <cell r="J6968">
            <v>-0.28115509999999999</v>
          </cell>
          <cell r="K6968">
            <v>0</v>
          </cell>
          <cell r="L6968">
            <v>0.28115509999999999</v>
          </cell>
          <cell r="M6968">
            <v>0.6870984</v>
          </cell>
          <cell r="N6968">
            <v>0.6870984</v>
          </cell>
          <cell r="O6968">
            <v>5</v>
          </cell>
        </row>
        <row r="6969">
          <cell r="A6969" t="str">
            <v>C&amp;I</v>
          </cell>
          <cell r="B6969">
            <v>8</v>
          </cell>
          <cell r="C6969" t="str">
            <v>X</v>
          </cell>
          <cell r="D6969" t="str">
            <v>PCT</v>
          </cell>
          <cell r="E6969" t="str">
            <v>Tonnage: tons&lt;2</v>
          </cell>
          <cell r="F6969">
            <v>60.5</v>
          </cell>
          <cell r="G6969">
            <v>5.5174789999999998</v>
          </cell>
          <cell r="H6969">
            <v>5.3919980000000001</v>
          </cell>
          <cell r="I6969">
            <v>-0.69010939999999998</v>
          </cell>
          <cell r="J6969">
            <v>-0.2823872</v>
          </cell>
          <cell r="K6969">
            <v>0</v>
          </cell>
          <cell r="L6969">
            <v>0.2823872</v>
          </cell>
          <cell r="M6969">
            <v>0.69010939999999998</v>
          </cell>
          <cell r="N6969">
            <v>0.69010939999999998</v>
          </cell>
          <cell r="O6969">
            <v>5</v>
          </cell>
        </row>
        <row r="6970">
          <cell r="A6970" t="str">
            <v>C&amp;I</v>
          </cell>
          <cell r="B6970">
            <v>9</v>
          </cell>
          <cell r="C6970" t="str">
            <v>X</v>
          </cell>
          <cell r="D6970" t="str">
            <v>PCT</v>
          </cell>
          <cell r="E6970" t="str">
            <v>Tonnage: tons&lt;2</v>
          </cell>
          <cell r="F6970">
            <v>64</v>
          </cell>
          <cell r="G6970">
            <v>6.2630929999999996</v>
          </cell>
          <cell r="H6970">
            <v>6.0319979999999997</v>
          </cell>
          <cell r="I6970">
            <v>-0.72077159999999996</v>
          </cell>
          <cell r="J6970">
            <v>-0.29493390000000003</v>
          </cell>
          <cell r="K6970">
            <v>0</v>
          </cell>
          <cell r="L6970">
            <v>0.29493390000000003</v>
          </cell>
          <cell r="M6970">
            <v>0.72077159999999996</v>
          </cell>
          <cell r="N6970">
            <v>0.72077159999999996</v>
          </cell>
          <cell r="O6970">
            <v>5</v>
          </cell>
        </row>
        <row r="6971">
          <cell r="A6971" t="str">
            <v>C&amp;I</v>
          </cell>
          <cell r="B6971">
            <v>10</v>
          </cell>
          <cell r="C6971" t="str">
            <v>X</v>
          </cell>
          <cell r="D6971" t="str">
            <v>PCT</v>
          </cell>
          <cell r="E6971" t="str">
            <v>Tonnage: tons&lt;2</v>
          </cell>
          <cell r="F6971">
            <v>66.5</v>
          </cell>
          <cell r="G6971">
            <v>7.9036860000000004</v>
          </cell>
          <cell r="H6971">
            <v>7.6879980000000003</v>
          </cell>
          <cell r="I6971">
            <v>-0.74567850000000002</v>
          </cell>
          <cell r="J6971">
            <v>-0.3051256</v>
          </cell>
          <cell r="K6971">
            <v>0</v>
          </cell>
          <cell r="L6971">
            <v>0.3051256</v>
          </cell>
          <cell r="M6971">
            <v>0.74567850000000002</v>
          </cell>
          <cell r="N6971">
            <v>0.74567850000000002</v>
          </cell>
          <cell r="O6971">
            <v>5</v>
          </cell>
        </row>
        <row r="6972">
          <cell r="A6972" t="str">
            <v>C&amp;I</v>
          </cell>
          <cell r="B6972">
            <v>11</v>
          </cell>
          <cell r="C6972" t="str">
            <v>X</v>
          </cell>
          <cell r="D6972" t="str">
            <v>PCT</v>
          </cell>
          <cell r="E6972" t="str">
            <v>Tonnage: tons&lt;2</v>
          </cell>
          <cell r="F6972">
            <v>70.5</v>
          </cell>
          <cell r="G6972">
            <v>8.8953199999999999</v>
          </cell>
          <cell r="H6972">
            <v>7.6159980000000003</v>
          </cell>
          <cell r="I6972">
            <v>-0.78170070000000003</v>
          </cell>
          <cell r="J6972">
            <v>-0.31986560000000003</v>
          </cell>
          <cell r="K6972">
            <v>0</v>
          </cell>
          <cell r="L6972">
            <v>0.31986560000000003</v>
          </cell>
          <cell r="M6972">
            <v>0.78170070000000003</v>
          </cell>
          <cell r="N6972">
            <v>0.78170070000000003</v>
          </cell>
          <cell r="O6972">
            <v>5</v>
          </cell>
        </row>
        <row r="6973">
          <cell r="A6973" t="str">
            <v>C&amp;I</v>
          </cell>
          <cell r="B6973">
            <v>12</v>
          </cell>
          <cell r="C6973" t="str">
            <v>X</v>
          </cell>
          <cell r="D6973" t="str">
            <v>PCT</v>
          </cell>
          <cell r="E6973" t="str">
            <v>Tonnage: tons&lt;2</v>
          </cell>
          <cell r="F6973">
            <v>75</v>
          </cell>
          <cell r="G6973">
            <v>10.56536</v>
          </cell>
          <cell r="H6973">
            <v>9.4479980000000001</v>
          </cell>
          <cell r="I6973">
            <v>-0.81605240000000001</v>
          </cell>
          <cell r="J6973">
            <v>-0.3339221</v>
          </cell>
          <cell r="K6973">
            <v>0</v>
          </cell>
          <cell r="L6973">
            <v>0.3339221</v>
          </cell>
          <cell r="M6973">
            <v>0.81605240000000001</v>
          </cell>
          <cell r="N6973">
            <v>0.81605240000000001</v>
          </cell>
          <cell r="O6973">
            <v>5</v>
          </cell>
        </row>
        <row r="6974">
          <cell r="A6974" t="str">
            <v>C&amp;I</v>
          </cell>
          <cell r="B6974">
            <v>13</v>
          </cell>
          <cell r="C6974" t="str">
            <v>X</v>
          </cell>
          <cell r="D6974" t="str">
            <v>PCT</v>
          </cell>
          <cell r="E6974" t="str">
            <v>Tonnage: tons&lt;2</v>
          </cell>
          <cell r="F6974">
            <v>79</v>
          </cell>
          <cell r="G6974">
            <v>12.34496</v>
          </cell>
          <cell r="H6974">
            <v>12.656000000000001</v>
          </cell>
          <cell r="I6974">
            <v>-0.7527218</v>
          </cell>
          <cell r="J6974">
            <v>-0.3080077</v>
          </cell>
          <cell r="K6974">
            <v>0</v>
          </cell>
          <cell r="L6974">
            <v>0.3080077</v>
          </cell>
          <cell r="M6974">
            <v>0.7527218</v>
          </cell>
          <cell r="N6974">
            <v>0.7527218</v>
          </cell>
          <cell r="O6974">
            <v>5</v>
          </cell>
        </row>
        <row r="6975">
          <cell r="A6975" t="str">
            <v>C&amp;I</v>
          </cell>
          <cell r="B6975">
            <v>14</v>
          </cell>
          <cell r="C6975" t="str">
            <v>X</v>
          </cell>
          <cell r="D6975" t="str">
            <v>PCT</v>
          </cell>
          <cell r="E6975" t="str">
            <v>Tonnage: tons&lt;2</v>
          </cell>
          <cell r="F6975">
            <v>82</v>
          </cell>
          <cell r="G6975">
            <v>13.50723</v>
          </cell>
          <cell r="H6975">
            <v>14.616</v>
          </cell>
          <cell r="I6975">
            <v>-0.79256139999999997</v>
          </cell>
          <cell r="J6975">
            <v>-0.32430969999999998</v>
          </cell>
          <cell r="K6975">
            <v>0</v>
          </cell>
          <cell r="L6975">
            <v>0.32430969999999998</v>
          </cell>
          <cell r="M6975">
            <v>0.79256139999999997</v>
          </cell>
          <cell r="N6975">
            <v>0.79256139999999997</v>
          </cell>
          <cell r="O6975">
            <v>5</v>
          </cell>
        </row>
        <row r="6976">
          <cell r="A6976" t="str">
            <v>C&amp;I</v>
          </cell>
          <cell r="B6976">
            <v>15</v>
          </cell>
          <cell r="C6976" t="str">
            <v>X</v>
          </cell>
          <cell r="D6976" t="str">
            <v>PCT</v>
          </cell>
          <cell r="E6976" t="str">
            <v>Tonnage: tons&lt;2</v>
          </cell>
          <cell r="F6976">
            <v>85.5</v>
          </cell>
          <cell r="G6976">
            <v>13.2471</v>
          </cell>
          <cell r="H6976">
            <v>14.224</v>
          </cell>
          <cell r="I6976">
            <v>-0.73881289999999999</v>
          </cell>
          <cell r="J6976">
            <v>-0.30231619999999998</v>
          </cell>
          <cell r="K6976">
            <v>0</v>
          </cell>
          <cell r="L6976">
            <v>0.30231619999999998</v>
          </cell>
          <cell r="M6976">
            <v>0.73881289999999999</v>
          </cell>
          <cell r="N6976">
            <v>0.73881289999999999</v>
          </cell>
          <cell r="O6976">
            <v>5</v>
          </cell>
        </row>
        <row r="6977">
          <cell r="A6977" t="str">
            <v>C&amp;I</v>
          </cell>
          <cell r="B6977">
            <v>16</v>
          </cell>
          <cell r="C6977" t="str">
            <v>X</v>
          </cell>
          <cell r="D6977" t="str">
            <v>PCT</v>
          </cell>
          <cell r="E6977" t="str">
            <v>Tonnage: tons&lt;2</v>
          </cell>
          <cell r="F6977">
            <v>87.5</v>
          </cell>
          <cell r="G6977">
            <v>13.12912</v>
          </cell>
          <cell r="H6977">
            <v>15.023999999999999</v>
          </cell>
          <cell r="I6977">
            <v>-0.74487119999999996</v>
          </cell>
          <cell r="J6977">
            <v>-0.30479519999999999</v>
          </cell>
          <cell r="K6977">
            <v>0</v>
          </cell>
          <cell r="L6977">
            <v>0.30479519999999999</v>
          </cell>
          <cell r="M6977">
            <v>0.74487119999999996</v>
          </cell>
          <cell r="N6977">
            <v>0.74487119999999996</v>
          </cell>
          <cell r="O6977">
            <v>5</v>
          </cell>
        </row>
        <row r="6978">
          <cell r="A6978" t="str">
            <v>C&amp;I</v>
          </cell>
          <cell r="B6978">
            <v>17</v>
          </cell>
          <cell r="C6978" t="str">
            <v>X</v>
          </cell>
          <cell r="D6978" t="str">
            <v>PCT</v>
          </cell>
          <cell r="E6978" t="str">
            <v>Tonnage: tons&lt;2</v>
          </cell>
          <cell r="F6978">
            <v>88.5</v>
          </cell>
          <cell r="G6978">
            <v>12.038779999999999</v>
          </cell>
          <cell r="H6978">
            <v>14.016</v>
          </cell>
          <cell r="I6978">
            <v>-1.3189329999999999</v>
          </cell>
          <cell r="J6978">
            <v>-0.53969659999999997</v>
          </cell>
          <cell r="K6978">
            <v>0</v>
          </cell>
          <cell r="L6978">
            <v>0.53969659999999997</v>
          </cell>
          <cell r="M6978">
            <v>1.3189329999999999</v>
          </cell>
          <cell r="N6978">
            <v>1.3189329999999999</v>
          </cell>
          <cell r="O6978">
            <v>5</v>
          </cell>
        </row>
        <row r="6979">
          <cell r="A6979" t="str">
            <v>C&amp;I</v>
          </cell>
          <cell r="B6979">
            <v>18</v>
          </cell>
          <cell r="C6979" t="str">
            <v>X</v>
          </cell>
          <cell r="D6979" t="str">
            <v>PCT</v>
          </cell>
          <cell r="E6979" t="str">
            <v>Tonnage: tons&lt;2</v>
          </cell>
          <cell r="F6979">
            <v>86</v>
          </cell>
          <cell r="G6979">
            <v>11.89728</v>
          </cell>
          <cell r="H6979">
            <v>13.824</v>
          </cell>
          <cell r="I6979">
            <v>-1.093904</v>
          </cell>
          <cell r="J6979">
            <v>-0.44761649999999997</v>
          </cell>
          <cell r="K6979">
            <v>0</v>
          </cell>
          <cell r="L6979">
            <v>0.44761649999999997</v>
          </cell>
          <cell r="M6979">
            <v>1.093904</v>
          </cell>
          <cell r="N6979">
            <v>1.093904</v>
          </cell>
          <cell r="O6979">
            <v>5</v>
          </cell>
        </row>
        <row r="6980">
          <cell r="A6980" t="str">
            <v>C&amp;I</v>
          </cell>
          <cell r="B6980">
            <v>19</v>
          </cell>
          <cell r="C6980" t="str">
            <v>X</v>
          </cell>
          <cell r="D6980" t="str">
            <v>PCT</v>
          </cell>
          <cell r="E6980" t="str">
            <v>Tonnage: tons&lt;2</v>
          </cell>
          <cell r="F6980">
            <v>83</v>
          </cell>
          <cell r="G6980">
            <v>13.891170000000001</v>
          </cell>
          <cell r="H6980">
            <v>12.247999999999999</v>
          </cell>
          <cell r="I6980">
            <v>-1.051893</v>
          </cell>
          <cell r="J6980">
            <v>-0.43042599999999998</v>
          </cell>
          <cell r="K6980">
            <v>0</v>
          </cell>
          <cell r="L6980">
            <v>0.43042599999999998</v>
          </cell>
          <cell r="M6980">
            <v>1.051893</v>
          </cell>
          <cell r="N6980">
            <v>1.051893</v>
          </cell>
          <cell r="O6980">
            <v>5</v>
          </cell>
        </row>
        <row r="6981">
          <cell r="A6981" t="str">
            <v>C&amp;I</v>
          </cell>
          <cell r="B6981">
            <v>20</v>
          </cell>
          <cell r="C6981" t="str">
            <v>X</v>
          </cell>
          <cell r="D6981" t="str">
            <v>PCT</v>
          </cell>
          <cell r="E6981" t="str">
            <v>Tonnage: tons&lt;2</v>
          </cell>
          <cell r="F6981">
            <v>78.5</v>
          </cell>
          <cell r="G6981">
            <v>12.901540000000001</v>
          </cell>
          <cell r="H6981">
            <v>9.6239989999999995</v>
          </cell>
          <cell r="I6981">
            <v>-1.049658</v>
          </cell>
          <cell r="J6981">
            <v>-0.42951139999999999</v>
          </cell>
          <cell r="K6981">
            <v>0</v>
          </cell>
          <cell r="L6981">
            <v>0.42951139999999999</v>
          </cell>
          <cell r="M6981">
            <v>1.049658</v>
          </cell>
          <cell r="N6981">
            <v>1.049658</v>
          </cell>
          <cell r="O6981">
            <v>5</v>
          </cell>
        </row>
        <row r="6982">
          <cell r="A6982" t="str">
            <v>C&amp;I</v>
          </cell>
          <cell r="B6982">
            <v>21</v>
          </cell>
          <cell r="C6982" t="str">
            <v>X</v>
          </cell>
          <cell r="D6982" t="str">
            <v>PCT</v>
          </cell>
          <cell r="E6982" t="str">
            <v>Tonnage: tons&lt;2</v>
          </cell>
          <cell r="F6982">
            <v>74.5</v>
          </cell>
          <cell r="G6982">
            <v>11.70373</v>
          </cell>
          <cell r="H6982">
            <v>9.9679979999999997</v>
          </cell>
          <cell r="I6982">
            <v>-0.86909570000000003</v>
          </cell>
          <cell r="J6982">
            <v>-0.35562690000000002</v>
          </cell>
          <cell r="K6982">
            <v>0</v>
          </cell>
          <cell r="L6982">
            <v>0.35562690000000002</v>
          </cell>
          <cell r="M6982">
            <v>0.86909570000000003</v>
          </cell>
          <cell r="N6982">
            <v>0.86909570000000003</v>
          </cell>
          <cell r="O6982">
            <v>5</v>
          </cell>
        </row>
        <row r="6983">
          <cell r="A6983" t="str">
            <v>C&amp;I</v>
          </cell>
          <cell r="B6983">
            <v>22</v>
          </cell>
          <cell r="C6983" t="str">
            <v>X</v>
          </cell>
          <cell r="D6983" t="str">
            <v>PCT</v>
          </cell>
          <cell r="E6983" t="str">
            <v>Tonnage: tons&lt;2</v>
          </cell>
          <cell r="F6983">
            <v>73</v>
          </cell>
          <cell r="G6983">
            <v>10.329879999999999</v>
          </cell>
          <cell r="H6983">
            <v>9.1439979999999998</v>
          </cell>
          <cell r="I6983">
            <v>-0.92976239999999999</v>
          </cell>
          <cell r="J6983">
            <v>-0.38045119999999999</v>
          </cell>
          <cell r="K6983">
            <v>0</v>
          </cell>
          <cell r="L6983">
            <v>0.38045119999999999</v>
          </cell>
          <cell r="M6983">
            <v>0.92976239999999999</v>
          </cell>
          <cell r="N6983">
            <v>0.92976239999999999</v>
          </cell>
          <cell r="O6983">
            <v>5</v>
          </cell>
        </row>
        <row r="6984">
          <cell r="A6984" t="str">
            <v>C&amp;I</v>
          </cell>
          <cell r="B6984">
            <v>23</v>
          </cell>
          <cell r="C6984" t="str">
            <v>X</v>
          </cell>
          <cell r="D6984" t="str">
            <v>PCT</v>
          </cell>
          <cell r="E6984" t="str">
            <v>Tonnage: tons&lt;2</v>
          </cell>
          <cell r="F6984">
            <v>71.5</v>
          </cell>
          <cell r="G6984">
            <v>7.1930870000000002</v>
          </cell>
          <cell r="H6984">
            <v>8.1359980000000007</v>
          </cell>
          <cell r="I6984">
            <v>-0.83534189999999997</v>
          </cell>
          <cell r="J6984">
            <v>-0.34181509999999998</v>
          </cell>
          <cell r="K6984">
            <v>0</v>
          </cell>
          <cell r="L6984">
            <v>0.34181509999999998</v>
          </cell>
          <cell r="M6984">
            <v>0.83534189999999997</v>
          </cell>
          <cell r="N6984">
            <v>0.83534189999999997</v>
          </cell>
          <cell r="O6984">
            <v>5</v>
          </cell>
        </row>
        <row r="6985">
          <cell r="A6985" t="str">
            <v>C&amp;I</v>
          </cell>
          <cell r="B6985">
            <v>24</v>
          </cell>
          <cell r="C6985" t="str">
            <v>X</v>
          </cell>
          <cell r="D6985" t="str">
            <v>PCT</v>
          </cell>
          <cell r="E6985" t="str">
            <v>Tonnage: tons&lt;2</v>
          </cell>
          <cell r="F6985">
            <v>71</v>
          </cell>
          <cell r="G6985">
            <v>5.2899789999999998</v>
          </cell>
          <cell r="H6985">
            <v>5.7359970000000002</v>
          </cell>
          <cell r="I6985">
            <v>-0.75454460000000001</v>
          </cell>
          <cell r="J6985">
            <v>-0.30875360000000002</v>
          </cell>
          <cell r="K6985">
            <v>0</v>
          </cell>
          <cell r="L6985">
            <v>0.30875360000000002</v>
          </cell>
          <cell r="M6985">
            <v>0.75454460000000001</v>
          </cell>
          <cell r="N6985">
            <v>0.75454460000000001</v>
          </cell>
          <cell r="O6985">
            <v>5</v>
          </cell>
        </row>
        <row r="6986">
          <cell r="A6986" t="str">
            <v>C&amp;I</v>
          </cell>
          <cell r="B6986">
            <v>1</v>
          </cell>
          <cell r="C6986" t="str">
            <v>X</v>
          </cell>
          <cell r="D6986" t="str">
            <v>Switch</v>
          </cell>
          <cell r="E6986" t="str">
            <v>ACs per customer: 1</v>
          </cell>
          <cell r="F6986">
            <v>63.671599999999998</v>
          </cell>
          <cell r="G6986">
            <v>1.835412</v>
          </cell>
          <cell r="H6986">
            <v>1.83257</v>
          </cell>
          <cell r="I6986">
            <v>-0.20023730000000001</v>
          </cell>
          <cell r="J6986">
            <v>-8.1935499999999994E-2</v>
          </cell>
          <cell r="K6986">
            <v>0</v>
          </cell>
          <cell r="L6986">
            <v>8.1935499999999994E-2</v>
          </cell>
          <cell r="M6986">
            <v>0.20023730000000001</v>
          </cell>
          <cell r="N6986">
            <v>0.20023730000000001</v>
          </cell>
          <cell r="O6986">
            <v>35</v>
          </cell>
        </row>
        <row r="6987">
          <cell r="A6987" t="str">
            <v>C&amp;I</v>
          </cell>
          <cell r="B6987">
            <v>2</v>
          </cell>
          <cell r="C6987" t="str">
            <v>X</v>
          </cell>
          <cell r="D6987" t="str">
            <v>Switch</v>
          </cell>
          <cell r="E6987" t="str">
            <v>ACs per customer: 1</v>
          </cell>
          <cell r="F6987">
            <v>62.616799999999998</v>
          </cell>
          <cell r="G6987">
            <v>1.804</v>
          </cell>
          <cell r="H6987">
            <v>1.6491849999999999</v>
          </cell>
          <cell r="I6987">
            <v>-0.1986144</v>
          </cell>
          <cell r="J6987">
            <v>-8.1271399999999994E-2</v>
          </cell>
          <cell r="K6987">
            <v>0</v>
          </cell>
          <cell r="L6987">
            <v>8.1271399999999994E-2</v>
          </cell>
          <cell r="M6987">
            <v>0.1986144</v>
          </cell>
          <cell r="N6987">
            <v>0.1986144</v>
          </cell>
          <cell r="O6987">
            <v>35</v>
          </cell>
        </row>
        <row r="6988">
          <cell r="A6988" t="str">
            <v>C&amp;I</v>
          </cell>
          <cell r="B6988">
            <v>3</v>
          </cell>
          <cell r="C6988" t="str">
            <v>X</v>
          </cell>
          <cell r="D6988" t="str">
            <v>Switch</v>
          </cell>
          <cell r="E6988" t="str">
            <v>ACs per customer: 1</v>
          </cell>
          <cell r="F6988">
            <v>62.062100000000001</v>
          </cell>
          <cell r="G6988">
            <v>1.5704359999999999</v>
          </cell>
          <cell r="H6988">
            <v>1.474253</v>
          </cell>
          <cell r="I6988">
            <v>-0.19716030000000001</v>
          </cell>
          <cell r="J6988">
            <v>-8.0676399999999995E-2</v>
          </cell>
          <cell r="K6988">
            <v>0</v>
          </cell>
          <cell r="L6988">
            <v>8.0676399999999995E-2</v>
          </cell>
          <cell r="M6988">
            <v>0.19716030000000001</v>
          </cell>
          <cell r="N6988">
            <v>0.19716030000000001</v>
          </cell>
          <cell r="O6988">
            <v>35</v>
          </cell>
        </row>
        <row r="6989">
          <cell r="A6989" t="str">
            <v>C&amp;I</v>
          </cell>
          <cell r="B6989">
            <v>4</v>
          </cell>
          <cell r="C6989" t="str">
            <v>X</v>
          </cell>
          <cell r="D6989" t="str">
            <v>Switch</v>
          </cell>
          <cell r="E6989" t="str">
            <v>ACs per customer: 1</v>
          </cell>
          <cell r="F6989">
            <v>60.671599999999998</v>
          </cell>
          <cell r="G6989">
            <v>1.540041</v>
          </cell>
          <cell r="H6989">
            <v>1.4604509999999999</v>
          </cell>
          <cell r="I6989">
            <v>-0.19680629999999999</v>
          </cell>
          <cell r="J6989">
            <v>-8.0531500000000006E-2</v>
          </cell>
          <cell r="K6989">
            <v>0</v>
          </cell>
          <cell r="L6989">
            <v>8.0531500000000006E-2</v>
          </cell>
          <cell r="M6989">
            <v>0.19680629999999999</v>
          </cell>
          <cell r="N6989">
            <v>0.19680629999999999</v>
          </cell>
          <cell r="O6989">
            <v>35</v>
          </cell>
        </row>
        <row r="6990">
          <cell r="A6990" t="str">
            <v>C&amp;I</v>
          </cell>
          <cell r="B6990">
            <v>5</v>
          </cell>
          <cell r="C6990" t="str">
            <v>X</v>
          </cell>
          <cell r="D6990" t="str">
            <v>Switch</v>
          </cell>
          <cell r="E6990" t="str">
            <v>ACs per customer: 1</v>
          </cell>
          <cell r="F6990">
            <v>60.671599999999998</v>
          </cell>
          <cell r="G6990">
            <v>1.5166539999999999</v>
          </cell>
          <cell r="H6990">
            <v>1.4102669999999999</v>
          </cell>
          <cell r="I6990">
            <v>-0.1954938</v>
          </cell>
          <cell r="J6990">
            <v>-7.9994499999999996E-2</v>
          </cell>
          <cell r="K6990">
            <v>0</v>
          </cell>
          <cell r="L6990">
            <v>7.9994499999999996E-2</v>
          </cell>
          <cell r="M6990">
            <v>0.1954938</v>
          </cell>
          <cell r="N6990">
            <v>0.1954938</v>
          </cell>
          <cell r="O6990">
            <v>35</v>
          </cell>
        </row>
        <row r="6991">
          <cell r="A6991" t="str">
            <v>C&amp;I</v>
          </cell>
          <cell r="B6991">
            <v>6</v>
          </cell>
          <cell r="C6991" t="str">
            <v>X</v>
          </cell>
          <cell r="D6991" t="str">
            <v>Switch</v>
          </cell>
          <cell r="E6991" t="str">
            <v>ACs per customer: 1</v>
          </cell>
          <cell r="F6991">
            <v>60.562100000000001</v>
          </cell>
          <cell r="G6991">
            <v>1.587996</v>
          </cell>
          <cell r="H6991">
            <v>1.437214</v>
          </cell>
          <cell r="I6991">
            <v>-0.1951406</v>
          </cell>
          <cell r="J6991">
            <v>-7.9850000000000004E-2</v>
          </cell>
          <cell r="K6991">
            <v>0</v>
          </cell>
          <cell r="L6991">
            <v>7.9850000000000004E-2</v>
          </cell>
          <cell r="M6991">
            <v>0.1951406</v>
          </cell>
          <cell r="N6991">
            <v>0.1951406</v>
          </cell>
          <cell r="O6991">
            <v>35</v>
          </cell>
        </row>
        <row r="6992">
          <cell r="A6992" t="str">
            <v>C&amp;I</v>
          </cell>
          <cell r="B6992">
            <v>7</v>
          </cell>
          <cell r="C6992" t="str">
            <v>X</v>
          </cell>
          <cell r="D6992" t="str">
            <v>Switch</v>
          </cell>
          <cell r="E6992" t="str">
            <v>ACs per customer: 1</v>
          </cell>
          <cell r="F6992">
            <v>59.671599999999998</v>
          </cell>
          <cell r="G6992">
            <v>1.603696</v>
          </cell>
          <cell r="H6992">
            <v>1.7407919999999999</v>
          </cell>
          <cell r="I6992">
            <v>-0.19591210000000001</v>
          </cell>
          <cell r="J6992">
            <v>-8.0165700000000006E-2</v>
          </cell>
          <cell r="K6992">
            <v>0</v>
          </cell>
          <cell r="L6992">
            <v>8.0165700000000006E-2</v>
          </cell>
          <cell r="M6992">
            <v>0.19591210000000001</v>
          </cell>
          <cell r="N6992">
            <v>0.19591210000000001</v>
          </cell>
          <cell r="O6992">
            <v>35</v>
          </cell>
        </row>
        <row r="6993">
          <cell r="A6993" t="str">
            <v>C&amp;I</v>
          </cell>
          <cell r="B6993">
            <v>8</v>
          </cell>
          <cell r="C6993" t="str">
            <v>X</v>
          </cell>
          <cell r="D6993" t="str">
            <v>Switch</v>
          </cell>
          <cell r="E6993" t="str">
            <v>ACs per customer: 1</v>
          </cell>
          <cell r="F6993">
            <v>60.5</v>
          </cell>
          <cell r="G6993">
            <v>1.9062589999999999</v>
          </cell>
          <cell r="H6993">
            <v>1.925352</v>
          </cell>
          <cell r="I6993">
            <v>-0.19784499999999999</v>
          </cell>
          <cell r="J6993">
            <v>-8.0956600000000004E-2</v>
          </cell>
          <cell r="K6993">
            <v>0</v>
          </cell>
          <cell r="L6993">
            <v>8.0956600000000004E-2</v>
          </cell>
          <cell r="M6993">
            <v>0.19784499999999999</v>
          </cell>
          <cell r="N6993">
            <v>0.19784499999999999</v>
          </cell>
          <cell r="O6993">
            <v>35</v>
          </cell>
        </row>
        <row r="6994">
          <cell r="A6994" t="str">
            <v>C&amp;I</v>
          </cell>
          <cell r="B6994">
            <v>9</v>
          </cell>
          <cell r="C6994" t="str">
            <v>X</v>
          </cell>
          <cell r="D6994" t="str">
            <v>Switch</v>
          </cell>
          <cell r="E6994" t="str">
            <v>ACs per customer: 1</v>
          </cell>
          <cell r="F6994">
            <v>64.218900000000005</v>
          </cell>
          <cell r="G6994">
            <v>2.5456970000000001</v>
          </cell>
          <cell r="H6994">
            <v>2.2448299999999999</v>
          </cell>
          <cell r="I6994">
            <v>-0.21451799999999999</v>
          </cell>
          <cell r="J6994">
            <v>-8.7778999999999996E-2</v>
          </cell>
          <cell r="K6994">
            <v>0</v>
          </cell>
          <cell r="L6994">
            <v>8.7778999999999996E-2</v>
          </cell>
          <cell r="M6994">
            <v>0.21451799999999999</v>
          </cell>
          <cell r="N6994">
            <v>0.21451799999999999</v>
          </cell>
          <cell r="O6994">
            <v>35</v>
          </cell>
        </row>
        <row r="6995">
          <cell r="A6995" t="str">
            <v>C&amp;I</v>
          </cell>
          <cell r="B6995">
            <v>10</v>
          </cell>
          <cell r="C6995" t="str">
            <v>X</v>
          </cell>
          <cell r="D6995" t="str">
            <v>Switch</v>
          </cell>
          <cell r="E6995" t="str">
            <v>ACs per customer: 1</v>
          </cell>
          <cell r="F6995">
            <v>66.773700000000005</v>
          </cell>
          <cell r="G6995">
            <v>2.9548100000000002</v>
          </cell>
          <cell r="H6995">
            <v>3.1688580000000002</v>
          </cell>
          <cell r="I6995">
            <v>-0.22492210000000001</v>
          </cell>
          <cell r="J6995">
            <v>-9.2036300000000001E-2</v>
          </cell>
          <cell r="K6995">
            <v>0</v>
          </cell>
          <cell r="L6995">
            <v>9.2036300000000001E-2</v>
          </cell>
          <cell r="M6995">
            <v>0.22492210000000001</v>
          </cell>
          <cell r="N6995">
            <v>0.22492210000000001</v>
          </cell>
          <cell r="O6995">
            <v>35</v>
          </cell>
        </row>
        <row r="6996">
          <cell r="A6996" t="str">
            <v>C&amp;I</v>
          </cell>
          <cell r="B6996">
            <v>11</v>
          </cell>
          <cell r="C6996" t="str">
            <v>X</v>
          </cell>
          <cell r="D6996" t="str">
            <v>Switch</v>
          </cell>
          <cell r="E6996" t="str">
            <v>ACs per customer: 1</v>
          </cell>
          <cell r="F6996">
            <v>70.773700000000005</v>
          </cell>
          <cell r="G6996">
            <v>3.6032459999999999</v>
          </cell>
          <cell r="H6996">
            <v>3.3347910000000001</v>
          </cell>
          <cell r="I6996">
            <v>-0.27008799999999999</v>
          </cell>
          <cell r="J6996">
            <v>-0.1105178</v>
          </cell>
          <cell r="K6996">
            <v>0</v>
          </cell>
          <cell r="L6996">
            <v>0.1105178</v>
          </cell>
          <cell r="M6996">
            <v>0.27008799999999999</v>
          </cell>
          <cell r="N6996">
            <v>0.27008799999999999</v>
          </cell>
          <cell r="O6996">
            <v>35</v>
          </cell>
        </row>
        <row r="6997">
          <cell r="A6997" t="str">
            <v>C&amp;I</v>
          </cell>
          <cell r="B6997">
            <v>12</v>
          </cell>
          <cell r="C6997" t="str">
            <v>X</v>
          </cell>
          <cell r="D6997" t="str">
            <v>Switch</v>
          </cell>
          <cell r="E6997" t="str">
            <v>ACs per customer: 1</v>
          </cell>
          <cell r="F6997">
            <v>74.945300000000003</v>
          </cell>
          <cell r="G6997">
            <v>4.2085150000000002</v>
          </cell>
          <cell r="H6997">
            <v>4.1492560000000003</v>
          </cell>
          <cell r="I6997">
            <v>-0.28973850000000001</v>
          </cell>
          <cell r="J6997">
            <v>-0.1185586</v>
          </cell>
          <cell r="K6997">
            <v>0</v>
          </cell>
          <cell r="L6997">
            <v>0.1185586</v>
          </cell>
          <cell r="M6997">
            <v>0.28973850000000001</v>
          </cell>
          <cell r="N6997">
            <v>0.28973850000000001</v>
          </cell>
          <cell r="O6997">
            <v>35</v>
          </cell>
        </row>
        <row r="6998">
          <cell r="A6998" t="str">
            <v>C&amp;I</v>
          </cell>
          <cell r="B6998">
            <v>13</v>
          </cell>
          <cell r="C6998" t="str">
            <v>X</v>
          </cell>
          <cell r="D6998" t="str">
            <v>Switch</v>
          </cell>
          <cell r="E6998" t="str">
            <v>ACs per customer: 1</v>
          </cell>
          <cell r="F6998">
            <v>79.054699999999997</v>
          </cell>
          <cell r="G6998">
            <v>4.1832320000000003</v>
          </cell>
          <cell r="H6998">
            <v>4.6710479999999999</v>
          </cell>
          <cell r="I6998">
            <v>-0.25748900000000002</v>
          </cell>
          <cell r="J6998">
            <v>-0.10536239999999999</v>
          </cell>
          <cell r="K6998">
            <v>0</v>
          </cell>
          <cell r="L6998">
            <v>0.10536239999999999</v>
          </cell>
          <cell r="M6998">
            <v>0.25748900000000002</v>
          </cell>
          <cell r="N6998">
            <v>0.25748900000000002</v>
          </cell>
          <cell r="O6998">
            <v>35</v>
          </cell>
        </row>
        <row r="6999">
          <cell r="A6999" t="str">
            <v>C&amp;I</v>
          </cell>
          <cell r="B6999">
            <v>14</v>
          </cell>
          <cell r="C6999" t="str">
            <v>X</v>
          </cell>
          <cell r="D6999" t="str">
            <v>Switch</v>
          </cell>
          <cell r="E6999" t="str">
            <v>ACs per customer: 1</v>
          </cell>
          <cell r="F6999">
            <v>82.218900000000005</v>
          </cell>
          <cell r="G6999">
            <v>4.8020589999999999</v>
          </cell>
          <cell r="H6999">
            <v>5.2747960000000003</v>
          </cell>
          <cell r="I6999">
            <v>-0.2535269</v>
          </cell>
          <cell r="J6999">
            <v>-0.10374120000000001</v>
          </cell>
          <cell r="K6999">
            <v>0</v>
          </cell>
          <cell r="L6999">
            <v>0.10374120000000001</v>
          </cell>
          <cell r="M6999">
            <v>0.2535269</v>
          </cell>
          <cell r="N6999">
            <v>0.2535269</v>
          </cell>
          <cell r="O6999">
            <v>35</v>
          </cell>
        </row>
        <row r="7000">
          <cell r="A7000" t="str">
            <v>C&amp;I</v>
          </cell>
          <cell r="B7000">
            <v>15</v>
          </cell>
          <cell r="C7000" t="str">
            <v>X</v>
          </cell>
          <cell r="D7000" t="str">
            <v>Switch</v>
          </cell>
          <cell r="E7000" t="str">
            <v>ACs per customer: 1</v>
          </cell>
          <cell r="F7000">
            <v>85.609499999999997</v>
          </cell>
          <cell r="G7000">
            <v>5.7930460000000004</v>
          </cell>
          <cell r="H7000">
            <v>5.1602100000000002</v>
          </cell>
          <cell r="I7000">
            <v>-0.24367630000000001</v>
          </cell>
          <cell r="J7000">
            <v>-9.9710400000000005E-2</v>
          </cell>
          <cell r="K7000">
            <v>0</v>
          </cell>
          <cell r="L7000">
            <v>9.9710400000000005E-2</v>
          </cell>
          <cell r="M7000">
            <v>0.24367630000000001</v>
          </cell>
          <cell r="N7000">
            <v>0.24367630000000001</v>
          </cell>
          <cell r="O7000">
            <v>35</v>
          </cell>
        </row>
        <row r="7001">
          <cell r="A7001" t="str">
            <v>C&amp;I</v>
          </cell>
          <cell r="B7001">
            <v>16</v>
          </cell>
          <cell r="C7001" t="str">
            <v>X</v>
          </cell>
          <cell r="D7001" t="str">
            <v>Switch</v>
          </cell>
          <cell r="E7001" t="str">
            <v>ACs per customer: 1</v>
          </cell>
          <cell r="F7001">
            <v>87.445300000000003</v>
          </cell>
          <cell r="G7001">
            <v>5.707535</v>
          </cell>
          <cell r="H7001">
            <v>5.1586249999999998</v>
          </cell>
          <cell r="I7001">
            <v>-0.27869699999999997</v>
          </cell>
          <cell r="J7001">
            <v>-0.1140405</v>
          </cell>
          <cell r="K7001">
            <v>0</v>
          </cell>
          <cell r="L7001">
            <v>0.1140405</v>
          </cell>
          <cell r="M7001">
            <v>0.27869699999999997</v>
          </cell>
          <cell r="N7001">
            <v>0.27869699999999997</v>
          </cell>
          <cell r="O7001">
            <v>35</v>
          </cell>
        </row>
        <row r="7002">
          <cell r="A7002" t="str">
            <v>C&amp;I</v>
          </cell>
          <cell r="B7002">
            <v>17</v>
          </cell>
          <cell r="C7002" t="str">
            <v>X</v>
          </cell>
          <cell r="D7002" t="str">
            <v>Switch</v>
          </cell>
          <cell r="E7002" t="str">
            <v>ACs per customer: 1</v>
          </cell>
          <cell r="F7002">
            <v>88.335800000000006</v>
          </cell>
          <cell r="G7002">
            <v>5.3311780000000004</v>
          </cell>
          <cell r="H7002">
            <v>4.8648259999999999</v>
          </cell>
          <cell r="I7002">
            <v>-0.28074100000000002</v>
          </cell>
          <cell r="J7002">
            <v>-0.11487700000000001</v>
          </cell>
          <cell r="K7002">
            <v>0</v>
          </cell>
          <cell r="L7002">
            <v>0.11487700000000001</v>
          </cell>
          <cell r="M7002">
            <v>0.28074100000000002</v>
          </cell>
          <cell r="N7002">
            <v>0.28074100000000002</v>
          </cell>
          <cell r="O7002">
            <v>35</v>
          </cell>
        </row>
        <row r="7003">
          <cell r="A7003" t="str">
            <v>C&amp;I</v>
          </cell>
          <cell r="B7003">
            <v>18</v>
          </cell>
          <cell r="C7003" t="str">
            <v>X</v>
          </cell>
          <cell r="D7003" t="str">
            <v>Switch</v>
          </cell>
          <cell r="E7003" t="str">
            <v>ACs per customer: 1</v>
          </cell>
          <cell r="F7003">
            <v>86.218900000000005</v>
          </cell>
          <cell r="G7003">
            <v>4.9258090000000001</v>
          </cell>
          <cell r="H7003">
            <v>4.6243420000000004</v>
          </cell>
          <cell r="I7003">
            <v>-0.26019569999999997</v>
          </cell>
          <cell r="J7003">
            <v>-0.10647</v>
          </cell>
          <cell r="K7003">
            <v>0</v>
          </cell>
          <cell r="L7003">
            <v>0.10647</v>
          </cell>
          <cell r="M7003">
            <v>0.26019569999999997</v>
          </cell>
          <cell r="N7003">
            <v>0.26019569999999997</v>
          </cell>
          <cell r="O7003">
            <v>35</v>
          </cell>
        </row>
        <row r="7004">
          <cell r="A7004" t="str">
            <v>C&amp;I</v>
          </cell>
          <cell r="B7004">
            <v>19</v>
          </cell>
          <cell r="C7004" t="str">
            <v>X</v>
          </cell>
          <cell r="D7004" t="str">
            <v>Switch</v>
          </cell>
          <cell r="E7004" t="str">
            <v>ACs per customer: 1</v>
          </cell>
          <cell r="F7004">
            <v>83.164199999999994</v>
          </cell>
          <cell r="G7004">
            <v>3.4819390000000001</v>
          </cell>
          <cell r="H7004">
            <v>3.7889110000000001</v>
          </cell>
          <cell r="I7004">
            <v>-0.27180019999999999</v>
          </cell>
          <cell r="J7004">
            <v>-0.1112185</v>
          </cell>
          <cell r="K7004">
            <v>0</v>
          </cell>
          <cell r="L7004">
            <v>0.1112185</v>
          </cell>
          <cell r="M7004">
            <v>0.27180019999999999</v>
          </cell>
          <cell r="N7004">
            <v>0.27180019999999999</v>
          </cell>
          <cell r="O7004">
            <v>35</v>
          </cell>
        </row>
        <row r="7005">
          <cell r="A7005" t="str">
            <v>C&amp;I</v>
          </cell>
          <cell r="B7005">
            <v>20</v>
          </cell>
          <cell r="C7005" t="str">
            <v>X</v>
          </cell>
          <cell r="D7005" t="str">
            <v>Switch</v>
          </cell>
          <cell r="E7005" t="str">
            <v>ACs per customer: 1</v>
          </cell>
          <cell r="F7005">
            <v>78.445300000000003</v>
          </cell>
          <cell r="G7005">
            <v>2.980661</v>
          </cell>
          <cell r="H7005">
            <v>3.340176</v>
          </cell>
          <cell r="I7005">
            <v>-0.28960039999999998</v>
          </cell>
          <cell r="J7005">
            <v>-0.1185021</v>
          </cell>
          <cell r="K7005">
            <v>0</v>
          </cell>
          <cell r="L7005">
            <v>0.1185021</v>
          </cell>
          <cell r="M7005">
            <v>0.28960039999999998</v>
          </cell>
          <cell r="N7005">
            <v>0.28960039999999998</v>
          </cell>
          <cell r="O7005">
            <v>35</v>
          </cell>
        </row>
        <row r="7006">
          <cell r="A7006" t="str">
            <v>C&amp;I</v>
          </cell>
          <cell r="B7006">
            <v>21</v>
          </cell>
          <cell r="C7006" t="str">
            <v>X</v>
          </cell>
          <cell r="D7006" t="str">
            <v>Switch</v>
          </cell>
          <cell r="E7006" t="str">
            <v>ACs per customer: 1</v>
          </cell>
          <cell r="F7006">
            <v>74.281099999999995</v>
          </cell>
          <cell r="G7006">
            <v>2.8590580000000001</v>
          </cell>
          <cell r="H7006">
            <v>2.8458890000000001</v>
          </cell>
          <cell r="I7006">
            <v>-0.26729239999999999</v>
          </cell>
          <cell r="J7006">
            <v>-0.1093739</v>
          </cell>
          <cell r="K7006">
            <v>0</v>
          </cell>
          <cell r="L7006">
            <v>0.1093739</v>
          </cell>
          <cell r="M7006">
            <v>0.26729239999999999</v>
          </cell>
          <cell r="N7006">
            <v>0.26729239999999999</v>
          </cell>
          <cell r="O7006">
            <v>35</v>
          </cell>
        </row>
        <row r="7007">
          <cell r="A7007" t="str">
            <v>C&amp;I</v>
          </cell>
          <cell r="B7007">
            <v>22</v>
          </cell>
          <cell r="C7007" t="str">
            <v>X</v>
          </cell>
          <cell r="D7007" t="str">
            <v>Switch</v>
          </cell>
          <cell r="E7007" t="str">
            <v>ACs per customer: 1</v>
          </cell>
          <cell r="F7007">
            <v>72.835800000000006</v>
          </cell>
          <cell r="G7007">
            <v>2.2307079999999999</v>
          </cell>
          <cell r="H7007">
            <v>2.044918</v>
          </cell>
          <cell r="I7007">
            <v>-0.25915060000000001</v>
          </cell>
          <cell r="J7007">
            <v>-0.10604230000000001</v>
          </cell>
          <cell r="K7007">
            <v>0</v>
          </cell>
          <cell r="L7007">
            <v>0.10604230000000001</v>
          </cell>
          <cell r="M7007">
            <v>0.25915060000000001</v>
          </cell>
          <cell r="N7007">
            <v>0.25915060000000001</v>
          </cell>
          <cell r="O7007">
            <v>35</v>
          </cell>
        </row>
        <row r="7008">
          <cell r="A7008" t="str">
            <v>C&amp;I</v>
          </cell>
          <cell r="B7008">
            <v>23</v>
          </cell>
          <cell r="C7008" t="str">
            <v>X</v>
          </cell>
          <cell r="D7008" t="str">
            <v>Switch</v>
          </cell>
          <cell r="E7008" t="str">
            <v>ACs per customer: 1</v>
          </cell>
          <cell r="F7008">
            <v>71.335800000000006</v>
          </cell>
          <cell r="G7008">
            <v>2.1088749999999998</v>
          </cell>
          <cell r="H7008">
            <v>1.869469</v>
          </cell>
          <cell r="I7008">
            <v>-0.22786600000000001</v>
          </cell>
          <cell r="J7008">
            <v>-9.3240900000000002E-2</v>
          </cell>
          <cell r="K7008">
            <v>0</v>
          </cell>
          <cell r="L7008">
            <v>9.3240900000000002E-2</v>
          </cell>
          <cell r="M7008">
            <v>0.22786600000000001</v>
          </cell>
          <cell r="N7008">
            <v>0.22786600000000001</v>
          </cell>
          <cell r="O7008">
            <v>35</v>
          </cell>
        </row>
        <row r="7009">
          <cell r="A7009" t="str">
            <v>C&amp;I</v>
          </cell>
          <cell r="B7009">
            <v>24</v>
          </cell>
          <cell r="C7009" t="str">
            <v>X</v>
          </cell>
          <cell r="D7009" t="str">
            <v>Switch</v>
          </cell>
          <cell r="E7009" t="str">
            <v>ACs per customer: 1</v>
          </cell>
          <cell r="F7009">
            <v>70.726299999999995</v>
          </cell>
          <cell r="G7009">
            <v>2.03511</v>
          </cell>
          <cell r="H7009">
            <v>1.91408</v>
          </cell>
          <cell r="I7009">
            <v>-0.21521309999999999</v>
          </cell>
          <cell r="J7009">
            <v>-8.8063500000000003E-2</v>
          </cell>
          <cell r="K7009">
            <v>0</v>
          </cell>
          <cell r="L7009">
            <v>8.8063500000000003E-2</v>
          </cell>
          <cell r="M7009">
            <v>0.21521309999999999</v>
          </cell>
          <cell r="N7009">
            <v>0.21521309999999999</v>
          </cell>
          <cell r="O7009">
            <v>35</v>
          </cell>
        </row>
        <row r="7010">
          <cell r="A7010" t="str">
            <v>C&amp;I</v>
          </cell>
          <cell r="B7010">
            <v>1</v>
          </cell>
          <cell r="C7010" t="str">
            <v>X</v>
          </cell>
          <cell r="D7010" t="str">
            <v>Switch</v>
          </cell>
          <cell r="E7010" t="str">
            <v>All</v>
          </cell>
          <cell r="F7010">
            <v>63.671599999999998</v>
          </cell>
          <cell r="G7010">
            <v>1.835412</v>
          </cell>
          <cell r="H7010">
            <v>1.83257</v>
          </cell>
          <cell r="I7010">
            <v>-0.20023730000000001</v>
          </cell>
          <cell r="J7010">
            <v>-8.1935499999999994E-2</v>
          </cell>
          <cell r="K7010">
            <v>0</v>
          </cell>
          <cell r="L7010">
            <v>8.1935499999999994E-2</v>
          </cell>
          <cell r="M7010">
            <v>0.20023730000000001</v>
          </cell>
          <cell r="N7010">
            <v>0.20023730000000001</v>
          </cell>
          <cell r="O7010">
            <v>59</v>
          </cell>
        </row>
        <row r="7011">
          <cell r="A7011" t="str">
            <v>C&amp;I</v>
          </cell>
          <cell r="B7011">
            <v>2</v>
          </cell>
          <cell r="C7011" t="str">
            <v>X</v>
          </cell>
          <cell r="D7011" t="str">
            <v>Switch</v>
          </cell>
          <cell r="E7011" t="str">
            <v>All</v>
          </cell>
          <cell r="F7011">
            <v>62.616799999999998</v>
          </cell>
          <cell r="G7011">
            <v>1.804</v>
          </cell>
          <cell r="H7011">
            <v>1.6491849999999999</v>
          </cell>
          <cell r="I7011">
            <v>-0.1986144</v>
          </cell>
          <cell r="J7011">
            <v>-8.1271399999999994E-2</v>
          </cell>
          <cell r="K7011">
            <v>0</v>
          </cell>
          <cell r="L7011">
            <v>8.1271399999999994E-2</v>
          </cell>
          <cell r="M7011">
            <v>0.1986144</v>
          </cell>
          <cell r="N7011">
            <v>0.1986144</v>
          </cell>
          <cell r="O7011">
            <v>59</v>
          </cell>
        </row>
        <row r="7012">
          <cell r="A7012" t="str">
            <v>C&amp;I</v>
          </cell>
          <cell r="B7012">
            <v>3</v>
          </cell>
          <cell r="C7012" t="str">
            <v>X</v>
          </cell>
          <cell r="D7012" t="str">
            <v>Switch</v>
          </cell>
          <cell r="E7012" t="str">
            <v>All</v>
          </cell>
          <cell r="F7012">
            <v>62.062100000000001</v>
          </cell>
          <cell r="G7012">
            <v>1.5704359999999999</v>
          </cell>
          <cell r="H7012">
            <v>1.474253</v>
          </cell>
          <cell r="I7012">
            <v>-0.19716030000000001</v>
          </cell>
          <cell r="J7012">
            <v>-8.0676399999999995E-2</v>
          </cell>
          <cell r="K7012">
            <v>0</v>
          </cell>
          <cell r="L7012">
            <v>8.0676399999999995E-2</v>
          </cell>
          <cell r="M7012">
            <v>0.19716030000000001</v>
          </cell>
          <cell r="N7012">
            <v>0.19716030000000001</v>
          </cell>
          <cell r="O7012">
            <v>59</v>
          </cell>
        </row>
        <row r="7013">
          <cell r="A7013" t="str">
            <v>C&amp;I</v>
          </cell>
          <cell r="B7013">
            <v>4</v>
          </cell>
          <cell r="C7013" t="str">
            <v>X</v>
          </cell>
          <cell r="D7013" t="str">
            <v>Switch</v>
          </cell>
          <cell r="E7013" t="str">
            <v>All</v>
          </cell>
          <cell r="F7013">
            <v>60.671599999999998</v>
          </cell>
          <cell r="G7013">
            <v>1.540041</v>
          </cell>
          <cell r="H7013">
            <v>1.4604509999999999</v>
          </cell>
          <cell r="I7013">
            <v>-0.19680629999999999</v>
          </cell>
          <cell r="J7013">
            <v>-8.0531500000000006E-2</v>
          </cell>
          <cell r="K7013">
            <v>0</v>
          </cell>
          <cell r="L7013">
            <v>8.0531500000000006E-2</v>
          </cell>
          <cell r="M7013">
            <v>0.19680629999999999</v>
          </cell>
          <cell r="N7013">
            <v>0.19680629999999999</v>
          </cell>
          <cell r="O7013">
            <v>59</v>
          </cell>
        </row>
        <row r="7014">
          <cell r="A7014" t="str">
            <v>C&amp;I</v>
          </cell>
          <cell r="B7014">
            <v>5</v>
          </cell>
          <cell r="C7014" t="str">
            <v>X</v>
          </cell>
          <cell r="D7014" t="str">
            <v>Switch</v>
          </cell>
          <cell r="E7014" t="str">
            <v>All</v>
          </cell>
          <cell r="F7014">
            <v>60.671599999999998</v>
          </cell>
          <cell r="G7014">
            <v>1.5166539999999999</v>
          </cell>
          <cell r="H7014">
            <v>1.4102669999999999</v>
          </cell>
          <cell r="I7014">
            <v>-0.1954938</v>
          </cell>
          <cell r="J7014">
            <v>-7.9994499999999996E-2</v>
          </cell>
          <cell r="K7014">
            <v>0</v>
          </cell>
          <cell r="L7014">
            <v>7.9994499999999996E-2</v>
          </cell>
          <cell r="M7014">
            <v>0.1954938</v>
          </cell>
          <cell r="N7014">
            <v>0.1954938</v>
          </cell>
          <cell r="O7014">
            <v>59</v>
          </cell>
        </row>
        <row r="7015">
          <cell r="A7015" t="str">
            <v>C&amp;I</v>
          </cell>
          <cell r="B7015">
            <v>6</v>
          </cell>
          <cell r="C7015" t="str">
            <v>X</v>
          </cell>
          <cell r="D7015" t="str">
            <v>Switch</v>
          </cell>
          <cell r="E7015" t="str">
            <v>All</v>
          </cell>
          <cell r="F7015">
            <v>60.562100000000001</v>
          </cell>
          <cell r="G7015">
            <v>1.587996</v>
          </cell>
          <cell r="H7015">
            <v>1.437214</v>
          </cell>
          <cell r="I7015">
            <v>-0.1951406</v>
          </cell>
          <cell r="J7015">
            <v>-7.9850000000000004E-2</v>
          </cell>
          <cell r="K7015">
            <v>0</v>
          </cell>
          <cell r="L7015">
            <v>7.9850000000000004E-2</v>
          </cell>
          <cell r="M7015">
            <v>0.1951406</v>
          </cell>
          <cell r="N7015">
            <v>0.1951406</v>
          </cell>
          <cell r="O7015">
            <v>59</v>
          </cell>
        </row>
        <row r="7016">
          <cell r="A7016" t="str">
            <v>C&amp;I</v>
          </cell>
          <cell r="B7016">
            <v>7</v>
          </cell>
          <cell r="C7016" t="str">
            <v>X</v>
          </cell>
          <cell r="D7016" t="str">
            <v>Switch</v>
          </cell>
          <cell r="E7016" t="str">
            <v>All</v>
          </cell>
          <cell r="F7016">
            <v>59.671599999999998</v>
          </cell>
          <cell r="G7016">
            <v>1.603696</v>
          </cell>
          <cell r="H7016">
            <v>1.7407919999999999</v>
          </cell>
          <cell r="I7016">
            <v>-0.19591210000000001</v>
          </cell>
          <cell r="J7016">
            <v>-8.0165700000000006E-2</v>
          </cell>
          <cell r="K7016">
            <v>0</v>
          </cell>
          <cell r="L7016">
            <v>8.0165700000000006E-2</v>
          </cell>
          <cell r="M7016">
            <v>0.19591210000000001</v>
          </cell>
          <cell r="N7016">
            <v>0.19591210000000001</v>
          </cell>
          <cell r="O7016">
            <v>59</v>
          </cell>
        </row>
        <row r="7017">
          <cell r="A7017" t="str">
            <v>C&amp;I</v>
          </cell>
          <cell r="B7017">
            <v>8</v>
          </cell>
          <cell r="C7017" t="str">
            <v>X</v>
          </cell>
          <cell r="D7017" t="str">
            <v>Switch</v>
          </cell>
          <cell r="E7017" t="str">
            <v>All</v>
          </cell>
          <cell r="F7017">
            <v>60.5</v>
          </cell>
          <cell r="G7017">
            <v>1.9062589999999999</v>
          </cell>
          <cell r="H7017">
            <v>1.925352</v>
          </cell>
          <cell r="I7017">
            <v>-0.19784499999999999</v>
          </cell>
          <cell r="J7017">
            <v>-8.0956600000000004E-2</v>
          </cell>
          <cell r="K7017">
            <v>0</v>
          </cell>
          <cell r="L7017">
            <v>8.0956600000000004E-2</v>
          </cell>
          <cell r="M7017">
            <v>0.19784499999999999</v>
          </cell>
          <cell r="N7017">
            <v>0.19784499999999999</v>
          </cell>
          <cell r="O7017">
            <v>59</v>
          </cell>
        </row>
        <row r="7018">
          <cell r="A7018" t="str">
            <v>C&amp;I</v>
          </cell>
          <cell r="B7018">
            <v>9</v>
          </cell>
          <cell r="C7018" t="str">
            <v>X</v>
          </cell>
          <cell r="D7018" t="str">
            <v>Switch</v>
          </cell>
          <cell r="E7018" t="str">
            <v>All</v>
          </cell>
          <cell r="F7018">
            <v>64.218900000000005</v>
          </cell>
          <cell r="G7018">
            <v>2.5456970000000001</v>
          </cell>
          <cell r="H7018">
            <v>2.2448299999999999</v>
          </cell>
          <cell r="I7018">
            <v>-0.21451799999999999</v>
          </cell>
          <cell r="J7018">
            <v>-8.7778999999999996E-2</v>
          </cell>
          <cell r="K7018">
            <v>0</v>
          </cell>
          <cell r="L7018">
            <v>8.7778999999999996E-2</v>
          </cell>
          <cell r="M7018">
            <v>0.21451799999999999</v>
          </cell>
          <cell r="N7018">
            <v>0.21451799999999999</v>
          </cell>
          <cell r="O7018">
            <v>59</v>
          </cell>
        </row>
        <row r="7019">
          <cell r="A7019" t="str">
            <v>C&amp;I</v>
          </cell>
          <cell r="B7019">
            <v>10</v>
          </cell>
          <cell r="C7019" t="str">
            <v>X</v>
          </cell>
          <cell r="D7019" t="str">
            <v>Switch</v>
          </cell>
          <cell r="E7019" t="str">
            <v>All</v>
          </cell>
          <cell r="F7019">
            <v>66.773700000000005</v>
          </cell>
          <cell r="G7019">
            <v>2.9548100000000002</v>
          </cell>
          <cell r="H7019">
            <v>3.1688580000000002</v>
          </cell>
          <cell r="I7019">
            <v>-0.22492210000000001</v>
          </cell>
          <cell r="J7019">
            <v>-9.2036300000000001E-2</v>
          </cell>
          <cell r="K7019">
            <v>0</v>
          </cell>
          <cell r="L7019">
            <v>9.2036300000000001E-2</v>
          </cell>
          <cell r="M7019">
            <v>0.22492210000000001</v>
          </cell>
          <cell r="N7019">
            <v>0.22492210000000001</v>
          </cell>
          <cell r="O7019">
            <v>59</v>
          </cell>
        </row>
        <row r="7020">
          <cell r="A7020" t="str">
            <v>C&amp;I</v>
          </cell>
          <cell r="B7020">
            <v>11</v>
          </cell>
          <cell r="C7020" t="str">
            <v>X</v>
          </cell>
          <cell r="D7020" t="str">
            <v>Switch</v>
          </cell>
          <cell r="E7020" t="str">
            <v>All</v>
          </cell>
          <cell r="F7020">
            <v>70.773700000000005</v>
          </cell>
          <cell r="G7020">
            <v>3.6032459999999999</v>
          </cell>
          <cell r="H7020">
            <v>3.3347910000000001</v>
          </cell>
          <cell r="I7020">
            <v>-0.27008799999999999</v>
          </cell>
          <cell r="J7020">
            <v>-0.1105178</v>
          </cell>
          <cell r="K7020">
            <v>0</v>
          </cell>
          <cell r="L7020">
            <v>0.1105178</v>
          </cell>
          <cell r="M7020">
            <v>0.27008799999999999</v>
          </cell>
          <cell r="N7020">
            <v>0.27008799999999999</v>
          </cell>
          <cell r="O7020">
            <v>59</v>
          </cell>
        </row>
        <row r="7021">
          <cell r="A7021" t="str">
            <v>C&amp;I</v>
          </cell>
          <cell r="B7021">
            <v>12</v>
          </cell>
          <cell r="C7021" t="str">
            <v>X</v>
          </cell>
          <cell r="D7021" t="str">
            <v>Switch</v>
          </cell>
          <cell r="E7021" t="str">
            <v>All</v>
          </cell>
          <cell r="F7021">
            <v>74.945300000000003</v>
          </cell>
          <cell r="G7021">
            <v>4.2085150000000002</v>
          </cell>
          <cell r="H7021">
            <v>4.1492560000000003</v>
          </cell>
          <cell r="I7021">
            <v>-0.28973850000000001</v>
          </cell>
          <cell r="J7021">
            <v>-0.1185586</v>
          </cell>
          <cell r="K7021">
            <v>0</v>
          </cell>
          <cell r="L7021">
            <v>0.1185586</v>
          </cell>
          <cell r="M7021">
            <v>0.28973850000000001</v>
          </cell>
          <cell r="N7021">
            <v>0.28973850000000001</v>
          </cell>
          <cell r="O7021">
            <v>59</v>
          </cell>
        </row>
        <row r="7022">
          <cell r="A7022" t="str">
            <v>C&amp;I</v>
          </cell>
          <cell r="B7022">
            <v>13</v>
          </cell>
          <cell r="C7022" t="str">
            <v>X</v>
          </cell>
          <cell r="D7022" t="str">
            <v>Switch</v>
          </cell>
          <cell r="E7022" t="str">
            <v>All</v>
          </cell>
          <cell r="F7022">
            <v>79.054699999999997</v>
          </cell>
          <cell r="G7022">
            <v>4.1832320000000003</v>
          </cell>
          <cell r="H7022">
            <v>4.6710479999999999</v>
          </cell>
          <cell r="I7022">
            <v>-0.25748900000000002</v>
          </cell>
          <cell r="J7022">
            <v>-0.10536239999999999</v>
          </cell>
          <cell r="K7022">
            <v>0</v>
          </cell>
          <cell r="L7022">
            <v>0.10536239999999999</v>
          </cell>
          <cell r="M7022">
            <v>0.25748900000000002</v>
          </cell>
          <cell r="N7022">
            <v>0.25748900000000002</v>
          </cell>
          <cell r="O7022">
            <v>59</v>
          </cell>
        </row>
        <row r="7023">
          <cell r="A7023" t="str">
            <v>C&amp;I</v>
          </cell>
          <cell r="B7023">
            <v>14</v>
          </cell>
          <cell r="C7023" t="str">
            <v>X</v>
          </cell>
          <cell r="D7023" t="str">
            <v>Switch</v>
          </cell>
          <cell r="E7023" t="str">
            <v>All</v>
          </cell>
          <cell r="F7023">
            <v>82.218900000000005</v>
          </cell>
          <cell r="G7023">
            <v>4.8020589999999999</v>
          </cell>
          <cell r="H7023">
            <v>5.2747960000000003</v>
          </cell>
          <cell r="I7023">
            <v>-0.2535269</v>
          </cell>
          <cell r="J7023">
            <v>-0.10374120000000001</v>
          </cell>
          <cell r="K7023">
            <v>0</v>
          </cell>
          <cell r="L7023">
            <v>0.10374120000000001</v>
          </cell>
          <cell r="M7023">
            <v>0.2535269</v>
          </cell>
          <cell r="N7023">
            <v>0.2535269</v>
          </cell>
          <cell r="O7023">
            <v>59</v>
          </cell>
        </row>
        <row r="7024">
          <cell r="A7024" t="str">
            <v>C&amp;I</v>
          </cell>
          <cell r="B7024">
            <v>15</v>
          </cell>
          <cell r="C7024" t="str">
            <v>X</v>
          </cell>
          <cell r="D7024" t="str">
            <v>Switch</v>
          </cell>
          <cell r="E7024" t="str">
            <v>All</v>
          </cell>
          <cell r="F7024">
            <v>85.609499999999997</v>
          </cell>
          <cell r="G7024">
            <v>5.7930460000000004</v>
          </cell>
          <cell r="H7024">
            <v>5.1602100000000002</v>
          </cell>
          <cell r="I7024">
            <v>-0.24367630000000001</v>
          </cell>
          <cell r="J7024">
            <v>-9.9710400000000005E-2</v>
          </cell>
          <cell r="K7024">
            <v>0</v>
          </cell>
          <cell r="L7024">
            <v>9.9710400000000005E-2</v>
          </cell>
          <cell r="M7024">
            <v>0.24367630000000001</v>
          </cell>
          <cell r="N7024">
            <v>0.24367630000000001</v>
          </cell>
          <cell r="O7024">
            <v>59</v>
          </cell>
        </row>
        <row r="7025">
          <cell r="A7025" t="str">
            <v>C&amp;I</v>
          </cell>
          <cell r="B7025">
            <v>16</v>
          </cell>
          <cell r="C7025" t="str">
            <v>X</v>
          </cell>
          <cell r="D7025" t="str">
            <v>Switch</v>
          </cell>
          <cell r="E7025" t="str">
            <v>All</v>
          </cell>
          <cell r="F7025">
            <v>87.445300000000003</v>
          </cell>
          <cell r="G7025">
            <v>5.707535</v>
          </cell>
          <cell r="H7025">
            <v>5.1586249999999998</v>
          </cell>
          <cell r="I7025">
            <v>-0.27869699999999997</v>
          </cell>
          <cell r="J7025">
            <v>-0.1140405</v>
          </cell>
          <cell r="K7025">
            <v>0</v>
          </cell>
          <cell r="L7025">
            <v>0.1140405</v>
          </cell>
          <cell r="M7025">
            <v>0.27869699999999997</v>
          </cell>
          <cell r="N7025">
            <v>0.27869699999999997</v>
          </cell>
          <cell r="O7025">
            <v>59</v>
          </cell>
        </row>
        <row r="7026">
          <cell r="A7026" t="str">
            <v>C&amp;I</v>
          </cell>
          <cell r="B7026">
            <v>17</v>
          </cell>
          <cell r="C7026" t="str">
            <v>X</v>
          </cell>
          <cell r="D7026" t="str">
            <v>Switch</v>
          </cell>
          <cell r="E7026" t="str">
            <v>All</v>
          </cell>
          <cell r="F7026">
            <v>88.335800000000006</v>
          </cell>
          <cell r="G7026">
            <v>5.3311780000000004</v>
          </cell>
          <cell r="H7026">
            <v>4.8648259999999999</v>
          </cell>
          <cell r="I7026">
            <v>-0.28074100000000002</v>
          </cell>
          <cell r="J7026">
            <v>-0.11487700000000001</v>
          </cell>
          <cell r="K7026">
            <v>0</v>
          </cell>
          <cell r="L7026">
            <v>0.11487700000000001</v>
          </cell>
          <cell r="M7026">
            <v>0.28074100000000002</v>
          </cell>
          <cell r="N7026">
            <v>0.28074100000000002</v>
          </cell>
          <cell r="O7026">
            <v>59</v>
          </cell>
        </row>
        <row r="7027">
          <cell r="A7027" t="str">
            <v>C&amp;I</v>
          </cell>
          <cell r="B7027">
            <v>18</v>
          </cell>
          <cell r="C7027" t="str">
            <v>X</v>
          </cell>
          <cell r="D7027" t="str">
            <v>Switch</v>
          </cell>
          <cell r="E7027" t="str">
            <v>All</v>
          </cell>
          <cell r="F7027">
            <v>86.218900000000005</v>
          </cell>
          <cell r="G7027">
            <v>4.9258090000000001</v>
          </cell>
          <cell r="H7027">
            <v>4.6243420000000004</v>
          </cell>
          <cell r="I7027">
            <v>-0.26019569999999997</v>
          </cell>
          <cell r="J7027">
            <v>-0.10647</v>
          </cell>
          <cell r="K7027">
            <v>0</v>
          </cell>
          <cell r="L7027">
            <v>0.10647</v>
          </cell>
          <cell r="M7027">
            <v>0.26019569999999997</v>
          </cell>
          <cell r="N7027">
            <v>0.26019569999999997</v>
          </cell>
          <cell r="O7027">
            <v>59</v>
          </cell>
        </row>
        <row r="7028">
          <cell r="A7028" t="str">
            <v>C&amp;I</v>
          </cell>
          <cell r="B7028">
            <v>19</v>
          </cell>
          <cell r="C7028" t="str">
            <v>X</v>
          </cell>
          <cell r="D7028" t="str">
            <v>Switch</v>
          </cell>
          <cell r="E7028" t="str">
            <v>All</v>
          </cell>
          <cell r="F7028">
            <v>83.164199999999994</v>
          </cell>
          <cell r="G7028">
            <v>3.4819390000000001</v>
          </cell>
          <cell r="H7028">
            <v>3.7889110000000001</v>
          </cell>
          <cell r="I7028">
            <v>-0.27180019999999999</v>
          </cell>
          <cell r="J7028">
            <v>-0.1112185</v>
          </cell>
          <cell r="K7028">
            <v>0</v>
          </cell>
          <cell r="L7028">
            <v>0.1112185</v>
          </cell>
          <cell r="M7028">
            <v>0.27180019999999999</v>
          </cell>
          <cell r="N7028">
            <v>0.27180019999999999</v>
          </cell>
          <cell r="O7028">
            <v>59</v>
          </cell>
        </row>
        <row r="7029">
          <cell r="A7029" t="str">
            <v>C&amp;I</v>
          </cell>
          <cell r="B7029">
            <v>20</v>
          </cell>
          <cell r="C7029" t="str">
            <v>X</v>
          </cell>
          <cell r="D7029" t="str">
            <v>Switch</v>
          </cell>
          <cell r="E7029" t="str">
            <v>All</v>
          </cell>
          <cell r="F7029">
            <v>78.445300000000003</v>
          </cell>
          <cell r="G7029">
            <v>2.980661</v>
          </cell>
          <cell r="H7029">
            <v>3.340176</v>
          </cell>
          <cell r="I7029">
            <v>-0.28960039999999998</v>
          </cell>
          <cell r="J7029">
            <v>-0.1185021</v>
          </cell>
          <cell r="K7029">
            <v>0</v>
          </cell>
          <cell r="L7029">
            <v>0.1185021</v>
          </cell>
          <cell r="M7029">
            <v>0.28960039999999998</v>
          </cell>
          <cell r="N7029">
            <v>0.28960039999999998</v>
          </cell>
          <cell r="O7029">
            <v>59</v>
          </cell>
        </row>
        <row r="7030">
          <cell r="A7030" t="str">
            <v>C&amp;I</v>
          </cell>
          <cell r="B7030">
            <v>21</v>
          </cell>
          <cell r="C7030" t="str">
            <v>X</v>
          </cell>
          <cell r="D7030" t="str">
            <v>Switch</v>
          </cell>
          <cell r="E7030" t="str">
            <v>All</v>
          </cell>
          <cell r="F7030">
            <v>74.281099999999995</v>
          </cell>
          <cell r="G7030">
            <v>2.8590580000000001</v>
          </cell>
          <cell r="H7030">
            <v>2.8458890000000001</v>
          </cell>
          <cell r="I7030">
            <v>-0.26729239999999999</v>
          </cell>
          <cell r="J7030">
            <v>-0.1093739</v>
          </cell>
          <cell r="K7030">
            <v>0</v>
          </cell>
          <cell r="L7030">
            <v>0.1093739</v>
          </cell>
          <cell r="M7030">
            <v>0.26729239999999999</v>
          </cell>
          <cell r="N7030">
            <v>0.26729239999999999</v>
          </cell>
          <cell r="O7030">
            <v>59</v>
          </cell>
        </row>
        <row r="7031">
          <cell r="A7031" t="str">
            <v>C&amp;I</v>
          </cell>
          <cell r="B7031">
            <v>22</v>
          </cell>
          <cell r="C7031" t="str">
            <v>X</v>
          </cell>
          <cell r="D7031" t="str">
            <v>Switch</v>
          </cell>
          <cell r="E7031" t="str">
            <v>All</v>
          </cell>
          <cell r="F7031">
            <v>72.835800000000006</v>
          </cell>
          <cell r="G7031">
            <v>2.2307079999999999</v>
          </cell>
          <cell r="H7031">
            <v>2.044918</v>
          </cell>
          <cell r="I7031">
            <v>-0.25915060000000001</v>
          </cell>
          <cell r="J7031">
            <v>-0.10604230000000001</v>
          </cell>
          <cell r="K7031">
            <v>0</v>
          </cell>
          <cell r="L7031">
            <v>0.10604230000000001</v>
          </cell>
          <cell r="M7031">
            <v>0.25915060000000001</v>
          </cell>
          <cell r="N7031">
            <v>0.25915060000000001</v>
          </cell>
          <cell r="O7031">
            <v>59</v>
          </cell>
        </row>
        <row r="7032">
          <cell r="A7032" t="str">
            <v>C&amp;I</v>
          </cell>
          <cell r="B7032">
            <v>23</v>
          </cell>
          <cell r="C7032" t="str">
            <v>X</v>
          </cell>
          <cell r="D7032" t="str">
            <v>Switch</v>
          </cell>
          <cell r="E7032" t="str">
            <v>All</v>
          </cell>
          <cell r="F7032">
            <v>71.335800000000006</v>
          </cell>
          <cell r="G7032">
            <v>2.1088749999999998</v>
          </cell>
          <cell r="H7032">
            <v>1.869469</v>
          </cell>
          <cell r="I7032">
            <v>-0.22786600000000001</v>
          </cell>
          <cell r="J7032">
            <v>-9.3240900000000002E-2</v>
          </cell>
          <cell r="K7032">
            <v>0</v>
          </cell>
          <cell r="L7032">
            <v>9.3240900000000002E-2</v>
          </cell>
          <cell r="M7032">
            <v>0.22786600000000001</v>
          </cell>
          <cell r="N7032">
            <v>0.22786600000000001</v>
          </cell>
          <cell r="O7032">
            <v>59</v>
          </cell>
        </row>
        <row r="7033">
          <cell r="A7033" t="str">
            <v>C&amp;I</v>
          </cell>
          <cell r="B7033">
            <v>24</v>
          </cell>
          <cell r="C7033" t="str">
            <v>X</v>
          </cell>
          <cell r="D7033" t="str">
            <v>Switch</v>
          </cell>
          <cell r="E7033" t="str">
            <v>All</v>
          </cell>
          <cell r="F7033">
            <v>70.726299999999995</v>
          </cell>
          <cell r="G7033">
            <v>2.03511</v>
          </cell>
          <cell r="H7033">
            <v>1.91408</v>
          </cell>
          <cell r="I7033">
            <v>-0.21521309999999999</v>
          </cell>
          <cell r="J7033">
            <v>-8.8063500000000003E-2</v>
          </cell>
          <cell r="K7033">
            <v>0</v>
          </cell>
          <cell r="L7033">
            <v>8.8063500000000003E-2</v>
          </cell>
          <cell r="M7033">
            <v>0.21521309999999999</v>
          </cell>
          <cell r="N7033">
            <v>0.21521309999999999</v>
          </cell>
          <cell r="O7033">
            <v>59</v>
          </cell>
        </row>
        <row r="7034">
          <cell r="A7034" t="str">
            <v>C&amp;I</v>
          </cell>
          <cell r="B7034">
            <v>1</v>
          </cell>
          <cell r="C7034" t="str">
            <v>X</v>
          </cell>
          <cell r="D7034" t="str">
            <v>Switch</v>
          </cell>
          <cell r="E7034" t="str">
            <v>Building Age: &gt; 20 YEARS</v>
          </cell>
          <cell r="F7034">
            <v>64</v>
          </cell>
          <cell r="G7034">
            <v>2.4692400000000001</v>
          </cell>
          <cell r="H7034">
            <v>2.4410270000000001</v>
          </cell>
          <cell r="I7034">
            <v>-0.2403827</v>
          </cell>
          <cell r="J7034">
            <v>-9.8362599999999994E-2</v>
          </cell>
          <cell r="K7034">
            <v>0</v>
          </cell>
          <cell r="L7034">
            <v>9.8362599999999994E-2</v>
          </cell>
          <cell r="M7034">
            <v>0.2403827</v>
          </cell>
          <cell r="N7034">
            <v>0.2403827</v>
          </cell>
          <cell r="O7034">
            <v>28</v>
          </cell>
        </row>
        <row r="7035">
          <cell r="A7035" t="str">
            <v>C&amp;I</v>
          </cell>
          <cell r="B7035">
            <v>2</v>
          </cell>
          <cell r="C7035" t="str">
            <v>X</v>
          </cell>
          <cell r="D7035" t="str">
            <v>Switch</v>
          </cell>
          <cell r="E7035" t="str">
            <v>Building Age: &gt; 20 YEARS</v>
          </cell>
          <cell r="F7035">
            <v>63</v>
          </cell>
          <cell r="G7035">
            <v>2.414444</v>
          </cell>
          <cell r="H7035">
            <v>2.172447</v>
          </cell>
          <cell r="I7035">
            <v>-0.23815269999999999</v>
          </cell>
          <cell r="J7035">
            <v>-9.7450200000000001E-2</v>
          </cell>
          <cell r="K7035">
            <v>0</v>
          </cell>
          <cell r="L7035">
            <v>9.7450200000000001E-2</v>
          </cell>
          <cell r="M7035">
            <v>0.23815269999999999</v>
          </cell>
          <cell r="N7035">
            <v>0.23815269999999999</v>
          </cell>
          <cell r="O7035">
            <v>28</v>
          </cell>
        </row>
        <row r="7036">
          <cell r="A7036" t="str">
            <v>C&amp;I</v>
          </cell>
          <cell r="B7036">
            <v>3</v>
          </cell>
          <cell r="C7036" t="str">
            <v>X</v>
          </cell>
          <cell r="D7036" t="str">
            <v>Switch</v>
          </cell>
          <cell r="E7036" t="str">
            <v>Building Age: &gt; 20 YEARS</v>
          </cell>
          <cell r="F7036">
            <v>62.5</v>
          </cell>
          <cell r="G7036">
            <v>2.0668389999999999</v>
          </cell>
          <cell r="H7036">
            <v>1.9096740000000001</v>
          </cell>
          <cell r="I7036">
            <v>-0.23572879999999999</v>
          </cell>
          <cell r="J7036">
            <v>-9.6458299999999997E-2</v>
          </cell>
          <cell r="K7036">
            <v>0</v>
          </cell>
          <cell r="L7036">
            <v>9.6458299999999997E-2</v>
          </cell>
          <cell r="M7036">
            <v>0.23572879999999999</v>
          </cell>
          <cell r="N7036">
            <v>0.23572879999999999</v>
          </cell>
          <cell r="O7036">
            <v>28</v>
          </cell>
        </row>
        <row r="7037">
          <cell r="A7037" t="str">
            <v>C&amp;I</v>
          </cell>
          <cell r="B7037">
            <v>4</v>
          </cell>
          <cell r="C7037" t="str">
            <v>X</v>
          </cell>
          <cell r="D7037" t="str">
            <v>Switch</v>
          </cell>
          <cell r="E7037" t="str">
            <v>Building Age: &gt; 20 YEARS</v>
          </cell>
          <cell r="F7037">
            <v>61</v>
          </cell>
          <cell r="G7037">
            <v>2.0253190000000001</v>
          </cell>
          <cell r="H7037">
            <v>1.8869309999999999</v>
          </cell>
          <cell r="I7037">
            <v>-0.23539560000000001</v>
          </cell>
          <cell r="J7037">
            <v>-9.6322000000000005E-2</v>
          </cell>
          <cell r="K7037">
            <v>0</v>
          </cell>
          <cell r="L7037">
            <v>9.6322000000000005E-2</v>
          </cell>
          <cell r="M7037">
            <v>0.23539560000000001</v>
          </cell>
          <cell r="N7037">
            <v>0.23539560000000001</v>
          </cell>
          <cell r="O7037">
            <v>28</v>
          </cell>
        </row>
        <row r="7038">
          <cell r="A7038" t="str">
            <v>C&amp;I</v>
          </cell>
          <cell r="B7038">
            <v>5</v>
          </cell>
          <cell r="C7038" t="str">
            <v>X</v>
          </cell>
          <cell r="D7038" t="str">
            <v>Switch</v>
          </cell>
          <cell r="E7038" t="str">
            <v>Building Age: &gt; 20 YEARS</v>
          </cell>
          <cell r="F7038">
            <v>61</v>
          </cell>
          <cell r="G7038">
            <v>1.9897089999999999</v>
          </cell>
          <cell r="H7038">
            <v>1.8189949999999999</v>
          </cell>
          <cell r="I7038">
            <v>-0.23312579999999999</v>
          </cell>
          <cell r="J7038">
            <v>-9.5393199999999997E-2</v>
          </cell>
          <cell r="K7038">
            <v>0</v>
          </cell>
          <cell r="L7038">
            <v>9.5393199999999997E-2</v>
          </cell>
          <cell r="M7038">
            <v>0.23312579999999999</v>
          </cell>
          <cell r="N7038">
            <v>0.23312579999999999</v>
          </cell>
          <cell r="O7038">
            <v>28</v>
          </cell>
        </row>
        <row r="7039">
          <cell r="A7039" t="str">
            <v>C&amp;I</v>
          </cell>
          <cell r="B7039">
            <v>6</v>
          </cell>
          <cell r="C7039" t="str">
            <v>X</v>
          </cell>
          <cell r="D7039" t="str">
            <v>Switch</v>
          </cell>
          <cell r="E7039" t="str">
            <v>Building Age: &gt; 20 YEARS</v>
          </cell>
          <cell r="F7039">
            <v>61</v>
          </cell>
          <cell r="G7039">
            <v>2.1087340000000001</v>
          </cell>
          <cell r="H7039">
            <v>1.8631260000000001</v>
          </cell>
          <cell r="I7039">
            <v>-0.2321618</v>
          </cell>
          <cell r="J7039">
            <v>-9.4998700000000005E-2</v>
          </cell>
          <cell r="K7039">
            <v>0</v>
          </cell>
          <cell r="L7039">
            <v>9.4998700000000005E-2</v>
          </cell>
          <cell r="M7039">
            <v>0.2321618</v>
          </cell>
          <cell r="N7039">
            <v>0.2321618</v>
          </cell>
          <cell r="O7039">
            <v>28</v>
          </cell>
        </row>
        <row r="7040">
          <cell r="A7040" t="str">
            <v>C&amp;I</v>
          </cell>
          <cell r="B7040">
            <v>7</v>
          </cell>
          <cell r="C7040" t="str">
            <v>X</v>
          </cell>
          <cell r="D7040" t="str">
            <v>Switch</v>
          </cell>
          <cell r="E7040" t="str">
            <v>Building Age: &gt; 20 YEARS</v>
          </cell>
          <cell r="F7040">
            <v>60</v>
          </cell>
          <cell r="G7040">
            <v>2.0852550000000001</v>
          </cell>
          <cell r="H7040">
            <v>2.0874950000000001</v>
          </cell>
          <cell r="I7040">
            <v>-0.23109170000000001</v>
          </cell>
          <cell r="J7040">
            <v>-9.4560900000000003E-2</v>
          </cell>
          <cell r="K7040">
            <v>0</v>
          </cell>
          <cell r="L7040">
            <v>9.4560900000000003E-2</v>
          </cell>
          <cell r="M7040">
            <v>0.23109170000000001</v>
          </cell>
          <cell r="N7040">
            <v>0.23109170000000001</v>
          </cell>
          <cell r="O7040">
            <v>28</v>
          </cell>
        </row>
        <row r="7041">
          <cell r="A7041" t="str">
            <v>C&amp;I</v>
          </cell>
          <cell r="B7041">
            <v>8</v>
          </cell>
          <cell r="C7041" t="str">
            <v>X</v>
          </cell>
          <cell r="D7041" t="str">
            <v>Switch</v>
          </cell>
          <cell r="E7041" t="str">
            <v>Building Age: &gt; 20 YEARS</v>
          </cell>
          <cell r="F7041">
            <v>60.5</v>
          </cell>
          <cell r="G7041">
            <v>2.1391969999999998</v>
          </cell>
          <cell r="H7041">
            <v>1.9890680000000001</v>
          </cell>
          <cell r="I7041">
            <v>-0.231512</v>
          </cell>
          <cell r="J7041">
            <v>-9.4732800000000006E-2</v>
          </cell>
          <cell r="K7041">
            <v>0</v>
          </cell>
          <cell r="L7041">
            <v>9.4732800000000006E-2</v>
          </cell>
          <cell r="M7041">
            <v>0.231512</v>
          </cell>
          <cell r="N7041">
            <v>0.231512</v>
          </cell>
          <cell r="O7041">
            <v>28</v>
          </cell>
        </row>
        <row r="7042">
          <cell r="A7042" t="str">
            <v>C&amp;I</v>
          </cell>
          <cell r="B7042">
            <v>9</v>
          </cell>
          <cell r="C7042" t="str">
            <v>X</v>
          </cell>
          <cell r="D7042" t="str">
            <v>Switch</v>
          </cell>
          <cell r="E7042" t="str">
            <v>Building Age: &gt; 20 YEARS</v>
          </cell>
          <cell r="F7042">
            <v>64</v>
          </cell>
          <cell r="G7042">
            <v>2.5721289999999999</v>
          </cell>
          <cell r="H7042">
            <v>2.2935479999999999</v>
          </cell>
          <cell r="I7042">
            <v>-0.24863979999999999</v>
          </cell>
          <cell r="J7042">
            <v>-0.1017414</v>
          </cell>
          <cell r="K7042">
            <v>0</v>
          </cell>
          <cell r="L7042">
            <v>0.1017414</v>
          </cell>
          <cell r="M7042">
            <v>0.24863979999999999</v>
          </cell>
          <cell r="N7042">
            <v>0.24863979999999999</v>
          </cell>
          <cell r="O7042">
            <v>28</v>
          </cell>
        </row>
        <row r="7043">
          <cell r="A7043" t="str">
            <v>C&amp;I</v>
          </cell>
          <cell r="B7043">
            <v>10</v>
          </cell>
          <cell r="C7043" t="str">
            <v>X</v>
          </cell>
          <cell r="D7043" t="str">
            <v>Switch</v>
          </cell>
          <cell r="E7043" t="str">
            <v>Building Age: &gt; 20 YEARS</v>
          </cell>
          <cell r="F7043">
            <v>66.5</v>
          </cell>
          <cell r="G7043">
            <v>2.8681160000000001</v>
          </cell>
          <cell r="H7043">
            <v>2.9635030000000002</v>
          </cell>
          <cell r="I7043">
            <v>-0.24937770000000001</v>
          </cell>
          <cell r="J7043">
            <v>-0.1020433</v>
          </cell>
          <cell r="K7043">
            <v>0</v>
          </cell>
          <cell r="L7043">
            <v>0.1020433</v>
          </cell>
          <cell r="M7043">
            <v>0.24937770000000001</v>
          </cell>
          <cell r="N7043">
            <v>0.24937770000000001</v>
          </cell>
          <cell r="O7043">
            <v>28</v>
          </cell>
        </row>
        <row r="7044">
          <cell r="A7044" t="str">
            <v>C&amp;I</v>
          </cell>
          <cell r="B7044">
            <v>11</v>
          </cell>
          <cell r="C7044" t="str">
            <v>X</v>
          </cell>
          <cell r="D7044" t="str">
            <v>Switch</v>
          </cell>
          <cell r="E7044" t="str">
            <v>Building Age: &gt; 20 YEARS</v>
          </cell>
          <cell r="F7044">
            <v>70.5</v>
          </cell>
          <cell r="G7044">
            <v>3.3717079999999999</v>
          </cell>
          <cell r="H7044">
            <v>3.283595</v>
          </cell>
          <cell r="I7044">
            <v>-0.28826970000000002</v>
          </cell>
          <cell r="J7044">
            <v>-0.1179576</v>
          </cell>
          <cell r="K7044">
            <v>0</v>
          </cell>
          <cell r="L7044">
            <v>0.1179576</v>
          </cell>
          <cell r="M7044">
            <v>0.28826970000000002</v>
          </cell>
          <cell r="N7044">
            <v>0.28826970000000002</v>
          </cell>
          <cell r="O7044">
            <v>28</v>
          </cell>
        </row>
        <row r="7045">
          <cell r="A7045" t="str">
            <v>C&amp;I</v>
          </cell>
          <cell r="B7045">
            <v>12</v>
          </cell>
          <cell r="C7045" t="str">
            <v>X</v>
          </cell>
          <cell r="D7045" t="str">
            <v>Switch</v>
          </cell>
          <cell r="E7045" t="str">
            <v>Building Age: &gt; 20 YEARS</v>
          </cell>
          <cell r="F7045">
            <v>75</v>
          </cell>
          <cell r="G7045">
            <v>3.8762379999999999</v>
          </cell>
          <cell r="H7045">
            <v>3.89839</v>
          </cell>
          <cell r="I7045">
            <v>-0.32494200000000001</v>
          </cell>
          <cell r="J7045">
            <v>-0.13296359999999999</v>
          </cell>
          <cell r="K7045">
            <v>0</v>
          </cell>
          <cell r="L7045">
            <v>0.13296359999999999</v>
          </cell>
          <cell r="M7045">
            <v>0.32494200000000001</v>
          </cell>
          <cell r="N7045">
            <v>0.32494200000000001</v>
          </cell>
          <cell r="O7045">
            <v>28</v>
          </cell>
        </row>
        <row r="7046">
          <cell r="A7046" t="str">
            <v>C&amp;I</v>
          </cell>
          <cell r="B7046">
            <v>13</v>
          </cell>
          <cell r="C7046" t="str">
            <v>X</v>
          </cell>
          <cell r="D7046" t="str">
            <v>Switch</v>
          </cell>
          <cell r="E7046" t="str">
            <v>Building Age: &gt; 20 YEARS</v>
          </cell>
          <cell r="F7046">
            <v>79</v>
          </cell>
          <cell r="G7046">
            <v>3.6883050000000002</v>
          </cell>
          <cell r="H7046">
            <v>4.1459659999999996</v>
          </cell>
          <cell r="I7046">
            <v>-0.30828309999999998</v>
          </cell>
          <cell r="J7046">
            <v>-0.12614700000000001</v>
          </cell>
          <cell r="K7046">
            <v>0</v>
          </cell>
          <cell r="L7046">
            <v>0.12614700000000001</v>
          </cell>
          <cell r="M7046">
            <v>0.30828309999999998</v>
          </cell>
          <cell r="N7046">
            <v>0.30828309999999998</v>
          </cell>
          <cell r="O7046">
            <v>28</v>
          </cell>
        </row>
        <row r="7047">
          <cell r="A7047" t="str">
            <v>C&amp;I</v>
          </cell>
          <cell r="B7047">
            <v>14</v>
          </cell>
          <cell r="C7047" t="str">
            <v>X</v>
          </cell>
          <cell r="D7047" t="str">
            <v>Switch</v>
          </cell>
          <cell r="E7047" t="str">
            <v>Building Age: &gt; 20 YEARS</v>
          </cell>
          <cell r="F7047">
            <v>82</v>
          </cell>
          <cell r="G7047">
            <v>4.0645280000000001</v>
          </cell>
          <cell r="H7047">
            <v>4.6577250000000001</v>
          </cell>
          <cell r="I7047">
            <v>-0.313809</v>
          </cell>
          <cell r="J7047">
            <v>-0.1284081</v>
          </cell>
          <cell r="K7047">
            <v>0</v>
          </cell>
          <cell r="L7047">
            <v>0.1284081</v>
          </cell>
          <cell r="M7047">
            <v>0.313809</v>
          </cell>
          <cell r="N7047">
            <v>0.313809</v>
          </cell>
          <cell r="O7047">
            <v>28</v>
          </cell>
        </row>
        <row r="7048">
          <cell r="A7048" t="str">
            <v>C&amp;I</v>
          </cell>
          <cell r="B7048">
            <v>15</v>
          </cell>
          <cell r="C7048" t="str">
            <v>X</v>
          </cell>
          <cell r="D7048" t="str">
            <v>Switch</v>
          </cell>
          <cell r="E7048" t="str">
            <v>Building Age: &gt; 20 YEARS</v>
          </cell>
          <cell r="F7048">
            <v>85.5</v>
          </cell>
          <cell r="G7048">
            <v>5.4079829999999998</v>
          </cell>
          <cell r="H7048">
            <v>4.4230879999999999</v>
          </cell>
          <cell r="I7048">
            <v>-0.30233549999999998</v>
          </cell>
          <cell r="J7048">
            <v>-0.1237132</v>
          </cell>
          <cell r="K7048">
            <v>0</v>
          </cell>
          <cell r="L7048">
            <v>0.1237132</v>
          </cell>
          <cell r="M7048">
            <v>0.30233549999999998</v>
          </cell>
          <cell r="N7048">
            <v>0.30233549999999998</v>
          </cell>
          <cell r="O7048">
            <v>28</v>
          </cell>
        </row>
        <row r="7049">
          <cell r="A7049" t="str">
            <v>C&amp;I</v>
          </cell>
          <cell r="B7049">
            <v>16</v>
          </cell>
          <cell r="C7049" t="str">
            <v>X</v>
          </cell>
          <cell r="D7049" t="str">
            <v>Switch</v>
          </cell>
          <cell r="E7049" t="str">
            <v>Building Age: &gt; 20 YEARS</v>
          </cell>
          <cell r="F7049">
            <v>87.5</v>
          </cell>
          <cell r="G7049">
            <v>5.462021</v>
          </cell>
          <cell r="H7049">
            <v>4.6915969999999998</v>
          </cell>
          <cell r="I7049">
            <v>-0.33780179999999999</v>
          </cell>
          <cell r="J7049">
            <v>-0.13822570000000001</v>
          </cell>
          <cell r="K7049">
            <v>0</v>
          </cell>
          <cell r="L7049">
            <v>0.13822570000000001</v>
          </cell>
          <cell r="M7049">
            <v>0.33780179999999999</v>
          </cell>
          <cell r="N7049">
            <v>0.33780179999999999</v>
          </cell>
          <cell r="O7049">
            <v>28</v>
          </cell>
        </row>
        <row r="7050">
          <cell r="A7050" t="str">
            <v>C&amp;I</v>
          </cell>
          <cell r="B7050">
            <v>17</v>
          </cell>
          <cell r="C7050" t="str">
            <v>X</v>
          </cell>
          <cell r="D7050" t="str">
            <v>Switch</v>
          </cell>
          <cell r="E7050" t="str">
            <v>Building Age: &gt; 20 YEARS</v>
          </cell>
          <cell r="F7050">
            <v>88.5</v>
          </cell>
          <cell r="G7050">
            <v>4.7739500000000001</v>
          </cell>
          <cell r="H7050">
            <v>4.8037400000000003</v>
          </cell>
          <cell r="I7050">
            <v>-0.35147689999999998</v>
          </cell>
          <cell r="J7050">
            <v>-0.14382149999999999</v>
          </cell>
          <cell r="K7050">
            <v>0</v>
          </cell>
          <cell r="L7050">
            <v>0.14382149999999999</v>
          </cell>
          <cell r="M7050">
            <v>0.35147689999999998</v>
          </cell>
          <cell r="N7050">
            <v>0.35147689999999998</v>
          </cell>
          <cell r="O7050">
            <v>28</v>
          </cell>
        </row>
        <row r="7051">
          <cell r="A7051" t="str">
            <v>C&amp;I</v>
          </cell>
          <cell r="B7051">
            <v>18</v>
          </cell>
          <cell r="C7051" t="str">
            <v>X</v>
          </cell>
          <cell r="D7051" t="str">
            <v>Switch</v>
          </cell>
          <cell r="E7051" t="str">
            <v>Building Age: &gt; 20 YEARS</v>
          </cell>
          <cell r="F7051">
            <v>86</v>
          </cell>
          <cell r="G7051">
            <v>4.4674160000000001</v>
          </cell>
          <cell r="H7051">
            <v>4.4105860000000003</v>
          </cell>
          <cell r="I7051">
            <v>-0.28933619999999999</v>
          </cell>
          <cell r="J7051">
            <v>-0.118394</v>
          </cell>
          <cell r="K7051">
            <v>0</v>
          </cell>
          <cell r="L7051">
            <v>0.118394</v>
          </cell>
          <cell r="M7051">
            <v>0.28933619999999999</v>
          </cell>
          <cell r="N7051">
            <v>0.28933619999999999</v>
          </cell>
          <cell r="O7051">
            <v>28</v>
          </cell>
        </row>
        <row r="7052">
          <cell r="A7052" t="str">
            <v>C&amp;I</v>
          </cell>
          <cell r="B7052">
            <v>19</v>
          </cell>
          <cell r="C7052" t="str">
            <v>X</v>
          </cell>
          <cell r="D7052" t="str">
            <v>Switch</v>
          </cell>
          <cell r="E7052" t="str">
            <v>Building Age: &gt; 20 YEARS</v>
          </cell>
          <cell r="F7052">
            <v>83</v>
          </cell>
          <cell r="G7052">
            <v>3.76877</v>
          </cell>
          <cell r="H7052">
            <v>3.6151209999999998</v>
          </cell>
          <cell r="I7052">
            <v>-0.3086431</v>
          </cell>
          <cell r="J7052">
            <v>-0.1262943</v>
          </cell>
          <cell r="K7052">
            <v>0</v>
          </cell>
          <cell r="L7052">
            <v>0.1262943</v>
          </cell>
          <cell r="M7052">
            <v>0.3086431</v>
          </cell>
          <cell r="N7052">
            <v>0.3086431</v>
          </cell>
          <cell r="O7052">
            <v>28</v>
          </cell>
        </row>
        <row r="7053">
          <cell r="A7053" t="str">
            <v>C&amp;I</v>
          </cell>
          <cell r="B7053">
            <v>20</v>
          </cell>
          <cell r="C7053" t="str">
            <v>X</v>
          </cell>
          <cell r="D7053" t="str">
            <v>Switch</v>
          </cell>
          <cell r="E7053" t="str">
            <v>Building Age: &gt; 20 YEARS</v>
          </cell>
          <cell r="F7053">
            <v>78.5</v>
          </cell>
          <cell r="G7053">
            <v>3.7779509999999998</v>
          </cell>
          <cell r="H7053">
            <v>4.153073</v>
          </cell>
          <cell r="I7053">
            <v>-0.34383140000000001</v>
          </cell>
          <cell r="J7053">
            <v>-0.14069300000000001</v>
          </cell>
          <cell r="K7053">
            <v>0</v>
          </cell>
          <cell r="L7053">
            <v>0.14069300000000001</v>
          </cell>
          <cell r="M7053">
            <v>0.34383140000000001</v>
          </cell>
          <cell r="N7053">
            <v>0.34383140000000001</v>
          </cell>
          <cell r="O7053">
            <v>28</v>
          </cell>
        </row>
        <row r="7054">
          <cell r="A7054" t="str">
            <v>C&amp;I</v>
          </cell>
          <cell r="B7054">
            <v>21</v>
          </cell>
          <cell r="C7054" t="str">
            <v>X</v>
          </cell>
          <cell r="D7054" t="str">
            <v>Switch</v>
          </cell>
          <cell r="E7054" t="str">
            <v>Building Age: &gt; 20 YEARS</v>
          </cell>
          <cell r="F7054">
            <v>74.5</v>
          </cell>
          <cell r="G7054">
            <v>3.9228489999999998</v>
          </cell>
          <cell r="H7054">
            <v>3.929665</v>
          </cell>
          <cell r="I7054">
            <v>-0.3229573</v>
          </cell>
          <cell r="J7054">
            <v>-0.13215150000000001</v>
          </cell>
          <cell r="K7054">
            <v>0</v>
          </cell>
          <cell r="L7054">
            <v>0.13215150000000001</v>
          </cell>
          <cell r="M7054">
            <v>0.3229573</v>
          </cell>
          <cell r="N7054">
            <v>0.3229573</v>
          </cell>
          <cell r="O7054">
            <v>28</v>
          </cell>
        </row>
        <row r="7055">
          <cell r="A7055" t="str">
            <v>C&amp;I</v>
          </cell>
          <cell r="B7055">
            <v>22</v>
          </cell>
          <cell r="C7055" t="str">
            <v>X</v>
          </cell>
          <cell r="D7055" t="str">
            <v>Switch</v>
          </cell>
          <cell r="E7055" t="str">
            <v>Building Age: &gt; 20 YEARS</v>
          </cell>
          <cell r="F7055">
            <v>73</v>
          </cell>
          <cell r="G7055">
            <v>3.0351520000000001</v>
          </cell>
          <cell r="H7055">
            <v>2.6728049999999999</v>
          </cell>
          <cell r="I7055">
            <v>-0.31990849999999998</v>
          </cell>
          <cell r="J7055">
            <v>-0.13090399999999999</v>
          </cell>
          <cell r="K7055">
            <v>0</v>
          </cell>
          <cell r="L7055">
            <v>0.13090399999999999</v>
          </cell>
          <cell r="M7055">
            <v>0.31990849999999998</v>
          </cell>
          <cell r="N7055">
            <v>0.31990849999999998</v>
          </cell>
          <cell r="O7055">
            <v>28</v>
          </cell>
        </row>
        <row r="7056">
          <cell r="A7056" t="str">
            <v>C&amp;I</v>
          </cell>
          <cell r="B7056">
            <v>23</v>
          </cell>
          <cell r="C7056" t="str">
            <v>X</v>
          </cell>
          <cell r="D7056" t="str">
            <v>Switch</v>
          </cell>
          <cell r="E7056" t="str">
            <v>Building Age: &gt; 20 YEARS</v>
          </cell>
          <cell r="F7056">
            <v>71.5</v>
          </cell>
          <cell r="G7056">
            <v>2.8767320000000001</v>
          </cell>
          <cell r="H7056">
            <v>2.4098099999999998</v>
          </cell>
          <cell r="I7056">
            <v>-0.27717320000000001</v>
          </cell>
          <cell r="J7056">
            <v>-0.113417</v>
          </cell>
          <cell r="K7056">
            <v>0</v>
          </cell>
          <cell r="L7056">
            <v>0.113417</v>
          </cell>
          <cell r="M7056">
            <v>0.27717320000000001</v>
          </cell>
          <cell r="N7056">
            <v>0.27717320000000001</v>
          </cell>
          <cell r="O7056">
            <v>28</v>
          </cell>
        </row>
        <row r="7057">
          <cell r="A7057" t="str">
            <v>C&amp;I</v>
          </cell>
          <cell r="B7057">
            <v>24</v>
          </cell>
          <cell r="C7057" t="str">
            <v>X</v>
          </cell>
          <cell r="D7057" t="str">
            <v>Switch</v>
          </cell>
          <cell r="E7057" t="str">
            <v>Building Age: &gt; 20 YEARS</v>
          </cell>
          <cell r="F7057">
            <v>71</v>
          </cell>
          <cell r="G7057">
            <v>2.7564899999999999</v>
          </cell>
          <cell r="H7057">
            <v>2.5575589999999999</v>
          </cell>
          <cell r="I7057">
            <v>-0.26017560000000001</v>
          </cell>
          <cell r="J7057">
            <v>-0.10646170000000001</v>
          </cell>
          <cell r="K7057">
            <v>0</v>
          </cell>
          <cell r="L7057">
            <v>0.10646170000000001</v>
          </cell>
          <cell r="M7057">
            <v>0.26017560000000001</v>
          </cell>
          <cell r="N7057">
            <v>0.26017560000000001</v>
          </cell>
          <cell r="O7057">
            <v>28</v>
          </cell>
        </row>
        <row r="7058">
          <cell r="A7058" t="str">
            <v>C&amp;I</v>
          </cell>
          <cell r="B7058">
            <v>1</v>
          </cell>
          <cell r="C7058" t="str">
            <v>X</v>
          </cell>
          <cell r="D7058" t="str">
            <v>Switch</v>
          </cell>
          <cell r="E7058" t="str">
            <v>Enrollment Date Quintile: 2nd Latest</v>
          </cell>
          <cell r="F7058">
            <v>64</v>
          </cell>
          <cell r="G7058">
            <v>0.53962429999999995</v>
          </cell>
          <cell r="H7058">
            <v>0.43053330000000001</v>
          </cell>
          <cell r="I7058">
            <v>-0.35668850000000002</v>
          </cell>
          <cell r="J7058">
            <v>-0.145954</v>
          </cell>
          <cell r="K7058">
            <v>0</v>
          </cell>
          <cell r="L7058">
            <v>0.145954</v>
          </cell>
          <cell r="M7058">
            <v>0.35668850000000002</v>
          </cell>
          <cell r="N7058">
            <v>0.35668850000000002</v>
          </cell>
          <cell r="O7058">
            <v>7</v>
          </cell>
        </row>
        <row r="7059">
          <cell r="A7059" t="str">
            <v>C&amp;I</v>
          </cell>
          <cell r="B7059">
            <v>2</v>
          </cell>
          <cell r="C7059" t="str">
            <v>X</v>
          </cell>
          <cell r="D7059" t="str">
            <v>Switch</v>
          </cell>
          <cell r="E7059" t="str">
            <v>Enrollment Date Quintile: 2nd Latest</v>
          </cell>
          <cell r="F7059">
            <v>63</v>
          </cell>
          <cell r="G7059">
            <v>0.53876679999999999</v>
          </cell>
          <cell r="H7059">
            <v>0.3796332</v>
          </cell>
          <cell r="I7059">
            <v>-0.3539293</v>
          </cell>
          <cell r="J7059">
            <v>-0.14482500000000001</v>
          </cell>
          <cell r="K7059">
            <v>0</v>
          </cell>
          <cell r="L7059">
            <v>0.14482500000000001</v>
          </cell>
          <cell r="M7059">
            <v>0.3539293</v>
          </cell>
          <cell r="N7059">
            <v>0.3539293</v>
          </cell>
          <cell r="O7059">
            <v>7</v>
          </cell>
        </row>
        <row r="7060">
          <cell r="A7060" t="str">
            <v>C&amp;I</v>
          </cell>
          <cell r="B7060">
            <v>3</v>
          </cell>
          <cell r="C7060" t="str">
            <v>X</v>
          </cell>
          <cell r="D7060" t="str">
            <v>Switch</v>
          </cell>
          <cell r="E7060" t="str">
            <v>Enrollment Date Quintile: 2nd Latest</v>
          </cell>
          <cell r="F7060">
            <v>62.5</v>
          </cell>
          <cell r="G7060">
            <v>0.53551959999999998</v>
          </cell>
          <cell r="H7060">
            <v>0.40759990000000001</v>
          </cell>
          <cell r="I7060">
            <v>-0.35311920000000002</v>
          </cell>
          <cell r="J7060">
            <v>-0.1444935</v>
          </cell>
          <cell r="K7060">
            <v>0</v>
          </cell>
          <cell r="L7060">
            <v>0.1444935</v>
          </cell>
          <cell r="M7060">
            <v>0.35311920000000002</v>
          </cell>
          <cell r="N7060">
            <v>0.35311920000000002</v>
          </cell>
          <cell r="O7060">
            <v>7</v>
          </cell>
        </row>
        <row r="7061">
          <cell r="A7061" t="str">
            <v>C&amp;I</v>
          </cell>
          <cell r="B7061">
            <v>4</v>
          </cell>
          <cell r="C7061" t="str">
            <v>X</v>
          </cell>
          <cell r="D7061" t="str">
            <v>Switch</v>
          </cell>
          <cell r="E7061" t="str">
            <v>Enrollment Date Quintile: 2nd Latest</v>
          </cell>
          <cell r="F7061">
            <v>61</v>
          </cell>
          <cell r="G7061">
            <v>0.53696330000000003</v>
          </cell>
          <cell r="H7061">
            <v>0.39886650000000001</v>
          </cell>
          <cell r="I7061">
            <v>-0.35197869999999998</v>
          </cell>
          <cell r="J7061">
            <v>-0.14402680000000001</v>
          </cell>
          <cell r="K7061">
            <v>0</v>
          </cell>
          <cell r="L7061">
            <v>0.14402680000000001</v>
          </cell>
          <cell r="M7061">
            <v>0.35197869999999998</v>
          </cell>
          <cell r="N7061">
            <v>0.35197869999999998</v>
          </cell>
          <cell r="O7061">
            <v>7</v>
          </cell>
        </row>
        <row r="7062">
          <cell r="A7062" t="str">
            <v>C&amp;I</v>
          </cell>
          <cell r="B7062">
            <v>5</v>
          </cell>
          <cell r="C7062" t="str">
            <v>X</v>
          </cell>
          <cell r="D7062" t="str">
            <v>Switch</v>
          </cell>
          <cell r="E7062" t="str">
            <v>Enrollment Date Quintile: 2nd Latest</v>
          </cell>
          <cell r="F7062">
            <v>61</v>
          </cell>
          <cell r="G7062">
            <v>0.5447689</v>
          </cell>
          <cell r="H7062">
            <v>0.39589990000000003</v>
          </cell>
          <cell r="I7062">
            <v>-0.3519658</v>
          </cell>
          <cell r="J7062">
            <v>-0.1440215</v>
          </cell>
          <cell r="K7062">
            <v>0</v>
          </cell>
          <cell r="L7062">
            <v>0.1440215</v>
          </cell>
          <cell r="M7062">
            <v>0.3519658</v>
          </cell>
          <cell r="N7062">
            <v>0.3519658</v>
          </cell>
          <cell r="O7062">
            <v>7</v>
          </cell>
        </row>
        <row r="7063">
          <cell r="A7063" t="str">
            <v>C&amp;I</v>
          </cell>
          <cell r="B7063">
            <v>6</v>
          </cell>
          <cell r="C7063" t="str">
            <v>X</v>
          </cell>
          <cell r="D7063" t="str">
            <v>Switch</v>
          </cell>
          <cell r="E7063" t="str">
            <v>Enrollment Date Quintile: 2nd Latest</v>
          </cell>
          <cell r="F7063">
            <v>61</v>
          </cell>
          <cell r="G7063">
            <v>0.55673620000000001</v>
          </cell>
          <cell r="H7063">
            <v>0.36669990000000002</v>
          </cell>
          <cell r="I7063">
            <v>-0.35148879999999999</v>
          </cell>
          <cell r="J7063">
            <v>-0.14382639999999999</v>
          </cell>
          <cell r="K7063">
            <v>0</v>
          </cell>
          <cell r="L7063">
            <v>0.14382639999999999</v>
          </cell>
          <cell r="M7063">
            <v>0.35148879999999999</v>
          </cell>
          <cell r="N7063">
            <v>0.35148879999999999</v>
          </cell>
          <cell r="O7063">
            <v>7</v>
          </cell>
        </row>
        <row r="7064">
          <cell r="A7064" t="str">
            <v>C&amp;I</v>
          </cell>
          <cell r="B7064">
            <v>7</v>
          </cell>
          <cell r="C7064" t="str">
            <v>X</v>
          </cell>
          <cell r="D7064" t="str">
            <v>Switch</v>
          </cell>
          <cell r="E7064" t="str">
            <v>Enrollment Date Quintile: 2nd Latest</v>
          </cell>
          <cell r="F7064">
            <v>60</v>
          </cell>
          <cell r="G7064">
            <v>0.51715429999999996</v>
          </cell>
          <cell r="H7064">
            <v>0.3804999</v>
          </cell>
          <cell r="I7064">
            <v>-0.35132659999999999</v>
          </cell>
          <cell r="J7064">
            <v>-0.14376</v>
          </cell>
          <cell r="K7064">
            <v>0</v>
          </cell>
          <cell r="L7064">
            <v>0.14376</v>
          </cell>
          <cell r="M7064">
            <v>0.35132659999999999</v>
          </cell>
          <cell r="N7064">
            <v>0.35132659999999999</v>
          </cell>
          <cell r="O7064">
            <v>7</v>
          </cell>
        </row>
        <row r="7065">
          <cell r="A7065" t="str">
            <v>C&amp;I</v>
          </cell>
          <cell r="B7065">
            <v>8</v>
          </cell>
          <cell r="C7065" t="str">
            <v>X</v>
          </cell>
          <cell r="D7065" t="str">
            <v>Switch</v>
          </cell>
          <cell r="E7065" t="str">
            <v>Enrollment Date Quintile: 2nd Latest</v>
          </cell>
          <cell r="F7065">
            <v>60.5</v>
          </cell>
          <cell r="G7065">
            <v>0.71413110000000002</v>
          </cell>
          <cell r="H7065">
            <v>0.68769970000000002</v>
          </cell>
          <cell r="I7065">
            <v>-0.35852240000000002</v>
          </cell>
          <cell r="J7065">
            <v>-0.14670449999999999</v>
          </cell>
          <cell r="K7065">
            <v>0</v>
          </cell>
          <cell r="L7065">
            <v>0.14670449999999999</v>
          </cell>
          <cell r="M7065">
            <v>0.35852240000000002</v>
          </cell>
          <cell r="N7065">
            <v>0.35852240000000002</v>
          </cell>
          <cell r="O7065">
            <v>7</v>
          </cell>
        </row>
        <row r="7066">
          <cell r="A7066" t="str">
            <v>C&amp;I</v>
          </cell>
          <cell r="B7066">
            <v>9</v>
          </cell>
          <cell r="C7066" t="str">
            <v>X</v>
          </cell>
          <cell r="D7066" t="str">
            <v>Switch</v>
          </cell>
          <cell r="E7066" t="str">
            <v>Enrollment Date Quintile: 2nd Latest</v>
          </cell>
          <cell r="F7066">
            <v>64</v>
          </cell>
          <cell r="G7066">
            <v>1.8968700000000001</v>
          </cell>
          <cell r="H7066">
            <v>1.438666</v>
          </cell>
          <cell r="I7066">
            <v>-0.41701379999999999</v>
          </cell>
          <cell r="J7066">
            <v>-0.1706387</v>
          </cell>
          <cell r="K7066">
            <v>0</v>
          </cell>
          <cell r="L7066">
            <v>0.1706387</v>
          </cell>
          <cell r="M7066">
            <v>0.41701379999999999</v>
          </cell>
          <cell r="N7066">
            <v>0.41701379999999999</v>
          </cell>
          <cell r="O7066">
            <v>7</v>
          </cell>
        </row>
        <row r="7067">
          <cell r="A7067" t="str">
            <v>C&amp;I</v>
          </cell>
          <cell r="B7067">
            <v>10</v>
          </cell>
          <cell r="C7067" t="str">
            <v>X</v>
          </cell>
          <cell r="D7067" t="str">
            <v>Switch</v>
          </cell>
          <cell r="E7067" t="str">
            <v>Enrollment Date Quintile: 2nd Latest</v>
          </cell>
          <cell r="F7067">
            <v>66.5</v>
          </cell>
          <cell r="G7067">
            <v>2.4502609999999998</v>
          </cell>
          <cell r="H7067">
            <v>3.4160659999999998</v>
          </cell>
          <cell r="I7067">
            <v>-0.45522649999999998</v>
          </cell>
          <cell r="J7067">
            <v>-0.186275</v>
          </cell>
          <cell r="K7067">
            <v>0</v>
          </cell>
          <cell r="L7067">
            <v>0.186275</v>
          </cell>
          <cell r="M7067">
            <v>0.45522649999999998</v>
          </cell>
          <cell r="N7067">
            <v>0.45522649999999998</v>
          </cell>
          <cell r="O7067">
            <v>7</v>
          </cell>
        </row>
        <row r="7068">
          <cell r="A7068" t="str">
            <v>C&amp;I</v>
          </cell>
          <cell r="B7068">
            <v>11</v>
          </cell>
          <cell r="C7068" t="str">
            <v>X</v>
          </cell>
          <cell r="D7068" t="str">
            <v>Switch</v>
          </cell>
          <cell r="E7068" t="str">
            <v>Enrollment Date Quintile: 2nd Latest</v>
          </cell>
          <cell r="F7068">
            <v>70.5</v>
          </cell>
          <cell r="G7068">
            <v>3.6692330000000002</v>
          </cell>
          <cell r="H7068">
            <v>3.6730649999999998</v>
          </cell>
          <cell r="I7068">
            <v>-0.59477480000000005</v>
          </cell>
          <cell r="J7068">
            <v>-0.24337700000000001</v>
          </cell>
          <cell r="K7068">
            <v>0</v>
          </cell>
          <cell r="L7068">
            <v>0.24337700000000001</v>
          </cell>
          <cell r="M7068">
            <v>0.59477480000000005</v>
          </cell>
          <cell r="N7068">
            <v>0.59477480000000005</v>
          </cell>
          <cell r="O7068">
            <v>7</v>
          </cell>
        </row>
        <row r="7069">
          <cell r="A7069" t="str">
            <v>C&amp;I</v>
          </cell>
          <cell r="B7069">
            <v>12</v>
          </cell>
          <cell r="C7069" t="str">
            <v>X</v>
          </cell>
          <cell r="D7069" t="str">
            <v>Switch</v>
          </cell>
          <cell r="E7069" t="str">
            <v>Enrollment Date Quintile: 2nd Latest</v>
          </cell>
          <cell r="F7069">
            <v>75</v>
          </cell>
          <cell r="G7069">
            <v>3.9935200000000002</v>
          </cell>
          <cell r="H7069">
            <v>3.4476990000000001</v>
          </cell>
          <cell r="I7069">
            <v>-0.59002129999999997</v>
          </cell>
          <cell r="J7069">
            <v>-0.2414319</v>
          </cell>
          <cell r="K7069">
            <v>0</v>
          </cell>
          <cell r="L7069">
            <v>0.2414319</v>
          </cell>
          <cell r="M7069">
            <v>0.59002129999999997</v>
          </cell>
          <cell r="N7069">
            <v>0.59002129999999997</v>
          </cell>
          <cell r="O7069">
            <v>7</v>
          </cell>
        </row>
        <row r="7070">
          <cell r="A7070" t="str">
            <v>C&amp;I</v>
          </cell>
          <cell r="B7070">
            <v>13</v>
          </cell>
          <cell r="C7070" t="str">
            <v>X</v>
          </cell>
          <cell r="D7070" t="str">
            <v>Switch</v>
          </cell>
          <cell r="E7070" t="str">
            <v>Enrollment Date Quintile: 2nd Latest</v>
          </cell>
          <cell r="F7070">
            <v>79</v>
          </cell>
          <cell r="G7070">
            <v>2.9453260000000001</v>
          </cell>
          <cell r="H7070">
            <v>3.130166</v>
          </cell>
          <cell r="I7070">
            <v>-0.47970819999999997</v>
          </cell>
          <cell r="J7070">
            <v>-0.19629269999999999</v>
          </cell>
          <cell r="K7070">
            <v>0</v>
          </cell>
          <cell r="L7070">
            <v>0.19629269999999999</v>
          </cell>
          <cell r="M7070">
            <v>0.47970819999999997</v>
          </cell>
          <cell r="N7070">
            <v>0.47970819999999997</v>
          </cell>
          <cell r="O7070">
            <v>7</v>
          </cell>
        </row>
        <row r="7071">
          <cell r="A7071" t="str">
            <v>C&amp;I</v>
          </cell>
          <cell r="B7071">
            <v>14</v>
          </cell>
          <cell r="C7071" t="str">
            <v>X</v>
          </cell>
          <cell r="D7071" t="str">
            <v>Switch</v>
          </cell>
          <cell r="E7071" t="str">
            <v>Enrollment Date Quintile: 2nd Latest</v>
          </cell>
          <cell r="F7071">
            <v>82</v>
          </cell>
          <cell r="G7071">
            <v>4.1465509999999997</v>
          </cell>
          <cell r="H7071">
            <v>5.3767659999999999</v>
          </cell>
          <cell r="I7071">
            <v>-0.45440039999999998</v>
          </cell>
          <cell r="J7071">
            <v>-0.18593689999999999</v>
          </cell>
          <cell r="K7071">
            <v>0</v>
          </cell>
          <cell r="L7071">
            <v>0.18593689999999999</v>
          </cell>
          <cell r="M7071">
            <v>0.45440039999999998</v>
          </cell>
          <cell r="N7071">
            <v>0.45440039999999998</v>
          </cell>
          <cell r="O7071">
            <v>7</v>
          </cell>
        </row>
        <row r="7072">
          <cell r="A7072" t="str">
            <v>C&amp;I</v>
          </cell>
          <cell r="B7072">
            <v>15</v>
          </cell>
          <cell r="C7072" t="str">
            <v>X</v>
          </cell>
          <cell r="D7072" t="str">
            <v>Switch</v>
          </cell>
          <cell r="E7072" t="str">
            <v>Enrollment Date Quintile: 2nd Latest</v>
          </cell>
          <cell r="F7072">
            <v>85.5</v>
          </cell>
          <cell r="G7072">
            <v>6.7343999999999999</v>
          </cell>
          <cell r="H7072">
            <v>5.861332</v>
          </cell>
          <cell r="I7072">
            <v>-0.4541057</v>
          </cell>
          <cell r="J7072">
            <v>-0.18581639999999999</v>
          </cell>
          <cell r="K7072">
            <v>0</v>
          </cell>
          <cell r="L7072">
            <v>0.18581639999999999</v>
          </cell>
          <cell r="M7072">
            <v>0.4541057</v>
          </cell>
          <cell r="N7072">
            <v>0.4541057</v>
          </cell>
          <cell r="O7072">
            <v>7</v>
          </cell>
        </row>
        <row r="7073">
          <cell r="A7073" t="str">
            <v>C&amp;I</v>
          </cell>
          <cell r="B7073">
            <v>16</v>
          </cell>
          <cell r="C7073" t="str">
            <v>X</v>
          </cell>
          <cell r="D7073" t="str">
            <v>Switch</v>
          </cell>
          <cell r="E7073" t="str">
            <v>Enrollment Date Quintile: 2nd Latest</v>
          </cell>
          <cell r="F7073">
            <v>87.5</v>
          </cell>
          <cell r="G7073">
            <v>7.0349240000000002</v>
          </cell>
          <cell r="H7073">
            <v>5.5057650000000002</v>
          </cell>
          <cell r="I7073">
            <v>-0.56697949999999997</v>
          </cell>
          <cell r="J7073">
            <v>-0.2320034</v>
          </cell>
          <cell r="K7073">
            <v>0</v>
          </cell>
          <cell r="L7073">
            <v>0.2320034</v>
          </cell>
          <cell r="M7073">
            <v>0.56697949999999997</v>
          </cell>
          <cell r="N7073">
            <v>0.56697949999999997</v>
          </cell>
          <cell r="O7073">
            <v>7</v>
          </cell>
        </row>
        <row r="7074">
          <cell r="A7074" t="str">
            <v>C&amp;I</v>
          </cell>
          <cell r="B7074">
            <v>17</v>
          </cell>
          <cell r="C7074" t="str">
            <v>X</v>
          </cell>
          <cell r="D7074" t="str">
            <v>Switch</v>
          </cell>
          <cell r="E7074" t="str">
            <v>Enrollment Date Quintile: 2nd Latest</v>
          </cell>
          <cell r="F7074">
            <v>88.5</v>
          </cell>
          <cell r="G7074">
            <v>5.1538740000000001</v>
          </cell>
          <cell r="H7074">
            <v>4.1624650000000001</v>
          </cell>
          <cell r="I7074">
            <v>-0.60330640000000002</v>
          </cell>
          <cell r="J7074">
            <v>-0.24686810000000001</v>
          </cell>
          <cell r="K7074">
            <v>0</v>
          </cell>
          <cell r="L7074">
            <v>0.24686810000000001</v>
          </cell>
          <cell r="M7074">
            <v>0.60330640000000002</v>
          </cell>
          <cell r="N7074">
            <v>0.60330640000000002</v>
          </cell>
          <cell r="O7074">
            <v>7</v>
          </cell>
        </row>
        <row r="7075">
          <cell r="A7075" t="str">
            <v>C&amp;I</v>
          </cell>
          <cell r="B7075">
            <v>18</v>
          </cell>
          <cell r="C7075" t="str">
            <v>X</v>
          </cell>
          <cell r="D7075" t="str">
            <v>Switch</v>
          </cell>
          <cell r="E7075" t="str">
            <v>Enrollment Date Quintile: 2nd Latest</v>
          </cell>
          <cell r="F7075">
            <v>86</v>
          </cell>
          <cell r="G7075">
            <v>4.7348439999999998</v>
          </cell>
          <cell r="H7075">
            <v>2.2911000000000001</v>
          </cell>
          <cell r="I7075">
            <v>-0.49095919999999998</v>
          </cell>
          <cell r="J7075">
            <v>-0.20089650000000001</v>
          </cell>
          <cell r="K7075">
            <v>0</v>
          </cell>
          <cell r="L7075">
            <v>0.20089650000000001</v>
          </cell>
          <cell r="M7075">
            <v>0.49095919999999998</v>
          </cell>
          <cell r="N7075">
            <v>0.49095919999999998</v>
          </cell>
          <cell r="O7075">
            <v>7</v>
          </cell>
        </row>
        <row r="7076">
          <cell r="A7076" t="str">
            <v>C&amp;I</v>
          </cell>
          <cell r="B7076">
            <v>19</v>
          </cell>
          <cell r="C7076" t="str">
            <v>X</v>
          </cell>
          <cell r="D7076" t="str">
            <v>Switch</v>
          </cell>
          <cell r="E7076" t="str">
            <v>Enrollment Date Quintile: 2nd Latest</v>
          </cell>
          <cell r="F7076">
            <v>83</v>
          </cell>
          <cell r="G7076">
            <v>2.701775</v>
          </cell>
          <cell r="H7076">
            <v>1.861699</v>
          </cell>
          <cell r="I7076">
            <v>-0.5086079</v>
          </cell>
          <cell r="J7076">
            <v>-0.2081182</v>
          </cell>
          <cell r="K7076">
            <v>0</v>
          </cell>
          <cell r="L7076">
            <v>0.2081182</v>
          </cell>
          <cell r="M7076">
            <v>0.5086079</v>
          </cell>
          <cell r="N7076">
            <v>0.5086079</v>
          </cell>
          <cell r="O7076">
            <v>7</v>
          </cell>
        </row>
        <row r="7077">
          <cell r="A7077" t="str">
            <v>C&amp;I</v>
          </cell>
          <cell r="B7077">
            <v>20</v>
          </cell>
          <cell r="C7077" t="str">
            <v>X</v>
          </cell>
          <cell r="D7077" t="str">
            <v>Switch</v>
          </cell>
          <cell r="E7077" t="str">
            <v>Enrollment Date Quintile: 2nd Latest</v>
          </cell>
          <cell r="F7077">
            <v>78.5</v>
          </cell>
          <cell r="G7077">
            <v>0.92805680000000002</v>
          </cell>
          <cell r="H7077">
            <v>0.43433319999999997</v>
          </cell>
          <cell r="I7077">
            <v>-0.53836660000000003</v>
          </cell>
          <cell r="J7077">
            <v>-0.2202953</v>
          </cell>
          <cell r="K7077">
            <v>0</v>
          </cell>
          <cell r="L7077">
            <v>0.2202953</v>
          </cell>
          <cell r="M7077">
            <v>0.53836660000000003</v>
          </cell>
          <cell r="N7077">
            <v>0.53836660000000003</v>
          </cell>
          <cell r="O7077">
            <v>7</v>
          </cell>
        </row>
        <row r="7078">
          <cell r="A7078" t="str">
            <v>C&amp;I</v>
          </cell>
          <cell r="B7078">
            <v>21</v>
          </cell>
          <cell r="C7078" t="str">
            <v>X</v>
          </cell>
          <cell r="D7078" t="str">
            <v>Switch</v>
          </cell>
          <cell r="E7078" t="str">
            <v>Enrollment Date Quintile: 2nd Latest</v>
          </cell>
          <cell r="F7078">
            <v>74.5</v>
          </cell>
          <cell r="G7078">
            <v>1.0586739999999999</v>
          </cell>
          <cell r="H7078">
            <v>0.48599989999999998</v>
          </cell>
          <cell r="I7078">
            <v>-0.47162320000000002</v>
          </cell>
          <cell r="J7078">
            <v>-0.1929844</v>
          </cell>
          <cell r="K7078">
            <v>0</v>
          </cell>
          <cell r="L7078">
            <v>0.1929844</v>
          </cell>
          <cell r="M7078">
            <v>0.47162320000000002</v>
          </cell>
          <cell r="N7078">
            <v>0.47162320000000002</v>
          </cell>
          <cell r="O7078">
            <v>7</v>
          </cell>
        </row>
        <row r="7079">
          <cell r="A7079" t="str">
            <v>C&amp;I</v>
          </cell>
          <cell r="B7079">
            <v>22</v>
          </cell>
          <cell r="C7079" t="str">
            <v>X</v>
          </cell>
          <cell r="D7079" t="str">
            <v>Switch</v>
          </cell>
          <cell r="E7079" t="str">
            <v>Enrollment Date Quintile: 2nd Latest</v>
          </cell>
          <cell r="F7079">
            <v>73</v>
          </cell>
          <cell r="G7079">
            <v>0.1086714</v>
          </cell>
          <cell r="H7079">
            <v>0.67376659999999999</v>
          </cell>
          <cell r="I7079">
            <v>-0.48840660000000002</v>
          </cell>
          <cell r="J7079">
            <v>-0.199852</v>
          </cell>
          <cell r="K7079">
            <v>0</v>
          </cell>
          <cell r="L7079">
            <v>0.199852</v>
          </cell>
          <cell r="M7079">
            <v>0.48840660000000002</v>
          </cell>
          <cell r="N7079">
            <v>0.48840660000000002</v>
          </cell>
          <cell r="O7079">
            <v>7</v>
          </cell>
        </row>
        <row r="7080">
          <cell r="A7080" t="str">
            <v>C&amp;I</v>
          </cell>
          <cell r="B7080">
            <v>23</v>
          </cell>
          <cell r="C7080" t="str">
            <v>X</v>
          </cell>
          <cell r="D7080" t="str">
            <v>Switch</v>
          </cell>
          <cell r="E7080" t="str">
            <v>Enrollment Date Quintile: 2nd Latest</v>
          </cell>
          <cell r="F7080">
            <v>71.5</v>
          </cell>
          <cell r="G7080">
            <v>0.33085130000000001</v>
          </cell>
          <cell r="H7080">
            <v>0.66966650000000005</v>
          </cell>
          <cell r="I7080">
            <v>-0.40050010000000003</v>
          </cell>
          <cell r="J7080">
            <v>-0.16388140000000001</v>
          </cell>
          <cell r="K7080">
            <v>0</v>
          </cell>
          <cell r="L7080">
            <v>0.16388140000000001</v>
          </cell>
          <cell r="M7080">
            <v>0.40050010000000003</v>
          </cell>
          <cell r="N7080">
            <v>0.40050010000000003</v>
          </cell>
          <cell r="O7080">
            <v>7</v>
          </cell>
        </row>
        <row r="7081">
          <cell r="A7081" t="str">
            <v>C&amp;I</v>
          </cell>
          <cell r="B7081">
            <v>24</v>
          </cell>
          <cell r="C7081" t="str">
            <v>X</v>
          </cell>
          <cell r="D7081" t="str">
            <v>Switch</v>
          </cell>
          <cell r="E7081" t="str">
            <v>Enrollment Date Quintile: 2nd Latest</v>
          </cell>
          <cell r="F7081">
            <v>71</v>
          </cell>
          <cell r="G7081">
            <v>0.3441978</v>
          </cell>
          <cell r="H7081">
            <v>0.44133319999999998</v>
          </cell>
          <cell r="I7081">
            <v>-0.38059850000000001</v>
          </cell>
          <cell r="J7081">
            <v>-0.15573780000000001</v>
          </cell>
          <cell r="K7081">
            <v>0</v>
          </cell>
          <cell r="L7081">
            <v>0.15573780000000001</v>
          </cell>
          <cell r="M7081">
            <v>0.38059850000000001</v>
          </cell>
          <cell r="N7081">
            <v>0.38059850000000001</v>
          </cell>
          <cell r="O7081">
            <v>7</v>
          </cell>
        </row>
        <row r="7082">
          <cell r="A7082" t="str">
            <v>C&amp;I</v>
          </cell>
          <cell r="B7082">
            <v>1</v>
          </cell>
          <cell r="C7082" t="str">
            <v>X</v>
          </cell>
          <cell r="D7082" t="str">
            <v>Switch</v>
          </cell>
          <cell r="E7082" t="str">
            <v>Enrollment Date Quintile: Earliest</v>
          </cell>
          <cell r="F7082">
            <v>64</v>
          </cell>
          <cell r="G7082">
            <v>1.386558</v>
          </cell>
          <cell r="H7082">
            <v>1.749317</v>
          </cell>
          <cell r="I7082">
            <v>-0.41497539999999999</v>
          </cell>
          <cell r="J7082">
            <v>-0.1698046</v>
          </cell>
          <cell r="K7082">
            <v>0</v>
          </cell>
          <cell r="L7082">
            <v>0.1698046</v>
          </cell>
          <cell r="M7082">
            <v>0.41497539999999999</v>
          </cell>
          <cell r="N7082">
            <v>0.41497539999999999</v>
          </cell>
          <cell r="O7082">
            <v>30</v>
          </cell>
        </row>
        <row r="7083">
          <cell r="A7083" t="str">
            <v>C&amp;I</v>
          </cell>
          <cell r="B7083">
            <v>2</v>
          </cell>
          <cell r="C7083" t="str">
            <v>X</v>
          </cell>
          <cell r="D7083" t="str">
            <v>Switch</v>
          </cell>
          <cell r="E7083" t="str">
            <v>Enrollment Date Quintile: Earliest</v>
          </cell>
          <cell r="F7083">
            <v>63</v>
          </cell>
          <cell r="G7083">
            <v>1.4047430000000001</v>
          </cell>
          <cell r="H7083">
            <v>1.7194959999999999</v>
          </cell>
          <cell r="I7083">
            <v>-0.40907260000000001</v>
          </cell>
          <cell r="J7083">
            <v>-0.16738919999999999</v>
          </cell>
          <cell r="K7083">
            <v>0</v>
          </cell>
          <cell r="L7083">
            <v>0.16738919999999999</v>
          </cell>
          <cell r="M7083">
            <v>0.40907260000000001</v>
          </cell>
          <cell r="N7083">
            <v>0.40907260000000001</v>
          </cell>
          <cell r="O7083">
            <v>30</v>
          </cell>
        </row>
        <row r="7084">
          <cell r="A7084" t="str">
            <v>C&amp;I</v>
          </cell>
          <cell r="B7084">
            <v>3</v>
          </cell>
          <cell r="C7084" t="str">
            <v>X</v>
          </cell>
          <cell r="D7084" t="str">
            <v>Switch</v>
          </cell>
          <cell r="E7084" t="str">
            <v>Enrollment Date Quintile: Earliest</v>
          </cell>
          <cell r="F7084">
            <v>62.5</v>
          </cell>
          <cell r="G7084">
            <v>1.426042</v>
          </cell>
          <cell r="H7084">
            <v>1.786807</v>
          </cell>
          <cell r="I7084">
            <v>-0.4052982</v>
          </cell>
          <cell r="J7084">
            <v>-0.16584470000000001</v>
          </cell>
          <cell r="K7084">
            <v>0</v>
          </cell>
          <cell r="L7084">
            <v>0.16584470000000001</v>
          </cell>
          <cell r="M7084">
            <v>0.4052982</v>
          </cell>
          <cell r="N7084">
            <v>0.4052982</v>
          </cell>
          <cell r="O7084">
            <v>30</v>
          </cell>
        </row>
        <row r="7085">
          <cell r="A7085" t="str">
            <v>C&amp;I</v>
          </cell>
          <cell r="B7085">
            <v>4</v>
          </cell>
          <cell r="C7085" t="str">
            <v>X</v>
          </cell>
          <cell r="D7085" t="str">
            <v>Switch</v>
          </cell>
          <cell r="E7085" t="str">
            <v>Enrollment Date Quintile: Earliest</v>
          </cell>
          <cell r="F7085">
            <v>61</v>
          </cell>
          <cell r="G7085">
            <v>1.378342</v>
          </cell>
          <cell r="H7085">
            <v>1.769757</v>
          </cell>
          <cell r="I7085">
            <v>-0.41156890000000002</v>
          </cell>
          <cell r="J7085">
            <v>-0.16841059999999999</v>
          </cell>
          <cell r="K7085">
            <v>0</v>
          </cell>
          <cell r="L7085">
            <v>0.16841059999999999</v>
          </cell>
          <cell r="M7085">
            <v>0.41156890000000002</v>
          </cell>
          <cell r="N7085">
            <v>0.41156890000000002</v>
          </cell>
          <cell r="O7085">
            <v>30</v>
          </cell>
        </row>
        <row r="7086">
          <cell r="A7086" t="str">
            <v>C&amp;I</v>
          </cell>
          <cell r="B7086">
            <v>5</v>
          </cell>
          <cell r="C7086" t="str">
            <v>X</v>
          </cell>
          <cell r="D7086" t="str">
            <v>Switch</v>
          </cell>
          <cell r="E7086" t="str">
            <v>Enrollment Date Quintile: Earliest</v>
          </cell>
          <cell r="F7086">
            <v>61</v>
          </cell>
          <cell r="G7086">
            <v>1.3551219999999999</v>
          </cell>
          <cell r="H7086">
            <v>1.715492</v>
          </cell>
          <cell r="I7086">
            <v>-0.40731050000000002</v>
          </cell>
          <cell r="J7086">
            <v>-0.16666819999999999</v>
          </cell>
          <cell r="K7086">
            <v>0</v>
          </cell>
          <cell r="L7086">
            <v>0.16666819999999999</v>
          </cell>
          <cell r="M7086">
            <v>0.40731050000000002</v>
          </cell>
          <cell r="N7086">
            <v>0.40731050000000002</v>
          </cell>
          <cell r="O7086">
            <v>30</v>
          </cell>
        </row>
        <row r="7087">
          <cell r="A7087" t="str">
            <v>C&amp;I</v>
          </cell>
          <cell r="B7087">
            <v>6</v>
          </cell>
          <cell r="C7087" t="str">
            <v>X</v>
          </cell>
          <cell r="D7087" t="str">
            <v>Switch</v>
          </cell>
          <cell r="E7087" t="str">
            <v>Enrollment Date Quintile: Earliest</v>
          </cell>
          <cell r="F7087">
            <v>61</v>
          </cell>
          <cell r="G7087">
            <v>1.6358839999999999</v>
          </cell>
          <cell r="H7087">
            <v>1.749789</v>
          </cell>
          <cell r="I7087">
            <v>-0.40723710000000002</v>
          </cell>
          <cell r="J7087">
            <v>-0.16663810000000001</v>
          </cell>
          <cell r="K7087">
            <v>0</v>
          </cell>
          <cell r="L7087">
            <v>0.16663810000000001</v>
          </cell>
          <cell r="M7087">
            <v>0.40723710000000002</v>
          </cell>
          <cell r="N7087">
            <v>0.40723710000000002</v>
          </cell>
          <cell r="O7087">
            <v>30</v>
          </cell>
        </row>
        <row r="7088">
          <cell r="A7088" t="str">
            <v>C&amp;I</v>
          </cell>
          <cell r="B7088">
            <v>7</v>
          </cell>
          <cell r="C7088" t="str">
            <v>X</v>
          </cell>
          <cell r="D7088" t="str">
            <v>Switch</v>
          </cell>
          <cell r="E7088" t="str">
            <v>Enrollment Date Quintile: Earliest</v>
          </cell>
          <cell r="F7088">
            <v>60</v>
          </cell>
          <cell r="G7088">
            <v>1.310697</v>
          </cell>
          <cell r="H7088">
            <v>1.613429</v>
          </cell>
          <cell r="I7088">
            <v>-0.40484520000000002</v>
          </cell>
          <cell r="J7088">
            <v>-0.16565940000000001</v>
          </cell>
          <cell r="K7088">
            <v>0</v>
          </cell>
          <cell r="L7088">
            <v>0.16565940000000001</v>
          </cell>
          <cell r="M7088">
            <v>0.40484520000000002</v>
          </cell>
          <cell r="N7088">
            <v>0.40484520000000002</v>
          </cell>
          <cell r="O7088">
            <v>30</v>
          </cell>
        </row>
        <row r="7089">
          <cell r="A7089" t="str">
            <v>C&amp;I</v>
          </cell>
          <cell r="B7089">
            <v>8</v>
          </cell>
          <cell r="C7089" t="str">
            <v>X</v>
          </cell>
          <cell r="D7089" t="str">
            <v>Switch</v>
          </cell>
          <cell r="E7089" t="str">
            <v>Enrollment Date Quintile: Earliest</v>
          </cell>
          <cell r="F7089">
            <v>60.5</v>
          </cell>
          <cell r="G7089">
            <v>1.1682650000000001</v>
          </cell>
          <cell r="H7089">
            <v>1.2318100000000001</v>
          </cell>
          <cell r="I7089">
            <v>-0.40477249999999998</v>
          </cell>
          <cell r="J7089">
            <v>-0.16562959999999999</v>
          </cell>
          <cell r="K7089">
            <v>0</v>
          </cell>
          <cell r="L7089">
            <v>0.16562959999999999</v>
          </cell>
          <cell r="M7089">
            <v>0.40477249999999998</v>
          </cell>
          <cell r="N7089">
            <v>0.40477249999999998</v>
          </cell>
          <cell r="O7089">
            <v>30</v>
          </cell>
        </row>
        <row r="7090">
          <cell r="A7090" t="str">
            <v>C&amp;I</v>
          </cell>
          <cell r="B7090">
            <v>9</v>
          </cell>
          <cell r="C7090" t="str">
            <v>X</v>
          </cell>
          <cell r="D7090" t="str">
            <v>Switch</v>
          </cell>
          <cell r="E7090" t="str">
            <v>Enrollment Date Quintile: Earliest</v>
          </cell>
          <cell r="F7090">
            <v>64</v>
          </cell>
          <cell r="G7090">
            <v>1.279693</v>
          </cell>
          <cell r="H7090">
            <v>1.1362890000000001</v>
          </cell>
          <cell r="I7090">
            <v>-0.42219600000000002</v>
          </cell>
          <cell r="J7090">
            <v>-0.1727592</v>
          </cell>
          <cell r="K7090">
            <v>0</v>
          </cell>
          <cell r="L7090">
            <v>0.1727592</v>
          </cell>
          <cell r="M7090">
            <v>0.42219600000000002</v>
          </cell>
          <cell r="N7090">
            <v>0.42219600000000002</v>
          </cell>
          <cell r="O7090">
            <v>30</v>
          </cell>
        </row>
        <row r="7091">
          <cell r="A7091" t="str">
            <v>C&amp;I</v>
          </cell>
          <cell r="B7091">
            <v>10</v>
          </cell>
          <cell r="C7091" t="str">
            <v>X</v>
          </cell>
          <cell r="D7091" t="str">
            <v>Switch</v>
          </cell>
          <cell r="E7091" t="str">
            <v>Enrollment Date Quintile: Earliest</v>
          </cell>
          <cell r="F7091">
            <v>66.5</v>
          </cell>
          <cell r="G7091">
            <v>1.5140119999999999</v>
          </cell>
          <cell r="H7091">
            <v>1.7433320000000001</v>
          </cell>
          <cell r="I7091">
            <v>-0.4207844</v>
          </cell>
          <cell r="J7091">
            <v>-0.17218159999999999</v>
          </cell>
          <cell r="K7091">
            <v>0</v>
          </cell>
          <cell r="L7091">
            <v>0.17218159999999999</v>
          </cell>
          <cell r="M7091">
            <v>0.4207844</v>
          </cell>
          <cell r="N7091">
            <v>0.4207844</v>
          </cell>
          <cell r="O7091">
            <v>30</v>
          </cell>
        </row>
        <row r="7092">
          <cell r="A7092" t="str">
            <v>C&amp;I</v>
          </cell>
          <cell r="B7092">
            <v>11</v>
          </cell>
          <cell r="C7092" t="str">
            <v>X</v>
          </cell>
          <cell r="D7092" t="str">
            <v>Switch</v>
          </cell>
          <cell r="E7092" t="str">
            <v>Enrollment Date Quintile: Earliest</v>
          </cell>
          <cell r="F7092">
            <v>70.5</v>
          </cell>
          <cell r="G7092">
            <v>1.538805</v>
          </cell>
          <cell r="H7092">
            <v>1.890949</v>
          </cell>
          <cell r="I7092">
            <v>-0.43258990000000003</v>
          </cell>
          <cell r="J7092">
            <v>-0.17701230000000001</v>
          </cell>
          <cell r="K7092">
            <v>0</v>
          </cell>
          <cell r="L7092">
            <v>0.17701230000000001</v>
          </cell>
          <cell r="M7092">
            <v>0.43258990000000003</v>
          </cell>
          <cell r="N7092">
            <v>0.43258990000000003</v>
          </cell>
          <cell r="O7092">
            <v>30</v>
          </cell>
        </row>
        <row r="7093">
          <cell r="A7093" t="str">
            <v>C&amp;I</v>
          </cell>
          <cell r="B7093">
            <v>12</v>
          </cell>
          <cell r="C7093" t="str">
            <v>X</v>
          </cell>
          <cell r="D7093" t="str">
            <v>Switch</v>
          </cell>
          <cell r="E7093" t="str">
            <v>Enrollment Date Quintile: Earliest</v>
          </cell>
          <cell r="F7093">
            <v>75</v>
          </cell>
          <cell r="G7093">
            <v>1.764872</v>
          </cell>
          <cell r="H7093">
            <v>1.921546</v>
          </cell>
          <cell r="I7093">
            <v>-0.4597696</v>
          </cell>
          <cell r="J7093">
            <v>-0.188134</v>
          </cell>
          <cell r="K7093">
            <v>0</v>
          </cell>
          <cell r="L7093">
            <v>0.188134</v>
          </cell>
          <cell r="M7093">
            <v>0.4597696</v>
          </cell>
          <cell r="N7093">
            <v>0.4597696</v>
          </cell>
          <cell r="O7093">
            <v>30</v>
          </cell>
        </row>
        <row r="7094">
          <cell r="A7094" t="str">
            <v>C&amp;I</v>
          </cell>
          <cell r="B7094">
            <v>13</v>
          </cell>
          <cell r="C7094" t="str">
            <v>X</v>
          </cell>
          <cell r="D7094" t="str">
            <v>Switch</v>
          </cell>
          <cell r="E7094" t="str">
            <v>Enrollment Date Quintile: Earliest</v>
          </cell>
          <cell r="F7094">
            <v>79</v>
          </cell>
          <cell r="G7094">
            <v>1.729147</v>
          </cell>
          <cell r="H7094">
            <v>1.8554790000000001</v>
          </cell>
          <cell r="I7094">
            <v>-0.45292169999999998</v>
          </cell>
          <cell r="J7094">
            <v>-0.18533189999999999</v>
          </cell>
          <cell r="K7094">
            <v>0</v>
          </cell>
          <cell r="L7094">
            <v>0.18533189999999999</v>
          </cell>
          <cell r="M7094">
            <v>0.45292169999999998</v>
          </cell>
          <cell r="N7094">
            <v>0.45292169999999998</v>
          </cell>
          <cell r="O7094">
            <v>30</v>
          </cell>
        </row>
        <row r="7095">
          <cell r="A7095" t="str">
            <v>C&amp;I</v>
          </cell>
          <cell r="B7095">
            <v>14</v>
          </cell>
          <cell r="C7095" t="str">
            <v>X</v>
          </cell>
          <cell r="D7095" t="str">
            <v>Switch</v>
          </cell>
          <cell r="E7095" t="str">
            <v>Enrollment Date Quintile: Earliest</v>
          </cell>
          <cell r="F7095">
            <v>82</v>
          </cell>
          <cell r="G7095">
            <v>2.0695079999999999</v>
          </cell>
          <cell r="H7095">
            <v>1.746016</v>
          </cell>
          <cell r="I7095">
            <v>-0.48195209999999999</v>
          </cell>
          <cell r="J7095">
            <v>-0.19721089999999999</v>
          </cell>
          <cell r="K7095">
            <v>0</v>
          </cell>
          <cell r="L7095">
            <v>0.19721089999999999</v>
          </cell>
          <cell r="M7095">
            <v>0.48195209999999999</v>
          </cell>
          <cell r="N7095">
            <v>0.48195209999999999</v>
          </cell>
          <cell r="O7095">
            <v>30</v>
          </cell>
        </row>
        <row r="7096">
          <cell r="A7096" t="str">
            <v>C&amp;I</v>
          </cell>
          <cell r="B7096">
            <v>15</v>
          </cell>
          <cell r="C7096" t="str">
            <v>X</v>
          </cell>
          <cell r="D7096" t="str">
            <v>Switch</v>
          </cell>
          <cell r="E7096" t="str">
            <v>Enrollment Date Quintile: Earliest</v>
          </cell>
          <cell r="F7096">
            <v>85.5</v>
          </cell>
          <cell r="G7096">
            <v>2.7072500000000002</v>
          </cell>
          <cell r="H7096">
            <v>2.395591</v>
          </cell>
          <cell r="I7096">
            <v>-0.46684189999999998</v>
          </cell>
          <cell r="J7096">
            <v>-0.1910279</v>
          </cell>
          <cell r="K7096">
            <v>0</v>
          </cell>
          <cell r="L7096">
            <v>0.1910279</v>
          </cell>
          <cell r="M7096">
            <v>0.46684189999999998</v>
          </cell>
          <cell r="N7096">
            <v>0.46684189999999998</v>
          </cell>
          <cell r="O7096">
            <v>30</v>
          </cell>
        </row>
        <row r="7097">
          <cell r="A7097" t="str">
            <v>C&amp;I</v>
          </cell>
          <cell r="B7097">
            <v>16</v>
          </cell>
          <cell r="C7097" t="str">
            <v>X</v>
          </cell>
          <cell r="D7097" t="str">
            <v>Switch</v>
          </cell>
          <cell r="E7097" t="str">
            <v>Enrollment Date Quintile: Earliest</v>
          </cell>
          <cell r="F7097">
            <v>87.5</v>
          </cell>
          <cell r="G7097">
            <v>2.7500100000000001</v>
          </cell>
          <cell r="H7097">
            <v>2.2846669999999998</v>
          </cell>
          <cell r="I7097">
            <v>-0.4910311</v>
          </cell>
          <cell r="J7097">
            <v>-0.20092589999999999</v>
          </cell>
          <cell r="K7097">
            <v>0</v>
          </cell>
          <cell r="L7097">
            <v>0.20092589999999999</v>
          </cell>
          <cell r="M7097">
            <v>0.4910311</v>
          </cell>
          <cell r="N7097">
            <v>0.4910311</v>
          </cell>
          <cell r="O7097">
            <v>30</v>
          </cell>
        </row>
        <row r="7098">
          <cell r="A7098" t="str">
            <v>C&amp;I</v>
          </cell>
          <cell r="B7098">
            <v>17</v>
          </cell>
          <cell r="C7098" t="str">
            <v>X</v>
          </cell>
          <cell r="D7098" t="str">
            <v>Switch</v>
          </cell>
          <cell r="E7098" t="str">
            <v>Enrollment Date Quintile: Earliest</v>
          </cell>
          <cell r="F7098">
            <v>88.5</v>
          </cell>
          <cell r="G7098">
            <v>2.7619199999999999</v>
          </cell>
          <cell r="H7098">
            <v>3.4159869999999999</v>
          </cell>
          <cell r="I7098">
            <v>-0.49434099999999997</v>
          </cell>
          <cell r="J7098">
            <v>-0.2022804</v>
          </cell>
          <cell r="K7098">
            <v>0</v>
          </cell>
          <cell r="L7098">
            <v>0.2022804</v>
          </cell>
          <cell r="M7098">
            <v>0.49434099999999997</v>
          </cell>
          <cell r="N7098">
            <v>0.49434099999999997</v>
          </cell>
          <cell r="O7098">
            <v>30</v>
          </cell>
        </row>
        <row r="7099">
          <cell r="A7099" t="str">
            <v>C&amp;I</v>
          </cell>
          <cell r="B7099">
            <v>18</v>
          </cell>
          <cell r="C7099" t="str">
            <v>X</v>
          </cell>
          <cell r="D7099" t="str">
            <v>Switch</v>
          </cell>
          <cell r="E7099" t="str">
            <v>Enrollment Date Quintile: Earliest</v>
          </cell>
          <cell r="F7099">
            <v>86</v>
          </cell>
          <cell r="G7099">
            <v>2.4046599999999998</v>
          </cell>
          <cell r="H7099">
            <v>5.4552129999999996</v>
          </cell>
          <cell r="I7099">
            <v>-0.48500320000000002</v>
          </cell>
          <cell r="J7099">
            <v>-0.19845940000000001</v>
          </cell>
          <cell r="K7099">
            <v>0</v>
          </cell>
          <cell r="L7099">
            <v>0.19845940000000001</v>
          </cell>
          <cell r="M7099">
            <v>0.48500320000000002</v>
          </cell>
          <cell r="N7099">
            <v>0.48500320000000002</v>
          </cell>
          <cell r="O7099">
            <v>30</v>
          </cell>
        </row>
        <row r="7100">
          <cell r="A7100" t="str">
            <v>C&amp;I</v>
          </cell>
          <cell r="B7100">
            <v>19</v>
          </cell>
          <cell r="C7100" t="str">
            <v>X</v>
          </cell>
          <cell r="D7100" t="str">
            <v>Switch</v>
          </cell>
          <cell r="E7100" t="str">
            <v>Enrollment Date Quintile: Earliest</v>
          </cell>
          <cell r="F7100">
            <v>83</v>
          </cell>
          <cell r="G7100">
            <v>2.399451</v>
          </cell>
          <cell r="H7100">
            <v>5.0347249999999999</v>
          </cell>
          <cell r="I7100">
            <v>-0.50329040000000003</v>
          </cell>
          <cell r="J7100">
            <v>-0.20594229999999999</v>
          </cell>
          <cell r="K7100">
            <v>0</v>
          </cell>
          <cell r="L7100">
            <v>0.20594229999999999</v>
          </cell>
          <cell r="M7100">
            <v>0.50329040000000003</v>
          </cell>
          <cell r="N7100">
            <v>0.50329040000000003</v>
          </cell>
          <cell r="O7100">
            <v>30</v>
          </cell>
        </row>
        <row r="7101">
          <cell r="A7101" t="str">
            <v>C&amp;I</v>
          </cell>
          <cell r="B7101">
            <v>20</v>
          </cell>
          <cell r="C7101" t="str">
            <v>X</v>
          </cell>
          <cell r="D7101" t="str">
            <v>Switch</v>
          </cell>
          <cell r="E7101" t="str">
            <v>Enrollment Date Quintile: Earliest</v>
          </cell>
          <cell r="F7101">
            <v>78.5</v>
          </cell>
          <cell r="G7101">
            <v>2.7671450000000002</v>
          </cell>
          <cell r="H7101">
            <v>6.4657080000000002</v>
          </cell>
          <cell r="I7101">
            <v>-0.49479210000000001</v>
          </cell>
          <cell r="J7101">
            <v>-0.2024649</v>
          </cell>
          <cell r="K7101">
            <v>0</v>
          </cell>
          <cell r="L7101">
            <v>0.2024649</v>
          </cell>
          <cell r="M7101">
            <v>0.49479210000000001</v>
          </cell>
          <cell r="N7101">
            <v>0.49479210000000001</v>
          </cell>
          <cell r="O7101">
            <v>30</v>
          </cell>
        </row>
        <row r="7102">
          <cell r="A7102" t="str">
            <v>C&amp;I</v>
          </cell>
          <cell r="B7102">
            <v>21</v>
          </cell>
          <cell r="C7102" t="str">
            <v>X</v>
          </cell>
          <cell r="D7102" t="str">
            <v>Switch</v>
          </cell>
          <cell r="E7102" t="str">
            <v>Enrollment Date Quintile: Earliest</v>
          </cell>
          <cell r="F7102">
            <v>74.5</v>
          </cell>
          <cell r="G7102">
            <v>3.2536459999999998</v>
          </cell>
          <cell r="H7102">
            <v>5.8068309999999999</v>
          </cell>
          <cell r="I7102">
            <v>-0.48673129999999998</v>
          </cell>
          <cell r="J7102">
            <v>-0.1991665</v>
          </cell>
          <cell r="K7102">
            <v>0</v>
          </cell>
          <cell r="L7102">
            <v>0.1991665</v>
          </cell>
          <cell r="M7102">
            <v>0.48673129999999998</v>
          </cell>
          <cell r="N7102">
            <v>0.48673129999999998</v>
          </cell>
          <cell r="O7102">
            <v>30</v>
          </cell>
        </row>
        <row r="7103">
          <cell r="A7103" t="str">
            <v>C&amp;I</v>
          </cell>
          <cell r="B7103">
            <v>22</v>
          </cell>
          <cell r="C7103" t="str">
            <v>X</v>
          </cell>
          <cell r="D7103" t="str">
            <v>Switch</v>
          </cell>
          <cell r="E7103" t="str">
            <v>Enrollment Date Quintile: Earliest</v>
          </cell>
          <cell r="F7103">
            <v>73</v>
          </cell>
          <cell r="G7103">
            <v>2.4779499999999999</v>
          </cell>
          <cell r="H7103">
            <v>2.245285</v>
          </cell>
          <cell r="I7103">
            <v>-0.47753329999999999</v>
          </cell>
          <cell r="J7103">
            <v>-0.19540270000000001</v>
          </cell>
          <cell r="K7103">
            <v>0</v>
          </cell>
          <cell r="L7103">
            <v>0.19540270000000001</v>
          </cell>
          <cell r="M7103">
            <v>0.47753329999999999</v>
          </cell>
          <cell r="N7103">
            <v>0.47753329999999999</v>
          </cell>
          <cell r="O7103">
            <v>30</v>
          </cell>
        </row>
        <row r="7104">
          <cell r="A7104" t="str">
            <v>C&amp;I</v>
          </cell>
          <cell r="B7104">
            <v>23</v>
          </cell>
          <cell r="C7104" t="str">
            <v>X</v>
          </cell>
          <cell r="D7104" t="str">
            <v>Switch</v>
          </cell>
          <cell r="E7104" t="str">
            <v>Enrollment Date Quintile: Earliest</v>
          </cell>
          <cell r="F7104">
            <v>71.5</v>
          </cell>
          <cell r="G7104">
            <v>2.0782929999999999</v>
          </cell>
          <cell r="H7104">
            <v>1.771326</v>
          </cell>
          <cell r="I7104">
            <v>-0.4604105</v>
          </cell>
          <cell r="J7104">
            <v>-0.18839620000000001</v>
          </cell>
          <cell r="K7104">
            <v>0</v>
          </cell>
          <cell r="L7104">
            <v>0.18839620000000001</v>
          </cell>
          <cell r="M7104">
            <v>0.4604105</v>
          </cell>
          <cell r="N7104">
            <v>0.4604105</v>
          </cell>
          <cell r="O7104">
            <v>30</v>
          </cell>
        </row>
        <row r="7105">
          <cell r="A7105" t="str">
            <v>C&amp;I</v>
          </cell>
          <cell r="B7105">
            <v>24</v>
          </cell>
          <cell r="C7105" t="str">
            <v>X</v>
          </cell>
          <cell r="D7105" t="str">
            <v>Switch</v>
          </cell>
          <cell r="E7105" t="str">
            <v>Enrollment Date Quintile: Earliest</v>
          </cell>
          <cell r="F7105">
            <v>71</v>
          </cell>
          <cell r="G7105">
            <v>1.7600070000000001</v>
          </cell>
          <cell r="H7105">
            <v>1.7792669999999999</v>
          </cell>
          <cell r="I7105">
            <v>-0.4447757</v>
          </cell>
          <cell r="J7105">
            <v>-0.18199860000000001</v>
          </cell>
          <cell r="K7105">
            <v>0</v>
          </cell>
          <cell r="L7105">
            <v>0.18199860000000001</v>
          </cell>
          <cell r="M7105">
            <v>0.4447757</v>
          </cell>
          <cell r="N7105">
            <v>0.4447757</v>
          </cell>
          <cell r="O7105">
            <v>30</v>
          </cell>
        </row>
        <row r="7106">
          <cell r="A7106" t="str">
            <v>C&amp;I</v>
          </cell>
          <cell r="B7106">
            <v>1</v>
          </cell>
          <cell r="C7106" t="str">
            <v>X</v>
          </cell>
          <cell r="D7106" t="str">
            <v>Switch</v>
          </cell>
          <cell r="E7106" t="str">
            <v>Enrollment Date Quintile: Middle</v>
          </cell>
          <cell r="F7106">
            <v>63.240699999999997</v>
          </cell>
          <cell r="G7106">
            <v>2.8257319999999999</v>
          </cell>
          <cell r="H7106">
            <v>2.943219</v>
          </cell>
          <cell r="I7106">
            <v>-0.29726330000000001</v>
          </cell>
          <cell r="J7106">
            <v>-0.1216377</v>
          </cell>
          <cell r="K7106">
            <v>0</v>
          </cell>
          <cell r="L7106">
            <v>0.1216377</v>
          </cell>
          <cell r="M7106">
            <v>0.29726330000000001</v>
          </cell>
          <cell r="N7106">
            <v>0.29726330000000001</v>
          </cell>
          <cell r="O7106">
            <v>12</v>
          </cell>
        </row>
        <row r="7107">
          <cell r="A7107" t="str">
            <v>C&amp;I</v>
          </cell>
          <cell r="B7107">
            <v>2</v>
          </cell>
          <cell r="C7107" t="str">
            <v>X</v>
          </cell>
          <cell r="D7107" t="str">
            <v>Switch</v>
          </cell>
          <cell r="E7107" t="str">
            <v>Enrollment Date Quintile: Middle</v>
          </cell>
          <cell r="F7107">
            <v>62.114100000000001</v>
          </cell>
          <cell r="G7107">
            <v>2.7430910000000002</v>
          </cell>
          <cell r="H7107">
            <v>2.5743529999999999</v>
          </cell>
          <cell r="I7107">
            <v>-0.29584100000000002</v>
          </cell>
          <cell r="J7107">
            <v>-0.1210557</v>
          </cell>
          <cell r="K7107">
            <v>0</v>
          </cell>
          <cell r="L7107">
            <v>0.1210557</v>
          </cell>
          <cell r="M7107">
            <v>0.29584100000000002</v>
          </cell>
          <cell r="N7107">
            <v>0.29584100000000002</v>
          </cell>
          <cell r="O7107">
            <v>12</v>
          </cell>
        </row>
        <row r="7108">
          <cell r="A7108" t="str">
            <v>C&amp;I</v>
          </cell>
          <cell r="B7108">
            <v>3</v>
          </cell>
          <cell r="C7108" t="str">
            <v>X</v>
          </cell>
          <cell r="D7108" t="str">
            <v>Switch</v>
          </cell>
          <cell r="E7108" t="str">
            <v>Enrollment Date Quintile: Middle</v>
          </cell>
          <cell r="F7108">
            <v>61.487499999999997</v>
          </cell>
          <cell r="G7108">
            <v>2.20553</v>
          </cell>
          <cell r="H7108">
            <v>2.1114549999999999</v>
          </cell>
          <cell r="I7108">
            <v>-0.29277110000000001</v>
          </cell>
          <cell r="J7108">
            <v>-0.11979960000000001</v>
          </cell>
          <cell r="K7108">
            <v>0</v>
          </cell>
          <cell r="L7108">
            <v>0.11979960000000001</v>
          </cell>
          <cell r="M7108">
            <v>0.29277110000000001</v>
          </cell>
          <cell r="N7108">
            <v>0.29277110000000001</v>
          </cell>
          <cell r="O7108">
            <v>12</v>
          </cell>
        </row>
        <row r="7109">
          <cell r="A7109" t="str">
            <v>C&amp;I</v>
          </cell>
          <cell r="B7109">
            <v>4</v>
          </cell>
          <cell r="C7109" t="str">
            <v>X</v>
          </cell>
          <cell r="D7109" t="str">
            <v>Switch</v>
          </cell>
          <cell r="E7109" t="str">
            <v>Enrollment Date Quintile: Middle</v>
          </cell>
          <cell r="F7109">
            <v>60.240699999999997</v>
          </cell>
          <cell r="G7109">
            <v>2.1693530000000001</v>
          </cell>
          <cell r="H7109">
            <v>2.095599</v>
          </cell>
          <cell r="I7109">
            <v>-0.28959970000000002</v>
          </cell>
          <cell r="J7109">
            <v>-0.11850189999999999</v>
          </cell>
          <cell r="K7109">
            <v>0</v>
          </cell>
          <cell r="L7109">
            <v>0.11850189999999999</v>
          </cell>
          <cell r="M7109">
            <v>0.28959970000000002</v>
          </cell>
          <cell r="N7109">
            <v>0.28959970000000002</v>
          </cell>
          <cell r="O7109">
            <v>12</v>
          </cell>
        </row>
        <row r="7110">
          <cell r="A7110" t="str">
            <v>C&amp;I</v>
          </cell>
          <cell r="B7110">
            <v>5</v>
          </cell>
          <cell r="C7110" t="str">
            <v>X</v>
          </cell>
          <cell r="D7110" t="str">
            <v>Switch</v>
          </cell>
          <cell r="E7110" t="str">
            <v>Enrollment Date Quintile: Middle</v>
          </cell>
          <cell r="F7110">
            <v>60.240699999999997</v>
          </cell>
          <cell r="G7110">
            <v>2.1279819999999998</v>
          </cell>
          <cell r="H7110">
            <v>2.0118170000000002</v>
          </cell>
          <cell r="I7110">
            <v>-0.28668120000000002</v>
          </cell>
          <cell r="J7110">
            <v>-0.1173076</v>
          </cell>
          <cell r="K7110">
            <v>0</v>
          </cell>
          <cell r="L7110">
            <v>0.1173076</v>
          </cell>
          <cell r="M7110">
            <v>0.28668120000000002</v>
          </cell>
          <cell r="N7110">
            <v>0.28668120000000002</v>
          </cell>
          <cell r="O7110">
            <v>12</v>
          </cell>
        </row>
        <row r="7111">
          <cell r="A7111" t="str">
            <v>C&amp;I</v>
          </cell>
          <cell r="B7111">
            <v>6</v>
          </cell>
          <cell r="C7111" t="str">
            <v>X</v>
          </cell>
          <cell r="D7111" t="str">
            <v>Switch</v>
          </cell>
          <cell r="E7111" t="str">
            <v>Enrollment Date Quintile: Middle</v>
          </cell>
          <cell r="F7111">
            <v>59.987499999999997</v>
          </cell>
          <cell r="G7111">
            <v>2.0863640000000001</v>
          </cell>
          <cell r="H7111">
            <v>2.077337</v>
          </cell>
          <cell r="I7111">
            <v>-0.28576279999999998</v>
          </cell>
          <cell r="J7111">
            <v>-0.1169318</v>
          </cell>
          <cell r="K7111">
            <v>0</v>
          </cell>
          <cell r="L7111">
            <v>0.1169318</v>
          </cell>
          <cell r="M7111">
            <v>0.28576279999999998</v>
          </cell>
          <cell r="N7111">
            <v>0.28576279999999998</v>
          </cell>
          <cell r="O7111">
            <v>12</v>
          </cell>
        </row>
        <row r="7112">
          <cell r="A7112" t="str">
            <v>C&amp;I</v>
          </cell>
          <cell r="B7112">
            <v>7</v>
          </cell>
          <cell r="C7112" t="str">
            <v>X</v>
          </cell>
          <cell r="D7112" t="str">
            <v>Switch</v>
          </cell>
          <cell r="E7112" t="str">
            <v>Enrollment Date Quintile: Middle</v>
          </cell>
          <cell r="F7112">
            <v>59.240699999999997</v>
          </cell>
          <cell r="G7112">
            <v>2.371664</v>
          </cell>
          <cell r="H7112">
            <v>2.844122</v>
          </cell>
          <cell r="I7112">
            <v>-0.28971079999999999</v>
          </cell>
          <cell r="J7112">
            <v>-0.11854729999999999</v>
          </cell>
          <cell r="K7112">
            <v>0</v>
          </cell>
          <cell r="L7112">
            <v>0.11854729999999999</v>
          </cell>
          <cell r="M7112">
            <v>0.28971079999999999</v>
          </cell>
          <cell r="N7112">
            <v>0.28971079999999999</v>
          </cell>
          <cell r="O7112">
            <v>12</v>
          </cell>
        </row>
        <row r="7113">
          <cell r="A7113" t="str">
            <v>C&amp;I</v>
          </cell>
          <cell r="B7113">
            <v>8</v>
          </cell>
          <cell r="C7113" t="str">
            <v>X</v>
          </cell>
          <cell r="D7113" t="str">
            <v>Switch</v>
          </cell>
          <cell r="E7113" t="str">
            <v>Enrollment Date Quintile: Middle</v>
          </cell>
          <cell r="F7113">
            <v>60.5</v>
          </cell>
          <cell r="G7113">
            <v>3.0266410000000001</v>
          </cell>
          <cell r="H7113">
            <v>3.2484989999999998</v>
          </cell>
          <cell r="I7113">
            <v>-0.29167379999999998</v>
          </cell>
          <cell r="J7113">
            <v>-0.1193506</v>
          </cell>
          <cell r="K7113">
            <v>0</v>
          </cell>
          <cell r="L7113">
            <v>0.1193506</v>
          </cell>
          <cell r="M7113">
            <v>0.29167379999999998</v>
          </cell>
          <cell r="N7113">
            <v>0.29167379999999998</v>
          </cell>
          <cell r="O7113">
            <v>12</v>
          </cell>
        </row>
        <row r="7114">
          <cell r="A7114" t="str">
            <v>C&amp;I</v>
          </cell>
          <cell r="B7114">
            <v>9</v>
          </cell>
          <cell r="C7114" t="str">
            <v>X</v>
          </cell>
          <cell r="D7114" t="str">
            <v>Switch</v>
          </cell>
          <cell r="E7114" t="str">
            <v>Enrollment Date Quintile: Middle</v>
          </cell>
          <cell r="F7114">
            <v>64.506200000000007</v>
          </cell>
          <cell r="G7114">
            <v>3.644479</v>
          </cell>
          <cell r="H7114">
            <v>3.4697089999999999</v>
          </cell>
          <cell r="I7114">
            <v>-0.30210700000000001</v>
          </cell>
          <cell r="J7114">
            <v>-0.1236197</v>
          </cell>
          <cell r="K7114">
            <v>0</v>
          </cell>
          <cell r="L7114">
            <v>0.1236197</v>
          </cell>
          <cell r="M7114">
            <v>0.30210700000000001</v>
          </cell>
          <cell r="N7114">
            <v>0.30210700000000001</v>
          </cell>
          <cell r="O7114">
            <v>12</v>
          </cell>
        </row>
        <row r="7115">
          <cell r="A7115" t="str">
            <v>C&amp;I</v>
          </cell>
          <cell r="B7115">
            <v>10</v>
          </cell>
          <cell r="C7115" t="str">
            <v>X</v>
          </cell>
          <cell r="D7115" t="str">
            <v>Switch</v>
          </cell>
          <cell r="E7115" t="str">
            <v>Enrollment Date Quintile: Middle</v>
          </cell>
          <cell r="F7115">
            <v>67.132800000000003</v>
          </cell>
          <cell r="G7115">
            <v>4.0544159999999998</v>
          </cell>
          <cell r="H7115">
            <v>3.7690700000000001</v>
          </cell>
          <cell r="I7115">
            <v>-0.31121359999999998</v>
          </cell>
          <cell r="J7115">
            <v>-0.12734609999999999</v>
          </cell>
          <cell r="K7115">
            <v>0</v>
          </cell>
          <cell r="L7115">
            <v>0.12734609999999999</v>
          </cell>
          <cell r="M7115">
            <v>0.31121359999999998</v>
          </cell>
          <cell r="N7115">
            <v>0.31121359999999998</v>
          </cell>
          <cell r="O7115">
            <v>12</v>
          </cell>
        </row>
        <row r="7116">
          <cell r="A7116" t="str">
            <v>C&amp;I</v>
          </cell>
          <cell r="B7116">
            <v>11</v>
          </cell>
          <cell r="C7116" t="str">
            <v>X</v>
          </cell>
          <cell r="D7116" t="str">
            <v>Switch</v>
          </cell>
          <cell r="E7116" t="str">
            <v>Enrollment Date Quintile: Middle</v>
          </cell>
          <cell r="F7116">
            <v>71.132800000000003</v>
          </cell>
          <cell r="G7116">
            <v>4.729743</v>
          </cell>
          <cell r="H7116">
            <v>3.8759749999999999</v>
          </cell>
          <cell r="I7116">
            <v>-0.35889399999999999</v>
          </cell>
          <cell r="J7116">
            <v>-0.1468565</v>
          </cell>
          <cell r="K7116">
            <v>0</v>
          </cell>
          <cell r="L7116">
            <v>0.1468565</v>
          </cell>
          <cell r="M7116">
            <v>0.35889399999999999</v>
          </cell>
          <cell r="N7116">
            <v>0.35889399999999999</v>
          </cell>
          <cell r="O7116">
            <v>12</v>
          </cell>
        </row>
        <row r="7117">
          <cell r="A7117" t="str">
            <v>C&amp;I</v>
          </cell>
          <cell r="B7117">
            <v>12</v>
          </cell>
          <cell r="C7117" t="str">
            <v>X</v>
          </cell>
          <cell r="D7117" t="str">
            <v>Switch</v>
          </cell>
          <cell r="E7117" t="str">
            <v>Enrollment Date Quintile: Middle</v>
          </cell>
          <cell r="F7117">
            <v>74.873400000000004</v>
          </cell>
          <cell r="G7117">
            <v>5.7298960000000001</v>
          </cell>
          <cell r="H7117">
            <v>5.9132990000000003</v>
          </cell>
          <cell r="I7117">
            <v>-0.42831029999999998</v>
          </cell>
          <cell r="J7117">
            <v>-0.1752611</v>
          </cell>
          <cell r="K7117">
            <v>0</v>
          </cell>
          <cell r="L7117">
            <v>0.1752611</v>
          </cell>
          <cell r="M7117">
            <v>0.42831029999999998</v>
          </cell>
          <cell r="N7117">
            <v>0.42831029999999998</v>
          </cell>
          <cell r="O7117">
            <v>12</v>
          </cell>
        </row>
        <row r="7118">
          <cell r="A7118" t="str">
            <v>C&amp;I</v>
          </cell>
          <cell r="B7118">
            <v>13</v>
          </cell>
          <cell r="C7118" t="str">
            <v>X</v>
          </cell>
          <cell r="D7118" t="str">
            <v>Switch</v>
          </cell>
          <cell r="E7118" t="str">
            <v>Enrollment Date Quintile: Middle</v>
          </cell>
          <cell r="F7118">
            <v>79.126599999999996</v>
          </cell>
          <cell r="G7118">
            <v>6.3553230000000003</v>
          </cell>
          <cell r="H7118">
            <v>7.3973550000000001</v>
          </cell>
          <cell r="I7118">
            <v>-0.39882590000000001</v>
          </cell>
          <cell r="J7118">
            <v>-0.16319629999999999</v>
          </cell>
          <cell r="K7118">
            <v>0</v>
          </cell>
          <cell r="L7118">
            <v>0.16319629999999999</v>
          </cell>
          <cell r="M7118">
            <v>0.39882590000000001</v>
          </cell>
          <cell r="N7118">
            <v>0.39882590000000001</v>
          </cell>
          <cell r="O7118">
            <v>12</v>
          </cell>
        </row>
        <row r="7119">
          <cell r="A7119" t="str">
            <v>C&amp;I</v>
          </cell>
          <cell r="B7119">
            <v>14</v>
          </cell>
          <cell r="C7119" t="str">
            <v>X</v>
          </cell>
          <cell r="D7119" t="str">
            <v>Switch</v>
          </cell>
          <cell r="E7119" t="str">
            <v>Enrollment Date Quintile: Middle</v>
          </cell>
          <cell r="F7119">
            <v>82.506200000000007</v>
          </cell>
          <cell r="G7119">
            <v>6.7567149999999998</v>
          </cell>
          <cell r="H7119">
            <v>7.1478200000000003</v>
          </cell>
          <cell r="I7119">
            <v>-0.39189089999999999</v>
          </cell>
          <cell r="J7119">
            <v>-0.16035859999999999</v>
          </cell>
          <cell r="K7119">
            <v>0</v>
          </cell>
          <cell r="L7119">
            <v>0.16035859999999999</v>
          </cell>
          <cell r="M7119">
            <v>0.39189089999999999</v>
          </cell>
          <cell r="N7119">
            <v>0.39189089999999999</v>
          </cell>
          <cell r="O7119">
            <v>12</v>
          </cell>
        </row>
        <row r="7120">
          <cell r="A7120" t="str">
            <v>C&amp;I</v>
          </cell>
          <cell r="B7120">
            <v>15</v>
          </cell>
          <cell r="C7120" t="str">
            <v>X</v>
          </cell>
          <cell r="D7120" t="str">
            <v>Switch</v>
          </cell>
          <cell r="E7120" t="str">
            <v>Enrollment Date Quintile: Middle</v>
          </cell>
          <cell r="F7120">
            <v>85.753100000000003</v>
          </cell>
          <cell r="G7120">
            <v>6.9186699999999997</v>
          </cell>
          <cell r="H7120">
            <v>6.1558979999999996</v>
          </cell>
          <cell r="I7120">
            <v>-0.36322280000000001</v>
          </cell>
          <cell r="J7120">
            <v>-0.1486278</v>
          </cell>
          <cell r="K7120">
            <v>0</v>
          </cell>
          <cell r="L7120">
            <v>0.1486278</v>
          </cell>
          <cell r="M7120">
            <v>0.36322280000000001</v>
          </cell>
          <cell r="N7120">
            <v>0.36322280000000001</v>
          </cell>
          <cell r="O7120">
            <v>12</v>
          </cell>
        </row>
        <row r="7121">
          <cell r="A7121" t="str">
            <v>C&amp;I</v>
          </cell>
          <cell r="B7121">
            <v>16</v>
          </cell>
          <cell r="C7121" t="str">
            <v>X</v>
          </cell>
          <cell r="D7121" t="str">
            <v>Switch</v>
          </cell>
          <cell r="E7121" t="str">
            <v>Enrollment Date Quintile: Middle</v>
          </cell>
          <cell r="F7121">
            <v>87.373400000000004</v>
          </cell>
          <cell r="G7121">
            <v>6.5083970000000004</v>
          </cell>
          <cell r="H7121">
            <v>6.4835430000000001</v>
          </cell>
          <cell r="I7121">
            <v>-0.3952079</v>
          </cell>
          <cell r="J7121">
            <v>-0.1617159</v>
          </cell>
          <cell r="K7121">
            <v>0</v>
          </cell>
          <cell r="L7121">
            <v>0.1617159</v>
          </cell>
          <cell r="M7121">
            <v>0.3952079</v>
          </cell>
          <cell r="N7121">
            <v>0.3952079</v>
          </cell>
          <cell r="O7121">
            <v>12</v>
          </cell>
        </row>
        <row r="7122">
          <cell r="A7122" t="str">
            <v>C&amp;I</v>
          </cell>
          <cell r="B7122">
            <v>17</v>
          </cell>
          <cell r="C7122" t="str">
            <v>X</v>
          </cell>
          <cell r="D7122" t="str">
            <v>Switch</v>
          </cell>
          <cell r="E7122" t="str">
            <v>Enrollment Date Quintile: Middle</v>
          </cell>
          <cell r="F7122">
            <v>88.1203</v>
          </cell>
          <cell r="G7122">
            <v>6.8343550000000004</v>
          </cell>
          <cell r="H7122">
            <v>6.198976</v>
          </cell>
          <cell r="I7122">
            <v>-0.36985499999999999</v>
          </cell>
          <cell r="J7122">
            <v>-0.1513417</v>
          </cell>
          <cell r="K7122">
            <v>0</v>
          </cell>
          <cell r="L7122">
            <v>0.1513417</v>
          </cell>
          <cell r="M7122">
            <v>0.36985499999999999</v>
          </cell>
          <cell r="N7122">
            <v>0.36985499999999999</v>
          </cell>
          <cell r="O7122">
            <v>12</v>
          </cell>
        </row>
        <row r="7123">
          <cell r="A7123" t="str">
            <v>C&amp;I</v>
          </cell>
          <cell r="B7123">
            <v>18</v>
          </cell>
          <cell r="C7123" t="str">
            <v>X</v>
          </cell>
          <cell r="D7123" t="str">
            <v>Switch</v>
          </cell>
          <cell r="E7123" t="str">
            <v>Enrollment Date Quintile: Middle</v>
          </cell>
          <cell r="F7123">
            <v>86.506200000000007</v>
          </cell>
          <cell r="G7123">
            <v>6.4336840000000004</v>
          </cell>
          <cell r="H7123">
            <v>5.9368369999999997</v>
          </cell>
          <cell r="I7123">
            <v>-0.38866790000000001</v>
          </cell>
          <cell r="J7123">
            <v>-0.15903980000000001</v>
          </cell>
          <cell r="K7123">
            <v>0</v>
          </cell>
          <cell r="L7123">
            <v>0.15903980000000001</v>
          </cell>
          <cell r="M7123">
            <v>0.38866790000000001</v>
          </cell>
          <cell r="N7123">
            <v>0.38866790000000001</v>
          </cell>
          <cell r="O7123">
            <v>12</v>
          </cell>
        </row>
        <row r="7124">
          <cell r="A7124" t="str">
            <v>C&amp;I</v>
          </cell>
          <cell r="B7124">
            <v>19</v>
          </cell>
          <cell r="C7124" t="str">
            <v>X</v>
          </cell>
          <cell r="D7124" t="str">
            <v>Switch</v>
          </cell>
          <cell r="E7124" t="str">
            <v>Enrollment Date Quintile: Middle</v>
          </cell>
          <cell r="F7124">
            <v>83.3797</v>
          </cell>
          <cell r="G7124">
            <v>4.4680119999999999</v>
          </cell>
          <cell r="H7124">
            <v>4.5637369999999997</v>
          </cell>
          <cell r="I7124">
            <v>-0.41033069999999999</v>
          </cell>
          <cell r="J7124">
            <v>-0.167904</v>
          </cell>
          <cell r="K7124">
            <v>0</v>
          </cell>
          <cell r="L7124">
            <v>0.167904</v>
          </cell>
          <cell r="M7124">
            <v>0.41033069999999999</v>
          </cell>
          <cell r="N7124">
            <v>0.41033069999999999</v>
          </cell>
          <cell r="O7124">
            <v>12</v>
          </cell>
        </row>
        <row r="7125">
          <cell r="A7125" t="str">
            <v>C&amp;I</v>
          </cell>
          <cell r="B7125">
            <v>20</v>
          </cell>
          <cell r="C7125" t="str">
            <v>X</v>
          </cell>
          <cell r="D7125" t="str">
            <v>Switch</v>
          </cell>
          <cell r="E7125" t="str">
            <v>Enrollment Date Quintile: Middle</v>
          </cell>
          <cell r="F7125">
            <v>78.373400000000004</v>
          </cell>
          <cell r="G7125">
            <v>4.1995509999999996</v>
          </cell>
          <cell r="H7125">
            <v>3.8191480000000002</v>
          </cell>
          <cell r="I7125">
            <v>-0.45433129999999999</v>
          </cell>
          <cell r="J7125">
            <v>-0.18590870000000001</v>
          </cell>
          <cell r="K7125">
            <v>0</v>
          </cell>
          <cell r="L7125">
            <v>0.18590870000000001</v>
          </cell>
          <cell r="M7125">
            <v>0.45433129999999999</v>
          </cell>
          <cell r="N7125">
            <v>0.45433129999999999</v>
          </cell>
          <cell r="O7125">
            <v>12</v>
          </cell>
        </row>
        <row r="7126">
          <cell r="A7126" t="str">
            <v>C&amp;I</v>
          </cell>
          <cell r="B7126">
            <v>21</v>
          </cell>
          <cell r="C7126" t="str">
            <v>X</v>
          </cell>
          <cell r="D7126" t="str">
            <v>Switch</v>
          </cell>
          <cell r="E7126" t="str">
            <v>Enrollment Date Quintile: Middle</v>
          </cell>
          <cell r="F7126">
            <v>73.993799999999993</v>
          </cell>
          <cell r="G7126">
            <v>3.5074589999999999</v>
          </cell>
          <cell r="H7126">
            <v>3.0012669999999999</v>
          </cell>
          <cell r="I7126">
            <v>-0.42578500000000002</v>
          </cell>
          <cell r="J7126">
            <v>-0.17422779999999999</v>
          </cell>
          <cell r="K7126">
            <v>0</v>
          </cell>
          <cell r="L7126">
            <v>0.17422779999999999</v>
          </cell>
          <cell r="M7126">
            <v>0.42578500000000002</v>
          </cell>
          <cell r="N7126">
            <v>0.42578500000000002</v>
          </cell>
          <cell r="O7126">
            <v>12</v>
          </cell>
        </row>
        <row r="7127">
          <cell r="A7127" t="str">
            <v>C&amp;I</v>
          </cell>
          <cell r="B7127">
            <v>22</v>
          </cell>
          <cell r="C7127" t="str">
            <v>X</v>
          </cell>
          <cell r="D7127" t="str">
            <v>Switch</v>
          </cell>
          <cell r="E7127" t="str">
            <v>Enrollment Date Quintile: Middle</v>
          </cell>
          <cell r="F7127">
            <v>72.6203</v>
          </cell>
          <cell r="G7127">
            <v>3.2285509999999999</v>
          </cell>
          <cell r="H7127">
            <v>2.975349</v>
          </cell>
          <cell r="I7127">
            <v>-0.38961430000000002</v>
          </cell>
          <cell r="J7127">
            <v>-0.15942700000000001</v>
          </cell>
          <cell r="K7127">
            <v>0</v>
          </cell>
          <cell r="L7127">
            <v>0.15942700000000001</v>
          </cell>
          <cell r="M7127">
            <v>0.38961430000000002</v>
          </cell>
          <cell r="N7127">
            <v>0.38961430000000002</v>
          </cell>
          <cell r="O7127">
            <v>12</v>
          </cell>
        </row>
        <row r="7128">
          <cell r="A7128" t="str">
            <v>C&amp;I</v>
          </cell>
          <cell r="B7128">
            <v>23</v>
          </cell>
          <cell r="C7128" t="str">
            <v>X</v>
          </cell>
          <cell r="D7128" t="str">
            <v>Switch</v>
          </cell>
          <cell r="E7128" t="str">
            <v>Enrollment Date Quintile: Middle</v>
          </cell>
          <cell r="F7128">
            <v>71.1203</v>
          </cell>
          <cell r="G7128">
            <v>3.0921720000000001</v>
          </cell>
          <cell r="H7128">
            <v>2.834781</v>
          </cell>
          <cell r="I7128">
            <v>-0.34686410000000001</v>
          </cell>
          <cell r="J7128">
            <v>-0.141934</v>
          </cell>
          <cell r="K7128">
            <v>0</v>
          </cell>
          <cell r="L7128">
            <v>0.141934</v>
          </cell>
          <cell r="M7128">
            <v>0.34686410000000001</v>
          </cell>
          <cell r="N7128">
            <v>0.34686410000000001</v>
          </cell>
          <cell r="O7128">
            <v>12</v>
          </cell>
        </row>
        <row r="7129">
          <cell r="A7129" t="str">
            <v>C&amp;I</v>
          </cell>
          <cell r="B7129">
            <v>24</v>
          </cell>
          <cell r="C7129" t="str">
            <v>X</v>
          </cell>
          <cell r="D7129" t="str">
            <v>Switch</v>
          </cell>
          <cell r="E7129" t="str">
            <v>Enrollment Date Quintile: Middle</v>
          </cell>
          <cell r="F7129">
            <v>70.367199999999997</v>
          </cell>
          <cell r="G7129">
            <v>3.1384530000000002</v>
          </cell>
          <cell r="H7129">
            <v>3.1069200000000001</v>
          </cell>
          <cell r="I7129">
            <v>-0.3219204</v>
          </cell>
          <cell r="J7129">
            <v>-0.13172719999999999</v>
          </cell>
          <cell r="K7129">
            <v>0</v>
          </cell>
          <cell r="L7129">
            <v>0.13172719999999999</v>
          </cell>
          <cell r="M7129">
            <v>0.3219204</v>
          </cell>
          <cell r="N7129">
            <v>0.3219204</v>
          </cell>
          <cell r="O7129">
            <v>12</v>
          </cell>
        </row>
        <row r="7130">
          <cell r="A7130" t="str">
            <v>C&amp;I</v>
          </cell>
          <cell r="B7130">
            <v>1</v>
          </cell>
          <cell r="C7130" t="str">
            <v>X</v>
          </cell>
          <cell r="D7130" t="str">
            <v>Switch</v>
          </cell>
          <cell r="E7130" t="str">
            <v>Industry: Institutional/Government</v>
          </cell>
          <cell r="F7130">
            <v>64</v>
          </cell>
          <cell r="G7130">
            <v>2.1665619999999999</v>
          </cell>
          <cell r="H7130">
            <v>2.6341000000000001</v>
          </cell>
          <cell r="I7130">
            <v>-0.7356125</v>
          </cell>
          <cell r="J7130">
            <v>-0.30100660000000001</v>
          </cell>
          <cell r="K7130">
            <v>0</v>
          </cell>
          <cell r="L7130">
            <v>0.30100660000000001</v>
          </cell>
          <cell r="M7130">
            <v>0.7356125</v>
          </cell>
          <cell r="N7130">
            <v>0.7356125</v>
          </cell>
          <cell r="O7130">
            <v>8</v>
          </cell>
        </row>
        <row r="7131">
          <cell r="A7131" t="str">
            <v>C&amp;I</v>
          </cell>
          <cell r="B7131">
            <v>2</v>
          </cell>
          <cell r="C7131" t="str">
            <v>X</v>
          </cell>
          <cell r="D7131" t="str">
            <v>Switch</v>
          </cell>
          <cell r="E7131" t="str">
            <v>Industry: Institutional/Government</v>
          </cell>
          <cell r="F7131">
            <v>63</v>
          </cell>
          <cell r="G7131">
            <v>2.200523</v>
          </cell>
          <cell r="H7131">
            <v>2.5800999999999998</v>
          </cell>
          <cell r="I7131">
            <v>-0.72427390000000003</v>
          </cell>
          <cell r="J7131">
            <v>-0.29636699999999999</v>
          </cell>
          <cell r="K7131">
            <v>0</v>
          </cell>
          <cell r="L7131">
            <v>0.29636699999999999</v>
          </cell>
          <cell r="M7131">
            <v>0.72427390000000003</v>
          </cell>
          <cell r="N7131">
            <v>0.72427390000000003</v>
          </cell>
          <cell r="O7131">
            <v>8</v>
          </cell>
        </row>
        <row r="7132">
          <cell r="A7132" t="str">
            <v>C&amp;I</v>
          </cell>
          <cell r="B7132">
            <v>3</v>
          </cell>
          <cell r="C7132" t="str">
            <v>X</v>
          </cell>
          <cell r="D7132" t="str">
            <v>Switch</v>
          </cell>
          <cell r="E7132" t="str">
            <v>Industry: Institutional/Government</v>
          </cell>
          <cell r="F7132">
            <v>62.5</v>
          </cell>
          <cell r="G7132">
            <v>2.238731</v>
          </cell>
          <cell r="H7132">
            <v>2.7046990000000002</v>
          </cell>
          <cell r="I7132">
            <v>-0.71702759999999999</v>
          </cell>
          <cell r="J7132">
            <v>-0.29340189999999999</v>
          </cell>
          <cell r="K7132">
            <v>0</v>
          </cell>
          <cell r="L7132">
            <v>0.29340189999999999</v>
          </cell>
          <cell r="M7132">
            <v>0.71702759999999999</v>
          </cell>
          <cell r="N7132">
            <v>0.71702759999999999</v>
          </cell>
          <cell r="O7132">
            <v>8</v>
          </cell>
        </row>
        <row r="7133">
          <cell r="A7133" t="str">
            <v>C&amp;I</v>
          </cell>
          <cell r="B7133">
            <v>4</v>
          </cell>
          <cell r="C7133" t="str">
            <v>X</v>
          </cell>
          <cell r="D7133" t="str">
            <v>Switch</v>
          </cell>
          <cell r="E7133" t="str">
            <v>Industry: Institutional/Government</v>
          </cell>
          <cell r="F7133">
            <v>61</v>
          </cell>
          <cell r="G7133">
            <v>2.1531479999999998</v>
          </cell>
          <cell r="H7133">
            <v>2.6724000000000001</v>
          </cell>
          <cell r="I7133">
            <v>-0.72907909999999998</v>
          </cell>
          <cell r="J7133">
            <v>-0.29833330000000002</v>
          </cell>
          <cell r="K7133">
            <v>0</v>
          </cell>
          <cell r="L7133">
            <v>0.29833330000000002</v>
          </cell>
          <cell r="M7133">
            <v>0.72907909999999998</v>
          </cell>
          <cell r="N7133">
            <v>0.72907909999999998</v>
          </cell>
          <cell r="O7133">
            <v>8</v>
          </cell>
        </row>
        <row r="7134">
          <cell r="A7134" t="str">
            <v>C&amp;I</v>
          </cell>
          <cell r="B7134">
            <v>5</v>
          </cell>
          <cell r="C7134" t="str">
            <v>X</v>
          </cell>
          <cell r="D7134" t="str">
            <v>Switch</v>
          </cell>
          <cell r="E7134" t="str">
            <v>Industry: Institutional/Government</v>
          </cell>
          <cell r="F7134">
            <v>61</v>
          </cell>
          <cell r="G7134">
            <v>2.1084350000000001</v>
          </cell>
          <cell r="H7134">
            <v>2.5765989999999999</v>
          </cell>
          <cell r="I7134">
            <v>-0.7208852</v>
          </cell>
          <cell r="J7134">
            <v>-0.29498039999999998</v>
          </cell>
          <cell r="K7134">
            <v>0</v>
          </cell>
          <cell r="L7134">
            <v>0.29498039999999998</v>
          </cell>
          <cell r="M7134">
            <v>0.7208852</v>
          </cell>
          <cell r="N7134">
            <v>0.7208852</v>
          </cell>
          <cell r="O7134">
            <v>8</v>
          </cell>
        </row>
        <row r="7135">
          <cell r="A7135" t="str">
            <v>C&amp;I</v>
          </cell>
          <cell r="B7135">
            <v>6</v>
          </cell>
          <cell r="C7135" t="str">
            <v>X</v>
          </cell>
          <cell r="D7135" t="str">
            <v>Switch</v>
          </cell>
          <cell r="E7135" t="str">
            <v>Industry: Institutional/Government</v>
          </cell>
          <cell r="F7135">
            <v>61</v>
          </cell>
          <cell r="G7135">
            <v>2.6529180000000001</v>
          </cell>
          <cell r="H7135">
            <v>2.6408</v>
          </cell>
          <cell r="I7135">
            <v>-0.72075639999999996</v>
          </cell>
          <cell r="J7135">
            <v>-0.29492770000000001</v>
          </cell>
          <cell r="K7135">
            <v>0</v>
          </cell>
          <cell r="L7135">
            <v>0.29492770000000001</v>
          </cell>
          <cell r="M7135">
            <v>0.72075639999999996</v>
          </cell>
          <cell r="N7135">
            <v>0.72075639999999996</v>
          </cell>
          <cell r="O7135">
            <v>8</v>
          </cell>
        </row>
        <row r="7136">
          <cell r="A7136" t="str">
            <v>C&amp;I</v>
          </cell>
          <cell r="B7136">
            <v>7</v>
          </cell>
          <cell r="C7136" t="str">
            <v>X</v>
          </cell>
          <cell r="D7136" t="str">
            <v>Switch</v>
          </cell>
          <cell r="E7136" t="str">
            <v>Industry: Institutional/Government</v>
          </cell>
          <cell r="F7136">
            <v>60</v>
          </cell>
          <cell r="G7136">
            <v>2.0217239999999999</v>
          </cell>
          <cell r="H7136">
            <v>2.3873000000000002</v>
          </cell>
          <cell r="I7136">
            <v>-0.71610410000000002</v>
          </cell>
          <cell r="J7136">
            <v>-0.29302400000000001</v>
          </cell>
          <cell r="K7136">
            <v>0</v>
          </cell>
          <cell r="L7136">
            <v>0.29302400000000001</v>
          </cell>
          <cell r="M7136">
            <v>0.71610410000000002</v>
          </cell>
          <cell r="N7136">
            <v>0.71610410000000002</v>
          </cell>
          <cell r="O7136">
            <v>8</v>
          </cell>
        </row>
        <row r="7137">
          <cell r="A7137" t="str">
            <v>C&amp;I</v>
          </cell>
          <cell r="B7137">
            <v>8</v>
          </cell>
          <cell r="C7137" t="str">
            <v>X</v>
          </cell>
          <cell r="D7137" t="str">
            <v>Switch</v>
          </cell>
          <cell r="E7137" t="str">
            <v>Industry: Institutional/Government</v>
          </cell>
          <cell r="F7137">
            <v>60.5</v>
          </cell>
          <cell r="G7137">
            <v>1.7533859999999999</v>
          </cell>
          <cell r="H7137">
            <v>1.6793990000000001</v>
          </cell>
          <cell r="I7137">
            <v>-0.71599440000000003</v>
          </cell>
          <cell r="J7137">
            <v>-0.29297909999999999</v>
          </cell>
          <cell r="K7137">
            <v>0</v>
          </cell>
          <cell r="L7137">
            <v>0.29297909999999999</v>
          </cell>
          <cell r="M7137">
            <v>0.71599440000000003</v>
          </cell>
          <cell r="N7137">
            <v>0.71599440000000003</v>
          </cell>
          <cell r="O7137">
            <v>8</v>
          </cell>
        </row>
        <row r="7138">
          <cell r="A7138" t="str">
            <v>C&amp;I</v>
          </cell>
          <cell r="B7138">
            <v>9</v>
          </cell>
          <cell r="C7138" t="str">
            <v>X</v>
          </cell>
          <cell r="D7138" t="str">
            <v>Switch</v>
          </cell>
          <cell r="E7138" t="str">
            <v>Industry: Institutional/Government</v>
          </cell>
          <cell r="F7138">
            <v>64</v>
          </cell>
          <cell r="G7138">
            <v>1.8691930000000001</v>
          </cell>
          <cell r="H7138">
            <v>1.4862</v>
          </cell>
          <cell r="I7138">
            <v>-0.74418209999999996</v>
          </cell>
          <cell r="J7138">
            <v>-0.30451329999999999</v>
          </cell>
          <cell r="K7138">
            <v>0</v>
          </cell>
          <cell r="L7138">
            <v>0.30451329999999999</v>
          </cell>
          <cell r="M7138">
            <v>0.74418209999999996</v>
          </cell>
          <cell r="N7138">
            <v>0.74418209999999996</v>
          </cell>
          <cell r="O7138">
            <v>8</v>
          </cell>
        </row>
        <row r="7139">
          <cell r="A7139" t="str">
            <v>C&amp;I</v>
          </cell>
          <cell r="B7139">
            <v>10</v>
          </cell>
          <cell r="C7139" t="str">
            <v>X</v>
          </cell>
          <cell r="D7139" t="str">
            <v>Switch</v>
          </cell>
          <cell r="E7139" t="str">
            <v>Industry: Institutional/Government</v>
          </cell>
          <cell r="F7139">
            <v>66.5</v>
          </cell>
          <cell r="G7139">
            <v>1.9502919999999999</v>
          </cell>
          <cell r="H7139">
            <v>2.2210990000000002</v>
          </cell>
          <cell r="I7139">
            <v>-0.74443289999999995</v>
          </cell>
          <cell r="J7139">
            <v>-0.3046159</v>
          </cell>
          <cell r="K7139">
            <v>0</v>
          </cell>
          <cell r="L7139">
            <v>0.3046159</v>
          </cell>
          <cell r="M7139">
            <v>0.74443289999999995</v>
          </cell>
          <cell r="N7139">
            <v>0.74443289999999995</v>
          </cell>
          <cell r="O7139">
            <v>8</v>
          </cell>
        </row>
        <row r="7140">
          <cell r="A7140" t="str">
            <v>C&amp;I</v>
          </cell>
          <cell r="B7140">
            <v>11</v>
          </cell>
          <cell r="C7140" t="str">
            <v>X</v>
          </cell>
          <cell r="D7140" t="str">
            <v>Switch</v>
          </cell>
          <cell r="E7140" t="str">
            <v>Industry: Institutional/Government</v>
          </cell>
          <cell r="F7140">
            <v>70.5</v>
          </cell>
          <cell r="G7140">
            <v>1.7779750000000001</v>
          </cell>
          <cell r="H7140">
            <v>2.3934000000000002</v>
          </cell>
          <cell r="I7140">
            <v>-0.75979269999999999</v>
          </cell>
          <cell r="J7140">
            <v>-0.31090099999999998</v>
          </cell>
          <cell r="K7140">
            <v>0</v>
          </cell>
          <cell r="L7140">
            <v>0.31090099999999998</v>
          </cell>
          <cell r="M7140">
            <v>0.75979269999999999</v>
          </cell>
          <cell r="N7140">
            <v>0.75979269999999999</v>
          </cell>
          <cell r="O7140">
            <v>8</v>
          </cell>
        </row>
        <row r="7141">
          <cell r="A7141" t="str">
            <v>C&amp;I</v>
          </cell>
          <cell r="B7141">
            <v>12</v>
          </cell>
          <cell r="C7141" t="str">
            <v>X</v>
          </cell>
          <cell r="D7141" t="str">
            <v>Switch</v>
          </cell>
          <cell r="E7141" t="str">
            <v>Industry: Institutional/Government</v>
          </cell>
          <cell r="F7141">
            <v>75</v>
          </cell>
          <cell r="G7141">
            <v>2.1681859999999999</v>
          </cell>
          <cell r="H7141">
            <v>2.4342990000000002</v>
          </cell>
          <cell r="I7141">
            <v>-0.80763309999999999</v>
          </cell>
          <cell r="J7141">
            <v>-0.33047690000000002</v>
          </cell>
          <cell r="K7141">
            <v>0</v>
          </cell>
          <cell r="L7141">
            <v>0.33047690000000002</v>
          </cell>
          <cell r="M7141">
            <v>0.80763309999999999</v>
          </cell>
          <cell r="N7141">
            <v>0.80763309999999999</v>
          </cell>
          <cell r="O7141">
            <v>8</v>
          </cell>
        </row>
        <row r="7142">
          <cell r="A7142" t="str">
            <v>C&amp;I</v>
          </cell>
          <cell r="B7142">
            <v>13</v>
          </cell>
          <cell r="C7142" t="str">
            <v>X</v>
          </cell>
          <cell r="D7142" t="str">
            <v>Switch</v>
          </cell>
          <cell r="E7142" t="str">
            <v>Industry: Institutional/Government</v>
          </cell>
          <cell r="F7142">
            <v>79</v>
          </cell>
          <cell r="G7142">
            <v>2.3609010000000001</v>
          </cell>
          <cell r="H7142">
            <v>2.3147000000000002</v>
          </cell>
          <cell r="I7142">
            <v>-0.78989759999999998</v>
          </cell>
          <cell r="J7142">
            <v>-0.3232197</v>
          </cell>
          <cell r="K7142">
            <v>0</v>
          </cell>
          <cell r="L7142">
            <v>0.3232197</v>
          </cell>
          <cell r="M7142">
            <v>0.78989759999999998</v>
          </cell>
          <cell r="N7142">
            <v>0.78989759999999998</v>
          </cell>
          <cell r="O7142">
            <v>8</v>
          </cell>
        </row>
        <row r="7143">
          <cell r="A7143" t="str">
            <v>C&amp;I</v>
          </cell>
          <cell r="B7143">
            <v>14</v>
          </cell>
          <cell r="C7143" t="str">
            <v>X</v>
          </cell>
          <cell r="D7143" t="str">
            <v>Switch</v>
          </cell>
          <cell r="E7143" t="str">
            <v>Industry: Institutional/Government</v>
          </cell>
          <cell r="F7143">
            <v>82</v>
          </cell>
          <cell r="G7143">
            <v>2.443228</v>
          </cell>
          <cell r="H7143">
            <v>2.3841999999999999</v>
          </cell>
          <cell r="I7143">
            <v>-0.80296469999999998</v>
          </cell>
          <cell r="J7143">
            <v>-0.32856669999999999</v>
          </cell>
          <cell r="K7143">
            <v>0</v>
          </cell>
          <cell r="L7143">
            <v>0.32856669999999999</v>
          </cell>
          <cell r="M7143">
            <v>0.80296469999999998</v>
          </cell>
          <cell r="N7143">
            <v>0.80296469999999998</v>
          </cell>
          <cell r="O7143">
            <v>8</v>
          </cell>
        </row>
        <row r="7144">
          <cell r="A7144" t="str">
            <v>C&amp;I</v>
          </cell>
          <cell r="B7144">
            <v>15</v>
          </cell>
          <cell r="C7144" t="str">
            <v>X</v>
          </cell>
          <cell r="D7144" t="str">
            <v>Switch</v>
          </cell>
          <cell r="E7144" t="str">
            <v>Industry: Institutional/Government</v>
          </cell>
          <cell r="F7144">
            <v>85.5</v>
          </cell>
          <cell r="G7144">
            <v>3.1141070000000002</v>
          </cell>
          <cell r="H7144">
            <v>2.3378000000000001</v>
          </cell>
          <cell r="I7144">
            <v>-0.80477540000000003</v>
          </cell>
          <cell r="J7144">
            <v>-0.32930759999999998</v>
          </cell>
          <cell r="K7144">
            <v>0</v>
          </cell>
          <cell r="L7144">
            <v>0.32930759999999998</v>
          </cell>
          <cell r="M7144">
            <v>0.80477540000000003</v>
          </cell>
          <cell r="N7144">
            <v>0.80477540000000003</v>
          </cell>
          <cell r="O7144">
            <v>8</v>
          </cell>
        </row>
        <row r="7145">
          <cell r="A7145" t="str">
            <v>C&amp;I</v>
          </cell>
          <cell r="B7145">
            <v>16</v>
          </cell>
          <cell r="C7145" t="str">
            <v>X</v>
          </cell>
          <cell r="D7145" t="str">
            <v>Switch</v>
          </cell>
          <cell r="E7145" t="str">
            <v>Industry: Institutional/Government</v>
          </cell>
          <cell r="F7145">
            <v>87.5</v>
          </cell>
          <cell r="G7145">
            <v>3.0586700000000002</v>
          </cell>
          <cell r="H7145">
            <v>2.3626999999999998</v>
          </cell>
          <cell r="I7145">
            <v>-0.85138309999999995</v>
          </cell>
          <cell r="J7145">
            <v>-0.3483791</v>
          </cell>
          <cell r="K7145">
            <v>0</v>
          </cell>
          <cell r="L7145">
            <v>0.3483791</v>
          </cell>
          <cell r="M7145">
            <v>0.85138309999999995</v>
          </cell>
          <cell r="N7145">
            <v>0.85138309999999995</v>
          </cell>
          <cell r="O7145">
            <v>8</v>
          </cell>
        </row>
        <row r="7146">
          <cell r="A7146" t="str">
            <v>C&amp;I</v>
          </cell>
          <cell r="B7146">
            <v>17</v>
          </cell>
          <cell r="C7146" t="str">
            <v>X</v>
          </cell>
          <cell r="D7146" t="str">
            <v>Switch</v>
          </cell>
          <cell r="E7146" t="str">
            <v>Industry: Institutional/Government</v>
          </cell>
          <cell r="F7146">
            <v>88.5</v>
          </cell>
          <cell r="G7146">
            <v>3.1595230000000001</v>
          </cell>
          <cell r="H7146">
            <v>2.5268989999999998</v>
          </cell>
          <cell r="I7146">
            <v>-0.84129120000000002</v>
          </cell>
          <cell r="J7146">
            <v>-0.34424949999999999</v>
          </cell>
          <cell r="K7146">
            <v>0</v>
          </cell>
          <cell r="L7146">
            <v>0.34424949999999999</v>
          </cell>
          <cell r="M7146">
            <v>0.84129120000000002</v>
          </cell>
          <cell r="N7146">
            <v>0.84129120000000002</v>
          </cell>
          <cell r="O7146">
            <v>8</v>
          </cell>
        </row>
        <row r="7147">
          <cell r="A7147" t="str">
            <v>C&amp;I</v>
          </cell>
          <cell r="B7147">
            <v>18</v>
          </cell>
          <cell r="C7147" t="str">
            <v>X</v>
          </cell>
          <cell r="D7147" t="str">
            <v>Switch</v>
          </cell>
          <cell r="E7147" t="str">
            <v>Industry: Institutional/Government</v>
          </cell>
          <cell r="F7147">
            <v>86</v>
          </cell>
          <cell r="G7147">
            <v>3.4006509999999999</v>
          </cell>
          <cell r="H7147">
            <v>7.6518980000000001</v>
          </cell>
          <cell r="I7147">
            <v>-0.82852970000000004</v>
          </cell>
          <cell r="J7147">
            <v>-0.33902759999999998</v>
          </cell>
          <cell r="K7147">
            <v>0</v>
          </cell>
          <cell r="L7147">
            <v>0.33902759999999998</v>
          </cell>
          <cell r="M7147">
            <v>0.82852970000000004</v>
          </cell>
          <cell r="N7147">
            <v>0.82852970000000004</v>
          </cell>
          <cell r="O7147">
            <v>8</v>
          </cell>
        </row>
        <row r="7148">
          <cell r="A7148" t="str">
            <v>C&amp;I</v>
          </cell>
          <cell r="B7148">
            <v>19</v>
          </cell>
          <cell r="C7148" t="str">
            <v>X</v>
          </cell>
          <cell r="D7148" t="str">
            <v>Switch</v>
          </cell>
          <cell r="E7148" t="str">
            <v>Industry: Institutional/Government</v>
          </cell>
          <cell r="F7148">
            <v>83</v>
          </cell>
          <cell r="G7148">
            <v>3.5802200000000002</v>
          </cell>
          <cell r="H7148">
            <v>8.5891979999999997</v>
          </cell>
          <cell r="I7148">
            <v>-0.85903640000000003</v>
          </cell>
          <cell r="J7148">
            <v>-0.35151070000000001</v>
          </cell>
          <cell r="K7148">
            <v>0</v>
          </cell>
          <cell r="L7148">
            <v>0.35151070000000001</v>
          </cell>
          <cell r="M7148">
            <v>0.85903640000000003</v>
          </cell>
          <cell r="N7148">
            <v>0.85903640000000003</v>
          </cell>
          <cell r="O7148">
            <v>8</v>
          </cell>
        </row>
        <row r="7149">
          <cell r="A7149" t="str">
            <v>C&amp;I</v>
          </cell>
          <cell r="B7149">
            <v>20</v>
          </cell>
          <cell r="C7149" t="str">
            <v>X</v>
          </cell>
          <cell r="D7149" t="str">
            <v>Switch</v>
          </cell>
          <cell r="E7149" t="str">
            <v>Industry: Institutional/Government</v>
          </cell>
          <cell r="F7149">
            <v>78.5</v>
          </cell>
          <cell r="G7149">
            <v>4.4188789999999996</v>
          </cell>
          <cell r="H7149">
            <v>9.7439979999999995</v>
          </cell>
          <cell r="I7149">
            <v>-0.87049690000000002</v>
          </cell>
          <cell r="J7149">
            <v>-0.35620030000000003</v>
          </cell>
          <cell r="K7149">
            <v>0</v>
          </cell>
          <cell r="L7149">
            <v>0.35620030000000003</v>
          </cell>
          <cell r="M7149">
            <v>0.87049690000000002</v>
          </cell>
          <cell r="N7149">
            <v>0.87049690000000002</v>
          </cell>
          <cell r="O7149">
            <v>8</v>
          </cell>
        </row>
        <row r="7150">
          <cell r="A7150" t="str">
            <v>C&amp;I</v>
          </cell>
          <cell r="B7150">
            <v>21</v>
          </cell>
          <cell r="C7150" t="str">
            <v>X</v>
          </cell>
          <cell r="D7150" t="str">
            <v>Switch</v>
          </cell>
          <cell r="E7150" t="str">
            <v>Industry: Institutional/Government</v>
          </cell>
          <cell r="F7150">
            <v>74.5</v>
          </cell>
          <cell r="G7150">
            <v>5.8156169999999996</v>
          </cell>
          <cell r="H7150">
            <v>10.0108</v>
          </cell>
          <cell r="I7150">
            <v>-0.86545609999999995</v>
          </cell>
          <cell r="J7150">
            <v>-0.3541376</v>
          </cell>
          <cell r="K7150">
            <v>0</v>
          </cell>
          <cell r="L7150">
            <v>0.3541376</v>
          </cell>
          <cell r="M7150">
            <v>0.86545609999999995</v>
          </cell>
          <cell r="N7150">
            <v>0.86545609999999995</v>
          </cell>
          <cell r="O7150">
            <v>8</v>
          </cell>
        </row>
        <row r="7151">
          <cell r="A7151" t="str">
            <v>C&amp;I</v>
          </cell>
          <cell r="B7151">
            <v>22</v>
          </cell>
          <cell r="C7151" t="str">
            <v>X</v>
          </cell>
          <cell r="D7151" t="str">
            <v>Switch</v>
          </cell>
          <cell r="E7151" t="str">
            <v>Industry: Institutional/Government</v>
          </cell>
          <cell r="F7151">
            <v>73</v>
          </cell>
          <cell r="G7151">
            <v>4.2299230000000003</v>
          </cell>
          <cell r="H7151">
            <v>3.5047990000000002</v>
          </cell>
          <cell r="I7151">
            <v>-0.85351569999999999</v>
          </cell>
          <cell r="J7151">
            <v>-0.3492517</v>
          </cell>
          <cell r="K7151">
            <v>0</v>
          </cell>
          <cell r="L7151">
            <v>0.3492517</v>
          </cell>
          <cell r="M7151">
            <v>0.85351569999999999</v>
          </cell>
          <cell r="N7151">
            <v>0.85351569999999999</v>
          </cell>
          <cell r="O7151">
            <v>8</v>
          </cell>
        </row>
        <row r="7152">
          <cell r="A7152" t="str">
            <v>C&amp;I</v>
          </cell>
          <cell r="B7152">
            <v>23</v>
          </cell>
          <cell r="C7152" t="str">
            <v>X</v>
          </cell>
          <cell r="D7152" t="str">
            <v>Switch</v>
          </cell>
          <cell r="E7152" t="str">
            <v>Industry: Institutional/Government</v>
          </cell>
          <cell r="F7152">
            <v>71.5</v>
          </cell>
          <cell r="G7152">
            <v>3.5176599999999998</v>
          </cell>
          <cell r="H7152">
            <v>2.6817989999999998</v>
          </cell>
          <cell r="I7152">
            <v>-0.82204100000000002</v>
          </cell>
          <cell r="J7152">
            <v>-0.33637250000000002</v>
          </cell>
          <cell r="K7152">
            <v>0</v>
          </cell>
          <cell r="L7152">
            <v>0.33637250000000002</v>
          </cell>
          <cell r="M7152">
            <v>0.82204100000000002</v>
          </cell>
          <cell r="N7152">
            <v>0.82204100000000002</v>
          </cell>
          <cell r="O7152">
            <v>8</v>
          </cell>
        </row>
        <row r="7153">
          <cell r="A7153" t="str">
            <v>C&amp;I</v>
          </cell>
          <cell r="B7153">
            <v>24</v>
          </cell>
          <cell r="C7153" t="str">
            <v>X</v>
          </cell>
          <cell r="D7153" t="str">
            <v>Switch</v>
          </cell>
          <cell r="E7153" t="str">
            <v>Industry: Institutional/Government</v>
          </cell>
          <cell r="F7153">
            <v>71</v>
          </cell>
          <cell r="G7153">
            <v>2.9150830000000001</v>
          </cell>
          <cell r="H7153">
            <v>2.6499000000000001</v>
          </cell>
          <cell r="I7153">
            <v>-0.7919948</v>
          </cell>
          <cell r="J7153">
            <v>-0.32407780000000003</v>
          </cell>
          <cell r="K7153">
            <v>0</v>
          </cell>
          <cell r="L7153">
            <v>0.32407780000000003</v>
          </cell>
          <cell r="M7153">
            <v>0.7919948</v>
          </cell>
          <cell r="N7153">
            <v>0.7919948</v>
          </cell>
          <cell r="O7153">
            <v>8</v>
          </cell>
        </row>
        <row r="7154">
          <cell r="A7154" t="str">
            <v>C&amp;I</v>
          </cell>
          <cell r="B7154">
            <v>1</v>
          </cell>
          <cell r="C7154" t="str">
            <v>X</v>
          </cell>
          <cell r="D7154" t="str">
            <v>Switch</v>
          </cell>
          <cell r="E7154" t="str">
            <v>Industry: Offices, Hotels, Finance, Services</v>
          </cell>
          <cell r="F7154">
            <v>63.571399999999997</v>
          </cell>
          <cell r="G7154">
            <v>1.9827699999999999</v>
          </cell>
          <cell r="H7154">
            <v>1.9334420000000001</v>
          </cell>
          <cell r="I7154">
            <v>-0.2247779</v>
          </cell>
          <cell r="J7154">
            <v>-9.1977299999999998E-2</v>
          </cell>
          <cell r="K7154">
            <v>0</v>
          </cell>
          <cell r="L7154">
            <v>9.1977299999999998E-2</v>
          </cell>
          <cell r="M7154">
            <v>0.2247779</v>
          </cell>
          <cell r="N7154">
            <v>0.2247779</v>
          </cell>
          <cell r="O7154">
            <v>33</v>
          </cell>
        </row>
        <row r="7155">
          <cell r="A7155" t="str">
            <v>C&amp;I</v>
          </cell>
          <cell r="B7155">
            <v>2</v>
          </cell>
          <cell r="C7155" t="str">
            <v>X</v>
          </cell>
          <cell r="D7155" t="str">
            <v>Switch</v>
          </cell>
          <cell r="E7155" t="str">
            <v>Industry: Offices, Hotels, Finance, Services</v>
          </cell>
          <cell r="F7155">
            <v>62.5</v>
          </cell>
          <cell r="G7155">
            <v>1.933127</v>
          </cell>
          <cell r="H7155">
            <v>1.7038139999999999</v>
          </cell>
          <cell r="I7155">
            <v>-0.2234102</v>
          </cell>
          <cell r="J7155">
            <v>-9.1417600000000002E-2</v>
          </cell>
          <cell r="K7155">
            <v>0</v>
          </cell>
          <cell r="L7155">
            <v>9.1417600000000002E-2</v>
          </cell>
          <cell r="M7155">
            <v>0.2234102</v>
          </cell>
          <cell r="N7155">
            <v>0.2234102</v>
          </cell>
          <cell r="O7155">
            <v>33</v>
          </cell>
        </row>
        <row r="7156">
          <cell r="A7156" t="str">
            <v>C&amp;I</v>
          </cell>
          <cell r="B7156">
            <v>3</v>
          </cell>
          <cell r="C7156" t="str">
            <v>X</v>
          </cell>
          <cell r="D7156" t="str">
            <v>Switch</v>
          </cell>
          <cell r="E7156" t="str">
            <v>Industry: Offices, Hotels, Finance, Services</v>
          </cell>
          <cell r="F7156">
            <v>61.928600000000003</v>
          </cell>
          <cell r="G7156">
            <v>1.6109039999999999</v>
          </cell>
          <cell r="H7156">
            <v>1.454742</v>
          </cell>
          <cell r="I7156">
            <v>-0.22188659999999999</v>
          </cell>
          <cell r="J7156">
            <v>-9.0794200000000005E-2</v>
          </cell>
          <cell r="K7156">
            <v>0</v>
          </cell>
          <cell r="L7156">
            <v>9.0794200000000005E-2</v>
          </cell>
          <cell r="M7156">
            <v>0.22188659999999999</v>
          </cell>
          <cell r="N7156">
            <v>0.22188659999999999</v>
          </cell>
          <cell r="O7156">
            <v>33</v>
          </cell>
        </row>
        <row r="7157">
          <cell r="A7157" t="str">
            <v>C&amp;I</v>
          </cell>
          <cell r="B7157">
            <v>4</v>
          </cell>
          <cell r="C7157" t="str">
            <v>X</v>
          </cell>
          <cell r="D7157" t="str">
            <v>Switch</v>
          </cell>
          <cell r="E7157" t="str">
            <v>Industry: Offices, Hotels, Finance, Services</v>
          </cell>
          <cell r="F7157">
            <v>60.571399999999997</v>
          </cell>
          <cell r="G7157">
            <v>1.589504</v>
          </cell>
          <cell r="H7157">
            <v>1.4412430000000001</v>
          </cell>
          <cell r="I7157">
            <v>-0.22023909999999999</v>
          </cell>
          <cell r="J7157">
            <v>-9.0120099999999995E-2</v>
          </cell>
          <cell r="K7157">
            <v>0</v>
          </cell>
          <cell r="L7157">
            <v>9.0120099999999995E-2</v>
          </cell>
          <cell r="M7157">
            <v>0.22023909999999999</v>
          </cell>
          <cell r="N7157">
            <v>0.22023909999999999</v>
          </cell>
          <cell r="O7157">
            <v>33</v>
          </cell>
        </row>
        <row r="7158">
          <cell r="A7158" t="str">
            <v>C&amp;I</v>
          </cell>
          <cell r="B7158">
            <v>5</v>
          </cell>
          <cell r="C7158" t="str">
            <v>X</v>
          </cell>
          <cell r="D7158" t="str">
            <v>Switch</v>
          </cell>
          <cell r="E7158" t="str">
            <v>Industry: Offices, Hotels, Finance, Services</v>
          </cell>
          <cell r="F7158">
            <v>60.571399999999997</v>
          </cell>
          <cell r="G7158">
            <v>1.5686420000000001</v>
          </cell>
          <cell r="H7158">
            <v>1.392771</v>
          </cell>
          <cell r="I7158">
            <v>-0.21902160000000001</v>
          </cell>
          <cell r="J7158">
            <v>-8.9621900000000004E-2</v>
          </cell>
          <cell r="K7158">
            <v>0</v>
          </cell>
          <cell r="L7158">
            <v>8.9621900000000004E-2</v>
          </cell>
          <cell r="M7158">
            <v>0.21902160000000001</v>
          </cell>
          <cell r="N7158">
            <v>0.21902160000000001</v>
          </cell>
          <cell r="O7158">
            <v>33</v>
          </cell>
        </row>
        <row r="7159">
          <cell r="A7159" t="str">
            <v>C&amp;I</v>
          </cell>
          <cell r="B7159">
            <v>6</v>
          </cell>
          <cell r="C7159" t="str">
            <v>X</v>
          </cell>
          <cell r="D7159" t="str">
            <v>Switch</v>
          </cell>
          <cell r="E7159" t="str">
            <v>Industry: Offices, Hotels, Finance, Services</v>
          </cell>
          <cell r="F7159">
            <v>60.428600000000003</v>
          </cell>
          <cell r="G7159">
            <v>1.548422</v>
          </cell>
          <cell r="H7159">
            <v>1.4161280000000001</v>
          </cell>
          <cell r="I7159">
            <v>-0.21849730000000001</v>
          </cell>
          <cell r="J7159">
            <v>-8.9407299999999995E-2</v>
          </cell>
          <cell r="K7159">
            <v>0</v>
          </cell>
          <cell r="L7159">
            <v>8.9407299999999995E-2</v>
          </cell>
          <cell r="M7159">
            <v>0.21849730000000001</v>
          </cell>
          <cell r="N7159">
            <v>0.21849730000000001</v>
          </cell>
          <cell r="O7159">
            <v>33</v>
          </cell>
        </row>
        <row r="7160">
          <cell r="A7160" t="str">
            <v>C&amp;I</v>
          </cell>
          <cell r="B7160">
            <v>7</v>
          </cell>
          <cell r="C7160" t="str">
            <v>X</v>
          </cell>
          <cell r="D7160" t="str">
            <v>Switch</v>
          </cell>
          <cell r="E7160" t="str">
            <v>Industry: Offices, Hotels, Finance, Services</v>
          </cell>
          <cell r="F7160">
            <v>59.571399999999997</v>
          </cell>
          <cell r="G7160">
            <v>1.7047859999999999</v>
          </cell>
          <cell r="H7160">
            <v>1.8570420000000001</v>
          </cell>
          <cell r="I7160">
            <v>-0.22010250000000001</v>
          </cell>
          <cell r="J7160">
            <v>-9.0064199999999997E-2</v>
          </cell>
          <cell r="K7160">
            <v>0</v>
          </cell>
          <cell r="L7160">
            <v>9.0064199999999997E-2</v>
          </cell>
          <cell r="M7160">
            <v>0.22010250000000001</v>
          </cell>
          <cell r="N7160">
            <v>0.22010250000000001</v>
          </cell>
          <cell r="O7160">
            <v>33</v>
          </cell>
        </row>
        <row r="7161">
          <cell r="A7161" t="str">
            <v>C&amp;I</v>
          </cell>
          <cell r="B7161">
            <v>8</v>
          </cell>
          <cell r="C7161" t="str">
            <v>X</v>
          </cell>
          <cell r="D7161" t="str">
            <v>Switch</v>
          </cell>
          <cell r="E7161" t="str">
            <v>Industry: Offices, Hotels, Finance, Services</v>
          </cell>
          <cell r="F7161">
            <v>60.5</v>
          </cell>
          <cell r="G7161">
            <v>2.1675089999999999</v>
          </cell>
          <cell r="H7161">
            <v>2.217314</v>
          </cell>
          <cell r="I7161">
            <v>-0.2230365</v>
          </cell>
          <cell r="J7161">
            <v>-9.1264700000000004E-2</v>
          </cell>
          <cell r="K7161">
            <v>0</v>
          </cell>
          <cell r="L7161">
            <v>9.1264700000000004E-2</v>
          </cell>
          <cell r="M7161">
            <v>0.2230365</v>
          </cell>
          <cell r="N7161">
            <v>0.2230365</v>
          </cell>
          <cell r="O7161">
            <v>33</v>
          </cell>
        </row>
        <row r="7162">
          <cell r="A7162" t="str">
            <v>C&amp;I</v>
          </cell>
          <cell r="B7162">
            <v>9</v>
          </cell>
          <cell r="C7162" t="str">
            <v>X</v>
          </cell>
          <cell r="D7162" t="str">
            <v>Switch</v>
          </cell>
          <cell r="E7162" t="str">
            <v>Industry: Offices, Hotels, Finance, Services</v>
          </cell>
          <cell r="F7162">
            <v>64.285700000000006</v>
          </cell>
          <cell r="G7162">
            <v>3.0020250000000002</v>
          </cell>
          <cell r="H7162">
            <v>2.6672850000000001</v>
          </cell>
          <cell r="I7162">
            <v>-0.2454925</v>
          </cell>
          <cell r="J7162">
            <v>-0.1004535</v>
          </cell>
          <cell r="K7162">
            <v>0</v>
          </cell>
          <cell r="L7162">
            <v>0.1004535</v>
          </cell>
          <cell r="M7162">
            <v>0.2454925</v>
          </cell>
          <cell r="N7162">
            <v>0.2454925</v>
          </cell>
          <cell r="O7162">
            <v>33</v>
          </cell>
        </row>
        <row r="7163">
          <cell r="A7163" t="str">
            <v>C&amp;I</v>
          </cell>
          <cell r="B7163">
            <v>10</v>
          </cell>
          <cell r="C7163" t="str">
            <v>X</v>
          </cell>
          <cell r="D7163" t="str">
            <v>Switch</v>
          </cell>
          <cell r="E7163" t="str">
            <v>Industry: Offices, Hotels, Finance, Services</v>
          </cell>
          <cell r="F7163">
            <v>66.857100000000003</v>
          </cell>
          <cell r="G7163">
            <v>3.5287449999999998</v>
          </cell>
          <cell r="H7163">
            <v>3.748256</v>
          </cell>
          <cell r="I7163">
            <v>-0.26065169999999999</v>
          </cell>
          <cell r="J7163">
            <v>-0.1066566</v>
          </cell>
          <cell r="K7163">
            <v>0</v>
          </cell>
          <cell r="L7163">
            <v>0.1066566</v>
          </cell>
          <cell r="M7163">
            <v>0.26065169999999999</v>
          </cell>
          <cell r="N7163">
            <v>0.26065169999999999</v>
          </cell>
          <cell r="O7163">
            <v>33</v>
          </cell>
        </row>
        <row r="7164">
          <cell r="A7164" t="str">
            <v>C&amp;I</v>
          </cell>
          <cell r="B7164">
            <v>11</v>
          </cell>
          <cell r="C7164" t="str">
            <v>X</v>
          </cell>
          <cell r="D7164" t="str">
            <v>Switch</v>
          </cell>
          <cell r="E7164" t="str">
            <v>Industry: Offices, Hotels, Finance, Services</v>
          </cell>
          <cell r="F7164">
            <v>70.857100000000003</v>
          </cell>
          <cell r="G7164">
            <v>4.3227510000000002</v>
          </cell>
          <cell r="H7164">
            <v>3.9338839999999999</v>
          </cell>
          <cell r="I7164">
            <v>-0.31721929999999998</v>
          </cell>
          <cell r="J7164">
            <v>-0.12980359999999999</v>
          </cell>
          <cell r="K7164">
            <v>0</v>
          </cell>
          <cell r="L7164">
            <v>0.12980359999999999</v>
          </cell>
          <cell r="M7164">
            <v>0.31721929999999998</v>
          </cell>
          <cell r="N7164">
            <v>0.31721929999999998</v>
          </cell>
          <cell r="O7164">
            <v>33</v>
          </cell>
        </row>
        <row r="7165">
          <cell r="A7165" t="str">
            <v>C&amp;I</v>
          </cell>
          <cell r="B7165">
            <v>12</v>
          </cell>
          <cell r="C7165" t="str">
            <v>X</v>
          </cell>
          <cell r="D7165" t="str">
            <v>Switch</v>
          </cell>
          <cell r="E7165" t="str">
            <v>Industry: Offices, Hotels, Finance, Services</v>
          </cell>
          <cell r="F7165">
            <v>74.928600000000003</v>
          </cell>
          <cell r="G7165">
            <v>4.7364959999999998</v>
          </cell>
          <cell r="H7165">
            <v>4.5927709999999999</v>
          </cell>
          <cell r="I7165">
            <v>-0.33083400000000002</v>
          </cell>
          <cell r="J7165">
            <v>-0.13537460000000001</v>
          </cell>
          <cell r="K7165">
            <v>0</v>
          </cell>
          <cell r="L7165">
            <v>0.13537460000000001</v>
          </cell>
          <cell r="M7165">
            <v>0.33083400000000002</v>
          </cell>
          <cell r="N7165">
            <v>0.33083400000000002</v>
          </cell>
          <cell r="O7165">
            <v>33</v>
          </cell>
        </row>
        <row r="7166">
          <cell r="A7166" t="str">
            <v>C&amp;I</v>
          </cell>
          <cell r="B7166">
            <v>13</v>
          </cell>
          <cell r="C7166" t="str">
            <v>X</v>
          </cell>
          <cell r="D7166" t="str">
            <v>Switch</v>
          </cell>
          <cell r="E7166" t="str">
            <v>Industry: Offices, Hotels, Finance, Services</v>
          </cell>
          <cell r="F7166">
            <v>79.071399999999997</v>
          </cell>
          <cell r="G7166">
            <v>4.6478809999999999</v>
          </cell>
          <cell r="H7166">
            <v>5.2747419999999998</v>
          </cell>
          <cell r="I7166">
            <v>-0.29740909999999998</v>
          </cell>
          <cell r="J7166">
            <v>-0.1216974</v>
          </cell>
          <cell r="K7166">
            <v>0</v>
          </cell>
          <cell r="L7166">
            <v>0.1216974</v>
          </cell>
          <cell r="M7166">
            <v>0.29740909999999998</v>
          </cell>
          <cell r="N7166">
            <v>0.29740909999999998</v>
          </cell>
          <cell r="O7166">
            <v>33</v>
          </cell>
        </row>
        <row r="7167">
          <cell r="A7167" t="str">
            <v>C&amp;I</v>
          </cell>
          <cell r="B7167">
            <v>14</v>
          </cell>
          <cell r="C7167" t="str">
            <v>X</v>
          </cell>
          <cell r="D7167" t="str">
            <v>Switch</v>
          </cell>
          <cell r="E7167" t="str">
            <v>Industry: Offices, Hotels, Finance, Services</v>
          </cell>
          <cell r="F7167">
            <v>82.285700000000006</v>
          </cell>
          <cell r="G7167">
            <v>5.4538970000000004</v>
          </cell>
          <cell r="H7167">
            <v>6.0603410000000002</v>
          </cell>
          <cell r="I7167">
            <v>-0.29529339999999998</v>
          </cell>
          <cell r="J7167">
            <v>-0.1208317</v>
          </cell>
          <cell r="K7167">
            <v>0</v>
          </cell>
          <cell r="L7167">
            <v>0.1208317</v>
          </cell>
          <cell r="M7167">
            <v>0.29529339999999998</v>
          </cell>
          <cell r="N7167">
            <v>0.29529339999999998</v>
          </cell>
          <cell r="O7167">
            <v>33</v>
          </cell>
        </row>
        <row r="7168">
          <cell r="A7168" t="str">
            <v>C&amp;I</v>
          </cell>
          <cell r="B7168">
            <v>15</v>
          </cell>
          <cell r="C7168" t="str">
            <v>X</v>
          </cell>
          <cell r="D7168" t="str">
            <v>Switch</v>
          </cell>
          <cell r="E7168" t="str">
            <v>Industry: Offices, Hotels, Finance, Services</v>
          </cell>
          <cell r="F7168">
            <v>85.642899999999997</v>
          </cell>
          <cell r="G7168">
            <v>6.6018559999999997</v>
          </cell>
          <cell r="H7168">
            <v>5.901141</v>
          </cell>
          <cell r="I7168">
            <v>-0.28236450000000002</v>
          </cell>
          <cell r="J7168">
            <v>-0.1155413</v>
          </cell>
          <cell r="K7168">
            <v>0</v>
          </cell>
          <cell r="L7168">
            <v>0.1155413</v>
          </cell>
          <cell r="M7168">
            <v>0.28236450000000002</v>
          </cell>
          <cell r="N7168">
            <v>0.28236450000000002</v>
          </cell>
          <cell r="O7168">
            <v>33</v>
          </cell>
        </row>
        <row r="7169">
          <cell r="A7169" t="str">
            <v>C&amp;I</v>
          </cell>
          <cell r="B7169">
            <v>16</v>
          </cell>
          <cell r="C7169" t="str">
            <v>X</v>
          </cell>
          <cell r="D7169" t="str">
            <v>Switch</v>
          </cell>
          <cell r="E7169" t="str">
            <v>Industry: Offices, Hotels, Finance, Services</v>
          </cell>
          <cell r="F7169">
            <v>87.428600000000003</v>
          </cell>
          <cell r="G7169">
            <v>6.4952490000000003</v>
          </cell>
          <cell r="H7169">
            <v>6.0282419999999997</v>
          </cell>
          <cell r="I7169">
            <v>-0.3270999</v>
          </cell>
          <cell r="J7169">
            <v>-0.13384660000000001</v>
          </cell>
          <cell r="K7169">
            <v>0</v>
          </cell>
          <cell r="L7169">
            <v>0.13384660000000001</v>
          </cell>
          <cell r="M7169">
            <v>0.3270999</v>
          </cell>
          <cell r="N7169">
            <v>0.3270999</v>
          </cell>
          <cell r="O7169">
            <v>33</v>
          </cell>
        </row>
        <row r="7170">
          <cell r="A7170" t="str">
            <v>C&amp;I</v>
          </cell>
          <cell r="B7170">
            <v>17</v>
          </cell>
          <cell r="C7170" t="str">
            <v>X</v>
          </cell>
          <cell r="D7170" t="str">
            <v>Switch</v>
          </cell>
          <cell r="E7170" t="str">
            <v>Industry: Offices, Hotels, Finance, Services</v>
          </cell>
          <cell r="F7170">
            <v>88.285700000000006</v>
          </cell>
          <cell r="G7170">
            <v>5.9880389999999997</v>
          </cell>
          <cell r="H7170">
            <v>5.6356979999999997</v>
          </cell>
          <cell r="I7170">
            <v>-0.32977689999999998</v>
          </cell>
          <cell r="J7170">
            <v>-0.13494200000000001</v>
          </cell>
          <cell r="K7170">
            <v>0</v>
          </cell>
          <cell r="L7170">
            <v>0.13494200000000001</v>
          </cell>
          <cell r="M7170">
            <v>0.32977689999999998</v>
          </cell>
          <cell r="N7170">
            <v>0.32977689999999998</v>
          </cell>
          <cell r="O7170">
            <v>33</v>
          </cell>
        </row>
        <row r="7171">
          <cell r="A7171" t="str">
            <v>C&amp;I</v>
          </cell>
          <cell r="B7171">
            <v>18</v>
          </cell>
          <cell r="C7171" t="str">
            <v>X</v>
          </cell>
          <cell r="D7171" t="str">
            <v>Switch</v>
          </cell>
          <cell r="E7171" t="str">
            <v>Industry: Offices, Hotels, Finance, Services</v>
          </cell>
          <cell r="F7171">
            <v>86.285700000000006</v>
          </cell>
          <cell r="G7171">
            <v>5.4463200000000001</v>
          </cell>
          <cell r="H7171">
            <v>4.4912419999999997</v>
          </cell>
          <cell r="I7171">
            <v>-0.3021469</v>
          </cell>
          <cell r="J7171">
            <v>-0.123636</v>
          </cell>
          <cell r="K7171">
            <v>0</v>
          </cell>
          <cell r="L7171">
            <v>0.123636</v>
          </cell>
          <cell r="M7171">
            <v>0.3021469</v>
          </cell>
          <cell r="N7171">
            <v>0.3021469</v>
          </cell>
          <cell r="O7171">
            <v>33</v>
          </cell>
        </row>
        <row r="7172">
          <cell r="A7172" t="str">
            <v>C&amp;I</v>
          </cell>
          <cell r="B7172">
            <v>19</v>
          </cell>
          <cell r="C7172" t="str">
            <v>X</v>
          </cell>
          <cell r="D7172" t="str">
            <v>Switch</v>
          </cell>
          <cell r="E7172" t="str">
            <v>Industry: Offices, Hotels, Finance, Services</v>
          </cell>
          <cell r="F7172">
            <v>83.214299999999994</v>
          </cell>
          <cell r="G7172">
            <v>3.5433599999999998</v>
          </cell>
          <cell r="H7172">
            <v>3.2682419999999999</v>
          </cell>
          <cell r="I7172">
            <v>-0.31629370000000001</v>
          </cell>
          <cell r="J7172">
            <v>-0.12942480000000001</v>
          </cell>
          <cell r="K7172">
            <v>0</v>
          </cell>
          <cell r="L7172">
            <v>0.12942480000000001</v>
          </cell>
          <cell r="M7172">
            <v>0.31629370000000001</v>
          </cell>
          <cell r="N7172">
            <v>0.31629370000000001</v>
          </cell>
          <cell r="O7172">
            <v>33</v>
          </cell>
        </row>
        <row r="7173">
          <cell r="A7173" t="str">
            <v>C&amp;I</v>
          </cell>
          <cell r="B7173">
            <v>20</v>
          </cell>
          <cell r="C7173" t="str">
            <v>X</v>
          </cell>
          <cell r="D7173" t="str">
            <v>Switch</v>
          </cell>
          <cell r="E7173" t="str">
            <v>Industry: Offices, Hotels, Finance, Services</v>
          </cell>
          <cell r="F7173">
            <v>78.428600000000003</v>
          </cell>
          <cell r="G7173">
            <v>2.9052210000000001</v>
          </cell>
          <cell r="H7173">
            <v>2.3364989999999999</v>
          </cell>
          <cell r="I7173">
            <v>-0.3382174</v>
          </cell>
          <cell r="J7173">
            <v>-0.13839580000000001</v>
          </cell>
          <cell r="K7173">
            <v>0</v>
          </cell>
          <cell r="L7173">
            <v>0.13839580000000001</v>
          </cell>
          <cell r="M7173">
            <v>0.3382174</v>
          </cell>
          <cell r="N7173">
            <v>0.3382174</v>
          </cell>
          <cell r="O7173">
            <v>33</v>
          </cell>
        </row>
        <row r="7174">
          <cell r="A7174" t="str">
            <v>C&amp;I</v>
          </cell>
          <cell r="B7174">
            <v>21</v>
          </cell>
          <cell r="C7174" t="str">
            <v>X</v>
          </cell>
          <cell r="D7174" t="str">
            <v>Switch</v>
          </cell>
          <cell r="E7174" t="str">
            <v>Industry: Offices, Hotels, Finance, Services</v>
          </cell>
          <cell r="F7174">
            <v>74.214299999999994</v>
          </cell>
          <cell r="G7174">
            <v>2.562217</v>
          </cell>
          <cell r="H7174">
            <v>2.010656</v>
          </cell>
          <cell r="I7174">
            <v>-0.30752550000000001</v>
          </cell>
          <cell r="J7174">
            <v>-0.125837</v>
          </cell>
          <cell r="K7174">
            <v>0</v>
          </cell>
          <cell r="L7174">
            <v>0.125837</v>
          </cell>
          <cell r="M7174">
            <v>0.30752550000000001</v>
          </cell>
          <cell r="N7174">
            <v>0.30752550000000001</v>
          </cell>
          <cell r="O7174">
            <v>33</v>
          </cell>
        </row>
        <row r="7175">
          <cell r="A7175" t="str">
            <v>C&amp;I</v>
          </cell>
          <cell r="B7175">
            <v>22</v>
          </cell>
          <cell r="C7175" t="str">
            <v>X</v>
          </cell>
          <cell r="D7175" t="str">
            <v>Switch</v>
          </cell>
          <cell r="E7175" t="str">
            <v>Industry: Offices, Hotels, Finance, Services</v>
          </cell>
          <cell r="F7175">
            <v>72.785700000000006</v>
          </cell>
          <cell r="G7175">
            <v>2.055142</v>
          </cell>
          <cell r="H7175">
            <v>2.0647989999999998</v>
          </cell>
          <cell r="I7175">
            <v>-0.29928460000000001</v>
          </cell>
          <cell r="J7175">
            <v>-0.1224648</v>
          </cell>
          <cell r="K7175">
            <v>0</v>
          </cell>
          <cell r="L7175">
            <v>0.1224648</v>
          </cell>
          <cell r="M7175">
            <v>0.29928460000000001</v>
          </cell>
          <cell r="N7175">
            <v>0.29928460000000001</v>
          </cell>
          <cell r="O7175">
            <v>33</v>
          </cell>
        </row>
        <row r="7176">
          <cell r="A7176" t="str">
            <v>C&amp;I</v>
          </cell>
          <cell r="B7176">
            <v>23</v>
          </cell>
          <cell r="C7176" t="str">
            <v>X</v>
          </cell>
          <cell r="D7176" t="str">
            <v>Switch</v>
          </cell>
          <cell r="E7176" t="str">
            <v>Industry: Offices, Hotels, Finance, Services</v>
          </cell>
          <cell r="F7176">
            <v>71.285700000000006</v>
          </cell>
          <cell r="G7176">
            <v>2.0476179999999999</v>
          </cell>
          <cell r="H7176">
            <v>1.9751559999999999</v>
          </cell>
          <cell r="I7176">
            <v>-0.25726969999999999</v>
          </cell>
          <cell r="J7176">
            <v>-0.1052727</v>
          </cell>
          <cell r="K7176">
            <v>0</v>
          </cell>
          <cell r="L7176">
            <v>0.1052727</v>
          </cell>
          <cell r="M7176">
            <v>0.25726969999999999</v>
          </cell>
          <cell r="N7176">
            <v>0.25726969999999999</v>
          </cell>
          <cell r="O7176">
            <v>33</v>
          </cell>
        </row>
        <row r="7177">
          <cell r="A7177" t="str">
            <v>C&amp;I</v>
          </cell>
          <cell r="B7177">
            <v>24</v>
          </cell>
          <cell r="C7177" t="str">
            <v>X</v>
          </cell>
          <cell r="D7177" t="str">
            <v>Switch</v>
          </cell>
          <cell r="E7177" t="str">
            <v>Industry: Offices, Hotels, Finance, Services</v>
          </cell>
          <cell r="F7177">
            <v>70.642899999999997</v>
          </cell>
          <cell r="G7177">
            <v>2.0792980000000001</v>
          </cell>
          <cell r="H7177">
            <v>2.0380850000000001</v>
          </cell>
          <cell r="I7177">
            <v>-0.24161369999999999</v>
          </cell>
          <cell r="J7177">
            <v>-9.8866399999999993E-2</v>
          </cell>
          <cell r="K7177">
            <v>0</v>
          </cell>
          <cell r="L7177">
            <v>9.8866399999999993E-2</v>
          </cell>
          <cell r="M7177">
            <v>0.24161369999999999</v>
          </cell>
          <cell r="N7177">
            <v>0.24161369999999999</v>
          </cell>
          <cell r="O7177">
            <v>33</v>
          </cell>
        </row>
        <row r="7178">
          <cell r="A7178" t="str">
            <v>C&amp;I</v>
          </cell>
          <cell r="B7178">
            <v>1</v>
          </cell>
          <cell r="C7178" t="str">
            <v>X</v>
          </cell>
          <cell r="D7178" t="str">
            <v>Switch</v>
          </cell>
          <cell r="E7178" t="str">
            <v>Industry: Retail stores</v>
          </cell>
          <cell r="F7178">
            <v>64</v>
          </cell>
          <cell r="G7178">
            <v>7.6203300000000002E-2</v>
          </cell>
          <cell r="H7178">
            <v>9.1999999999999998E-2</v>
          </cell>
          <cell r="I7178">
            <v>-0.3512651</v>
          </cell>
          <cell r="J7178">
            <v>-0.1437348</v>
          </cell>
          <cell r="K7178">
            <v>0</v>
          </cell>
          <cell r="L7178">
            <v>0.1437348</v>
          </cell>
          <cell r="M7178">
            <v>0.3512651</v>
          </cell>
          <cell r="N7178">
            <v>0.3512651</v>
          </cell>
          <cell r="O7178">
            <v>6</v>
          </cell>
        </row>
        <row r="7179">
          <cell r="A7179" t="str">
            <v>C&amp;I</v>
          </cell>
          <cell r="B7179">
            <v>2</v>
          </cell>
          <cell r="C7179" t="str">
            <v>X</v>
          </cell>
          <cell r="D7179" t="str">
            <v>Switch</v>
          </cell>
          <cell r="E7179" t="str">
            <v>Industry: Retail stores</v>
          </cell>
          <cell r="F7179">
            <v>63</v>
          </cell>
          <cell r="G7179">
            <v>7.8143799999999999E-2</v>
          </cell>
          <cell r="H7179">
            <v>8.7999999999999995E-2</v>
          </cell>
          <cell r="I7179">
            <v>-0.35003600000000001</v>
          </cell>
          <cell r="J7179">
            <v>-0.1432319</v>
          </cell>
          <cell r="K7179">
            <v>0</v>
          </cell>
          <cell r="L7179">
            <v>0.1432319</v>
          </cell>
          <cell r="M7179">
            <v>0.35003600000000001</v>
          </cell>
          <cell r="N7179">
            <v>0.35003600000000001</v>
          </cell>
          <cell r="O7179">
            <v>6</v>
          </cell>
        </row>
        <row r="7180">
          <cell r="A7180" t="str">
            <v>C&amp;I</v>
          </cell>
          <cell r="B7180">
            <v>3</v>
          </cell>
          <cell r="C7180" t="str">
            <v>X</v>
          </cell>
          <cell r="D7180" t="str">
            <v>Switch</v>
          </cell>
          <cell r="E7180" t="str">
            <v>Industry: Retail stores</v>
          </cell>
          <cell r="F7180">
            <v>62.5</v>
          </cell>
          <cell r="G7180">
            <v>8.5950200000000004E-2</v>
          </cell>
          <cell r="H7180">
            <v>8.5999999999999993E-2</v>
          </cell>
          <cell r="I7180">
            <v>-0.34981709999999999</v>
          </cell>
          <cell r="J7180">
            <v>-0.1431423</v>
          </cell>
          <cell r="K7180">
            <v>0</v>
          </cell>
          <cell r="L7180">
            <v>0.1431423</v>
          </cell>
          <cell r="M7180">
            <v>0.34981709999999999</v>
          </cell>
          <cell r="N7180">
            <v>0.34981709999999999</v>
          </cell>
          <cell r="O7180">
            <v>6</v>
          </cell>
        </row>
        <row r="7181">
          <cell r="A7181" t="str">
            <v>C&amp;I</v>
          </cell>
          <cell r="B7181">
            <v>4</v>
          </cell>
          <cell r="C7181" t="str">
            <v>X</v>
          </cell>
          <cell r="D7181" t="str">
            <v>Switch</v>
          </cell>
          <cell r="E7181" t="str">
            <v>Industry: Retail stores</v>
          </cell>
          <cell r="F7181">
            <v>61</v>
          </cell>
          <cell r="G7181">
            <v>7.9552899999999996E-2</v>
          </cell>
          <cell r="H7181">
            <v>9.2999999999999999E-2</v>
          </cell>
          <cell r="I7181">
            <v>-0.34923569999999998</v>
          </cell>
          <cell r="J7181">
            <v>-0.14290439999999999</v>
          </cell>
          <cell r="K7181">
            <v>0</v>
          </cell>
          <cell r="L7181">
            <v>0.14290439999999999</v>
          </cell>
          <cell r="M7181">
            <v>0.34923569999999998</v>
          </cell>
          <cell r="N7181">
            <v>0.34923569999999998</v>
          </cell>
          <cell r="O7181">
            <v>6</v>
          </cell>
        </row>
        <row r="7182">
          <cell r="A7182" t="str">
            <v>C&amp;I</v>
          </cell>
          <cell r="B7182">
            <v>5</v>
          </cell>
          <cell r="C7182" t="str">
            <v>X</v>
          </cell>
          <cell r="D7182" t="str">
            <v>Switch</v>
          </cell>
          <cell r="E7182" t="str">
            <v>Industry: Retail stores</v>
          </cell>
          <cell r="F7182">
            <v>61</v>
          </cell>
          <cell r="G7182">
            <v>7.38071E-2</v>
          </cell>
          <cell r="H7182">
            <v>8.6999999999999994E-2</v>
          </cell>
          <cell r="I7182">
            <v>-0.34906209999999999</v>
          </cell>
          <cell r="J7182">
            <v>-0.1428334</v>
          </cell>
          <cell r="K7182">
            <v>0</v>
          </cell>
          <cell r="L7182">
            <v>0.1428334</v>
          </cell>
          <cell r="M7182">
            <v>0.34906209999999999</v>
          </cell>
          <cell r="N7182">
            <v>0.34906209999999999</v>
          </cell>
          <cell r="O7182">
            <v>6</v>
          </cell>
        </row>
        <row r="7183">
          <cell r="A7183" t="str">
            <v>C&amp;I</v>
          </cell>
          <cell r="B7183">
            <v>6</v>
          </cell>
          <cell r="C7183" t="str">
            <v>X</v>
          </cell>
          <cell r="D7183" t="str">
            <v>Switch</v>
          </cell>
          <cell r="E7183" t="str">
            <v>Industry: Retail stores</v>
          </cell>
          <cell r="F7183">
            <v>61</v>
          </cell>
          <cell r="G7183">
            <v>6.8883399999999997E-2</v>
          </cell>
          <cell r="H7183">
            <v>9.4E-2</v>
          </cell>
          <cell r="I7183">
            <v>-0.34904689999999999</v>
          </cell>
          <cell r="J7183">
            <v>-0.14282719999999999</v>
          </cell>
          <cell r="K7183">
            <v>0</v>
          </cell>
          <cell r="L7183">
            <v>0.14282719999999999</v>
          </cell>
          <cell r="M7183">
            <v>0.34904689999999999</v>
          </cell>
          <cell r="N7183">
            <v>0.34904689999999999</v>
          </cell>
          <cell r="O7183">
            <v>6</v>
          </cell>
        </row>
        <row r="7184">
          <cell r="A7184" t="str">
            <v>C&amp;I</v>
          </cell>
          <cell r="B7184">
            <v>7</v>
          </cell>
          <cell r="C7184" t="str">
            <v>X</v>
          </cell>
          <cell r="D7184" t="str">
            <v>Switch</v>
          </cell>
          <cell r="E7184" t="str">
            <v>Industry: Retail stores</v>
          </cell>
          <cell r="F7184">
            <v>60</v>
          </cell>
          <cell r="G7184">
            <v>6.7361099999999993E-2</v>
          </cell>
          <cell r="H7184">
            <v>0.08</v>
          </cell>
          <cell r="I7184">
            <v>-0.34911229999999999</v>
          </cell>
          <cell r="J7184">
            <v>-0.14285390000000001</v>
          </cell>
          <cell r="K7184">
            <v>0</v>
          </cell>
          <cell r="L7184">
            <v>0.14285390000000001</v>
          </cell>
          <cell r="M7184">
            <v>0.34911229999999999</v>
          </cell>
          <cell r="N7184">
            <v>0.34911229999999999</v>
          </cell>
          <cell r="O7184">
            <v>6</v>
          </cell>
        </row>
        <row r="7185">
          <cell r="A7185" t="str">
            <v>C&amp;I</v>
          </cell>
          <cell r="B7185">
            <v>8</v>
          </cell>
          <cell r="C7185" t="str">
            <v>X</v>
          </cell>
          <cell r="D7185" t="str">
            <v>Switch</v>
          </cell>
          <cell r="E7185" t="str">
            <v>Industry: Retail stores</v>
          </cell>
          <cell r="F7185">
            <v>60.5</v>
          </cell>
          <cell r="G7185">
            <v>6.7117599999999999E-2</v>
          </cell>
          <cell r="H7185">
            <v>8.2000000000000003E-2</v>
          </cell>
          <cell r="I7185">
            <v>-0.34913889999999997</v>
          </cell>
          <cell r="J7185">
            <v>-0.14286479999999999</v>
          </cell>
          <cell r="K7185">
            <v>0</v>
          </cell>
          <cell r="L7185">
            <v>0.14286479999999999</v>
          </cell>
          <cell r="M7185">
            <v>0.34913889999999997</v>
          </cell>
          <cell r="N7185">
            <v>0.34913889999999997</v>
          </cell>
          <cell r="O7185">
            <v>6</v>
          </cell>
        </row>
        <row r="7186">
          <cell r="A7186" t="str">
            <v>C&amp;I</v>
          </cell>
          <cell r="B7186">
            <v>9</v>
          </cell>
          <cell r="C7186" t="str">
            <v>X</v>
          </cell>
          <cell r="D7186" t="str">
            <v>Switch</v>
          </cell>
          <cell r="E7186" t="str">
            <v>Industry: Retail stores</v>
          </cell>
          <cell r="F7186">
            <v>64</v>
          </cell>
          <cell r="G7186">
            <v>4.8780999999999998E-2</v>
          </cell>
          <cell r="H7186">
            <v>7.9000000000000001E-2</v>
          </cell>
          <cell r="I7186">
            <v>-0.34985319999999998</v>
          </cell>
          <cell r="J7186">
            <v>-0.14315710000000001</v>
          </cell>
          <cell r="K7186">
            <v>0</v>
          </cell>
          <cell r="L7186">
            <v>0.14315710000000001</v>
          </cell>
          <cell r="M7186">
            <v>0.34985319999999998</v>
          </cell>
          <cell r="N7186">
            <v>0.34985319999999998</v>
          </cell>
          <cell r="O7186">
            <v>6</v>
          </cell>
        </row>
        <row r="7187">
          <cell r="A7187" t="str">
            <v>C&amp;I</v>
          </cell>
          <cell r="B7187">
            <v>10</v>
          </cell>
          <cell r="C7187" t="str">
            <v>X</v>
          </cell>
          <cell r="D7187" t="str">
            <v>Switch</v>
          </cell>
          <cell r="E7187" t="str">
            <v>Industry: Retail stores</v>
          </cell>
          <cell r="F7187">
            <v>66.5</v>
          </cell>
          <cell r="G7187">
            <v>7.3781899999999997E-2</v>
          </cell>
          <cell r="H7187">
            <v>8.3000000000000004E-2</v>
          </cell>
          <cell r="I7187">
            <v>-0.35765740000000001</v>
          </cell>
          <cell r="J7187">
            <v>-0.14635049999999999</v>
          </cell>
          <cell r="K7187">
            <v>0</v>
          </cell>
          <cell r="L7187">
            <v>0.14635049999999999</v>
          </cell>
          <cell r="M7187">
            <v>0.35765740000000001</v>
          </cell>
          <cell r="N7187">
            <v>0.35765740000000001</v>
          </cell>
          <cell r="O7187">
            <v>6</v>
          </cell>
        </row>
        <row r="7188">
          <cell r="A7188" t="str">
            <v>C&amp;I</v>
          </cell>
          <cell r="B7188">
            <v>11</v>
          </cell>
          <cell r="C7188" t="str">
            <v>X</v>
          </cell>
          <cell r="D7188" t="str">
            <v>Switch</v>
          </cell>
          <cell r="E7188" t="str">
            <v>Industry: Retail stores</v>
          </cell>
          <cell r="F7188">
            <v>70.5</v>
          </cell>
          <cell r="G7188">
            <v>0.79088670000000005</v>
          </cell>
          <cell r="H7188">
            <v>9.6000000000000002E-2</v>
          </cell>
          <cell r="I7188">
            <v>-0.61956440000000002</v>
          </cell>
          <cell r="J7188">
            <v>-0.25352069999999999</v>
          </cell>
          <cell r="K7188">
            <v>0</v>
          </cell>
          <cell r="L7188">
            <v>0.25352069999999999</v>
          </cell>
          <cell r="M7188">
            <v>0.61956440000000002</v>
          </cell>
          <cell r="N7188">
            <v>0.61956440000000002</v>
          </cell>
          <cell r="O7188">
            <v>6</v>
          </cell>
        </row>
        <row r="7189">
          <cell r="A7189" t="str">
            <v>C&amp;I</v>
          </cell>
          <cell r="B7189">
            <v>12</v>
          </cell>
          <cell r="C7189" t="str">
            <v>X</v>
          </cell>
          <cell r="D7189" t="str">
            <v>Switch</v>
          </cell>
          <cell r="E7189" t="str">
            <v>Industry: Retail stores</v>
          </cell>
          <cell r="F7189">
            <v>75</v>
          </cell>
          <cell r="G7189">
            <v>2.808735</v>
          </cell>
          <cell r="H7189">
            <v>3.0190000000000001</v>
          </cell>
          <cell r="I7189">
            <v>-0.89709859999999997</v>
          </cell>
          <cell r="J7189">
            <v>-0.36708550000000001</v>
          </cell>
          <cell r="K7189">
            <v>0</v>
          </cell>
          <cell r="L7189">
            <v>0.36708550000000001</v>
          </cell>
          <cell r="M7189">
            <v>0.89709859999999997</v>
          </cell>
          <cell r="N7189">
            <v>0.89709859999999997</v>
          </cell>
          <cell r="O7189">
            <v>6</v>
          </cell>
        </row>
        <row r="7190">
          <cell r="A7190" t="str">
            <v>C&amp;I</v>
          </cell>
          <cell r="B7190">
            <v>13</v>
          </cell>
          <cell r="C7190" t="str">
            <v>X</v>
          </cell>
          <cell r="D7190" t="str">
            <v>Switch</v>
          </cell>
          <cell r="E7190" t="str">
            <v>Industry: Retail stores</v>
          </cell>
          <cell r="F7190">
            <v>79</v>
          </cell>
          <cell r="G7190">
            <v>2.8956680000000001</v>
          </cell>
          <cell r="H7190">
            <v>3.16</v>
          </cell>
          <cell r="I7190">
            <v>-0.59834900000000002</v>
          </cell>
          <cell r="J7190">
            <v>-0.24483949999999999</v>
          </cell>
          <cell r="K7190">
            <v>0</v>
          </cell>
          <cell r="L7190">
            <v>0.24483949999999999</v>
          </cell>
          <cell r="M7190">
            <v>0.59834900000000002</v>
          </cell>
          <cell r="N7190">
            <v>0.59834900000000002</v>
          </cell>
          <cell r="O7190">
            <v>6</v>
          </cell>
        </row>
        <row r="7191">
          <cell r="A7191" t="str">
            <v>C&amp;I</v>
          </cell>
          <cell r="B7191">
            <v>14</v>
          </cell>
          <cell r="C7191" t="str">
            <v>X</v>
          </cell>
          <cell r="D7191" t="str">
            <v>Switch</v>
          </cell>
          <cell r="E7191" t="str">
            <v>Industry: Retail stores</v>
          </cell>
          <cell r="F7191">
            <v>82</v>
          </cell>
          <cell r="G7191">
            <v>2.9292310000000001</v>
          </cell>
          <cell r="H7191">
            <v>3.09</v>
          </cell>
          <cell r="I7191">
            <v>-0.45480199999999998</v>
          </cell>
          <cell r="J7191">
            <v>-0.1861013</v>
          </cell>
          <cell r="K7191">
            <v>0</v>
          </cell>
          <cell r="L7191">
            <v>0.1861013</v>
          </cell>
          <cell r="M7191">
            <v>0.45480199999999998</v>
          </cell>
          <cell r="N7191">
            <v>0.45480199999999998</v>
          </cell>
          <cell r="O7191">
            <v>6</v>
          </cell>
        </row>
        <row r="7192">
          <cell r="A7192" t="str">
            <v>C&amp;I</v>
          </cell>
          <cell r="B7192">
            <v>15</v>
          </cell>
          <cell r="C7192" t="str">
            <v>X</v>
          </cell>
          <cell r="D7192" t="str">
            <v>Switch</v>
          </cell>
          <cell r="E7192" t="str">
            <v>Industry: Retail stores</v>
          </cell>
          <cell r="F7192">
            <v>85.5</v>
          </cell>
          <cell r="G7192">
            <v>3.159478</v>
          </cell>
          <cell r="H7192">
            <v>3.2189990000000002</v>
          </cell>
          <cell r="I7192">
            <v>-0.3938121</v>
          </cell>
          <cell r="J7192">
            <v>-0.1611447</v>
          </cell>
          <cell r="K7192">
            <v>0</v>
          </cell>
          <cell r="L7192">
            <v>0.1611447</v>
          </cell>
          <cell r="M7192">
            <v>0.3938121</v>
          </cell>
          <cell r="N7192">
            <v>0.3938121</v>
          </cell>
          <cell r="O7192">
            <v>6</v>
          </cell>
        </row>
        <row r="7193">
          <cell r="A7193" t="str">
            <v>C&amp;I</v>
          </cell>
          <cell r="B7193">
            <v>16</v>
          </cell>
          <cell r="C7193" t="str">
            <v>X</v>
          </cell>
          <cell r="D7193" t="str">
            <v>Switch</v>
          </cell>
          <cell r="E7193" t="str">
            <v>Industry: Retail stores</v>
          </cell>
          <cell r="F7193">
            <v>87.5</v>
          </cell>
          <cell r="G7193">
            <v>3.1848540000000001</v>
          </cell>
          <cell r="H7193">
            <v>2.2370000000000001</v>
          </cell>
          <cell r="I7193">
            <v>-0.49610759999999998</v>
          </cell>
          <cell r="J7193">
            <v>-0.20300319999999999</v>
          </cell>
          <cell r="K7193">
            <v>0</v>
          </cell>
          <cell r="L7193">
            <v>0.20300319999999999</v>
          </cell>
          <cell r="M7193">
            <v>0.49610759999999998</v>
          </cell>
          <cell r="N7193">
            <v>0.49610759999999998</v>
          </cell>
          <cell r="O7193">
            <v>6</v>
          </cell>
        </row>
        <row r="7194">
          <cell r="A7194" t="str">
            <v>C&amp;I</v>
          </cell>
          <cell r="B7194">
            <v>17</v>
          </cell>
          <cell r="C7194" t="str">
            <v>X</v>
          </cell>
          <cell r="D7194" t="str">
            <v>Switch</v>
          </cell>
          <cell r="E7194" t="str">
            <v>Industry: Retail stores</v>
          </cell>
          <cell r="F7194">
            <v>88.5</v>
          </cell>
          <cell r="G7194">
            <v>3.0659800000000001</v>
          </cell>
          <cell r="H7194">
            <v>2.0999989999999999</v>
          </cell>
          <cell r="I7194">
            <v>-0.53182229999999997</v>
          </cell>
          <cell r="J7194">
            <v>-0.21761739999999999</v>
          </cell>
          <cell r="K7194">
            <v>0</v>
          </cell>
          <cell r="L7194">
            <v>0.21761739999999999</v>
          </cell>
          <cell r="M7194">
            <v>0.53182229999999997</v>
          </cell>
          <cell r="N7194">
            <v>0.53182229999999997</v>
          </cell>
          <cell r="O7194">
            <v>6</v>
          </cell>
        </row>
        <row r="7195">
          <cell r="A7195" t="str">
            <v>C&amp;I</v>
          </cell>
          <cell r="B7195">
            <v>18</v>
          </cell>
          <cell r="C7195" t="str">
            <v>X</v>
          </cell>
          <cell r="D7195" t="str">
            <v>Switch</v>
          </cell>
          <cell r="E7195" t="str">
            <v>Industry: Retail stores</v>
          </cell>
          <cell r="F7195">
            <v>86</v>
          </cell>
          <cell r="G7195">
            <v>2.7257989999999999</v>
          </cell>
          <cell r="H7195">
            <v>1.835</v>
          </cell>
          <cell r="I7195">
            <v>-0.48628260000000001</v>
          </cell>
          <cell r="J7195">
            <v>-0.19898289999999999</v>
          </cell>
          <cell r="K7195">
            <v>0</v>
          </cell>
          <cell r="L7195">
            <v>0.19898289999999999</v>
          </cell>
          <cell r="M7195">
            <v>0.48628260000000001</v>
          </cell>
          <cell r="N7195">
            <v>0.48628260000000001</v>
          </cell>
          <cell r="O7195">
            <v>6</v>
          </cell>
        </row>
        <row r="7196">
          <cell r="A7196" t="str">
            <v>C&amp;I</v>
          </cell>
          <cell r="B7196">
            <v>19</v>
          </cell>
          <cell r="C7196" t="str">
            <v>X</v>
          </cell>
          <cell r="D7196" t="str">
            <v>Switch</v>
          </cell>
          <cell r="E7196" t="str">
            <v>Industry: Retail stores</v>
          </cell>
          <cell r="F7196">
            <v>83</v>
          </cell>
          <cell r="G7196">
            <v>2.279147</v>
          </cell>
          <cell r="H7196">
            <v>1.645999</v>
          </cell>
          <cell r="I7196">
            <v>-0.50226119999999996</v>
          </cell>
          <cell r="J7196">
            <v>-0.20552119999999999</v>
          </cell>
          <cell r="K7196">
            <v>0</v>
          </cell>
          <cell r="L7196">
            <v>0.20552119999999999</v>
          </cell>
          <cell r="M7196">
            <v>0.50226119999999996</v>
          </cell>
          <cell r="N7196">
            <v>0.50226119999999996</v>
          </cell>
          <cell r="O7196">
            <v>6</v>
          </cell>
        </row>
        <row r="7197">
          <cell r="A7197" t="str">
            <v>C&amp;I</v>
          </cell>
          <cell r="B7197">
            <v>20</v>
          </cell>
          <cell r="C7197" t="str">
            <v>X</v>
          </cell>
          <cell r="D7197" t="str">
            <v>Switch</v>
          </cell>
          <cell r="E7197" t="str">
            <v>Industry: Retail stores</v>
          </cell>
          <cell r="F7197">
            <v>78.5</v>
          </cell>
          <cell r="G7197">
            <v>0.90932069999999998</v>
          </cell>
          <cell r="H7197">
            <v>2.7570000000000001</v>
          </cell>
          <cell r="I7197">
            <v>-0.60507350000000004</v>
          </cell>
          <cell r="J7197">
            <v>-0.24759120000000001</v>
          </cell>
          <cell r="K7197">
            <v>0</v>
          </cell>
          <cell r="L7197">
            <v>0.24759120000000001</v>
          </cell>
          <cell r="M7197">
            <v>0.60507350000000004</v>
          </cell>
          <cell r="N7197">
            <v>0.60507350000000004</v>
          </cell>
          <cell r="O7197">
            <v>6</v>
          </cell>
        </row>
        <row r="7198">
          <cell r="A7198" t="str">
            <v>C&amp;I</v>
          </cell>
          <cell r="B7198">
            <v>21</v>
          </cell>
          <cell r="C7198" t="str">
            <v>X</v>
          </cell>
          <cell r="D7198" t="str">
            <v>Switch</v>
          </cell>
          <cell r="E7198" t="str">
            <v>Industry: Retail stores</v>
          </cell>
          <cell r="F7198">
            <v>74.5</v>
          </cell>
          <cell r="G7198">
            <v>0.1443294</v>
          </cell>
          <cell r="H7198">
            <v>7.4999999999999997E-2</v>
          </cell>
          <cell r="I7198">
            <v>-0.55433659999999996</v>
          </cell>
          <cell r="J7198">
            <v>-0.22683</v>
          </cell>
          <cell r="K7198">
            <v>0</v>
          </cell>
          <cell r="L7198">
            <v>0.22683</v>
          </cell>
          <cell r="M7198">
            <v>0.55433659999999996</v>
          </cell>
          <cell r="N7198">
            <v>0.55433659999999996</v>
          </cell>
          <cell r="O7198">
            <v>6</v>
          </cell>
        </row>
        <row r="7199">
          <cell r="A7199" t="str">
            <v>C&amp;I</v>
          </cell>
          <cell r="B7199">
            <v>22</v>
          </cell>
          <cell r="C7199" t="str">
            <v>X</v>
          </cell>
          <cell r="D7199" t="str">
            <v>Switch</v>
          </cell>
          <cell r="E7199" t="str">
            <v>Industry: Retail stores</v>
          </cell>
          <cell r="F7199">
            <v>73</v>
          </cell>
          <cell r="G7199">
            <v>0.17565700000000001</v>
          </cell>
          <cell r="H7199">
            <v>8.1000000000000003E-2</v>
          </cell>
          <cell r="I7199">
            <v>-0.46318619999999999</v>
          </cell>
          <cell r="J7199">
            <v>-0.18953200000000001</v>
          </cell>
          <cell r="K7199">
            <v>0</v>
          </cell>
          <cell r="L7199">
            <v>0.18953200000000001</v>
          </cell>
          <cell r="M7199">
            <v>0.46318619999999999</v>
          </cell>
          <cell r="N7199">
            <v>0.46318619999999999</v>
          </cell>
          <cell r="O7199">
            <v>6</v>
          </cell>
        </row>
        <row r="7200">
          <cell r="A7200" t="str">
            <v>C&amp;I</v>
          </cell>
          <cell r="B7200">
            <v>23</v>
          </cell>
          <cell r="C7200" t="str">
            <v>X</v>
          </cell>
          <cell r="D7200" t="str">
            <v>Switch</v>
          </cell>
          <cell r="E7200" t="str">
            <v>Industry: Retail stores</v>
          </cell>
          <cell r="F7200">
            <v>71.5</v>
          </cell>
          <cell r="G7200">
            <v>0.15500800000000001</v>
          </cell>
          <cell r="H7200">
            <v>0.08</v>
          </cell>
          <cell r="I7200">
            <v>-0.3968238</v>
          </cell>
          <cell r="J7200">
            <v>-0.1623771</v>
          </cell>
          <cell r="K7200">
            <v>0</v>
          </cell>
          <cell r="L7200">
            <v>0.1623771</v>
          </cell>
          <cell r="M7200">
            <v>0.3968238</v>
          </cell>
          <cell r="N7200">
            <v>0.3968238</v>
          </cell>
          <cell r="O7200">
            <v>6</v>
          </cell>
        </row>
        <row r="7201">
          <cell r="A7201" t="str">
            <v>C&amp;I</v>
          </cell>
          <cell r="B7201">
            <v>24</v>
          </cell>
          <cell r="C7201" t="str">
            <v>X</v>
          </cell>
          <cell r="D7201" t="str">
            <v>Switch</v>
          </cell>
          <cell r="E7201" t="str">
            <v>Industry: Retail stores</v>
          </cell>
          <cell r="F7201">
            <v>71</v>
          </cell>
          <cell r="G7201">
            <v>0.1453121</v>
          </cell>
          <cell r="H7201">
            <v>8.5000000000000006E-2</v>
          </cell>
          <cell r="I7201">
            <v>-0.37221019999999999</v>
          </cell>
          <cell r="J7201">
            <v>-0.15230540000000001</v>
          </cell>
          <cell r="K7201">
            <v>0</v>
          </cell>
          <cell r="L7201">
            <v>0.15230540000000001</v>
          </cell>
          <cell r="M7201">
            <v>0.37221019999999999</v>
          </cell>
          <cell r="N7201">
            <v>0.37221019999999999</v>
          </cell>
          <cell r="O7201">
            <v>6</v>
          </cell>
        </row>
        <row r="7202">
          <cell r="A7202" t="str">
            <v>C&amp;I</v>
          </cell>
          <cell r="B7202">
            <v>1</v>
          </cell>
          <cell r="C7202" t="str">
            <v>X</v>
          </cell>
          <cell r="D7202" t="str">
            <v>Switch</v>
          </cell>
          <cell r="E7202" t="str">
            <v>LCA: Greater Bay Area</v>
          </cell>
          <cell r="F7202">
            <v>63.671599999999998</v>
          </cell>
          <cell r="G7202">
            <v>1.835412</v>
          </cell>
          <cell r="H7202">
            <v>1.83257</v>
          </cell>
          <cell r="I7202">
            <v>-0.20023730000000001</v>
          </cell>
          <cell r="J7202">
            <v>-8.1935499999999994E-2</v>
          </cell>
          <cell r="K7202">
            <v>0</v>
          </cell>
          <cell r="L7202">
            <v>8.1935499999999994E-2</v>
          </cell>
          <cell r="M7202">
            <v>0.20023730000000001</v>
          </cell>
          <cell r="N7202">
            <v>0.20023730000000001</v>
          </cell>
          <cell r="O7202">
            <v>41</v>
          </cell>
        </row>
        <row r="7203">
          <cell r="A7203" t="str">
            <v>C&amp;I</v>
          </cell>
          <cell r="B7203">
            <v>2</v>
          </cell>
          <cell r="C7203" t="str">
            <v>X</v>
          </cell>
          <cell r="D7203" t="str">
            <v>Switch</v>
          </cell>
          <cell r="E7203" t="str">
            <v>LCA: Greater Bay Area</v>
          </cell>
          <cell r="F7203">
            <v>62.616799999999998</v>
          </cell>
          <cell r="G7203">
            <v>1.804</v>
          </cell>
          <cell r="H7203">
            <v>1.6491849999999999</v>
          </cell>
          <cell r="I7203">
            <v>-0.1986144</v>
          </cell>
          <cell r="J7203">
            <v>-8.1271399999999994E-2</v>
          </cell>
          <cell r="K7203">
            <v>0</v>
          </cell>
          <cell r="L7203">
            <v>8.1271399999999994E-2</v>
          </cell>
          <cell r="M7203">
            <v>0.1986144</v>
          </cell>
          <cell r="N7203">
            <v>0.1986144</v>
          </cell>
          <cell r="O7203">
            <v>41</v>
          </cell>
        </row>
        <row r="7204">
          <cell r="A7204" t="str">
            <v>C&amp;I</v>
          </cell>
          <cell r="B7204">
            <v>3</v>
          </cell>
          <cell r="C7204" t="str">
            <v>X</v>
          </cell>
          <cell r="D7204" t="str">
            <v>Switch</v>
          </cell>
          <cell r="E7204" t="str">
            <v>LCA: Greater Bay Area</v>
          </cell>
          <cell r="F7204">
            <v>62.062100000000001</v>
          </cell>
          <cell r="G7204">
            <v>1.5704359999999999</v>
          </cell>
          <cell r="H7204">
            <v>1.474253</v>
          </cell>
          <cell r="I7204">
            <v>-0.19716030000000001</v>
          </cell>
          <cell r="J7204">
            <v>-8.0676399999999995E-2</v>
          </cell>
          <cell r="K7204">
            <v>0</v>
          </cell>
          <cell r="L7204">
            <v>8.0676399999999995E-2</v>
          </cell>
          <cell r="M7204">
            <v>0.19716030000000001</v>
          </cell>
          <cell r="N7204">
            <v>0.19716030000000001</v>
          </cell>
          <cell r="O7204">
            <v>41</v>
          </cell>
        </row>
        <row r="7205">
          <cell r="A7205" t="str">
            <v>C&amp;I</v>
          </cell>
          <cell r="B7205">
            <v>4</v>
          </cell>
          <cell r="C7205" t="str">
            <v>X</v>
          </cell>
          <cell r="D7205" t="str">
            <v>Switch</v>
          </cell>
          <cell r="E7205" t="str">
            <v>LCA: Greater Bay Area</v>
          </cell>
          <cell r="F7205">
            <v>60.671599999999998</v>
          </cell>
          <cell r="G7205">
            <v>1.540041</v>
          </cell>
          <cell r="H7205">
            <v>1.4604509999999999</v>
          </cell>
          <cell r="I7205">
            <v>-0.19680629999999999</v>
          </cell>
          <cell r="J7205">
            <v>-8.0531500000000006E-2</v>
          </cell>
          <cell r="K7205">
            <v>0</v>
          </cell>
          <cell r="L7205">
            <v>8.0531500000000006E-2</v>
          </cell>
          <cell r="M7205">
            <v>0.19680629999999999</v>
          </cell>
          <cell r="N7205">
            <v>0.19680629999999999</v>
          </cell>
          <cell r="O7205">
            <v>41</v>
          </cell>
        </row>
        <row r="7206">
          <cell r="A7206" t="str">
            <v>C&amp;I</v>
          </cell>
          <cell r="B7206">
            <v>5</v>
          </cell>
          <cell r="C7206" t="str">
            <v>X</v>
          </cell>
          <cell r="D7206" t="str">
            <v>Switch</v>
          </cell>
          <cell r="E7206" t="str">
            <v>LCA: Greater Bay Area</v>
          </cell>
          <cell r="F7206">
            <v>60.671599999999998</v>
          </cell>
          <cell r="G7206">
            <v>1.5166539999999999</v>
          </cell>
          <cell r="H7206">
            <v>1.4102669999999999</v>
          </cell>
          <cell r="I7206">
            <v>-0.1954938</v>
          </cell>
          <cell r="J7206">
            <v>-7.9994499999999996E-2</v>
          </cell>
          <cell r="K7206">
            <v>0</v>
          </cell>
          <cell r="L7206">
            <v>7.9994499999999996E-2</v>
          </cell>
          <cell r="M7206">
            <v>0.1954938</v>
          </cell>
          <cell r="N7206">
            <v>0.1954938</v>
          </cell>
          <cell r="O7206">
            <v>41</v>
          </cell>
        </row>
        <row r="7207">
          <cell r="A7207" t="str">
            <v>C&amp;I</v>
          </cell>
          <cell r="B7207">
            <v>6</v>
          </cell>
          <cell r="C7207" t="str">
            <v>X</v>
          </cell>
          <cell r="D7207" t="str">
            <v>Switch</v>
          </cell>
          <cell r="E7207" t="str">
            <v>LCA: Greater Bay Area</v>
          </cell>
          <cell r="F7207">
            <v>60.562100000000001</v>
          </cell>
          <cell r="G7207">
            <v>1.587996</v>
          </cell>
          <cell r="H7207">
            <v>1.437214</v>
          </cell>
          <cell r="I7207">
            <v>-0.1951406</v>
          </cell>
          <cell r="J7207">
            <v>-7.9850000000000004E-2</v>
          </cell>
          <cell r="K7207">
            <v>0</v>
          </cell>
          <cell r="L7207">
            <v>7.9850000000000004E-2</v>
          </cell>
          <cell r="M7207">
            <v>0.1951406</v>
          </cell>
          <cell r="N7207">
            <v>0.1951406</v>
          </cell>
          <cell r="O7207">
            <v>41</v>
          </cell>
        </row>
        <row r="7208">
          <cell r="A7208" t="str">
            <v>C&amp;I</v>
          </cell>
          <cell r="B7208">
            <v>7</v>
          </cell>
          <cell r="C7208" t="str">
            <v>X</v>
          </cell>
          <cell r="D7208" t="str">
            <v>Switch</v>
          </cell>
          <cell r="E7208" t="str">
            <v>LCA: Greater Bay Area</v>
          </cell>
          <cell r="F7208">
            <v>59.671599999999998</v>
          </cell>
          <cell r="G7208">
            <v>1.603696</v>
          </cell>
          <cell r="H7208">
            <v>1.7407919999999999</v>
          </cell>
          <cell r="I7208">
            <v>-0.19591210000000001</v>
          </cell>
          <cell r="J7208">
            <v>-8.0165700000000006E-2</v>
          </cell>
          <cell r="K7208">
            <v>0</v>
          </cell>
          <cell r="L7208">
            <v>8.0165700000000006E-2</v>
          </cell>
          <cell r="M7208">
            <v>0.19591210000000001</v>
          </cell>
          <cell r="N7208">
            <v>0.19591210000000001</v>
          </cell>
          <cell r="O7208">
            <v>41</v>
          </cell>
        </row>
        <row r="7209">
          <cell r="A7209" t="str">
            <v>C&amp;I</v>
          </cell>
          <cell r="B7209">
            <v>8</v>
          </cell>
          <cell r="C7209" t="str">
            <v>X</v>
          </cell>
          <cell r="D7209" t="str">
            <v>Switch</v>
          </cell>
          <cell r="E7209" t="str">
            <v>LCA: Greater Bay Area</v>
          </cell>
          <cell r="F7209">
            <v>60.5</v>
          </cell>
          <cell r="G7209">
            <v>1.9062589999999999</v>
          </cell>
          <cell r="H7209">
            <v>1.925352</v>
          </cell>
          <cell r="I7209">
            <v>-0.19784499999999999</v>
          </cell>
          <cell r="J7209">
            <v>-8.0956600000000004E-2</v>
          </cell>
          <cell r="K7209">
            <v>0</v>
          </cell>
          <cell r="L7209">
            <v>8.0956600000000004E-2</v>
          </cell>
          <cell r="M7209">
            <v>0.19784499999999999</v>
          </cell>
          <cell r="N7209">
            <v>0.19784499999999999</v>
          </cell>
          <cell r="O7209">
            <v>41</v>
          </cell>
        </row>
        <row r="7210">
          <cell r="A7210" t="str">
            <v>C&amp;I</v>
          </cell>
          <cell r="B7210">
            <v>9</v>
          </cell>
          <cell r="C7210" t="str">
            <v>X</v>
          </cell>
          <cell r="D7210" t="str">
            <v>Switch</v>
          </cell>
          <cell r="E7210" t="str">
            <v>LCA: Greater Bay Area</v>
          </cell>
          <cell r="F7210">
            <v>64.218900000000005</v>
          </cell>
          <cell r="G7210">
            <v>2.5456970000000001</v>
          </cell>
          <cell r="H7210">
            <v>2.2448299999999999</v>
          </cell>
          <cell r="I7210">
            <v>-0.21451799999999999</v>
          </cell>
          <cell r="J7210">
            <v>-8.7778999999999996E-2</v>
          </cell>
          <cell r="K7210">
            <v>0</v>
          </cell>
          <cell r="L7210">
            <v>8.7778999999999996E-2</v>
          </cell>
          <cell r="M7210">
            <v>0.21451799999999999</v>
          </cell>
          <cell r="N7210">
            <v>0.21451799999999999</v>
          </cell>
          <cell r="O7210">
            <v>41</v>
          </cell>
        </row>
        <row r="7211">
          <cell r="A7211" t="str">
            <v>C&amp;I</v>
          </cell>
          <cell r="B7211">
            <v>10</v>
          </cell>
          <cell r="C7211" t="str">
            <v>X</v>
          </cell>
          <cell r="D7211" t="str">
            <v>Switch</v>
          </cell>
          <cell r="E7211" t="str">
            <v>LCA: Greater Bay Area</v>
          </cell>
          <cell r="F7211">
            <v>66.773700000000005</v>
          </cell>
          <cell r="G7211">
            <v>2.9548100000000002</v>
          </cell>
          <cell r="H7211">
            <v>3.1688580000000002</v>
          </cell>
          <cell r="I7211">
            <v>-0.22492210000000001</v>
          </cell>
          <cell r="J7211">
            <v>-9.2036300000000001E-2</v>
          </cell>
          <cell r="K7211">
            <v>0</v>
          </cell>
          <cell r="L7211">
            <v>9.2036300000000001E-2</v>
          </cell>
          <cell r="M7211">
            <v>0.22492210000000001</v>
          </cell>
          <cell r="N7211">
            <v>0.22492210000000001</v>
          </cell>
          <cell r="O7211">
            <v>41</v>
          </cell>
        </row>
        <row r="7212">
          <cell r="A7212" t="str">
            <v>C&amp;I</v>
          </cell>
          <cell r="B7212">
            <v>11</v>
          </cell>
          <cell r="C7212" t="str">
            <v>X</v>
          </cell>
          <cell r="D7212" t="str">
            <v>Switch</v>
          </cell>
          <cell r="E7212" t="str">
            <v>LCA: Greater Bay Area</v>
          </cell>
          <cell r="F7212">
            <v>70.773700000000005</v>
          </cell>
          <cell r="G7212">
            <v>3.6032459999999999</v>
          </cell>
          <cell r="H7212">
            <v>3.3347910000000001</v>
          </cell>
          <cell r="I7212">
            <v>-0.27008799999999999</v>
          </cell>
          <cell r="J7212">
            <v>-0.1105178</v>
          </cell>
          <cell r="K7212">
            <v>0</v>
          </cell>
          <cell r="L7212">
            <v>0.1105178</v>
          </cell>
          <cell r="M7212">
            <v>0.27008799999999999</v>
          </cell>
          <cell r="N7212">
            <v>0.27008799999999999</v>
          </cell>
          <cell r="O7212">
            <v>41</v>
          </cell>
        </row>
        <row r="7213">
          <cell r="A7213" t="str">
            <v>C&amp;I</v>
          </cell>
          <cell r="B7213">
            <v>12</v>
          </cell>
          <cell r="C7213" t="str">
            <v>X</v>
          </cell>
          <cell r="D7213" t="str">
            <v>Switch</v>
          </cell>
          <cell r="E7213" t="str">
            <v>LCA: Greater Bay Area</v>
          </cell>
          <cell r="F7213">
            <v>74.945300000000003</v>
          </cell>
          <cell r="G7213">
            <v>4.2085150000000002</v>
          </cell>
          <cell r="H7213">
            <v>4.1492560000000003</v>
          </cell>
          <cell r="I7213">
            <v>-0.28973850000000001</v>
          </cell>
          <cell r="J7213">
            <v>-0.1185586</v>
          </cell>
          <cell r="K7213">
            <v>0</v>
          </cell>
          <cell r="L7213">
            <v>0.1185586</v>
          </cell>
          <cell r="M7213">
            <v>0.28973850000000001</v>
          </cell>
          <cell r="N7213">
            <v>0.28973850000000001</v>
          </cell>
          <cell r="O7213">
            <v>41</v>
          </cell>
        </row>
        <row r="7214">
          <cell r="A7214" t="str">
            <v>C&amp;I</v>
          </cell>
          <cell r="B7214">
            <v>13</v>
          </cell>
          <cell r="C7214" t="str">
            <v>X</v>
          </cell>
          <cell r="D7214" t="str">
            <v>Switch</v>
          </cell>
          <cell r="E7214" t="str">
            <v>LCA: Greater Bay Area</v>
          </cell>
          <cell r="F7214">
            <v>79.054699999999997</v>
          </cell>
          <cell r="G7214">
            <v>4.1832320000000003</v>
          </cell>
          <cell r="H7214">
            <v>4.6710479999999999</v>
          </cell>
          <cell r="I7214">
            <v>-0.25748900000000002</v>
          </cell>
          <cell r="J7214">
            <v>-0.10536239999999999</v>
          </cell>
          <cell r="K7214">
            <v>0</v>
          </cell>
          <cell r="L7214">
            <v>0.10536239999999999</v>
          </cell>
          <cell r="M7214">
            <v>0.25748900000000002</v>
          </cell>
          <cell r="N7214">
            <v>0.25748900000000002</v>
          </cell>
          <cell r="O7214">
            <v>41</v>
          </cell>
        </row>
        <row r="7215">
          <cell r="A7215" t="str">
            <v>C&amp;I</v>
          </cell>
          <cell r="B7215">
            <v>14</v>
          </cell>
          <cell r="C7215" t="str">
            <v>X</v>
          </cell>
          <cell r="D7215" t="str">
            <v>Switch</v>
          </cell>
          <cell r="E7215" t="str">
            <v>LCA: Greater Bay Area</v>
          </cell>
          <cell r="F7215">
            <v>82.218900000000005</v>
          </cell>
          <cell r="G7215">
            <v>4.8020589999999999</v>
          </cell>
          <cell r="H7215">
            <v>5.2747960000000003</v>
          </cell>
          <cell r="I7215">
            <v>-0.2535269</v>
          </cell>
          <cell r="J7215">
            <v>-0.10374120000000001</v>
          </cell>
          <cell r="K7215">
            <v>0</v>
          </cell>
          <cell r="L7215">
            <v>0.10374120000000001</v>
          </cell>
          <cell r="M7215">
            <v>0.2535269</v>
          </cell>
          <cell r="N7215">
            <v>0.2535269</v>
          </cell>
          <cell r="O7215">
            <v>41</v>
          </cell>
        </row>
        <row r="7216">
          <cell r="A7216" t="str">
            <v>C&amp;I</v>
          </cell>
          <cell r="B7216">
            <v>15</v>
          </cell>
          <cell r="C7216" t="str">
            <v>X</v>
          </cell>
          <cell r="D7216" t="str">
            <v>Switch</v>
          </cell>
          <cell r="E7216" t="str">
            <v>LCA: Greater Bay Area</v>
          </cell>
          <cell r="F7216">
            <v>85.609499999999997</v>
          </cell>
          <cell r="G7216">
            <v>5.7930460000000004</v>
          </cell>
          <cell r="H7216">
            <v>5.1602100000000002</v>
          </cell>
          <cell r="I7216">
            <v>-0.24367630000000001</v>
          </cell>
          <cell r="J7216">
            <v>-9.9710400000000005E-2</v>
          </cell>
          <cell r="K7216">
            <v>0</v>
          </cell>
          <cell r="L7216">
            <v>9.9710400000000005E-2</v>
          </cell>
          <cell r="M7216">
            <v>0.24367630000000001</v>
          </cell>
          <cell r="N7216">
            <v>0.24367630000000001</v>
          </cell>
          <cell r="O7216">
            <v>41</v>
          </cell>
        </row>
        <row r="7217">
          <cell r="A7217" t="str">
            <v>C&amp;I</v>
          </cell>
          <cell r="B7217">
            <v>16</v>
          </cell>
          <cell r="C7217" t="str">
            <v>X</v>
          </cell>
          <cell r="D7217" t="str">
            <v>Switch</v>
          </cell>
          <cell r="E7217" t="str">
            <v>LCA: Greater Bay Area</v>
          </cell>
          <cell r="F7217">
            <v>87.445300000000003</v>
          </cell>
          <cell r="G7217">
            <v>5.707535</v>
          </cell>
          <cell r="H7217">
            <v>5.1586249999999998</v>
          </cell>
          <cell r="I7217">
            <v>-0.27869699999999997</v>
          </cell>
          <cell r="J7217">
            <v>-0.1140405</v>
          </cell>
          <cell r="K7217">
            <v>0</v>
          </cell>
          <cell r="L7217">
            <v>0.1140405</v>
          </cell>
          <cell r="M7217">
            <v>0.27869699999999997</v>
          </cell>
          <cell r="N7217">
            <v>0.27869699999999997</v>
          </cell>
          <cell r="O7217">
            <v>41</v>
          </cell>
        </row>
        <row r="7218">
          <cell r="A7218" t="str">
            <v>C&amp;I</v>
          </cell>
          <cell r="B7218">
            <v>17</v>
          </cell>
          <cell r="C7218" t="str">
            <v>X</v>
          </cell>
          <cell r="D7218" t="str">
            <v>Switch</v>
          </cell>
          <cell r="E7218" t="str">
            <v>LCA: Greater Bay Area</v>
          </cell>
          <cell r="F7218">
            <v>88.335800000000006</v>
          </cell>
          <cell r="G7218">
            <v>5.3311780000000004</v>
          </cell>
          <cell r="H7218">
            <v>4.8648259999999999</v>
          </cell>
          <cell r="I7218">
            <v>-0.28074100000000002</v>
          </cell>
          <cell r="J7218">
            <v>-0.11487700000000001</v>
          </cell>
          <cell r="K7218">
            <v>0</v>
          </cell>
          <cell r="L7218">
            <v>0.11487700000000001</v>
          </cell>
          <cell r="M7218">
            <v>0.28074100000000002</v>
          </cell>
          <cell r="N7218">
            <v>0.28074100000000002</v>
          </cell>
          <cell r="O7218">
            <v>41</v>
          </cell>
        </row>
        <row r="7219">
          <cell r="A7219" t="str">
            <v>C&amp;I</v>
          </cell>
          <cell r="B7219">
            <v>18</v>
          </cell>
          <cell r="C7219" t="str">
            <v>X</v>
          </cell>
          <cell r="D7219" t="str">
            <v>Switch</v>
          </cell>
          <cell r="E7219" t="str">
            <v>LCA: Greater Bay Area</v>
          </cell>
          <cell r="F7219">
            <v>86.218900000000005</v>
          </cell>
          <cell r="G7219">
            <v>4.9258090000000001</v>
          </cell>
          <cell r="H7219">
            <v>4.6243420000000004</v>
          </cell>
          <cell r="I7219">
            <v>-0.26019569999999997</v>
          </cell>
          <cell r="J7219">
            <v>-0.10647</v>
          </cell>
          <cell r="K7219">
            <v>0</v>
          </cell>
          <cell r="L7219">
            <v>0.10647</v>
          </cell>
          <cell r="M7219">
            <v>0.26019569999999997</v>
          </cell>
          <cell r="N7219">
            <v>0.26019569999999997</v>
          </cell>
          <cell r="O7219">
            <v>41</v>
          </cell>
        </row>
        <row r="7220">
          <cell r="A7220" t="str">
            <v>C&amp;I</v>
          </cell>
          <cell r="B7220">
            <v>19</v>
          </cell>
          <cell r="C7220" t="str">
            <v>X</v>
          </cell>
          <cell r="D7220" t="str">
            <v>Switch</v>
          </cell>
          <cell r="E7220" t="str">
            <v>LCA: Greater Bay Area</v>
          </cell>
          <cell r="F7220">
            <v>83.164199999999994</v>
          </cell>
          <cell r="G7220">
            <v>3.4819390000000001</v>
          </cell>
          <cell r="H7220">
            <v>3.7889110000000001</v>
          </cell>
          <cell r="I7220">
            <v>-0.27180019999999999</v>
          </cell>
          <cell r="J7220">
            <v>-0.1112185</v>
          </cell>
          <cell r="K7220">
            <v>0</v>
          </cell>
          <cell r="L7220">
            <v>0.1112185</v>
          </cell>
          <cell r="M7220">
            <v>0.27180019999999999</v>
          </cell>
          <cell r="N7220">
            <v>0.27180019999999999</v>
          </cell>
          <cell r="O7220">
            <v>41</v>
          </cell>
        </row>
        <row r="7221">
          <cell r="A7221" t="str">
            <v>C&amp;I</v>
          </cell>
          <cell r="B7221">
            <v>20</v>
          </cell>
          <cell r="C7221" t="str">
            <v>X</v>
          </cell>
          <cell r="D7221" t="str">
            <v>Switch</v>
          </cell>
          <cell r="E7221" t="str">
            <v>LCA: Greater Bay Area</v>
          </cell>
          <cell r="F7221">
            <v>78.445300000000003</v>
          </cell>
          <cell r="G7221">
            <v>2.980661</v>
          </cell>
          <cell r="H7221">
            <v>3.340176</v>
          </cell>
          <cell r="I7221">
            <v>-0.28960039999999998</v>
          </cell>
          <cell r="J7221">
            <v>-0.1185021</v>
          </cell>
          <cell r="K7221">
            <v>0</v>
          </cell>
          <cell r="L7221">
            <v>0.1185021</v>
          </cell>
          <cell r="M7221">
            <v>0.28960039999999998</v>
          </cell>
          <cell r="N7221">
            <v>0.28960039999999998</v>
          </cell>
          <cell r="O7221">
            <v>41</v>
          </cell>
        </row>
        <row r="7222">
          <cell r="A7222" t="str">
            <v>C&amp;I</v>
          </cell>
          <cell r="B7222">
            <v>21</v>
          </cell>
          <cell r="C7222" t="str">
            <v>X</v>
          </cell>
          <cell r="D7222" t="str">
            <v>Switch</v>
          </cell>
          <cell r="E7222" t="str">
            <v>LCA: Greater Bay Area</v>
          </cell>
          <cell r="F7222">
            <v>74.281099999999995</v>
          </cell>
          <cell r="G7222">
            <v>2.8590580000000001</v>
          </cell>
          <cell r="H7222">
            <v>2.8458890000000001</v>
          </cell>
          <cell r="I7222">
            <v>-0.26729239999999999</v>
          </cell>
          <cell r="J7222">
            <v>-0.1093739</v>
          </cell>
          <cell r="K7222">
            <v>0</v>
          </cell>
          <cell r="L7222">
            <v>0.1093739</v>
          </cell>
          <cell r="M7222">
            <v>0.26729239999999999</v>
          </cell>
          <cell r="N7222">
            <v>0.26729239999999999</v>
          </cell>
          <cell r="O7222">
            <v>41</v>
          </cell>
        </row>
        <row r="7223">
          <cell r="A7223" t="str">
            <v>C&amp;I</v>
          </cell>
          <cell r="B7223">
            <v>22</v>
          </cell>
          <cell r="C7223" t="str">
            <v>X</v>
          </cell>
          <cell r="D7223" t="str">
            <v>Switch</v>
          </cell>
          <cell r="E7223" t="str">
            <v>LCA: Greater Bay Area</v>
          </cell>
          <cell r="F7223">
            <v>72.835800000000006</v>
          </cell>
          <cell r="G7223">
            <v>2.2307079999999999</v>
          </cell>
          <cell r="H7223">
            <v>2.044918</v>
          </cell>
          <cell r="I7223">
            <v>-0.25915060000000001</v>
          </cell>
          <cell r="J7223">
            <v>-0.10604230000000001</v>
          </cell>
          <cell r="K7223">
            <v>0</v>
          </cell>
          <cell r="L7223">
            <v>0.10604230000000001</v>
          </cell>
          <cell r="M7223">
            <v>0.25915060000000001</v>
          </cell>
          <cell r="N7223">
            <v>0.25915060000000001</v>
          </cell>
          <cell r="O7223">
            <v>41</v>
          </cell>
        </row>
        <row r="7224">
          <cell r="A7224" t="str">
            <v>C&amp;I</v>
          </cell>
          <cell r="B7224">
            <v>23</v>
          </cell>
          <cell r="C7224" t="str">
            <v>X</v>
          </cell>
          <cell r="D7224" t="str">
            <v>Switch</v>
          </cell>
          <cell r="E7224" t="str">
            <v>LCA: Greater Bay Area</v>
          </cell>
          <cell r="F7224">
            <v>71.335800000000006</v>
          </cell>
          <cell r="G7224">
            <v>2.1088749999999998</v>
          </cell>
          <cell r="H7224">
            <v>1.869469</v>
          </cell>
          <cell r="I7224">
            <v>-0.22786600000000001</v>
          </cell>
          <cell r="J7224">
            <v>-9.3240900000000002E-2</v>
          </cell>
          <cell r="K7224">
            <v>0</v>
          </cell>
          <cell r="L7224">
            <v>9.3240900000000002E-2</v>
          </cell>
          <cell r="M7224">
            <v>0.22786600000000001</v>
          </cell>
          <cell r="N7224">
            <v>0.22786600000000001</v>
          </cell>
          <cell r="O7224">
            <v>41</v>
          </cell>
        </row>
        <row r="7225">
          <cell r="A7225" t="str">
            <v>C&amp;I</v>
          </cell>
          <cell r="B7225">
            <v>24</v>
          </cell>
          <cell r="C7225" t="str">
            <v>X</v>
          </cell>
          <cell r="D7225" t="str">
            <v>Switch</v>
          </cell>
          <cell r="E7225" t="str">
            <v>LCA: Greater Bay Area</v>
          </cell>
          <cell r="F7225">
            <v>70.726299999999995</v>
          </cell>
          <cell r="G7225">
            <v>2.03511</v>
          </cell>
          <cell r="H7225">
            <v>1.91408</v>
          </cell>
          <cell r="I7225">
            <v>-0.21521309999999999</v>
          </cell>
          <cell r="J7225">
            <v>-8.8063500000000003E-2</v>
          </cell>
          <cell r="K7225">
            <v>0</v>
          </cell>
          <cell r="L7225">
            <v>8.8063500000000003E-2</v>
          </cell>
          <cell r="M7225">
            <v>0.21521309999999999</v>
          </cell>
          <cell r="N7225">
            <v>0.21521309999999999</v>
          </cell>
          <cell r="O7225">
            <v>41</v>
          </cell>
        </row>
        <row r="7226">
          <cell r="A7226" t="str">
            <v>C&amp;I</v>
          </cell>
          <cell r="B7226">
            <v>1</v>
          </cell>
          <cell r="C7226" t="str">
            <v>X</v>
          </cell>
          <cell r="D7226" t="str">
            <v>Switch</v>
          </cell>
          <cell r="E7226" t="str">
            <v>Tonnage: 3&lt;=tons&lt;4</v>
          </cell>
          <cell r="F7226">
            <v>64</v>
          </cell>
          <cell r="G7226">
            <v>0.34467720000000002</v>
          </cell>
          <cell r="H7226">
            <v>0.40469769999999999</v>
          </cell>
          <cell r="I7226">
            <v>-0.21414159999999999</v>
          </cell>
          <cell r="J7226">
            <v>-8.7624999999999995E-2</v>
          </cell>
          <cell r="K7226">
            <v>0</v>
          </cell>
          <cell r="L7226">
            <v>8.7624999999999995E-2</v>
          </cell>
          <cell r="M7226">
            <v>0.21414159999999999</v>
          </cell>
          <cell r="N7226">
            <v>0.21414159999999999</v>
          </cell>
          <cell r="O7226">
            <v>9</v>
          </cell>
        </row>
        <row r="7227">
          <cell r="A7227" t="str">
            <v>C&amp;I</v>
          </cell>
          <cell r="B7227">
            <v>2</v>
          </cell>
          <cell r="C7227" t="str">
            <v>X</v>
          </cell>
          <cell r="D7227" t="str">
            <v>Switch</v>
          </cell>
          <cell r="E7227" t="str">
            <v>Tonnage: 3&lt;=tons&lt;4</v>
          </cell>
          <cell r="F7227">
            <v>63</v>
          </cell>
          <cell r="G7227">
            <v>0.34621869999999999</v>
          </cell>
          <cell r="H7227">
            <v>0.40213300000000002</v>
          </cell>
          <cell r="I7227">
            <v>-0.21366170000000001</v>
          </cell>
          <cell r="J7227">
            <v>-8.7428599999999995E-2</v>
          </cell>
          <cell r="K7227">
            <v>0</v>
          </cell>
          <cell r="L7227">
            <v>8.7428599999999995E-2</v>
          </cell>
          <cell r="M7227">
            <v>0.21366170000000001</v>
          </cell>
          <cell r="N7227">
            <v>0.21366170000000001</v>
          </cell>
          <cell r="O7227">
            <v>9</v>
          </cell>
        </row>
        <row r="7228">
          <cell r="A7228" t="str">
            <v>C&amp;I</v>
          </cell>
          <cell r="B7228">
            <v>3</v>
          </cell>
          <cell r="C7228" t="str">
            <v>X</v>
          </cell>
          <cell r="D7228" t="str">
            <v>Switch</v>
          </cell>
          <cell r="E7228" t="str">
            <v>Tonnage: 3&lt;=tons&lt;4</v>
          </cell>
          <cell r="F7228">
            <v>62.5</v>
          </cell>
          <cell r="G7228">
            <v>0.35144429999999999</v>
          </cell>
          <cell r="H7228">
            <v>0.40090189999999998</v>
          </cell>
          <cell r="I7228">
            <v>-0.2135618</v>
          </cell>
          <cell r="J7228">
            <v>-8.7387800000000002E-2</v>
          </cell>
          <cell r="K7228">
            <v>0</v>
          </cell>
          <cell r="L7228">
            <v>8.7387800000000002E-2</v>
          </cell>
          <cell r="M7228">
            <v>0.2135618</v>
          </cell>
          <cell r="N7228">
            <v>0.2135618</v>
          </cell>
          <cell r="O7228">
            <v>9</v>
          </cell>
        </row>
        <row r="7229">
          <cell r="A7229" t="str">
            <v>C&amp;I</v>
          </cell>
          <cell r="B7229">
            <v>4</v>
          </cell>
          <cell r="C7229" t="str">
            <v>X</v>
          </cell>
          <cell r="D7229" t="str">
            <v>Switch</v>
          </cell>
          <cell r="E7229" t="str">
            <v>Tonnage: 3&lt;=tons&lt;4</v>
          </cell>
          <cell r="F7229">
            <v>61</v>
          </cell>
          <cell r="G7229">
            <v>0.34467769999999998</v>
          </cell>
          <cell r="H7229">
            <v>0.40482629999999997</v>
          </cell>
          <cell r="I7229">
            <v>-0.2133401</v>
          </cell>
          <cell r="J7229">
            <v>-8.7297100000000002E-2</v>
          </cell>
          <cell r="K7229">
            <v>0</v>
          </cell>
          <cell r="L7229">
            <v>8.7297100000000002E-2</v>
          </cell>
          <cell r="M7229">
            <v>0.2133401</v>
          </cell>
          <cell r="N7229">
            <v>0.2133401</v>
          </cell>
          <cell r="O7229">
            <v>9</v>
          </cell>
        </row>
        <row r="7230">
          <cell r="A7230" t="str">
            <v>C&amp;I</v>
          </cell>
          <cell r="B7230">
            <v>5</v>
          </cell>
          <cell r="C7230" t="str">
            <v>X</v>
          </cell>
          <cell r="D7230" t="str">
            <v>Switch</v>
          </cell>
          <cell r="E7230" t="str">
            <v>Tonnage: 3&lt;=tons&lt;4</v>
          </cell>
          <cell r="F7230">
            <v>61</v>
          </cell>
          <cell r="G7230">
            <v>0.34208339999999998</v>
          </cell>
          <cell r="H7230">
            <v>0.39928760000000002</v>
          </cell>
          <cell r="I7230">
            <v>-0.213284</v>
          </cell>
          <cell r="J7230">
            <v>-8.7274099999999993E-2</v>
          </cell>
          <cell r="K7230">
            <v>0</v>
          </cell>
          <cell r="L7230">
            <v>8.7274099999999993E-2</v>
          </cell>
          <cell r="M7230">
            <v>0.213284</v>
          </cell>
          <cell r="N7230">
            <v>0.213284</v>
          </cell>
          <cell r="O7230">
            <v>9</v>
          </cell>
        </row>
        <row r="7231">
          <cell r="A7231" t="str">
            <v>C&amp;I</v>
          </cell>
          <cell r="B7231">
            <v>6</v>
          </cell>
          <cell r="C7231" t="str">
            <v>X</v>
          </cell>
          <cell r="D7231" t="str">
            <v>Switch</v>
          </cell>
          <cell r="E7231" t="str">
            <v>Tonnage: 3&lt;=tons&lt;4</v>
          </cell>
          <cell r="F7231">
            <v>61</v>
          </cell>
          <cell r="G7231">
            <v>0.33802739999999998</v>
          </cell>
          <cell r="H7231">
            <v>0.40213539999999998</v>
          </cell>
          <cell r="I7231">
            <v>-0.2132627</v>
          </cell>
          <cell r="J7231">
            <v>-8.7265400000000007E-2</v>
          </cell>
          <cell r="K7231">
            <v>0</v>
          </cell>
          <cell r="L7231">
            <v>8.7265400000000007E-2</v>
          </cell>
          <cell r="M7231">
            <v>0.2132627</v>
          </cell>
          <cell r="N7231">
            <v>0.2132627</v>
          </cell>
          <cell r="O7231">
            <v>9</v>
          </cell>
        </row>
        <row r="7232">
          <cell r="A7232" t="str">
            <v>C&amp;I</v>
          </cell>
          <cell r="B7232">
            <v>7</v>
          </cell>
          <cell r="C7232" t="str">
            <v>X</v>
          </cell>
          <cell r="D7232" t="str">
            <v>Switch</v>
          </cell>
          <cell r="E7232" t="str">
            <v>Tonnage: 3&lt;=tons&lt;4</v>
          </cell>
          <cell r="F7232">
            <v>60</v>
          </cell>
          <cell r="G7232">
            <v>0.33985379999999998</v>
          </cell>
          <cell r="H7232">
            <v>0.39649109999999999</v>
          </cell>
          <cell r="I7232">
            <v>-0.21335209999999999</v>
          </cell>
          <cell r="J7232">
            <v>-8.7302000000000005E-2</v>
          </cell>
          <cell r="K7232">
            <v>0</v>
          </cell>
          <cell r="L7232">
            <v>8.7302000000000005E-2</v>
          </cell>
          <cell r="M7232">
            <v>0.21335209999999999</v>
          </cell>
          <cell r="N7232">
            <v>0.21335209999999999</v>
          </cell>
          <cell r="O7232">
            <v>9</v>
          </cell>
        </row>
        <row r="7233">
          <cell r="A7233" t="str">
            <v>C&amp;I</v>
          </cell>
          <cell r="B7233">
            <v>8</v>
          </cell>
          <cell r="C7233" t="str">
            <v>X</v>
          </cell>
          <cell r="D7233" t="str">
            <v>Switch</v>
          </cell>
          <cell r="E7233" t="str">
            <v>Tonnage: 3&lt;=tons&lt;4</v>
          </cell>
          <cell r="F7233">
            <v>60.5</v>
          </cell>
          <cell r="G7233">
            <v>0.33586450000000001</v>
          </cell>
          <cell r="H7233">
            <v>0.39982390000000001</v>
          </cell>
          <cell r="I7233">
            <v>-0.21332519999999999</v>
          </cell>
          <cell r="J7233">
            <v>-8.7290999999999994E-2</v>
          </cell>
          <cell r="K7233">
            <v>0</v>
          </cell>
          <cell r="L7233">
            <v>8.7290999999999994E-2</v>
          </cell>
          <cell r="M7233">
            <v>0.21332519999999999</v>
          </cell>
          <cell r="N7233">
            <v>0.21332519999999999</v>
          </cell>
          <cell r="O7233">
            <v>9</v>
          </cell>
        </row>
        <row r="7234">
          <cell r="A7234" t="str">
            <v>C&amp;I</v>
          </cell>
          <cell r="B7234">
            <v>9</v>
          </cell>
          <cell r="C7234" t="str">
            <v>X</v>
          </cell>
          <cell r="D7234" t="str">
            <v>Switch</v>
          </cell>
          <cell r="E7234" t="str">
            <v>Tonnage: 3&lt;=tons&lt;4</v>
          </cell>
          <cell r="F7234">
            <v>64</v>
          </cell>
          <cell r="G7234">
            <v>0.38840649999999999</v>
          </cell>
          <cell r="H7234">
            <v>0.40866540000000001</v>
          </cell>
          <cell r="I7234">
            <v>-0.2202884</v>
          </cell>
          <cell r="J7234">
            <v>-9.0140200000000004E-2</v>
          </cell>
          <cell r="K7234">
            <v>0</v>
          </cell>
          <cell r="L7234">
            <v>9.0140200000000004E-2</v>
          </cell>
          <cell r="M7234">
            <v>0.2202884</v>
          </cell>
          <cell r="N7234">
            <v>0.2202884</v>
          </cell>
          <cell r="O7234">
            <v>9</v>
          </cell>
        </row>
        <row r="7235">
          <cell r="A7235" t="str">
            <v>C&amp;I</v>
          </cell>
          <cell r="B7235">
            <v>10</v>
          </cell>
          <cell r="C7235" t="str">
            <v>X</v>
          </cell>
          <cell r="D7235" t="str">
            <v>Switch</v>
          </cell>
          <cell r="E7235" t="str">
            <v>Tonnage: 3&lt;=tons&lt;4</v>
          </cell>
          <cell r="F7235">
            <v>66.5</v>
          </cell>
          <cell r="G7235">
            <v>0.62665709999999997</v>
          </cell>
          <cell r="H7235">
            <v>0.64421550000000005</v>
          </cell>
          <cell r="I7235">
            <v>-0.2195677</v>
          </cell>
          <cell r="J7235">
            <v>-8.9845300000000003E-2</v>
          </cell>
          <cell r="K7235">
            <v>0</v>
          </cell>
          <cell r="L7235">
            <v>8.9845300000000003E-2</v>
          </cell>
          <cell r="M7235">
            <v>0.2195677</v>
          </cell>
          <cell r="N7235">
            <v>0.2195677</v>
          </cell>
          <cell r="O7235">
            <v>9</v>
          </cell>
        </row>
        <row r="7236">
          <cell r="A7236" t="str">
            <v>C&amp;I</v>
          </cell>
          <cell r="B7236">
            <v>11</v>
          </cell>
          <cell r="C7236" t="str">
            <v>X</v>
          </cell>
          <cell r="D7236" t="str">
            <v>Switch</v>
          </cell>
          <cell r="E7236" t="str">
            <v>Tonnage: 3&lt;=tons&lt;4</v>
          </cell>
          <cell r="F7236">
            <v>70.5</v>
          </cell>
          <cell r="G7236">
            <v>1.080303</v>
          </cell>
          <cell r="H7236">
            <v>0.71124540000000003</v>
          </cell>
          <cell r="I7236">
            <v>-0.33633819999999998</v>
          </cell>
          <cell r="J7236">
            <v>-0.1376269</v>
          </cell>
          <cell r="K7236">
            <v>0</v>
          </cell>
          <cell r="L7236">
            <v>0.1376269</v>
          </cell>
          <cell r="M7236">
            <v>0.33633819999999998</v>
          </cell>
          <cell r="N7236">
            <v>0.33633819999999998</v>
          </cell>
          <cell r="O7236">
            <v>9</v>
          </cell>
        </row>
        <row r="7237">
          <cell r="A7237" t="str">
            <v>C&amp;I</v>
          </cell>
          <cell r="B7237">
            <v>12</v>
          </cell>
          <cell r="C7237" t="str">
            <v>X</v>
          </cell>
          <cell r="D7237" t="str">
            <v>Switch</v>
          </cell>
          <cell r="E7237" t="str">
            <v>Tonnage: 3&lt;=tons&lt;4</v>
          </cell>
          <cell r="F7237">
            <v>75</v>
          </cell>
          <cell r="G7237">
            <v>2.005385</v>
          </cell>
          <cell r="H7237">
            <v>2.1452909999999998</v>
          </cell>
          <cell r="I7237">
            <v>-0.46464280000000002</v>
          </cell>
          <cell r="J7237">
            <v>-0.19012809999999999</v>
          </cell>
          <cell r="K7237">
            <v>0</v>
          </cell>
          <cell r="L7237">
            <v>0.19012809999999999</v>
          </cell>
          <cell r="M7237">
            <v>0.46464280000000002</v>
          </cell>
          <cell r="N7237">
            <v>0.46464280000000002</v>
          </cell>
          <cell r="O7237">
            <v>9</v>
          </cell>
        </row>
        <row r="7238">
          <cell r="A7238" t="str">
            <v>C&amp;I</v>
          </cell>
          <cell r="B7238">
            <v>13</v>
          </cell>
          <cell r="C7238" t="str">
            <v>X</v>
          </cell>
          <cell r="D7238" t="str">
            <v>Switch</v>
          </cell>
          <cell r="E7238" t="str">
            <v>Tonnage: 3&lt;=tons&lt;4</v>
          </cell>
          <cell r="F7238">
            <v>79</v>
          </cell>
          <cell r="G7238">
            <v>1.883772</v>
          </cell>
          <cell r="H7238">
            <v>2.212628</v>
          </cell>
          <cell r="I7238">
            <v>-0.33521459999999997</v>
          </cell>
          <cell r="J7238">
            <v>-0.13716709999999999</v>
          </cell>
          <cell r="K7238">
            <v>0</v>
          </cell>
          <cell r="L7238">
            <v>0.13716709999999999</v>
          </cell>
          <cell r="M7238">
            <v>0.33521459999999997</v>
          </cell>
          <cell r="N7238">
            <v>0.33521459999999997</v>
          </cell>
          <cell r="O7238">
            <v>9</v>
          </cell>
        </row>
        <row r="7239">
          <cell r="A7239" t="str">
            <v>C&amp;I</v>
          </cell>
          <cell r="B7239">
            <v>14</v>
          </cell>
          <cell r="C7239" t="str">
            <v>X</v>
          </cell>
          <cell r="D7239" t="str">
            <v>Switch</v>
          </cell>
          <cell r="E7239" t="str">
            <v>Tonnage: 3&lt;=tons&lt;4</v>
          </cell>
          <cell r="F7239">
            <v>82</v>
          </cell>
          <cell r="G7239">
            <v>2.2503479999999998</v>
          </cell>
          <cell r="H7239">
            <v>2.0138069999999999</v>
          </cell>
          <cell r="I7239">
            <v>-0.32062869999999999</v>
          </cell>
          <cell r="J7239">
            <v>-0.1311987</v>
          </cell>
          <cell r="K7239">
            <v>0</v>
          </cell>
          <cell r="L7239">
            <v>0.1311987</v>
          </cell>
          <cell r="M7239">
            <v>0.32062869999999999</v>
          </cell>
          <cell r="N7239">
            <v>0.32062869999999999</v>
          </cell>
          <cell r="O7239">
            <v>9</v>
          </cell>
        </row>
        <row r="7240">
          <cell r="A7240" t="str">
            <v>C&amp;I</v>
          </cell>
          <cell r="B7240">
            <v>15</v>
          </cell>
          <cell r="C7240" t="str">
            <v>X</v>
          </cell>
          <cell r="D7240" t="str">
            <v>Switch</v>
          </cell>
          <cell r="E7240" t="str">
            <v>Tonnage: 3&lt;=tons&lt;4</v>
          </cell>
          <cell r="F7240">
            <v>85.5</v>
          </cell>
          <cell r="G7240">
            <v>2.6951339999999999</v>
          </cell>
          <cell r="H7240">
            <v>2.8319719999999999</v>
          </cell>
          <cell r="I7240">
            <v>-0.26734259999999999</v>
          </cell>
          <cell r="J7240">
            <v>-0.1093944</v>
          </cell>
          <cell r="K7240">
            <v>0</v>
          </cell>
          <cell r="L7240">
            <v>0.1093944</v>
          </cell>
          <cell r="M7240">
            <v>0.26734259999999999</v>
          </cell>
          <cell r="N7240">
            <v>0.26734259999999999</v>
          </cell>
          <cell r="O7240">
            <v>9</v>
          </cell>
        </row>
        <row r="7241">
          <cell r="A7241" t="str">
            <v>C&amp;I</v>
          </cell>
          <cell r="B7241">
            <v>16</v>
          </cell>
          <cell r="C7241" t="str">
            <v>X</v>
          </cell>
          <cell r="D7241" t="str">
            <v>Switch</v>
          </cell>
          <cell r="E7241" t="str">
            <v>Tonnage: 3&lt;=tons&lt;4</v>
          </cell>
          <cell r="F7241">
            <v>87.5</v>
          </cell>
          <cell r="G7241">
            <v>2.7908900000000001</v>
          </cell>
          <cell r="H7241">
            <v>2.214086</v>
          </cell>
          <cell r="I7241">
            <v>-0.30612030000000001</v>
          </cell>
          <cell r="J7241">
            <v>-0.12526200000000001</v>
          </cell>
          <cell r="K7241">
            <v>0</v>
          </cell>
          <cell r="L7241">
            <v>0.12526200000000001</v>
          </cell>
          <cell r="M7241">
            <v>0.30612030000000001</v>
          </cell>
          <cell r="N7241">
            <v>0.30612030000000001</v>
          </cell>
          <cell r="O7241">
            <v>9</v>
          </cell>
        </row>
        <row r="7242">
          <cell r="A7242" t="str">
            <v>C&amp;I</v>
          </cell>
          <cell r="B7242">
            <v>17</v>
          </cell>
          <cell r="C7242" t="str">
            <v>X</v>
          </cell>
          <cell r="D7242" t="str">
            <v>Switch</v>
          </cell>
          <cell r="E7242" t="str">
            <v>Tonnage: 3&lt;=tons&lt;4</v>
          </cell>
          <cell r="F7242">
            <v>88.5</v>
          </cell>
          <cell r="G7242">
            <v>2.6903320000000002</v>
          </cell>
          <cell r="H7242">
            <v>3.3140860000000001</v>
          </cell>
          <cell r="I7242">
            <v>-0.33586729999999998</v>
          </cell>
          <cell r="J7242">
            <v>-0.13743420000000001</v>
          </cell>
          <cell r="K7242">
            <v>0</v>
          </cell>
          <cell r="L7242">
            <v>0.13743420000000001</v>
          </cell>
          <cell r="M7242">
            <v>0.33586729999999998</v>
          </cell>
          <cell r="N7242">
            <v>0.33586729999999998</v>
          </cell>
          <cell r="O7242">
            <v>9</v>
          </cell>
        </row>
        <row r="7243">
          <cell r="A7243" t="str">
            <v>C&amp;I</v>
          </cell>
          <cell r="B7243">
            <v>18</v>
          </cell>
          <cell r="C7243" t="str">
            <v>X</v>
          </cell>
          <cell r="D7243" t="str">
            <v>Switch</v>
          </cell>
          <cell r="E7243" t="str">
            <v>Tonnage: 3&lt;=tons&lt;4</v>
          </cell>
          <cell r="F7243">
            <v>86</v>
          </cell>
          <cell r="G7243">
            <v>1.9693339999999999</v>
          </cell>
          <cell r="H7243">
            <v>2.3578709999999998</v>
          </cell>
          <cell r="I7243">
            <v>-0.31333699999999998</v>
          </cell>
          <cell r="J7243">
            <v>-0.128215</v>
          </cell>
          <cell r="K7243">
            <v>0</v>
          </cell>
          <cell r="L7243">
            <v>0.128215</v>
          </cell>
          <cell r="M7243">
            <v>0.31333699999999998</v>
          </cell>
          <cell r="N7243">
            <v>0.31333699999999998</v>
          </cell>
          <cell r="O7243">
            <v>9</v>
          </cell>
        </row>
        <row r="7244">
          <cell r="A7244" t="str">
            <v>C&amp;I</v>
          </cell>
          <cell r="B7244">
            <v>19</v>
          </cell>
          <cell r="C7244" t="str">
            <v>X</v>
          </cell>
          <cell r="D7244" t="str">
            <v>Switch</v>
          </cell>
          <cell r="E7244" t="str">
            <v>Tonnage: 3&lt;=tons&lt;4</v>
          </cell>
          <cell r="F7244">
            <v>83</v>
          </cell>
          <cell r="G7244">
            <v>1.6546129999999999</v>
          </cell>
          <cell r="H7244">
            <v>1.226318</v>
          </cell>
          <cell r="I7244">
            <v>-0.32499830000000002</v>
          </cell>
          <cell r="J7244">
            <v>-0.13298660000000001</v>
          </cell>
          <cell r="K7244">
            <v>0</v>
          </cell>
          <cell r="L7244">
            <v>0.13298660000000001</v>
          </cell>
          <cell r="M7244">
            <v>0.32499830000000002</v>
          </cell>
          <cell r="N7244">
            <v>0.32499830000000002</v>
          </cell>
          <cell r="O7244">
            <v>9</v>
          </cell>
        </row>
        <row r="7245">
          <cell r="A7245" t="str">
            <v>C&amp;I</v>
          </cell>
          <cell r="B7245">
            <v>20</v>
          </cell>
          <cell r="C7245" t="str">
            <v>X</v>
          </cell>
          <cell r="D7245" t="str">
            <v>Switch</v>
          </cell>
          <cell r="E7245" t="str">
            <v>Tonnage: 3&lt;=tons&lt;4</v>
          </cell>
          <cell r="F7245">
            <v>78.5</v>
          </cell>
          <cell r="G7245">
            <v>0.96626210000000001</v>
          </cell>
          <cell r="H7245">
            <v>2.6689319999999999</v>
          </cell>
          <cell r="I7245">
            <v>-0.33873399999999998</v>
          </cell>
          <cell r="J7245">
            <v>-0.13860720000000001</v>
          </cell>
          <cell r="K7245">
            <v>0</v>
          </cell>
          <cell r="L7245">
            <v>0.13860720000000001</v>
          </cell>
          <cell r="M7245">
            <v>0.33873399999999998</v>
          </cell>
          <cell r="N7245">
            <v>0.33873399999999998</v>
          </cell>
          <cell r="O7245">
            <v>9</v>
          </cell>
        </row>
        <row r="7246">
          <cell r="A7246" t="str">
            <v>C&amp;I</v>
          </cell>
          <cell r="B7246">
            <v>21</v>
          </cell>
          <cell r="C7246" t="str">
            <v>X</v>
          </cell>
          <cell r="D7246" t="str">
            <v>Switch</v>
          </cell>
          <cell r="E7246" t="str">
            <v>Tonnage: 3&lt;=tons&lt;4</v>
          </cell>
          <cell r="F7246">
            <v>74.5</v>
          </cell>
          <cell r="G7246">
            <v>0.3452751</v>
          </cell>
          <cell r="H7246">
            <v>0.4623351</v>
          </cell>
          <cell r="I7246">
            <v>-0.30671680000000001</v>
          </cell>
          <cell r="J7246">
            <v>-0.12550600000000001</v>
          </cell>
          <cell r="K7246">
            <v>0</v>
          </cell>
          <cell r="L7246">
            <v>0.12550600000000001</v>
          </cell>
          <cell r="M7246">
            <v>0.30671680000000001</v>
          </cell>
          <cell r="N7246">
            <v>0.30671680000000001</v>
          </cell>
          <cell r="O7246">
            <v>9</v>
          </cell>
        </row>
        <row r="7247">
          <cell r="A7247" t="str">
            <v>C&amp;I</v>
          </cell>
          <cell r="B7247">
            <v>22</v>
          </cell>
          <cell r="C7247" t="str">
            <v>X</v>
          </cell>
          <cell r="D7247" t="str">
            <v>Switch</v>
          </cell>
          <cell r="E7247" t="str">
            <v>Tonnage: 3&lt;=tons&lt;4</v>
          </cell>
          <cell r="F7247">
            <v>73</v>
          </cell>
          <cell r="G7247">
            <v>0.41421350000000001</v>
          </cell>
          <cell r="H7247">
            <v>0.42619780000000002</v>
          </cell>
          <cell r="I7247">
            <v>-0.26170060000000001</v>
          </cell>
          <cell r="J7247">
            <v>-0.10708579999999999</v>
          </cell>
          <cell r="K7247">
            <v>0</v>
          </cell>
          <cell r="L7247">
            <v>0.10708579999999999</v>
          </cell>
          <cell r="M7247">
            <v>0.26170060000000001</v>
          </cell>
          <cell r="N7247">
            <v>0.26170060000000001</v>
          </cell>
          <cell r="O7247">
            <v>9</v>
          </cell>
        </row>
        <row r="7248">
          <cell r="A7248" t="str">
            <v>C&amp;I</v>
          </cell>
          <cell r="B7248">
            <v>23</v>
          </cell>
          <cell r="C7248" t="str">
            <v>X</v>
          </cell>
          <cell r="D7248" t="str">
            <v>Switch</v>
          </cell>
          <cell r="E7248" t="str">
            <v>Tonnage: 3&lt;=tons&lt;4</v>
          </cell>
          <cell r="F7248">
            <v>71.5</v>
          </cell>
          <cell r="G7248">
            <v>0.36922359999999999</v>
          </cell>
          <cell r="H7248">
            <v>0.39454309999999998</v>
          </cell>
          <cell r="I7248">
            <v>-0.2328587</v>
          </cell>
          <cell r="J7248">
            <v>-9.5283900000000005E-2</v>
          </cell>
          <cell r="K7248">
            <v>0</v>
          </cell>
          <cell r="L7248">
            <v>9.5283900000000005E-2</v>
          </cell>
          <cell r="M7248">
            <v>0.2328587</v>
          </cell>
          <cell r="N7248">
            <v>0.2328587</v>
          </cell>
          <cell r="O7248">
            <v>9</v>
          </cell>
        </row>
        <row r="7249">
          <cell r="A7249" t="str">
            <v>C&amp;I</v>
          </cell>
          <cell r="B7249">
            <v>24</v>
          </cell>
          <cell r="C7249" t="str">
            <v>X</v>
          </cell>
          <cell r="D7249" t="str">
            <v>Switch</v>
          </cell>
          <cell r="E7249" t="str">
            <v>Tonnage: 3&lt;=tons&lt;4</v>
          </cell>
          <cell r="F7249">
            <v>71</v>
          </cell>
          <cell r="G7249">
            <v>0.35803819999999997</v>
          </cell>
          <cell r="H7249">
            <v>0.42522529999999997</v>
          </cell>
          <cell r="I7249">
            <v>-0.22326789999999999</v>
          </cell>
          <cell r="J7249">
            <v>-9.1359399999999993E-2</v>
          </cell>
          <cell r="K7249">
            <v>0</v>
          </cell>
          <cell r="L7249">
            <v>9.1359399999999993E-2</v>
          </cell>
          <cell r="M7249">
            <v>0.22326789999999999</v>
          </cell>
          <cell r="N7249">
            <v>0.22326789999999999</v>
          </cell>
          <cell r="O7249">
            <v>9</v>
          </cell>
        </row>
        <row r="7250">
          <cell r="A7250" t="str">
            <v>C&amp;I</v>
          </cell>
          <cell r="B7250">
            <v>1</v>
          </cell>
          <cell r="C7250" t="str">
            <v>X</v>
          </cell>
          <cell r="D7250" t="str">
            <v>Switch</v>
          </cell>
          <cell r="E7250" t="str">
            <v>Tonnage: 4&lt;=tons&lt;5</v>
          </cell>
          <cell r="F7250">
            <v>61</v>
          </cell>
          <cell r="G7250">
            <v>1.2122139999999999</v>
          </cell>
          <cell r="H7250">
            <v>1.2374989999999999</v>
          </cell>
          <cell r="I7250">
            <v>-0.65933079999999999</v>
          </cell>
          <cell r="J7250">
            <v>-0.2697928</v>
          </cell>
          <cell r="K7250">
            <v>0</v>
          </cell>
          <cell r="L7250">
            <v>0.2697928</v>
          </cell>
          <cell r="M7250">
            <v>0.65933079999999999</v>
          </cell>
          <cell r="N7250">
            <v>0.65933079999999999</v>
          </cell>
          <cell r="O7250">
            <v>4</v>
          </cell>
        </row>
        <row r="7251">
          <cell r="A7251" t="str">
            <v>C&amp;I</v>
          </cell>
          <cell r="B7251">
            <v>2</v>
          </cell>
          <cell r="C7251" t="str">
            <v>X</v>
          </cell>
          <cell r="D7251" t="str">
            <v>Switch</v>
          </cell>
          <cell r="E7251" t="str">
            <v>Tonnage: 4&lt;=tons&lt;5</v>
          </cell>
          <cell r="F7251">
            <v>59.5</v>
          </cell>
          <cell r="G7251">
            <v>1.238272</v>
          </cell>
          <cell r="H7251">
            <v>1.2679990000000001</v>
          </cell>
          <cell r="I7251">
            <v>-0.65857710000000003</v>
          </cell>
          <cell r="J7251">
            <v>-0.26948440000000001</v>
          </cell>
          <cell r="K7251">
            <v>0</v>
          </cell>
          <cell r="L7251">
            <v>0.26948440000000001</v>
          </cell>
          <cell r="M7251">
            <v>0.65857710000000003</v>
          </cell>
          <cell r="N7251">
            <v>0.65857710000000003</v>
          </cell>
          <cell r="O7251">
            <v>4</v>
          </cell>
        </row>
        <row r="7252">
          <cell r="A7252" t="str">
            <v>C&amp;I</v>
          </cell>
          <cell r="B7252">
            <v>3</v>
          </cell>
          <cell r="C7252" t="str">
            <v>X</v>
          </cell>
          <cell r="D7252" t="str">
            <v>Switch</v>
          </cell>
          <cell r="E7252" t="str">
            <v>Tonnage: 4&lt;=tons&lt;5</v>
          </cell>
          <cell r="F7252">
            <v>58.5</v>
          </cell>
          <cell r="G7252">
            <v>1.2289239999999999</v>
          </cell>
          <cell r="H7252">
            <v>1.260899</v>
          </cell>
          <cell r="I7252">
            <v>-0.65830250000000001</v>
          </cell>
          <cell r="J7252">
            <v>-0.269372</v>
          </cell>
          <cell r="K7252">
            <v>0</v>
          </cell>
          <cell r="L7252">
            <v>0.269372</v>
          </cell>
          <cell r="M7252">
            <v>0.65830250000000001</v>
          </cell>
          <cell r="N7252">
            <v>0.65830250000000001</v>
          </cell>
          <cell r="O7252">
            <v>4</v>
          </cell>
        </row>
        <row r="7253">
          <cell r="A7253" t="str">
            <v>C&amp;I</v>
          </cell>
          <cell r="B7253">
            <v>4</v>
          </cell>
          <cell r="C7253" t="str">
            <v>X</v>
          </cell>
          <cell r="D7253" t="str">
            <v>Switch</v>
          </cell>
          <cell r="E7253" t="str">
            <v>Tonnage: 4&lt;=tons&lt;5</v>
          </cell>
          <cell r="F7253">
            <v>58</v>
          </cell>
          <cell r="G7253">
            <v>1.2008049999999999</v>
          </cell>
          <cell r="H7253">
            <v>1.2758</v>
          </cell>
          <cell r="I7253">
            <v>-0.65837400000000001</v>
          </cell>
          <cell r="J7253">
            <v>-0.26940130000000001</v>
          </cell>
          <cell r="K7253">
            <v>0</v>
          </cell>
          <cell r="L7253">
            <v>0.26940130000000001</v>
          </cell>
          <cell r="M7253">
            <v>0.65837400000000001</v>
          </cell>
          <cell r="N7253">
            <v>0.65837400000000001</v>
          </cell>
          <cell r="O7253">
            <v>4</v>
          </cell>
        </row>
        <row r="7254">
          <cell r="A7254" t="str">
            <v>C&amp;I</v>
          </cell>
          <cell r="B7254">
            <v>5</v>
          </cell>
          <cell r="C7254" t="str">
            <v>X</v>
          </cell>
          <cell r="D7254" t="str">
            <v>Switch</v>
          </cell>
          <cell r="E7254" t="str">
            <v>Tonnage: 4&lt;=tons&lt;5</v>
          </cell>
          <cell r="F7254">
            <v>58</v>
          </cell>
          <cell r="G7254">
            <v>1.1964399999999999</v>
          </cell>
          <cell r="H7254">
            <v>1.2141999999999999</v>
          </cell>
          <cell r="I7254">
            <v>-0.65844910000000001</v>
          </cell>
          <cell r="J7254">
            <v>-0.269432</v>
          </cell>
          <cell r="K7254">
            <v>0</v>
          </cell>
          <cell r="L7254">
            <v>0.269432</v>
          </cell>
          <cell r="M7254">
            <v>0.65844910000000001</v>
          </cell>
          <cell r="N7254">
            <v>0.65844910000000001</v>
          </cell>
          <cell r="O7254">
            <v>4</v>
          </cell>
        </row>
        <row r="7255">
          <cell r="A7255" t="str">
            <v>C&amp;I</v>
          </cell>
          <cell r="B7255">
            <v>6</v>
          </cell>
          <cell r="C7255" t="str">
            <v>X</v>
          </cell>
          <cell r="D7255" t="str">
            <v>Switch</v>
          </cell>
          <cell r="E7255" t="str">
            <v>Tonnage: 4&lt;=tons&lt;5</v>
          </cell>
          <cell r="F7255">
            <v>57</v>
          </cell>
          <cell r="G7255">
            <v>1.131454</v>
          </cell>
          <cell r="H7255">
            <v>1.2378</v>
          </cell>
          <cell r="I7255">
            <v>-0.66369909999999999</v>
          </cell>
          <cell r="J7255">
            <v>-0.2715803</v>
          </cell>
          <cell r="K7255">
            <v>0</v>
          </cell>
          <cell r="L7255">
            <v>0.2715803</v>
          </cell>
          <cell r="M7255">
            <v>0.66369909999999999</v>
          </cell>
          <cell r="N7255">
            <v>0.66369909999999999</v>
          </cell>
          <cell r="O7255">
            <v>4</v>
          </cell>
        </row>
        <row r="7256">
          <cell r="A7256" t="str">
            <v>C&amp;I</v>
          </cell>
          <cell r="B7256">
            <v>7</v>
          </cell>
          <cell r="C7256" t="str">
            <v>X</v>
          </cell>
          <cell r="D7256" t="str">
            <v>Switch</v>
          </cell>
          <cell r="E7256" t="str">
            <v>Tonnage: 4&lt;=tons&lt;5</v>
          </cell>
          <cell r="F7256">
            <v>57</v>
          </cell>
          <cell r="G7256">
            <v>1.384933</v>
          </cell>
          <cell r="H7256">
            <v>2.6066989999999999</v>
          </cell>
          <cell r="I7256">
            <v>-0.69647190000000003</v>
          </cell>
          <cell r="J7256">
            <v>-0.28499069999999999</v>
          </cell>
          <cell r="K7256">
            <v>0</v>
          </cell>
          <cell r="L7256">
            <v>0.28499069999999999</v>
          </cell>
          <cell r="M7256">
            <v>0.69647190000000003</v>
          </cell>
          <cell r="N7256">
            <v>0.69647190000000003</v>
          </cell>
          <cell r="O7256">
            <v>4</v>
          </cell>
        </row>
        <row r="7257">
          <cell r="A7257" t="str">
            <v>C&amp;I</v>
          </cell>
          <cell r="B7257">
            <v>8</v>
          </cell>
          <cell r="C7257" t="str">
            <v>X</v>
          </cell>
          <cell r="D7257" t="str">
            <v>Switch</v>
          </cell>
          <cell r="E7257" t="str">
            <v>Tonnage: 4&lt;=tons&lt;5</v>
          </cell>
          <cell r="F7257">
            <v>60.5</v>
          </cell>
          <cell r="G7257">
            <v>3.0879650000000001</v>
          </cell>
          <cell r="H7257">
            <v>3.7932990000000002</v>
          </cell>
          <cell r="I7257">
            <v>-0.7040071</v>
          </cell>
          <cell r="J7257">
            <v>-0.288074</v>
          </cell>
          <cell r="K7257">
            <v>0</v>
          </cell>
          <cell r="L7257">
            <v>0.288074</v>
          </cell>
          <cell r="M7257">
            <v>0.7040071</v>
          </cell>
          <cell r="N7257">
            <v>0.7040071</v>
          </cell>
          <cell r="O7257">
            <v>4</v>
          </cell>
        </row>
        <row r="7258">
          <cell r="A7258" t="str">
            <v>C&amp;I</v>
          </cell>
          <cell r="B7258">
            <v>9</v>
          </cell>
          <cell r="C7258" t="str">
            <v>X</v>
          </cell>
          <cell r="D7258" t="str">
            <v>Switch</v>
          </cell>
          <cell r="E7258" t="str">
            <v>Tonnage: 4&lt;=tons&lt;5</v>
          </cell>
          <cell r="F7258">
            <v>66</v>
          </cell>
          <cell r="G7258">
            <v>5.2564640000000002</v>
          </cell>
          <cell r="H7258">
            <v>4.6095980000000001</v>
          </cell>
          <cell r="I7258">
            <v>-0.76350660000000004</v>
          </cell>
          <cell r="J7258">
            <v>-0.3124207</v>
          </cell>
          <cell r="K7258">
            <v>0</v>
          </cell>
          <cell r="L7258">
            <v>0.3124207</v>
          </cell>
          <cell r="M7258">
            <v>0.76350660000000004</v>
          </cell>
          <cell r="N7258">
            <v>0.76350660000000004</v>
          </cell>
          <cell r="O7258">
            <v>4</v>
          </cell>
        </row>
        <row r="7259">
          <cell r="A7259" t="str">
            <v>C&amp;I</v>
          </cell>
          <cell r="B7259">
            <v>10</v>
          </cell>
          <cell r="C7259" t="str">
            <v>X</v>
          </cell>
          <cell r="D7259" t="str">
            <v>Switch</v>
          </cell>
          <cell r="E7259" t="str">
            <v>Tonnage: 4&lt;=tons&lt;5</v>
          </cell>
          <cell r="F7259">
            <v>69</v>
          </cell>
          <cell r="G7259">
            <v>6.0616700000000003</v>
          </cell>
          <cell r="H7259">
            <v>5.7524990000000003</v>
          </cell>
          <cell r="I7259">
            <v>-0.79049309999999995</v>
          </cell>
          <cell r="J7259">
            <v>-0.32346340000000001</v>
          </cell>
          <cell r="K7259">
            <v>0</v>
          </cell>
          <cell r="L7259">
            <v>0.32346340000000001</v>
          </cell>
          <cell r="M7259">
            <v>0.79049309999999995</v>
          </cell>
          <cell r="N7259">
            <v>0.79049309999999995</v>
          </cell>
          <cell r="O7259">
            <v>4</v>
          </cell>
        </row>
        <row r="7260">
          <cell r="A7260" t="str">
            <v>C&amp;I</v>
          </cell>
          <cell r="B7260">
            <v>11</v>
          </cell>
          <cell r="C7260" t="str">
            <v>X</v>
          </cell>
          <cell r="D7260" t="str">
            <v>Switch</v>
          </cell>
          <cell r="E7260" t="str">
            <v>Tonnage: 4&lt;=tons&lt;5</v>
          </cell>
          <cell r="F7260">
            <v>73</v>
          </cell>
          <cell r="G7260">
            <v>6.5929099999999998</v>
          </cell>
          <cell r="H7260">
            <v>4.9124980000000003</v>
          </cell>
          <cell r="I7260">
            <v>-0.7840047</v>
          </cell>
          <cell r="J7260">
            <v>-0.32080839999999999</v>
          </cell>
          <cell r="K7260">
            <v>0</v>
          </cell>
          <cell r="L7260">
            <v>0.32080839999999999</v>
          </cell>
          <cell r="M7260">
            <v>0.7840047</v>
          </cell>
          <cell r="N7260">
            <v>0.7840047</v>
          </cell>
          <cell r="O7260">
            <v>4</v>
          </cell>
        </row>
        <row r="7261">
          <cell r="A7261" t="str">
            <v>C&amp;I</v>
          </cell>
          <cell r="B7261">
            <v>12</v>
          </cell>
          <cell r="C7261" t="str">
            <v>X</v>
          </cell>
          <cell r="D7261" t="str">
            <v>Switch</v>
          </cell>
          <cell r="E7261" t="str">
            <v>Tonnage: 4&lt;=tons&lt;5</v>
          </cell>
          <cell r="F7261">
            <v>74.5</v>
          </cell>
          <cell r="G7261">
            <v>7.5011450000000002</v>
          </cell>
          <cell r="H7261">
            <v>6.7873989999999997</v>
          </cell>
          <cell r="I7261">
            <v>-0.81362060000000003</v>
          </cell>
          <cell r="J7261">
            <v>-0.33292699999999997</v>
          </cell>
          <cell r="K7261">
            <v>0</v>
          </cell>
          <cell r="L7261">
            <v>0.33292699999999997</v>
          </cell>
          <cell r="M7261">
            <v>0.81362060000000003</v>
          </cell>
          <cell r="N7261">
            <v>0.81362060000000003</v>
          </cell>
          <cell r="O7261">
            <v>4</v>
          </cell>
        </row>
        <row r="7262">
          <cell r="A7262" t="str">
            <v>C&amp;I</v>
          </cell>
          <cell r="B7262">
            <v>13</v>
          </cell>
          <cell r="C7262" t="str">
            <v>X</v>
          </cell>
          <cell r="D7262" t="str">
            <v>Switch</v>
          </cell>
          <cell r="E7262" t="str">
            <v>Tonnage: 4&lt;=tons&lt;5</v>
          </cell>
          <cell r="F7262">
            <v>79.5</v>
          </cell>
          <cell r="G7262">
            <v>8.1192790000000006</v>
          </cell>
          <cell r="H7262">
            <v>9.4286980000000007</v>
          </cell>
          <cell r="I7262">
            <v>-0.71860159999999995</v>
          </cell>
          <cell r="J7262">
            <v>-0.29404599999999997</v>
          </cell>
          <cell r="K7262">
            <v>0</v>
          </cell>
          <cell r="L7262">
            <v>0.29404599999999997</v>
          </cell>
          <cell r="M7262">
            <v>0.71860159999999995</v>
          </cell>
          <cell r="N7262">
            <v>0.71860159999999995</v>
          </cell>
          <cell r="O7262">
            <v>4</v>
          </cell>
        </row>
        <row r="7263">
          <cell r="A7263" t="str">
            <v>C&amp;I</v>
          </cell>
          <cell r="B7263">
            <v>14</v>
          </cell>
          <cell r="C7263" t="str">
            <v>X</v>
          </cell>
          <cell r="D7263" t="str">
            <v>Switch</v>
          </cell>
          <cell r="E7263" t="str">
            <v>Tonnage: 4&lt;=tons&lt;5</v>
          </cell>
          <cell r="F7263">
            <v>84</v>
          </cell>
          <cell r="G7263">
            <v>8.7297410000000006</v>
          </cell>
          <cell r="H7263">
            <v>9.1185980000000004</v>
          </cell>
          <cell r="I7263">
            <v>-0.70966149999999995</v>
          </cell>
          <cell r="J7263">
            <v>-0.29038770000000003</v>
          </cell>
          <cell r="K7263">
            <v>0</v>
          </cell>
          <cell r="L7263">
            <v>0.29038770000000003</v>
          </cell>
          <cell r="M7263">
            <v>0.70966149999999995</v>
          </cell>
          <cell r="N7263">
            <v>0.70966149999999995</v>
          </cell>
          <cell r="O7263">
            <v>4</v>
          </cell>
        </row>
        <row r="7264">
          <cell r="A7264" t="str">
            <v>C&amp;I</v>
          </cell>
          <cell r="B7264">
            <v>15</v>
          </cell>
          <cell r="C7264" t="str">
            <v>X</v>
          </cell>
          <cell r="D7264" t="str">
            <v>Switch</v>
          </cell>
          <cell r="E7264" t="str">
            <v>Tonnage: 4&lt;=tons&lt;5</v>
          </cell>
          <cell r="F7264">
            <v>86.5</v>
          </cell>
          <cell r="G7264">
            <v>9.0303149999999999</v>
          </cell>
          <cell r="H7264">
            <v>9.7261980000000001</v>
          </cell>
          <cell r="I7264">
            <v>-0.70965920000000005</v>
          </cell>
          <cell r="J7264">
            <v>-0.2903868</v>
          </cell>
          <cell r="K7264">
            <v>0</v>
          </cell>
          <cell r="L7264">
            <v>0.2903868</v>
          </cell>
          <cell r="M7264">
            <v>0.70965920000000005</v>
          </cell>
          <cell r="N7264">
            <v>0.70965920000000005</v>
          </cell>
          <cell r="O7264">
            <v>4</v>
          </cell>
        </row>
        <row r="7265">
          <cell r="A7265" t="str">
            <v>C&amp;I</v>
          </cell>
          <cell r="B7265">
            <v>16</v>
          </cell>
          <cell r="C7265" t="str">
            <v>X</v>
          </cell>
          <cell r="D7265" t="str">
            <v>Switch</v>
          </cell>
          <cell r="E7265" t="str">
            <v>Tonnage: 4&lt;=tons&lt;5</v>
          </cell>
          <cell r="F7265">
            <v>87</v>
          </cell>
          <cell r="G7265">
            <v>8.812716</v>
          </cell>
          <cell r="H7265">
            <v>10.079000000000001</v>
          </cell>
          <cell r="I7265">
            <v>-0.70060069999999997</v>
          </cell>
          <cell r="J7265">
            <v>-0.2866802</v>
          </cell>
          <cell r="K7265">
            <v>0</v>
          </cell>
          <cell r="L7265">
            <v>0.2866802</v>
          </cell>
          <cell r="M7265">
            <v>0.70060069999999997</v>
          </cell>
          <cell r="N7265">
            <v>0.70060069999999997</v>
          </cell>
          <cell r="O7265">
            <v>4</v>
          </cell>
        </row>
        <row r="7266">
          <cell r="A7266" t="str">
            <v>C&amp;I</v>
          </cell>
          <cell r="B7266">
            <v>17</v>
          </cell>
          <cell r="C7266" t="str">
            <v>X</v>
          </cell>
          <cell r="D7266" t="str">
            <v>Switch</v>
          </cell>
          <cell r="E7266" t="str">
            <v>Tonnage: 4&lt;=tons&lt;5</v>
          </cell>
          <cell r="F7266">
            <v>87</v>
          </cell>
          <cell r="G7266">
            <v>9.2665430000000004</v>
          </cell>
          <cell r="H7266">
            <v>7.709098</v>
          </cell>
          <cell r="I7266">
            <v>-0.7244256</v>
          </cell>
          <cell r="J7266">
            <v>-0.2964291</v>
          </cell>
          <cell r="K7266">
            <v>0</v>
          </cell>
          <cell r="L7266">
            <v>0.2964291</v>
          </cell>
          <cell r="M7266">
            <v>0.7244256</v>
          </cell>
          <cell r="N7266">
            <v>0.7244256</v>
          </cell>
          <cell r="O7266">
            <v>4</v>
          </cell>
        </row>
        <row r="7267">
          <cell r="A7267" t="str">
            <v>C&amp;I</v>
          </cell>
          <cell r="B7267">
            <v>18</v>
          </cell>
          <cell r="C7267" t="str">
            <v>X</v>
          </cell>
          <cell r="D7267" t="str">
            <v>Switch</v>
          </cell>
          <cell r="E7267" t="str">
            <v>Tonnage: 4&lt;=tons&lt;5</v>
          </cell>
          <cell r="F7267">
            <v>88</v>
          </cell>
          <cell r="G7267">
            <v>8.2261380000000006</v>
          </cell>
          <cell r="H7267">
            <v>7.3364989999999999</v>
          </cell>
          <cell r="I7267">
            <v>-1.0378780000000001</v>
          </cell>
          <cell r="J7267">
            <v>-0.42469129999999999</v>
          </cell>
          <cell r="K7267">
            <v>0</v>
          </cell>
          <cell r="L7267">
            <v>0.42469129999999999</v>
          </cell>
          <cell r="M7267">
            <v>1.0378780000000001</v>
          </cell>
          <cell r="N7267">
            <v>1.0378780000000001</v>
          </cell>
          <cell r="O7267">
            <v>4</v>
          </cell>
        </row>
        <row r="7268">
          <cell r="A7268" t="str">
            <v>C&amp;I</v>
          </cell>
          <cell r="B7268">
            <v>19</v>
          </cell>
          <cell r="C7268" t="str">
            <v>X</v>
          </cell>
          <cell r="D7268" t="str">
            <v>Switch</v>
          </cell>
          <cell r="E7268" t="str">
            <v>Tonnage: 4&lt;=tons&lt;5</v>
          </cell>
          <cell r="F7268">
            <v>84.5</v>
          </cell>
          <cell r="G7268">
            <v>3.2278630000000001</v>
          </cell>
          <cell r="H7268">
            <v>5.794899</v>
          </cell>
          <cell r="I7268">
            <v>-1.033668</v>
          </cell>
          <cell r="J7268">
            <v>-0.42296850000000003</v>
          </cell>
          <cell r="K7268">
            <v>0</v>
          </cell>
          <cell r="L7268">
            <v>0.42296850000000003</v>
          </cell>
          <cell r="M7268">
            <v>1.033668</v>
          </cell>
          <cell r="N7268">
            <v>1.033668</v>
          </cell>
          <cell r="O7268">
            <v>4</v>
          </cell>
        </row>
        <row r="7269">
          <cell r="A7269" t="str">
            <v>C&amp;I</v>
          </cell>
          <cell r="B7269">
            <v>20</v>
          </cell>
          <cell r="C7269" t="str">
            <v>X</v>
          </cell>
          <cell r="D7269" t="str">
            <v>Switch</v>
          </cell>
          <cell r="E7269" t="str">
            <v>Tonnage: 4&lt;=tons&lt;5</v>
          </cell>
          <cell r="F7269">
            <v>78</v>
          </cell>
          <cell r="G7269">
            <v>2.3834040000000001</v>
          </cell>
          <cell r="H7269">
            <v>1.7141</v>
          </cell>
          <cell r="I7269">
            <v>-0.84047749999999999</v>
          </cell>
          <cell r="J7269">
            <v>-0.34391660000000002</v>
          </cell>
          <cell r="K7269">
            <v>0</v>
          </cell>
          <cell r="L7269">
            <v>0.34391660000000002</v>
          </cell>
          <cell r="M7269">
            <v>0.84047749999999999</v>
          </cell>
          <cell r="N7269">
            <v>0.84047749999999999</v>
          </cell>
          <cell r="O7269">
            <v>4</v>
          </cell>
        </row>
        <row r="7270">
          <cell r="A7270" t="str">
            <v>C&amp;I</v>
          </cell>
          <cell r="B7270">
            <v>21</v>
          </cell>
          <cell r="C7270" t="str">
            <v>X</v>
          </cell>
          <cell r="D7270" t="str">
            <v>Switch</v>
          </cell>
          <cell r="E7270" t="str">
            <v>Tonnage: 4&lt;=tons&lt;5</v>
          </cell>
          <cell r="F7270">
            <v>72.5</v>
          </cell>
          <cell r="G7270">
            <v>1.129116</v>
          </cell>
          <cell r="H7270">
            <v>1.307499</v>
          </cell>
          <cell r="I7270">
            <v>-0.75221819999999995</v>
          </cell>
          <cell r="J7270">
            <v>-0.30780160000000001</v>
          </cell>
          <cell r="K7270">
            <v>0</v>
          </cell>
          <cell r="L7270">
            <v>0.30780160000000001</v>
          </cell>
          <cell r="M7270">
            <v>0.75221819999999995</v>
          </cell>
          <cell r="N7270">
            <v>0.75221819999999995</v>
          </cell>
          <cell r="O7270">
            <v>4</v>
          </cell>
        </row>
        <row r="7271">
          <cell r="A7271" t="str">
            <v>C&amp;I</v>
          </cell>
          <cell r="B7271">
            <v>22</v>
          </cell>
          <cell r="C7271" t="str">
            <v>X</v>
          </cell>
          <cell r="D7271" t="str">
            <v>Switch</v>
          </cell>
          <cell r="E7271" t="str">
            <v>Tonnage: 4&lt;=tons&lt;5</v>
          </cell>
          <cell r="F7271">
            <v>71.5</v>
          </cell>
          <cell r="G7271">
            <v>1.564619</v>
          </cell>
          <cell r="H7271">
            <v>1.341399</v>
          </cell>
          <cell r="I7271">
            <v>-0.6891062</v>
          </cell>
          <cell r="J7271">
            <v>-0.28197670000000002</v>
          </cell>
          <cell r="K7271">
            <v>0</v>
          </cell>
          <cell r="L7271">
            <v>0.28197670000000002</v>
          </cell>
          <cell r="M7271">
            <v>0.6891062</v>
          </cell>
          <cell r="N7271">
            <v>0.6891062</v>
          </cell>
          <cell r="O7271">
            <v>4</v>
          </cell>
        </row>
        <row r="7272">
          <cell r="A7272" t="str">
            <v>C&amp;I</v>
          </cell>
          <cell r="B7272">
            <v>23</v>
          </cell>
          <cell r="C7272" t="str">
            <v>X</v>
          </cell>
          <cell r="D7272" t="str">
            <v>Switch</v>
          </cell>
          <cell r="E7272" t="str">
            <v>Tonnage: 4&lt;=tons&lt;5</v>
          </cell>
          <cell r="F7272">
            <v>70</v>
          </cell>
          <cell r="G7272">
            <v>1.170758</v>
          </cell>
          <cell r="H7272">
            <v>1.3359989999999999</v>
          </cell>
          <cell r="I7272">
            <v>-0.67564089999999999</v>
          </cell>
          <cell r="J7272">
            <v>-0.27646680000000001</v>
          </cell>
          <cell r="K7272">
            <v>0</v>
          </cell>
          <cell r="L7272">
            <v>0.27646680000000001</v>
          </cell>
          <cell r="M7272">
            <v>0.67564089999999999</v>
          </cell>
          <cell r="N7272">
            <v>0.67564089999999999</v>
          </cell>
          <cell r="O7272">
            <v>4</v>
          </cell>
        </row>
        <row r="7273">
          <cell r="A7273" t="str">
            <v>C&amp;I</v>
          </cell>
          <cell r="B7273">
            <v>24</v>
          </cell>
          <cell r="C7273" t="str">
            <v>X</v>
          </cell>
          <cell r="D7273" t="str">
            <v>Switch</v>
          </cell>
          <cell r="E7273" t="str">
            <v>Tonnage: 4&lt;=tons&lt;5</v>
          </cell>
          <cell r="F7273">
            <v>68.5</v>
          </cell>
          <cell r="G7273">
            <v>1.176269</v>
          </cell>
          <cell r="H7273">
            <v>1.2611000000000001</v>
          </cell>
          <cell r="I7273">
            <v>-0.66678760000000004</v>
          </cell>
          <cell r="J7273">
            <v>-0.27284409999999998</v>
          </cell>
          <cell r="K7273">
            <v>0</v>
          </cell>
          <cell r="L7273">
            <v>0.27284409999999998</v>
          </cell>
          <cell r="M7273">
            <v>0.66678760000000004</v>
          </cell>
          <cell r="N7273">
            <v>0.66678760000000004</v>
          </cell>
          <cell r="O7273">
            <v>4</v>
          </cell>
        </row>
        <row r="7274">
          <cell r="A7274" t="str">
            <v>C&amp;I</v>
          </cell>
          <cell r="B7274">
            <v>1</v>
          </cell>
          <cell r="C7274" t="str">
            <v>X</v>
          </cell>
          <cell r="D7274" t="str">
            <v>Switch</v>
          </cell>
          <cell r="E7274" t="str">
            <v>Tonnage: 5&lt;=tons</v>
          </cell>
          <cell r="F7274">
            <v>64</v>
          </cell>
          <cell r="G7274">
            <v>2.4891030000000001</v>
          </cell>
          <cell r="H7274">
            <v>2.3792520000000001</v>
          </cell>
          <cell r="I7274">
            <v>-0.26750289999999999</v>
          </cell>
          <cell r="J7274">
            <v>-0.10946</v>
          </cell>
          <cell r="K7274">
            <v>0</v>
          </cell>
          <cell r="L7274">
            <v>0.10946</v>
          </cell>
          <cell r="M7274">
            <v>0.26750289999999999</v>
          </cell>
          <cell r="N7274">
            <v>0.26750289999999999</v>
          </cell>
          <cell r="O7274">
            <v>41</v>
          </cell>
        </row>
        <row r="7275">
          <cell r="A7275" t="str">
            <v>C&amp;I</v>
          </cell>
          <cell r="B7275">
            <v>2</v>
          </cell>
          <cell r="C7275" t="str">
            <v>X</v>
          </cell>
          <cell r="D7275" t="str">
            <v>Switch</v>
          </cell>
          <cell r="E7275" t="str">
            <v>Tonnage: 5&lt;=tons</v>
          </cell>
          <cell r="F7275">
            <v>63</v>
          </cell>
          <cell r="G7275">
            <v>2.4349699999999999</v>
          </cell>
          <cell r="H7275">
            <v>2.1042360000000002</v>
          </cell>
          <cell r="I7275">
            <v>-0.26493729999999999</v>
          </cell>
          <cell r="J7275">
            <v>-0.1084102</v>
          </cell>
          <cell r="K7275">
            <v>0</v>
          </cell>
          <cell r="L7275">
            <v>0.1084102</v>
          </cell>
          <cell r="M7275">
            <v>0.26493729999999999</v>
          </cell>
          <cell r="N7275">
            <v>0.26493729999999999</v>
          </cell>
          <cell r="O7275">
            <v>41</v>
          </cell>
        </row>
        <row r="7276">
          <cell r="A7276" t="str">
            <v>C&amp;I</v>
          </cell>
          <cell r="B7276">
            <v>3</v>
          </cell>
          <cell r="C7276" t="str">
            <v>X</v>
          </cell>
          <cell r="D7276" t="str">
            <v>Switch</v>
          </cell>
          <cell r="E7276" t="str">
            <v>Tonnage: 5&lt;=tons</v>
          </cell>
          <cell r="F7276">
            <v>62.5</v>
          </cell>
          <cell r="G7276">
            <v>2.0719630000000002</v>
          </cell>
          <cell r="H7276">
            <v>1.8473649999999999</v>
          </cell>
          <cell r="I7276">
            <v>-0.26258290000000001</v>
          </cell>
          <cell r="J7276">
            <v>-0.1074468</v>
          </cell>
          <cell r="K7276">
            <v>0</v>
          </cell>
          <cell r="L7276">
            <v>0.1074468</v>
          </cell>
          <cell r="M7276">
            <v>0.26258290000000001</v>
          </cell>
          <cell r="N7276">
            <v>0.26258290000000001</v>
          </cell>
          <cell r="O7276">
            <v>41</v>
          </cell>
        </row>
        <row r="7277">
          <cell r="A7277" t="str">
            <v>C&amp;I</v>
          </cell>
          <cell r="B7277">
            <v>4</v>
          </cell>
          <cell r="C7277" t="str">
            <v>X</v>
          </cell>
          <cell r="D7277" t="str">
            <v>Switch</v>
          </cell>
          <cell r="E7277" t="str">
            <v>Tonnage: 5&lt;=tons</v>
          </cell>
          <cell r="F7277">
            <v>61</v>
          </cell>
          <cell r="G7277">
            <v>2.0326339999999998</v>
          </cell>
          <cell r="H7277">
            <v>1.8233280000000001</v>
          </cell>
          <cell r="I7277">
            <v>-0.26201590000000002</v>
          </cell>
          <cell r="J7277">
            <v>-0.1072148</v>
          </cell>
          <cell r="K7277">
            <v>0</v>
          </cell>
          <cell r="L7277">
            <v>0.1072148</v>
          </cell>
          <cell r="M7277">
            <v>0.26201590000000002</v>
          </cell>
          <cell r="N7277">
            <v>0.26201590000000002</v>
          </cell>
          <cell r="O7277">
            <v>41</v>
          </cell>
        </row>
        <row r="7278">
          <cell r="A7278" t="str">
            <v>C&amp;I</v>
          </cell>
          <cell r="B7278">
            <v>5</v>
          </cell>
          <cell r="C7278" t="str">
            <v>X</v>
          </cell>
          <cell r="D7278" t="str">
            <v>Switch</v>
          </cell>
          <cell r="E7278" t="str">
            <v>Tonnage: 5&lt;=tons</v>
          </cell>
          <cell r="F7278">
            <v>61</v>
          </cell>
          <cell r="G7278">
            <v>1.998173</v>
          </cell>
          <cell r="H7278">
            <v>1.760907</v>
          </cell>
          <cell r="I7278">
            <v>-0.2598627</v>
          </cell>
          <cell r="J7278">
            <v>-0.1063337</v>
          </cell>
          <cell r="K7278">
            <v>0</v>
          </cell>
          <cell r="L7278">
            <v>0.1063337</v>
          </cell>
          <cell r="M7278">
            <v>0.2598627</v>
          </cell>
          <cell r="N7278">
            <v>0.2598627</v>
          </cell>
          <cell r="O7278">
            <v>41</v>
          </cell>
        </row>
        <row r="7279">
          <cell r="A7279" t="str">
            <v>C&amp;I</v>
          </cell>
          <cell r="B7279">
            <v>6</v>
          </cell>
          <cell r="C7279" t="str">
            <v>X</v>
          </cell>
          <cell r="D7279" t="str">
            <v>Switch</v>
          </cell>
          <cell r="E7279" t="str">
            <v>Tonnage: 5&lt;=tons</v>
          </cell>
          <cell r="F7279">
            <v>61</v>
          </cell>
          <cell r="G7279">
            <v>2.1223999999999998</v>
          </cell>
          <cell r="H7279">
            <v>1.795998</v>
          </cell>
          <cell r="I7279">
            <v>-0.2589342</v>
          </cell>
          <cell r="J7279">
            <v>-0.1059538</v>
          </cell>
          <cell r="K7279">
            <v>0</v>
          </cell>
          <cell r="L7279">
            <v>0.1059538</v>
          </cell>
          <cell r="M7279">
            <v>0.2589342</v>
          </cell>
          <cell r="N7279">
            <v>0.2589342</v>
          </cell>
          <cell r="O7279">
            <v>41</v>
          </cell>
        </row>
        <row r="7280">
          <cell r="A7280" t="str">
            <v>C&amp;I</v>
          </cell>
          <cell r="B7280">
            <v>7</v>
          </cell>
          <cell r="C7280" t="str">
            <v>X</v>
          </cell>
          <cell r="D7280" t="str">
            <v>Switch</v>
          </cell>
          <cell r="E7280" t="str">
            <v>Tonnage: 5&lt;=tons</v>
          </cell>
          <cell r="F7280">
            <v>60</v>
          </cell>
          <cell r="G7280">
            <v>2.0998890000000001</v>
          </cell>
          <cell r="H7280">
            <v>2.0248469999999998</v>
          </cell>
          <cell r="I7280">
            <v>-0.25794519999999999</v>
          </cell>
          <cell r="J7280">
            <v>-0.10554910000000001</v>
          </cell>
          <cell r="K7280">
            <v>0</v>
          </cell>
          <cell r="L7280">
            <v>0.10554910000000001</v>
          </cell>
          <cell r="M7280">
            <v>0.25794519999999999</v>
          </cell>
          <cell r="N7280">
            <v>0.25794519999999999</v>
          </cell>
          <cell r="O7280">
            <v>41</v>
          </cell>
        </row>
        <row r="7281">
          <cell r="A7281" t="str">
            <v>C&amp;I</v>
          </cell>
          <cell r="B7281">
            <v>8</v>
          </cell>
          <cell r="C7281" t="str">
            <v>X</v>
          </cell>
          <cell r="D7281" t="str">
            <v>Switch</v>
          </cell>
          <cell r="E7281" t="str">
            <v>Tonnage: 5&lt;=tons</v>
          </cell>
          <cell r="F7281">
            <v>60.5</v>
          </cell>
          <cell r="G7281">
            <v>2.26119</v>
          </cell>
          <cell r="H7281">
            <v>2.104533</v>
          </cell>
          <cell r="I7281">
            <v>-0.26061780000000001</v>
          </cell>
          <cell r="J7281">
            <v>-0.10664270000000001</v>
          </cell>
          <cell r="K7281">
            <v>0</v>
          </cell>
          <cell r="L7281">
            <v>0.10664270000000001</v>
          </cell>
          <cell r="M7281">
            <v>0.26061780000000001</v>
          </cell>
          <cell r="N7281">
            <v>0.26061780000000001</v>
          </cell>
          <cell r="O7281">
            <v>41</v>
          </cell>
        </row>
        <row r="7282">
          <cell r="A7282" t="str">
            <v>C&amp;I</v>
          </cell>
          <cell r="B7282">
            <v>9</v>
          </cell>
          <cell r="C7282" t="str">
            <v>X</v>
          </cell>
          <cell r="D7282" t="str">
            <v>Switch</v>
          </cell>
          <cell r="E7282" t="str">
            <v>Tonnage: 5&lt;=tons</v>
          </cell>
          <cell r="F7282">
            <v>64</v>
          </cell>
          <cell r="G7282">
            <v>2.8378369999999999</v>
          </cell>
          <cell r="H7282">
            <v>2.4416630000000001</v>
          </cell>
          <cell r="I7282">
            <v>-0.28344330000000001</v>
          </cell>
          <cell r="J7282">
            <v>-0.11598269999999999</v>
          </cell>
          <cell r="K7282">
            <v>0</v>
          </cell>
          <cell r="L7282">
            <v>0.11598269999999999</v>
          </cell>
          <cell r="M7282">
            <v>0.28344330000000001</v>
          </cell>
          <cell r="N7282">
            <v>0.28344330000000001</v>
          </cell>
          <cell r="O7282">
            <v>41</v>
          </cell>
        </row>
        <row r="7283">
          <cell r="A7283" t="str">
            <v>C&amp;I</v>
          </cell>
          <cell r="B7283">
            <v>10</v>
          </cell>
          <cell r="C7283" t="str">
            <v>X</v>
          </cell>
          <cell r="D7283" t="str">
            <v>Switch</v>
          </cell>
          <cell r="E7283" t="str">
            <v>Tonnage: 5&lt;=tons</v>
          </cell>
          <cell r="F7283">
            <v>66.5</v>
          </cell>
          <cell r="G7283">
            <v>3.229892</v>
          </cell>
          <cell r="H7283">
            <v>3.5474899999999998</v>
          </cell>
          <cell r="I7283">
            <v>-0.2987496</v>
          </cell>
          <cell r="J7283">
            <v>-0.1222459</v>
          </cell>
          <cell r="K7283">
            <v>0</v>
          </cell>
          <cell r="L7283">
            <v>0.1222459</v>
          </cell>
          <cell r="M7283">
            <v>0.2987496</v>
          </cell>
          <cell r="N7283">
            <v>0.2987496</v>
          </cell>
          <cell r="O7283">
            <v>41</v>
          </cell>
        </row>
        <row r="7284">
          <cell r="A7284" t="str">
            <v>C&amp;I</v>
          </cell>
          <cell r="B7284">
            <v>11</v>
          </cell>
          <cell r="C7284" t="str">
            <v>X</v>
          </cell>
          <cell r="D7284" t="str">
            <v>Switch</v>
          </cell>
          <cell r="E7284" t="str">
            <v>Tonnage: 5&lt;=tons</v>
          </cell>
          <cell r="F7284">
            <v>70.5</v>
          </cell>
          <cell r="G7284">
            <v>3.9561280000000001</v>
          </cell>
          <cell r="H7284">
            <v>3.9072990000000001</v>
          </cell>
          <cell r="I7284">
            <v>-0.36310350000000002</v>
          </cell>
          <cell r="J7284">
            <v>-0.14857899999999999</v>
          </cell>
          <cell r="K7284">
            <v>0</v>
          </cell>
          <cell r="L7284">
            <v>0.14857899999999999</v>
          </cell>
          <cell r="M7284">
            <v>0.36310350000000002</v>
          </cell>
          <cell r="N7284">
            <v>0.36310350000000002</v>
          </cell>
          <cell r="O7284">
            <v>41</v>
          </cell>
        </row>
        <row r="7285">
          <cell r="A7285" t="str">
            <v>C&amp;I</v>
          </cell>
          <cell r="B7285">
            <v>12</v>
          </cell>
          <cell r="C7285" t="str">
            <v>X</v>
          </cell>
          <cell r="D7285" t="str">
            <v>Switch</v>
          </cell>
          <cell r="E7285" t="str">
            <v>Tonnage: 5&lt;=tons</v>
          </cell>
          <cell r="F7285">
            <v>75</v>
          </cell>
          <cell r="G7285">
            <v>4.3558029999999999</v>
          </cell>
          <cell r="H7285">
            <v>4.3548159999999996</v>
          </cell>
          <cell r="I7285">
            <v>-0.3799787</v>
          </cell>
          <cell r="J7285">
            <v>-0.15548419999999999</v>
          </cell>
          <cell r="K7285">
            <v>0</v>
          </cell>
          <cell r="L7285">
            <v>0.15548419999999999</v>
          </cell>
          <cell r="M7285">
            <v>0.3799787</v>
          </cell>
          <cell r="N7285">
            <v>0.3799787</v>
          </cell>
          <cell r="O7285">
            <v>41</v>
          </cell>
        </row>
        <row r="7286">
          <cell r="A7286" t="str">
            <v>C&amp;I</v>
          </cell>
          <cell r="B7286">
            <v>13</v>
          </cell>
          <cell r="C7286" t="str">
            <v>X</v>
          </cell>
          <cell r="D7286" t="str">
            <v>Switch</v>
          </cell>
          <cell r="E7286" t="str">
            <v>Tonnage: 5&lt;=tons</v>
          </cell>
          <cell r="F7286">
            <v>79</v>
          </cell>
          <cell r="G7286">
            <v>4.2532740000000002</v>
          </cell>
          <cell r="H7286">
            <v>4.6772169999999997</v>
          </cell>
          <cell r="I7286">
            <v>-0.3463888</v>
          </cell>
          <cell r="J7286">
            <v>-0.14173949999999999</v>
          </cell>
          <cell r="K7286">
            <v>0</v>
          </cell>
          <cell r="L7286">
            <v>0.14173949999999999</v>
          </cell>
          <cell r="M7286">
            <v>0.3463888</v>
          </cell>
          <cell r="N7286">
            <v>0.3463888</v>
          </cell>
          <cell r="O7286">
            <v>41</v>
          </cell>
        </row>
        <row r="7287">
          <cell r="A7287" t="str">
            <v>C&amp;I</v>
          </cell>
          <cell r="B7287">
            <v>14</v>
          </cell>
          <cell r="C7287" t="str">
            <v>X</v>
          </cell>
          <cell r="D7287" t="str">
            <v>Switch</v>
          </cell>
          <cell r="E7287" t="str">
            <v>Tonnage: 5&lt;=tons</v>
          </cell>
          <cell r="F7287">
            <v>82</v>
          </cell>
          <cell r="G7287">
            <v>4.9543809999999997</v>
          </cell>
          <cell r="H7287">
            <v>5.681934</v>
          </cell>
          <cell r="I7287">
            <v>-0.34183789999999997</v>
          </cell>
          <cell r="J7287">
            <v>-0.13987730000000001</v>
          </cell>
          <cell r="K7287">
            <v>0</v>
          </cell>
          <cell r="L7287">
            <v>0.13987730000000001</v>
          </cell>
          <cell r="M7287">
            <v>0.34183789999999997</v>
          </cell>
          <cell r="N7287">
            <v>0.34183789999999997</v>
          </cell>
          <cell r="O7287">
            <v>41</v>
          </cell>
        </row>
        <row r="7288">
          <cell r="A7288" t="str">
            <v>C&amp;I</v>
          </cell>
          <cell r="B7288">
            <v>15</v>
          </cell>
          <cell r="C7288" t="str">
            <v>X</v>
          </cell>
          <cell r="D7288" t="str">
            <v>Switch</v>
          </cell>
          <cell r="E7288" t="str">
            <v>Tonnage: 5&lt;=tons</v>
          </cell>
          <cell r="F7288">
            <v>85.5</v>
          </cell>
          <cell r="G7288">
            <v>6.2579840000000004</v>
          </cell>
          <cell r="H7288">
            <v>5.1563059999999998</v>
          </cell>
          <cell r="I7288">
            <v>-0.33058130000000002</v>
          </cell>
          <cell r="J7288">
            <v>-0.13527120000000001</v>
          </cell>
          <cell r="K7288">
            <v>0</v>
          </cell>
          <cell r="L7288">
            <v>0.13527120000000001</v>
          </cell>
          <cell r="M7288">
            <v>0.33058130000000002</v>
          </cell>
          <cell r="N7288">
            <v>0.33058130000000002</v>
          </cell>
          <cell r="O7288">
            <v>41</v>
          </cell>
        </row>
        <row r="7289">
          <cell r="A7289" t="str">
            <v>C&amp;I</v>
          </cell>
          <cell r="B7289">
            <v>16</v>
          </cell>
          <cell r="C7289" t="str">
            <v>X</v>
          </cell>
          <cell r="D7289" t="str">
            <v>Switch</v>
          </cell>
          <cell r="E7289" t="str">
            <v>Tonnage: 5&lt;=tons</v>
          </cell>
          <cell r="F7289">
            <v>87.5</v>
          </cell>
          <cell r="G7289">
            <v>6.1260690000000002</v>
          </cell>
          <cell r="H7289">
            <v>5.291836</v>
          </cell>
          <cell r="I7289">
            <v>-0.38382749999999999</v>
          </cell>
          <cell r="J7289">
            <v>-0.15705910000000001</v>
          </cell>
          <cell r="K7289">
            <v>0</v>
          </cell>
          <cell r="L7289">
            <v>0.15705910000000001</v>
          </cell>
          <cell r="M7289">
            <v>0.38382749999999999</v>
          </cell>
          <cell r="N7289">
            <v>0.38382749999999999</v>
          </cell>
          <cell r="O7289">
            <v>41</v>
          </cell>
        </row>
        <row r="7290">
          <cell r="A7290" t="str">
            <v>C&amp;I</v>
          </cell>
          <cell r="B7290">
            <v>17</v>
          </cell>
          <cell r="C7290" t="str">
            <v>X</v>
          </cell>
          <cell r="D7290" t="str">
            <v>Switch</v>
          </cell>
          <cell r="E7290" t="str">
            <v>Tonnage: 5&lt;=tons</v>
          </cell>
          <cell r="F7290">
            <v>88.5</v>
          </cell>
          <cell r="G7290">
            <v>5.499905</v>
          </cell>
          <cell r="H7290">
            <v>4.8940739999999998</v>
          </cell>
          <cell r="I7290">
            <v>-0.38344539999999999</v>
          </cell>
          <cell r="J7290">
            <v>-0.15690280000000001</v>
          </cell>
          <cell r="K7290">
            <v>0</v>
          </cell>
          <cell r="L7290">
            <v>0.15690280000000001</v>
          </cell>
          <cell r="M7290">
            <v>0.38344539999999999</v>
          </cell>
          <cell r="N7290">
            <v>0.38344539999999999</v>
          </cell>
          <cell r="O7290">
            <v>41</v>
          </cell>
        </row>
        <row r="7291">
          <cell r="A7291" t="str">
            <v>C&amp;I</v>
          </cell>
          <cell r="B7291">
            <v>18</v>
          </cell>
          <cell r="C7291" t="str">
            <v>X</v>
          </cell>
          <cell r="D7291" t="str">
            <v>Switch</v>
          </cell>
          <cell r="E7291" t="str">
            <v>Tonnage: 5&lt;=tons</v>
          </cell>
          <cell r="F7291">
            <v>86</v>
          </cell>
          <cell r="G7291">
            <v>5.3519750000000004</v>
          </cell>
          <cell r="H7291">
            <v>4.9007459999999998</v>
          </cell>
          <cell r="I7291">
            <v>-0.33134400000000003</v>
          </cell>
          <cell r="J7291">
            <v>-0.13558329999999999</v>
          </cell>
          <cell r="K7291">
            <v>0</v>
          </cell>
          <cell r="L7291">
            <v>0.13558329999999999</v>
          </cell>
          <cell r="M7291">
            <v>0.33134400000000003</v>
          </cell>
          <cell r="N7291">
            <v>0.33134400000000003</v>
          </cell>
          <cell r="O7291">
            <v>41</v>
          </cell>
        </row>
        <row r="7292">
          <cell r="A7292" t="str">
            <v>C&amp;I</v>
          </cell>
          <cell r="B7292">
            <v>19</v>
          </cell>
          <cell r="C7292" t="str">
            <v>X</v>
          </cell>
          <cell r="D7292" t="str">
            <v>Switch</v>
          </cell>
          <cell r="E7292" t="str">
            <v>Tonnage: 5&lt;=tons</v>
          </cell>
          <cell r="F7292">
            <v>83</v>
          </cell>
          <cell r="G7292">
            <v>4.1478140000000003</v>
          </cell>
          <cell r="H7292">
            <v>4.2729309999999998</v>
          </cell>
          <cell r="I7292">
            <v>-0.35035309999999997</v>
          </cell>
          <cell r="J7292">
            <v>-0.14336160000000001</v>
          </cell>
          <cell r="K7292">
            <v>0</v>
          </cell>
          <cell r="L7292">
            <v>0.14336160000000001</v>
          </cell>
          <cell r="M7292">
            <v>0.35035309999999997</v>
          </cell>
          <cell r="N7292">
            <v>0.35035309999999997</v>
          </cell>
          <cell r="O7292">
            <v>41</v>
          </cell>
        </row>
        <row r="7293">
          <cell r="A7293" t="str">
            <v>C&amp;I</v>
          </cell>
          <cell r="B7293">
            <v>20</v>
          </cell>
          <cell r="C7293" t="str">
            <v>X</v>
          </cell>
          <cell r="D7293" t="str">
            <v>Switch</v>
          </cell>
          <cell r="E7293" t="str">
            <v>Tonnage: 5&lt;=tons</v>
          </cell>
          <cell r="F7293">
            <v>78.5</v>
          </cell>
          <cell r="G7293">
            <v>3.802101</v>
          </cell>
          <cell r="H7293">
            <v>3.8148939999999998</v>
          </cell>
          <cell r="I7293">
            <v>-0.39129809999999998</v>
          </cell>
          <cell r="J7293">
            <v>-0.16011600000000001</v>
          </cell>
          <cell r="K7293">
            <v>0</v>
          </cell>
          <cell r="L7293">
            <v>0.16011600000000001</v>
          </cell>
          <cell r="M7293">
            <v>0.39129809999999998</v>
          </cell>
          <cell r="N7293">
            <v>0.39129809999999998</v>
          </cell>
          <cell r="O7293">
            <v>41</v>
          </cell>
        </row>
        <row r="7294">
          <cell r="A7294" t="str">
            <v>C&amp;I</v>
          </cell>
          <cell r="B7294">
            <v>21</v>
          </cell>
          <cell r="C7294" t="str">
            <v>X</v>
          </cell>
          <cell r="D7294" t="str">
            <v>Switch</v>
          </cell>
          <cell r="E7294" t="str">
            <v>Tonnage: 5&lt;=tons</v>
          </cell>
          <cell r="F7294">
            <v>74.5</v>
          </cell>
          <cell r="G7294">
            <v>4.0931350000000002</v>
          </cell>
          <cell r="H7294">
            <v>3.8466079999999998</v>
          </cell>
          <cell r="I7294">
            <v>-0.36295830000000001</v>
          </cell>
          <cell r="J7294">
            <v>-0.1485196</v>
          </cell>
          <cell r="K7294">
            <v>0</v>
          </cell>
          <cell r="L7294">
            <v>0.1485196</v>
          </cell>
          <cell r="M7294">
            <v>0.36295830000000001</v>
          </cell>
          <cell r="N7294">
            <v>0.36295830000000001</v>
          </cell>
          <cell r="O7294">
            <v>41</v>
          </cell>
        </row>
        <row r="7295">
          <cell r="A7295" t="str">
            <v>C&amp;I</v>
          </cell>
          <cell r="B7295">
            <v>22</v>
          </cell>
          <cell r="C7295" t="str">
            <v>X</v>
          </cell>
          <cell r="D7295" t="str">
            <v>Switch</v>
          </cell>
          <cell r="E7295" t="str">
            <v>Tonnage: 5&lt;=tons</v>
          </cell>
          <cell r="F7295">
            <v>73</v>
          </cell>
          <cell r="G7295">
            <v>3.010462</v>
          </cell>
          <cell r="H7295">
            <v>2.6693440000000002</v>
          </cell>
          <cell r="I7295">
            <v>-0.35680719999999999</v>
          </cell>
          <cell r="J7295">
            <v>-0.14600260000000001</v>
          </cell>
          <cell r="K7295">
            <v>0</v>
          </cell>
          <cell r="L7295">
            <v>0.14600260000000001</v>
          </cell>
          <cell r="M7295">
            <v>0.35680719999999999</v>
          </cell>
          <cell r="N7295">
            <v>0.35680719999999999</v>
          </cell>
          <cell r="O7295">
            <v>41</v>
          </cell>
        </row>
        <row r="7296">
          <cell r="A7296" t="str">
            <v>C&amp;I</v>
          </cell>
          <cell r="B7296">
            <v>23</v>
          </cell>
          <cell r="C7296" t="str">
            <v>X</v>
          </cell>
          <cell r="D7296" t="str">
            <v>Switch</v>
          </cell>
          <cell r="E7296" t="str">
            <v>Tonnage: 5&lt;=tons</v>
          </cell>
          <cell r="F7296">
            <v>71.5</v>
          </cell>
          <cell r="G7296">
            <v>2.9112439999999999</v>
          </cell>
          <cell r="H7296">
            <v>2.421033</v>
          </cell>
          <cell r="I7296">
            <v>-0.30978250000000002</v>
          </cell>
          <cell r="J7296">
            <v>-0.1267605</v>
          </cell>
          <cell r="K7296">
            <v>0</v>
          </cell>
          <cell r="L7296">
            <v>0.1267605</v>
          </cell>
          <cell r="M7296">
            <v>0.30978250000000002</v>
          </cell>
          <cell r="N7296">
            <v>0.30978250000000002</v>
          </cell>
          <cell r="O7296">
            <v>41</v>
          </cell>
        </row>
        <row r="7297">
          <cell r="A7297" t="str">
            <v>C&amp;I</v>
          </cell>
          <cell r="B7297">
            <v>24</v>
          </cell>
          <cell r="C7297" t="str">
            <v>X</v>
          </cell>
          <cell r="D7297" t="str">
            <v>Switch</v>
          </cell>
          <cell r="E7297" t="str">
            <v>Tonnage: 5&lt;=tons</v>
          </cell>
          <cell r="F7297">
            <v>71</v>
          </cell>
          <cell r="G7297">
            <v>2.8002549999999999</v>
          </cell>
          <cell r="H7297">
            <v>2.4893640000000001</v>
          </cell>
          <cell r="I7297">
            <v>-0.2906513</v>
          </cell>
          <cell r="J7297">
            <v>-0.1189322</v>
          </cell>
          <cell r="K7297">
            <v>0</v>
          </cell>
          <cell r="L7297">
            <v>0.1189322</v>
          </cell>
          <cell r="M7297">
            <v>0.2906513</v>
          </cell>
          <cell r="N7297">
            <v>0.2906513</v>
          </cell>
          <cell r="O7297">
            <v>41</v>
          </cell>
        </row>
        <row r="7298">
          <cell r="A7298" t="str">
            <v>Residential</v>
          </cell>
          <cell r="B7298">
            <v>1</v>
          </cell>
          <cell r="C7298" t="str">
            <v>All</v>
          </cell>
          <cell r="D7298" t="str">
            <v>All</v>
          </cell>
          <cell r="E7298" t="str">
            <v>ACs per customer: 1</v>
          </cell>
          <cell r="F7298">
            <v>69.422700000000006</v>
          </cell>
          <cell r="G7298">
            <v>0.67531790000000003</v>
          </cell>
          <cell r="H7298">
            <v>0.72100790000000003</v>
          </cell>
          <cell r="I7298">
            <v>-1.88275E-2</v>
          </cell>
          <cell r="J7298">
            <v>-7.7041000000000002E-3</v>
          </cell>
          <cell r="K7298">
            <v>0</v>
          </cell>
          <cell r="L7298">
            <v>7.7041000000000002E-3</v>
          </cell>
          <cell r="M7298">
            <v>1.88275E-2</v>
          </cell>
          <cell r="N7298">
            <v>1.88275E-2</v>
          </cell>
          <cell r="O7298">
            <v>95898</v>
          </cell>
        </row>
        <row r="7299">
          <cell r="A7299" t="str">
            <v>Residential</v>
          </cell>
          <cell r="B7299">
            <v>2</v>
          </cell>
          <cell r="C7299" t="str">
            <v>All</v>
          </cell>
          <cell r="D7299" t="str">
            <v>All</v>
          </cell>
          <cell r="E7299" t="str">
            <v>ACs per customer: 1</v>
          </cell>
          <cell r="F7299">
            <v>67.674999999999997</v>
          </cell>
          <cell r="G7299">
            <v>0.59082009999999996</v>
          </cell>
          <cell r="H7299">
            <v>0.61356140000000003</v>
          </cell>
          <cell r="I7299">
            <v>-1.8653200000000002E-2</v>
          </cell>
          <cell r="J7299">
            <v>-7.6327000000000001E-3</v>
          </cell>
          <cell r="K7299">
            <v>0</v>
          </cell>
          <cell r="L7299">
            <v>7.6327000000000001E-3</v>
          </cell>
          <cell r="M7299">
            <v>1.8653200000000002E-2</v>
          </cell>
          <cell r="N7299">
            <v>1.8653200000000002E-2</v>
          </cell>
          <cell r="O7299">
            <v>95898</v>
          </cell>
        </row>
        <row r="7300">
          <cell r="A7300" t="str">
            <v>Residential</v>
          </cell>
          <cell r="B7300">
            <v>3</v>
          </cell>
          <cell r="C7300" t="str">
            <v>All</v>
          </cell>
          <cell r="D7300" t="str">
            <v>All</v>
          </cell>
          <cell r="E7300" t="str">
            <v>ACs per customer: 1</v>
          </cell>
          <cell r="F7300">
            <v>66.231399999999994</v>
          </cell>
          <cell r="G7300">
            <v>0.53897260000000002</v>
          </cell>
          <cell r="H7300">
            <v>0.55818420000000002</v>
          </cell>
          <cell r="I7300">
            <v>-1.8495399999999999E-2</v>
          </cell>
          <cell r="J7300">
            <v>-7.5681999999999998E-3</v>
          </cell>
          <cell r="K7300">
            <v>0</v>
          </cell>
          <cell r="L7300">
            <v>7.5681999999999998E-3</v>
          </cell>
          <cell r="M7300">
            <v>1.8495399999999999E-2</v>
          </cell>
          <cell r="N7300">
            <v>1.8495399999999999E-2</v>
          </cell>
          <cell r="O7300">
            <v>95898</v>
          </cell>
        </row>
        <row r="7301">
          <cell r="A7301" t="str">
            <v>Residential</v>
          </cell>
          <cell r="B7301">
            <v>4</v>
          </cell>
          <cell r="C7301" t="str">
            <v>All</v>
          </cell>
          <cell r="D7301" t="str">
            <v>All</v>
          </cell>
          <cell r="E7301" t="str">
            <v>ACs per customer: 1</v>
          </cell>
          <cell r="F7301">
            <v>65.257199999999997</v>
          </cell>
          <cell r="G7301">
            <v>0.52085950000000003</v>
          </cell>
          <cell r="H7301">
            <v>0.52615259999999997</v>
          </cell>
          <cell r="I7301">
            <v>-1.8500800000000001E-2</v>
          </cell>
          <cell r="J7301">
            <v>-7.5703999999999997E-3</v>
          </cell>
          <cell r="K7301">
            <v>0</v>
          </cell>
          <cell r="L7301">
            <v>7.5703999999999997E-3</v>
          </cell>
          <cell r="M7301">
            <v>1.8500800000000001E-2</v>
          </cell>
          <cell r="N7301">
            <v>1.8500800000000001E-2</v>
          </cell>
          <cell r="O7301">
            <v>95898</v>
          </cell>
        </row>
        <row r="7302">
          <cell r="A7302" t="str">
            <v>Residential</v>
          </cell>
          <cell r="B7302">
            <v>5</v>
          </cell>
          <cell r="C7302" t="str">
            <v>All</v>
          </cell>
          <cell r="D7302" t="str">
            <v>All</v>
          </cell>
          <cell r="E7302" t="str">
            <v>ACs per customer: 1</v>
          </cell>
          <cell r="F7302">
            <v>64.397000000000006</v>
          </cell>
          <cell r="G7302">
            <v>0.51465130000000003</v>
          </cell>
          <cell r="H7302">
            <v>0.53572090000000006</v>
          </cell>
          <cell r="I7302">
            <v>-1.8416800000000001E-2</v>
          </cell>
          <cell r="J7302">
            <v>-7.5360000000000002E-3</v>
          </cell>
          <cell r="K7302">
            <v>0</v>
          </cell>
          <cell r="L7302">
            <v>7.5360000000000002E-3</v>
          </cell>
          <cell r="M7302">
            <v>1.8416800000000001E-2</v>
          </cell>
          <cell r="N7302">
            <v>1.8416800000000001E-2</v>
          </cell>
          <cell r="O7302">
            <v>95898</v>
          </cell>
        </row>
        <row r="7303">
          <cell r="A7303" t="str">
            <v>Residential</v>
          </cell>
          <cell r="B7303">
            <v>6</v>
          </cell>
          <cell r="C7303" t="str">
            <v>All</v>
          </cell>
          <cell r="D7303" t="str">
            <v>All</v>
          </cell>
          <cell r="E7303" t="str">
            <v>ACs per customer: 1</v>
          </cell>
          <cell r="F7303">
            <v>63.8063</v>
          </cell>
          <cell r="G7303">
            <v>0.56339280000000003</v>
          </cell>
          <cell r="H7303">
            <v>0.59329889999999996</v>
          </cell>
          <cell r="I7303">
            <v>-1.8435199999999999E-2</v>
          </cell>
          <cell r="J7303">
            <v>-7.5436000000000001E-3</v>
          </cell>
          <cell r="K7303">
            <v>0</v>
          </cell>
          <cell r="L7303">
            <v>7.5436000000000001E-3</v>
          </cell>
          <cell r="M7303">
            <v>1.8435199999999999E-2</v>
          </cell>
          <cell r="N7303">
            <v>1.8435199999999999E-2</v>
          </cell>
          <cell r="O7303">
            <v>95898</v>
          </cell>
        </row>
        <row r="7304">
          <cell r="A7304" t="str">
            <v>Residential</v>
          </cell>
          <cell r="B7304">
            <v>7</v>
          </cell>
          <cell r="C7304" t="str">
            <v>All</v>
          </cell>
          <cell r="D7304" t="str">
            <v>All</v>
          </cell>
          <cell r="E7304" t="str">
            <v>ACs per customer: 1</v>
          </cell>
          <cell r="F7304">
            <v>62.878500000000003</v>
          </cell>
          <cell r="G7304">
            <v>0.68256550000000005</v>
          </cell>
          <cell r="H7304">
            <v>0.71746509999999997</v>
          </cell>
          <cell r="I7304">
            <v>-1.8514800000000001E-2</v>
          </cell>
          <cell r="J7304">
            <v>-7.5760999999999997E-3</v>
          </cell>
          <cell r="K7304">
            <v>0</v>
          </cell>
          <cell r="L7304">
            <v>7.5760999999999997E-3</v>
          </cell>
          <cell r="M7304">
            <v>1.8514800000000001E-2</v>
          </cell>
          <cell r="N7304">
            <v>1.8514800000000001E-2</v>
          </cell>
          <cell r="O7304">
            <v>95898</v>
          </cell>
        </row>
        <row r="7305">
          <cell r="A7305" t="str">
            <v>Residential</v>
          </cell>
          <cell r="B7305">
            <v>8</v>
          </cell>
          <cell r="C7305" t="str">
            <v>All</v>
          </cell>
          <cell r="D7305" t="str">
            <v>All</v>
          </cell>
          <cell r="E7305" t="str">
            <v>ACs per customer: 1</v>
          </cell>
          <cell r="F7305">
            <v>63.952599999999997</v>
          </cell>
          <cell r="G7305">
            <v>0.75037710000000002</v>
          </cell>
          <cell r="H7305">
            <v>0.77629479999999995</v>
          </cell>
          <cell r="I7305">
            <v>-1.8662499999999999E-2</v>
          </cell>
          <cell r="J7305">
            <v>-7.6365000000000001E-3</v>
          </cell>
          <cell r="K7305">
            <v>0</v>
          </cell>
          <cell r="L7305">
            <v>7.6365000000000001E-3</v>
          </cell>
          <cell r="M7305">
            <v>1.8662499999999999E-2</v>
          </cell>
          <cell r="N7305">
            <v>1.8662499999999999E-2</v>
          </cell>
          <cell r="O7305">
            <v>95898</v>
          </cell>
        </row>
        <row r="7306">
          <cell r="A7306" t="str">
            <v>Residential</v>
          </cell>
          <cell r="B7306">
            <v>9</v>
          </cell>
          <cell r="C7306" t="str">
            <v>All</v>
          </cell>
          <cell r="D7306" t="str">
            <v>All</v>
          </cell>
          <cell r="E7306" t="str">
            <v>ACs per customer: 1</v>
          </cell>
          <cell r="F7306">
            <v>68.184700000000007</v>
          </cell>
          <cell r="G7306">
            <v>0.72123939999999997</v>
          </cell>
          <cell r="H7306">
            <v>0.74341199999999996</v>
          </cell>
          <cell r="I7306">
            <v>-1.8922899999999999E-2</v>
          </cell>
          <cell r="J7306">
            <v>-7.7431000000000002E-3</v>
          </cell>
          <cell r="K7306">
            <v>0</v>
          </cell>
          <cell r="L7306">
            <v>7.7431000000000002E-3</v>
          </cell>
          <cell r="M7306">
            <v>1.8922899999999999E-2</v>
          </cell>
          <cell r="N7306">
            <v>1.8922899999999999E-2</v>
          </cell>
          <cell r="O7306">
            <v>95898</v>
          </cell>
        </row>
        <row r="7307">
          <cell r="A7307" t="str">
            <v>Residential</v>
          </cell>
          <cell r="B7307">
            <v>10</v>
          </cell>
          <cell r="C7307" t="str">
            <v>All</v>
          </cell>
          <cell r="D7307" t="str">
            <v>All</v>
          </cell>
          <cell r="E7307" t="str">
            <v>ACs per customer: 1</v>
          </cell>
          <cell r="F7307">
            <v>72.971599999999995</v>
          </cell>
          <cell r="G7307">
            <v>0.73722549999999998</v>
          </cell>
          <cell r="H7307">
            <v>0.74931449999999999</v>
          </cell>
          <cell r="I7307">
            <v>-1.94656E-2</v>
          </cell>
          <cell r="J7307">
            <v>-7.9652000000000004E-3</v>
          </cell>
          <cell r="K7307">
            <v>0</v>
          </cell>
          <cell r="L7307">
            <v>7.9652000000000004E-3</v>
          </cell>
          <cell r="M7307">
            <v>1.94656E-2</v>
          </cell>
          <cell r="N7307">
            <v>1.94656E-2</v>
          </cell>
          <cell r="O7307">
            <v>95898</v>
          </cell>
        </row>
        <row r="7308">
          <cell r="A7308" t="str">
            <v>Residential</v>
          </cell>
          <cell r="B7308">
            <v>11</v>
          </cell>
          <cell r="C7308" t="str">
            <v>All</v>
          </cell>
          <cell r="D7308" t="str">
            <v>All</v>
          </cell>
          <cell r="E7308" t="str">
            <v>ACs per customer: 1</v>
          </cell>
          <cell r="F7308">
            <v>78.031599999999997</v>
          </cell>
          <cell r="G7308">
            <v>0.78385859999999996</v>
          </cell>
          <cell r="H7308">
            <v>0.79780519999999999</v>
          </cell>
          <cell r="I7308">
            <v>-1.9767E-2</v>
          </cell>
          <cell r="J7308">
            <v>-8.0885000000000002E-3</v>
          </cell>
          <cell r="K7308">
            <v>0</v>
          </cell>
          <cell r="L7308">
            <v>8.0885000000000002E-3</v>
          </cell>
          <cell r="M7308">
            <v>1.9767E-2</v>
          </cell>
          <cell r="N7308">
            <v>1.9767E-2</v>
          </cell>
          <cell r="O7308">
            <v>95898</v>
          </cell>
        </row>
        <row r="7309">
          <cell r="A7309" t="str">
            <v>Residential</v>
          </cell>
          <cell r="B7309">
            <v>12</v>
          </cell>
          <cell r="C7309" t="str">
            <v>All</v>
          </cell>
          <cell r="D7309" t="str">
            <v>All</v>
          </cell>
          <cell r="E7309" t="str">
            <v>ACs per customer: 1</v>
          </cell>
          <cell r="F7309">
            <v>82.532300000000006</v>
          </cell>
          <cell r="G7309">
            <v>0.88852889999999995</v>
          </cell>
          <cell r="H7309">
            <v>0.88129360000000001</v>
          </cell>
          <cell r="I7309">
            <v>-1.97436E-2</v>
          </cell>
          <cell r="J7309">
            <v>-8.0789E-3</v>
          </cell>
          <cell r="K7309">
            <v>0</v>
          </cell>
          <cell r="L7309">
            <v>8.0789E-3</v>
          </cell>
          <cell r="M7309">
            <v>1.97436E-2</v>
          </cell>
          <cell r="N7309">
            <v>1.97436E-2</v>
          </cell>
          <cell r="O7309">
            <v>95898</v>
          </cell>
        </row>
        <row r="7310">
          <cell r="A7310" t="str">
            <v>Residential</v>
          </cell>
          <cell r="B7310">
            <v>13</v>
          </cell>
          <cell r="C7310" t="str">
            <v>All</v>
          </cell>
          <cell r="D7310" t="str">
            <v>All</v>
          </cell>
          <cell r="E7310" t="str">
            <v>ACs per customer: 1</v>
          </cell>
          <cell r="F7310">
            <v>86.004499999999993</v>
          </cell>
          <cell r="G7310">
            <v>1.033312</v>
          </cell>
          <cell r="H7310">
            <v>1.0090749999999999</v>
          </cell>
          <cell r="I7310">
            <v>-2.0180099999999999E-2</v>
          </cell>
          <cell r="J7310">
            <v>-8.2574999999999992E-3</v>
          </cell>
          <cell r="K7310">
            <v>0</v>
          </cell>
          <cell r="L7310">
            <v>8.2574999999999992E-3</v>
          </cell>
          <cell r="M7310">
            <v>2.0180099999999999E-2</v>
          </cell>
          <cell r="N7310">
            <v>2.0180099999999999E-2</v>
          </cell>
          <cell r="O7310">
            <v>95898</v>
          </cell>
        </row>
        <row r="7311">
          <cell r="A7311" t="str">
            <v>Residential</v>
          </cell>
          <cell r="B7311">
            <v>14</v>
          </cell>
          <cell r="C7311" t="str">
            <v>All</v>
          </cell>
          <cell r="D7311" t="str">
            <v>All</v>
          </cell>
          <cell r="E7311" t="str">
            <v>ACs per customer: 1</v>
          </cell>
          <cell r="F7311">
            <v>89.154600000000002</v>
          </cell>
          <cell r="G7311">
            <v>1.2127760000000001</v>
          </cell>
          <cell r="H7311">
            <v>1.213082</v>
          </cell>
          <cell r="I7311">
            <v>-2.15097E-2</v>
          </cell>
          <cell r="J7311">
            <v>-8.8015999999999997E-3</v>
          </cell>
          <cell r="K7311">
            <v>0</v>
          </cell>
          <cell r="L7311">
            <v>8.8015999999999997E-3</v>
          </cell>
          <cell r="M7311">
            <v>2.15097E-2</v>
          </cell>
          <cell r="N7311">
            <v>2.15097E-2</v>
          </cell>
          <cell r="O7311">
            <v>95898</v>
          </cell>
        </row>
        <row r="7312">
          <cell r="A7312" t="str">
            <v>Residential</v>
          </cell>
          <cell r="B7312">
            <v>15</v>
          </cell>
          <cell r="C7312" t="str">
            <v>All</v>
          </cell>
          <cell r="D7312" t="str">
            <v>All</v>
          </cell>
          <cell r="E7312" t="str">
            <v>ACs per customer: 1</v>
          </cell>
          <cell r="F7312">
            <v>92.072500000000005</v>
          </cell>
          <cell r="G7312">
            <v>1.45201</v>
          </cell>
          <cell r="H7312">
            <v>1.46923</v>
          </cell>
          <cell r="I7312">
            <v>-2.2488399999999999E-2</v>
          </cell>
          <cell r="J7312">
            <v>-9.2020999999999995E-3</v>
          </cell>
          <cell r="K7312">
            <v>0</v>
          </cell>
          <cell r="L7312">
            <v>9.2020999999999995E-3</v>
          </cell>
          <cell r="M7312">
            <v>2.2488399999999999E-2</v>
          </cell>
          <cell r="N7312">
            <v>2.2488399999999999E-2</v>
          </cell>
          <cell r="O7312">
            <v>95898</v>
          </cell>
        </row>
        <row r="7313">
          <cell r="A7313" t="str">
            <v>Residential</v>
          </cell>
          <cell r="B7313">
            <v>16</v>
          </cell>
          <cell r="C7313" t="str">
            <v>All</v>
          </cell>
          <cell r="D7313" t="str">
            <v>All</v>
          </cell>
          <cell r="E7313" t="str">
            <v>ACs per customer: 1</v>
          </cell>
          <cell r="F7313">
            <v>94.058999999999997</v>
          </cell>
          <cell r="G7313">
            <v>1.7440370000000001</v>
          </cell>
          <cell r="H7313">
            <v>1.632525</v>
          </cell>
          <cell r="I7313">
            <v>-2.3374800000000001E-2</v>
          </cell>
          <cell r="J7313">
            <v>-9.5648E-3</v>
          </cell>
          <cell r="K7313">
            <v>0</v>
          </cell>
          <cell r="L7313">
            <v>9.5648E-3</v>
          </cell>
          <cell r="M7313">
            <v>2.3374800000000001E-2</v>
          </cell>
          <cell r="N7313">
            <v>2.3374800000000001E-2</v>
          </cell>
          <cell r="O7313">
            <v>95898</v>
          </cell>
        </row>
        <row r="7314">
          <cell r="A7314" t="str">
            <v>Residential</v>
          </cell>
          <cell r="B7314">
            <v>17</v>
          </cell>
          <cell r="C7314" t="str">
            <v>All</v>
          </cell>
          <cell r="D7314" t="str">
            <v>All</v>
          </cell>
          <cell r="E7314" t="str">
            <v>ACs per customer: 1</v>
          </cell>
          <cell r="F7314">
            <v>95.026399999999995</v>
          </cell>
          <cell r="G7314">
            <v>1.991249</v>
          </cell>
          <cell r="H7314">
            <v>1.7150540000000001</v>
          </cell>
          <cell r="I7314">
            <v>-2.316E-2</v>
          </cell>
          <cell r="J7314">
            <v>-9.4768999999999999E-3</v>
          </cell>
          <cell r="K7314">
            <v>0</v>
          </cell>
          <cell r="L7314">
            <v>9.4768999999999999E-3</v>
          </cell>
          <cell r="M7314">
            <v>2.316E-2</v>
          </cell>
          <cell r="N7314">
            <v>2.316E-2</v>
          </cell>
          <cell r="O7314">
            <v>95898</v>
          </cell>
        </row>
        <row r="7315">
          <cell r="A7315" t="str">
            <v>Residential</v>
          </cell>
          <cell r="B7315">
            <v>18</v>
          </cell>
          <cell r="C7315" t="str">
            <v>All</v>
          </cell>
          <cell r="D7315" t="str">
            <v>All</v>
          </cell>
          <cell r="E7315" t="str">
            <v>ACs per customer: 1</v>
          </cell>
          <cell r="F7315">
            <v>94.174700000000001</v>
          </cell>
          <cell r="G7315">
            <v>2.1580010000000001</v>
          </cell>
          <cell r="H7315">
            <v>1.9059950000000001</v>
          </cell>
          <cell r="I7315">
            <v>-2.3491700000000001E-2</v>
          </cell>
          <cell r="J7315">
            <v>-9.6126000000000007E-3</v>
          </cell>
          <cell r="K7315">
            <v>0</v>
          </cell>
          <cell r="L7315">
            <v>9.6126000000000007E-3</v>
          </cell>
          <cell r="M7315">
            <v>2.3491700000000001E-2</v>
          </cell>
          <cell r="N7315">
            <v>2.3491700000000001E-2</v>
          </cell>
          <cell r="O7315">
            <v>95898</v>
          </cell>
        </row>
        <row r="7316">
          <cell r="A7316" t="str">
            <v>Residential</v>
          </cell>
          <cell r="B7316">
            <v>19</v>
          </cell>
          <cell r="C7316" t="str">
            <v>All</v>
          </cell>
          <cell r="D7316" t="str">
            <v>All</v>
          </cell>
          <cell r="E7316" t="str">
            <v>ACs per customer: 1</v>
          </cell>
          <cell r="F7316">
            <v>91.875299999999996</v>
          </cell>
          <cell r="G7316">
            <v>2.14832</v>
          </cell>
          <cell r="H7316">
            <v>2.01667</v>
          </cell>
          <cell r="I7316">
            <v>-2.4004000000000001E-2</v>
          </cell>
          <cell r="J7316">
            <v>-9.8223000000000008E-3</v>
          </cell>
          <cell r="K7316">
            <v>0</v>
          </cell>
          <cell r="L7316">
            <v>9.8223000000000008E-3</v>
          </cell>
          <cell r="M7316">
            <v>2.4004000000000001E-2</v>
          </cell>
          <cell r="N7316">
            <v>2.4004000000000001E-2</v>
          </cell>
          <cell r="O7316">
            <v>95898</v>
          </cell>
        </row>
        <row r="7317">
          <cell r="A7317" t="str">
            <v>Residential</v>
          </cell>
          <cell r="B7317">
            <v>20</v>
          </cell>
          <cell r="C7317" t="str">
            <v>All</v>
          </cell>
          <cell r="D7317" t="str">
            <v>All</v>
          </cell>
          <cell r="E7317" t="str">
            <v>ACs per customer: 1</v>
          </cell>
          <cell r="F7317">
            <v>87.792599999999993</v>
          </cell>
          <cell r="G7317">
            <v>1.9991540000000001</v>
          </cell>
          <cell r="H7317">
            <v>2.4326780000000001</v>
          </cell>
          <cell r="I7317">
            <v>-2.2696600000000001E-2</v>
          </cell>
          <cell r="J7317">
            <v>-9.2873000000000001E-3</v>
          </cell>
          <cell r="K7317">
            <v>0</v>
          </cell>
          <cell r="L7317">
            <v>9.2873000000000001E-3</v>
          </cell>
          <cell r="M7317">
            <v>2.2696600000000001E-2</v>
          </cell>
          <cell r="N7317">
            <v>2.2696600000000001E-2</v>
          </cell>
          <cell r="O7317">
            <v>95898</v>
          </cell>
        </row>
        <row r="7318">
          <cell r="A7318" t="str">
            <v>Residential</v>
          </cell>
          <cell r="B7318">
            <v>21</v>
          </cell>
          <cell r="C7318" t="str">
            <v>All</v>
          </cell>
          <cell r="D7318" t="str">
            <v>All</v>
          </cell>
          <cell r="E7318" t="str">
            <v>ACs per customer: 1</v>
          </cell>
          <cell r="F7318">
            <v>83.289900000000003</v>
          </cell>
          <cell r="G7318">
            <v>1.822041</v>
          </cell>
          <cell r="H7318">
            <v>2.1986330000000001</v>
          </cell>
          <cell r="I7318">
            <v>-2.16627E-2</v>
          </cell>
          <cell r="J7318">
            <v>-8.8641999999999992E-3</v>
          </cell>
          <cell r="K7318">
            <v>0</v>
          </cell>
          <cell r="L7318">
            <v>8.8641999999999992E-3</v>
          </cell>
          <cell r="M7318">
            <v>2.16627E-2</v>
          </cell>
          <cell r="N7318">
            <v>2.16627E-2</v>
          </cell>
          <cell r="O7318">
            <v>95898</v>
          </cell>
        </row>
        <row r="7319">
          <cell r="A7319" t="str">
            <v>Residential</v>
          </cell>
          <cell r="B7319">
            <v>22</v>
          </cell>
          <cell r="C7319" t="str">
            <v>All</v>
          </cell>
          <cell r="D7319" t="str">
            <v>All</v>
          </cell>
          <cell r="E7319" t="str">
            <v>ACs per customer: 1</v>
          </cell>
          <cell r="F7319">
            <v>80.451599999999999</v>
          </cell>
          <cell r="G7319">
            <v>1.5478259999999999</v>
          </cell>
          <cell r="H7319">
            <v>1.767198</v>
          </cell>
          <cell r="I7319">
            <v>-2.1307400000000001E-2</v>
          </cell>
          <cell r="J7319">
            <v>-8.7188000000000005E-3</v>
          </cell>
          <cell r="K7319">
            <v>0</v>
          </cell>
          <cell r="L7319">
            <v>8.7188000000000005E-3</v>
          </cell>
          <cell r="M7319">
            <v>2.1307400000000001E-2</v>
          </cell>
          <cell r="N7319">
            <v>2.1307400000000001E-2</v>
          </cell>
          <cell r="O7319">
            <v>95898</v>
          </cell>
        </row>
        <row r="7320">
          <cell r="A7320" t="str">
            <v>Residential</v>
          </cell>
          <cell r="B7320">
            <v>23</v>
          </cell>
          <cell r="C7320" t="str">
            <v>All</v>
          </cell>
          <cell r="D7320" t="str">
            <v>All</v>
          </cell>
          <cell r="E7320" t="str">
            <v>ACs per customer: 1</v>
          </cell>
          <cell r="F7320">
            <v>77.684899999999999</v>
          </cell>
          <cell r="G7320">
            <v>1.213748</v>
          </cell>
          <cell r="H7320">
            <v>1.356239</v>
          </cell>
          <cell r="I7320">
            <v>-2.0535399999999999E-2</v>
          </cell>
          <cell r="J7320">
            <v>-8.4028999999999996E-3</v>
          </cell>
          <cell r="K7320">
            <v>0</v>
          </cell>
          <cell r="L7320">
            <v>8.4028999999999996E-3</v>
          </cell>
          <cell r="M7320">
            <v>2.0535399999999999E-2</v>
          </cell>
          <cell r="N7320">
            <v>2.0535399999999999E-2</v>
          </cell>
          <cell r="O7320">
            <v>95898</v>
          </cell>
        </row>
        <row r="7321">
          <cell r="A7321" t="str">
            <v>Residential</v>
          </cell>
          <cell r="B7321">
            <v>24</v>
          </cell>
          <cell r="C7321" t="str">
            <v>All</v>
          </cell>
          <cell r="D7321" t="str">
            <v>All</v>
          </cell>
          <cell r="E7321" t="str">
            <v>ACs per customer: 1</v>
          </cell>
          <cell r="F7321">
            <v>75.804699999999997</v>
          </cell>
          <cell r="G7321">
            <v>0.93530069999999998</v>
          </cell>
          <cell r="H7321">
            <v>1.047914</v>
          </cell>
          <cell r="I7321">
            <v>-2.1058299999999999E-2</v>
          </cell>
          <cell r="J7321">
            <v>-8.6169000000000003E-3</v>
          </cell>
          <cell r="K7321">
            <v>0</v>
          </cell>
          <cell r="L7321">
            <v>8.6169000000000003E-3</v>
          </cell>
          <cell r="M7321">
            <v>2.1058299999999999E-2</v>
          </cell>
          <cell r="N7321">
            <v>2.1058299999999999E-2</v>
          </cell>
          <cell r="O7321">
            <v>95898</v>
          </cell>
        </row>
        <row r="7322">
          <cell r="A7322" t="str">
            <v>Residential</v>
          </cell>
          <cell r="B7322">
            <v>1</v>
          </cell>
          <cell r="C7322" t="str">
            <v>All</v>
          </cell>
          <cell r="D7322" t="str">
            <v>All</v>
          </cell>
          <cell r="E7322" t="str">
            <v>ACs per customer: 2-3</v>
          </cell>
          <cell r="F7322">
            <v>69.135599999999997</v>
          </cell>
          <cell r="G7322">
            <v>0.89039729999999995</v>
          </cell>
          <cell r="H7322">
            <v>0.95481780000000005</v>
          </cell>
          <cell r="I7322">
            <v>-7.24046E-2</v>
          </cell>
          <cell r="J7322">
            <v>-2.9627400000000002E-2</v>
          </cell>
          <cell r="K7322">
            <v>0</v>
          </cell>
          <cell r="L7322">
            <v>2.9627400000000002E-2</v>
          </cell>
          <cell r="M7322">
            <v>7.24046E-2</v>
          </cell>
          <cell r="N7322">
            <v>7.24046E-2</v>
          </cell>
          <cell r="O7322">
            <v>10608</v>
          </cell>
        </row>
        <row r="7323">
          <cell r="A7323" t="str">
            <v>Residential</v>
          </cell>
          <cell r="B7323">
            <v>2</v>
          </cell>
          <cell r="C7323" t="str">
            <v>All</v>
          </cell>
          <cell r="D7323" t="str">
            <v>All</v>
          </cell>
          <cell r="E7323" t="str">
            <v>ACs per customer: 2-3</v>
          </cell>
          <cell r="F7323">
            <v>67.752399999999994</v>
          </cell>
          <cell r="G7323">
            <v>0.78802399999999995</v>
          </cell>
          <cell r="H7323">
            <v>0.84593499999999999</v>
          </cell>
          <cell r="I7323">
            <v>-7.1697200000000003E-2</v>
          </cell>
          <cell r="J7323">
            <v>-2.93379E-2</v>
          </cell>
          <cell r="K7323">
            <v>0</v>
          </cell>
          <cell r="L7323">
            <v>2.93379E-2</v>
          </cell>
          <cell r="M7323">
            <v>7.1697200000000003E-2</v>
          </cell>
          <cell r="N7323">
            <v>7.1697200000000003E-2</v>
          </cell>
          <cell r="O7323">
            <v>10608</v>
          </cell>
        </row>
        <row r="7324">
          <cell r="A7324" t="str">
            <v>Residential</v>
          </cell>
          <cell r="B7324">
            <v>3</v>
          </cell>
          <cell r="C7324" t="str">
            <v>All</v>
          </cell>
          <cell r="D7324" t="str">
            <v>All</v>
          </cell>
          <cell r="E7324" t="str">
            <v>ACs per customer: 2-3</v>
          </cell>
          <cell r="F7324">
            <v>66.273799999999994</v>
          </cell>
          <cell r="G7324">
            <v>0.75801620000000003</v>
          </cell>
          <cell r="H7324">
            <v>0.79758399999999996</v>
          </cell>
          <cell r="I7324">
            <v>-7.1119699999999994E-2</v>
          </cell>
          <cell r="J7324">
            <v>-2.9101599999999998E-2</v>
          </cell>
          <cell r="K7324">
            <v>0</v>
          </cell>
          <cell r="L7324">
            <v>2.9101599999999998E-2</v>
          </cell>
          <cell r="M7324">
            <v>7.1119699999999994E-2</v>
          </cell>
          <cell r="N7324">
            <v>7.1119699999999994E-2</v>
          </cell>
          <cell r="O7324">
            <v>10608</v>
          </cell>
        </row>
        <row r="7325">
          <cell r="A7325" t="str">
            <v>Residential</v>
          </cell>
          <cell r="B7325">
            <v>4</v>
          </cell>
          <cell r="C7325" t="str">
            <v>All</v>
          </cell>
          <cell r="D7325" t="str">
            <v>All</v>
          </cell>
          <cell r="E7325" t="str">
            <v>ACs per customer: 2-3</v>
          </cell>
          <cell r="F7325">
            <v>65.262699999999995</v>
          </cell>
          <cell r="G7325">
            <v>0.74357510000000004</v>
          </cell>
          <cell r="H7325">
            <v>0.79586809999999997</v>
          </cell>
          <cell r="I7325">
            <v>-7.1033899999999997E-2</v>
          </cell>
          <cell r="J7325">
            <v>-2.9066499999999999E-2</v>
          </cell>
          <cell r="K7325">
            <v>0</v>
          </cell>
          <cell r="L7325">
            <v>2.9066499999999999E-2</v>
          </cell>
          <cell r="M7325">
            <v>7.1033899999999997E-2</v>
          </cell>
          <cell r="N7325">
            <v>7.1033899999999997E-2</v>
          </cell>
          <cell r="O7325">
            <v>10608</v>
          </cell>
        </row>
        <row r="7326">
          <cell r="A7326" t="str">
            <v>Residential</v>
          </cell>
          <cell r="B7326">
            <v>5</v>
          </cell>
          <cell r="C7326" t="str">
            <v>All</v>
          </cell>
          <cell r="D7326" t="str">
            <v>All</v>
          </cell>
          <cell r="E7326" t="str">
            <v>ACs per customer: 2-3</v>
          </cell>
          <cell r="F7326">
            <v>64.535700000000006</v>
          </cell>
          <cell r="G7326">
            <v>0.73587519999999995</v>
          </cell>
          <cell r="H7326">
            <v>0.78930409999999995</v>
          </cell>
          <cell r="I7326">
            <v>-7.0792499999999994E-2</v>
          </cell>
          <cell r="J7326">
            <v>-2.8967699999999999E-2</v>
          </cell>
          <cell r="K7326">
            <v>0</v>
          </cell>
          <cell r="L7326">
            <v>2.8967699999999999E-2</v>
          </cell>
          <cell r="M7326">
            <v>7.0792499999999994E-2</v>
          </cell>
          <cell r="N7326">
            <v>7.0792499999999994E-2</v>
          </cell>
          <cell r="O7326">
            <v>10608</v>
          </cell>
        </row>
        <row r="7327">
          <cell r="A7327" t="str">
            <v>Residential</v>
          </cell>
          <cell r="B7327">
            <v>6</v>
          </cell>
          <cell r="C7327" t="str">
            <v>All</v>
          </cell>
          <cell r="D7327" t="str">
            <v>All</v>
          </cell>
          <cell r="E7327" t="str">
            <v>ACs per customer: 2-3</v>
          </cell>
          <cell r="F7327">
            <v>63.991700000000002</v>
          </cell>
          <cell r="G7327">
            <v>0.792076</v>
          </cell>
          <cell r="H7327">
            <v>0.89745160000000002</v>
          </cell>
          <cell r="I7327">
            <v>-7.0710200000000001E-2</v>
          </cell>
          <cell r="J7327">
            <v>-2.8934000000000001E-2</v>
          </cell>
          <cell r="K7327">
            <v>0</v>
          </cell>
          <cell r="L7327">
            <v>2.8934000000000001E-2</v>
          </cell>
          <cell r="M7327">
            <v>7.0710200000000001E-2</v>
          </cell>
          <cell r="N7327">
            <v>7.0710200000000001E-2</v>
          </cell>
          <cell r="O7327">
            <v>10608</v>
          </cell>
        </row>
        <row r="7328">
          <cell r="A7328" t="str">
            <v>Residential</v>
          </cell>
          <cell r="B7328">
            <v>7</v>
          </cell>
          <cell r="C7328" t="str">
            <v>All</v>
          </cell>
          <cell r="D7328" t="str">
            <v>All</v>
          </cell>
          <cell r="E7328" t="str">
            <v>ACs per customer: 2-3</v>
          </cell>
          <cell r="F7328">
            <v>63.140099999999997</v>
          </cell>
          <cell r="G7328">
            <v>0.99419270000000004</v>
          </cell>
          <cell r="H7328">
            <v>1.1342829999999999</v>
          </cell>
          <cell r="I7328">
            <v>-7.1183899999999994E-2</v>
          </cell>
          <cell r="J7328">
            <v>-2.9127900000000002E-2</v>
          </cell>
          <cell r="K7328">
            <v>0</v>
          </cell>
          <cell r="L7328">
            <v>2.9127900000000002E-2</v>
          </cell>
          <cell r="M7328">
            <v>7.1183899999999994E-2</v>
          </cell>
          <cell r="N7328">
            <v>7.1183899999999994E-2</v>
          </cell>
          <cell r="O7328">
            <v>10608</v>
          </cell>
        </row>
        <row r="7329">
          <cell r="A7329" t="str">
            <v>Residential</v>
          </cell>
          <cell r="B7329">
            <v>8</v>
          </cell>
          <cell r="C7329" t="str">
            <v>All</v>
          </cell>
          <cell r="D7329" t="str">
            <v>All</v>
          </cell>
          <cell r="E7329" t="str">
            <v>ACs per customer: 2-3</v>
          </cell>
          <cell r="F7329">
            <v>64.153700000000001</v>
          </cell>
          <cell r="G7329">
            <v>1.085154</v>
          </cell>
          <cell r="H7329">
            <v>1.222415</v>
          </cell>
          <cell r="I7329">
            <v>-7.1697200000000003E-2</v>
          </cell>
          <cell r="J7329">
            <v>-2.93379E-2</v>
          </cell>
          <cell r="K7329">
            <v>0</v>
          </cell>
          <cell r="L7329">
            <v>2.93379E-2</v>
          </cell>
          <cell r="M7329">
            <v>7.1697200000000003E-2</v>
          </cell>
          <cell r="N7329">
            <v>7.1697200000000003E-2</v>
          </cell>
          <cell r="O7329">
            <v>10608</v>
          </cell>
        </row>
        <row r="7330">
          <cell r="A7330" t="str">
            <v>Residential</v>
          </cell>
          <cell r="B7330">
            <v>9</v>
          </cell>
          <cell r="C7330" t="str">
            <v>All</v>
          </cell>
          <cell r="D7330" t="str">
            <v>All</v>
          </cell>
          <cell r="E7330" t="str">
            <v>ACs per customer: 2-3</v>
          </cell>
          <cell r="F7330">
            <v>68.212100000000007</v>
          </cell>
          <cell r="G7330">
            <v>1.0287470000000001</v>
          </cell>
          <cell r="H7330">
            <v>1.121205</v>
          </cell>
          <cell r="I7330">
            <v>-7.2517700000000004E-2</v>
          </cell>
          <cell r="J7330">
            <v>-2.9673700000000001E-2</v>
          </cell>
          <cell r="K7330">
            <v>0</v>
          </cell>
          <cell r="L7330">
            <v>2.9673700000000001E-2</v>
          </cell>
          <cell r="M7330">
            <v>7.2517700000000004E-2</v>
          </cell>
          <cell r="N7330">
            <v>7.2517700000000004E-2</v>
          </cell>
          <cell r="O7330">
            <v>10608</v>
          </cell>
        </row>
        <row r="7331">
          <cell r="A7331" t="str">
            <v>Residential</v>
          </cell>
          <cell r="B7331">
            <v>10</v>
          </cell>
          <cell r="C7331" t="str">
            <v>All</v>
          </cell>
          <cell r="D7331" t="str">
            <v>All</v>
          </cell>
          <cell r="E7331" t="str">
            <v>ACs per customer: 2-3</v>
          </cell>
          <cell r="F7331">
            <v>72.822599999999994</v>
          </cell>
          <cell r="G7331">
            <v>1.007719</v>
          </cell>
          <cell r="H7331">
            <v>1.118895</v>
          </cell>
          <cell r="I7331">
            <v>-7.4378700000000006E-2</v>
          </cell>
          <cell r="J7331">
            <v>-3.0435199999999999E-2</v>
          </cell>
          <cell r="K7331">
            <v>0</v>
          </cell>
          <cell r="L7331">
            <v>3.0435199999999999E-2</v>
          </cell>
          <cell r="M7331">
            <v>7.4378700000000006E-2</v>
          </cell>
          <cell r="N7331">
            <v>7.4378700000000006E-2</v>
          </cell>
          <cell r="O7331">
            <v>10608</v>
          </cell>
        </row>
        <row r="7332">
          <cell r="A7332" t="str">
            <v>Residential</v>
          </cell>
          <cell r="B7332">
            <v>11</v>
          </cell>
          <cell r="C7332" t="str">
            <v>All</v>
          </cell>
          <cell r="D7332" t="str">
            <v>All</v>
          </cell>
          <cell r="E7332" t="str">
            <v>ACs per customer: 2-3</v>
          </cell>
          <cell r="F7332">
            <v>77.675299999999993</v>
          </cell>
          <cell r="G7332">
            <v>1.049237</v>
          </cell>
          <cell r="H7332">
            <v>1.112096</v>
          </cell>
          <cell r="I7332">
            <v>-7.5540099999999999E-2</v>
          </cell>
          <cell r="J7332">
            <v>-3.0910400000000001E-2</v>
          </cell>
          <cell r="K7332">
            <v>0</v>
          </cell>
          <cell r="L7332">
            <v>3.0910400000000001E-2</v>
          </cell>
          <cell r="M7332">
            <v>7.5540099999999999E-2</v>
          </cell>
          <cell r="N7332">
            <v>7.5540099999999999E-2</v>
          </cell>
          <cell r="O7332">
            <v>10608</v>
          </cell>
        </row>
        <row r="7333">
          <cell r="A7333" t="str">
            <v>Residential</v>
          </cell>
          <cell r="B7333">
            <v>12</v>
          </cell>
          <cell r="C7333" t="str">
            <v>All</v>
          </cell>
          <cell r="D7333" t="str">
            <v>All</v>
          </cell>
          <cell r="E7333" t="str">
            <v>ACs per customer: 2-3</v>
          </cell>
          <cell r="F7333">
            <v>81.989099999999993</v>
          </cell>
          <cell r="G7333">
            <v>1.1446050000000001</v>
          </cell>
          <cell r="H7333">
            <v>1.155438</v>
          </cell>
          <cell r="I7333">
            <v>-7.6522099999999996E-2</v>
          </cell>
          <cell r="J7333">
            <v>-3.1312199999999998E-2</v>
          </cell>
          <cell r="K7333">
            <v>0</v>
          </cell>
          <cell r="L7333">
            <v>3.1312199999999998E-2</v>
          </cell>
          <cell r="M7333">
            <v>7.6522099999999996E-2</v>
          </cell>
          <cell r="N7333">
            <v>7.6522099999999996E-2</v>
          </cell>
          <cell r="O7333">
            <v>10608</v>
          </cell>
        </row>
        <row r="7334">
          <cell r="A7334" t="str">
            <v>Residential</v>
          </cell>
          <cell r="B7334">
            <v>13</v>
          </cell>
          <cell r="C7334" t="str">
            <v>All</v>
          </cell>
          <cell r="D7334" t="str">
            <v>All</v>
          </cell>
          <cell r="E7334" t="str">
            <v>ACs per customer: 2-3</v>
          </cell>
          <cell r="F7334">
            <v>85.471800000000002</v>
          </cell>
          <cell r="G7334">
            <v>1.1867540000000001</v>
          </cell>
          <cell r="H7334">
            <v>1.205101</v>
          </cell>
          <cell r="I7334">
            <v>-7.6498499999999997E-2</v>
          </cell>
          <cell r="J7334">
            <v>-3.13026E-2</v>
          </cell>
          <cell r="K7334">
            <v>0</v>
          </cell>
          <cell r="L7334">
            <v>3.13026E-2</v>
          </cell>
          <cell r="M7334">
            <v>7.6498499999999997E-2</v>
          </cell>
          <cell r="N7334">
            <v>7.6498499999999997E-2</v>
          </cell>
          <cell r="O7334">
            <v>10608</v>
          </cell>
        </row>
        <row r="7335">
          <cell r="A7335" t="str">
            <v>Residential</v>
          </cell>
          <cell r="B7335">
            <v>14</v>
          </cell>
          <cell r="C7335" t="str">
            <v>All</v>
          </cell>
          <cell r="D7335" t="str">
            <v>All</v>
          </cell>
          <cell r="E7335" t="str">
            <v>ACs per customer: 2-3</v>
          </cell>
          <cell r="F7335">
            <v>88.486800000000002</v>
          </cell>
          <cell r="G7335">
            <v>1.329194</v>
          </cell>
          <cell r="H7335">
            <v>1.294198</v>
          </cell>
          <cell r="I7335">
            <v>-7.73977E-2</v>
          </cell>
          <cell r="J7335">
            <v>-3.1670499999999997E-2</v>
          </cell>
          <cell r="K7335">
            <v>0</v>
          </cell>
          <cell r="L7335">
            <v>3.1670499999999997E-2</v>
          </cell>
          <cell r="M7335">
            <v>7.73977E-2</v>
          </cell>
          <cell r="N7335">
            <v>7.73977E-2</v>
          </cell>
          <cell r="O7335">
            <v>10608</v>
          </cell>
        </row>
        <row r="7336">
          <cell r="A7336" t="str">
            <v>Residential</v>
          </cell>
          <cell r="B7336">
            <v>15</v>
          </cell>
          <cell r="C7336" t="str">
            <v>All</v>
          </cell>
          <cell r="D7336" t="str">
            <v>All</v>
          </cell>
          <cell r="E7336" t="str">
            <v>ACs per customer: 2-3</v>
          </cell>
          <cell r="F7336">
            <v>91.391000000000005</v>
          </cell>
          <cell r="G7336">
            <v>1.5369170000000001</v>
          </cell>
          <cell r="H7336">
            <v>1.4798739999999999</v>
          </cell>
          <cell r="I7336">
            <v>-7.7801300000000004E-2</v>
          </cell>
          <cell r="J7336">
            <v>-3.1835700000000001E-2</v>
          </cell>
          <cell r="K7336">
            <v>0</v>
          </cell>
          <cell r="L7336">
            <v>3.1835700000000001E-2</v>
          </cell>
          <cell r="M7336">
            <v>7.7801300000000004E-2</v>
          </cell>
          <cell r="N7336">
            <v>7.7801300000000004E-2</v>
          </cell>
          <cell r="O7336">
            <v>10608</v>
          </cell>
        </row>
        <row r="7337">
          <cell r="A7337" t="str">
            <v>Residential</v>
          </cell>
          <cell r="B7337">
            <v>16</v>
          </cell>
          <cell r="C7337" t="str">
            <v>All</v>
          </cell>
          <cell r="D7337" t="str">
            <v>All</v>
          </cell>
          <cell r="E7337" t="str">
            <v>ACs per customer: 2-3</v>
          </cell>
          <cell r="F7337">
            <v>93.316999999999993</v>
          </cell>
          <cell r="G7337">
            <v>1.8229070000000001</v>
          </cell>
          <cell r="H7337">
            <v>1.6084050000000001</v>
          </cell>
          <cell r="I7337">
            <v>-8.1576899999999994E-2</v>
          </cell>
          <cell r="J7337">
            <v>-3.3380600000000003E-2</v>
          </cell>
          <cell r="K7337">
            <v>0</v>
          </cell>
          <cell r="L7337">
            <v>3.3380600000000003E-2</v>
          </cell>
          <cell r="M7337">
            <v>8.1576899999999994E-2</v>
          </cell>
          <cell r="N7337">
            <v>8.1576899999999994E-2</v>
          </cell>
          <cell r="O7337">
            <v>10608</v>
          </cell>
        </row>
        <row r="7338">
          <cell r="A7338" t="str">
            <v>Residential</v>
          </cell>
          <cell r="B7338">
            <v>17</v>
          </cell>
          <cell r="C7338" t="str">
            <v>All</v>
          </cell>
          <cell r="D7338" t="str">
            <v>All</v>
          </cell>
          <cell r="E7338" t="str">
            <v>ACs per customer: 2-3</v>
          </cell>
          <cell r="F7338">
            <v>94.241699999999994</v>
          </cell>
          <cell r="G7338">
            <v>2.1946729999999999</v>
          </cell>
          <cell r="H7338">
            <v>1.9349259999999999</v>
          </cell>
          <cell r="I7338">
            <v>-8.5600499999999996E-2</v>
          </cell>
          <cell r="J7338">
            <v>-3.5027000000000003E-2</v>
          </cell>
          <cell r="K7338">
            <v>0</v>
          </cell>
          <cell r="L7338">
            <v>3.5027000000000003E-2</v>
          </cell>
          <cell r="M7338">
            <v>8.5600499999999996E-2</v>
          </cell>
          <cell r="N7338">
            <v>8.5600499999999996E-2</v>
          </cell>
          <cell r="O7338">
            <v>10608</v>
          </cell>
        </row>
        <row r="7339">
          <cell r="A7339" t="str">
            <v>Residential</v>
          </cell>
          <cell r="B7339">
            <v>18</v>
          </cell>
          <cell r="C7339" t="str">
            <v>All</v>
          </cell>
          <cell r="D7339" t="str">
            <v>All</v>
          </cell>
          <cell r="E7339" t="str">
            <v>ACs per customer: 2-3</v>
          </cell>
          <cell r="F7339">
            <v>93.233500000000006</v>
          </cell>
          <cell r="G7339">
            <v>2.4879699999999998</v>
          </cell>
          <cell r="H7339">
            <v>2.2425540000000002</v>
          </cell>
          <cell r="I7339">
            <v>-8.6363800000000004E-2</v>
          </cell>
          <cell r="J7339">
            <v>-3.53394E-2</v>
          </cell>
          <cell r="K7339">
            <v>0</v>
          </cell>
          <cell r="L7339">
            <v>3.53394E-2</v>
          </cell>
          <cell r="M7339">
            <v>8.6363800000000004E-2</v>
          </cell>
          <cell r="N7339">
            <v>8.6363800000000004E-2</v>
          </cell>
          <cell r="O7339">
            <v>10608</v>
          </cell>
        </row>
        <row r="7340">
          <cell r="A7340" t="str">
            <v>Residential</v>
          </cell>
          <cell r="B7340">
            <v>19</v>
          </cell>
          <cell r="C7340" t="str">
            <v>All</v>
          </cell>
          <cell r="D7340" t="str">
            <v>All</v>
          </cell>
          <cell r="E7340" t="str">
            <v>ACs per customer: 2-3</v>
          </cell>
          <cell r="F7340">
            <v>90.848600000000005</v>
          </cell>
          <cell r="G7340">
            <v>2.4219469999999998</v>
          </cell>
          <cell r="H7340">
            <v>2.4364880000000002</v>
          </cell>
          <cell r="I7340">
            <v>-8.4709300000000001E-2</v>
          </cell>
          <cell r="J7340">
            <v>-3.46623E-2</v>
          </cell>
          <cell r="K7340">
            <v>0</v>
          </cell>
          <cell r="L7340">
            <v>3.46623E-2</v>
          </cell>
          <cell r="M7340">
            <v>8.4709300000000001E-2</v>
          </cell>
          <cell r="N7340">
            <v>8.4709300000000001E-2</v>
          </cell>
          <cell r="O7340">
            <v>10608</v>
          </cell>
        </row>
        <row r="7341">
          <cell r="A7341" t="str">
            <v>Residential</v>
          </cell>
          <cell r="B7341">
            <v>20</v>
          </cell>
          <cell r="C7341" t="str">
            <v>All</v>
          </cell>
          <cell r="D7341" t="str">
            <v>All</v>
          </cell>
          <cell r="E7341" t="str">
            <v>ACs per customer: 2-3</v>
          </cell>
          <cell r="F7341">
            <v>86.827799999999996</v>
          </cell>
          <cell r="G7341">
            <v>2.379254</v>
          </cell>
          <cell r="H7341">
            <v>2.8558439999999998</v>
          </cell>
          <cell r="I7341">
            <v>-8.6606699999999995E-2</v>
          </cell>
          <cell r="J7341">
            <v>-3.5438799999999999E-2</v>
          </cell>
          <cell r="K7341">
            <v>0</v>
          </cell>
          <cell r="L7341">
            <v>3.5438799999999999E-2</v>
          </cell>
          <cell r="M7341">
            <v>8.6606699999999995E-2</v>
          </cell>
          <cell r="N7341">
            <v>8.6606699999999995E-2</v>
          </cell>
          <cell r="O7341">
            <v>10608</v>
          </cell>
        </row>
        <row r="7342">
          <cell r="A7342" t="str">
            <v>Residential</v>
          </cell>
          <cell r="B7342">
            <v>21</v>
          </cell>
          <cell r="C7342" t="str">
            <v>All</v>
          </cell>
          <cell r="D7342" t="str">
            <v>All</v>
          </cell>
          <cell r="E7342" t="str">
            <v>ACs per customer: 2-3</v>
          </cell>
          <cell r="F7342">
            <v>82.477800000000002</v>
          </cell>
          <cell r="G7342">
            <v>2.3011279999999998</v>
          </cell>
          <cell r="H7342">
            <v>2.8149440000000001</v>
          </cell>
          <cell r="I7342">
            <v>-8.4667900000000004E-2</v>
          </cell>
          <cell r="J7342">
            <v>-3.46454E-2</v>
          </cell>
          <cell r="K7342">
            <v>0</v>
          </cell>
          <cell r="L7342">
            <v>3.46454E-2</v>
          </cell>
          <cell r="M7342">
            <v>8.4667900000000004E-2</v>
          </cell>
          <cell r="N7342">
            <v>8.4667900000000004E-2</v>
          </cell>
          <cell r="O7342">
            <v>10608</v>
          </cell>
        </row>
        <row r="7343">
          <cell r="A7343" t="str">
            <v>Residential</v>
          </cell>
          <cell r="B7343">
            <v>22</v>
          </cell>
          <cell r="C7343" t="str">
            <v>All</v>
          </cell>
          <cell r="D7343" t="str">
            <v>All</v>
          </cell>
          <cell r="E7343" t="str">
            <v>ACs per customer: 2-3</v>
          </cell>
          <cell r="F7343">
            <v>79.663700000000006</v>
          </cell>
          <cell r="G7343">
            <v>2.006208</v>
          </cell>
          <cell r="H7343">
            <v>2.4593790000000002</v>
          </cell>
          <cell r="I7343">
            <v>-8.3643899999999993E-2</v>
          </cell>
          <cell r="J7343">
            <v>-3.4226399999999997E-2</v>
          </cell>
          <cell r="K7343">
            <v>0</v>
          </cell>
          <cell r="L7343">
            <v>3.4226399999999997E-2</v>
          </cell>
          <cell r="M7343">
            <v>8.3643899999999993E-2</v>
          </cell>
          <cell r="N7343">
            <v>8.3643899999999993E-2</v>
          </cell>
          <cell r="O7343">
            <v>10608</v>
          </cell>
        </row>
        <row r="7344">
          <cell r="A7344" t="str">
            <v>Residential</v>
          </cell>
          <cell r="B7344">
            <v>23</v>
          </cell>
          <cell r="C7344" t="str">
            <v>All</v>
          </cell>
          <cell r="D7344" t="str">
            <v>All</v>
          </cell>
          <cell r="E7344" t="str">
            <v>ACs per customer: 2-3</v>
          </cell>
          <cell r="F7344">
            <v>77.226699999999994</v>
          </cell>
          <cell r="G7344">
            <v>1.5865720000000001</v>
          </cell>
          <cell r="H7344">
            <v>1.883502</v>
          </cell>
          <cell r="I7344">
            <v>-7.9911700000000002E-2</v>
          </cell>
          <cell r="J7344">
            <v>-3.2699199999999998E-2</v>
          </cell>
          <cell r="K7344">
            <v>0</v>
          </cell>
          <cell r="L7344">
            <v>3.2699199999999998E-2</v>
          </cell>
          <cell r="M7344">
            <v>7.9911700000000002E-2</v>
          </cell>
          <cell r="N7344">
            <v>7.9911700000000002E-2</v>
          </cell>
          <cell r="O7344">
            <v>10608</v>
          </cell>
        </row>
        <row r="7345">
          <cell r="A7345" t="str">
            <v>Residential</v>
          </cell>
          <cell r="B7345">
            <v>24</v>
          </cell>
          <cell r="C7345" t="str">
            <v>All</v>
          </cell>
          <cell r="D7345" t="str">
            <v>All</v>
          </cell>
          <cell r="E7345" t="str">
            <v>ACs per customer: 2-3</v>
          </cell>
          <cell r="F7345">
            <v>75.565299999999993</v>
          </cell>
          <cell r="G7345">
            <v>1.200404</v>
          </cell>
          <cell r="H7345">
            <v>1.3985240000000001</v>
          </cell>
          <cell r="I7345">
            <v>-7.7483999999999997E-2</v>
          </cell>
          <cell r="J7345">
            <v>-3.1705799999999999E-2</v>
          </cell>
          <cell r="K7345">
            <v>0</v>
          </cell>
          <cell r="L7345">
            <v>3.1705799999999999E-2</v>
          </cell>
          <cell r="M7345">
            <v>7.7483999999999997E-2</v>
          </cell>
          <cell r="N7345">
            <v>7.7483999999999997E-2</v>
          </cell>
          <cell r="O7345">
            <v>10608</v>
          </cell>
        </row>
        <row r="7346">
          <cell r="A7346" t="str">
            <v>Residential</v>
          </cell>
          <cell r="B7346">
            <v>1</v>
          </cell>
          <cell r="C7346" t="str">
            <v>All</v>
          </cell>
          <cell r="D7346" t="str">
            <v>All</v>
          </cell>
          <cell r="E7346" t="str">
            <v>All</v>
          </cell>
          <cell r="F7346">
            <v>69.3994</v>
          </cell>
          <cell r="G7346">
            <v>0.69300899999999999</v>
          </cell>
          <cell r="H7346">
            <v>0.73996300000000004</v>
          </cell>
          <cell r="I7346">
            <v>-1.8269799999999999E-2</v>
          </cell>
          <cell r="J7346">
            <v>-7.4758000000000003E-3</v>
          </cell>
          <cell r="K7346">
            <v>0</v>
          </cell>
          <cell r="L7346">
            <v>7.4758000000000003E-3</v>
          </cell>
          <cell r="M7346">
            <v>1.8269799999999999E-2</v>
          </cell>
          <cell r="N7346">
            <v>1.8269799999999999E-2</v>
          </cell>
          <cell r="O7346">
            <v>106621</v>
          </cell>
        </row>
        <row r="7347">
          <cell r="A7347" t="str">
            <v>Residential</v>
          </cell>
          <cell r="B7347">
            <v>2</v>
          </cell>
          <cell r="C7347" t="str">
            <v>All</v>
          </cell>
          <cell r="D7347" t="str">
            <v>All</v>
          </cell>
          <cell r="E7347" t="str">
            <v>All</v>
          </cell>
          <cell r="F7347">
            <v>67.681299999999993</v>
          </cell>
          <cell r="G7347">
            <v>0.60705209999999998</v>
          </cell>
          <cell r="H7347">
            <v>0.63240010000000002</v>
          </cell>
          <cell r="I7347">
            <v>-1.80997E-2</v>
          </cell>
          <cell r="J7347">
            <v>-7.4061999999999999E-3</v>
          </cell>
          <cell r="K7347">
            <v>0</v>
          </cell>
          <cell r="L7347">
            <v>7.4061999999999999E-3</v>
          </cell>
          <cell r="M7347">
            <v>1.80997E-2</v>
          </cell>
          <cell r="N7347">
            <v>1.80997E-2</v>
          </cell>
          <cell r="O7347">
            <v>106621</v>
          </cell>
        </row>
        <row r="7348">
          <cell r="A7348" t="str">
            <v>Residential</v>
          </cell>
          <cell r="B7348">
            <v>3</v>
          </cell>
          <cell r="C7348" t="str">
            <v>All</v>
          </cell>
          <cell r="D7348" t="str">
            <v>All</v>
          </cell>
          <cell r="E7348" t="str">
            <v>All</v>
          </cell>
          <cell r="F7348">
            <v>66.234899999999996</v>
          </cell>
          <cell r="G7348">
            <v>0.55704869999999995</v>
          </cell>
          <cell r="H7348">
            <v>0.57759249999999995</v>
          </cell>
          <cell r="I7348">
            <v>-1.7947299999999999E-2</v>
          </cell>
          <cell r="J7348">
            <v>-7.3439000000000004E-3</v>
          </cell>
          <cell r="K7348">
            <v>0</v>
          </cell>
          <cell r="L7348">
            <v>7.3439000000000004E-3</v>
          </cell>
          <cell r="M7348">
            <v>1.7947299999999999E-2</v>
          </cell>
          <cell r="N7348">
            <v>1.7947299999999999E-2</v>
          </cell>
          <cell r="O7348">
            <v>106621</v>
          </cell>
        </row>
        <row r="7349">
          <cell r="A7349" t="str">
            <v>Residential</v>
          </cell>
          <cell r="B7349">
            <v>4</v>
          </cell>
          <cell r="C7349" t="str">
            <v>All</v>
          </cell>
          <cell r="D7349" t="str">
            <v>All</v>
          </cell>
          <cell r="E7349" t="str">
            <v>All</v>
          </cell>
          <cell r="F7349">
            <v>65.2577</v>
          </cell>
          <cell r="G7349">
            <v>0.53924930000000004</v>
          </cell>
          <cell r="H7349">
            <v>0.54801860000000002</v>
          </cell>
          <cell r="I7349">
            <v>-1.7949799999999998E-2</v>
          </cell>
          <cell r="J7349">
            <v>-7.3448999999999997E-3</v>
          </cell>
          <cell r="K7349">
            <v>0</v>
          </cell>
          <cell r="L7349">
            <v>7.3448999999999997E-3</v>
          </cell>
          <cell r="M7349">
            <v>1.7949799999999998E-2</v>
          </cell>
          <cell r="N7349">
            <v>1.7949799999999998E-2</v>
          </cell>
          <cell r="O7349">
            <v>106621</v>
          </cell>
        </row>
        <row r="7350">
          <cell r="A7350" t="str">
            <v>Residential</v>
          </cell>
          <cell r="B7350">
            <v>5</v>
          </cell>
          <cell r="C7350" t="str">
            <v>All</v>
          </cell>
          <cell r="D7350" t="str">
            <v>All</v>
          </cell>
          <cell r="E7350" t="str">
            <v>All</v>
          </cell>
          <cell r="F7350">
            <v>64.408299999999997</v>
          </cell>
          <cell r="G7350">
            <v>0.53291900000000003</v>
          </cell>
          <cell r="H7350">
            <v>0.55627910000000003</v>
          </cell>
          <cell r="I7350">
            <v>-1.7870400000000002E-2</v>
          </cell>
          <cell r="J7350">
            <v>-7.3124000000000001E-3</v>
          </cell>
          <cell r="K7350">
            <v>0</v>
          </cell>
          <cell r="L7350">
            <v>7.3124000000000001E-3</v>
          </cell>
          <cell r="M7350">
            <v>1.7870400000000002E-2</v>
          </cell>
          <cell r="N7350">
            <v>1.7870400000000002E-2</v>
          </cell>
          <cell r="O7350">
            <v>106621</v>
          </cell>
        </row>
        <row r="7351">
          <cell r="A7351" t="str">
            <v>Residential</v>
          </cell>
          <cell r="B7351">
            <v>6</v>
          </cell>
          <cell r="C7351" t="str">
            <v>All</v>
          </cell>
          <cell r="D7351" t="str">
            <v>All</v>
          </cell>
          <cell r="E7351" t="str">
            <v>All</v>
          </cell>
          <cell r="F7351">
            <v>63.821399999999997</v>
          </cell>
          <cell r="G7351">
            <v>0.58226389999999995</v>
          </cell>
          <cell r="H7351">
            <v>0.61795670000000003</v>
          </cell>
          <cell r="I7351">
            <v>-1.7884299999999999E-2</v>
          </cell>
          <cell r="J7351">
            <v>-7.3181000000000001E-3</v>
          </cell>
          <cell r="K7351">
            <v>0</v>
          </cell>
          <cell r="L7351">
            <v>7.3181000000000001E-3</v>
          </cell>
          <cell r="M7351">
            <v>1.7884299999999999E-2</v>
          </cell>
          <cell r="N7351">
            <v>1.7884299999999999E-2</v>
          </cell>
          <cell r="O7351">
            <v>106621</v>
          </cell>
        </row>
        <row r="7352">
          <cell r="A7352" t="str">
            <v>Residential</v>
          </cell>
          <cell r="B7352">
            <v>7</v>
          </cell>
          <cell r="C7352" t="str">
            <v>All</v>
          </cell>
          <cell r="D7352" t="str">
            <v>All</v>
          </cell>
          <cell r="E7352" t="str">
            <v>All</v>
          </cell>
          <cell r="F7352">
            <v>62.899799999999999</v>
          </cell>
          <cell r="G7352">
            <v>0.70831509999999998</v>
          </cell>
          <cell r="H7352">
            <v>0.75125679999999995</v>
          </cell>
          <cell r="I7352">
            <v>-1.79659E-2</v>
          </cell>
          <cell r="J7352">
            <v>-7.3515000000000004E-3</v>
          </cell>
          <cell r="K7352">
            <v>0</v>
          </cell>
          <cell r="L7352">
            <v>7.3515000000000004E-3</v>
          </cell>
          <cell r="M7352">
            <v>1.79659E-2</v>
          </cell>
          <cell r="N7352">
            <v>1.79659E-2</v>
          </cell>
          <cell r="O7352">
            <v>106621</v>
          </cell>
        </row>
        <row r="7353">
          <cell r="A7353" t="str">
            <v>Residential</v>
          </cell>
          <cell r="B7353">
            <v>8</v>
          </cell>
          <cell r="C7353" t="str">
            <v>All</v>
          </cell>
          <cell r="D7353" t="str">
            <v>All</v>
          </cell>
          <cell r="E7353" t="str">
            <v>All</v>
          </cell>
          <cell r="F7353">
            <v>63.968899999999998</v>
          </cell>
          <cell r="G7353">
            <v>0.77803279999999997</v>
          </cell>
          <cell r="H7353">
            <v>0.81246200000000002</v>
          </cell>
          <cell r="I7353">
            <v>-1.81078E-2</v>
          </cell>
          <cell r="J7353">
            <v>-7.4095999999999997E-3</v>
          </cell>
          <cell r="K7353">
            <v>0</v>
          </cell>
          <cell r="L7353">
            <v>7.4095999999999997E-3</v>
          </cell>
          <cell r="M7353">
            <v>1.81078E-2</v>
          </cell>
          <cell r="N7353">
            <v>1.81078E-2</v>
          </cell>
          <cell r="O7353">
            <v>106621</v>
          </cell>
        </row>
        <row r="7354">
          <cell r="A7354" t="str">
            <v>Residential</v>
          </cell>
          <cell r="B7354">
            <v>9</v>
          </cell>
          <cell r="C7354" t="str">
            <v>All</v>
          </cell>
          <cell r="D7354" t="str">
            <v>All</v>
          </cell>
          <cell r="E7354" t="str">
            <v>All</v>
          </cell>
          <cell r="F7354">
            <v>68.186899999999994</v>
          </cell>
          <cell r="G7354">
            <v>0.74662969999999995</v>
          </cell>
          <cell r="H7354">
            <v>0.7740399</v>
          </cell>
          <cell r="I7354">
            <v>-1.8355799999999999E-2</v>
          </cell>
          <cell r="J7354">
            <v>-7.5110000000000003E-3</v>
          </cell>
          <cell r="K7354">
            <v>0</v>
          </cell>
          <cell r="L7354">
            <v>7.5110000000000003E-3</v>
          </cell>
          <cell r="M7354">
            <v>1.8355799999999999E-2</v>
          </cell>
          <cell r="N7354">
            <v>1.8355799999999999E-2</v>
          </cell>
          <cell r="O7354">
            <v>106621</v>
          </cell>
        </row>
        <row r="7355">
          <cell r="A7355" t="str">
            <v>Residential</v>
          </cell>
          <cell r="B7355">
            <v>10</v>
          </cell>
          <cell r="C7355" t="str">
            <v>All</v>
          </cell>
          <cell r="D7355" t="str">
            <v>All</v>
          </cell>
          <cell r="E7355" t="str">
            <v>All</v>
          </cell>
          <cell r="F7355">
            <v>72.959500000000006</v>
          </cell>
          <cell r="G7355">
            <v>0.75951900000000006</v>
          </cell>
          <cell r="H7355">
            <v>0.77927659999999999</v>
          </cell>
          <cell r="I7355">
            <v>-1.88766E-2</v>
          </cell>
          <cell r="J7355">
            <v>-7.7241000000000002E-3</v>
          </cell>
          <cell r="K7355">
            <v>0</v>
          </cell>
          <cell r="L7355">
            <v>7.7241000000000002E-3</v>
          </cell>
          <cell r="M7355">
            <v>1.88766E-2</v>
          </cell>
          <cell r="N7355">
            <v>1.88766E-2</v>
          </cell>
          <cell r="O7355">
            <v>106621</v>
          </cell>
        </row>
        <row r="7356">
          <cell r="A7356" t="str">
            <v>Residential</v>
          </cell>
          <cell r="B7356">
            <v>11</v>
          </cell>
          <cell r="C7356" t="str">
            <v>All</v>
          </cell>
          <cell r="D7356" t="str">
            <v>All</v>
          </cell>
          <cell r="E7356" t="str">
            <v>All</v>
          </cell>
          <cell r="F7356">
            <v>78.002700000000004</v>
          </cell>
          <cell r="G7356">
            <v>0.80570660000000005</v>
          </cell>
          <cell r="H7356">
            <v>0.82328489999999999</v>
          </cell>
          <cell r="I7356">
            <v>-1.9169100000000001E-2</v>
          </cell>
          <cell r="J7356">
            <v>-7.8437999999999997E-3</v>
          </cell>
          <cell r="K7356">
            <v>0</v>
          </cell>
          <cell r="L7356">
            <v>7.8437999999999997E-3</v>
          </cell>
          <cell r="M7356">
            <v>1.9169100000000001E-2</v>
          </cell>
          <cell r="N7356">
            <v>1.9169100000000001E-2</v>
          </cell>
          <cell r="O7356">
            <v>106621</v>
          </cell>
        </row>
        <row r="7357">
          <cell r="A7357" t="str">
            <v>Residential</v>
          </cell>
          <cell r="B7357">
            <v>12</v>
          </cell>
          <cell r="C7357" t="str">
            <v>All</v>
          </cell>
          <cell r="D7357" t="str">
            <v>All</v>
          </cell>
          <cell r="E7357" t="str">
            <v>All</v>
          </cell>
          <cell r="F7357">
            <v>82.488299999999995</v>
          </cell>
          <cell r="G7357">
            <v>0.9095588</v>
          </cell>
          <cell r="H7357">
            <v>0.90351859999999995</v>
          </cell>
          <cell r="I7357">
            <v>-1.9174299999999998E-2</v>
          </cell>
          <cell r="J7357">
            <v>-7.8460000000000005E-3</v>
          </cell>
          <cell r="K7357">
            <v>0</v>
          </cell>
          <cell r="L7357">
            <v>7.8460000000000005E-3</v>
          </cell>
          <cell r="M7357">
            <v>1.9174299999999998E-2</v>
          </cell>
          <cell r="N7357">
            <v>1.9174299999999998E-2</v>
          </cell>
          <cell r="O7357">
            <v>106621</v>
          </cell>
        </row>
        <row r="7358">
          <cell r="A7358" t="str">
            <v>Residential</v>
          </cell>
          <cell r="B7358">
            <v>13</v>
          </cell>
          <cell r="C7358" t="str">
            <v>All</v>
          </cell>
          <cell r="D7358" t="str">
            <v>All</v>
          </cell>
          <cell r="E7358" t="str">
            <v>All</v>
          </cell>
          <cell r="F7358">
            <v>85.961299999999994</v>
          </cell>
          <cell r="G7358">
            <v>1.045715</v>
          </cell>
          <cell r="H7358">
            <v>1.024967</v>
          </cell>
          <cell r="I7358">
            <v>-1.95537E-2</v>
          </cell>
          <cell r="J7358">
            <v>-8.0012E-3</v>
          </cell>
          <cell r="K7358">
            <v>0</v>
          </cell>
          <cell r="L7358">
            <v>8.0012E-3</v>
          </cell>
          <cell r="M7358">
            <v>1.95537E-2</v>
          </cell>
          <cell r="N7358">
            <v>1.95537E-2</v>
          </cell>
          <cell r="O7358">
            <v>106621</v>
          </cell>
        </row>
        <row r="7359">
          <cell r="A7359" t="str">
            <v>Residential</v>
          </cell>
          <cell r="B7359">
            <v>14</v>
          </cell>
          <cell r="C7359" t="str">
            <v>All</v>
          </cell>
          <cell r="D7359" t="str">
            <v>All</v>
          </cell>
          <cell r="E7359" t="str">
            <v>All</v>
          </cell>
          <cell r="F7359">
            <v>89.100399999999993</v>
          </cell>
          <cell r="G7359">
            <v>1.222016</v>
          </cell>
          <cell r="H7359">
            <v>1.2196579999999999</v>
          </cell>
          <cell r="I7359">
            <v>-2.07379E-2</v>
          </cell>
          <cell r="J7359">
            <v>-8.4857999999999999E-3</v>
          </cell>
          <cell r="K7359">
            <v>0</v>
          </cell>
          <cell r="L7359">
            <v>8.4857999999999999E-3</v>
          </cell>
          <cell r="M7359">
            <v>2.07379E-2</v>
          </cell>
          <cell r="N7359">
            <v>2.07379E-2</v>
          </cell>
          <cell r="O7359">
            <v>106621</v>
          </cell>
        </row>
        <row r="7360">
          <cell r="A7360" t="str">
            <v>Residential</v>
          </cell>
          <cell r="B7360">
            <v>15</v>
          </cell>
          <cell r="C7360" t="str">
            <v>All</v>
          </cell>
          <cell r="D7360" t="str">
            <v>All</v>
          </cell>
          <cell r="E7360" t="str">
            <v>All</v>
          </cell>
          <cell r="F7360">
            <v>92.017200000000003</v>
          </cell>
          <cell r="G7360">
            <v>1.4585250000000001</v>
          </cell>
          <cell r="H7360">
            <v>1.4700930000000001</v>
          </cell>
          <cell r="I7360">
            <v>-2.1606400000000001E-2</v>
          </cell>
          <cell r="J7360">
            <v>-8.8410999999999993E-3</v>
          </cell>
          <cell r="K7360">
            <v>0</v>
          </cell>
          <cell r="L7360">
            <v>8.8410999999999993E-3</v>
          </cell>
          <cell r="M7360">
            <v>2.1606400000000001E-2</v>
          </cell>
          <cell r="N7360">
            <v>2.1606400000000001E-2</v>
          </cell>
          <cell r="O7360">
            <v>106621</v>
          </cell>
        </row>
        <row r="7361">
          <cell r="A7361" t="str">
            <v>Residential</v>
          </cell>
          <cell r="B7361">
            <v>16</v>
          </cell>
          <cell r="C7361" t="str">
            <v>All</v>
          </cell>
          <cell r="D7361" t="str">
            <v>All</v>
          </cell>
          <cell r="E7361" t="str">
            <v>All</v>
          </cell>
          <cell r="F7361">
            <v>93.998800000000003</v>
          </cell>
          <cell r="G7361">
            <v>1.749933</v>
          </cell>
          <cell r="H7361">
            <v>1.6305700000000001</v>
          </cell>
          <cell r="I7361">
            <v>-2.24748E-2</v>
          </cell>
          <cell r="J7361">
            <v>-9.1964999999999998E-3</v>
          </cell>
          <cell r="K7361">
            <v>0</v>
          </cell>
          <cell r="L7361">
            <v>9.1964999999999998E-3</v>
          </cell>
          <cell r="M7361">
            <v>2.24748E-2</v>
          </cell>
          <cell r="N7361">
            <v>2.24748E-2</v>
          </cell>
          <cell r="O7361">
            <v>106621</v>
          </cell>
        </row>
        <row r="7362">
          <cell r="A7362" t="str">
            <v>Residential</v>
          </cell>
          <cell r="B7362">
            <v>17</v>
          </cell>
          <cell r="C7362" t="str">
            <v>All</v>
          </cell>
          <cell r="D7362" t="str">
            <v>All</v>
          </cell>
          <cell r="E7362" t="str">
            <v>All</v>
          </cell>
          <cell r="F7362">
            <v>94.962699999999998</v>
          </cell>
          <cell r="G7362">
            <v>2.0074459999999998</v>
          </cell>
          <cell r="H7362">
            <v>1.7328790000000001</v>
          </cell>
          <cell r="I7362">
            <v>-2.2385200000000001E-2</v>
          </cell>
          <cell r="J7362">
            <v>-9.1599000000000003E-3</v>
          </cell>
          <cell r="K7362">
            <v>0</v>
          </cell>
          <cell r="L7362">
            <v>9.1599000000000003E-3</v>
          </cell>
          <cell r="M7362">
            <v>2.2385200000000001E-2</v>
          </cell>
          <cell r="N7362">
            <v>2.2385200000000001E-2</v>
          </cell>
          <cell r="O7362">
            <v>106621</v>
          </cell>
        </row>
        <row r="7363">
          <cell r="A7363" t="str">
            <v>Residential</v>
          </cell>
          <cell r="B7363">
            <v>18</v>
          </cell>
          <cell r="C7363" t="str">
            <v>All</v>
          </cell>
          <cell r="D7363" t="str">
            <v>All</v>
          </cell>
          <cell r="E7363" t="str">
            <v>All</v>
          </cell>
          <cell r="F7363">
            <v>94.098399999999998</v>
          </cell>
          <cell r="G7363">
            <v>2.1846990000000002</v>
          </cell>
          <cell r="H7363">
            <v>1.9332800000000001</v>
          </cell>
          <cell r="I7363">
            <v>-2.2694300000000001E-2</v>
          </cell>
          <cell r="J7363">
            <v>-9.2863000000000008E-3</v>
          </cell>
          <cell r="K7363">
            <v>0</v>
          </cell>
          <cell r="L7363">
            <v>9.2863000000000008E-3</v>
          </cell>
          <cell r="M7363">
            <v>2.2694300000000001E-2</v>
          </cell>
          <cell r="N7363">
            <v>2.2694300000000001E-2</v>
          </cell>
          <cell r="O7363">
            <v>106621</v>
          </cell>
        </row>
        <row r="7364">
          <cell r="A7364" t="str">
            <v>Residential</v>
          </cell>
          <cell r="B7364">
            <v>19</v>
          </cell>
          <cell r="C7364" t="str">
            <v>All</v>
          </cell>
          <cell r="D7364" t="str">
            <v>All</v>
          </cell>
          <cell r="E7364" t="str">
            <v>All</v>
          </cell>
          <cell r="F7364">
            <v>91.792100000000005</v>
          </cell>
          <cell r="G7364">
            <v>2.1703169999999998</v>
          </cell>
          <cell r="H7364">
            <v>2.0507049999999998</v>
          </cell>
          <cell r="I7364">
            <v>-2.3102299999999999E-2</v>
          </cell>
          <cell r="J7364">
            <v>-9.4532999999999996E-3</v>
          </cell>
          <cell r="K7364">
            <v>0</v>
          </cell>
          <cell r="L7364">
            <v>9.4532999999999996E-3</v>
          </cell>
          <cell r="M7364">
            <v>2.3102299999999999E-2</v>
          </cell>
          <cell r="N7364">
            <v>2.3102299999999999E-2</v>
          </cell>
          <cell r="O7364">
            <v>106621</v>
          </cell>
        </row>
        <row r="7365">
          <cell r="A7365" t="str">
            <v>Residential</v>
          </cell>
          <cell r="B7365">
            <v>20</v>
          </cell>
          <cell r="C7365" t="str">
            <v>All</v>
          </cell>
          <cell r="D7365" t="str">
            <v>All</v>
          </cell>
          <cell r="E7365" t="str">
            <v>All</v>
          </cell>
          <cell r="F7365">
            <v>87.714299999999994</v>
          </cell>
          <cell r="G7365">
            <v>2.0301</v>
          </cell>
          <cell r="H7365">
            <v>2.4669850000000002</v>
          </cell>
          <cell r="I7365">
            <v>-2.2006700000000001E-2</v>
          </cell>
          <cell r="J7365">
            <v>-9.0050000000000009E-3</v>
          </cell>
          <cell r="K7365">
            <v>0</v>
          </cell>
          <cell r="L7365">
            <v>9.0050000000000009E-3</v>
          </cell>
          <cell r="M7365">
            <v>2.2006700000000001E-2</v>
          </cell>
          <cell r="N7365">
            <v>2.2006700000000001E-2</v>
          </cell>
          <cell r="O7365">
            <v>106621</v>
          </cell>
        </row>
        <row r="7366">
          <cell r="A7366" t="str">
            <v>Residential</v>
          </cell>
          <cell r="B7366">
            <v>21</v>
          </cell>
          <cell r="C7366" t="str">
            <v>All</v>
          </cell>
          <cell r="D7366" t="str">
            <v>All</v>
          </cell>
          <cell r="E7366" t="str">
            <v>All</v>
          </cell>
          <cell r="F7366">
            <v>83.224000000000004</v>
          </cell>
          <cell r="G7366">
            <v>1.8613219999999999</v>
          </cell>
          <cell r="H7366">
            <v>2.2485979999999999</v>
          </cell>
          <cell r="I7366">
            <v>-2.1056700000000001E-2</v>
          </cell>
          <cell r="J7366">
            <v>-8.6161999999999992E-3</v>
          </cell>
          <cell r="K7366">
            <v>0</v>
          </cell>
          <cell r="L7366">
            <v>8.6161999999999992E-3</v>
          </cell>
          <cell r="M7366">
            <v>2.1056700000000001E-2</v>
          </cell>
          <cell r="N7366">
            <v>2.1056700000000001E-2</v>
          </cell>
          <cell r="O7366">
            <v>106621</v>
          </cell>
        </row>
        <row r="7367">
          <cell r="A7367" t="str">
            <v>Residential</v>
          </cell>
          <cell r="B7367">
            <v>22</v>
          </cell>
          <cell r="C7367" t="str">
            <v>All</v>
          </cell>
          <cell r="D7367" t="str">
            <v>All</v>
          </cell>
          <cell r="E7367" t="str">
            <v>All</v>
          </cell>
          <cell r="F7367">
            <v>80.387699999999995</v>
          </cell>
          <cell r="G7367">
            <v>1.585486</v>
          </cell>
          <cell r="H7367">
            <v>1.823313</v>
          </cell>
          <cell r="I7367">
            <v>-2.0721E-2</v>
          </cell>
          <cell r="J7367">
            <v>-8.4788999999999993E-3</v>
          </cell>
          <cell r="K7367">
            <v>0</v>
          </cell>
          <cell r="L7367">
            <v>8.4788999999999993E-3</v>
          </cell>
          <cell r="M7367">
            <v>2.0721E-2</v>
          </cell>
          <cell r="N7367">
            <v>2.0721E-2</v>
          </cell>
          <cell r="O7367">
            <v>106621</v>
          </cell>
        </row>
        <row r="7368">
          <cell r="A7368" t="str">
            <v>Residential</v>
          </cell>
          <cell r="B7368">
            <v>23</v>
          </cell>
          <cell r="C7368" t="str">
            <v>All</v>
          </cell>
          <cell r="D7368" t="str">
            <v>All</v>
          </cell>
          <cell r="E7368" t="str">
            <v>All</v>
          </cell>
          <cell r="F7368">
            <v>77.647800000000004</v>
          </cell>
          <cell r="G7368">
            <v>1.2443979999999999</v>
          </cell>
          <cell r="H7368">
            <v>1.3989849999999999</v>
          </cell>
          <cell r="I7368">
            <v>-1.9951699999999999E-2</v>
          </cell>
          <cell r="J7368">
            <v>-8.1641000000000005E-3</v>
          </cell>
          <cell r="K7368">
            <v>0</v>
          </cell>
          <cell r="L7368">
            <v>8.1641000000000005E-3</v>
          </cell>
          <cell r="M7368">
            <v>1.9951699999999999E-2</v>
          </cell>
          <cell r="N7368">
            <v>1.9951699999999999E-2</v>
          </cell>
          <cell r="O7368">
            <v>106621</v>
          </cell>
        </row>
        <row r="7369">
          <cell r="A7369" t="str">
            <v>Residential</v>
          </cell>
          <cell r="B7369">
            <v>24</v>
          </cell>
          <cell r="C7369" t="str">
            <v>All</v>
          </cell>
          <cell r="D7369" t="str">
            <v>All</v>
          </cell>
          <cell r="E7369" t="str">
            <v>All</v>
          </cell>
          <cell r="F7369">
            <v>75.785300000000007</v>
          </cell>
          <cell r="G7369">
            <v>0.95706579999999997</v>
          </cell>
          <cell r="H7369">
            <v>1.076338</v>
          </cell>
          <cell r="I7369">
            <v>-2.0345100000000001E-2</v>
          </cell>
          <cell r="J7369">
            <v>-8.3251000000000002E-3</v>
          </cell>
          <cell r="K7369">
            <v>0</v>
          </cell>
          <cell r="L7369">
            <v>8.3251000000000002E-3</v>
          </cell>
          <cell r="M7369">
            <v>2.0345100000000001E-2</v>
          </cell>
          <cell r="N7369">
            <v>2.0345100000000001E-2</v>
          </cell>
          <cell r="O7369">
            <v>106621</v>
          </cell>
        </row>
        <row r="7370">
          <cell r="A7370" t="str">
            <v>Residential</v>
          </cell>
          <cell r="B7370">
            <v>1</v>
          </cell>
          <cell r="C7370" t="str">
            <v>All</v>
          </cell>
          <cell r="D7370" t="str">
            <v>All</v>
          </cell>
          <cell r="E7370" t="str">
            <v>Building Age: &lt; 3 YEARS</v>
          </cell>
          <cell r="F7370">
            <v>67.927400000000006</v>
          </cell>
          <cell r="G7370">
            <v>0.72495900000000002</v>
          </cell>
          <cell r="H7370">
            <v>0.96402960000000004</v>
          </cell>
          <cell r="I7370">
            <v>-0.12896369999999999</v>
          </cell>
          <cell r="J7370">
            <v>-5.2770900000000003E-2</v>
          </cell>
          <cell r="K7370">
            <v>0</v>
          </cell>
          <cell r="L7370">
            <v>5.2770900000000003E-2</v>
          </cell>
          <cell r="M7370">
            <v>0.12896369999999999</v>
          </cell>
          <cell r="N7370">
            <v>0.12896369999999999</v>
          </cell>
          <cell r="O7370">
            <v>2840</v>
          </cell>
        </row>
        <row r="7371">
          <cell r="A7371" t="str">
            <v>Residential</v>
          </cell>
          <cell r="B7371">
            <v>2</v>
          </cell>
          <cell r="C7371" t="str">
            <v>All</v>
          </cell>
          <cell r="D7371" t="str">
            <v>All</v>
          </cell>
          <cell r="E7371" t="str">
            <v>Building Age: &lt; 3 YEARS</v>
          </cell>
          <cell r="F7371">
            <v>66.466300000000004</v>
          </cell>
          <cell r="G7371">
            <v>0.59285589999999999</v>
          </cell>
          <cell r="H7371">
            <v>0.77430500000000002</v>
          </cell>
          <cell r="I7371">
            <v>-0.1273909</v>
          </cell>
          <cell r="J7371">
            <v>-5.2127300000000001E-2</v>
          </cell>
          <cell r="K7371">
            <v>0</v>
          </cell>
          <cell r="L7371">
            <v>5.2127300000000001E-2</v>
          </cell>
          <cell r="M7371">
            <v>0.1273909</v>
          </cell>
          <cell r="N7371">
            <v>0.1273909</v>
          </cell>
          <cell r="O7371">
            <v>2840</v>
          </cell>
        </row>
        <row r="7372">
          <cell r="A7372" t="str">
            <v>Residential</v>
          </cell>
          <cell r="B7372">
            <v>3</v>
          </cell>
          <cell r="C7372" t="str">
            <v>All</v>
          </cell>
          <cell r="D7372" t="str">
            <v>All</v>
          </cell>
          <cell r="E7372" t="str">
            <v>Building Age: &lt; 3 YEARS</v>
          </cell>
          <cell r="F7372">
            <v>65.542900000000003</v>
          </cell>
          <cell r="G7372">
            <v>0.52683340000000001</v>
          </cell>
          <cell r="H7372">
            <v>0.61802729999999995</v>
          </cell>
          <cell r="I7372">
            <v>-0.1255965</v>
          </cell>
          <cell r="J7372">
            <v>-5.1393099999999997E-2</v>
          </cell>
          <cell r="K7372">
            <v>0</v>
          </cell>
          <cell r="L7372">
            <v>5.1393099999999997E-2</v>
          </cell>
          <cell r="M7372">
            <v>0.1255965</v>
          </cell>
          <cell r="N7372">
            <v>0.1255965</v>
          </cell>
          <cell r="O7372">
            <v>2840</v>
          </cell>
        </row>
        <row r="7373">
          <cell r="A7373" t="str">
            <v>Residential</v>
          </cell>
          <cell r="B7373">
            <v>4</v>
          </cell>
          <cell r="C7373" t="str">
            <v>All</v>
          </cell>
          <cell r="D7373" t="str">
            <v>All</v>
          </cell>
          <cell r="E7373" t="str">
            <v>Building Age: &lt; 3 YEARS</v>
          </cell>
          <cell r="F7373">
            <v>64.753699999999995</v>
          </cell>
          <cell r="G7373">
            <v>0.48437859999999999</v>
          </cell>
          <cell r="H7373">
            <v>0.51041270000000005</v>
          </cell>
          <cell r="I7373">
            <v>-0.12494130000000001</v>
          </cell>
          <cell r="J7373">
            <v>-5.1124900000000001E-2</v>
          </cell>
          <cell r="K7373">
            <v>0</v>
          </cell>
          <cell r="L7373">
            <v>5.1124900000000001E-2</v>
          </cell>
          <cell r="M7373">
            <v>0.12494130000000001</v>
          </cell>
          <cell r="N7373">
            <v>0.12494130000000001</v>
          </cell>
          <cell r="O7373">
            <v>2840</v>
          </cell>
        </row>
        <row r="7374">
          <cell r="A7374" t="str">
            <v>Residential</v>
          </cell>
          <cell r="B7374">
            <v>5</v>
          </cell>
          <cell r="C7374" t="str">
            <v>All</v>
          </cell>
          <cell r="D7374" t="str">
            <v>All</v>
          </cell>
          <cell r="E7374" t="str">
            <v>Building Age: &lt; 3 YEARS</v>
          </cell>
          <cell r="F7374">
            <v>64.031199999999998</v>
          </cell>
          <cell r="G7374">
            <v>0.46402450000000001</v>
          </cell>
          <cell r="H7374">
            <v>0.52527239999999997</v>
          </cell>
          <cell r="I7374">
            <v>-0.1247216</v>
          </cell>
          <cell r="J7374">
            <v>-5.10351E-2</v>
          </cell>
          <cell r="K7374">
            <v>0</v>
          </cell>
          <cell r="L7374">
            <v>5.10351E-2</v>
          </cell>
          <cell r="M7374">
            <v>0.1247216</v>
          </cell>
          <cell r="N7374">
            <v>0.1247216</v>
          </cell>
          <cell r="O7374">
            <v>2840</v>
          </cell>
        </row>
        <row r="7375">
          <cell r="A7375" t="str">
            <v>Residential</v>
          </cell>
          <cell r="B7375">
            <v>6</v>
          </cell>
          <cell r="C7375" t="str">
            <v>All</v>
          </cell>
          <cell r="D7375" t="str">
            <v>All</v>
          </cell>
          <cell r="E7375" t="str">
            <v>Building Age: &lt; 3 YEARS</v>
          </cell>
          <cell r="F7375">
            <v>63.497799999999998</v>
          </cell>
          <cell r="G7375">
            <v>0.51390840000000004</v>
          </cell>
          <cell r="H7375">
            <v>0.74501280000000003</v>
          </cell>
          <cell r="I7375">
            <v>-0.1246737</v>
          </cell>
          <cell r="J7375">
            <v>-5.1015499999999998E-2</v>
          </cell>
          <cell r="K7375">
            <v>0</v>
          </cell>
          <cell r="L7375">
            <v>5.1015499999999998E-2</v>
          </cell>
          <cell r="M7375">
            <v>0.1246737</v>
          </cell>
          <cell r="N7375">
            <v>0.1246737</v>
          </cell>
          <cell r="O7375">
            <v>2840</v>
          </cell>
        </row>
        <row r="7376">
          <cell r="A7376" t="str">
            <v>Residential</v>
          </cell>
          <cell r="B7376">
            <v>7</v>
          </cell>
          <cell r="C7376" t="str">
            <v>All</v>
          </cell>
          <cell r="D7376" t="str">
            <v>All</v>
          </cell>
          <cell r="E7376" t="str">
            <v>Building Age: &lt; 3 YEARS</v>
          </cell>
          <cell r="F7376">
            <v>62.497199999999999</v>
          </cell>
          <cell r="G7376">
            <v>0.69512359999999995</v>
          </cell>
          <cell r="H7376">
            <v>0.81292229999999999</v>
          </cell>
          <cell r="I7376">
            <v>-0.12587309999999999</v>
          </cell>
          <cell r="J7376">
            <v>-5.1506200000000002E-2</v>
          </cell>
          <cell r="K7376">
            <v>0</v>
          </cell>
          <cell r="L7376">
            <v>5.1506200000000002E-2</v>
          </cell>
          <cell r="M7376">
            <v>0.12587309999999999</v>
          </cell>
          <cell r="N7376">
            <v>0.12587309999999999</v>
          </cell>
          <cell r="O7376">
            <v>2840</v>
          </cell>
        </row>
        <row r="7377">
          <cell r="A7377" t="str">
            <v>Residential</v>
          </cell>
          <cell r="B7377">
            <v>8</v>
          </cell>
          <cell r="C7377" t="str">
            <v>All</v>
          </cell>
          <cell r="D7377" t="str">
            <v>All</v>
          </cell>
          <cell r="E7377" t="str">
            <v>Building Age: &lt; 3 YEARS</v>
          </cell>
          <cell r="F7377">
            <v>63.476100000000002</v>
          </cell>
          <cell r="G7377">
            <v>0.71386190000000005</v>
          </cell>
          <cell r="H7377">
            <v>0.95466119999999999</v>
          </cell>
          <cell r="I7377">
            <v>-0.12646859999999999</v>
          </cell>
          <cell r="J7377">
            <v>-5.1749900000000001E-2</v>
          </cell>
          <cell r="K7377">
            <v>0</v>
          </cell>
          <cell r="L7377">
            <v>5.1749900000000001E-2</v>
          </cell>
          <cell r="M7377">
            <v>0.12646859999999999</v>
          </cell>
          <cell r="N7377">
            <v>0.12646859999999999</v>
          </cell>
          <cell r="O7377">
            <v>2840</v>
          </cell>
        </row>
        <row r="7378">
          <cell r="A7378" t="str">
            <v>Residential</v>
          </cell>
          <cell r="B7378">
            <v>9</v>
          </cell>
          <cell r="C7378" t="str">
            <v>All</v>
          </cell>
          <cell r="D7378" t="str">
            <v>All</v>
          </cell>
          <cell r="E7378" t="str">
            <v>Building Age: &lt; 3 YEARS</v>
          </cell>
          <cell r="F7378">
            <v>67.993899999999996</v>
          </cell>
          <cell r="G7378">
            <v>0.59525340000000004</v>
          </cell>
          <cell r="H7378">
            <v>0.75247839999999999</v>
          </cell>
          <cell r="I7378">
            <v>-0.1283395</v>
          </cell>
          <cell r="J7378">
            <v>-5.25155E-2</v>
          </cell>
          <cell r="K7378">
            <v>0</v>
          </cell>
          <cell r="L7378">
            <v>5.25155E-2</v>
          </cell>
          <cell r="M7378">
            <v>0.1283395</v>
          </cell>
          <cell r="N7378">
            <v>0.1283395</v>
          </cell>
          <cell r="O7378">
            <v>2840</v>
          </cell>
        </row>
        <row r="7379">
          <cell r="A7379" t="str">
            <v>Residential</v>
          </cell>
          <cell r="B7379">
            <v>10</v>
          </cell>
          <cell r="C7379" t="str">
            <v>All</v>
          </cell>
          <cell r="D7379" t="str">
            <v>All</v>
          </cell>
          <cell r="E7379" t="str">
            <v>Building Age: &lt; 3 YEARS</v>
          </cell>
          <cell r="F7379">
            <v>73.025999999999996</v>
          </cell>
          <cell r="G7379">
            <v>0.64752909999999997</v>
          </cell>
          <cell r="H7379">
            <v>0.66473780000000005</v>
          </cell>
          <cell r="I7379">
            <v>-0.13080359999999999</v>
          </cell>
          <cell r="J7379">
            <v>-5.3523800000000003E-2</v>
          </cell>
          <cell r="K7379">
            <v>0</v>
          </cell>
          <cell r="L7379">
            <v>5.3523800000000003E-2</v>
          </cell>
          <cell r="M7379">
            <v>0.13080359999999999</v>
          </cell>
          <cell r="N7379">
            <v>0.13080359999999999</v>
          </cell>
          <cell r="O7379">
            <v>2840</v>
          </cell>
        </row>
        <row r="7380">
          <cell r="A7380" t="str">
            <v>Residential</v>
          </cell>
          <cell r="B7380">
            <v>11</v>
          </cell>
          <cell r="C7380" t="str">
            <v>All</v>
          </cell>
          <cell r="D7380" t="str">
            <v>All</v>
          </cell>
          <cell r="E7380" t="str">
            <v>Building Age: &lt; 3 YEARS</v>
          </cell>
          <cell r="F7380">
            <v>77.432900000000004</v>
          </cell>
          <cell r="G7380">
            <v>0.69414279999999995</v>
          </cell>
          <cell r="H7380">
            <v>0.592113</v>
          </cell>
          <cell r="I7380">
            <v>-0.13073660000000001</v>
          </cell>
          <cell r="J7380">
            <v>-5.3496299999999997E-2</v>
          </cell>
          <cell r="K7380">
            <v>0</v>
          </cell>
          <cell r="L7380">
            <v>5.3496299999999997E-2</v>
          </cell>
          <cell r="M7380">
            <v>0.13073660000000001</v>
          </cell>
          <cell r="N7380">
            <v>0.13073660000000001</v>
          </cell>
          <cell r="O7380">
            <v>2840</v>
          </cell>
        </row>
        <row r="7381">
          <cell r="A7381" t="str">
            <v>Residential</v>
          </cell>
          <cell r="B7381">
            <v>12</v>
          </cell>
          <cell r="C7381" t="str">
            <v>All</v>
          </cell>
          <cell r="D7381" t="str">
            <v>All</v>
          </cell>
          <cell r="E7381" t="str">
            <v>Building Age: &lt; 3 YEARS</v>
          </cell>
          <cell r="F7381">
            <v>81.553700000000006</v>
          </cell>
          <cell r="G7381">
            <v>0.74485270000000003</v>
          </cell>
          <cell r="H7381">
            <v>0.7232864</v>
          </cell>
          <cell r="I7381">
            <v>-0.1313629</v>
          </cell>
          <cell r="J7381">
            <v>-5.3752599999999998E-2</v>
          </cell>
          <cell r="K7381">
            <v>0</v>
          </cell>
          <cell r="L7381">
            <v>5.3752599999999998E-2</v>
          </cell>
          <cell r="M7381">
            <v>0.1313629</v>
          </cell>
          <cell r="N7381">
            <v>0.1313629</v>
          </cell>
          <cell r="O7381">
            <v>2840</v>
          </cell>
        </row>
        <row r="7382">
          <cell r="A7382" t="str">
            <v>Residential</v>
          </cell>
          <cell r="B7382">
            <v>13</v>
          </cell>
          <cell r="C7382" t="str">
            <v>All</v>
          </cell>
          <cell r="D7382" t="str">
            <v>All</v>
          </cell>
          <cell r="E7382" t="str">
            <v>Building Age: &lt; 3 YEARS</v>
          </cell>
          <cell r="F7382">
            <v>84.966499999999996</v>
          </cell>
          <cell r="G7382">
            <v>0.78695269999999995</v>
          </cell>
          <cell r="H7382">
            <v>0.69559070000000001</v>
          </cell>
          <cell r="I7382">
            <v>-0.1329543</v>
          </cell>
          <cell r="J7382">
            <v>-5.4403800000000002E-2</v>
          </cell>
          <cell r="K7382">
            <v>0</v>
          </cell>
          <cell r="L7382">
            <v>5.4403800000000002E-2</v>
          </cell>
          <cell r="M7382">
            <v>0.1329543</v>
          </cell>
          <cell r="N7382">
            <v>0.1329543</v>
          </cell>
          <cell r="O7382">
            <v>2840</v>
          </cell>
        </row>
        <row r="7383">
          <cell r="A7383" t="str">
            <v>Residential</v>
          </cell>
          <cell r="B7383">
            <v>14</v>
          </cell>
          <cell r="C7383" t="str">
            <v>All</v>
          </cell>
          <cell r="D7383" t="str">
            <v>All</v>
          </cell>
          <cell r="E7383" t="str">
            <v>Building Age: &lt; 3 YEARS</v>
          </cell>
          <cell r="F7383">
            <v>88.211799999999997</v>
          </cell>
          <cell r="G7383">
            <v>0.93097090000000005</v>
          </cell>
          <cell r="H7383">
            <v>0.89156619999999998</v>
          </cell>
          <cell r="I7383">
            <v>-0.13831499999999999</v>
          </cell>
          <cell r="J7383">
            <v>-5.6597399999999999E-2</v>
          </cell>
          <cell r="K7383">
            <v>0</v>
          </cell>
          <cell r="L7383">
            <v>5.6597399999999999E-2</v>
          </cell>
          <cell r="M7383">
            <v>0.13831499999999999</v>
          </cell>
          <cell r="N7383">
            <v>0.13831499999999999</v>
          </cell>
          <cell r="O7383">
            <v>2840</v>
          </cell>
        </row>
        <row r="7384">
          <cell r="A7384" t="str">
            <v>Residential</v>
          </cell>
          <cell r="B7384">
            <v>15</v>
          </cell>
          <cell r="C7384" t="str">
            <v>All</v>
          </cell>
          <cell r="D7384" t="str">
            <v>All</v>
          </cell>
          <cell r="E7384" t="str">
            <v>Building Age: &lt; 3 YEARS</v>
          </cell>
          <cell r="F7384">
            <v>91.274799999999999</v>
          </cell>
          <cell r="G7384">
            <v>0.95640550000000002</v>
          </cell>
          <cell r="H7384">
            <v>1.210769</v>
          </cell>
          <cell r="I7384">
            <v>-0.1376619</v>
          </cell>
          <cell r="J7384">
            <v>-5.6330100000000001E-2</v>
          </cell>
          <cell r="K7384">
            <v>0</v>
          </cell>
          <cell r="L7384">
            <v>5.6330100000000001E-2</v>
          </cell>
          <cell r="M7384">
            <v>0.1376619</v>
          </cell>
          <cell r="N7384">
            <v>0.1376619</v>
          </cell>
          <cell r="O7384">
            <v>2840</v>
          </cell>
        </row>
        <row r="7385">
          <cell r="A7385" t="str">
            <v>Residential</v>
          </cell>
          <cell r="B7385">
            <v>16</v>
          </cell>
          <cell r="C7385" t="str">
            <v>All</v>
          </cell>
          <cell r="D7385" t="str">
            <v>All</v>
          </cell>
          <cell r="E7385" t="str">
            <v>Building Age: &lt; 3 YEARS</v>
          </cell>
          <cell r="F7385">
            <v>93.033600000000007</v>
          </cell>
          <cell r="G7385">
            <v>1.3777969999999999</v>
          </cell>
          <cell r="H7385">
            <v>1.191778</v>
          </cell>
          <cell r="I7385">
            <v>-0.14063300000000001</v>
          </cell>
          <cell r="J7385">
            <v>-5.7545899999999997E-2</v>
          </cell>
          <cell r="K7385">
            <v>0</v>
          </cell>
          <cell r="L7385">
            <v>5.7545899999999997E-2</v>
          </cell>
          <cell r="M7385">
            <v>0.14063300000000001</v>
          </cell>
          <cell r="N7385">
            <v>0.14063300000000001</v>
          </cell>
          <cell r="O7385">
            <v>2840</v>
          </cell>
        </row>
        <row r="7386">
          <cell r="A7386" t="str">
            <v>Residential</v>
          </cell>
          <cell r="B7386">
            <v>17</v>
          </cell>
          <cell r="C7386" t="str">
            <v>All</v>
          </cell>
          <cell r="D7386" t="str">
            <v>All</v>
          </cell>
          <cell r="E7386" t="str">
            <v>Building Age: &lt; 3 YEARS</v>
          </cell>
          <cell r="F7386">
            <v>93.745500000000007</v>
          </cell>
          <cell r="G7386">
            <v>1.635572</v>
          </cell>
          <cell r="H7386">
            <v>1.3315619999999999</v>
          </cell>
          <cell r="I7386">
            <v>-0.14047380000000001</v>
          </cell>
          <cell r="J7386">
            <v>-5.7480700000000003E-2</v>
          </cell>
          <cell r="K7386">
            <v>0</v>
          </cell>
          <cell r="L7386">
            <v>5.7480700000000003E-2</v>
          </cell>
          <cell r="M7386">
            <v>0.14047380000000001</v>
          </cell>
          <cell r="N7386">
            <v>0.14047380000000001</v>
          </cell>
          <cell r="O7386">
            <v>2840</v>
          </cell>
        </row>
        <row r="7387">
          <cell r="A7387" t="str">
            <v>Residential</v>
          </cell>
          <cell r="B7387">
            <v>18</v>
          </cell>
          <cell r="C7387" t="str">
            <v>All</v>
          </cell>
          <cell r="D7387" t="str">
            <v>All</v>
          </cell>
          <cell r="E7387" t="str">
            <v>Building Age: &lt; 3 YEARS</v>
          </cell>
          <cell r="F7387">
            <v>92.616200000000006</v>
          </cell>
          <cell r="G7387">
            <v>1.7084360000000001</v>
          </cell>
          <cell r="H7387">
            <v>1.6539680000000001</v>
          </cell>
          <cell r="I7387">
            <v>-0.1404175</v>
          </cell>
          <cell r="J7387">
            <v>-5.74577E-2</v>
          </cell>
          <cell r="K7387">
            <v>0</v>
          </cell>
          <cell r="L7387">
            <v>5.74577E-2</v>
          </cell>
          <cell r="M7387">
            <v>0.1404175</v>
          </cell>
          <cell r="N7387">
            <v>0.1404175</v>
          </cell>
          <cell r="O7387">
            <v>2840</v>
          </cell>
        </row>
        <row r="7388">
          <cell r="A7388" t="str">
            <v>Residential</v>
          </cell>
          <cell r="B7388">
            <v>19</v>
          </cell>
          <cell r="C7388" t="str">
            <v>All</v>
          </cell>
          <cell r="D7388" t="str">
            <v>All</v>
          </cell>
          <cell r="E7388" t="str">
            <v>Building Age: &lt; 3 YEARS</v>
          </cell>
          <cell r="F7388">
            <v>90.366500000000002</v>
          </cell>
          <cell r="G7388">
            <v>1.838859</v>
          </cell>
          <cell r="H7388">
            <v>1.810673</v>
          </cell>
          <cell r="I7388">
            <v>-0.14476510000000001</v>
          </cell>
          <cell r="J7388">
            <v>-5.9236700000000003E-2</v>
          </cell>
          <cell r="K7388">
            <v>0</v>
          </cell>
          <cell r="L7388">
            <v>5.9236700000000003E-2</v>
          </cell>
          <cell r="M7388">
            <v>0.14476510000000001</v>
          </cell>
          <cell r="N7388">
            <v>0.14476510000000001</v>
          </cell>
          <cell r="O7388">
            <v>2840</v>
          </cell>
        </row>
        <row r="7389">
          <cell r="A7389" t="str">
            <v>Residential</v>
          </cell>
          <cell r="B7389">
            <v>20</v>
          </cell>
          <cell r="C7389" t="str">
            <v>All</v>
          </cell>
          <cell r="D7389" t="str">
            <v>All</v>
          </cell>
          <cell r="E7389" t="str">
            <v>Building Age: &lt; 3 YEARS</v>
          </cell>
          <cell r="F7389">
            <v>86.084900000000005</v>
          </cell>
          <cell r="G7389">
            <v>1.7913920000000001</v>
          </cell>
          <cell r="H7389">
            <v>2.2400120000000001</v>
          </cell>
          <cell r="I7389">
            <v>-0.14618880000000001</v>
          </cell>
          <cell r="J7389">
            <v>-5.9819299999999999E-2</v>
          </cell>
          <cell r="K7389">
            <v>0</v>
          </cell>
          <cell r="L7389">
            <v>5.9819299999999999E-2</v>
          </cell>
          <cell r="M7389">
            <v>0.14618880000000001</v>
          </cell>
          <cell r="N7389">
            <v>0.14618880000000001</v>
          </cell>
          <cell r="O7389">
            <v>2840</v>
          </cell>
        </row>
        <row r="7390">
          <cell r="A7390" t="str">
            <v>Residential</v>
          </cell>
          <cell r="B7390">
            <v>21</v>
          </cell>
          <cell r="C7390" t="str">
            <v>All</v>
          </cell>
          <cell r="D7390" t="str">
            <v>All</v>
          </cell>
          <cell r="E7390" t="str">
            <v>Building Age: &lt; 3 YEARS</v>
          </cell>
          <cell r="F7390">
            <v>81.591999999999999</v>
          </cell>
          <cell r="G7390">
            <v>1.7301530000000001</v>
          </cell>
          <cell r="H7390">
            <v>2.105804</v>
          </cell>
          <cell r="I7390">
            <v>-0.14428460000000001</v>
          </cell>
          <cell r="J7390">
            <v>-5.9040099999999998E-2</v>
          </cell>
          <cell r="K7390">
            <v>0</v>
          </cell>
          <cell r="L7390">
            <v>5.9040099999999998E-2</v>
          </cell>
          <cell r="M7390">
            <v>0.14428460000000001</v>
          </cell>
          <cell r="N7390">
            <v>0.14428460000000001</v>
          </cell>
          <cell r="O7390">
            <v>2840</v>
          </cell>
        </row>
        <row r="7391">
          <cell r="A7391" t="str">
            <v>Residential</v>
          </cell>
          <cell r="B7391">
            <v>22</v>
          </cell>
          <cell r="C7391" t="str">
            <v>All</v>
          </cell>
          <cell r="D7391" t="str">
            <v>All</v>
          </cell>
          <cell r="E7391" t="str">
            <v>Building Age: &lt; 3 YEARS</v>
          </cell>
          <cell r="F7391">
            <v>78.723500000000001</v>
          </cell>
          <cell r="G7391">
            <v>1.779487</v>
          </cell>
          <cell r="H7391">
            <v>1.7632399999999999</v>
          </cell>
          <cell r="I7391">
            <v>-0.15145700000000001</v>
          </cell>
          <cell r="J7391">
            <v>-6.1975000000000002E-2</v>
          </cell>
          <cell r="K7391">
            <v>0</v>
          </cell>
          <cell r="L7391">
            <v>6.1975000000000002E-2</v>
          </cell>
          <cell r="M7391">
            <v>0.15145700000000001</v>
          </cell>
          <cell r="N7391">
            <v>0.15145700000000001</v>
          </cell>
          <cell r="O7391">
            <v>2840</v>
          </cell>
        </row>
        <row r="7392">
          <cell r="A7392" t="str">
            <v>Residential</v>
          </cell>
          <cell r="B7392">
            <v>23</v>
          </cell>
          <cell r="C7392" t="str">
            <v>All</v>
          </cell>
          <cell r="D7392" t="str">
            <v>All</v>
          </cell>
          <cell r="E7392" t="str">
            <v>Building Age: &lt; 3 YEARS</v>
          </cell>
          <cell r="F7392">
            <v>76.212100000000007</v>
          </cell>
          <cell r="G7392">
            <v>1.4759040000000001</v>
          </cell>
          <cell r="H7392">
            <v>1.4112130000000001</v>
          </cell>
          <cell r="I7392">
            <v>-0.14158979999999999</v>
          </cell>
          <cell r="J7392">
            <v>-5.79374E-2</v>
          </cell>
          <cell r="K7392">
            <v>0</v>
          </cell>
          <cell r="L7392">
            <v>5.79374E-2</v>
          </cell>
          <cell r="M7392">
            <v>0.14158979999999999</v>
          </cell>
          <cell r="N7392">
            <v>0.14158979999999999</v>
          </cell>
          <cell r="O7392">
            <v>2840</v>
          </cell>
        </row>
        <row r="7393">
          <cell r="A7393" t="str">
            <v>Residential</v>
          </cell>
          <cell r="B7393">
            <v>24</v>
          </cell>
          <cell r="C7393" t="str">
            <v>All</v>
          </cell>
          <cell r="D7393" t="str">
            <v>All</v>
          </cell>
          <cell r="E7393" t="str">
            <v>Building Age: &lt; 3 YEARS</v>
          </cell>
          <cell r="F7393">
            <v>74.651700000000005</v>
          </cell>
          <cell r="G7393">
            <v>1.0670219999999999</v>
          </cell>
          <cell r="H7393">
            <v>1.4173480000000001</v>
          </cell>
          <cell r="I7393">
            <v>-0.137457</v>
          </cell>
          <cell r="J7393">
            <v>-5.6246299999999999E-2</v>
          </cell>
          <cell r="K7393">
            <v>0</v>
          </cell>
          <cell r="L7393">
            <v>5.6246299999999999E-2</v>
          </cell>
          <cell r="M7393">
            <v>0.137457</v>
          </cell>
          <cell r="N7393">
            <v>0.137457</v>
          </cell>
          <cell r="O7393">
            <v>2840</v>
          </cell>
        </row>
        <row r="7394">
          <cell r="A7394" t="str">
            <v>Residential</v>
          </cell>
          <cell r="B7394">
            <v>1</v>
          </cell>
          <cell r="C7394" t="str">
            <v>All</v>
          </cell>
          <cell r="D7394" t="str">
            <v>All</v>
          </cell>
          <cell r="E7394" t="str">
            <v>Building Age: &gt; 20 YEARS</v>
          </cell>
          <cell r="F7394">
            <v>69.771900000000002</v>
          </cell>
          <cell r="G7394">
            <v>0.68705850000000002</v>
          </cell>
          <cell r="H7394">
            <v>0.72032980000000002</v>
          </cell>
          <cell r="I7394">
            <v>-2.48525E-2</v>
          </cell>
          <cell r="J7394">
            <v>-1.01694E-2</v>
          </cell>
          <cell r="K7394">
            <v>0</v>
          </cell>
          <cell r="L7394">
            <v>1.01694E-2</v>
          </cell>
          <cell r="M7394">
            <v>2.48525E-2</v>
          </cell>
          <cell r="N7394">
            <v>2.48525E-2</v>
          </cell>
          <cell r="O7394">
            <v>56548</v>
          </cell>
        </row>
        <row r="7395">
          <cell r="A7395" t="str">
            <v>Residential</v>
          </cell>
          <cell r="B7395">
            <v>2</v>
          </cell>
          <cell r="C7395" t="str">
            <v>All</v>
          </cell>
          <cell r="D7395" t="str">
            <v>All</v>
          </cell>
          <cell r="E7395" t="str">
            <v>Building Age: &gt; 20 YEARS</v>
          </cell>
          <cell r="F7395">
            <v>68.0227</v>
          </cell>
          <cell r="G7395">
            <v>0.59937269999999998</v>
          </cell>
          <cell r="H7395">
            <v>0.63377459999999997</v>
          </cell>
          <cell r="I7395">
            <v>-2.4564699999999998E-2</v>
          </cell>
          <cell r="J7395">
            <v>-1.00517E-2</v>
          </cell>
          <cell r="K7395">
            <v>0</v>
          </cell>
          <cell r="L7395">
            <v>1.00517E-2</v>
          </cell>
          <cell r="M7395">
            <v>2.4564699999999998E-2</v>
          </cell>
          <cell r="N7395">
            <v>2.4564699999999998E-2</v>
          </cell>
          <cell r="O7395">
            <v>56548</v>
          </cell>
        </row>
        <row r="7396">
          <cell r="A7396" t="str">
            <v>Residential</v>
          </cell>
          <cell r="B7396">
            <v>3</v>
          </cell>
          <cell r="C7396" t="str">
            <v>All</v>
          </cell>
          <cell r="D7396" t="str">
            <v>All</v>
          </cell>
          <cell r="E7396" t="str">
            <v>Building Age: &gt; 20 YEARS</v>
          </cell>
          <cell r="F7396">
            <v>66.510099999999994</v>
          </cell>
          <cell r="G7396">
            <v>0.55268989999999996</v>
          </cell>
          <cell r="H7396">
            <v>0.57111020000000001</v>
          </cell>
          <cell r="I7396">
            <v>-2.4395900000000002E-2</v>
          </cell>
          <cell r="J7396">
            <v>-9.9825999999999995E-3</v>
          </cell>
          <cell r="K7396">
            <v>0</v>
          </cell>
          <cell r="L7396">
            <v>9.9825999999999995E-3</v>
          </cell>
          <cell r="M7396">
            <v>2.4395900000000002E-2</v>
          </cell>
          <cell r="N7396">
            <v>2.4395900000000002E-2</v>
          </cell>
          <cell r="O7396">
            <v>56548</v>
          </cell>
        </row>
        <row r="7397">
          <cell r="A7397" t="str">
            <v>Residential</v>
          </cell>
          <cell r="B7397">
            <v>4</v>
          </cell>
          <cell r="C7397" t="str">
            <v>All</v>
          </cell>
          <cell r="D7397" t="str">
            <v>All</v>
          </cell>
          <cell r="E7397" t="str">
            <v>Building Age: &gt; 20 YEARS</v>
          </cell>
          <cell r="F7397">
            <v>65.515699999999995</v>
          </cell>
          <cell r="G7397">
            <v>0.53323430000000005</v>
          </cell>
          <cell r="H7397">
            <v>0.53378329999999996</v>
          </cell>
          <cell r="I7397">
            <v>-2.4289499999999999E-2</v>
          </cell>
          <cell r="J7397">
            <v>-9.9390999999999993E-3</v>
          </cell>
          <cell r="K7397">
            <v>0</v>
          </cell>
          <cell r="L7397">
            <v>9.9390999999999993E-3</v>
          </cell>
          <cell r="M7397">
            <v>2.4289499999999999E-2</v>
          </cell>
          <cell r="N7397">
            <v>2.4289499999999999E-2</v>
          </cell>
          <cell r="O7397">
            <v>56548</v>
          </cell>
        </row>
        <row r="7398">
          <cell r="A7398" t="str">
            <v>Residential</v>
          </cell>
          <cell r="B7398">
            <v>5</v>
          </cell>
          <cell r="C7398" t="str">
            <v>All</v>
          </cell>
          <cell r="D7398" t="str">
            <v>All</v>
          </cell>
          <cell r="E7398" t="str">
            <v>Building Age: &gt; 20 YEARS</v>
          </cell>
          <cell r="F7398">
            <v>64.615799999999993</v>
          </cell>
          <cell r="G7398">
            <v>0.53077169999999996</v>
          </cell>
          <cell r="H7398">
            <v>0.54201730000000004</v>
          </cell>
          <cell r="I7398">
            <v>-2.4293499999999999E-2</v>
          </cell>
          <cell r="J7398">
            <v>-9.9407000000000002E-3</v>
          </cell>
          <cell r="K7398">
            <v>0</v>
          </cell>
          <cell r="L7398">
            <v>9.9407000000000002E-3</v>
          </cell>
          <cell r="M7398">
            <v>2.4293499999999999E-2</v>
          </cell>
          <cell r="N7398">
            <v>2.4293499999999999E-2</v>
          </cell>
          <cell r="O7398">
            <v>56548</v>
          </cell>
        </row>
        <row r="7399">
          <cell r="A7399" t="str">
            <v>Residential</v>
          </cell>
          <cell r="B7399">
            <v>6</v>
          </cell>
          <cell r="C7399" t="str">
            <v>All</v>
          </cell>
          <cell r="D7399" t="str">
            <v>All</v>
          </cell>
          <cell r="E7399" t="str">
            <v>Building Age: &gt; 20 YEARS</v>
          </cell>
          <cell r="F7399">
            <v>64.007999999999996</v>
          </cell>
          <cell r="G7399">
            <v>0.58726909999999999</v>
          </cell>
          <cell r="H7399">
            <v>0.62214820000000004</v>
          </cell>
          <cell r="I7399">
            <v>-2.4349300000000001E-2</v>
          </cell>
          <cell r="J7399">
            <v>-9.9635000000000001E-3</v>
          </cell>
          <cell r="K7399">
            <v>0</v>
          </cell>
          <cell r="L7399">
            <v>9.9635000000000001E-3</v>
          </cell>
          <cell r="M7399">
            <v>2.4349300000000001E-2</v>
          </cell>
          <cell r="N7399">
            <v>2.4349300000000001E-2</v>
          </cell>
          <cell r="O7399">
            <v>56548</v>
          </cell>
        </row>
        <row r="7400">
          <cell r="A7400" t="str">
            <v>Residential</v>
          </cell>
          <cell r="B7400">
            <v>7</v>
          </cell>
          <cell r="C7400" t="str">
            <v>All</v>
          </cell>
          <cell r="D7400" t="str">
            <v>All</v>
          </cell>
          <cell r="E7400" t="str">
            <v>Building Age: &gt; 20 YEARS</v>
          </cell>
          <cell r="F7400">
            <v>63.086100000000002</v>
          </cell>
          <cell r="G7400">
            <v>0.71028749999999996</v>
          </cell>
          <cell r="H7400">
            <v>0.74161370000000004</v>
          </cell>
          <cell r="I7400">
            <v>-2.44669E-2</v>
          </cell>
          <cell r="J7400">
            <v>-1.00117E-2</v>
          </cell>
          <cell r="K7400">
            <v>0</v>
          </cell>
          <cell r="L7400">
            <v>1.00117E-2</v>
          </cell>
          <cell r="M7400">
            <v>2.44669E-2</v>
          </cell>
          <cell r="N7400">
            <v>2.44669E-2</v>
          </cell>
          <cell r="O7400">
            <v>56548</v>
          </cell>
        </row>
        <row r="7401">
          <cell r="A7401" t="str">
            <v>Residential</v>
          </cell>
          <cell r="B7401">
            <v>8</v>
          </cell>
          <cell r="C7401" t="str">
            <v>All</v>
          </cell>
          <cell r="D7401" t="str">
            <v>All</v>
          </cell>
          <cell r="E7401" t="str">
            <v>Building Age: &gt; 20 YEARS</v>
          </cell>
          <cell r="F7401">
            <v>64.145700000000005</v>
          </cell>
          <cell r="G7401">
            <v>0.78179739999999998</v>
          </cell>
          <cell r="H7401">
            <v>0.811226</v>
          </cell>
          <cell r="I7401">
            <v>-2.46749E-2</v>
          </cell>
          <cell r="J7401">
            <v>-1.00968E-2</v>
          </cell>
          <cell r="K7401">
            <v>0</v>
          </cell>
          <cell r="L7401">
            <v>1.00968E-2</v>
          </cell>
          <cell r="M7401">
            <v>2.46749E-2</v>
          </cell>
          <cell r="N7401">
            <v>2.46749E-2</v>
          </cell>
          <cell r="O7401">
            <v>56548</v>
          </cell>
        </row>
        <row r="7402">
          <cell r="A7402" t="str">
            <v>Residential</v>
          </cell>
          <cell r="B7402">
            <v>9</v>
          </cell>
          <cell r="C7402" t="str">
            <v>All</v>
          </cell>
          <cell r="D7402" t="str">
            <v>All</v>
          </cell>
          <cell r="E7402" t="str">
            <v>Building Age: &gt; 20 YEARS</v>
          </cell>
          <cell r="F7402">
            <v>68.276899999999998</v>
          </cell>
          <cell r="G7402">
            <v>0.75619029999999998</v>
          </cell>
          <cell r="H7402">
            <v>0.7807733</v>
          </cell>
          <cell r="I7402">
            <v>-2.50371E-2</v>
          </cell>
          <cell r="J7402">
            <v>-1.0245000000000001E-2</v>
          </cell>
          <cell r="K7402">
            <v>0</v>
          </cell>
          <cell r="L7402">
            <v>1.0245000000000001E-2</v>
          </cell>
          <cell r="M7402">
            <v>2.50371E-2</v>
          </cell>
          <cell r="N7402">
            <v>2.50371E-2</v>
          </cell>
          <cell r="O7402">
            <v>56548</v>
          </cell>
        </row>
        <row r="7403">
          <cell r="A7403" t="str">
            <v>Residential</v>
          </cell>
          <cell r="B7403">
            <v>10</v>
          </cell>
          <cell r="C7403" t="str">
            <v>All</v>
          </cell>
          <cell r="D7403" t="str">
            <v>All</v>
          </cell>
          <cell r="E7403" t="str">
            <v>Building Age: &gt; 20 YEARS</v>
          </cell>
          <cell r="F7403">
            <v>73.0214</v>
          </cell>
          <cell r="G7403">
            <v>0.77458470000000001</v>
          </cell>
          <cell r="H7403">
            <v>0.78783069999999999</v>
          </cell>
          <cell r="I7403">
            <v>-2.5922600000000001E-2</v>
          </cell>
          <cell r="J7403">
            <v>-1.06073E-2</v>
          </cell>
          <cell r="K7403">
            <v>0</v>
          </cell>
          <cell r="L7403">
            <v>1.06073E-2</v>
          </cell>
          <cell r="M7403">
            <v>2.5922600000000001E-2</v>
          </cell>
          <cell r="N7403">
            <v>2.5922600000000001E-2</v>
          </cell>
          <cell r="O7403">
            <v>56548</v>
          </cell>
        </row>
        <row r="7404">
          <cell r="A7404" t="str">
            <v>Residential</v>
          </cell>
          <cell r="B7404">
            <v>11</v>
          </cell>
          <cell r="C7404" t="str">
            <v>All</v>
          </cell>
          <cell r="D7404" t="str">
            <v>All</v>
          </cell>
          <cell r="E7404" t="str">
            <v>Building Age: &gt; 20 YEARS</v>
          </cell>
          <cell r="F7404">
            <v>78.1083</v>
          </cell>
          <cell r="G7404">
            <v>0.80463929999999995</v>
          </cell>
          <cell r="H7404">
            <v>0.82948270000000002</v>
          </cell>
          <cell r="I7404">
            <v>-2.6335399999999998E-2</v>
          </cell>
          <cell r="J7404">
            <v>-1.07762E-2</v>
          </cell>
          <cell r="K7404">
            <v>0</v>
          </cell>
          <cell r="L7404">
            <v>1.07762E-2</v>
          </cell>
          <cell r="M7404">
            <v>2.6335399999999998E-2</v>
          </cell>
          <cell r="N7404">
            <v>2.6335399999999998E-2</v>
          </cell>
          <cell r="O7404">
            <v>56548</v>
          </cell>
        </row>
        <row r="7405">
          <cell r="A7405" t="str">
            <v>Residential</v>
          </cell>
          <cell r="B7405">
            <v>12</v>
          </cell>
          <cell r="C7405" t="str">
            <v>All</v>
          </cell>
          <cell r="D7405" t="str">
            <v>All</v>
          </cell>
          <cell r="E7405" t="str">
            <v>Building Age: &gt; 20 YEARS</v>
          </cell>
          <cell r="F7405">
            <v>82.635800000000003</v>
          </cell>
          <cell r="G7405">
            <v>0.90232040000000002</v>
          </cell>
          <cell r="H7405">
            <v>0.87403629999999999</v>
          </cell>
          <cell r="I7405">
            <v>-2.5920200000000001E-2</v>
          </cell>
          <cell r="J7405">
            <v>-1.0606300000000001E-2</v>
          </cell>
          <cell r="K7405">
            <v>0</v>
          </cell>
          <cell r="L7405">
            <v>1.0606300000000001E-2</v>
          </cell>
          <cell r="M7405">
            <v>2.5920200000000001E-2</v>
          </cell>
          <cell r="N7405">
            <v>2.5920200000000001E-2</v>
          </cell>
          <cell r="O7405">
            <v>56548</v>
          </cell>
        </row>
        <row r="7406">
          <cell r="A7406" t="str">
            <v>Residential</v>
          </cell>
          <cell r="B7406">
            <v>13</v>
          </cell>
          <cell r="C7406" t="str">
            <v>All</v>
          </cell>
          <cell r="D7406" t="str">
            <v>All</v>
          </cell>
          <cell r="E7406" t="str">
            <v>Building Age: &gt; 20 YEARS</v>
          </cell>
          <cell r="F7406">
            <v>86.121600000000001</v>
          </cell>
          <cell r="G7406">
            <v>1.046977</v>
          </cell>
          <cell r="H7406">
            <v>1.0208969999999999</v>
          </cell>
          <cell r="I7406">
            <v>-2.66489E-2</v>
          </cell>
          <cell r="J7406">
            <v>-1.0904499999999999E-2</v>
          </cell>
          <cell r="K7406">
            <v>0</v>
          </cell>
          <cell r="L7406">
            <v>1.0904499999999999E-2</v>
          </cell>
          <cell r="M7406">
            <v>2.66489E-2</v>
          </cell>
          <cell r="N7406">
            <v>2.66489E-2</v>
          </cell>
          <cell r="O7406">
            <v>56548</v>
          </cell>
        </row>
        <row r="7407">
          <cell r="A7407" t="str">
            <v>Residential</v>
          </cell>
          <cell r="B7407">
            <v>14</v>
          </cell>
          <cell r="C7407" t="str">
            <v>All</v>
          </cell>
          <cell r="D7407" t="str">
            <v>All</v>
          </cell>
          <cell r="E7407" t="str">
            <v>Building Age: &gt; 20 YEARS</v>
          </cell>
          <cell r="F7407">
            <v>89.290800000000004</v>
          </cell>
          <cell r="G7407">
            <v>1.235439</v>
          </cell>
          <cell r="H7407">
            <v>1.2425459999999999</v>
          </cell>
          <cell r="I7407">
            <v>-2.88087E-2</v>
          </cell>
          <cell r="J7407">
            <v>-1.17883E-2</v>
          </cell>
          <cell r="K7407">
            <v>0</v>
          </cell>
          <cell r="L7407">
            <v>1.17883E-2</v>
          </cell>
          <cell r="M7407">
            <v>2.88087E-2</v>
          </cell>
          <cell r="N7407">
            <v>2.88087E-2</v>
          </cell>
          <cell r="O7407">
            <v>56548</v>
          </cell>
        </row>
        <row r="7408">
          <cell r="A7408" t="str">
            <v>Residential</v>
          </cell>
          <cell r="B7408">
            <v>15</v>
          </cell>
          <cell r="C7408" t="str">
            <v>All</v>
          </cell>
          <cell r="D7408" t="str">
            <v>All</v>
          </cell>
          <cell r="E7408" t="str">
            <v>Building Age: &gt; 20 YEARS</v>
          </cell>
          <cell r="F7408">
            <v>92.210700000000003</v>
          </cell>
          <cell r="G7408">
            <v>1.498218</v>
          </cell>
          <cell r="H7408">
            <v>1.5206329999999999</v>
          </cell>
          <cell r="I7408">
            <v>-2.9858800000000001E-2</v>
          </cell>
          <cell r="J7408">
            <v>-1.2218E-2</v>
          </cell>
          <cell r="K7408">
            <v>0</v>
          </cell>
          <cell r="L7408">
            <v>1.2218E-2</v>
          </cell>
          <cell r="M7408">
            <v>2.9858800000000001E-2</v>
          </cell>
          <cell r="N7408">
            <v>2.9858800000000001E-2</v>
          </cell>
          <cell r="O7408">
            <v>56548</v>
          </cell>
        </row>
        <row r="7409">
          <cell r="A7409" t="str">
            <v>Residential</v>
          </cell>
          <cell r="B7409">
            <v>16</v>
          </cell>
          <cell r="C7409" t="str">
            <v>All</v>
          </cell>
          <cell r="D7409" t="str">
            <v>All</v>
          </cell>
          <cell r="E7409" t="str">
            <v>Building Age: &gt; 20 YEARS</v>
          </cell>
          <cell r="F7409">
            <v>94.211600000000004</v>
          </cell>
          <cell r="G7409">
            <v>1.802711</v>
          </cell>
          <cell r="H7409">
            <v>1.693295</v>
          </cell>
          <cell r="I7409">
            <v>-3.0414099999999999E-2</v>
          </cell>
          <cell r="J7409">
            <v>-1.24452E-2</v>
          </cell>
          <cell r="K7409">
            <v>0</v>
          </cell>
          <cell r="L7409">
            <v>1.24452E-2</v>
          </cell>
          <cell r="M7409">
            <v>3.0414099999999999E-2</v>
          </cell>
          <cell r="N7409">
            <v>3.0414099999999999E-2</v>
          </cell>
          <cell r="O7409">
            <v>56548</v>
          </cell>
        </row>
        <row r="7410">
          <cell r="A7410" t="str">
            <v>Residential</v>
          </cell>
          <cell r="B7410">
            <v>17</v>
          </cell>
          <cell r="C7410" t="str">
            <v>All</v>
          </cell>
          <cell r="D7410" t="str">
            <v>All</v>
          </cell>
          <cell r="E7410" t="str">
            <v>Building Age: &gt; 20 YEARS</v>
          </cell>
          <cell r="F7410">
            <v>95.208500000000001</v>
          </cell>
          <cell r="G7410">
            <v>2.0622799999999999</v>
          </cell>
          <cell r="H7410">
            <v>1.777023</v>
          </cell>
          <cell r="I7410">
            <v>-3.0165600000000001E-2</v>
          </cell>
          <cell r="J7410">
            <v>-1.23435E-2</v>
          </cell>
          <cell r="K7410">
            <v>0</v>
          </cell>
          <cell r="L7410">
            <v>1.23435E-2</v>
          </cell>
          <cell r="M7410">
            <v>3.0165600000000001E-2</v>
          </cell>
          <cell r="N7410">
            <v>3.0165600000000001E-2</v>
          </cell>
          <cell r="O7410">
            <v>56548</v>
          </cell>
        </row>
        <row r="7411">
          <cell r="A7411" t="str">
            <v>Residential</v>
          </cell>
          <cell r="B7411">
            <v>18</v>
          </cell>
          <cell r="C7411" t="str">
            <v>All</v>
          </cell>
          <cell r="D7411" t="str">
            <v>All</v>
          </cell>
          <cell r="E7411" t="str">
            <v>Building Age: &gt; 20 YEARS</v>
          </cell>
          <cell r="F7411">
            <v>94.416399999999996</v>
          </cell>
          <cell r="G7411">
            <v>2.2713939999999999</v>
          </cell>
          <cell r="H7411">
            <v>1.970404</v>
          </cell>
          <cell r="I7411">
            <v>-3.1716099999999997E-2</v>
          </cell>
          <cell r="J7411">
            <v>-1.2978E-2</v>
          </cell>
          <cell r="K7411">
            <v>0</v>
          </cell>
          <cell r="L7411">
            <v>1.2978E-2</v>
          </cell>
          <cell r="M7411">
            <v>3.1716099999999997E-2</v>
          </cell>
          <cell r="N7411">
            <v>3.1716099999999997E-2</v>
          </cell>
          <cell r="O7411">
            <v>56548</v>
          </cell>
        </row>
        <row r="7412">
          <cell r="A7412" t="str">
            <v>Residential</v>
          </cell>
          <cell r="B7412">
            <v>19</v>
          </cell>
          <cell r="C7412" t="str">
            <v>All</v>
          </cell>
          <cell r="D7412" t="str">
            <v>All</v>
          </cell>
          <cell r="E7412" t="str">
            <v>Building Age: &gt; 20 YEARS</v>
          </cell>
          <cell r="F7412">
            <v>92.157899999999998</v>
          </cell>
          <cell r="G7412">
            <v>2.2286869999999999</v>
          </cell>
          <cell r="H7412">
            <v>2.0725959999999999</v>
          </cell>
          <cell r="I7412">
            <v>-3.22869E-2</v>
          </cell>
          <cell r="J7412">
            <v>-1.3211499999999999E-2</v>
          </cell>
          <cell r="K7412">
            <v>0</v>
          </cell>
          <cell r="L7412">
            <v>1.3211499999999999E-2</v>
          </cell>
          <cell r="M7412">
            <v>3.22869E-2</v>
          </cell>
          <cell r="N7412">
            <v>3.22869E-2</v>
          </cell>
          <cell r="O7412">
            <v>56548</v>
          </cell>
        </row>
        <row r="7413">
          <cell r="A7413" t="str">
            <v>Residential</v>
          </cell>
          <cell r="B7413">
            <v>20</v>
          </cell>
          <cell r="C7413" t="str">
            <v>All</v>
          </cell>
          <cell r="D7413" t="str">
            <v>All</v>
          </cell>
          <cell r="E7413" t="str">
            <v>Building Age: &gt; 20 YEARS</v>
          </cell>
          <cell r="F7413">
            <v>88.199600000000004</v>
          </cell>
          <cell r="G7413">
            <v>2.0497779999999999</v>
          </cell>
          <cell r="H7413">
            <v>2.4397190000000002</v>
          </cell>
          <cell r="I7413">
            <v>-2.9447500000000001E-2</v>
          </cell>
          <cell r="J7413">
            <v>-1.20497E-2</v>
          </cell>
          <cell r="K7413">
            <v>0</v>
          </cell>
          <cell r="L7413">
            <v>1.20497E-2</v>
          </cell>
          <cell r="M7413">
            <v>2.9447500000000001E-2</v>
          </cell>
          <cell r="N7413">
            <v>2.9447500000000001E-2</v>
          </cell>
          <cell r="O7413">
            <v>56548</v>
          </cell>
        </row>
        <row r="7414">
          <cell r="A7414" t="str">
            <v>Residential</v>
          </cell>
          <cell r="B7414">
            <v>21</v>
          </cell>
          <cell r="C7414" t="str">
            <v>All</v>
          </cell>
          <cell r="D7414" t="str">
            <v>All</v>
          </cell>
          <cell r="E7414" t="str">
            <v>Building Age: &gt; 20 YEARS</v>
          </cell>
          <cell r="F7414">
            <v>83.710499999999996</v>
          </cell>
          <cell r="G7414">
            <v>1.851596</v>
          </cell>
          <cell r="H7414">
            <v>2.2107450000000002</v>
          </cell>
          <cell r="I7414">
            <v>-2.8594899999999999E-2</v>
          </cell>
          <cell r="J7414">
            <v>-1.1700800000000001E-2</v>
          </cell>
          <cell r="K7414">
            <v>0</v>
          </cell>
          <cell r="L7414">
            <v>1.1700800000000001E-2</v>
          </cell>
          <cell r="M7414">
            <v>2.8594899999999999E-2</v>
          </cell>
          <cell r="N7414">
            <v>2.8594899999999999E-2</v>
          </cell>
          <cell r="O7414">
            <v>56548</v>
          </cell>
        </row>
        <row r="7415">
          <cell r="A7415" t="str">
            <v>Residential</v>
          </cell>
          <cell r="B7415">
            <v>22</v>
          </cell>
          <cell r="C7415" t="str">
            <v>All</v>
          </cell>
          <cell r="D7415" t="str">
            <v>All</v>
          </cell>
          <cell r="E7415" t="str">
            <v>Building Age: &gt; 20 YEARS</v>
          </cell>
          <cell r="F7415">
            <v>80.855900000000005</v>
          </cell>
          <cell r="G7415">
            <v>1.559132</v>
          </cell>
          <cell r="H7415">
            <v>1.761288</v>
          </cell>
          <cell r="I7415">
            <v>-2.8029999999999999E-2</v>
          </cell>
          <cell r="J7415">
            <v>-1.1469699999999999E-2</v>
          </cell>
          <cell r="K7415">
            <v>0</v>
          </cell>
          <cell r="L7415">
            <v>1.1469699999999999E-2</v>
          </cell>
          <cell r="M7415">
            <v>2.8029999999999999E-2</v>
          </cell>
          <cell r="N7415">
            <v>2.8029999999999999E-2</v>
          </cell>
          <cell r="O7415">
            <v>56548</v>
          </cell>
        </row>
        <row r="7416">
          <cell r="A7416" t="str">
            <v>Residential</v>
          </cell>
          <cell r="B7416">
            <v>23</v>
          </cell>
          <cell r="C7416" t="str">
            <v>All</v>
          </cell>
          <cell r="D7416" t="str">
            <v>All</v>
          </cell>
          <cell r="E7416" t="str">
            <v>Building Age: &gt; 20 YEARS</v>
          </cell>
          <cell r="F7416">
            <v>78.051699999999997</v>
          </cell>
          <cell r="G7416">
            <v>1.228637</v>
          </cell>
          <cell r="H7416">
            <v>1.3772420000000001</v>
          </cell>
          <cell r="I7416">
            <v>-2.71828E-2</v>
          </cell>
          <cell r="J7416">
            <v>-1.1122999999999999E-2</v>
          </cell>
          <cell r="K7416">
            <v>0</v>
          </cell>
          <cell r="L7416">
            <v>1.1122999999999999E-2</v>
          </cell>
          <cell r="M7416">
            <v>2.71828E-2</v>
          </cell>
          <cell r="N7416">
            <v>2.71828E-2</v>
          </cell>
          <cell r="O7416">
            <v>56548</v>
          </cell>
        </row>
        <row r="7417">
          <cell r="A7417" t="str">
            <v>Residential</v>
          </cell>
          <cell r="B7417">
            <v>24</v>
          </cell>
          <cell r="C7417" t="str">
            <v>All</v>
          </cell>
          <cell r="D7417" t="str">
            <v>All</v>
          </cell>
          <cell r="E7417" t="str">
            <v>Building Age: &gt; 20 YEARS</v>
          </cell>
          <cell r="F7417">
            <v>76.133799999999994</v>
          </cell>
          <cell r="G7417">
            <v>0.93761589999999995</v>
          </cell>
          <cell r="H7417">
            <v>1.0467420000000001</v>
          </cell>
          <cell r="I7417">
            <v>-2.8711400000000002E-2</v>
          </cell>
          <cell r="J7417">
            <v>-1.17485E-2</v>
          </cell>
          <cell r="K7417">
            <v>0</v>
          </cell>
          <cell r="L7417">
            <v>1.17485E-2</v>
          </cell>
          <cell r="M7417">
            <v>2.8711400000000002E-2</v>
          </cell>
          <cell r="N7417">
            <v>2.8711400000000002E-2</v>
          </cell>
          <cell r="O7417">
            <v>56548</v>
          </cell>
        </row>
        <row r="7418">
          <cell r="A7418" t="str">
            <v>Residential</v>
          </cell>
          <cell r="B7418">
            <v>1</v>
          </cell>
          <cell r="C7418" t="str">
            <v>All</v>
          </cell>
          <cell r="D7418" t="str">
            <v>All</v>
          </cell>
          <cell r="E7418" t="str">
            <v>Building Age: 10 - 20 YEARS</v>
          </cell>
          <cell r="F7418">
            <v>68.201700000000002</v>
          </cell>
          <cell r="G7418">
            <v>0.67932939999999997</v>
          </cell>
          <cell r="H7418">
            <v>0.72454859999999999</v>
          </cell>
          <cell r="I7418">
            <v>-4.1046399999999997E-2</v>
          </cell>
          <cell r="J7418">
            <v>-1.67958E-2</v>
          </cell>
          <cell r="K7418">
            <v>0</v>
          </cell>
          <cell r="L7418">
            <v>1.67958E-2</v>
          </cell>
          <cell r="M7418">
            <v>4.1046399999999997E-2</v>
          </cell>
          <cell r="N7418">
            <v>4.1046399999999997E-2</v>
          </cell>
          <cell r="O7418">
            <v>20062</v>
          </cell>
        </row>
        <row r="7419">
          <cell r="A7419" t="str">
            <v>Residential</v>
          </cell>
          <cell r="B7419">
            <v>2</v>
          </cell>
          <cell r="C7419" t="str">
            <v>All</v>
          </cell>
          <cell r="D7419" t="str">
            <v>All</v>
          </cell>
          <cell r="E7419" t="str">
            <v>Building Age: 10 - 20 YEARS</v>
          </cell>
          <cell r="F7419">
            <v>66.352099999999993</v>
          </cell>
          <cell r="G7419">
            <v>0.58669099999999996</v>
          </cell>
          <cell r="H7419">
            <v>0.60015510000000005</v>
          </cell>
          <cell r="I7419">
            <v>-4.0872199999999997E-2</v>
          </cell>
          <cell r="J7419">
            <v>-1.6724599999999999E-2</v>
          </cell>
          <cell r="K7419">
            <v>0</v>
          </cell>
          <cell r="L7419">
            <v>1.6724599999999999E-2</v>
          </cell>
          <cell r="M7419">
            <v>4.0872199999999997E-2</v>
          </cell>
          <cell r="N7419">
            <v>4.0872199999999997E-2</v>
          </cell>
          <cell r="O7419">
            <v>20062</v>
          </cell>
        </row>
        <row r="7420">
          <cell r="A7420" t="str">
            <v>Residential</v>
          </cell>
          <cell r="B7420">
            <v>3</v>
          </cell>
          <cell r="C7420" t="str">
            <v>All</v>
          </cell>
          <cell r="D7420" t="str">
            <v>All</v>
          </cell>
          <cell r="E7420" t="str">
            <v>Building Age: 10 - 20 YEARS</v>
          </cell>
          <cell r="F7420">
            <v>65.116200000000006</v>
          </cell>
          <cell r="G7420">
            <v>0.54329559999999999</v>
          </cell>
          <cell r="H7420">
            <v>0.55513000000000001</v>
          </cell>
          <cell r="I7420">
            <v>-4.0414800000000001E-2</v>
          </cell>
          <cell r="J7420">
            <v>-1.6537400000000001E-2</v>
          </cell>
          <cell r="K7420">
            <v>0</v>
          </cell>
          <cell r="L7420">
            <v>1.6537400000000001E-2</v>
          </cell>
          <cell r="M7420">
            <v>4.0414800000000001E-2</v>
          </cell>
          <cell r="N7420">
            <v>4.0414800000000001E-2</v>
          </cell>
          <cell r="O7420">
            <v>20062</v>
          </cell>
        </row>
        <row r="7421">
          <cell r="A7421" t="str">
            <v>Residential</v>
          </cell>
          <cell r="B7421">
            <v>4</v>
          </cell>
          <cell r="C7421" t="str">
            <v>All</v>
          </cell>
          <cell r="D7421" t="str">
            <v>All</v>
          </cell>
          <cell r="E7421" t="str">
            <v>Building Age: 10 - 20 YEARS</v>
          </cell>
          <cell r="F7421">
            <v>64.204099999999997</v>
          </cell>
          <cell r="G7421">
            <v>0.53319729999999999</v>
          </cell>
          <cell r="H7421">
            <v>0.54522729999999997</v>
          </cell>
          <cell r="I7421">
            <v>-4.0293900000000001E-2</v>
          </cell>
          <cell r="J7421">
            <v>-1.64879E-2</v>
          </cell>
          <cell r="K7421">
            <v>0</v>
          </cell>
          <cell r="L7421">
            <v>1.64879E-2</v>
          </cell>
          <cell r="M7421">
            <v>4.0293900000000001E-2</v>
          </cell>
          <cell r="N7421">
            <v>4.0293900000000001E-2</v>
          </cell>
          <cell r="O7421">
            <v>20062</v>
          </cell>
        </row>
        <row r="7422">
          <cell r="A7422" t="str">
            <v>Residential</v>
          </cell>
          <cell r="B7422">
            <v>5</v>
          </cell>
          <cell r="C7422" t="str">
            <v>All</v>
          </cell>
          <cell r="D7422" t="str">
            <v>All</v>
          </cell>
          <cell r="E7422" t="str">
            <v>Building Age: 10 - 20 YEARS</v>
          </cell>
          <cell r="F7422">
            <v>63.482799999999997</v>
          </cell>
          <cell r="G7422">
            <v>0.53598319999999999</v>
          </cell>
          <cell r="H7422">
            <v>0.56612799999999996</v>
          </cell>
          <cell r="I7422">
            <v>-4.0202300000000003E-2</v>
          </cell>
          <cell r="J7422">
            <v>-1.64504E-2</v>
          </cell>
          <cell r="K7422">
            <v>0</v>
          </cell>
          <cell r="L7422">
            <v>1.64504E-2</v>
          </cell>
          <cell r="M7422">
            <v>4.0202300000000003E-2</v>
          </cell>
          <cell r="N7422">
            <v>4.0202300000000003E-2</v>
          </cell>
          <cell r="O7422">
            <v>20062</v>
          </cell>
        </row>
        <row r="7423">
          <cell r="A7423" t="str">
            <v>Residential</v>
          </cell>
          <cell r="B7423">
            <v>6</v>
          </cell>
          <cell r="C7423" t="str">
            <v>All</v>
          </cell>
          <cell r="D7423" t="str">
            <v>All</v>
          </cell>
          <cell r="E7423" t="str">
            <v>Building Age: 10 - 20 YEARS</v>
          </cell>
          <cell r="F7423">
            <v>62.965400000000002</v>
          </cell>
          <cell r="G7423">
            <v>0.59492489999999998</v>
          </cell>
          <cell r="H7423">
            <v>0.60704389999999997</v>
          </cell>
          <cell r="I7423">
            <v>-4.0331199999999998E-2</v>
          </cell>
          <cell r="J7423">
            <v>-1.6503199999999999E-2</v>
          </cell>
          <cell r="K7423">
            <v>0</v>
          </cell>
          <cell r="L7423">
            <v>1.6503199999999999E-2</v>
          </cell>
          <cell r="M7423">
            <v>4.0331199999999998E-2</v>
          </cell>
          <cell r="N7423">
            <v>4.0331199999999998E-2</v>
          </cell>
          <cell r="O7423">
            <v>20062</v>
          </cell>
        </row>
        <row r="7424">
          <cell r="A7424" t="str">
            <v>Residential</v>
          </cell>
          <cell r="B7424">
            <v>7</v>
          </cell>
          <cell r="C7424" t="str">
            <v>All</v>
          </cell>
          <cell r="D7424" t="str">
            <v>All</v>
          </cell>
          <cell r="E7424" t="str">
            <v>Building Age: 10 - 20 YEARS</v>
          </cell>
          <cell r="F7424">
            <v>62.057099999999998</v>
          </cell>
          <cell r="G7424">
            <v>0.70454779999999995</v>
          </cell>
          <cell r="H7424">
            <v>0.75900809999999996</v>
          </cell>
          <cell r="I7424">
            <v>-4.0457300000000002E-2</v>
          </cell>
          <cell r="J7424">
            <v>-1.6554800000000001E-2</v>
          </cell>
          <cell r="K7424">
            <v>0</v>
          </cell>
          <cell r="L7424">
            <v>1.6554800000000001E-2</v>
          </cell>
          <cell r="M7424">
            <v>4.0457300000000002E-2</v>
          </cell>
          <cell r="N7424">
            <v>4.0457300000000002E-2</v>
          </cell>
          <cell r="O7424">
            <v>20062</v>
          </cell>
        </row>
        <row r="7425">
          <cell r="A7425" t="str">
            <v>Residential</v>
          </cell>
          <cell r="B7425">
            <v>8</v>
          </cell>
          <cell r="C7425" t="str">
            <v>All</v>
          </cell>
          <cell r="D7425" t="str">
            <v>All</v>
          </cell>
          <cell r="E7425" t="str">
            <v>Building Age: 10 - 20 YEARS</v>
          </cell>
          <cell r="F7425">
            <v>63.206699999999998</v>
          </cell>
          <cell r="G7425">
            <v>0.77733370000000002</v>
          </cell>
          <cell r="H7425">
            <v>0.8024772</v>
          </cell>
          <cell r="I7425">
            <v>-4.0839599999999997E-2</v>
          </cell>
          <cell r="J7425">
            <v>-1.6711199999999999E-2</v>
          </cell>
          <cell r="K7425">
            <v>0</v>
          </cell>
          <cell r="L7425">
            <v>1.6711199999999999E-2</v>
          </cell>
          <cell r="M7425">
            <v>4.0839599999999997E-2</v>
          </cell>
          <cell r="N7425">
            <v>4.0839599999999997E-2</v>
          </cell>
          <cell r="O7425">
            <v>20062</v>
          </cell>
        </row>
        <row r="7426">
          <cell r="A7426" t="str">
            <v>Residential</v>
          </cell>
          <cell r="B7426">
            <v>9</v>
          </cell>
          <cell r="C7426" t="str">
            <v>All</v>
          </cell>
          <cell r="D7426" t="str">
            <v>All</v>
          </cell>
          <cell r="E7426" t="str">
            <v>Building Age: 10 - 20 YEARS</v>
          </cell>
          <cell r="F7426">
            <v>67.687700000000007</v>
          </cell>
          <cell r="G7426">
            <v>0.70813919999999997</v>
          </cell>
          <cell r="H7426">
            <v>0.72823919999999998</v>
          </cell>
          <cell r="I7426">
            <v>-4.1339300000000002E-2</v>
          </cell>
          <cell r="J7426">
            <v>-1.6915699999999999E-2</v>
          </cell>
          <cell r="K7426">
            <v>0</v>
          </cell>
          <cell r="L7426">
            <v>1.6915699999999999E-2</v>
          </cell>
          <cell r="M7426">
            <v>4.1339300000000002E-2</v>
          </cell>
          <cell r="N7426">
            <v>4.1339300000000002E-2</v>
          </cell>
          <cell r="O7426">
            <v>20062</v>
          </cell>
        </row>
        <row r="7427">
          <cell r="A7427" t="str">
            <v>Residential</v>
          </cell>
          <cell r="B7427">
            <v>10</v>
          </cell>
          <cell r="C7427" t="str">
            <v>All</v>
          </cell>
          <cell r="D7427" t="str">
            <v>All</v>
          </cell>
          <cell r="E7427" t="str">
            <v>Building Age: 10 - 20 YEARS</v>
          </cell>
          <cell r="F7427">
            <v>72.503299999999996</v>
          </cell>
          <cell r="G7427">
            <v>0.6984707</v>
          </cell>
          <cell r="H7427">
            <v>0.74755689999999997</v>
          </cell>
          <cell r="I7427">
            <v>-4.2090500000000003E-2</v>
          </cell>
          <cell r="J7427">
            <v>-1.7223100000000002E-2</v>
          </cell>
          <cell r="K7427">
            <v>0</v>
          </cell>
          <cell r="L7427">
            <v>1.7223100000000002E-2</v>
          </cell>
          <cell r="M7427">
            <v>4.2090500000000003E-2</v>
          </cell>
          <cell r="N7427">
            <v>4.2090500000000003E-2</v>
          </cell>
          <cell r="O7427">
            <v>20062</v>
          </cell>
        </row>
        <row r="7428">
          <cell r="A7428" t="str">
            <v>Residential</v>
          </cell>
          <cell r="B7428">
            <v>11</v>
          </cell>
          <cell r="C7428" t="str">
            <v>All</v>
          </cell>
          <cell r="D7428" t="str">
            <v>All</v>
          </cell>
          <cell r="E7428" t="str">
            <v>Building Age: 10 - 20 YEARS</v>
          </cell>
          <cell r="F7428">
            <v>77.495599999999996</v>
          </cell>
          <cell r="G7428">
            <v>0.76685599999999998</v>
          </cell>
          <cell r="H7428">
            <v>0.79286429999999997</v>
          </cell>
          <cell r="I7428">
            <v>-4.3198199999999999E-2</v>
          </cell>
          <cell r="J7428">
            <v>-1.7676299999999999E-2</v>
          </cell>
          <cell r="K7428">
            <v>0</v>
          </cell>
          <cell r="L7428">
            <v>1.7676299999999999E-2</v>
          </cell>
          <cell r="M7428">
            <v>4.3198199999999999E-2</v>
          </cell>
          <cell r="N7428">
            <v>4.3198199999999999E-2</v>
          </cell>
          <cell r="O7428">
            <v>20062</v>
          </cell>
        </row>
        <row r="7429">
          <cell r="A7429" t="str">
            <v>Residential</v>
          </cell>
          <cell r="B7429">
            <v>12</v>
          </cell>
          <cell r="C7429" t="str">
            <v>All</v>
          </cell>
          <cell r="D7429" t="str">
            <v>All</v>
          </cell>
          <cell r="E7429" t="str">
            <v>Building Age: 10 - 20 YEARS</v>
          </cell>
          <cell r="F7429">
            <v>81.964200000000005</v>
          </cell>
          <cell r="G7429">
            <v>0.8659443</v>
          </cell>
          <cell r="H7429">
            <v>0.88532330000000004</v>
          </cell>
          <cell r="I7429">
            <v>-4.3970700000000001E-2</v>
          </cell>
          <cell r="J7429">
            <v>-1.7992500000000002E-2</v>
          </cell>
          <cell r="K7429">
            <v>0</v>
          </cell>
          <cell r="L7429">
            <v>1.7992500000000002E-2</v>
          </cell>
          <cell r="M7429">
            <v>4.3970700000000001E-2</v>
          </cell>
          <cell r="N7429">
            <v>4.3970700000000001E-2</v>
          </cell>
          <cell r="O7429">
            <v>20062</v>
          </cell>
        </row>
        <row r="7430">
          <cell r="A7430" t="str">
            <v>Residential</v>
          </cell>
          <cell r="B7430">
            <v>13</v>
          </cell>
          <cell r="C7430" t="str">
            <v>All</v>
          </cell>
          <cell r="D7430" t="str">
            <v>All</v>
          </cell>
          <cell r="E7430" t="str">
            <v>Building Age: 10 - 20 YEARS</v>
          </cell>
          <cell r="F7430">
            <v>85.429500000000004</v>
          </cell>
          <cell r="G7430">
            <v>1.0083009999999999</v>
          </cell>
          <cell r="H7430">
            <v>0.98770860000000005</v>
          </cell>
          <cell r="I7430">
            <v>-4.4083299999999999E-2</v>
          </cell>
          <cell r="J7430">
            <v>-1.8038499999999999E-2</v>
          </cell>
          <cell r="K7430">
            <v>0</v>
          </cell>
          <cell r="L7430">
            <v>1.8038499999999999E-2</v>
          </cell>
          <cell r="M7430">
            <v>4.4083299999999999E-2</v>
          </cell>
          <cell r="N7430">
            <v>4.4083299999999999E-2</v>
          </cell>
          <cell r="O7430">
            <v>20062</v>
          </cell>
        </row>
        <row r="7431">
          <cell r="A7431" t="str">
            <v>Residential</v>
          </cell>
          <cell r="B7431">
            <v>14</v>
          </cell>
          <cell r="C7431" t="str">
            <v>All</v>
          </cell>
          <cell r="D7431" t="str">
            <v>All</v>
          </cell>
          <cell r="E7431" t="str">
            <v>Building Age: 10 - 20 YEARS</v>
          </cell>
          <cell r="F7431">
            <v>88.558199999999999</v>
          </cell>
          <cell r="G7431">
            <v>1.200612</v>
          </cell>
          <cell r="H7431">
            <v>1.179835</v>
          </cell>
          <cell r="I7431">
            <v>-4.4619199999999998E-2</v>
          </cell>
          <cell r="J7431">
            <v>-1.8257800000000001E-2</v>
          </cell>
          <cell r="K7431">
            <v>0</v>
          </cell>
          <cell r="L7431">
            <v>1.8257800000000001E-2</v>
          </cell>
          <cell r="M7431">
            <v>4.4619199999999998E-2</v>
          </cell>
          <cell r="N7431">
            <v>4.4619199999999998E-2</v>
          </cell>
          <cell r="O7431">
            <v>20062</v>
          </cell>
        </row>
        <row r="7432">
          <cell r="A7432" t="str">
            <v>Residential</v>
          </cell>
          <cell r="B7432">
            <v>15</v>
          </cell>
          <cell r="C7432" t="str">
            <v>All</v>
          </cell>
          <cell r="D7432" t="str">
            <v>All</v>
          </cell>
          <cell r="E7432" t="str">
            <v>Building Age: 10 - 20 YEARS</v>
          </cell>
          <cell r="F7432">
            <v>91.518699999999995</v>
          </cell>
          <cell r="G7432">
            <v>1.417281</v>
          </cell>
          <cell r="H7432">
            <v>1.4132629999999999</v>
          </cell>
          <cell r="I7432">
            <v>-4.5612800000000002E-2</v>
          </cell>
          <cell r="J7432">
            <v>-1.8664400000000001E-2</v>
          </cell>
          <cell r="K7432">
            <v>0</v>
          </cell>
          <cell r="L7432">
            <v>1.8664400000000001E-2</v>
          </cell>
          <cell r="M7432">
            <v>4.5612800000000002E-2</v>
          </cell>
          <cell r="N7432">
            <v>4.5612800000000002E-2</v>
          </cell>
          <cell r="O7432">
            <v>20062</v>
          </cell>
        </row>
        <row r="7433">
          <cell r="A7433" t="str">
            <v>Residential</v>
          </cell>
          <cell r="B7433">
            <v>16</v>
          </cell>
          <cell r="C7433" t="str">
            <v>All</v>
          </cell>
          <cell r="D7433" t="str">
            <v>All</v>
          </cell>
          <cell r="E7433" t="str">
            <v>Building Age: 10 - 20 YEARS</v>
          </cell>
          <cell r="F7433">
            <v>93.436800000000005</v>
          </cell>
          <cell r="G7433">
            <v>1.7068589999999999</v>
          </cell>
          <cell r="H7433">
            <v>1.593019</v>
          </cell>
          <cell r="I7433">
            <v>-4.81187E-2</v>
          </cell>
          <cell r="J7433">
            <v>-1.96898E-2</v>
          </cell>
          <cell r="K7433">
            <v>0</v>
          </cell>
          <cell r="L7433">
            <v>1.96898E-2</v>
          </cell>
          <cell r="M7433">
            <v>4.81187E-2</v>
          </cell>
          <cell r="N7433">
            <v>4.81187E-2</v>
          </cell>
          <cell r="O7433">
            <v>20062</v>
          </cell>
        </row>
        <row r="7434">
          <cell r="A7434" t="str">
            <v>Residential</v>
          </cell>
          <cell r="B7434">
            <v>17</v>
          </cell>
          <cell r="C7434" t="str">
            <v>All</v>
          </cell>
          <cell r="D7434" t="str">
            <v>All</v>
          </cell>
          <cell r="E7434" t="str">
            <v>Building Age: 10 - 20 YEARS</v>
          </cell>
          <cell r="F7434">
            <v>94.326499999999996</v>
          </cell>
          <cell r="G7434">
            <v>1.9575659999999999</v>
          </cell>
          <cell r="H7434">
            <v>1.699581</v>
          </cell>
          <cell r="I7434">
            <v>-4.9841799999999999E-2</v>
          </cell>
          <cell r="J7434">
            <v>-2.0394900000000001E-2</v>
          </cell>
          <cell r="K7434">
            <v>0</v>
          </cell>
          <cell r="L7434">
            <v>2.0394900000000001E-2</v>
          </cell>
          <cell r="M7434">
            <v>4.9841799999999999E-2</v>
          </cell>
          <cell r="N7434">
            <v>4.9841799999999999E-2</v>
          </cell>
          <cell r="O7434">
            <v>20062</v>
          </cell>
        </row>
        <row r="7435">
          <cell r="A7435" t="str">
            <v>Residential</v>
          </cell>
          <cell r="B7435">
            <v>18</v>
          </cell>
          <cell r="C7435" t="str">
            <v>All</v>
          </cell>
          <cell r="D7435" t="str">
            <v>All</v>
          </cell>
          <cell r="E7435" t="str">
            <v>Building Age: 10 - 20 YEARS</v>
          </cell>
          <cell r="F7435">
            <v>93.303799999999995</v>
          </cell>
          <cell r="G7435">
            <v>2.1174469999999999</v>
          </cell>
          <cell r="H7435">
            <v>1.9033640000000001</v>
          </cell>
          <cell r="I7435">
            <v>-4.9047100000000003E-2</v>
          </cell>
          <cell r="J7435">
            <v>-2.0069699999999999E-2</v>
          </cell>
          <cell r="K7435">
            <v>0</v>
          </cell>
          <cell r="L7435">
            <v>2.0069699999999999E-2</v>
          </cell>
          <cell r="M7435">
            <v>4.9047100000000003E-2</v>
          </cell>
          <cell r="N7435">
            <v>4.9047100000000003E-2</v>
          </cell>
          <cell r="O7435">
            <v>20062</v>
          </cell>
        </row>
        <row r="7436">
          <cell r="A7436" t="str">
            <v>Residential</v>
          </cell>
          <cell r="B7436">
            <v>19</v>
          </cell>
          <cell r="C7436" t="str">
            <v>All</v>
          </cell>
          <cell r="D7436" t="str">
            <v>All</v>
          </cell>
          <cell r="E7436" t="str">
            <v>Building Age: 10 - 20 YEARS</v>
          </cell>
          <cell r="F7436">
            <v>90.971199999999996</v>
          </cell>
          <cell r="G7436">
            <v>2.1307749999999999</v>
          </cell>
          <cell r="H7436">
            <v>2.0686870000000002</v>
          </cell>
          <cell r="I7436">
            <v>-4.8251700000000002E-2</v>
          </cell>
          <cell r="J7436">
            <v>-1.97442E-2</v>
          </cell>
          <cell r="K7436">
            <v>0</v>
          </cell>
          <cell r="L7436">
            <v>1.97442E-2</v>
          </cell>
          <cell r="M7436">
            <v>4.8251700000000002E-2</v>
          </cell>
          <cell r="N7436">
            <v>4.8251700000000002E-2</v>
          </cell>
          <cell r="O7436">
            <v>20062</v>
          </cell>
        </row>
        <row r="7437">
          <cell r="A7437" t="str">
            <v>Residential</v>
          </cell>
          <cell r="B7437">
            <v>20</v>
          </cell>
          <cell r="C7437" t="str">
            <v>All</v>
          </cell>
          <cell r="D7437" t="str">
            <v>All</v>
          </cell>
          <cell r="E7437" t="str">
            <v>Building Age: 10 - 20 YEARS</v>
          </cell>
          <cell r="F7437">
            <v>86.541600000000003</v>
          </cell>
          <cell r="G7437">
            <v>2.0041319999999998</v>
          </cell>
          <cell r="H7437">
            <v>2.5441060000000002</v>
          </cell>
          <cell r="I7437">
            <v>-4.9960600000000001E-2</v>
          </cell>
          <cell r="J7437">
            <v>-2.04435E-2</v>
          </cell>
          <cell r="K7437">
            <v>0</v>
          </cell>
          <cell r="L7437">
            <v>2.04435E-2</v>
          </cell>
          <cell r="M7437">
            <v>4.9960600000000001E-2</v>
          </cell>
          <cell r="N7437">
            <v>4.9960600000000001E-2</v>
          </cell>
          <cell r="O7437">
            <v>20062</v>
          </cell>
        </row>
        <row r="7438">
          <cell r="A7438" t="str">
            <v>Residential</v>
          </cell>
          <cell r="B7438">
            <v>21</v>
          </cell>
          <cell r="C7438" t="str">
            <v>All</v>
          </cell>
          <cell r="D7438" t="str">
            <v>All</v>
          </cell>
          <cell r="E7438" t="str">
            <v>Building Age: 10 - 20 YEARS</v>
          </cell>
          <cell r="F7438">
            <v>81.981800000000007</v>
          </cell>
          <cell r="G7438">
            <v>1.829442</v>
          </cell>
          <cell r="H7438">
            <v>2.2352240000000001</v>
          </cell>
          <cell r="I7438">
            <v>-4.71402E-2</v>
          </cell>
          <cell r="J7438">
            <v>-1.9289400000000002E-2</v>
          </cell>
          <cell r="K7438">
            <v>0</v>
          </cell>
          <cell r="L7438">
            <v>1.9289400000000002E-2</v>
          </cell>
          <cell r="M7438">
            <v>4.71402E-2</v>
          </cell>
          <cell r="N7438">
            <v>4.71402E-2</v>
          </cell>
          <cell r="O7438">
            <v>20062</v>
          </cell>
        </row>
        <row r="7439">
          <cell r="A7439" t="str">
            <v>Residential</v>
          </cell>
          <cell r="B7439">
            <v>22</v>
          </cell>
          <cell r="C7439" t="str">
            <v>All</v>
          </cell>
          <cell r="D7439" t="str">
            <v>All</v>
          </cell>
          <cell r="E7439" t="str">
            <v>Building Age: 10 - 20 YEARS</v>
          </cell>
          <cell r="F7439">
            <v>79.180499999999995</v>
          </cell>
          <cell r="G7439">
            <v>1.5818829999999999</v>
          </cell>
          <cell r="H7439">
            <v>1.8132429999999999</v>
          </cell>
          <cell r="I7439">
            <v>-4.6818400000000003E-2</v>
          </cell>
          <cell r="J7439">
            <v>-1.91577E-2</v>
          </cell>
          <cell r="K7439">
            <v>0</v>
          </cell>
          <cell r="L7439">
            <v>1.91577E-2</v>
          </cell>
          <cell r="M7439">
            <v>4.6818400000000003E-2</v>
          </cell>
          <cell r="N7439">
            <v>4.6818400000000003E-2</v>
          </cell>
          <cell r="O7439">
            <v>20062</v>
          </cell>
        </row>
        <row r="7440">
          <cell r="A7440" t="str">
            <v>Residential</v>
          </cell>
          <cell r="B7440">
            <v>23</v>
          </cell>
          <cell r="C7440" t="str">
            <v>All</v>
          </cell>
          <cell r="D7440" t="str">
            <v>All</v>
          </cell>
          <cell r="E7440" t="str">
            <v>Building Age: 10 - 20 YEARS</v>
          </cell>
          <cell r="F7440">
            <v>76.52</v>
          </cell>
          <cell r="G7440">
            <v>1.232702</v>
          </cell>
          <cell r="H7440">
            <v>1.313123</v>
          </cell>
          <cell r="I7440">
            <v>-4.47718E-2</v>
          </cell>
          <cell r="J7440">
            <v>-1.8320199999999998E-2</v>
          </cell>
          <cell r="K7440">
            <v>0</v>
          </cell>
          <cell r="L7440">
            <v>1.8320199999999998E-2</v>
          </cell>
          <cell r="M7440">
            <v>4.47718E-2</v>
          </cell>
          <cell r="N7440">
            <v>4.47718E-2</v>
          </cell>
          <cell r="O7440">
            <v>20062</v>
          </cell>
        </row>
        <row r="7441">
          <cell r="A7441" t="str">
            <v>Residential</v>
          </cell>
          <cell r="B7441">
            <v>24</v>
          </cell>
          <cell r="C7441" t="str">
            <v>All</v>
          </cell>
          <cell r="D7441" t="str">
            <v>All</v>
          </cell>
          <cell r="E7441" t="str">
            <v>Building Age: 10 - 20 YEARS</v>
          </cell>
          <cell r="F7441">
            <v>74.77</v>
          </cell>
          <cell r="G7441">
            <v>0.96379890000000001</v>
          </cell>
          <cell r="H7441">
            <v>1.0466880000000001</v>
          </cell>
          <cell r="I7441">
            <v>-4.3772499999999999E-2</v>
          </cell>
          <cell r="J7441">
            <v>-1.7911300000000002E-2</v>
          </cell>
          <cell r="K7441">
            <v>0</v>
          </cell>
          <cell r="L7441">
            <v>1.7911300000000002E-2</v>
          </cell>
          <cell r="M7441">
            <v>4.3772499999999999E-2</v>
          </cell>
          <cell r="N7441">
            <v>4.3772499999999999E-2</v>
          </cell>
          <cell r="O7441">
            <v>20062</v>
          </cell>
        </row>
        <row r="7442">
          <cell r="A7442" t="str">
            <v>Residential</v>
          </cell>
          <cell r="B7442">
            <v>1</v>
          </cell>
          <cell r="C7442" t="str">
            <v>All</v>
          </cell>
          <cell r="D7442" t="str">
            <v>All</v>
          </cell>
          <cell r="E7442" t="str">
            <v>Building Age: 3 - 10 YEARS</v>
          </cell>
          <cell r="F7442">
            <v>67.706100000000006</v>
          </cell>
          <cell r="G7442">
            <v>0.68719450000000004</v>
          </cell>
          <cell r="H7442">
            <v>0.77439769999999997</v>
          </cell>
          <cell r="I7442">
            <v>-4.8624899999999999E-2</v>
          </cell>
          <cell r="J7442">
            <v>-1.9896899999999999E-2</v>
          </cell>
          <cell r="K7442">
            <v>0</v>
          </cell>
          <cell r="L7442">
            <v>1.9896899999999999E-2</v>
          </cell>
          <cell r="M7442">
            <v>4.8624899999999999E-2</v>
          </cell>
          <cell r="N7442">
            <v>4.8624899999999999E-2</v>
          </cell>
          <cell r="O7442">
            <v>13271</v>
          </cell>
        </row>
        <row r="7443">
          <cell r="A7443" t="str">
            <v>Residential</v>
          </cell>
          <cell r="B7443">
            <v>2</v>
          </cell>
          <cell r="C7443" t="str">
            <v>All</v>
          </cell>
          <cell r="D7443" t="str">
            <v>All</v>
          </cell>
          <cell r="E7443" t="str">
            <v>Building Age: 3 - 10 YEARS</v>
          </cell>
          <cell r="F7443">
            <v>65.986500000000007</v>
          </cell>
          <cell r="G7443">
            <v>0.61234239999999995</v>
          </cell>
          <cell r="H7443">
            <v>0.61793390000000004</v>
          </cell>
          <cell r="I7443">
            <v>-4.8168999999999997E-2</v>
          </cell>
          <cell r="J7443">
            <v>-1.97103E-2</v>
          </cell>
          <cell r="K7443">
            <v>0</v>
          </cell>
          <cell r="L7443">
            <v>1.97103E-2</v>
          </cell>
          <cell r="M7443">
            <v>4.8168999999999997E-2</v>
          </cell>
          <cell r="N7443">
            <v>4.8168999999999997E-2</v>
          </cell>
          <cell r="O7443">
            <v>13271</v>
          </cell>
        </row>
        <row r="7444">
          <cell r="A7444" t="str">
            <v>Residential</v>
          </cell>
          <cell r="B7444">
            <v>3</v>
          </cell>
          <cell r="C7444" t="str">
            <v>All</v>
          </cell>
          <cell r="D7444" t="str">
            <v>All</v>
          </cell>
          <cell r="E7444" t="str">
            <v>Building Age: 3 - 10 YEARS</v>
          </cell>
          <cell r="F7444">
            <v>64.986099999999993</v>
          </cell>
          <cell r="G7444">
            <v>0.56585010000000002</v>
          </cell>
          <cell r="H7444">
            <v>0.60017980000000004</v>
          </cell>
          <cell r="I7444">
            <v>-4.7610399999999997E-2</v>
          </cell>
          <cell r="J7444">
            <v>-1.9481800000000001E-2</v>
          </cell>
          <cell r="K7444">
            <v>0</v>
          </cell>
          <cell r="L7444">
            <v>1.9481800000000001E-2</v>
          </cell>
          <cell r="M7444">
            <v>4.7610399999999997E-2</v>
          </cell>
          <cell r="N7444">
            <v>4.7610399999999997E-2</v>
          </cell>
          <cell r="O7444">
            <v>13271</v>
          </cell>
        </row>
        <row r="7445">
          <cell r="A7445" t="str">
            <v>Residential</v>
          </cell>
          <cell r="B7445">
            <v>4</v>
          </cell>
          <cell r="C7445" t="str">
            <v>All</v>
          </cell>
          <cell r="D7445" t="str">
            <v>All</v>
          </cell>
          <cell r="E7445" t="str">
            <v>Building Age: 3 - 10 YEARS</v>
          </cell>
          <cell r="F7445">
            <v>64.1434</v>
          </cell>
          <cell r="G7445">
            <v>0.54904240000000004</v>
          </cell>
          <cell r="H7445">
            <v>0.57115819999999995</v>
          </cell>
          <cell r="I7445">
            <v>-4.9064700000000003E-2</v>
          </cell>
          <cell r="J7445">
            <v>-2.0076900000000002E-2</v>
          </cell>
          <cell r="K7445">
            <v>0</v>
          </cell>
          <cell r="L7445">
            <v>2.0076900000000002E-2</v>
          </cell>
          <cell r="M7445">
            <v>4.9064700000000003E-2</v>
          </cell>
          <cell r="N7445">
            <v>4.9064700000000003E-2</v>
          </cell>
          <cell r="O7445">
            <v>13271</v>
          </cell>
        </row>
        <row r="7446">
          <cell r="A7446" t="str">
            <v>Residential</v>
          </cell>
          <cell r="B7446">
            <v>5</v>
          </cell>
          <cell r="C7446" t="str">
            <v>All</v>
          </cell>
          <cell r="D7446" t="str">
            <v>All</v>
          </cell>
          <cell r="E7446" t="str">
            <v>Building Age: 3 - 10 YEARS</v>
          </cell>
          <cell r="F7446">
            <v>63.439500000000002</v>
          </cell>
          <cell r="G7446">
            <v>0.5155902</v>
          </cell>
          <cell r="H7446">
            <v>0.55568119999999999</v>
          </cell>
          <cell r="I7446">
            <v>-4.75702E-2</v>
          </cell>
          <cell r="J7446">
            <v>-1.9465300000000001E-2</v>
          </cell>
          <cell r="K7446">
            <v>0</v>
          </cell>
          <cell r="L7446">
            <v>1.9465300000000001E-2</v>
          </cell>
          <cell r="M7446">
            <v>4.75702E-2</v>
          </cell>
          <cell r="N7446">
            <v>4.75702E-2</v>
          </cell>
          <cell r="O7446">
            <v>13271</v>
          </cell>
        </row>
        <row r="7447">
          <cell r="A7447" t="str">
            <v>Residential</v>
          </cell>
          <cell r="B7447">
            <v>6</v>
          </cell>
          <cell r="C7447" t="str">
            <v>All</v>
          </cell>
          <cell r="D7447" t="str">
            <v>All</v>
          </cell>
          <cell r="E7447" t="str">
            <v>Building Age: 3 - 10 YEARS</v>
          </cell>
          <cell r="F7447">
            <v>62.918500000000002</v>
          </cell>
          <cell r="G7447">
            <v>0.52755989999999997</v>
          </cell>
          <cell r="H7447">
            <v>0.56471159999999998</v>
          </cell>
          <cell r="I7447">
            <v>-4.7142099999999999E-2</v>
          </cell>
          <cell r="J7447">
            <v>-1.9290100000000001E-2</v>
          </cell>
          <cell r="K7447">
            <v>0</v>
          </cell>
          <cell r="L7447">
            <v>1.9290100000000001E-2</v>
          </cell>
          <cell r="M7447">
            <v>4.7142099999999999E-2</v>
          </cell>
          <cell r="N7447">
            <v>4.7142099999999999E-2</v>
          </cell>
          <cell r="O7447">
            <v>13271</v>
          </cell>
        </row>
        <row r="7448">
          <cell r="A7448" t="str">
            <v>Residential</v>
          </cell>
          <cell r="B7448">
            <v>7</v>
          </cell>
          <cell r="C7448" t="str">
            <v>All</v>
          </cell>
          <cell r="D7448" t="str">
            <v>All</v>
          </cell>
          <cell r="E7448" t="str">
            <v>Building Age: 3 - 10 YEARS</v>
          </cell>
          <cell r="F7448">
            <v>61.907200000000003</v>
          </cell>
          <cell r="G7448">
            <v>0.64535140000000002</v>
          </cell>
          <cell r="H7448">
            <v>0.71030300000000002</v>
          </cell>
          <cell r="I7448">
            <v>-4.7184700000000003E-2</v>
          </cell>
          <cell r="J7448">
            <v>-1.9307600000000001E-2</v>
          </cell>
          <cell r="K7448">
            <v>0</v>
          </cell>
          <cell r="L7448">
            <v>1.9307600000000001E-2</v>
          </cell>
          <cell r="M7448">
            <v>4.7184700000000003E-2</v>
          </cell>
          <cell r="N7448">
            <v>4.7184700000000003E-2</v>
          </cell>
          <cell r="O7448">
            <v>13271</v>
          </cell>
        </row>
        <row r="7449">
          <cell r="A7449" t="str">
            <v>Residential</v>
          </cell>
          <cell r="B7449">
            <v>8</v>
          </cell>
          <cell r="C7449" t="str">
            <v>All</v>
          </cell>
          <cell r="D7449" t="str">
            <v>All</v>
          </cell>
          <cell r="E7449" t="str">
            <v>Building Age: 3 - 10 YEARS</v>
          </cell>
          <cell r="F7449">
            <v>63.002400000000002</v>
          </cell>
          <cell r="G7449">
            <v>0.73509469999999999</v>
          </cell>
          <cell r="H7449">
            <v>0.76632</v>
          </cell>
          <cell r="I7449">
            <v>-4.75637E-2</v>
          </cell>
          <cell r="J7449">
            <v>-1.9462699999999999E-2</v>
          </cell>
          <cell r="K7449">
            <v>0</v>
          </cell>
          <cell r="L7449">
            <v>1.9462699999999999E-2</v>
          </cell>
          <cell r="M7449">
            <v>4.75637E-2</v>
          </cell>
          <cell r="N7449">
            <v>4.75637E-2</v>
          </cell>
          <cell r="O7449">
            <v>13271</v>
          </cell>
        </row>
        <row r="7450">
          <cell r="A7450" t="str">
            <v>Residential</v>
          </cell>
          <cell r="B7450">
            <v>9</v>
          </cell>
          <cell r="C7450" t="str">
            <v>All</v>
          </cell>
          <cell r="D7450" t="str">
            <v>All</v>
          </cell>
          <cell r="E7450" t="str">
            <v>Building Age: 3 - 10 YEARS</v>
          </cell>
          <cell r="F7450">
            <v>67.7547</v>
          </cell>
          <cell r="G7450">
            <v>0.74109000000000003</v>
          </cell>
          <cell r="H7450">
            <v>0.78752230000000001</v>
          </cell>
          <cell r="I7450">
            <v>-4.8411700000000002E-2</v>
          </cell>
          <cell r="J7450">
            <v>-1.98097E-2</v>
          </cell>
          <cell r="K7450">
            <v>0</v>
          </cell>
          <cell r="L7450">
            <v>1.98097E-2</v>
          </cell>
          <cell r="M7450">
            <v>4.8411700000000002E-2</v>
          </cell>
          <cell r="N7450">
            <v>4.8411700000000002E-2</v>
          </cell>
          <cell r="O7450">
            <v>13271</v>
          </cell>
        </row>
        <row r="7451">
          <cell r="A7451" t="str">
            <v>Residential</v>
          </cell>
          <cell r="B7451">
            <v>10</v>
          </cell>
          <cell r="C7451" t="str">
            <v>All</v>
          </cell>
          <cell r="D7451" t="str">
            <v>All</v>
          </cell>
          <cell r="E7451" t="str">
            <v>Building Age: 3 - 10 YEARS</v>
          </cell>
          <cell r="F7451">
            <v>72.811800000000005</v>
          </cell>
          <cell r="G7451">
            <v>0.77069209999999999</v>
          </cell>
          <cell r="H7451">
            <v>0.79250560000000003</v>
          </cell>
          <cell r="I7451">
            <v>-4.9522799999999999E-2</v>
          </cell>
          <cell r="J7451">
            <v>-2.0264299999999999E-2</v>
          </cell>
          <cell r="K7451">
            <v>0</v>
          </cell>
          <cell r="L7451">
            <v>2.0264299999999999E-2</v>
          </cell>
          <cell r="M7451">
            <v>4.9522799999999999E-2</v>
          </cell>
          <cell r="N7451">
            <v>4.9522799999999999E-2</v>
          </cell>
          <cell r="O7451">
            <v>13271</v>
          </cell>
        </row>
        <row r="7452">
          <cell r="A7452" t="str">
            <v>Residential</v>
          </cell>
          <cell r="B7452">
            <v>11</v>
          </cell>
          <cell r="C7452" t="str">
            <v>All</v>
          </cell>
          <cell r="D7452" t="str">
            <v>All</v>
          </cell>
          <cell r="E7452" t="str">
            <v>Building Age: 3 - 10 YEARS</v>
          </cell>
          <cell r="F7452">
            <v>77.615799999999993</v>
          </cell>
          <cell r="G7452">
            <v>0.80143220000000004</v>
          </cell>
          <cell r="H7452">
            <v>0.82973889999999995</v>
          </cell>
          <cell r="I7452">
            <v>-5.0380000000000001E-2</v>
          </cell>
          <cell r="J7452">
            <v>-2.0615100000000001E-2</v>
          </cell>
          <cell r="K7452">
            <v>0</v>
          </cell>
          <cell r="L7452">
            <v>2.0615100000000001E-2</v>
          </cell>
          <cell r="M7452">
            <v>5.0380000000000001E-2</v>
          </cell>
          <cell r="N7452">
            <v>5.0380000000000001E-2</v>
          </cell>
          <cell r="O7452">
            <v>13271</v>
          </cell>
        </row>
        <row r="7453">
          <cell r="A7453" t="str">
            <v>Residential</v>
          </cell>
          <cell r="B7453">
            <v>12</v>
          </cell>
          <cell r="C7453" t="str">
            <v>All</v>
          </cell>
          <cell r="D7453" t="str">
            <v>All</v>
          </cell>
          <cell r="E7453" t="str">
            <v>Building Age: 3 - 10 YEARS</v>
          </cell>
          <cell r="F7453">
            <v>81.942499999999995</v>
          </cell>
          <cell r="G7453">
            <v>0.90506739999999997</v>
          </cell>
          <cell r="H7453">
            <v>0.92398329999999995</v>
          </cell>
          <cell r="I7453">
            <v>-5.1769799999999998E-2</v>
          </cell>
          <cell r="J7453">
            <v>-2.1183799999999999E-2</v>
          </cell>
          <cell r="K7453">
            <v>0</v>
          </cell>
          <cell r="L7453">
            <v>2.1183799999999999E-2</v>
          </cell>
          <cell r="M7453">
            <v>5.1769799999999998E-2</v>
          </cell>
          <cell r="N7453">
            <v>5.1769799999999998E-2</v>
          </cell>
          <cell r="O7453">
            <v>13271</v>
          </cell>
        </row>
        <row r="7454">
          <cell r="A7454" t="str">
            <v>Residential</v>
          </cell>
          <cell r="B7454">
            <v>13</v>
          </cell>
          <cell r="C7454" t="str">
            <v>All</v>
          </cell>
          <cell r="D7454" t="str">
            <v>All</v>
          </cell>
          <cell r="E7454" t="str">
            <v>Building Age: 3 - 10 YEARS</v>
          </cell>
          <cell r="F7454">
            <v>85.339600000000004</v>
          </cell>
          <cell r="G7454">
            <v>1.0118400000000001</v>
          </cell>
          <cell r="H7454">
            <v>0.97922549999999997</v>
          </cell>
          <cell r="I7454">
            <v>-5.34134E-2</v>
          </cell>
          <cell r="J7454">
            <v>-2.1856299999999999E-2</v>
          </cell>
          <cell r="K7454">
            <v>0</v>
          </cell>
          <cell r="L7454">
            <v>2.1856299999999999E-2</v>
          </cell>
          <cell r="M7454">
            <v>5.34134E-2</v>
          </cell>
          <cell r="N7454">
            <v>5.34134E-2</v>
          </cell>
          <cell r="O7454">
            <v>13271</v>
          </cell>
        </row>
        <row r="7455">
          <cell r="A7455" t="str">
            <v>Residential</v>
          </cell>
          <cell r="B7455">
            <v>14</v>
          </cell>
          <cell r="C7455" t="str">
            <v>All</v>
          </cell>
          <cell r="D7455" t="str">
            <v>All</v>
          </cell>
          <cell r="E7455" t="str">
            <v>Building Age: 3 - 10 YEARS</v>
          </cell>
          <cell r="F7455">
            <v>88.471599999999995</v>
          </cell>
          <cell r="G7455">
            <v>1.1014949999999999</v>
          </cell>
          <cell r="H7455">
            <v>1.1461950000000001</v>
          </cell>
          <cell r="I7455">
            <v>-5.6602E-2</v>
          </cell>
          <cell r="J7455">
            <v>-2.31611E-2</v>
          </cell>
          <cell r="K7455">
            <v>0</v>
          </cell>
          <cell r="L7455">
            <v>2.31611E-2</v>
          </cell>
          <cell r="M7455">
            <v>5.6602E-2</v>
          </cell>
          <cell r="N7455">
            <v>5.6602E-2</v>
          </cell>
          <cell r="O7455">
            <v>13271</v>
          </cell>
        </row>
        <row r="7456">
          <cell r="A7456" t="str">
            <v>Residential</v>
          </cell>
          <cell r="B7456">
            <v>15</v>
          </cell>
          <cell r="C7456" t="str">
            <v>All</v>
          </cell>
          <cell r="D7456" t="str">
            <v>All</v>
          </cell>
          <cell r="E7456" t="str">
            <v>Building Age: 3 - 10 YEARS</v>
          </cell>
          <cell r="F7456">
            <v>91.421000000000006</v>
          </cell>
          <cell r="G7456">
            <v>1.302665</v>
          </cell>
          <cell r="H7456">
            <v>1.243357</v>
          </cell>
          <cell r="I7456">
            <v>-6.4269199999999999E-2</v>
          </cell>
          <cell r="J7456">
            <v>-2.62984E-2</v>
          </cell>
          <cell r="K7456">
            <v>0</v>
          </cell>
          <cell r="L7456">
            <v>2.62984E-2</v>
          </cell>
          <cell r="M7456">
            <v>6.4269199999999999E-2</v>
          </cell>
          <cell r="N7456">
            <v>6.4269199999999999E-2</v>
          </cell>
          <cell r="O7456">
            <v>13271</v>
          </cell>
        </row>
        <row r="7457">
          <cell r="A7457" t="str">
            <v>Residential</v>
          </cell>
          <cell r="B7457">
            <v>16</v>
          </cell>
          <cell r="C7457" t="str">
            <v>All</v>
          </cell>
          <cell r="D7457" t="str">
            <v>All</v>
          </cell>
          <cell r="E7457" t="str">
            <v>Building Age: 3 - 10 YEARS</v>
          </cell>
          <cell r="F7457">
            <v>93.315899999999999</v>
          </cell>
          <cell r="G7457">
            <v>1.5303040000000001</v>
          </cell>
          <cell r="H7457">
            <v>1.388463</v>
          </cell>
          <cell r="I7457">
            <v>-7.2354500000000002E-2</v>
          </cell>
          <cell r="J7457">
            <v>-2.9606899999999998E-2</v>
          </cell>
          <cell r="K7457">
            <v>0</v>
          </cell>
          <cell r="L7457">
            <v>2.9606899999999998E-2</v>
          </cell>
          <cell r="M7457">
            <v>7.2354500000000002E-2</v>
          </cell>
          <cell r="N7457">
            <v>7.2354500000000002E-2</v>
          </cell>
          <cell r="O7457">
            <v>13271</v>
          </cell>
        </row>
        <row r="7458">
          <cell r="A7458" t="str">
            <v>Residential</v>
          </cell>
          <cell r="B7458">
            <v>17</v>
          </cell>
          <cell r="C7458" t="str">
            <v>All</v>
          </cell>
          <cell r="D7458" t="str">
            <v>All</v>
          </cell>
          <cell r="E7458" t="str">
            <v>Building Age: 3 - 10 YEARS</v>
          </cell>
          <cell r="F7458">
            <v>94.104399999999998</v>
          </cell>
          <cell r="G7458">
            <v>1.773547</v>
          </cell>
          <cell r="H7458">
            <v>1.556621</v>
          </cell>
          <cell r="I7458">
            <v>-6.8290900000000002E-2</v>
          </cell>
          <cell r="J7458">
            <v>-2.7944099999999999E-2</v>
          </cell>
          <cell r="K7458">
            <v>0</v>
          </cell>
          <cell r="L7458">
            <v>2.7944099999999999E-2</v>
          </cell>
          <cell r="M7458">
            <v>6.8290900000000002E-2</v>
          </cell>
          <cell r="N7458">
            <v>6.8290900000000002E-2</v>
          </cell>
          <cell r="O7458">
            <v>13271</v>
          </cell>
        </row>
        <row r="7459">
          <cell r="A7459" t="str">
            <v>Residential</v>
          </cell>
          <cell r="B7459">
            <v>18</v>
          </cell>
          <cell r="C7459" t="str">
            <v>All</v>
          </cell>
          <cell r="D7459" t="str">
            <v>All</v>
          </cell>
          <cell r="E7459" t="str">
            <v>Building Age: 3 - 10 YEARS</v>
          </cell>
          <cell r="F7459">
            <v>92.959800000000001</v>
          </cell>
          <cell r="G7459">
            <v>1.877084</v>
          </cell>
          <cell r="H7459">
            <v>1.788629</v>
          </cell>
          <cell r="I7459">
            <v>-6.2411800000000003E-2</v>
          </cell>
          <cell r="J7459">
            <v>-2.5538399999999999E-2</v>
          </cell>
          <cell r="K7459">
            <v>0</v>
          </cell>
          <cell r="L7459">
            <v>2.5538399999999999E-2</v>
          </cell>
          <cell r="M7459">
            <v>6.2411800000000003E-2</v>
          </cell>
          <cell r="N7459">
            <v>6.2411800000000003E-2</v>
          </cell>
          <cell r="O7459">
            <v>13271</v>
          </cell>
        </row>
        <row r="7460">
          <cell r="A7460" t="str">
            <v>Residential</v>
          </cell>
          <cell r="B7460">
            <v>19</v>
          </cell>
          <cell r="C7460" t="str">
            <v>All</v>
          </cell>
          <cell r="D7460" t="str">
            <v>All</v>
          </cell>
          <cell r="E7460" t="str">
            <v>Building Age: 3 - 10 YEARS</v>
          </cell>
          <cell r="F7460">
            <v>90.504599999999996</v>
          </cell>
          <cell r="G7460">
            <v>1.9302440000000001</v>
          </cell>
          <cell r="H7460">
            <v>1.899332</v>
          </cell>
          <cell r="I7460">
            <v>-6.7504900000000007E-2</v>
          </cell>
          <cell r="J7460">
            <v>-2.7622500000000001E-2</v>
          </cell>
          <cell r="K7460">
            <v>0</v>
          </cell>
          <cell r="L7460">
            <v>2.7622500000000001E-2</v>
          </cell>
          <cell r="M7460">
            <v>6.7504900000000007E-2</v>
          </cell>
          <cell r="N7460">
            <v>6.7504900000000007E-2</v>
          </cell>
          <cell r="O7460">
            <v>13271</v>
          </cell>
        </row>
        <row r="7461">
          <cell r="A7461" t="str">
            <v>Residential</v>
          </cell>
          <cell r="B7461">
            <v>20</v>
          </cell>
          <cell r="C7461" t="str">
            <v>All</v>
          </cell>
          <cell r="D7461" t="str">
            <v>All</v>
          </cell>
          <cell r="E7461" t="str">
            <v>Building Age: 3 - 10 YEARS</v>
          </cell>
          <cell r="F7461">
            <v>85.863799999999998</v>
          </cell>
          <cell r="G7461">
            <v>1.871108</v>
          </cell>
          <cell r="H7461">
            <v>2.3717969999999999</v>
          </cell>
          <cell r="I7461">
            <v>-6.3850500000000004E-2</v>
          </cell>
          <cell r="J7461">
            <v>-2.61271E-2</v>
          </cell>
          <cell r="K7461">
            <v>0</v>
          </cell>
          <cell r="L7461">
            <v>2.61271E-2</v>
          </cell>
          <cell r="M7461">
            <v>6.3850500000000004E-2</v>
          </cell>
          <cell r="N7461">
            <v>6.3850500000000004E-2</v>
          </cell>
          <cell r="O7461">
            <v>13271</v>
          </cell>
        </row>
        <row r="7462">
          <cell r="A7462" t="str">
            <v>Residential</v>
          </cell>
          <cell r="B7462">
            <v>21</v>
          </cell>
          <cell r="C7462" t="str">
            <v>All</v>
          </cell>
          <cell r="D7462" t="str">
            <v>All</v>
          </cell>
          <cell r="E7462" t="str">
            <v>Building Age: 3 - 10 YEARS</v>
          </cell>
          <cell r="F7462">
            <v>81.283900000000003</v>
          </cell>
          <cell r="G7462">
            <v>1.793166</v>
          </cell>
          <cell r="H7462">
            <v>2.287023</v>
          </cell>
          <cell r="I7462">
            <v>-5.8516899999999997E-2</v>
          </cell>
          <cell r="J7462">
            <v>-2.39446E-2</v>
          </cell>
          <cell r="K7462">
            <v>0</v>
          </cell>
          <cell r="L7462">
            <v>2.39446E-2</v>
          </cell>
          <cell r="M7462">
            <v>5.8516899999999997E-2</v>
          </cell>
          <cell r="N7462">
            <v>5.8516899999999997E-2</v>
          </cell>
          <cell r="O7462">
            <v>13271</v>
          </cell>
        </row>
        <row r="7463">
          <cell r="A7463" t="str">
            <v>Residential</v>
          </cell>
          <cell r="B7463">
            <v>22</v>
          </cell>
          <cell r="C7463" t="str">
            <v>All</v>
          </cell>
          <cell r="D7463" t="str">
            <v>All</v>
          </cell>
          <cell r="E7463" t="str">
            <v>Building Age: 3 - 10 YEARS</v>
          </cell>
          <cell r="F7463">
            <v>78.524900000000002</v>
          </cell>
          <cell r="G7463">
            <v>1.5495490000000001</v>
          </cell>
          <cell r="H7463">
            <v>1.8737680000000001</v>
          </cell>
          <cell r="I7463">
            <v>-5.7015499999999997E-2</v>
          </cell>
          <cell r="J7463">
            <v>-2.3330300000000002E-2</v>
          </cell>
          <cell r="K7463">
            <v>0</v>
          </cell>
          <cell r="L7463">
            <v>2.3330300000000002E-2</v>
          </cell>
          <cell r="M7463">
            <v>5.7015499999999997E-2</v>
          </cell>
          <cell r="N7463">
            <v>5.7015499999999997E-2</v>
          </cell>
          <cell r="O7463">
            <v>13271</v>
          </cell>
        </row>
        <row r="7464">
          <cell r="A7464" t="str">
            <v>Residential</v>
          </cell>
          <cell r="B7464">
            <v>23</v>
          </cell>
          <cell r="C7464" t="str">
            <v>All</v>
          </cell>
          <cell r="D7464" t="str">
            <v>All</v>
          </cell>
          <cell r="E7464" t="str">
            <v>Building Age: 3 - 10 YEARS</v>
          </cell>
          <cell r="F7464">
            <v>75.896600000000007</v>
          </cell>
          <cell r="G7464">
            <v>1.2088989999999999</v>
          </cell>
          <cell r="H7464">
            <v>1.4905930000000001</v>
          </cell>
          <cell r="I7464">
            <v>-5.3579700000000001E-2</v>
          </cell>
          <cell r="J7464">
            <v>-2.19244E-2</v>
          </cell>
          <cell r="K7464">
            <v>0</v>
          </cell>
          <cell r="L7464">
            <v>2.19244E-2</v>
          </cell>
          <cell r="M7464">
            <v>5.3579700000000001E-2</v>
          </cell>
          <cell r="N7464">
            <v>5.3579700000000001E-2</v>
          </cell>
          <cell r="O7464">
            <v>13271</v>
          </cell>
        </row>
        <row r="7465">
          <cell r="A7465" t="str">
            <v>Residential</v>
          </cell>
          <cell r="B7465">
            <v>24</v>
          </cell>
          <cell r="C7465" t="str">
            <v>All</v>
          </cell>
          <cell r="D7465" t="str">
            <v>All</v>
          </cell>
          <cell r="E7465" t="str">
            <v>Building Age: 3 - 10 YEARS</v>
          </cell>
          <cell r="F7465">
            <v>74.2042</v>
          </cell>
          <cell r="G7465">
            <v>0.93306350000000005</v>
          </cell>
          <cell r="H7465">
            <v>1.1156759999999999</v>
          </cell>
          <cell r="I7465">
            <v>-5.17916E-2</v>
          </cell>
          <cell r="J7465">
            <v>-2.1192699999999998E-2</v>
          </cell>
          <cell r="K7465">
            <v>0</v>
          </cell>
          <cell r="L7465">
            <v>2.1192699999999998E-2</v>
          </cell>
          <cell r="M7465">
            <v>5.17916E-2</v>
          </cell>
          <cell r="N7465">
            <v>5.17916E-2</v>
          </cell>
          <cell r="O7465">
            <v>13271</v>
          </cell>
        </row>
        <row r="7466">
          <cell r="A7466" t="str">
            <v>Residential</v>
          </cell>
          <cell r="B7466">
            <v>1</v>
          </cell>
          <cell r="C7466" t="str">
            <v>All</v>
          </cell>
          <cell r="D7466" t="str">
            <v>All</v>
          </cell>
          <cell r="E7466" t="str">
            <v>CARE Status: CARE</v>
          </cell>
          <cell r="F7466">
            <v>71.896900000000002</v>
          </cell>
          <cell r="G7466">
            <v>0.76152810000000004</v>
          </cell>
          <cell r="H7466">
            <v>0.80791570000000001</v>
          </cell>
          <cell r="I7466">
            <v>-4.0258799999999997E-2</v>
          </cell>
          <cell r="J7466">
            <v>-1.6473600000000001E-2</v>
          </cell>
          <cell r="K7466">
            <v>0</v>
          </cell>
          <cell r="L7466">
            <v>1.6473600000000001E-2</v>
          </cell>
          <cell r="M7466">
            <v>4.0258799999999997E-2</v>
          </cell>
          <cell r="N7466">
            <v>4.0258799999999997E-2</v>
          </cell>
          <cell r="O7466">
            <v>22376</v>
          </cell>
        </row>
        <row r="7467">
          <cell r="A7467" t="str">
            <v>Residential</v>
          </cell>
          <cell r="B7467">
            <v>2</v>
          </cell>
          <cell r="C7467" t="str">
            <v>All</v>
          </cell>
          <cell r="D7467" t="str">
            <v>All</v>
          </cell>
          <cell r="E7467" t="str">
            <v>CARE Status: CARE</v>
          </cell>
          <cell r="F7467">
            <v>70.466999999999999</v>
          </cell>
          <cell r="G7467">
            <v>0.65580179999999999</v>
          </cell>
          <cell r="H7467">
            <v>0.68017110000000003</v>
          </cell>
          <cell r="I7467">
            <v>-4.0029200000000001E-2</v>
          </cell>
          <cell r="J7467">
            <v>-1.6379600000000001E-2</v>
          </cell>
          <cell r="K7467">
            <v>0</v>
          </cell>
          <cell r="L7467">
            <v>1.6379600000000001E-2</v>
          </cell>
          <cell r="M7467">
            <v>4.0029200000000001E-2</v>
          </cell>
          <cell r="N7467">
            <v>4.0029200000000001E-2</v>
          </cell>
          <cell r="O7467">
            <v>22376</v>
          </cell>
        </row>
        <row r="7468">
          <cell r="A7468" t="str">
            <v>Residential</v>
          </cell>
          <cell r="B7468">
            <v>3</v>
          </cell>
          <cell r="C7468" t="str">
            <v>All</v>
          </cell>
          <cell r="D7468" t="str">
            <v>All</v>
          </cell>
          <cell r="E7468" t="str">
            <v>CARE Status: CARE</v>
          </cell>
          <cell r="F7468">
            <v>68.946200000000005</v>
          </cell>
          <cell r="G7468">
            <v>0.59315879999999999</v>
          </cell>
          <cell r="H7468">
            <v>0.56955239999999996</v>
          </cell>
          <cell r="I7468">
            <v>-3.9654500000000002E-2</v>
          </cell>
          <cell r="J7468">
            <v>-1.6226299999999999E-2</v>
          </cell>
          <cell r="K7468">
            <v>0</v>
          </cell>
          <cell r="L7468">
            <v>1.6226299999999999E-2</v>
          </cell>
          <cell r="M7468">
            <v>3.9654500000000002E-2</v>
          </cell>
          <cell r="N7468">
            <v>3.9654500000000002E-2</v>
          </cell>
          <cell r="O7468">
            <v>22376</v>
          </cell>
        </row>
        <row r="7469">
          <cell r="A7469" t="str">
            <v>Residential</v>
          </cell>
          <cell r="B7469">
            <v>4</v>
          </cell>
          <cell r="C7469" t="str">
            <v>All</v>
          </cell>
          <cell r="D7469" t="str">
            <v>All</v>
          </cell>
          <cell r="E7469" t="str">
            <v>CARE Status: CARE</v>
          </cell>
          <cell r="F7469">
            <v>67.933700000000002</v>
          </cell>
          <cell r="G7469">
            <v>0.56195530000000005</v>
          </cell>
          <cell r="H7469">
            <v>0.54055019999999998</v>
          </cell>
          <cell r="I7469">
            <v>-4.0157199999999997E-2</v>
          </cell>
          <cell r="J7469">
            <v>-1.6431999999999999E-2</v>
          </cell>
          <cell r="K7469">
            <v>0</v>
          </cell>
          <cell r="L7469">
            <v>1.6431999999999999E-2</v>
          </cell>
          <cell r="M7469">
            <v>4.0157199999999997E-2</v>
          </cell>
          <cell r="N7469">
            <v>4.0157199999999997E-2</v>
          </cell>
          <cell r="O7469">
            <v>22376</v>
          </cell>
        </row>
        <row r="7470">
          <cell r="A7470" t="str">
            <v>Residential</v>
          </cell>
          <cell r="B7470">
            <v>5</v>
          </cell>
          <cell r="C7470" t="str">
            <v>All</v>
          </cell>
          <cell r="D7470" t="str">
            <v>All</v>
          </cell>
          <cell r="E7470" t="str">
            <v>CARE Status: CARE</v>
          </cell>
          <cell r="F7470">
            <v>66.684399999999997</v>
          </cell>
          <cell r="G7470">
            <v>0.53360779999999997</v>
          </cell>
          <cell r="H7470">
            <v>0.5299391</v>
          </cell>
          <cell r="I7470">
            <v>-3.9653899999999999E-2</v>
          </cell>
          <cell r="J7470">
            <v>-1.62261E-2</v>
          </cell>
          <cell r="K7470">
            <v>0</v>
          </cell>
          <cell r="L7470">
            <v>1.62261E-2</v>
          </cell>
          <cell r="M7470">
            <v>3.9653899999999999E-2</v>
          </cell>
          <cell r="N7470">
            <v>3.9653899999999999E-2</v>
          </cell>
          <cell r="O7470">
            <v>22376</v>
          </cell>
        </row>
        <row r="7471">
          <cell r="A7471" t="str">
            <v>Residential</v>
          </cell>
          <cell r="B7471">
            <v>6</v>
          </cell>
          <cell r="C7471" t="str">
            <v>All</v>
          </cell>
          <cell r="D7471" t="str">
            <v>All</v>
          </cell>
          <cell r="E7471" t="str">
            <v>CARE Status: CARE</v>
          </cell>
          <cell r="F7471">
            <v>65.8887</v>
          </cell>
          <cell r="G7471">
            <v>0.58001460000000005</v>
          </cell>
          <cell r="H7471">
            <v>0.60094760000000003</v>
          </cell>
          <cell r="I7471">
            <v>-3.9510799999999999E-2</v>
          </cell>
          <cell r="J7471">
            <v>-1.6167500000000001E-2</v>
          </cell>
          <cell r="K7471">
            <v>0</v>
          </cell>
          <cell r="L7471">
            <v>1.6167500000000001E-2</v>
          </cell>
          <cell r="M7471">
            <v>3.9510799999999999E-2</v>
          </cell>
          <cell r="N7471">
            <v>3.9510799999999999E-2</v>
          </cell>
          <cell r="O7471">
            <v>22376</v>
          </cell>
        </row>
        <row r="7472">
          <cell r="A7472" t="str">
            <v>Residential</v>
          </cell>
          <cell r="B7472">
            <v>7</v>
          </cell>
          <cell r="C7472" t="str">
            <v>All</v>
          </cell>
          <cell r="D7472" t="str">
            <v>All</v>
          </cell>
          <cell r="E7472" t="str">
            <v>CARE Status: CARE</v>
          </cell>
          <cell r="F7472">
            <v>64.788600000000002</v>
          </cell>
          <cell r="G7472">
            <v>0.680006</v>
          </cell>
          <cell r="H7472">
            <v>0.69577809999999995</v>
          </cell>
          <cell r="I7472">
            <v>-3.9686199999999998E-2</v>
          </cell>
          <cell r="J7472">
            <v>-1.6239300000000002E-2</v>
          </cell>
          <cell r="K7472">
            <v>0</v>
          </cell>
          <cell r="L7472">
            <v>1.6239300000000002E-2</v>
          </cell>
          <cell r="M7472">
            <v>3.9686199999999998E-2</v>
          </cell>
          <cell r="N7472">
            <v>3.9686199999999998E-2</v>
          </cell>
          <cell r="O7472">
            <v>22376</v>
          </cell>
        </row>
        <row r="7473">
          <cell r="A7473" t="str">
            <v>Residential</v>
          </cell>
          <cell r="B7473">
            <v>8</v>
          </cell>
          <cell r="C7473" t="str">
            <v>All</v>
          </cell>
          <cell r="D7473" t="str">
            <v>All</v>
          </cell>
          <cell r="E7473" t="str">
            <v>CARE Status: CARE</v>
          </cell>
          <cell r="F7473">
            <v>65.629800000000003</v>
          </cell>
          <cell r="G7473">
            <v>0.72822989999999999</v>
          </cell>
          <cell r="H7473">
            <v>0.73598079999999999</v>
          </cell>
          <cell r="I7473">
            <v>-3.9943800000000002E-2</v>
          </cell>
          <cell r="J7473">
            <v>-1.63447E-2</v>
          </cell>
          <cell r="K7473">
            <v>0</v>
          </cell>
          <cell r="L7473">
            <v>1.63447E-2</v>
          </cell>
          <cell r="M7473">
            <v>3.9943800000000002E-2</v>
          </cell>
          <cell r="N7473">
            <v>3.9943800000000002E-2</v>
          </cell>
          <cell r="O7473">
            <v>22376</v>
          </cell>
        </row>
        <row r="7474">
          <cell r="A7474" t="str">
            <v>Residential</v>
          </cell>
          <cell r="B7474">
            <v>9</v>
          </cell>
          <cell r="C7474" t="str">
            <v>All</v>
          </cell>
          <cell r="D7474" t="str">
            <v>All</v>
          </cell>
          <cell r="E7474" t="str">
            <v>CARE Status: CARE</v>
          </cell>
          <cell r="F7474">
            <v>69.526700000000005</v>
          </cell>
          <cell r="G7474">
            <v>0.7194296</v>
          </cell>
          <cell r="H7474">
            <v>0.72456940000000003</v>
          </cell>
          <cell r="I7474">
            <v>-4.0365499999999999E-2</v>
          </cell>
          <cell r="J7474">
            <v>-1.6517199999999999E-2</v>
          </cell>
          <cell r="K7474">
            <v>0</v>
          </cell>
          <cell r="L7474">
            <v>1.6517199999999999E-2</v>
          </cell>
          <cell r="M7474">
            <v>4.0365499999999999E-2</v>
          </cell>
          <cell r="N7474">
            <v>4.0365499999999999E-2</v>
          </cell>
          <cell r="O7474">
            <v>22376</v>
          </cell>
        </row>
        <row r="7475">
          <cell r="A7475" t="str">
            <v>Residential</v>
          </cell>
          <cell r="B7475">
            <v>10</v>
          </cell>
          <cell r="C7475" t="str">
            <v>All</v>
          </cell>
          <cell r="D7475" t="str">
            <v>All</v>
          </cell>
          <cell r="E7475" t="str">
            <v>CARE Status: CARE</v>
          </cell>
          <cell r="F7475">
            <v>74.424999999999997</v>
          </cell>
          <cell r="G7475">
            <v>0.76943410000000001</v>
          </cell>
          <cell r="H7475">
            <v>0.77156250000000004</v>
          </cell>
          <cell r="I7475">
            <v>-4.08467E-2</v>
          </cell>
          <cell r="J7475">
            <v>-1.6714099999999999E-2</v>
          </cell>
          <cell r="K7475">
            <v>0</v>
          </cell>
          <cell r="L7475">
            <v>1.6714099999999999E-2</v>
          </cell>
          <cell r="M7475">
            <v>4.08467E-2</v>
          </cell>
          <cell r="N7475">
            <v>4.08467E-2</v>
          </cell>
          <cell r="O7475">
            <v>22376</v>
          </cell>
        </row>
        <row r="7476">
          <cell r="A7476" t="str">
            <v>Residential</v>
          </cell>
          <cell r="B7476">
            <v>11</v>
          </cell>
          <cell r="C7476" t="str">
            <v>All</v>
          </cell>
          <cell r="D7476" t="str">
            <v>All</v>
          </cell>
          <cell r="E7476" t="str">
            <v>CARE Status: CARE</v>
          </cell>
          <cell r="F7476">
            <v>79.246899999999997</v>
          </cell>
          <cell r="G7476">
            <v>0.85103309999999999</v>
          </cell>
          <cell r="H7476">
            <v>0.83902569999999999</v>
          </cell>
          <cell r="I7476">
            <v>-4.1426299999999999E-2</v>
          </cell>
          <cell r="J7476">
            <v>-1.6951299999999999E-2</v>
          </cell>
          <cell r="K7476">
            <v>0</v>
          </cell>
          <cell r="L7476">
            <v>1.6951299999999999E-2</v>
          </cell>
          <cell r="M7476">
            <v>4.1426299999999999E-2</v>
          </cell>
          <cell r="N7476">
            <v>4.1426299999999999E-2</v>
          </cell>
          <cell r="O7476">
            <v>22376</v>
          </cell>
        </row>
        <row r="7477">
          <cell r="A7477" t="str">
            <v>Residential</v>
          </cell>
          <cell r="B7477">
            <v>12</v>
          </cell>
          <cell r="C7477" t="str">
            <v>All</v>
          </cell>
          <cell r="D7477" t="str">
            <v>All</v>
          </cell>
          <cell r="E7477" t="str">
            <v>CARE Status: CARE</v>
          </cell>
          <cell r="F7477">
            <v>83.660399999999996</v>
          </cell>
          <cell r="G7477">
            <v>1.0105379999999999</v>
          </cell>
          <cell r="H7477">
            <v>1.005725</v>
          </cell>
          <cell r="I7477">
            <v>-4.1879300000000001E-2</v>
          </cell>
          <cell r="J7477">
            <v>-1.7136700000000001E-2</v>
          </cell>
          <cell r="K7477">
            <v>0</v>
          </cell>
          <cell r="L7477">
            <v>1.7136700000000001E-2</v>
          </cell>
          <cell r="M7477">
            <v>4.1879300000000001E-2</v>
          </cell>
          <cell r="N7477">
            <v>4.1879300000000001E-2</v>
          </cell>
          <cell r="O7477">
            <v>22376</v>
          </cell>
        </row>
        <row r="7478">
          <cell r="A7478" t="str">
            <v>Residential</v>
          </cell>
          <cell r="B7478">
            <v>13</v>
          </cell>
          <cell r="C7478" t="str">
            <v>All</v>
          </cell>
          <cell r="D7478" t="str">
            <v>All</v>
          </cell>
          <cell r="E7478" t="str">
            <v>CARE Status: CARE</v>
          </cell>
          <cell r="F7478">
            <v>87.0929</v>
          </cell>
          <cell r="G7478">
            <v>1.1874830000000001</v>
          </cell>
          <cell r="H7478">
            <v>1.181632</v>
          </cell>
          <cell r="I7478">
            <v>-4.2684199999999999E-2</v>
          </cell>
          <cell r="J7478">
            <v>-1.7465999999999999E-2</v>
          </cell>
          <cell r="K7478">
            <v>0</v>
          </cell>
          <cell r="L7478">
            <v>1.7465999999999999E-2</v>
          </cell>
          <cell r="M7478">
            <v>4.2684199999999999E-2</v>
          </cell>
          <cell r="N7478">
            <v>4.2684199999999999E-2</v>
          </cell>
          <cell r="O7478">
            <v>22376</v>
          </cell>
        </row>
        <row r="7479">
          <cell r="A7479" t="str">
            <v>Residential</v>
          </cell>
          <cell r="B7479">
            <v>14</v>
          </cell>
          <cell r="C7479" t="str">
            <v>All</v>
          </cell>
          <cell r="D7479" t="str">
            <v>All</v>
          </cell>
          <cell r="E7479" t="str">
            <v>CARE Status: CARE</v>
          </cell>
          <cell r="F7479">
            <v>90.423199999999994</v>
          </cell>
          <cell r="G7479">
            <v>1.444129</v>
          </cell>
          <cell r="H7479">
            <v>1.4410320000000001</v>
          </cell>
          <cell r="I7479">
            <v>-4.4870100000000003E-2</v>
          </cell>
          <cell r="J7479">
            <v>-1.8360499999999998E-2</v>
          </cell>
          <cell r="K7479">
            <v>0</v>
          </cell>
          <cell r="L7479">
            <v>1.8360499999999998E-2</v>
          </cell>
          <cell r="M7479">
            <v>4.4870100000000003E-2</v>
          </cell>
          <cell r="N7479">
            <v>4.4870100000000003E-2</v>
          </cell>
          <cell r="O7479">
            <v>22376</v>
          </cell>
        </row>
        <row r="7480">
          <cell r="A7480" t="str">
            <v>Residential</v>
          </cell>
          <cell r="B7480">
            <v>15</v>
          </cell>
          <cell r="C7480" t="str">
            <v>All</v>
          </cell>
          <cell r="D7480" t="str">
            <v>All</v>
          </cell>
          <cell r="E7480" t="str">
            <v>CARE Status: CARE</v>
          </cell>
          <cell r="F7480">
            <v>93.3262</v>
          </cell>
          <cell r="G7480">
            <v>1.741115</v>
          </cell>
          <cell r="H7480">
            <v>1.7668839999999999</v>
          </cell>
          <cell r="I7480">
            <v>-4.8316999999999999E-2</v>
          </cell>
          <cell r="J7480">
            <v>-1.9770900000000001E-2</v>
          </cell>
          <cell r="K7480">
            <v>0</v>
          </cell>
          <cell r="L7480">
            <v>1.9770900000000001E-2</v>
          </cell>
          <cell r="M7480">
            <v>4.8316999999999999E-2</v>
          </cell>
          <cell r="N7480">
            <v>4.8316999999999999E-2</v>
          </cell>
          <cell r="O7480">
            <v>22376</v>
          </cell>
        </row>
        <row r="7481">
          <cell r="A7481" t="str">
            <v>Residential</v>
          </cell>
          <cell r="B7481">
            <v>16</v>
          </cell>
          <cell r="C7481" t="str">
            <v>All</v>
          </cell>
          <cell r="D7481" t="str">
            <v>All</v>
          </cell>
          <cell r="E7481" t="str">
            <v>CARE Status: CARE</v>
          </cell>
          <cell r="F7481">
            <v>95.346999999999994</v>
          </cell>
          <cell r="G7481">
            <v>2.0342760000000002</v>
          </cell>
          <cell r="H7481">
            <v>1.901392</v>
          </cell>
          <cell r="I7481">
            <v>-5.1031699999999999E-2</v>
          </cell>
          <cell r="J7481">
            <v>-2.0881799999999999E-2</v>
          </cell>
          <cell r="K7481">
            <v>0</v>
          </cell>
          <cell r="L7481">
            <v>2.0881799999999999E-2</v>
          </cell>
          <cell r="M7481">
            <v>5.1031699999999999E-2</v>
          </cell>
          <cell r="N7481">
            <v>5.1031699999999999E-2</v>
          </cell>
          <cell r="O7481">
            <v>22376</v>
          </cell>
        </row>
        <row r="7482">
          <cell r="A7482" t="str">
            <v>Residential</v>
          </cell>
          <cell r="B7482">
            <v>17</v>
          </cell>
          <cell r="C7482" t="str">
            <v>All</v>
          </cell>
          <cell r="D7482" t="str">
            <v>All</v>
          </cell>
          <cell r="E7482" t="str">
            <v>CARE Status: CARE</v>
          </cell>
          <cell r="F7482">
            <v>96.337400000000002</v>
          </cell>
          <cell r="G7482">
            <v>2.2956249999999998</v>
          </cell>
          <cell r="H7482">
            <v>1.910685</v>
          </cell>
          <cell r="I7482">
            <v>-4.9962899999999998E-2</v>
          </cell>
          <cell r="J7482">
            <v>-2.0444400000000001E-2</v>
          </cell>
          <cell r="K7482">
            <v>0</v>
          </cell>
          <cell r="L7482">
            <v>2.0444400000000001E-2</v>
          </cell>
          <cell r="M7482">
            <v>4.9962899999999998E-2</v>
          </cell>
          <cell r="N7482">
            <v>4.9962899999999998E-2</v>
          </cell>
          <cell r="O7482">
            <v>22376</v>
          </cell>
        </row>
        <row r="7483">
          <cell r="A7483" t="str">
            <v>Residential</v>
          </cell>
          <cell r="B7483">
            <v>18</v>
          </cell>
          <cell r="C7483" t="str">
            <v>All</v>
          </cell>
          <cell r="D7483" t="str">
            <v>All</v>
          </cell>
          <cell r="E7483" t="str">
            <v>CARE Status: CARE</v>
          </cell>
          <cell r="F7483">
            <v>95.788200000000003</v>
          </cell>
          <cell r="G7483">
            <v>2.382339</v>
          </cell>
          <cell r="H7483">
            <v>1.9945660000000001</v>
          </cell>
          <cell r="I7483">
            <v>-4.8123100000000002E-2</v>
          </cell>
          <cell r="J7483">
            <v>-1.96916E-2</v>
          </cell>
          <cell r="K7483">
            <v>0</v>
          </cell>
          <cell r="L7483">
            <v>1.96916E-2</v>
          </cell>
          <cell r="M7483">
            <v>4.8123100000000002E-2</v>
          </cell>
          <cell r="N7483">
            <v>4.8123100000000002E-2</v>
          </cell>
          <cell r="O7483">
            <v>22376</v>
          </cell>
        </row>
        <row r="7484">
          <cell r="A7484" t="str">
            <v>Residential</v>
          </cell>
          <cell r="B7484">
            <v>19</v>
          </cell>
          <cell r="C7484" t="str">
            <v>All</v>
          </cell>
          <cell r="D7484" t="str">
            <v>All</v>
          </cell>
          <cell r="E7484" t="str">
            <v>CARE Status: CARE</v>
          </cell>
          <cell r="F7484">
            <v>93.590800000000002</v>
          </cell>
          <cell r="G7484">
            <v>2.305307</v>
          </cell>
          <cell r="H7484">
            <v>2.0118459999999998</v>
          </cell>
          <cell r="I7484">
            <v>-4.9117000000000001E-2</v>
          </cell>
          <cell r="J7484">
            <v>-2.0098299999999999E-2</v>
          </cell>
          <cell r="K7484">
            <v>0</v>
          </cell>
          <cell r="L7484">
            <v>2.0098299999999999E-2</v>
          </cell>
          <cell r="M7484">
            <v>4.9117000000000001E-2</v>
          </cell>
          <cell r="N7484">
            <v>4.9117000000000001E-2</v>
          </cell>
          <cell r="O7484">
            <v>22376</v>
          </cell>
        </row>
        <row r="7485">
          <cell r="A7485" t="str">
            <v>Residential</v>
          </cell>
          <cell r="B7485">
            <v>20</v>
          </cell>
          <cell r="C7485" t="str">
            <v>All</v>
          </cell>
          <cell r="D7485" t="str">
            <v>All</v>
          </cell>
          <cell r="E7485" t="str">
            <v>CARE Status: CARE</v>
          </cell>
          <cell r="F7485">
            <v>90.290400000000005</v>
          </cell>
          <cell r="G7485">
            <v>2.1406990000000001</v>
          </cell>
          <cell r="H7485">
            <v>2.5327670000000002</v>
          </cell>
          <cell r="I7485">
            <v>-4.7594499999999998E-2</v>
          </cell>
          <cell r="J7485">
            <v>-1.9475300000000001E-2</v>
          </cell>
          <cell r="K7485">
            <v>0</v>
          </cell>
          <cell r="L7485">
            <v>1.9475300000000001E-2</v>
          </cell>
          <cell r="M7485">
            <v>4.7594499999999998E-2</v>
          </cell>
          <cell r="N7485">
            <v>4.7594499999999998E-2</v>
          </cell>
          <cell r="O7485">
            <v>22376</v>
          </cell>
        </row>
        <row r="7486">
          <cell r="A7486" t="str">
            <v>Residential</v>
          </cell>
          <cell r="B7486">
            <v>21</v>
          </cell>
          <cell r="C7486" t="str">
            <v>All</v>
          </cell>
          <cell r="D7486" t="str">
            <v>All</v>
          </cell>
          <cell r="E7486" t="str">
            <v>CARE Status: CARE</v>
          </cell>
          <cell r="F7486">
            <v>85.965500000000006</v>
          </cell>
          <cell r="G7486">
            <v>1.936944</v>
          </cell>
          <cell r="H7486">
            <v>2.2929719999999998</v>
          </cell>
          <cell r="I7486">
            <v>-4.5141000000000001E-2</v>
          </cell>
          <cell r="J7486">
            <v>-1.84713E-2</v>
          </cell>
          <cell r="K7486">
            <v>0</v>
          </cell>
          <cell r="L7486">
            <v>1.84713E-2</v>
          </cell>
          <cell r="M7486">
            <v>4.5141000000000001E-2</v>
          </cell>
          <cell r="N7486">
            <v>4.5141000000000001E-2</v>
          </cell>
          <cell r="O7486">
            <v>22376</v>
          </cell>
        </row>
        <row r="7487">
          <cell r="A7487" t="str">
            <v>Residential</v>
          </cell>
          <cell r="B7487">
            <v>22</v>
          </cell>
          <cell r="C7487" t="str">
            <v>All</v>
          </cell>
          <cell r="D7487" t="str">
            <v>All</v>
          </cell>
          <cell r="E7487" t="str">
            <v>CARE Status: CARE</v>
          </cell>
          <cell r="F7487">
            <v>83.033500000000004</v>
          </cell>
          <cell r="G7487">
            <v>1.671225</v>
          </cell>
          <cell r="H7487">
            <v>1.9377329999999999</v>
          </cell>
          <cell r="I7487">
            <v>-4.4662100000000003E-2</v>
          </cell>
          <cell r="J7487">
            <v>-1.8275400000000001E-2</v>
          </cell>
          <cell r="K7487">
            <v>0</v>
          </cell>
          <cell r="L7487">
            <v>1.8275400000000001E-2</v>
          </cell>
          <cell r="M7487">
            <v>4.4662100000000003E-2</v>
          </cell>
          <cell r="N7487">
            <v>4.4662100000000003E-2</v>
          </cell>
          <cell r="O7487">
            <v>22376</v>
          </cell>
        </row>
        <row r="7488">
          <cell r="A7488" t="str">
            <v>Residential</v>
          </cell>
          <cell r="B7488">
            <v>23</v>
          </cell>
          <cell r="C7488" t="str">
            <v>All</v>
          </cell>
          <cell r="D7488" t="str">
            <v>All</v>
          </cell>
          <cell r="E7488" t="str">
            <v>CARE Status: CARE</v>
          </cell>
          <cell r="F7488">
            <v>79.989000000000004</v>
          </cell>
          <cell r="G7488">
            <v>1.314408</v>
          </cell>
          <cell r="H7488">
            <v>1.419416</v>
          </cell>
          <cell r="I7488">
            <v>-4.27622E-2</v>
          </cell>
          <cell r="J7488">
            <v>-1.7498E-2</v>
          </cell>
          <cell r="K7488">
            <v>0</v>
          </cell>
          <cell r="L7488">
            <v>1.7498E-2</v>
          </cell>
          <cell r="M7488">
            <v>4.27622E-2</v>
          </cell>
          <cell r="N7488">
            <v>4.27622E-2</v>
          </cell>
          <cell r="O7488">
            <v>22376</v>
          </cell>
        </row>
        <row r="7489">
          <cell r="A7489" t="str">
            <v>Residential</v>
          </cell>
          <cell r="B7489">
            <v>24</v>
          </cell>
          <cell r="C7489" t="str">
            <v>All</v>
          </cell>
          <cell r="D7489" t="str">
            <v>All</v>
          </cell>
          <cell r="E7489" t="str">
            <v>CARE Status: CARE</v>
          </cell>
          <cell r="F7489">
            <v>77.881299999999996</v>
          </cell>
          <cell r="G7489">
            <v>1.0474479999999999</v>
          </cell>
          <cell r="H7489">
            <v>1.1447130000000001</v>
          </cell>
          <cell r="I7489">
            <v>-4.1756799999999997E-2</v>
          </cell>
          <cell r="J7489">
            <v>-1.70866E-2</v>
          </cell>
          <cell r="K7489">
            <v>0</v>
          </cell>
          <cell r="L7489">
            <v>1.70866E-2</v>
          </cell>
          <cell r="M7489">
            <v>4.1756799999999997E-2</v>
          </cell>
          <cell r="N7489">
            <v>4.1756799999999997E-2</v>
          </cell>
          <cell r="O7489">
            <v>22376</v>
          </cell>
        </row>
        <row r="7490">
          <cell r="A7490" t="str">
            <v>Residential</v>
          </cell>
          <cell r="B7490">
            <v>1</v>
          </cell>
          <cell r="C7490" t="str">
            <v>All</v>
          </cell>
          <cell r="D7490" t="str">
            <v>All</v>
          </cell>
          <cell r="E7490" t="str">
            <v>CARE Status: Non-CARE</v>
          </cell>
          <cell r="F7490">
            <v>68.646000000000001</v>
          </cell>
          <cell r="G7490">
            <v>0.6717668</v>
          </cell>
          <cell r="H7490">
            <v>0.71941920000000004</v>
          </cell>
          <cell r="I7490">
            <v>-2.0444500000000001E-2</v>
          </cell>
          <cell r="J7490">
            <v>-8.3657000000000002E-3</v>
          </cell>
          <cell r="K7490">
            <v>0</v>
          </cell>
          <cell r="L7490">
            <v>8.3657000000000002E-3</v>
          </cell>
          <cell r="M7490">
            <v>2.0444500000000001E-2</v>
          </cell>
          <cell r="N7490">
            <v>2.0444500000000001E-2</v>
          </cell>
          <cell r="O7490">
            <v>84245</v>
          </cell>
        </row>
        <row r="7491">
          <cell r="A7491" t="str">
            <v>Residential</v>
          </cell>
          <cell r="B7491">
            <v>2</v>
          </cell>
          <cell r="C7491" t="str">
            <v>All</v>
          </cell>
          <cell r="D7491" t="str">
            <v>All</v>
          </cell>
          <cell r="E7491" t="str">
            <v>CARE Status: Non-CARE</v>
          </cell>
          <cell r="F7491">
            <v>66.840900000000005</v>
          </cell>
          <cell r="G7491">
            <v>0.59166890000000005</v>
          </cell>
          <cell r="H7491">
            <v>0.61795770000000005</v>
          </cell>
          <cell r="I7491">
            <v>-2.02279E-2</v>
          </cell>
          <cell r="J7491">
            <v>-8.2771000000000008E-3</v>
          </cell>
          <cell r="K7491">
            <v>0</v>
          </cell>
          <cell r="L7491">
            <v>8.2771000000000008E-3</v>
          </cell>
          <cell r="M7491">
            <v>2.02279E-2</v>
          </cell>
          <cell r="N7491">
            <v>2.02279E-2</v>
          </cell>
          <cell r="O7491">
            <v>84245</v>
          </cell>
        </row>
        <row r="7492">
          <cell r="A7492" t="str">
            <v>Residential</v>
          </cell>
          <cell r="B7492">
            <v>3</v>
          </cell>
          <cell r="C7492" t="str">
            <v>All</v>
          </cell>
          <cell r="D7492" t="str">
            <v>All</v>
          </cell>
          <cell r="E7492" t="str">
            <v>CARE Status: Non-CARE</v>
          </cell>
          <cell r="F7492">
            <v>65.416899999999998</v>
          </cell>
          <cell r="G7492">
            <v>0.54539970000000004</v>
          </cell>
          <cell r="H7492">
            <v>0.58002319999999996</v>
          </cell>
          <cell r="I7492">
            <v>-2.0064499999999999E-2</v>
          </cell>
          <cell r="J7492">
            <v>-8.2102000000000008E-3</v>
          </cell>
          <cell r="K7492">
            <v>0</v>
          </cell>
          <cell r="L7492">
            <v>8.2102000000000008E-3</v>
          </cell>
          <cell r="M7492">
            <v>2.0064499999999999E-2</v>
          </cell>
          <cell r="N7492">
            <v>2.0064499999999999E-2</v>
          </cell>
          <cell r="O7492">
            <v>84245</v>
          </cell>
        </row>
        <row r="7493">
          <cell r="A7493" t="str">
            <v>Residential</v>
          </cell>
          <cell r="B7493">
            <v>4</v>
          </cell>
          <cell r="C7493" t="str">
            <v>All</v>
          </cell>
          <cell r="D7493" t="str">
            <v>All</v>
          </cell>
          <cell r="E7493" t="str">
            <v>CARE Status: Non-CARE</v>
          </cell>
          <cell r="F7493">
            <v>64.450400000000002</v>
          </cell>
          <cell r="G7493">
            <v>0.53147710000000004</v>
          </cell>
          <cell r="H7493">
            <v>0.55027649999999995</v>
          </cell>
          <cell r="I7493">
            <v>-1.9976600000000001E-2</v>
          </cell>
          <cell r="J7493">
            <v>-8.1743000000000007E-3</v>
          </cell>
          <cell r="K7493">
            <v>0</v>
          </cell>
          <cell r="L7493">
            <v>8.1743000000000007E-3</v>
          </cell>
          <cell r="M7493">
            <v>1.9976600000000001E-2</v>
          </cell>
          <cell r="N7493">
            <v>1.9976600000000001E-2</v>
          </cell>
          <cell r="O7493">
            <v>84245</v>
          </cell>
        </row>
        <row r="7494">
          <cell r="A7494" t="str">
            <v>Residential</v>
          </cell>
          <cell r="B7494">
            <v>5</v>
          </cell>
          <cell r="C7494" t="str">
            <v>All</v>
          </cell>
          <cell r="D7494" t="str">
            <v>All</v>
          </cell>
          <cell r="E7494" t="str">
            <v>CARE Status: Non-CARE</v>
          </cell>
          <cell r="F7494">
            <v>63.721699999999998</v>
          </cell>
          <cell r="G7494">
            <v>0.5314603</v>
          </cell>
          <cell r="H7494">
            <v>0.56424220000000003</v>
          </cell>
          <cell r="I7494">
            <v>-1.9947800000000002E-2</v>
          </cell>
          <cell r="J7494">
            <v>-8.1624999999999996E-3</v>
          </cell>
          <cell r="K7494">
            <v>0</v>
          </cell>
          <cell r="L7494">
            <v>8.1624999999999996E-3</v>
          </cell>
          <cell r="M7494">
            <v>1.9947800000000002E-2</v>
          </cell>
          <cell r="N7494">
            <v>1.9947800000000002E-2</v>
          </cell>
          <cell r="O7494">
            <v>84245</v>
          </cell>
        </row>
        <row r="7495">
          <cell r="A7495" t="str">
            <v>Residential</v>
          </cell>
          <cell r="B7495">
            <v>6</v>
          </cell>
          <cell r="C7495" t="str">
            <v>All</v>
          </cell>
          <cell r="D7495" t="str">
            <v>All</v>
          </cell>
          <cell r="E7495" t="str">
            <v>CARE Status: Non-CARE</v>
          </cell>
          <cell r="F7495">
            <v>63.197800000000001</v>
          </cell>
          <cell r="G7495">
            <v>0.58152910000000002</v>
          </cell>
          <cell r="H7495">
            <v>0.62309899999999996</v>
          </cell>
          <cell r="I7495">
            <v>-1.9994899999999999E-2</v>
          </cell>
          <cell r="J7495">
            <v>-8.1817000000000001E-3</v>
          </cell>
          <cell r="K7495">
            <v>0</v>
          </cell>
          <cell r="L7495">
            <v>8.1817000000000001E-3</v>
          </cell>
          <cell r="M7495">
            <v>1.9994899999999999E-2</v>
          </cell>
          <cell r="N7495">
            <v>1.9994899999999999E-2</v>
          </cell>
          <cell r="O7495">
            <v>84245</v>
          </cell>
        </row>
        <row r="7496">
          <cell r="A7496" t="str">
            <v>Residential</v>
          </cell>
          <cell r="B7496">
            <v>7</v>
          </cell>
          <cell r="C7496" t="str">
            <v>All</v>
          </cell>
          <cell r="D7496" t="str">
            <v>All</v>
          </cell>
          <cell r="E7496" t="str">
            <v>CARE Status: Non-CARE</v>
          </cell>
          <cell r="F7496">
            <v>62.33</v>
          </cell>
          <cell r="G7496">
            <v>0.71473679999999995</v>
          </cell>
          <cell r="H7496">
            <v>0.76802939999999997</v>
          </cell>
          <cell r="I7496">
            <v>-2.0086900000000001E-2</v>
          </cell>
          <cell r="J7496">
            <v>-8.2194E-3</v>
          </cell>
          <cell r="K7496">
            <v>0</v>
          </cell>
          <cell r="L7496">
            <v>8.2194E-3</v>
          </cell>
          <cell r="M7496">
            <v>2.0086900000000001E-2</v>
          </cell>
          <cell r="N7496">
            <v>2.0086900000000001E-2</v>
          </cell>
          <cell r="O7496">
            <v>84245</v>
          </cell>
        </row>
        <row r="7497">
          <cell r="A7497" t="str">
            <v>Residential</v>
          </cell>
          <cell r="B7497">
            <v>8</v>
          </cell>
          <cell r="C7497" t="str">
            <v>All</v>
          </cell>
          <cell r="D7497" t="str">
            <v>All</v>
          </cell>
          <cell r="E7497" t="str">
            <v>CARE Status: Non-CARE</v>
          </cell>
          <cell r="F7497">
            <v>63.4679</v>
          </cell>
          <cell r="G7497">
            <v>0.79043830000000004</v>
          </cell>
          <cell r="H7497">
            <v>0.8355842</v>
          </cell>
          <cell r="I7497">
            <v>-2.0255599999999999E-2</v>
          </cell>
          <cell r="J7497">
            <v>-8.2883999999999996E-3</v>
          </cell>
          <cell r="K7497">
            <v>0</v>
          </cell>
          <cell r="L7497">
            <v>8.2883999999999996E-3</v>
          </cell>
          <cell r="M7497">
            <v>2.0255599999999999E-2</v>
          </cell>
          <cell r="N7497">
            <v>2.0255599999999999E-2</v>
          </cell>
          <cell r="O7497">
            <v>84245</v>
          </cell>
        </row>
        <row r="7498">
          <cell r="A7498" t="str">
            <v>Residential</v>
          </cell>
          <cell r="B7498">
            <v>9</v>
          </cell>
          <cell r="C7498" t="str">
            <v>All</v>
          </cell>
          <cell r="D7498" t="str">
            <v>All</v>
          </cell>
          <cell r="E7498" t="str">
            <v>CARE Status: Non-CARE</v>
          </cell>
          <cell r="F7498">
            <v>67.782700000000006</v>
          </cell>
          <cell r="G7498">
            <v>0.75264350000000002</v>
          </cell>
          <cell r="H7498">
            <v>0.78899600000000003</v>
          </cell>
          <cell r="I7498">
            <v>-2.05556E-2</v>
          </cell>
          <cell r="J7498">
            <v>-8.4112000000000006E-3</v>
          </cell>
          <cell r="K7498">
            <v>0</v>
          </cell>
          <cell r="L7498">
            <v>8.4112000000000006E-3</v>
          </cell>
          <cell r="M7498">
            <v>2.05556E-2</v>
          </cell>
          <cell r="N7498">
            <v>2.05556E-2</v>
          </cell>
          <cell r="O7498">
            <v>84245</v>
          </cell>
        </row>
        <row r="7499">
          <cell r="A7499" t="str">
            <v>Residential</v>
          </cell>
          <cell r="B7499">
            <v>10</v>
          </cell>
          <cell r="C7499" t="str">
            <v>All</v>
          </cell>
          <cell r="D7499" t="str">
            <v>All</v>
          </cell>
          <cell r="E7499" t="str">
            <v>CARE Status: Non-CARE</v>
          </cell>
          <cell r="F7499">
            <v>72.517399999999995</v>
          </cell>
          <cell r="G7499">
            <v>0.75488440000000001</v>
          </cell>
          <cell r="H7499">
            <v>0.78160879999999999</v>
          </cell>
          <cell r="I7499">
            <v>-2.12567E-2</v>
          </cell>
          <cell r="J7499">
            <v>-8.6981000000000003E-3</v>
          </cell>
          <cell r="K7499">
            <v>0</v>
          </cell>
          <cell r="L7499">
            <v>8.6981000000000003E-3</v>
          </cell>
          <cell r="M7499">
            <v>2.12567E-2</v>
          </cell>
          <cell r="N7499">
            <v>2.12567E-2</v>
          </cell>
          <cell r="O7499">
            <v>84245</v>
          </cell>
        </row>
        <row r="7500">
          <cell r="A7500" t="str">
            <v>Residential</v>
          </cell>
          <cell r="B7500">
            <v>11</v>
          </cell>
          <cell r="C7500" t="str">
            <v>All</v>
          </cell>
          <cell r="D7500" t="str">
            <v>All</v>
          </cell>
          <cell r="E7500" t="str">
            <v>CARE Status: Non-CARE</v>
          </cell>
          <cell r="F7500">
            <v>77.627399999999994</v>
          </cell>
          <cell r="G7500">
            <v>0.79083239999999999</v>
          </cell>
          <cell r="H7500">
            <v>0.81852610000000003</v>
          </cell>
          <cell r="I7500">
            <v>-2.1595400000000001E-2</v>
          </cell>
          <cell r="J7500">
            <v>-8.8366999999999994E-3</v>
          </cell>
          <cell r="K7500">
            <v>0</v>
          </cell>
          <cell r="L7500">
            <v>8.8366999999999994E-3</v>
          </cell>
          <cell r="M7500">
            <v>2.1595400000000001E-2</v>
          </cell>
          <cell r="N7500">
            <v>2.1595400000000001E-2</v>
          </cell>
          <cell r="O7500">
            <v>84245</v>
          </cell>
        </row>
        <row r="7501">
          <cell r="A7501" t="str">
            <v>Residential</v>
          </cell>
          <cell r="B7501">
            <v>12</v>
          </cell>
          <cell r="C7501" t="str">
            <v>All</v>
          </cell>
          <cell r="D7501" t="str">
            <v>All</v>
          </cell>
          <cell r="E7501" t="str">
            <v>CARE Status: Non-CARE</v>
          </cell>
          <cell r="F7501">
            <v>82.134699999999995</v>
          </cell>
          <cell r="G7501">
            <v>0.87851780000000002</v>
          </cell>
          <cell r="H7501">
            <v>0.87261900000000003</v>
          </cell>
          <cell r="I7501">
            <v>-2.1523400000000002E-2</v>
          </cell>
          <cell r="J7501">
            <v>-8.8071999999999994E-3</v>
          </cell>
          <cell r="K7501">
            <v>0</v>
          </cell>
          <cell r="L7501">
            <v>8.8071999999999994E-3</v>
          </cell>
          <cell r="M7501">
            <v>2.1523400000000002E-2</v>
          </cell>
          <cell r="N7501">
            <v>2.1523400000000002E-2</v>
          </cell>
          <cell r="O7501">
            <v>84245</v>
          </cell>
        </row>
        <row r="7502">
          <cell r="A7502" t="str">
            <v>Residential</v>
          </cell>
          <cell r="B7502">
            <v>13</v>
          </cell>
          <cell r="C7502" t="str">
            <v>All</v>
          </cell>
          <cell r="D7502" t="str">
            <v>All</v>
          </cell>
          <cell r="E7502" t="str">
            <v>CARE Status: Non-CARE</v>
          </cell>
          <cell r="F7502">
            <v>85.619900000000001</v>
          </cell>
          <cell r="G7502">
            <v>1.002683</v>
          </cell>
          <cell r="H7502">
            <v>0.97760340000000001</v>
          </cell>
          <cell r="I7502">
            <v>-2.1953400000000001E-2</v>
          </cell>
          <cell r="J7502">
            <v>-8.9832000000000002E-3</v>
          </cell>
          <cell r="K7502">
            <v>0</v>
          </cell>
          <cell r="L7502">
            <v>8.9832000000000002E-3</v>
          </cell>
          <cell r="M7502">
            <v>2.1953400000000001E-2</v>
          </cell>
          <cell r="N7502">
            <v>2.1953400000000001E-2</v>
          </cell>
          <cell r="O7502">
            <v>84245</v>
          </cell>
        </row>
        <row r="7503">
          <cell r="A7503" t="str">
            <v>Residential</v>
          </cell>
          <cell r="B7503">
            <v>14</v>
          </cell>
          <cell r="C7503" t="str">
            <v>All</v>
          </cell>
          <cell r="D7503" t="str">
            <v>All</v>
          </cell>
          <cell r="E7503" t="str">
            <v>CARE Status: Non-CARE</v>
          </cell>
          <cell r="F7503">
            <v>88.701400000000007</v>
          </cell>
          <cell r="G7503">
            <v>1.1555820000000001</v>
          </cell>
          <cell r="H7503">
            <v>1.1527320000000001</v>
          </cell>
          <cell r="I7503">
            <v>-2.3353499999999999E-2</v>
          </cell>
          <cell r="J7503">
            <v>-9.5560999999999997E-3</v>
          </cell>
          <cell r="K7503">
            <v>0</v>
          </cell>
          <cell r="L7503">
            <v>9.5560999999999997E-3</v>
          </cell>
          <cell r="M7503">
            <v>2.3353499999999999E-2</v>
          </cell>
          <cell r="N7503">
            <v>2.3353499999999999E-2</v>
          </cell>
          <cell r="O7503">
            <v>84245</v>
          </cell>
        </row>
        <row r="7504">
          <cell r="A7504" t="str">
            <v>Residential</v>
          </cell>
          <cell r="B7504">
            <v>15</v>
          </cell>
          <cell r="C7504" t="str">
            <v>All</v>
          </cell>
          <cell r="D7504" t="str">
            <v>All</v>
          </cell>
          <cell r="E7504" t="str">
            <v>CARE Status: Non-CARE</v>
          </cell>
          <cell r="F7504">
            <v>91.622399999999999</v>
          </cell>
          <cell r="G7504">
            <v>1.3742300000000001</v>
          </cell>
          <cell r="H7504">
            <v>1.3803650000000001</v>
          </cell>
          <cell r="I7504">
            <v>-2.4049899999999999E-2</v>
          </cell>
          <cell r="J7504">
            <v>-9.8410000000000008E-3</v>
          </cell>
          <cell r="K7504">
            <v>0</v>
          </cell>
          <cell r="L7504">
            <v>9.8410000000000008E-3</v>
          </cell>
          <cell r="M7504">
            <v>2.4049899999999999E-2</v>
          </cell>
          <cell r="N7504">
            <v>2.4049899999999999E-2</v>
          </cell>
          <cell r="O7504">
            <v>84245</v>
          </cell>
        </row>
        <row r="7505">
          <cell r="A7505" t="str">
            <v>Residential</v>
          </cell>
          <cell r="B7505">
            <v>16</v>
          </cell>
          <cell r="C7505" t="str">
            <v>All</v>
          </cell>
          <cell r="D7505" t="str">
            <v>All</v>
          </cell>
          <cell r="E7505" t="str">
            <v>CARE Status: Non-CARE</v>
          </cell>
          <cell r="F7505">
            <v>93.592200000000005</v>
          </cell>
          <cell r="G7505">
            <v>1.6644460000000001</v>
          </cell>
          <cell r="H7505">
            <v>1.548694</v>
          </cell>
          <cell r="I7505">
            <v>-2.4873200000000002E-2</v>
          </cell>
          <cell r="J7505">
            <v>-1.01779E-2</v>
          </cell>
          <cell r="K7505">
            <v>0</v>
          </cell>
          <cell r="L7505">
            <v>1.01779E-2</v>
          </cell>
          <cell r="M7505">
            <v>2.4873200000000002E-2</v>
          </cell>
          <cell r="N7505">
            <v>2.4873200000000002E-2</v>
          </cell>
          <cell r="O7505">
            <v>84245</v>
          </cell>
        </row>
        <row r="7506">
          <cell r="A7506" t="str">
            <v>Residential</v>
          </cell>
          <cell r="B7506">
            <v>17</v>
          </cell>
          <cell r="C7506" t="str">
            <v>All</v>
          </cell>
          <cell r="D7506" t="str">
            <v>All</v>
          </cell>
          <cell r="E7506" t="str">
            <v>CARE Status: Non-CARE</v>
          </cell>
          <cell r="F7506">
            <v>94.548000000000002</v>
          </cell>
          <cell r="G7506">
            <v>1.920253</v>
          </cell>
          <cell r="H7506">
            <v>1.6791240000000001</v>
          </cell>
          <cell r="I7506">
            <v>-2.4934399999999999E-2</v>
          </cell>
          <cell r="J7506">
            <v>-1.0203E-2</v>
          </cell>
          <cell r="K7506">
            <v>0</v>
          </cell>
          <cell r="L7506">
            <v>1.0203E-2</v>
          </cell>
          <cell r="M7506">
            <v>2.4934399999999999E-2</v>
          </cell>
          <cell r="N7506">
            <v>2.4934399999999999E-2</v>
          </cell>
          <cell r="O7506">
            <v>84245</v>
          </cell>
        </row>
        <row r="7507">
          <cell r="A7507" t="str">
            <v>Residential</v>
          </cell>
          <cell r="B7507">
            <v>18</v>
          </cell>
          <cell r="C7507" t="str">
            <v>All</v>
          </cell>
          <cell r="D7507" t="str">
            <v>All</v>
          </cell>
          <cell r="E7507" t="str">
            <v>CARE Status: Non-CARE</v>
          </cell>
          <cell r="F7507">
            <v>93.5886</v>
          </cell>
          <cell r="G7507">
            <v>2.1229870000000002</v>
          </cell>
          <cell r="H7507">
            <v>1.9147510000000001</v>
          </cell>
          <cell r="I7507">
            <v>-2.57264E-2</v>
          </cell>
          <cell r="J7507">
            <v>-1.0527E-2</v>
          </cell>
          <cell r="K7507">
            <v>0</v>
          </cell>
          <cell r="L7507">
            <v>1.0527E-2</v>
          </cell>
          <cell r="M7507">
            <v>2.57264E-2</v>
          </cell>
          <cell r="N7507">
            <v>2.57264E-2</v>
          </cell>
          <cell r="O7507">
            <v>84245</v>
          </cell>
        </row>
        <row r="7508">
          <cell r="A7508" t="str">
            <v>Residential</v>
          </cell>
          <cell r="B7508">
            <v>19</v>
          </cell>
          <cell r="C7508" t="str">
            <v>All</v>
          </cell>
          <cell r="D7508" t="str">
            <v>All</v>
          </cell>
          <cell r="E7508" t="str">
            <v>CARE Status: Non-CARE</v>
          </cell>
          <cell r="F7508">
            <v>91.249399999999994</v>
          </cell>
          <cell r="G7508">
            <v>2.1265619999999998</v>
          </cell>
          <cell r="H7508">
            <v>2.0624530000000001</v>
          </cell>
          <cell r="I7508">
            <v>-2.6166999999999999E-2</v>
          </cell>
          <cell r="J7508">
            <v>-1.0707299999999999E-2</v>
          </cell>
          <cell r="K7508">
            <v>0</v>
          </cell>
          <cell r="L7508">
            <v>1.0707299999999999E-2</v>
          </cell>
          <cell r="M7508">
            <v>2.6166999999999999E-2</v>
          </cell>
          <cell r="N7508">
            <v>2.6166999999999999E-2</v>
          </cell>
          <cell r="O7508">
            <v>84245</v>
          </cell>
        </row>
        <row r="7509">
          <cell r="A7509" t="str">
            <v>Residential</v>
          </cell>
          <cell r="B7509">
            <v>20</v>
          </cell>
          <cell r="C7509" t="str">
            <v>All</v>
          </cell>
          <cell r="D7509" t="str">
            <v>All</v>
          </cell>
          <cell r="E7509" t="str">
            <v>CARE Status: Non-CARE</v>
          </cell>
          <cell r="F7509">
            <v>86.937200000000004</v>
          </cell>
          <cell r="G7509">
            <v>1.993654</v>
          </cell>
          <cell r="H7509">
            <v>2.4470969999999999</v>
          </cell>
          <cell r="I7509">
            <v>-2.4785999999999999E-2</v>
          </cell>
          <cell r="J7509">
            <v>-1.0142200000000001E-2</v>
          </cell>
          <cell r="K7509">
            <v>0</v>
          </cell>
          <cell r="L7509">
            <v>1.0142200000000001E-2</v>
          </cell>
          <cell r="M7509">
            <v>2.4785999999999999E-2</v>
          </cell>
          <cell r="N7509">
            <v>2.4785999999999999E-2</v>
          </cell>
          <cell r="O7509">
            <v>84245</v>
          </cell>
        </row>
        <row r="7510">
          <cell r="A7510" t="str">
            <v>Residential</v>
          </cell>
          <cell r="B7510">
            <v>21</v>
          </cell>
          <cell r="C7510" t="str">
            <v>All</v>
          </cell>
          <cell r="D7510" t="str">
            <v>All</v>
          </cell>
          <cell r="E7510" t="str">
            <v>CARE Status: Non-CARE</v>
          </cell>
          <cell r="F7510">
            <v>82.397000000000006</v>
          </cell>
          <cell r="G7510">
            <v>1.8352820000000001</v>
          </cell>
          <cell r="H7510">
            <v>2.235182</v>
          </cell>
          <cell r="I7510">
            <v>-2.37856E-2</v>
          </cell>
          <cell r="J7510">
            <v>-9.7328999999999992E-3</v>
          </cell>
          <cell r="K7510">
            <v>0</v>
          </cell>
          <cell r="L7510">
            <v>9.7328999999999992E-3</v>
          </cell>
          <cell r="M7510">
            <v>2.37856E-2</v>
          </cell>
          <cell r="N7510">
            <v>2.37856E-2</v>
          </cell>
          <cell r="O7510">
            <v>84245</v>
          </cell>
        </row>
        <row r="7511">
          <cell r="A7511" t="str">
            <v>Residential</v>
          </cell>
          <cell r="B7511">
            <v>22</v>
          </cell>
          <cell r="C7511" t="str">
            <v>All</v>
          </cell>
          <cell r="D7511" t="str">
            <v>All</v>
          </cell>
          <cell r="E7511" t="str">
            <v>CARE Status: Non-CARE</v>
          </cell>
          <cell r="F7511">
            <v>79.589500000000001</v>
          </cell>
          <cell r="G7511">
            <v>1.557205</v>
          </cell>
          <cell r="H7511">
            <v>1.788721</v>
          </cell>
          <cell r="I7511">
            <v>-2.33644E-2</v>
          </cell>
          <cell r="J7511">
            <v>-9.5604999999999996E-3</v>
          </cell>
          <cell r="K7511">
            <v>0</v>
          </cell>
          <cell r="L7511">
            <v>9.5604999999999996E-3</v>
          </cell>
          <cell r="M7511">
            <v>2.33644E-2</v>
          </cell>
          <cell r="N7511">
            <v>2.33644E-2</v>
          </cell>
          <cell r="O7511">
            <v>84245</v>
          </cell>
        </row>
        <row r="7512">
          <cell r="A7512" t="str">
            <v>Residential</v>
          </cell>
          <cell r="B7512">
            <v>23</v>
          </cell>
          <cell r="C7512" t="str">
            <v>All</v>
          </cell>
          <cell r="D7512" t="str">
            <v>All</v>
          </cell>
          <cell r="E7512" t="str">
            <v>CARE Status: Non-CARE</v>
          </cell>
          <cell r="F7512">
            <v>76.941500000000005</v>
          </cell>
          <cell r="G7512">
            <v>1.2214229999999999</v>
          </cell>
          <cell r="H7512">
            <v>1.392808</v>
          </cell>
          <cell r="I7512">
            <v>-2.2539099999999999E-2</v>
          </cell>
          <cell r="J7512">
            <v>-9.2227999999999997E-3</v>
          </cell>
          <cell r="K7512">
            <v>0</v>
          </cell>
          <cell r="L7512">
            <v>9.2227999999999997E-3</v>
          </cell>
          <cell r="M7512">
            <v>2.2539099999999999E-2</v>
          </cell>
          <cell r="N7512">
            <v>2.2539099999999999E-2</v>
          </cell>
          <cell r="O7512">
            <v>84245</v>
          </cell>
        </row>
        <row r="7513">
          <cell r="A7513" t="str">
            <v>Residential</v>
          </cell>
          <cell r="B7513">
            <v>24</v>
          </cell>
          <cell r="C7513" t="str">
            <v>All</v>
          </cell>
          <cell r="D7513" t="str">
            <v>All</v>
          </cell>
          <cell r="E7513" t="str">
            <v>CARE Status: Non-CARE</v>
          </cell>
          <cell r="F7513">
            <v>75.153000000000006</v>
          </cell>
          <cell r="G7513">
            <v>0.92894390000000004</v>
          </cell>
          <cell r="H7513">
            <v>1.055666</v>
          </cell>
          <cell r="I7513">
            <v>-2.3295199999999999E-2</v>
          </cell>
          <cell r="J7513">
            <v>-9.5321999999999994E-3</v>
          </cell>
          <cell r="K7513">
            <v>0</v>
          </cell>
          <cell r="L7513">
            <v>9.5321999999999994E-3</v>
          </cell>
          <cell r="M7513">
            <v>2.3295199999999999E-2</v>
          </cell>
          <cell r="N7513">
            <v>2.3295199999999999E-2</v>
          </cell>
          <cell r="O7513">
            <v>84245</v>
          </cell>
        </row>
        <row r="7514">
          <cell r="A7514" t="str">
            <v>Residential</v>
          </cell>
          <cell r="B7514">
            <v>1</v>
          </cell>
          <cell r="C7514" t="str">
            <v>All</v>
          </cell>
          <cell r="D7514" t="str">
            <v>All</v>
          </cell>
          <cell r="E7514" t="str">
            <v>Enrollment Date Quintile: 2nd Earliest</v>
          </cell>
          <cell r="F7514">
            <v>68.900099999999995</v>
          </cell>
          <cell r="G7514">
            <v>0.64747489999999996</v>
          </cell>
          <cell r="H7514">
            <v>0.72224270000000002</v>
          </cell>
          <cell r="I7514">
            <v>-3.8929400000000003E-2</v>
          </cell>
          <cell r="J7514">
            <v>-1.5929599999999999E-2</v>
          </cell>
          <cell r="K7514">
            <v>0</v>
          </cell>
          <cell r="L7514">
            <v>1.5929599999999999E-2</v>
          </cell>
          <cell r="M7514">
            <v>3.8929400000000003E-2</v>
          </cell>
          <cell r="N7514">
            <v>3.8929400000000003E-2</v>
          </cell>
          <cell r="O7514">
            <v>20734</v>
          </cell>
        </row>
        <row r="7515">
          <cell r="A7515" t="str">
            <v>Residential</v>
          </cell>
          <cell r="B7515">
            <v>2</v>
          </cell>
          <cell r="C7515" t="str">
            <v>All</v>
          </cell>
          <cell r="D7515" t="str">
            <v>All</v>
          </cell>
          <cell r="E7515" t="str">
            <v>Enrollment Date Quintile: 2nd Earliest</v>
          </cell>
          <cell r="F7515">
            <v>67.3249</v>
          </cell>
          <cell r="G7515">
            <v>0.57182480000000002</v>
          </cell>
          <cell r="H7515">
            <v>0.61069680000000004</v>
          </cell>
          <cell r="I7515">
            <v>-3.85181E-2</v>
          </cell>
          <cell r="J7515">
            <v>-1.5761299999999999E-2</v>
          </cell>
          <cell r="K7515">
            <v>0</v>
          </cell>
          <cell r="L7515">
            <v>1.5761299999999999E-2</v>
          </cell>
          <cell r="M7515">
            <v>3.85181E-2</v>
          </cell>
          <cell r="N7515">
            <v>3.85181E-2</v>
          </cell>
          <cell r="O7515">
            <v>20734</v>
          </cell>
        </row>
        <row r="7516">
          <cell r="A7516" t="str">
            <v>Residential</v>
          </cell>
          <cell r="B7516">
            <v>3</v>
          </cell>
          <cell r="C7516" t="str">
            <v>All</v>
          </cell>
          <cell r="D7516" t="str">
            <v>All</v>
          </cell>
          <cell r="E7516" t="str">
            <v>Enrollment Date Quintile: 2nd Earliest</v>
          </cell>
          <cell r="F7516">
            <v>65.8874</v>
          </cell>
          <cell r="G7516">
            <v>0.52936879999999997</v>
          </cell>
          <cell r="H7516">
            <v>0.57319869999999995</v>
          </cell>
          <cell r="I7516">
            <v>-3.8240900000000001E-2</v>
          </cell>
          <cell r="J7516">
            <v>-1.5647899999999999E-2</v>
          </cell>
          <cell r="K7516">
            <v>0</v>
          </cell>
          <cell r="L7516">
            <v>1.5647899999999999E-2</v>
          </cell>
          <cell r="M7516">
            <v>3.8240900000000001E-2</v>
          </cell>
          <cell r="N7516">
            <v>3.8240900000000001E-2</v>
          </cell>
          <cell r="O7516">
            <v>20734</v>
          </cell>
        </row>
        <row r="7517">
          <cell r="A7517" t="str">
            <v>Residential</v>
          </cell>
          <cell r="B7517">
            <v>4</v>
          </cell>
          <cell r="C7517" t="str">
            <v>All</v>
          </cell>
          <cell r="D7517" t="str">
            <v>All</v>
          </cell>
          <cell r="E7517" t="str">
            <v>Enrollment Date Quintile: 2nd Earliest</v>
          </cell>
          <cell r="F7517">
            <v>64.965199999999996</v>
          </cell>
          <cell r="G7517">
            <v>0.5102295</v>
          </cell>
          <cell r="H7517">
            <v>0.53793420000000003</v>
          </cell>
          <cell r="I7517">
            <v>-3.8063E-2</v>
          </cell>
          <cell r="J7517">
            <v>-1.55751E-2</v>
          </cell>
          <cell r="K7517">
            <v>0</v>
          </cell>
          <cell r="L7517">
            <v>1.55751E-2</v>
          </cell>
          <cell r="M7517">
            <v>3.8063E-2</v>
          </cell>
          <cell r="N7517">
            <v>3.8063E-2</v>
          </cell>
          <cell r="O7517">
            <v>20734</v>
          </cell>
        </row>
        <row r="7518">
          <cell r="A7518" t="str">
            <v>Residential</v>
          </cell>
          <cell r="B7518">
            <v>5</v>
          </cell>
          <cell r="C7518" t="str">
            <v>All</v>
          </cell>
          <cell r="D7518" t="str">
            <v>All</v>
          </cell>
          <cell r="E7518" t="str">
            <v>Enrollment Date Quintile: 2nd Earliest</v>
          </cell>
          <cell r="F7518">
            <v>64.248599999999996</v>
          </cell>
          <cell r="G7518">
            <v>0.51108659999999995</v>
          </cell>
          <cell r="H7518">
            <v>0.5432456</v>
          </cell>
          <cell r="I7518">
            <v>-3.8030000000000001E-2</v>
          </cell>
          <cell r="J7518">
            <v>-1.55616E-2</v>
          </cell>
          <cell r="K7518">
            <v>0</v>
          </cell>
          <cell r="L7518">
            <v>1.55616E-2</v>
          </cell>
          <cell r="M7518">
            <v>3.8030000000000001E-2</v>
          </cell>
          <cell r="N7518">
            <v>3.8030000000000001E-2</v>
          </cell>
          <cell r="O7518">
            <v>20734</v>
          </cell>
        </row>
        <row r="7519">
          <cell r="A7519" t="str">
            <v>Residential</v>
          </cell>
          <cell r="B7519">
            <v>6</v>
          </cell>
          <cell r="C7519" t="str">
            <v>All</v>
          </cell>
          <cell r="D7519" t="str">
            <v>All</v>
          </cell>
          <cell r="E7519" t="str">
            <v>Enrollment Date Quintile: 2nd Earliest</v>
          </cell>
          <cell r="F7519">
            <v>63.679099999999998</v>
          </cell>
          <cell r="G7519">
            <v>0.57127930000000005</v>
          </cell>
          <cell r="H7519">
            <v>0.60235640000000001</v>
          </cell>
          <cell r="I7519">
            <v>-3.8220900000000002E-2</v>
          </cell>
          <cell r="J7519">
            <v>-1.5639699999999999E-2</v>
          </cell>
          <cell r="K7519">
            <v>0</v>
          </cell>
          <cell r="L7519">
            <v>1.5639699999999999E-2</v>
          </cell>
          <cell r="M7519">
            <v>3.8220900000000002E-2</v>
          </cell>
          <cell r="N7519">
            <v>3.8220900000000002E-2</v>
          </cell>
          <cell r="O7519">
            <v>20734</v>
          </cell>
        </row>
        <row r="7520">
          <cell r="A7520" t="str">
            <v>Residential</v>
          </cell>
          <cell r="B7520">
            <v>7</v>
          </cell>
          <cell r="C7520" t="str">
            <v>All</v>
          </cell>
          <cell r="D7520" t="str">
            <v>All</v>
          </cell>
          <cell r="E7520" t="str">
            <v>Enrollment Date Quintile: 2nd Earliest</v>
          </cell>
          <cell r="F7520">
            <v>62.808599999999998</v>
          </cell>
          <cell r="G7520">
            <v>0.67590859999999997</v>
          </cell>
          <cell r="H7520">
            <v>0.70972550000000001</v>
          </cell>
          <cell r="I7520">
            <v>-3.8326800000000001E-2</v>
          </cell>
          <cell r="J7520">
            <v>-1.5682999999999999E-2</v>
          </cell>
          <cell r="K7520">
            <v>0</v>
          </cell>
          <cell r="L7520">
            <v>1.5682999999999999E-2</v>
          </cell>
          <cell r="M7520">
            <v>3.8326800000000001E-2</v>
          </cell>
          <cell r="N7520">
            <v>3.8326800000000001E-2</v>
          </cell>
          <cell r="O7520">
            <v>20734</v>
          </cell>
        </row>
        <row r="7521">
          <cell r="A7521" t="str">
            <v>Residential</v>
          </cell>
          <cell r="B7521">
            <v>8</v>
          </cell>
          <cell r="C7521" t="str">
            <v>All</v>
          </cell>
          <cell r="D7521" t="str">
            <v>All</v>
          </cell>
          <cell r="E7521" t="str">
            <v>Enrollment Date Quintile: 2nd Earliest</v>
          </cell>
          <cell r="F7521">
            <v>63.955199999999998</v>
          </cell>
          <cell r="G7521">
            <v>0.74695020000000001</v>
          </cell>
          <cell r="H7521">
            <v>0.76911289999999999</v>
          </cell>
          <cell r="I7521">
            <v>-3.8671200000000003E-2</v>
          </cell>
          <cell r="J7521">
            <v>-1.5824000000000001E-2</v>
          </cell>
          <cell r="K7521">
            <v>0</v>
          </cell>
          <cell r="L7521">
            <v>1.5824000000000001E-2</v>
          </cell>
          <cell r="M7521">
            <v>3.8671200000000003E-2</v>
          </cell>
          <cell r="N7521">
            <v>3.8671200000000003E-2</v>
          </cell>
          <cell r="O7521">
            <v>20734</v>
          </cell>
        </row>
        <row r="7522">
          <cell r="A7522" t="str">
            <v>Residential</v>
          </cell>
          <cell r="B7522">
            <v>9</v>
          </cell>
          <cell r="C7522" t="str">
            <v>All</v>
          </cell>
          <cell r="D7522" t="str">
            <v>All</v>
          </cell>
          <cell r="E7522" t="str">
            <v>Enrollment Date Quintile: 2nd Earliest</v>
          </cell>
          <cell r="F7522">
            <v>68.354699999999994</v>
          </cell>
          <cell r="G7522">
            <v>0.71185500000000002</v>
          </cell>
          <cell r="H7522">
            <v>0.71723749999999997</v>
          </cell>
          <cell r="I7522">
            <v>-3.9067299999999999E-2</v>
          </cell>
          <cell r="J7522">
            <v>-1.5986E-2</v>
          </cell>
          <cell r="K7522">
            <v>0</v>
          </cell>
          <cell r="L7522">
            <v>1.5986E-2</v>
          </cell>
          <cell r="M7522">
            <v>3.9067299999999999E-2</v>
          </cell>
          <cell r="N7522">
            <v>3.9067299999999999E-2</v>
          </cell>
          <cell r="O7522">
            <v>20734</v>
          </cell>
        </row>
        <row r="7523">
          <cell r="A7523" t="str">
            <v>Residential</v>
          </cell>
          <cell r="B7523">
            <v>10</v>
          </cell>
          <cell r="C7523" t="str">
            <v>All</v>
          </cell>
          <cell r="D7523" t="str">
            <v>All</v>
          </cell>
          <cell r="E7523" t="str">
            <v>Enrollment Date Quintile: 2nd Earliest</v>
          </cell>
          <cell r="F7523">
            <v>73.303200000000004</v>
          </cell>
          <cell r="G7523">
            <v>0.73614939999999995</v>
          </cell>
          <cell r="H7523">
            <v>0.70432629999999996</v>
          </cell>
          <cell r="I7523">
            <v>-4.1300700000000003E-2</v>
          </cell>
          <cell r="J7523">
            <v>-1.6899899999999999E-2</v>
          </cell>
          <cell r="K7523">
            <v>0</v>
          </cell>
          <cell r="L7523">
            <v>1.6899899999999999E-2</v>
          </cell>
          <cell r="M7523">
            <v>4.1300700000000003E-2</v>
          </cell>
          <cell r="N7523">
            <v>4.1300700000000003E-2</v>
          </cell>
          <cell r="O7523">
            <v>20734</v>
          </cell>
        </row>
        <row r="7524">
          <cell r="A7524" t="str">
            <v>Residential</v>
          </cell>
          <cell r="B7524">
            <v>11</v>
          </cell>
          <cell r="C7524" t="str">
            <v>All</v>
          </cell>
          <cell r="D7524" t="str">
            <v>All</v>
          </cell>
          <cell r="E7524" t="str">
            <v>Enrollment Date Quintile: 2nd Earliest</v>
          </cell>
          <cell r="F7524">
            <v>78.321899999999999</v>
          </cell>
          <cell r="G7524">
            <v>0.7596619</v>
          </cell>
          <cell r="H7524">
            <v>0.72059649999999997</v>
          </cell>
          <cell r="I7524">
            <v>-4.3145799999999998E-2</v>
          </cell>
          <cell r="J7524">
            <v>-1.7654900000000001E-2</v>
          </cell>
          <cell r="K7524">
            <v>0</v>
          </cell>
          <cell r="L7524">
            <v>1.7654900000000001E-2</v>
          </cell>
          <cell r="M7524">
            <v>4.3145799999999998E-2</v>
          </cell>
          <cell r="N7524">
            <v>4.3145799999999998E-2</v>
          </cell>
          <cell r="O7524">
            <v>20734</v>
          </cell>
        </row>
        <row r="7525">
          <cell r="A7525" t="str">
            <v>Residential</v>
          </cell>
          <cell r="B7525">
            <v>12</v>
          </cell>
          <cell r="C7525" t="str">
            <v>All</v>
          </cell>
          <cell r="D7525" t="str">
            <v>All</v>
          </cell>
          <cell r="E7525" t="str">
            <v>Enrollment Date Quintile: 2nd Earliest</v>
          </cell>
          <cell r="F7525">
            <v>82.662700000000001</v>
          </cell>
          <cell r="G7525">
            <v>0.81896559999999996</v>
          </cell>
          <cell r="H7525">
            <v>0.83315349999999999</v>
          </cell>
          <cell r="I7525">
            <v>-4.0569599999999997E-2</v>
          </cell>
          <cell r="J7525">
            <v>-1.6600699999999999E-2</v>
          </cell>
          <cell r="K7525">
            <v>0</v>
          </cell>
          <cell r="L7525">
            <v>1.6600699999999999E-2</v>
          </cell>
          <cell r="M7525">
            <v>4.0569599999999997E-2</v>
          </cell>
          <cell r="N7525">
            <v>4.0569599999999997E-2</v>
          </cell>
          <cell r="O7525">
            <v>20734</v>
          </cell>
        </row>
        <row r="7526">
          <cell r="A7526" t="str">
            <v>Residential</v>
          </cell>
          <cell r="B7526">
            <v>13</v>
          </cell>
          <cell r="C7526" t="str">
            <v>All</v>
          </cell>
          <cell r="D7526" t="str">
            <v>All</v>
          </cell>
          <cell r="E7526" t="str">
            <v>Enrollment Date Quintile: 2nd Earliest</v>
          </cell>
          <cell r="F7526">
            <v>86.047899999999998</v>
          </cell>
          <cell r="G7526">
            <v>0.9402121</v>
          </cell>
          <cell r="H7526">
            <v>0.94564199999999998</v>
          </cell>
          <cell r="I7526">
            <v>-4.1926600000000001E-2</v>
          </cell>
          <cell r="J7526">
            <v>-1.7156000000000001E-2</v>
          </cell>
          <cell r="K7526">
            <v>0</v>
          </cell>
          <cell r="L7526">
            <v>1.7156000000000001E-2</v>
          </cell>
          <cell r="M7526">
            <v>4.1926600000000001E-2</v>
          </cell>
          <cell r="N7526">
            <v>4.1926600000000001E-2</v>
          </cell>
          <cell r="O7526">
            <v>20734</v>
          </cell>
        </row>
        <row r="7527">
          <cell r="A7527" t="str">
            <v>Residential</v>
          </cell>
          <cell r="B7527">
            <v>14</v>
          </cell>
          <cell r="C7527" t="str">
            <v>All</v>
          </cell>
          <cell r="D7527" t="str">
            <v>All</v>
          </cell>
          <cell r="E7527" t="str">
            <v>Enrollment Date Quintile: 2nd Earliest</v>
          </cell>
          <cell r="F7527">
            <v>89.061000000000007</v>
          </cell>
          <cell r="G7527">
            <v>1.0883620000000001</v>
          </cell>
          <cell r="H7527">
            <v>1.117202</v>
          </cell>
          <cell r="I7527">
            <v>-4.8308400000000001E-2</v>
          </cell>
          <cell r="J7527">
            <v>-1.9767400000000001E-2</v>
          </cell>
          <cell r="K7527">
            <v>0</v>
          </cell>
          <cell r="L7527">
            <v>1.9767400000000001E-2</v>
          </cell>
          <cell r="M7527">
            <v>4.8308400000000001E-2</v>
          </cell>
          <cell r="N7527">
            <v>4.8308400000000001E-2</v>
          </cell>
          <cell r="O7527">
            <v>20734</v>
          </cell>
        </row>
        <row r="7528">
          <cell r="A7528" t="str">
            <v>Residential</v>
          </cell>
          <cell r="B7528">
            <v>15</v>
          </cell>
          <cell r="C7528" t="str">
            <v>All</v>
          </cell>
          <cell r="D7528" t="str">
            <v>All</v>
          </cell>
          <cell r="E7528" t="str">
            <v>Enrollment Date Quintile: 2nd Earliest</v>
          </cell>
          <cell r="F7528">
            <v>91.903199999999998</v>
          </cell>
          <cell r="G7528">
            <v>1.303075</v>
          </cell>
          <cell r="H7528">
            <v>1.2936829999999999</v>
          </cell>
          <cell r="I7528">
            <v>-5.1366599999999998E-2</v>
          </cell>
          <cell r="J7528">
            <v>-2.1018800000000001E-2</v>
          </cell>
          <cell r="K7528">
            <v>0</v>
          </cell>
          <cell r="L7528">
            <v>2.1018800000000001E-2</v>
          </cell>
          <cell r="M7528">
            <v>5.1366599999999998E-2</v>
          </cell>
          <cell r="N7528">
            <v>5.1366599999999998E-2</v>
          </cell>
          <cell r="O7528">
            <v>20734</v>
          </cell>
        </row>
        <row r="7529">
          <cell r="A7529" t="str">
            <v>Residential</v>
          </cell>
          <cell r="B7529">
            <v>16</v>
          </cell>
          <cell r="C7529" t="str">
            <v>All</v>
          </cell>
          <cell r="D7529" t="str">
            <v>All</v>
          </cell>
          <cell r="E7529" t="str">
            <v>Enrollment Date Quintile: 2nd Earliest</v>
          </cell>
          <cell r="F7529">
            <v>93.819100000000006</v>
          </cell>
          <cell r="G7529">
            <v>1.5933409999999999</v>
          </cell>
          <cell r="H7529">
            <v>1.538022</v>
          </cell>
          <cell r="I7529">
            <v>-5.1388700000000002E-2</v>
          </cell>
          <cell r="J7529">
            <v>-2.1027799999999999E-2</v>
          </cell>
          <cell r="K7529">
            <v>0</v>
          </cell>
          <cell r="L7529">
            <v>2.1027799999999999E-2</v>
          </cell>
          <cell r="M7529">
            <v>5.1388700000000002E-2</v>
          </cell>
          <cell r="N7529">
            <v>5.1388700000000002E-2</v>
          </cell>
          <cell r="O7529">
            <v>20734</v>
          </cell>
        </row>
        <row r="7530">
          <cell r="A7530" t="str">
            <v>Residential</v>
          </cell>
          <cell r="B7530">
            <v>17</v>
          </cell>
          <cell r="C7530" t="str">
            <v>All</v>
          </cell>
          <cell r="D7530" t="str">
            <v>All</v>
          </cell>
          <cell r="E7530" t="str">
            <v>Enrollment Date Quintile: 2nd Earliest</v>
          </cell>
          <cell r="F7530">
            <v>94.700800000000001</v>
          </cell>
          <cell r="G7530">
            <v>1.861089</v>
          </cell>
          <cell r="H7530">
            <v>1.6235440000000001</v>
          </cell>
          <cell r="I7530">
            <v>-4.9106400000000001E-2</v>
          </cell>
          <cell r="J7530">
            <v>-2.0094000000000001E-2</v>
          </cell>
          <cell r="K7530">
            <v>0</v>
          </cell>
          <cell r="L7530">
            <v>2.0094000000000001E-2</v>
          </cell>
          <cell r="M7530">
            <v>4.9106400000000001E-2</v>
          </cell>
          <cell r="N7530">
            <v>4.9106400000000001E-2</v>
          </cell>
          <cell r="O7530">
            <v>20734</v>
          </cell>
        </row>
        <row r="7531">
          <cell r="A7531" t="str">
            <v>Residential</v>
          </cell>
          <cell r="B7531">
            <v>18</v>
          </cell>
          <cell r="C7531" t="str">
            <v>All</v>
          </cell>
          <cell r="D7531" t="str">
            <v>All</v>
          </cell>
          <cell r="E7531" t="str">
            <v>Enrollment Date Quintile: 2nd Earliest</v>
          </cell>
          <cell r="F7531">
            <v>93.729100000000003</v>
          </cell>
          <cell r="G7531">
            <v>2.0256880000000002</v>
          </cell>
          <cell r="H7531">
            <v>1.8408850000000001</v>
          </cell>
          <cell r="I7531">
            <v>-5.3451699999999998E-2</v>
          </cell>
          <cell r="J7531">
            <v>-2.1871999999999999E-2</v>
          </cell>
          <cell r="K7531">
            <v>0</v>
          </cell>
          <cell r="L7531">
            <v>2.1871999999999999E-2</v>
          </cell>
          <cell r="M7531">
            <v>5.3451699999999998E-2</v>
          </cell>
          <cell r="N7531">
            <v>5.3451699999999998E-2</v>
          </cell>
          <cell r="O7531">
            <v>20734</v>
          </cell>
        </row>
        <row r="7532">
          <cell r="A7532" t="str">
            <v>Residential</v>
          </cell>
          <cell r="B7532">
            <v>19</v>
          </cell>
          <cell r="C7532" t="str">
            <v>All</v>
          </cell>
          <cell r="D7532" t="str">
            <v>All</v>
          </cell>
          <cell r="E7532" t="str">
            <v>Enrollment Date Quintile: 2nd Earliest</v>
          </cell>
          <cell r="F7532">
            <v>91.329499999999996</v>
          </cell>
          <cell r="G7532">
            <v>2.0284179999999998</v>
          </cell>
          <cell r="H7532">
            <v>1.9824580000000001</v>
          </cell>
          <cell r="I7532">
            <v>-5.63332E-2</v>
          </cell>
          <cell r="J7532">
            <v>-2.3051100000000001E-2</v>
          </cell>
          <cell r="K7532">
            <v>0</v>
          </cell>
          <cell r="L7532">
            <v>2.3051100000000001E-2</v>
          </cell>
          <cell r="M7532">
            <v>5.63332E-2</v>
          </cell>
          <cell r="N7532">
            <v>5.63332E-2</v>
          </cell>
          <cell r="O7532">
            <v>20734</v>
          </cell>
        </row>
        <row r="7533">
          <cell r="A7533" t="str">
            <v>Residential</v>
          </cell>
          <cell r="B7533">
            <v>20</v>
          </cell>
          <cell r="C7533" t="str">
            <v>All</v>
          </cell>
          <cell r="D7533" t="str">
            <v>All</v>
          </cell>
          <cell r="E7533" t="str">
            <v>Enrollment Date Quintile: 2nd Earliest</v>
          </cell>
          <cell r="F7533">
            <v>87.055300000000003</v>
          </cell>
          <cell r="G7533">
            <v>1.8824479999999999</v>
          </cell>
          <cell r="H7533">
            <v>2.2784200000000001</v>
          </cell>
          <cell r="I7533">
            <v>-4.6225799999999997E-2</v>
          </cell>
          <cell r="J7533">
            <v>-1.89152E-2</v>
          </cell>
          <cell r="K7533">
            <v>0</v>
          </cell>
          <cell r="L7533">
            <v>1.89152E-2</v>
          </cell>
          <cell r="M7533">
            <v>4.6225799999999997E-2</v>
          </cell>
          <cell r="N7533">
            <v>4.6225799999999997E-2</v>
          </cell>
          <cell r="O7533">
            <v>20734</v>
          </cell>
        </row>
        <row r="7534">
          <cell r="A7534" t="str">
            <v>Residential</v>
          </cell>
          <cell r="B7534">
            <v>21</v>
          </cell>
          <cell r="C7534" t="str">
            <v>All</v>
          </cell>
          <cell r="D7534" t="str">
            <v>All</v>
          </cell>
          <cell r="E7534" t="str">
            <v>Enrollment Date Quintile: 2nd Earliest</v>
          </cell>
          <cell r="F7534">
            <v>82.598500000000001</v>
          </cell>
          <cell r="G7534">
            <v>1.739053</v>
          </cell>
          <cell r="H7534">
            <v>2.082605</v>
          </cell>
          <cell r="I7534">
            <v>-4.4083900000000002E-2</v>
          </cell>
          <cell r="J7534">
            <v>-1.8038800000000001E-2</v>
          </cell>
          <cell r="K7534">
            <v>0</v>
          </cell>
          <cell r="L7534">
            <v>1.8038800000000001E-2</v>
          </cell>
          <cell r="M7534">
            <v>4.4083900000000002E-2</v>
          </cell>
          <cell r="N7534">
            <v>4.4083900000000002E-2</v>
          </cell>
          <cell r="O7534">
            <v>20734</v>
          </cell>
        </row>
        <row r="7535">
          <cell r="A7535" t="str">
            <v>Residential</v>
          </cell>
          <cell r="B7535">
            <v>22</v>
          </cell>
          <cell r="C7535" t="str">
            <v>All</v>
          </cell>
          <cell r="D7535" t="str">
            <v>All</v>
          </cell>
          <cell r="E7535" t="str">
            <v>Enrollment Date Quintile: 2nd Earliest</v>
          </cell>
          <cell r="F7535">
            <v>79.620400000000004</v>
          </cell>
          <cell r="G7535">
            <v>1.469481</v>
          </cell>
          <cell r="H7535">
            <v>1.785128</v>
          </cell>
          <cell r="I7535">
            <v>-4.3453600000000002E-2</v>
          </cell>
          <cell r="J7535">
            <v>-1.7780899999999999E-2</v>
          </cell>
          <cell r="K7535">
            <v>0</v>
          </cell>
          <cell r="L7535">
            <v>1.7780899999999999E-2</v>
          </cell>
          <cell r="M7535">
            <v>4.3453600000000002E-2</v>
          </cell>
          <cell r="N7535">
            <v>4.3453600000000002E-2</v>
          </cell>
          <cell r="O7535">
            <v>20734</v>
          </cell>
        </row>
        <row r="7536">
          <cell r="A7536" t="str">
            <v>Residential</v>
          </cell>
          <cell r="B7536">
            <v>23</v>
          </cell>
          <cell r="C7536" t="str">
            <v>All</v>
          </cell>
          <cell r="D7536" t="str">
            <v>All</v>
          </cell>
          <cell r="E7536" t="str">
            <v>Enrollment Date Quintile: 2nd Earliest</v>
          </cell>
          <cell r="F7536">
            <v>77.058899999999994</v>
          </cell>
          <cell r="G7536">
            <v>1.151033</v>
          </cell>
          <cell r="H7536">
            <v>1.3700490000000001</v>
          </cell>
          <cell r="I7536">
            <v>-4.2157E-2</v>
          </cell>
          <cell r="J7536">
            <v>-1.72503E-2</v>
          </cell>
          <cell r="K7536">
            <v>0</v>
          </cell>
          <cell r="L7536">
            <v>1.72503E-2</v>
          </cell>
          <cell r="M7536">
            <v>4.2157E-2</v>
          </cell>
          <cell r="N7536">
            <v>4.2157E-2</v>
          </cell>
          <cell r="O7536">
            <v>20734</v>
          </cell>
        </row>
        <row r="7537">
          <cell r="A7537" t="str">
            <v>Residential</v>
          </cell>
          <cell r="B7537">
            <v>24</v>
          </cell>
          <cell r="C7537" t="str">
            <v>All</v>
          </cell>
          <cell r="D7537" t="str">
            <v>All</v>
          </cell>
          <cell r="E7537" t="str">
            <v>Enrollment Date Quintile: 2nd Earliest</v>
          </cell>
          <cell r="F7537">
            <v>75.290300000000002</v>
          </cell>
          <cell r="G7537">
            <v>0.9149697</v>
          </cell>
          <cell r="H7537">
            <v>1.0567599999999999</v>
          </cell>
          <cell r="I7537">
            <v>-4.1165899999999998E-2</v>
          </cell>
          <cell r="J7537">
            <v>-1.6844700000000001E-2</v>
          </cell>
          <cell r="K7537">
            <v>0</v>
          </cell>
          <cell r="L7537">
            <v>1.6844700000000001E-2</v>
          </cell>
          <cell r="M7537">
            <v>4.1165899999999998E-2</v>
          </cell>
          <cell r="N7537">
            <v>4.1165899999999998E-2</v>
          </cell>
          <cell r="O7537">
            <v>20734</v>
          </cell>
        </row>
        <row r="7538">
          <cell r="A7538" t="str">
            <v>Residential</v>
          </cell>
          <cell r="B7538">
            <v>1</v>
          </cell>
          <cell r="C7538" t="str">
            <v>All</v>
          </cell>
          <cell r="D7538" t="str">
            <v>All</v>
          </cell>
          <cell r="E7538" t="str">
            <v>Enrollment Date Quintile: 2nd Latest</v>
          </cell>
          <cell r="F7538">
            <v>68.675799999999995</v>
          </cell>
          <cell r="G7538">
            <v>0.61593589999999998</v>
          </cell>
          <cell r="H7538">
            <v>0.6444008</v>
          </cell>
          <cell r="I7538">
            <v>-3.4625400000000001E-2</v>
          </cell>
          <cell r="J7538">
            <v>-1.4168399999999999E-2</v>
          </cell>
          <cell r="K7538">
            <v>0</v>
          </cell>
          <cell r="L7538">
            <v>1.4168399999999999E-2</v>
          </cell>
          <cell r="M7538">
            <v>3.4625400000000001E-2</v>
          </cell>
          <cell r="N7538">
            <v>3.4625400000000001E-2</v>
          </cell>
          <cell r="O7538">
            <v>21553</v>
          </cell>
        </row>
        <row r="7539">
          <cell r="A7539" t="str">
            <v>Residential</v>
          </cell>
          <cell r="B7539">
            <v>2</v>
          </cell>
          <cell r="C7539" t="str">
            <v>All</v>
          </cell>
          <cell r="D7539" t="str">
            <v>All</v>
          </cell>
          <cell r="E7539" t="str">
            <v>Enrollment Date Quintile: 2nd Latest</v>
          </cell>
          <cell r="F7539">
            <v>66.936000000000007</v>
          </cell>
          <cell r="G7539">
            <v>0.52596659999999995</v>
          </cell>
          <cell r="H7539">
            <v>0.54479160000000004</v>
          </cell>
          <cell r="I7539">
            <v>-3.4312799999999997E-2</v>
          </cell>
          <cell r="J7539">
            <v>-1.4040499999999999E-2</v>
          </cell>
          <cell r="K7539">
            <v>0</v>
          </cell>
          <cell r="L7539">
            <v>1.4040499999999999E-2</v>
          </cell>
          <cell r="M7539">
            <v>3.4312799999999997E-2</v>
          </cell>
          <cell r="N7539">
            <v>3.4312799999999997E-2</v>
          </cell>
          <cell r="O7539">
            <v>21553</v>
          </cell>
        </row>
        <row r="7540">
          <cell r="A7540" t="str">
            <v>Residential</v>
          </cell>
          <cell r="B7540">
            <v>3</v>
          </cell>
          <cell r="C7540" t="str">
            <v>All</v>
          </cell>
          <cell r="D7540" t="str">
            <v>All</v>
          </cell>
          <cell r="E7540" t="str">
            <v>Enrollment Date Quintile: 2nd Latest</v>
          </cell>
          <cell r="F7540">
            <v>65.357100000000003</v>
          </cell>
          <cell r="G7540">
            <v>0.4896818</v>
          </cell>
          <cell r="H7540">
            <v>0.51954860000000003</v>
          </cell>
          <cell r="I7540">
            <v>-3.40477E-2</v>
          </cell>
          <cell r="J7540">
            <v>-1.3932E-2</v>
          </cell>
          <cell r="K7540">
            <v>0</v>
          </cell>
          <cell r="L7540">
            <v>1.3932E-2</v>
          </cell>
          <cell r="M7540">
            <v>3.40477E-2</v>
          </cell>
          <cell r="N7540">
            <v>3.40477E-2</v>
          </cell>
          <cell r="O7540">
            <v>21553</v>
          </cell>
        </row>
        <row r="7541">
          <cell r="A7541" t="str">
            <v>Residential</v>
          </cell>
          <cell r="B7541">
            <v>4</v>
          </cell>
          <cell r="C7541" t="str">
            <v>All</v>
          </cell>
          <cell r="D7541" t="str">
            <v>All</v>
          </cell>
          <cell r="E7541" t="str">
            <v>Enrollment Date Quintile: 2nd Latest</v>
          </cell>
          <cell r="F7541">
            <v>64.092500000000001</v>
          </cell>
          <cell r="G7541">
            <v>0.47014470000000003</v>
          </cell>
          <cell r="H7541">
            <v>0.48998570000000002</v>
          </cell>
          <cell r="I7541">
            <v>-3.3904900000000002E-2</v>
          </cell>
          <cell r="J7541">
            <v>-1.38736E-2</v>
          </cell>
          <cell r="K7541">
            <v>0</v>
          </cell>
          <cell r="L7541">
            <v>1.38736E-2</v>
          </cell>
          <cell r="M7541">
            <v>3.3904900000000002E-2</v>
          </cell>
          <cell r="N7541">
            <v>3.3904900000000002E-2</v>
          </cell>
          <cell r="O7541">
            <v>21553</v>
          </cell>
        </row>
        <row r="7542">
          <cell r="A7542" t="str">
            <v>Residential</v>
          </cell>
          <cell r="B7542">
            <v>5</v>
          </cell>
          <cell r="C7542" t="str">
            <v>All</v>
          </cell>
          <cell r="D7542" t="str">
            <v>All</v>
          </cell>
          <cell r="E7542" t="str">
            <v>Enrollment Date Quintile: 2nd Latest</v>
          </cell>
          <cell r="F7542">
            <v>63.454700000000003</v>
          </cell>
          <cell r="G7542">
            <v>0.46528520000000001</v>
          </cell>
          <cell r="H7542">
            <v>0.49962909999999999</v>
          </cell>
          <cell r="I7542">
            <v>-3.3880199999999999E-2</v>
          </cell>
          <cell r="J7542">
            <v>-1.3863500000000001E-2</v>
          </cell>
          <cell r="K7542">
            <v>0</v>
          </cell>
          <cell r="L7542">
            <v>1.3863500000000001E-2</v>
          </cell>
          <cell r="M7542">
            <v>3.3880199999999999E-2</v>
          </cell>
          <cell r="N7542">
            <v>3.3880199999999999E-2</v>
          </cell>
          <cell r="O7542">
            <v>21553</v>
          </cell>
        </row>
        <row r="7543">
          <cell r="A7543" t="str">
            <v>Residential</v>
          </cell>
          <cell r="B7543">
            <v>6</v>
          </cell>
          <cell r="C7543" t="str">
            <v>All</v>
          </cell>
          <cell r="D7543" t="str">
            <v>All</v>
          </cell>
          <cell r="E7543" t="str">
            <v>Enrollment Date Quintile: 2nd Latest</v>
          </cell>
          <cell r="F7543">
            <v>63.0336</v>
          </cell>
          <cell r="G7543">
            <v>0.50877229999999996</v>
          </cell>
          <cell r="H7543">
            <v>0.55203040000000003</v>
          </cell>
          <cell r="I7543">
            <v>-3.3879199999999998E-2</v>
          </cell>
          <cell r="J7543">
            <v>-1.38631E-2</v>
          </cell>
          <cell r="K7543">
            <v>0</v>
          </cell>
          <cell r="L7543">
            <v>1.38631E-2</v>
          </cell>
          <cell r="M7543">
            <v>3.3879199999999998E-2</v>
          </cell>
          <cell r="N7543">
            <v>3.3879199999999998E-2</v>
          </cell>
          <cell r="O7543">
            <v>21553</v>
          </cell>
        </row>
        <row r="7544">
          <cell r="A7544" t="str">
            <v>Residential</v>
          </cell>
          <cell r="B7544">
            <v>7</v>
          </cell>
          <cell r="C7544" t="str">
            <v>All</v>
          </cell>
          <cell r="D7544" t="str">
            <v>All</v>
          </cell>
          <cell r="E7544" t="str">
            <v>Enrollment Date Quintile: 2nd Latest</v>
          </cell>
          <cell r="F7544">
            <v>62.148299999999999</v>
          </cell>
          <cell r="G7544">
            <v>0.64869569999999999</v>
          </cell>
          <cell r="H7544">
            <v>0.72129509999999997</v>
          </cell>
          <cell r="I7544">
            <v>-3.4167299999999998E-2</v>
          </cell>
          <cell r="J7544">
            <v>-1.3981E-2</v>
          </cell>
          <cell r="K7544">
            <v>0</v>
          </cell>
          <cell r="L7544">
            <v>1.3981E-2</v>
          </cell>
          <cell r="M7544">
            <v>3.4167299999999998E-2</v>
          </cell>
          <cell r="N7544">
            <v>3.4167299999999998E-2</v>
          </cell>
          <cell r="O7544">
            <v>21553</v>
          </cell>
        </row>
        <row r="7545">
          <cell r="A7545" t="str">
            <v>Residential</v>
          </cell>
          <cell r="B7545">
            <v>8</v>
          </cell>
          <cell r="C7545" t="str">
            <v>All</v>
          </cell>
          <cell r="D7545" t="str">
            <v>All</v>
          </cell>
          <cell r="E7545" t="str">
            <v>Enrollment Date Quintile: 2nd Latest</v>
          </cell>
          <cell r="F7545">
            <v>63.105499999999999</v>
          </cell>
          <cell r="G7545">
            <v>0.72737510000000005</v>
          </cell>
          <cell r="H7545">
            <v>0.80692790000000003</v>
          </cell>
          <cell r="I7545">
            <v>-3.4421399999999998E-2</v>
          </cell>
          <cell r="J7545">
            <v>-1.4084899999999999E-2</v>
          </cell>
          <cell r="K7545">
            <v>0</v>
          </cell>
          <cell r="L7545">
            <v>1.4084899999999999E-2</v>
          </cell>
          <cell r="M7545">
            <v>3.4421399999999998E-2</v>
          </cell>
          <cell r="N7545">
            <v>3.4421399999999998E-2</v>
          </cell>
          <cell r="O7545">
            <v>21553</v>
          </cell>
        </row>
        <row r="7546">
          <cell r="A7546" t="str">
            <v>Residential</v>
          </cell>
          <cell r="B7546">
            <v>9</v>
          </cell>
          <cell r="C7546" t="str">
            <v>All</v>
          </cell>
          <cell r="D7546" t="str">
            <v>All</v>
          </cell>
          <cell r="E7546" t="str">
            <v>Enrollment Date Quintile: 2nd Latest</v>
          </cell>
          <cell r="F7546">
            <v>66.8977</v>
          </cell>
          <cell r="G7546">
            <v>0.68922749999999999</v>
          </cell>
          <cell r="H7546">
            <v>0.74690559999999995</v>
          </cell>
          <cell r="I7546">
            <v>-3.48838E-2</v>
          </cell>
          <cell r="J7546">
            <v>-1.4274200000000001E-2</v>
          </cell>
          <cell r="K7546">
            <v>0</v>
          </cell>
          <cell r="L7546">
            <v>1.4274200000000001E-2</v>
          </cell>
          <cell r="M7546">
            <v>3.48838E-2</v>
          </cell>
          <cell r="N7546">
            <v>3.48838E-2</v>
          </cell>
          <cell r="O7546">
            <v>21553</v>
          </cell>
        </row>
        <row r="7547">
          <cell r="A7547" t="str">
            <v>Residential</v>
          </cell>
          <cell r="B7547">
            <v>10</v>
          </cell>
          <cell r="C7547" t="str">
            <v>All</v>
          </cell>
          <cell r="D7547" t="str">
            <v>All</v>
          </cell>
          <cell r="E7547" t="str">
            <v>Enrollment Date Quintile: 2nd Latest</v>
          </cell>
          <cell r="F7547">
            <v>70.861000000000004</v>
          </cell>
          <cell r="G7547">
            <v>0.68158940000000001</v>
          </cell>
          <cell r="H7547">
            <v>0.72303879999999998</v>
          </cell>
          <cell r="I7547">
            <v>-3.5588700000000001E-2</v>
          </cell>
          <cell r="J7547">
            <v>-1.45626E-2</v>
          </cell>
          <cell r="K7547">
            <v>0</v>
          </cell>
          <cell r="L7547">
            <v>1.45626E-2</v>
          </cell>
          <cell r="M7547">
            <v>3.5588700000000001E-2</v>
          </cell>
          <cell r="N7547">
            <v>3.5588700000000001E-2</v>
          </cell>
          <cell r="O7547">
            <v>21553</v>
          </cell>
        </row>
        <row r="7548">
          <cell r="A7548" t="str">
            <v>Residential</v>
          </cell>
          <cell r="B7548">
            <v>11</v>
          </cell>
          <cell r="C7548" t="str">
            <v>All</v>
          </cell>
          <cell r="D7548" t="str">
            <v>All</v>
          </cell>
          <cell r="E7548" t="str">
            <v>Enrollment Date Quintile: 2nd Latest</v>
          </cell>
          <cell r="F7548">
            <v>76.123699999999999</v>
          </cell>
          <cell r="G7548">
            <v>0.74031780000000003</v>
          </cell>
          <cell r="H7548">
            <v>0.80306049999999995</v>
          </cell>
          <cell r="I7548">
            <v>-3.6034499999999997E-2</v>
          </cell>
          <cell r="J7548">
            <v>-1.4744999999999999E-2</v>
          </cell>
          <cell r="K7548">
            <v>0</v>
          </cell>
          <cell r="L7548">
            <v>1.4744999999999999E-2</v>
          </cell>
          <cell r="M7548">
            <v>3.6034499999999997E-2</v>
          </cell>
          <cell r="N7548">
            <v>3.6034499999999997E-2</v>
          </cell>
          <cell r="O7548">
            <v>21553</v>
          </cell>
        </row>
        <row r="7549">
          <cell r="A7549" t="str">
            <v>Residential</v>
          </cell>
          <cell r="B7549">
            <v>12</v>
          </cell>
          <cell r="C7549" t="str">
            <v>All</v>
          </cell>
          <cell r="D7549" t="str">
            <v>All</v>
          </cell>
          <cell r="E7549" t="str">
            <v>Enrollment Date Quintile: 2nd Latest</v>
          </cell>
          <cell r="F7549">
            <v>80.920100000000005</v>
          </cell>
          <cell r="G7549">
            <v>0.86939250000000001</v>
          </cell>
          <cell r="H7549">
            <v>0.84670529999999999</v>
          </cell>
          <cell r="I7549">
            <v>-3.7154100000000002E-2</v>
          </cell>
          <cell r="J7549">
            <v>-1.52032E-2</v>
          </cell>
          <cell r="K7549">
            <v>0</v>
          </cell>
          <cell r="L7549">
            <v>1.52032E-2</v>
          </cell>
          <cell r="M7549">
            <v>3.7154100000000002E-2</v>
          </cell>
          <cell r="N7549">
            <v>3.7154100000000002E-2</v>
          </cell>
          <cell r="O7549">
            <v>21553</v>
          </cell>
        </row>
        <row r="7550">
          <cell r="A7550" t="str">
            <v>Residential</v>
          </cell>
          <cell r="B7550">
            <v>13</v>
          </cell>
          <cell r="C7550" t="str">
            <v>All</v>
          </cell>
          <cell r="D7550" t="str">
            <v>All</v>
          </cell>
          <cell r="E7550" t="str">
            <v>Enrollment Date Quintile: 2nd Latest</v>
          </cell>
          <cell r="F7550">
            <v>84.597899999999996</v>
          </cell>
          <cell r="G7550">
            <v>0.97924389999999994</v>
          </cell>
          <cell r="H7550">
            <v>0.92800740000000004</v>
          </cell>
          <cell r="I7550">
            <v>-3.7105600000000002E-2</v>
          </cell>
          <cell r="J7550">
            <v>-1.51833E-2</v>
          </cell>
          <cell r="K7550">
            <v>0</v>
          </cell>
          <cell r="L7550">
            <v>1.51833E-2</v>
          </cell>
          <cell r="M7550">
            <v>3.7105600000000002E-2</v>
          </cell>
          <cell r="N7550">
            <v>3.7105600000000002E-2</v>
          </cell>
          <cell r="O7550">
            <v>21553</v>
          </cell>
        </row>
        <row r="7551">
          <cell r="A7551" t="str">
            <v>Residential</v>
          </cell>
          <cell r="B7551">
            <v>14</v>
          </cell>
          <cell r="C7551" t="str">
            <v>All</v>
          </cell>
          <cell r="D7551" t="str">
            <v>All</v>
          </cell>
          <cell r="E7551" t="str">
            <v>Enrollment Date Quintile: 2nd Latest</v>
          </cell>
          <cell r="F7551">
            <v>87.632999999999996</v>
          </cell>
          <cell r="G7551">
            <v>1.13588</v>
          </cell>
          <cell r="H7551">
            <v>1.141696</v>
          </cell>
          <cell r="I7551">
            <v>-3.8100099999999998E-2</v>
          </cell>
          <cell r="J7551">
            <v>-1.55903E-2</v>
          </cell>
          <cell r="K7551">
            <v>0</v>
          </cell>
          <cell r="L7551">
            <v>1.55903E-2</v>
          </cell>
          <cell r="M7551">
            <v>3.8100099999999998E-2</v>
          </cell>
          <cell r="N7551">
            <v>3.8100099999999998E-2</v>
          </cell>
          <cell r="O7551">
            <v>21553</v>
          </cell>
        </row>
        <row r="7552">
          <cell r="A7552" t="str">
            <v>Residential</v>
          </cell>
          <cell r="B7552">
            <v>15</v>
          </cell>
          <cell r="C7552" t="str">
            <v>All</v>
          </cell>
          <cell r="D7552" t="str">
            <v>All</v>
          </cell>
          <cell r="E7552" t="str">
            <v>Enrollment Date Quintile: 2nd Latest</v>
          </cell>
          <cell r="F7552">
            <v>90.641499999999994</v>
          </cell>
          <cell r="G7552">
            <v>1.3485720000000001</v>
          </cell>
          <cell r="H7552">
            <v>1.3539369999999999</v>
          </cell>
          <cell r="I7552">
            <v>-3.8602499999999998E-2</v>
          </cell>
          <cell r="J7552">
            <v>-1.5795799999999999E-2</v>
          </cell>
          <cell r="K7552">
            <v>0</v>
          </cell>
          <cell r="L7552">
            <v>1.5795799999999999E-2</v>
          </cell>
          <cell r="M7552">
            <v>3.8602499999999998E-2</v>
          </cell>
          <cell r="N7552">
            <v>3.8602499999999998E-2</v>
          </cell>
          <cell r="O7552">
            <v>21553</v>
          </cell>
        </row>
        <row r="7553">
          <cell r="A7553" t="str">
            <v>Residential</v>
          </cell>
          <cell r="B7553">
            <v>16</v>
          </cell>
          <cell r="C7553" t="str">
            <v>All</v>
          </cell>
          <cell r="D7553" t="str">
            <v>All</v>
          </cell>
          <cell r="E7553" t="str">
            <v>Enrollment Date Quintile: 2nd Latest</v>
          </cell>
          <cell r="F7553">
            <v>92.816400000000002</v>
          </cell>
          <cell r="G7553">
            <v>1.5601339999999999</v>
          </cell>
          <cell r="H7553">
            <v>1.4052210000000001</v>
          </cell>
          <cell r="I7553">
            <v>-4.10687E-2</v>
          </cell>
          <cell r="J7553">
            <v>-1.6805E-2</v>
          </cell>
          <cell r="K7553">
            <v>0</v>
          </cell>
          <cell r="L7553">
            <v>1.6805E-2</v>
          </cell>
          <cell r="M7553">
            <v>4.10687E-2</v>
          </cell>
          <cell r="N7553">
            <v>4.10687E-2</v>
          </cell>
          <cell r="O7553">
            <v>21553</v>
          </cell>
        </row>
        <row r="7554">
          <cell r="A7554" t="str">
            <v>Residential</v>
          </cell>
          <cell r="B7554">
            <v>17</v>
          </cell>
          <cell r="C7554" t="str">
            <v>All</v>
          </cell>
          <cell r="D7554" t="str">
            <v>All</v>
          </cell>
          <cell r="E7554" t="str">
            <v>Enrollment Date Quintile: 2nd Latest</v>
          </cell>
          <cell r="F7554">
            <v>94.004599999999996</v>
          </cell>
          <cell r="G7554">
            <v>1.774141</v>
          </cell>
          <cell r="H7554">
            <v>1.490415</v>
          </cell>
          <cell r="I7554">
            <v>-4.2133499999999997E-2</v>
          </cell>
          <cell r="J7554">
            <v>-1.7240700000000001E-2</v>
          </cell>
          <cell r="K7554">
            <v>0</v>
          </cell>
          <cell r="L7554">
            <v>1.7240700000000001E-2</v>
          </cell>
          <cell r="M7554">
            <v>4.2133499999999997E-2</v>
          </cell>
          <cell r="N7554">
            <v>4.2133499999999997E-2</v>
          </cell>
          <cell r="O7554">
            <v>21553</v>
          </cell>
        </row>
        <row r="7555">
          <cell r="A7555" t="str">
            <v>Residential</v>
          </cell>
          <cell r="B7555">
            <v>18</v>
          </cell>
          <cell r="C7555" t="str">
            <v>All</v>
          </cell>
          <cell r="D7555" t="str">
            <v>All</v>
          </cell>
          <cell r="E7555" t="str">
            <v>Enrollment Date Quintile: 2nd Latest</v>
          </cell>
          <cell r="F7555">
            <v>92.828400000000002</v>
          </cell>
          <cell r="G7555">
            <v>1.948944</v>
          </cell>
          <cell r="H7555">
            <v>1.714316</v>
          </cell>
          <cell r="I7555">
            <v>-4.2502499999999999E-2</v>
          </cell>
          <cell r="J7555">
            <v>-1.73917E-2</v>
          </cell>
          <cell r="K7555">
            <v>0</v>
          </cell>
          <cell r="L7555">
            <v>1.73917E-2</v>
          </cell>
          <cell r="M7555">
            <v>4.2502499999999999E-2</v>
          </cell>
          <cell r="N7555">
            <v>4.2502499999999999E-2</v>
          </cell>
          <cell r="O7555">
            <v>21553</v>
          </cell>
        </row>
        <row r="7556">
          <cell r="A7556" t="str">
            <v>Residential</v>
          </cell>
          <cell r="B7556">
            <v>19</v>
          </cell>
          <cell r="C7556" t="str">
            <v>All</v>
          </cell>
          <cell r="D7556" t="str">
            <v>All</v>
          </cell>
          <cell r="E7556" t="str">
            <v>Enrollment Date Quintile: 2nd Latest</v>
          </cell>
          <cell r="F7556">
            <v>90.294899999999998</v>
          </cell>
          <cell r="G7556">
            <v>1.9158409999999999</v>
          </cell>
          <cell r="H7556">
            <v>1.8105290000000001</v>
          </cell>
          <cell r="I7556">
            <v>-4.0806299999999997E-2</v>
          </cell>
          <cell r="J7556">
            <v>-1.66976E-2</v>
          </cell>
          <cell r="K7556">
            <v>0</v>
          </cell>
          <cell r="L7556">
            <v>1.66976E-2</v>
          </cell>
          <cell r="M7556">
            <v>4.0806299999999997E-2</v>
          </cell>
          <cell r="N7556">
            <v>4.0806299999999997E-2</v>
          </cell>
          <cell r="O7556">
            <v>21553</v>
          </cell>
        </row>
        <row r="7557">
          <cell r="A7557" t="str">
            <v>Residential</v>
          </cell>
          <cell r="B7557">
            <v>20</v>
          </cell>
          <cell r="C7557" t="str">
            <v>All</v>
          </cell>
          <cell r="D7557" t="str">
            <v>All</v>
          </cell>
          <cell r="E7557" t="str">
            <v>Enrollment Date Quintile: 2nd Latest</v>
          </cell>
          <cell r="F7557">
            <v>86.175700000000006</v>
          </cell>
          <cell r="G7557">
            <v>1.8040639999999999</v>
          </cell>
          <cell r="H7557">
            <v>2.2494779999999999</v>
          </cell>
          <cell r="I7557">
            <v>-4.2733199999999999E-2</v>
          </cell>
          <cell r="J7557">
            <v>-1.7486100000000001E-2</v>
          </cell>
          <cell r="K7557">
            <v>0</v>
          </cell>
          <cell r="L7557">
            <v>1.7486100000000001E-2</v>
          </cell>
          <cell r="M7557">
            <v>4.2733199999999999E-2</v>
          </cell>
          <cell r="N7557">
            <v>4.2733199999999999E-2</v>
          </cell>
          <cell r="O7557">
            <v>21553</v>
          </cell>
        </row>
        <row r="7558">
          <cell r="A7558" t="str">
            <v>Residential</v>
          </cell>
          <cell r="B7558">
            <v>21</v>
          </cell>
          <cell r="C7558" t="str">
            <v>All</v>
          </cell>
          <cell r="D7558" t="str">
            <v>All</v>
          </cell>
          <cell r="E7558" t="str">
            <v>Enrollment Date Quintile: 2nd Latest</v>
          </cell>
          <cell r="F7558">
            <v>81.7577</v>
          </cell>
          <cell r="G7558">
            <v>1.6403399999999999</v>
          </cell>
          <cell r="H7558">
            <v>1.964402</v>
          </cell>
          <cell r="I7558">
            <v>-3.9944300000000002E-2</v>
          </cell>
          <cell r="J7558">
            <v>-1.6344899999999999E-2</v>
          </cell>
          <cell r="K7558">
            <v>0</v>
          </cell>
          <cell r="L7558">
            <v>1.6344899999999999E-2</v>
          </cell>
          <cell r="M7558">
            <v>3.9944300000000002E-2</v>
          </cell>
          <cell r="N7558">
            <v>3.9944300000000002E-2</v>
          </cell>
          <cell r="O7558">
            <v>21553</v>
          </cell>
        </row>
        <row r="7559">
          <cell r="A7559" t="str">
            <v>Residential</v>
          </cell>
          <cell r="B7559">
            <v>22</v>
          </cell>
          <cell r="C7559" t="str">
            <v>All</v>
          </cell>
          <cell r="D7559" t="str">
            <v>All</v>
          </cell>
          <cell r="E7559" t="str">
            <v>Enrollment Date Quintile: 2nd Latest</v>
          </cell>
          <cell r="F7559">
            <v>79.313000000000002</v>
          </cell>
          <cell r="G7559">
            <v>1.4042539999999999</v>
          </cell>
          <cell r="H7559">
            <v>1.645589</v>
          </cell>
          <cell r="I7559">
            <v>-3.8975999999999997E-2</v>
          </cell>
          <cell r="J7559">
            <v>-1.59487E-2</v>
          </cell>
          <cell r="K7559">
            <v>0</v>
          </cell>
          <cell r="L7559">
            <v>1.59487E-2</v>
          </cell>
          <cell r="M7559">
            <v>3.8975999999999997E-2</v>
          </cell>
          <cell r="N7559">
            <v>3.8975999999999997E-2</v>
          </cell>
          <cell r="O7559">
            <v>21553</v>
          </cell>
        </row>
        <row r="7560">
          <cell r="A7560" t="str">
            <v>Residential</v>
          </cell>
          <cell r="B7560">
            <v>23</v>
          </cell>
          <cell r="C7560" t="str">
            <v>All</v>
          </cell>
          <cell r="D7560" t="str">
            <v>All</v>
          </cell>
          <cell r="E7560" t="str">
            <v>Enrollment Date Quintile: 2nd Latest</v>
          </cell>
          <cell r="F7560">
            <v>76.769300000000001</v>
          </cell>
          <cell r="G7560">
            <v>1.083358</v>
          </cell>
          <cell r="H7560">
            <v>1.2214700000000001</v>
          </cell>
          <cell r="I7560">
            <v>-3.7502000000000001E-2</v>
          </cell>
          <cell r="J7560">
            <v>-1.53455E-2</v>
          </cell>
          <cell r="K7560">
            <v>0</v>
          </cell>
          <cell r="L7560">
            <v>1.53455E-2</v>
          </cell>
          <cell r="M7560">
            <v>3.7502000000000001E-2</v>
          </cell>
          <cell r="N7560">
            <v>3.7502000000000001E-2</v>
          </cell>
          <cell r="O7560">
            <v>21553</v>
          </cell>
        </row>
        <row r="7561">
          <cell r="A7561" t="str">
            <v>Residential</v>
          </cell>
          <cell r="B7561">
            <v>24</v>
          </cell>
          <cell r="C7561" t="str">
            <v>All</v>
          </cell>
          <cell r="D7561" t="str">
            <v>All</v>
          </cell>
          <cell r="E7561" t="str">
            <v>Enrollment Date Quintile: 2nd Latest</v>
          </cell>
          <cell r="F7561">
            <v>75.094300000000004</v>
          </cell>
          <cell r="G7561">
            <v>0.84219290000000002</v>
          </cell>
          <cell r="H7561">
            <v>0.92823800000000001</v>
          </cell>
          <cell r="I7561">
            <v>-3.6450000000000003E-2</v>
          </cell>
          <cell r="J7561">
            <v>-1.4914999999999999E-2</v>
          </cell>
          <cell r="K7561">
            <v>0</v>
          </cell>
          <cell r="L7561">
            <v>1.4914999999999999E-2</v>
          </cell>
          <cell r="M7561">
            <v>3.6450000000000003E-2</v>
          </cell>
          <cell r="N7561">
            <v>3.6450000000000003E-2</v>
          </cell>
          <cell r="O7561">
            <v>21553</v>
          </cell>
        </row>
        <row r="7562">
          <cell r="A7562" t="str">
            <v>Residential</v>
          </cell>
          <cell r="B7562">
            <v>1</v>
          </cell>
          <cell r="C7562" t="str">
            <v>All</v>
          </cell>
          <cell r="D7562" t="str">
            <v>All</v>
          </cell>
          <cell r="E7562" t="str">
            <v>Enrollment Date Quintile: Earliest</v>
          </cell>
          <cell r="F7562">
            <v>70.096599999999995</v>
          </cell>
          <cell r="G7562">
            <v>0.73730700000000005</v>
          </cell>
          <cell r="H7562">
            <v>0.77830100000000002</v>
          </cell>
          <cell r="I7562">
            <v>-5.02207E-2</v>
          </cell>
          <cell r="J7562">
            <v>-2.0549899999999999E-2</v>
          </cell>
          <cell r="K7562">
            <v>0</v>
          </cell>
          <cell r="L7562">
            <v>2.0549899999999999E-2</v>
          </cell>
          <cell r="M7562">
            <v>5.02207E-2</v>
          </cell>
          <cell r="N7562">
            <v>5.02207E-2</v>
          </cell>
          <cell r="O7562">
            <v>20692</v>
          </cell>
        </row>
        <row r="7563">
          <cell r="A7563" t="str">
            <v>Residential</v>
          </cell>
          <cell r="B7563">
            <v>2</v>
          </cell>
          <cell r="C7563" t="str">
            <v>All</v>
          </cell>
          <cell r="D7563" t="str">
            <v>All</v>
          </cell>
          <cell r="E7563" t="str">
            <v>Enrollment Date Quintile: Earliest</v>
          </cell>
          <cell r="F7563">
            <v>68.497200000000007</v>
          </cell>
          <cell r="G7563">
            <v>0.64242299999999997</v>
          </cell>
          <cell r="H7563">
            <v>0.65125330000000003</v>
          </cell>
          <cell r="I7563">
            <v>-4.9613900000000002E-2</v>
          </cell>
          <cell r="J7563">
            <v>-2.03016E-2</v>
          </cell>
          <cell r="K7563">
            <v>0</v>
          </cell>
          <cell r="L7563">
            <v>2.03016E-2</v>
          </cell>
          <cell r="M7563">
            <v>4.9613900000000002E-2</v>
          </cell>
          <cell r="N7563">
            <v>4.9613900000000002E-2</v>
          </cell>
          <cell r="O7563">
            <v>20692</v>
          </cell>
        </row>
        <row r="7564">
          <cell r="A7564" t="str">
            <v>Residential</v>
          </cell>
          <cell r="B7564">
            <v>3</v>
          </cell>
          <cell r="C7564" t="str">
            <v>All</v>
          </cell>
          <cell r="D7564" t="str">
            <v>All</v>
          </cell>
          <cell r="E7564" t="str">
            <v>Enrollment Date Quintile: Earliest</v>
          </cell>
          <cell r="F7564">
            <v>67.174599999999998</v>
          </cell>
          <cell r="G7564">
            <v>0.58338809999999997</v>
          </cell>
          <cell r="H7564">
            <v>0.58354600000000001</v>
          </cell>
          <cell r="I7564">
            <v>-4.9141299999999999E-2</v>
          </cell>
          <cell r="J7564">
            <v>-2.01082E-2</v>
          </cell>
          <cell r="K7564">
            <v>0</v>
          </cell>
          <cell r="L7564">
            <v>2.01082E-2</v>
          </cell>
          <cell r="M7564">
            <v>4.9141299999999999E-2</v>
          </cell>
          <cell r="N7564">
            <v>4.9141299999999999E-2</v>
          </cell>
          <cell r="O7564">
            <v>20692</v>
          </cell>
        </row>
        <row r="7565">
          <cell r="A7565" t="str">
            <v>Residential</v>
          </cell>
          <cell r="B7565">
            <v>4</v>
          </cell>
          <cell r="C7565" t="str">
            <v>All</v>
          </cell>
          <cell r="D7565" t="str">
            <v>All</v>
          </cell>
          <cell r="E7565" t="str">
            <v>Enrollment Date Quintile: Earliest</v>
          </cell>
          <cell r="F7565">
            <v>66.178600000000003</v>
          </cell>
          <cell r="G7565">
            <v>0.54407570000000005</v>
          </cell>
          <cell r="H7565">
            <v>0.52373440000000004</v>
          </cell>
          <cell r="I7565">
            <v>-4.8762199999999999E-2</v>
          </cell>
          <cell r="J7565">
            <v>-1.9953100000000001E-2</v>
          </cell>
          <cell r="K7565">
            <v>0</v>
          </cell>
          <cell r="L7565">
            <v>1.9953100000000001E-2</v>
          </cell>
          <cell r="M7565">
            <v>4.8762199999999999E-2</v>
          </cell>
          <cell r="N7565">
            <v>4.8762199999999999E-2</v>
          </cell>
          <cell r="O7565">
            <v>20692</v>
          </cell>
        </row>
        <row r="7566">
          <cell r="A7566" t="str">
            <v>Residential</v>
          </cell>
          <cell r="B7566">
            <v>5</v>
          </cell>
          <cell r="C7566" t="str">
            <v>All</v>
          </cell>
          <cell r="D7566" t="str">
            <v>All</v>
          </cell>
          <cell r="E7566" t="str">
            <v>Enrollment Date Quintile: Earliest</v>
          </cell>
          <cell r="F7566">
            <v>65.129499999999993</v>
          </cell>
          <cell r="G7566">
            <v>0.54630080000000003</v>
          </cell>
          <cell r="H7566">
            <v>0.56200930000000004</v>
          </cell>
          <cell r="I7566">
            <v>-4.8829999999999998E-2</v>
          </cell>
          <cell r="J7566">
            <v>-1.99808E-2</v>
          </cell>
          <cell r="K7566">
            <v>0</v>
          </cell>
          <cell r="L7566">
            <v>1.99808E-2</v>
          </cell>
          <cell r="M7566">
            <v>4.8829999999999998E-2</v>
          </cell>
          <cell r="N7566">
            <v>4.8829999999999998E-2</v>
          </cell>
          <cell r="O7566">
            <v>20692</v>
          </cell>
        </row>
        <row r="7567">
          <cell r="A7567" t="str">
            <v>Residential</v>
          </cell>
          <cell r="B7567">
            <v>6</v>
          </cell>
          <cell r="C7567" t="str">
            <v>All</v>
          </cell>
          <cell r="D7567" t="str">
            <v>All</v>
          </cell>
          <cell r="E7567" t="str">
            <v>Enrollment Date Quintile: Earliest</v>
          </cell>
          <cell r="F7567">
            <v>64.444999999999993</v>
          </cell>
          <cell r="G7567">
            <v>0.57867539999999995</v>
          </cell>
          <cell r="H7567">
            <v>0.61759249999999999</v>
          </cell>
          <cell r="I7567">
            <v>-4.8806500000000003E-2</v>
          </cell>
          <cell r="J7567">
            <v>-1.9971200000000001E-2</v>
          </cell>
          <cell r="K7567">
            <v>0</v>
          </cell>
          <cell r="L7567">
            <v>1.9971200000000001E-2</v>
          </cell>
          <cell r="M7567">
            <v>4.8806500000000003E-2</v>
          </cell>
          <cell r="N7567">
            <v>4.8806500000000003E-2</v>
          </cell>
          <cell r="O7567">
            <v>20692</v>
          </cell>
        </row>
        <row r="7568">
          <cell r="A7568" t="str">
            <v>Residential</v>
          </cell>
          <cell r="B7568">
            <v>7</v>
          </cell>
          <cell r="C7568" t="str">
            <v>All</v>
          </cell>
          <cell r="D7568" t="str">
            <v>All</v>
          </cell>
          <cell r="E7568" t="str">
            <v>Enrollment Date Quintile: Earliest</v>
          </cell>
          <cell r="F7568">
            <v>63.5503</v>
          </cell>
          <cell r="G7568">
            <v>0.70968489999999995</v>
          </cell>
          <cell r="H7568">
            <v>0.78836649999999997</v>
          </cell>
          <cell r="I7568">
            <v>-4.9135999999999999E-2</v>
          </cell>
          <cell r="J7568">
            <v>-2.0106099999999998E-2</v>
          </cell>
          <cell r="K7568">
            <v>0</v>
          </cell>
          <cell r="L7568">
            <v>2.0106099999999998E-2</v>
          </cell>
          <cell r="M7568">
            <v>4.9135999999999999E-2</v>
          </cell>
          <cell r="N7568">
            <v>4.9135999999999999E-2</v>
          </cell>
          <cell r="O7568">
            <v>20692</v>
          </cell>
        </row>
        <row r="7569">
          <cell r="A7569" t="str">
            <v>Residential</v>
          </cell>
          <cell r="B7569">
            <v>8</v>
          </cell>
          <cell r="C7569" t="str">
            <v>All</v>
          </cell>
          <cell r="D7569" t="str">
            <v>All</v>
          </cell>
          <cell r="E7569" t="str">
            <v>Enrollment Date Quintile: Earliest</v>
          </cell>
          <cell r="F7569">
            <v>64.662999999999997</v>
          </cell>
          <cell r="G7569">
            <v>0.7771285</v>
          </cell>
          <cell r="H7569">
            <v>0.84113260000000001</v>
          </cell>
          <cell r="I7569">
            <v>-4.9346300000000003E-2</v>
          </cell>
          <cell r="J7569">
            <v>-2.0192100000000001E-2</v>
          </cell>
          <cell r="K7569">
            <v>0</v>
          </cell>
          <cell r="L7569">
            <v>2.0192100000000001E-2</v>
          </cell>
          <cell r="M7569">
            <v>4.9346300000000003E-2</v>
          </cell>
          <cell r="N7569">
            <v>4.9346300000000003E-2</v>
          </cell>
          <cell r="O7569">
            <v>20692</v>
          </cell>
        </row>
        <row r="7570">
          <cell r="A7570" t="str">
            <v>Residential</v>
          </cell>
          <cell r="B7570">
            <v>9</v>
          </cell>
          <cell r="C7570" t="str">
            <v>All</v>
          </cell>
          <cell r="D7570" t="str">
            <v>All</v>
          </cell>
          <cell r="E7570" t="str">
            <v>Enrollment Date Quintile: Earliest</v>
          </cell>
          <cell r="F7570">
            <v>68.807500000000005</v>
          </cell>
          <cell r="G7570">
            <v>0.74761270000000002</v>
          </cell>
          <cell r="H7570">
            <v>0.7784953</v>
          </cell>
          <cell r="I7570">
            <v>-5.0123899999999999E-2</v>
          </cell>
          <cell r="J7570">
            <v>-2.0510299999999999E-2</v>
          </cell>
          <cell r="K7570">
            <v>0</v>
          </cell>
          <cell r="L7570">
            <v>2.0510299999999999E-2</v>
          </cell>
          <cell r="M7570">
            <v>5.0123899999999999E-2</v>
          </cell>
          <cell r="N7570">
            <v>5.0123899999999999E-2</v>
          </cell>
          <cell r="O7570">
            <v>20692</v>
          </cell>
        </row>
        <row r="7571">
          <cell r="A7571" t="str">
            <v>Residential</v>
          </cell>
          <cell r="B7571">
            <v>10</v>
          </cell>
          <cell r="C7571" t="str">
            <v>All</v>
          </cell>
          <cell r="D7571" t="str">
            <v>All</v>
          </cell>
          <cell r="E7571" t="str">
            <v>Enrollment Date Quintile: Earliest</v>
          </cell>
          <cell r="F7571">
            <v>73.306899999999999</v>
          </cell>
          <cell r="G7571">
            <v>0.74237660000000005</v>
          </cell>
          <cell r="H7571">
            <v>0.80373669999999997</v>
          </cell>
          <cell r="I7571">
            <v>-5.1004399999999998E-2</v>
          </cell>
          <cell r="J7571">
            <v>-2.08706E-2</v>
          </cell>
          <cell r="K7571">
            <v>0</v>
          </cell>
          <cell r="L7571">
            <v>2.08706E-2</v>
          </cell>
          <cell r="M7571">
            <v>5.1004399999999998E-2</v>
          </cell>
          <cell r="N7571">
            <v>5.1004399999999998E-2</v>
          </cell>
          <cell r="O7571">
            <v>20692</v>
          </cell>
        </row>
        <row r="7572">
          <cell r="A7572" t="str">
            <v>Residential</v>
          </cell>
          <cell r="B7572">
            <v>11</v>
          </cell>
          <cell r="C7572" t="str">
            <v>All</v>
          </cell>
          <cell r="D7572" t="str">
            <v>All</v>
          </cell>
          <cell r="E7572" t="str">
            <v>Enrollment Date Quintile: Earliest</v>
          </cell>
          <cell r="F7572">
            <v>78.091099999999997</v>
          </cell>
          <cell r="G7572">
            <v>0.81007580000000001</v>
          </cell>
          <cell r="H7572">
            <v>0.84286859999999997</v>
          </cell>
          <cell r="I7572">
            <v>-5.1338300000000003E-2</v>
          </cell>
          <cell r="J7572">
            <v>-2.10072E-2</v>
          </cell>
          <cell r="K7572">
            <v>0</v>
          </cell>
          <cell r="L7572">
            <v>2.10072E-2</v>
          </cell>
          <cell r="M7572">
            <v>5.1338300000000003E-2</v>
          </cell>
          <cell r="N7572">
            <v>5.1338300000000003E-2</v>
          </cell>
          <cell r="O7572">
            <v>20692</v>
          </cell>
        </row>
        <row r="7573">
          <cell r="A7573" t="str">
            <v>Residential</v>
          </cell>
          <cell r="B7573">
            <v>12</v>
          </cell>
          <cell r="C7573" t="str">
            <v>All</v>
          </cell>
          <cell r="D7573" t="str">
            <v>All</v>
          </cell>
          <cell r="E7573" t="str">
            <v>Enrollment Date Quintile: Earliest</v>
          </cell>
          <cell r="F7573">
            <v>82.459000000000003</v>
          </cell>
          <cell r="G7573">
            <v>0.89659940000000005</v>
          </cell>
          <cell r="H7573">
            <v>0.91521790000000003</v>
          </cell>
          <cell r="I7573">
            <v>-5.2039299999999997E-2</v>
          </cell>
          <cell r="J7573">
            <v>-2.1294E-2</v>
          </cell>
          <cell r="K7573">
            <v>0</v>
          </cell>
          <cell r="L7573">
            <v>2.1294E-2</v>
          </cell>
          <cell r="M7573">
            <v>5.2039299999999997E-2</v>
          </cell>
          <cell r="N7573">
            <v>5.2039299999999997E-2</v>
          </cell>
          <cell r="O7573">
            <v>20692</v>
          </cell>
        </row>
        <row r="7574">
          <cell r="A7574" t="str">
            <v>Residential</v>
          </cell>
          <cell r="B7574">
            <v>13</v>
          </cell>
          <cell r="C7574" t="str">
            <v>All</v>
          </cell>
          <cell r="D7574" t="str">
            <v>All</v>
          </cell>
          <cell r="E7574" t="str">
            <v>Enrollment Date Quintile: Earliest</v>
          </cell>
          <cell r="F7574">
            <v>85.950400000000002</v>
          </cell>
          <cell r="G7574">
            <v>1.0162119999999999</v>
          </cell>
          <cell r="H7574">
            <v>1.060179</v>
          </cell>
          <cell r="I7574">
            <v>-5.2653199999999997E-2</v>
          </cell>
          <cell r="J7574">
            <v>-2.15453E-2</v>
          </cell>
          <cell r="K7574">
            <v>0</v>
          </cell>
          <cell r="L7574">
            <v>2.15453E-2</v>
          </cell>
          <cell r="M7574">
            <v>5.2653199999999997E-2</v>
          </cell>
          <cell r="N7574">
            <v>5.2653199999999997E-2</v>
          </cell>
          <cell r="O7574">
            <v>20692</v>
          </cell>
        </row>
        <row r="7575">
          <cell r="A7575" t="str">
            <v>Residential</v>
          </cell>
          <cell r="B7575">
            <v>14</v>
          </cell>
          <cell r="C7575" t="str">
            <v>All</v>
          </cell>
          <cell r="D7575" t="str">
            <v>All</v>
          </cell>
          <cell r="E7575" t="str">
            <v>Enrollment Date Quintile: Earliest</v>
          </cell>
          <cell r="F7575">
            <v>89.050899999999999</v>
          </cell>
          <cell r="G7575">
            <v>1.2338720000000001</v>
          </cell>
          <cell r="H7575">
            <v>1.210553</v>
          </cell>
          <cell r="I7575">
            <v>-5.4883800000000003E-2</v>
          </cell>
          <cell r="J7575">
            <v>-2.2457999999999999E-2</v>
          </cell>
          <cell r="K7575">
            <v>0</v>
          </cell>
          <cell r="L7575">
            <v>2.2457999999999999E-2</v>
          </cell>
          <cell r="M7575">
            <v>5.4883800000000003E-2</v>
          </cell>
          <cell r="N7575">
            <v>5.4883800000000003E-2</v>
          </cell>
          <cell r="O7575">
            <v>20692</v>
          </cell>
        </row>
        <row r="7576">
          <cell r="A7576" t="str">
            <v>Residential</v>
          </cell>
          <cell r="B7576">
            <v>15</v>
          </cell>
          <cell r="C7576" t="str">
            <v>All</v>
          </cell>
          <cell r="D7576" t="str">
            <v>All</v>
          </cell>
          <cell r="E7576" t="str">
            <v>Enrollment Date Quintile: Earliest</v>
          </cell>
          <cell r="F7576">
            <v>91.916399999999996</v>
          </cell>
          <cell r="G7576">
            <v>1.496326</v>
          </cell>
          <cell r="H7576">
            <v>1.4242669999999999</v>
          </cell>
          <cell r="I7576">
            <v>-5.5387100000000002E-2</v>
          </cell>
          <cell r="J7576">
            <v>-2.2664E-2</v>
          </cell>
          <cell r="K7576">
            <v>0</v>
          </cell>
          <cell r="L7576">
            <v>2.2664E-2</v>
          </cell>
          <cell r="M7576">
            <v>5.5387100000000002E-2</v>
          </cell>
          <cell r="N7576">
            <v>5.5387100000000002E-2</v>
          </cell>
          <cell r="O7576">
            <v>20692</v>
          </cell>
        </row>
        <row r="7577">
          <cell r="A7577" t="str">
            <v>Residential</v>
          </cell>
          <cell r="B7577">
            <v>16</v>
          </cell>
          <cell r="C7577" t="str">
            <v>All</v>
          </cell>
          <cell r="D7577" t="str">
            <v>All</v>
          </cell>
          <cell r="E7577" t="str">
            <v>Enrollment Date Quintile: Earliest</v>
          </cell>
          <cell r="F7577">
            <v>93.778599999999997</v>
          </cell>
          <cell r="G7577">
            <v>1.85741</v>
          </cell>
          <cell r="H7577">
            <v>1.7913490000000001</v>
          </cell>
          <cell r="I7577">
            <v>-5.5391000000000003E-2</v>
          </cell>
          <cell r="J7577">
            <v>-2.2665600000000001E-2</v>
          </cell>
          <cell r="K7577">
            <v>0</v>
          </cell>
          <cell r="L7577">
            <v>2.2665600000000001E-2</v>
          </cell>
          <cell r="M7577">
            <v>5.5391000000000003E-2</v>
          </cell>
          <cell r="N7577">
            <v>5.5391000000000003E-2</v>
          </cell>
          <cell r="O7577">
            <v>20692</v>
          </cell>
        </row>
        <row r="7578">
          <cell r="A7578" t="str">
            <v>Residential</v>
          </cell>
          <cell r="B7578">
            <v>17</v>
          </cell>
          <cell r="C7578" t="str">
            <v>All</v>
          </cell>
          <cell r="D7578" t="str">
            <v>All</v>
          </cell>
          <cell r="E7578" t="str">
            <v>Enrollment Date Quintile: Earliest</v>
          </cell>
          <cell r="F7578">
            <v>94.643199999999993</v>
          </cell>
          <cell r="G7578">
            <v>2.1525859999999999</v>
          </cell>
          <cell r="H7578">
            <v>2.015231</v>
          </cell>
          <cell r="I7578">
            <v>-5.7888200000000001E-2</v>
          </cell>
          <cell r="J7578">
            <v>-2.3687400000000001E-2</v>
          </cell>
          <cell r="K7578">
            <v>0</v>
          </cell>
          <cell r="L7578">
            <v>2.3687400000000001E-2</v>
          </cell>
          <cell r="M7578">
            <v>5.7888200000000001E-2</v>
          </cell>
          <cell r="N7578">
            <v>5.7888200000000001E-2</v>
          </cell>
          <cell r="O7578">
            <v>20692</v>
          </cell>
        </row>
        <row r="7579">
          <cell r="A7579" t="str">
            <v>Residential</v>
          </cell>
          <cell r="B7579">
            <v>18</v>
          </cell>
          <cell r="C7579" t="str">
            <v>All</v>
          </cell>
          <cell r="D7579" t="str">
            <v>All</v>
          </cell>
          <cell r="E7579" t="str">
            <v>Enrollment Date Quintile: Earliest</v>
          </cell>
          <cell r="F7579">
            <v>93.868300000000005</v>
          </cell>
          <cell r="G7579">
            <v>2.3344119999999999</v>
          </cell>
          <cell r="H7579">
            <v>2.2768470000000001</v>
          </cell>
          <cell r="I7579">
            <v>-5.8625799999999999E-2</v>
          </cell>
          <cell r="J7579">
            <v>-2.3989199999999999E-2</v>
          </cell>
          <cell r="K7579">
            <v>0</v>
          </cell>
          <cell r="L7579">
            <v>2.3989199999999999E-2</v>
          </cell>
          <cell r="M7579">
            <v>5.8625799999999999E-2</v>
          </cell>
          <cell r="N7579">
            <v>5.8625799999999999E-2</v>
          </cell>
          <cell r="O7579">
            <v>20692</v>
          </cell>
        </row>
        <row r="7580">
          <cell r="A7580" t="str">
            <v>Residential</v>
          </cell>
          <cell r="B7580">
            <v>19</v>
          </cell>
          <cell r="C7580" t="str">
            <v>All</v>
          </cell>
          <cell r="D7580" t="str">
            <v>All</v>
          </cell>
          <cell r="E7580" t="str">
            <v>Enrollment Date Quintile: Earliest</v>
          </cell>
          <cell r="F7580">
            <v>91.552300000000002</v>
          </cell>
          <cell r="G7580">
            <v>2.2977639999999999</v>
          </cell>
          <cell r="H7580">
            <v>2.357688</v>
          </cell>
          <cell r="I7580">
            <v>-5.7422000000000001E-2</v>
          </cell>
          <cell r="J7580">
            <v>-2.3496599999999999E-2</v>
          </cell>
          <cell r="K7580">
            <v>0</v>
          </cell>
          <cell r="L7580">
            <v>2.3496599999999999E-2</v>
          </cell>
          <cell r="M7580">
            <v>5.7422000000000001E-2</v>
          </cell>
          <cell r="N7580">
            <v>5.7422000000000001E-2</v>
          </cell>
          <cell r="O7580">
            <v>20692</v>
          </cell>
        </row>
        <row r="7581">
          <cell r="A7581" t="str">
            <v>Residential</v>
          </cell>
          <cell r="B7581">
            <v>20</v>
          </cell>
          <cell r="C7581" t="str">
            <v>All</v>
          </cell>
          <cell r="D7581" t="str">
            <v>All</v>
          </cell>
          <cell r="E7581" t="str">
            <v>Enrollment Date Quintile: Earliest</v>
          </cell>
          <cell r="F7581">
            <v>87.735500000000002</v>
          </cell>
          <cell r="G7581">
            <v>2.1598609999999998</v>
          </cell>
          <cell r="H7581">
            <v>2.5793219999999999</v>
          </cell>
          <cell r="I7581">
            <v>-5.9225800000000002E-2</v>
          </cell>
          <cell r="J7581">
            <v>-2.4234700000000001E-2</v>
          </cell>
          <cell r="K7581">
            <v>0</v>
          </cell>
          <cell r="L7581">
            <v>2.4234700000000001E-2</v>
          </cell>
          <cell r="M7581">
            <v>5.9225800000000002E-2</v>
          </cell>
          <cell r="N7581">
            <v>5.9225800000000002E-2</v>
          </cell>
          <cell r="O7581">
            <v>20692</v>
          </cell>
        </row>
        <row r="7582">
          <cell r="A7582" t="str">
            <v>Residential</v>
          </cell>
          <cell r="B7582">
            <v>21</v>
          </cell>
          <cell r="C7582" t="str">
            <v>All</v>
          </cell>
          <cell r="D7582" t="str">
            <v>All</v>
          </cell>
          <cell r="E7582" t="str">
            <v>Enrollment Date Quintile: Earliest</v>
          </cell>
          <cell r="F7582">
            <v>83.5197</v>
          </cell>
          <cell r="G7582">
            <v>1.9674499999999999</v>
          </cell>
          <cell r="H7582">
            <v>2.4314140000000002</v>
          </cell>
          <cell r="I7582">
            <v>-5.7605000000000003E-2</v>
          </cell>
          <cell r="J7582">
            <v>-2.3571499999999999E-2</v>
          </cell>
          <cell r="K7582">
            <v>0</v>
          </cell>
          <cell r="L7582">
            <v>2.3571499999999999E-2</v>
          </cell>
          <cell r="M7582">
            <v>5.7605000000000003E-2</v>
          </cell>
          <cell r="N7582">
            <v>5.7605000000000003E-2</v>
          </cell>
          <cell r="O7582">
            <v>20692</v>
          </cell>
        </row>
        <row r="7583">
          <cell r="A7583" t="str">
            <v>Residential</v>
          </cell>
          <cell r="B7583">
            <v>22</v>
          </cell>
          <cell r="C7583" t="str">
            <v>All</v>
          </cell>
          <cell r="D7583" t="str">
            <v>All</v>
          </cell>
          <cell r="E7583" t="str">
            <v>Enrollment Date Quintile: Earliest</v>
          </cell>
          <cell r="F7583">
            <v>80.808999999999997</v>
          </cell>
          <cell r="G7583">
            <v>1.7045600000000001</v>
          </cell>
          <cell r="H7583">
            <v>2.007136</v>
          </cell>
          <cell r="I7583">
            <v>-5.6770399999999999E-2</v>
          </cell>
          <cell r="J7583">
            <v>-2.3230000000000001E-2</v>
          </cell>
          <cell r="K7583">
            <v>0</v>
          </cell>
          <cell r="L7583">
            <v>2.3230000000000001E-2</v>
          </cell>
          <cell r="M7583">
            <v>5.6770399999999999E-2</v>
          </cell>
          <cell r="N7583">
            <v>5.6770399999999999E-2</v>
          </cell>
          <cell r="O7583">
            <v>20692</v>
          </cell>
        </row>
        <row r="7584">
          <cell r="A7584" t="str">
            <v>Residential</v>
          </cell>
          <cell r="B7584">
            <v>23</v>
          </cell>
          <cell r="C7584" t="str">
            <v>All</v>
          </cell>
          <cell r="D7584" t="str">
            <v>All</v>
          </cell>
          <cell r="E7584" t="str">
            <v>Enrollment Date Quintile: Earliest</v>
          </cell>
          <cell r="F7584">
            <v>78.098100000000002</v>
          </cell>
          <cell r="G7584">
            <v>1.3424739999999999</v>
          </cell>
          <cell r="H7584">
            <v>1.60937</v>
          </cell>
          <cell r="I7584">
            <v>-5.4922100000000001E-2</v>
          </cell>
          <cell r="J7584">
            <v>-2.2473699999999999E-2</v>
          </cell>
          <cell r="K7584">
            <v>0</v>
          </cell>
          <cell r="L7584">
            <v>2.2473699999999999E-2</v>
          </cell>
          <cell r="M7584">
            <v>5.4922100000000001E-2</v>
          </cell>
          <cell r="N7584">
            <v>5.4922100000000001E-2</v>
          </cell>
          <cell r="O7584">
            <v>20692</v>
          </cell>
        </row>
        <row r="7585">
          <cell r="A7585" t="str">
            <v>Residential</v>
          </cell>
          <cell r="B7585">
            <v>24</v>
          </cell>
          <cell r="C7585" t="str">
            <v>All</v>
          </cell>
          <cell r="D7585" t="str">
            <v>All</v>
          </cell>
          <cell r="E7585" t="str">
            <v>Enrollment Date Quintile: Earliest</v>
          </cell>
          <cell r="F7585">
            <v>76.241299999999995</v>
          </cell>
          <cell r="G7585">
            <v>1.0232349999999999</v>
          </cell>
          <cell r="H7585">
            <v>1.1985589999999999</v>
          </cell>
          <cell r="I7585">
            <v>-7.0316699999999996E-2</v>
          </cell>
          <cell r="J7585">
            <v>-2.8773E-2</v>
          </cell>
          <cell r="K7585">
            <v>0</v>
          </cell>
          <cell r="L7585">
            <v>2.8773E-2</v>
          </cell>
          <cell r="M7585">
            <v>7.0316699999999996E-2</v>
          </cell>
          <cell r="N7585">
            <v>7.0316699999999996E-2</v>
          </cell>
          <cell r="O7585">
            <v>20692</v>
          </cell>
        </row>
        <row r="7586">
          <cell r="A7586" t="str">
            <v>Residential</v>
          </cell>
          <cell r="B7586">
            <v>1</v>
          </cell>
          <cell r="C7586" t="str">
            <v>All</v>
          </cell>
          <cell r="D7586" t="str">
            <v>All</v>
          </cell>
          <cell r="E7586" t="str">
            <v>Enrollment Date Quintile: Latest</v>
          </cell>
          <cell r="F7586">
            <v>71.603399999999993</v>
          </cell>
          <cell r="G7586">
            <v>0.79827579999999998</v>
          </cell>
          <cell r="H7586">
            <v>0.82014849999999995</v>
          </cell>
          <cell r="I7586">
            <v>-4.2311000000000001E-2</v>
          </cell>
          <cell r="J7586">
            <v>-1.73133E-2</v>
          </cell>
          <cell r="K7586">
            <v>0</v>
          </cell>
          <cell r="L7586">
            <v>1.73133E-2</v>
          </cell>
          <cell r="M7586">
            <v>4.2311000000000001E-2</v>
          </cell>
          <cell r="N7586">
            <v>4.2311000000000001E-2</v>
          </cell>
          <cell r="O7586">
            <v>21514</v>
          </cell>
        </row>
        <row r="7587">
          <cell r="A7587" t="str">
            <v>Residential</v>
          </cell>
          <cell r="B7587">
            <v>2</v>
          </cell>
          <cell r="C7587" t="str">
            <v>All</v>
          </cell>
          <cell r="D7587" t="str">
            <v>All</v>
          </cell>
          <cell r="E7587" t="str">
            <v>Enrollment Date Quintile: Latest</v>
          </cell>
          <cell r="F7587">
            <v>69.641099999999994</v>
          </cell>
          <cell r="G7587">
            <v>0.70845089999999999</v>
          </cell>
          <cell r="H7587">
            <v>0.71616760000000002</v>
          </cell>
          <cell r="I7587">
            <v>-4.2085699999999997E-2</v>
          </cell>
          <cell r="J7587">
            <v>-1.72211E-2</v>
          </cell>
          <cell r="K7587">
            <v>0</v>
          </cell>
          <cell r="L7587">
            <v>1.72211E-2</v>
          </cell>
          <cell r="M7587">
            <v>4.2085699999999997E-2</v>
          </cell>
          <cell r="N7587">
            <v>4.2085699999999997E-2</v>
          </cell>
          <cell r="O7587">
            <v>21514</v>
          </cell>
        </row>
        <row r="7588">
          <cell r="A7588" t="str">
            <v>Residential</v>
          </cell>
          <cell r="B7588">
            <v>3</v>
          </cell>
          <cell r="C7588" t="str">
            <v>All</v>
          </cell>
          <cell r="D7588" t="str">
            <v>All</v>
          </cell>
          <cell r="E7588" t="str">
            <v>Enrollment Date Quintile: Latest</v>
          </cell>
          <cell r="F7588">
            <v>68.201300000000003</v>
          </cell>
          <cell r="G7588">
            <v>0.64325169999999998</v>
          </cell>
          <cell r="H7588">
            <v>0.64617670000000005</v>
          </cell>
          <cell r="I7588">
            <v>-4.1651599999999997E-2</v>
          </cell>
          <cell r="J7588">
            <v>-1.70435E-2</v>
          </cell>
          <cell r="K7588">
            <v>0</v>
          </cell>
          <cell r="L7588">
            <v>1.70435E-2</v>
          </cell>
          <cell r="M7588">
            <v>4.1651599999999997E-2</v>
          </cell>
          <cell r="N7588">
            <v>4.1651599999999997E-2</v>
          </cell>
          <cell r="O7588">
            <v>21514</v>
          </cell>
        </row>
        <row r="7589">
          <cell r="A7589" t="str">
            <v>Residential</v>
          </cell>
          <cell r="B7589">
            <v>4</v>
          </cell>
          <cell r="C7589" t="str">
            <v>All</v>
          </cell>
          <cell r="D7589" t="str">
            <v>All</v>
          </cell>
          <cell r="E7589" t="str">
            <v>Enrollment Date Quintile: Latest</v>
          </cell>
          <cell r="F7589">
            <v>67.196799999999996</v>
          </cell>
          <cell r="G7589">
            <v>0.63073179999999995</v>
          </cell>
          <cell r="H7589">
            <v>0.63230379999999997</v>
          </cell>
          <cell r="I7589">
            <v>-4.2257700000000002E-2</v>
          </cell>
          <cell r="J7589">
            <v>-1.7291500000000001E-2</v>
          </cell>
          <cell r="K7589">
            <v>0</v>
          </cell>
          <cell r="L7589">
            <v>1.7291500000000001E-2</v>
          </cell>
          <cell r="M7589">
            <v>4.2257700000000002E-2</v>
          </cell>
          <cell r="N7589">
            <v>4.2257700000000002E-2</v>
          </cell>
          <cell r="O7589">
            <v>21514</v>
          </cell>
        </row>
        <row r="7590">
          <cell r="A7590" t="str">
            <v>Residential</v>
          </cell>
          <cell r="B7590">
            <v>5</v>
          </cell>
          <cell r="C7590" t="str">
            <v>All</v>
          </cell>
          <cell r="D7590" t="str">
            <v>All</v>
          </cell>
          <cell r="E7590" t="str">
            <v>Enrollment Date Quintile: Latest</v>
          </cell>
          <cell r="F7590">
            <v>65.912499999999994</v>
          </cell>
          <cell r="G7590">
            <v>0.61054310000000001</v>
          </cell>
          <cell r="H7590">
            <v>0.62381960000000003</v>
          </cell>
          <cell r="I7590">
            <v>-4.1565900000000003E-2</v>
          </cell>
          <cell r="J7590">
            <v>-1.70084E-2</v>
          </cell>
          <cell r="K7590">
            <v>0</v>
          </cell>
          <cell r="L7590">
            <v>1.70084E-2</v>
          </cell>
          <cell r="M7590">
            <v>4.1565900000000003E-2</v>
          </cell>
          <cell r="N7590">
            <v>4.1565900000000003E-2</v>
          </cell>
          <cell r="O7590">
            <v>21514</v>
          </cell>
        </row>
        <row r="7591">
          <cell r="A7591" t="str">
            <v>Residential</v>
          </cell>
          <cell r="B7591">
            <v>6</v>
          </cell>
          <cell r="C7591" t="str">
            <v>All</v>
          </cell>
          <cell r="D7591" t="str">
            <v>All</v>
          </cell>
          <cell r="E7591" t="str">
            <v>Enrollment Date Quintile: Latest</v>
          </cell>
          <cell r="F7591">
            <v>65.168800000000005</v>
          </cell>
          <cell r="G7591">
            <v>0.66000530000000002</v>
          </cell>
          <cell r="H7591">
            <v>0.68592319999999996</v>
          </cell>
          <cell r="I7591">
            <v>-4.1418999999999997E-2</v>
          </cell>
          <cell r="J7591">
            <v>-1.6948299999999999E-2</v>
          </cell>
          <cell r="K7591">
            <v>0</v>
          </cell>
          <cell r="L7591">
            <v>1.6948299999999999E-2</v>
          </cell>
          <cell r="M7591">
            <v>4.1418999999999997E-2</v>
          </cell>
          <cell r="N7591">
            <v>4.1418999999999997E-2</v>
          </cell>
          <cell r="O7591">
            <v>21514</v>
          </cell>
        </row>
        <row r="7592">
          <cell r="A7592" t="str">
            <v>Residential</v>
          </cell>
          <cell r="B7592">
            <v>7</v>
          </cell>
          <cell r="C7592" t="str">
            <v>All</v>
          </cell>
          <cell r="D7592" t="str">
            <v>All</v>
          </cell>
          <cell r="E7592" t="str">
            <v>Enrollment Date Quintile: Latest</v>
          </cell>
          <cell r="F7592">
            <v>64.010000000000005</v>
          </cell>
          <cell r="G7592">
            <v>0.7896514</v>
          </cell>
          <cell r="H7592">
            <v>0.80819030000000003</v>
          </cell>
          <cell r="I7592">
            <v>-4.1542000000000003E-2</v>
          </cell>
          <cell r="J7592">
            <v>-1.6998599999999999E-2</v>
          </cell>
          <cell r="K7592">
            <v>0</v>
          </cell>
          <cell r="L7592">
            <v>1.6998599999999999E-2</v>
          </cell>
          <cell r="M7592">
            <v>4.1542000000000003E-2</v>
          </cell>
          <cell r="N7592">
            <v>4.1542000000000003E-2</v>
          </cell>
          <cell r="O7592">
            <v>21514</v>
          </cell>
        </row>
        <row r="7593">
          <cell r="A7593" t="str">
            <v>Residential</v>
          </cell>
          <cell r="B7593">
            <v>8</v>
          </cell>
          <cell r="C7593" t="str">
            <v>All</v>
          </cell>
          <cell r="D7593" t="str">
            <v>All</v>
          </cell>
          <cell r="E7593" t="str">
            <v>Enrollment Date Quintile: Latest</v>
          </cell>
          <cell r="F7593">
            <v>64.839799999999997</v>
          </cell>
          <cell r="G7593">
            <v>0.87396529999999994</v>
          </cell>
          <cell r="H7593">
            <v>0.87475990000000003</v>
          </cell>
          <cell r="I7593">
            <v>-4.1885199999999997E-2</v>
          </cell>
          <cell r="J7593">
            <v>-1.7139100000000001E-2</v>
          </cell>
          <cell r="K7593">
            <v>0</v>
          </cell>
          <cell r="L7593">
            <v>1.7139100000000001E-2</v>
          </cell>
          <cell r="M7593">
            <v>4.1885199999999997E-2</v>
          </cell>
          <cell r="N7593">
            <v>4.1885199999999997E-2</v>
          </cell>
          <cell r="O7593">
            <v>21514</v>
          </cell>
        </row>
        <row r="7594">
          <cell r="A7594" t="str">
            <v>Residential</v>
          </cell>
          <cell r="B7594">
            <v>9</v>
          </cell>
          <cell r="C7594" t="str">
            <v>All</v>
          </cell>
          <cell r="D7594" t="str">
            <v>All</v>
          </cell>
          <cell r="E7594" t="str">
            <v>Enrollment Date Quintile: Latest</v>
          </cell>
          <cell r="F7594">
            <v>68.673000000000002</v>
          </cell>
          <cell r="G7594">
            <v>0.86950729999999998</v>
          </cell>
          <cell r="H7594">
            <v>0.85934960000000005</v>
          </cell>
          <cell r="I7594">
            <v>-4.2490300000000002E-2</v>
          </cell>
          <cell r="J7594">
            <v>-1.7386700000000001E-2</v>
          </cell>
          <cell r="K7594">
            <v>0</v>
          </cell>
          <cell r="L7594">
            <v>1.7386700000000001E-2</v>
          </cell>
          <cell r="M7594">
            <v>4.2490300000000002E-2</v>
          </cell>
          <cell r="N7594">
            <v>4.2490300000000002E-2</v>
          </cell>
          <cell r="O7594">
            <v>21514</v>
          </cell>
        </row>
        <row r="7595">
          <cell r="A7595" t="str">
            <v>Residential</v>
          </cell>
          <cell r="B7595">
            <v>10</v>
          </cell>
          <cell r="C7595" t="str">
            <v>All</v>
          </cell>
          <cell r="D7595" t="str">
            <v>All</v>
          </cell>
          <cell r="E7595" t="str">
            <v>Enrollment Date Quintile: Latest</v>
          </cell>
          <cell r="F7595">
            <v>73.4953</v>
          </cell>
          <cell r="G7595">
            <v>0.89560660000000003</v>
          </cell>
          <cell r="H7595">
            <v>0.88455410000000001</v>
          </cell>
          <cell r="I7595">
            <v>-4.3459400000000002E-2</v>
          </cell>
          <cell r="J7595">
            <v>-1.7783199999999999E-2</v>
          </cell>
          <cell r="K7595">
            <v>0</v>
          </cell>
          <cell r="L7595">
            <v>1.7783199999999999E-2</v>
          </cell>
          <cell r="M7595">
            <v>4.3459400000000002E-2</v>
          </cell>
          <cell r="N7595">
            <v>4.3459400000000002E-2</v>
          </cell>
          <cell r="O7595">
            <v>21514</v>
          </cell>
        </row>
        <row r="7596">
          <cell r="A7596" t="str">
            <v>Residential</v>
          </cell>
          <cell r="B7596">
            <v>11</v>
          </cell>
          <cell r="C7596" t="str">
            <v>All</v>
          </cell>
          <cell r="D7596" t="str">
            <v>All</v>
          </cell>
          <cell r="E7596" t="str">
            <v>Enrollment Date Quintile: Latest</v>
          </cell>
          <cell r="F7596">
            <v>78.472800000000007</v>
          </cell>
          <cell r="G7596">
            <v>0.92762449999999996</v>
          </cell>
          <cell r="H7596">
            <v>0.95112350000000001</v>
          </cell>
          <cell r="I7596">
            <v>-4.3688900000000003E-2</v>
          </cell>
          <cell r="J7596">
            <v>-1.7877199999999999E-2</v>
          </cell>
          <cell r="K7596">
            <v>0</v>
          </cell>
          <cell r="L7596">
            <v>1.7877199999999999E-2</v>
          </cell>
          <cell r="M7596">
            <v>4.3688900000000003E-2</v>
          </cell>
          <cell r="N7596">
            <v>4.3688900000000003E-2</v>
          </cell>
          <cell r="O7596">
            <v>21514</v>
          </cell>
        </row>
        <row r="7597">
          <cell r="A7597" t="str">
            <v>Residential</v>
          </cell>
          <cell r="B7597">
            <v>12</v>
          </cell>
          <cell r="C7597" t="str">
            <v>All</v>
          </cell>
          <cell r="D7597" t="str">
            <v>All</v>
          </cell>
          <cell r="E7597" t="str">
            <v>Enrollment Date Quintile: Latest</v>
          </cell>
          <cell r="F7597">
            <v>83.214699999999993</v>
          </cell>
          <cell r="G7597">
            <v>1.0603659999999999</v>
          </cell>
          <cell r="H7597">
            <v>1.0605869999999999</v>
          </cell>
          <cell r="I7597">
            <v>-4.4238399999999997E-2</v>
          </cell>
          <cell r="J7597">
            <v>-1.8102E-2</v>
          </cell>
          <cell r="K7597">
            <v>0</v>
          </cell>
          <cell r="L7597">
            <v>1.8102E-2</v>
          </cell>
          <cell r="M7597">
            <v>4.4238399999999997E-2</v>
          </cell>
          <cell r="N7597">
            <v>4.4238399999999997E-2</v>
          </cell>
          <cell r="O7597">
            <v>21514</v>
          </cell>
        </row>
        <row r="7598">
          <cell r="A7598" t="str">
            <v>Residential</v>
          </cell>
          <cell r="B7598">
            <v>13</v>
          </cell>
          <cell r="C7598" t="str">
            <v>All</v>
          </cell>
          <cell r="D7598" t="str">
            <v>All</v>
          </cell>
          <cell r="E7598" t="str">
            <v>Enrollment Date Quintile: Latest</v>
          </cell>
          <cell r="F7598">
            <v>86.753299999999996</v>
          </cell>
          <cell r="G7598">
            <v>1.253541</v>
          </cell>
          <cell r="H7598">
            <v>1.2156629999999999</v>
          </cell>
          <cell r="I7598">
            <v>-4.5565599999999998E-2</v>
          </cell>
          <cell r="J7598">
            <v>-1.8645100000000001E-2</v>
          </cell>
          <cell r="K7598">
            <v>0</v>
          </cell>
          <cell r="L7598">
            <v>1.8645100000000001E-2</v>
          </cell>
          <cell r="M7598">
            <v>4.5565599999999998E-2</v>
          </cell>
          <cell r="N7598">
            <v>4.5565599999999998E-2</v>
          </cell>
          <cell r="O7598">
            <v>21514</v>
          </cell>
        </row>
        <row r="7599">
          <cell r="A7599" t="str">
            <v>Residential</v>
          </cell>
          <cell r="B7599">
            <v>14</v>
          </cell>
          <cell r="C7599" t="str">
            <v>All</v>
          </cell>
          <cell r="D7599" t="str">
            <v>All</v>
          </cell>
          <cell r="E7599" t="str">
            <v>Enrollment Date Quintile: Latest</v>
          </cell>
          <cell r="F7599">
            <v>90.381100000000004</v>
          </cell>
          <cell r="G7599">
            <v>1.482847</v>
          </cell>
          <cell r="H7599">
            <v>1.465552</v>
          </cell>
          <cell r="I7599">
            <v>-4.7877700000000002E-2</v>
          </cell>
          <cell r="J7599">
            <v>-1.95912E-2</v>
          </cell>
          <cell r="K7599">
            <v>0</v>
          </cell>
          <cell r="L7599">
            <v>1.95912E-2</v>
          </cell>
          <cell r="M7599">
            <v>4.7877700000000002E-2</v>
          </cell>
          <cell r="N7599">
            <v>4.7877700000000002E-2</v>
          </cell>
          <cell r="O7599">
            <v>21514</v>
          </cell>
        </row>
        <row r="7600">
          <cell r="A7600" t="str">
            <v>Residential</v>
          </cell>
          <cell r="B7600">
            <v>15</v>
          </cell>
          <cell r="C7600" t="str">
            <v>All</v>
          </cell>
          <cell r="D7600" t="str">
            <v>All</v>
          </cell>
          <cell r="E7600" t="str">
            <v>Enrollment Date Quintile: Latest</v>
          </cell>
          <cell r="F7600">
            <v>93.510599999999997</v>
          </cell>
          <cell r="G7600">
            <v>1.7628239999999999</v>
          </cell>
          <cell r="H7600">
            <v>1.794276</v>
          </cell>
          <cell r="I7600">
            <v>-5.1650099999999997E-2</v>
          </cell>
          <cell r="J7600">
            <v>-2.1134799999999999E-2</v>
          </cell>
          <cell r="K7600">
            <v>0</v>
          </cell>
          <cell r="L7600">
            <v>2.1134799999999999E-2</v>
          </cell>
          <cell r="M7600">
            <v>5.1650099999999997E-2</v>
          </cell>
          <cell r="N7600">
            <v>5.1650099999999997E-2</v>
          </cell>
          <cell r="O7600">
            <v>21514</v>
          </cell>
        </row>
        <row r="7601">
          <cell r="A7601" t="str">
            <v>Residential</v>
          </cell>
          <cell r="B7601">
            <v>16</v>
          </cell>
          <cell r="C7601" t="str">
            <v>All</v>
          </cell>
          <cell r="D7601" t="str">
            <v>All</v>
          </cell>
          <cell r="E7601" t="str">
            <v>Enrollment Date Quintile: Latest</v>
          </cell>
          <cell r="F7601">
            <v>95.584000000000003</v>
          </cell>
          <cell r="G7601">
            <v>2.1069239999999998</v>
          </cell>
          <cell r="H7601">
            <v>1.8888799999999999</v>
          </cell>
          <cell r="I7601">
            <v>-5.6126099999999998E-2</v>
          </cell>
          <cell r="J7601">
            <v>-2.2966400000000001E-2</v>
          </cell>
          <cell r="K7601">
            <v>0</v>
          </cell>
          <cell r="L7601">
            <v>2.2966400000000001E-2</v>
          </cell>
          <cell r="M7601">
            <v>5.6126099999999998E-2</v>
          </cell>
          <cell r="N7601">
            <v>5.6126099999999998E-2</v>
          </cell>
          <cell r="O7601">
            <v>21514</v>
          </cell>
        </row>
        <row r="7602">
          <cell r="A7602" t="str">
            <v>Residential</v>
          </cell>
          <cell r="B7602">
            <v>17</v>
          </cell>
          <cell r="C7602" t="str">
            <v>All</v>
          </cell>
          <cell r="D7602" t="str">
            <v>All</v>
          </cell>
          <cell r="E7602" t="str">
            <v>Enrollment Date Quintile: Latest</v>
          </cell>
          <cell r="F7602">
            <v>96.691199999999995</v>
          </cell>
          <cell r="G7602">
            <v>2.3380320000000001</v>
          </cell>
          <cell r="H7602">
            <v>1.9496260000000001</v>
          </cell>
          <cell r="I7602">
            <v>-5.4592700000000001E-2</v>
          </cell>
          <cell r="J7602">
            <v>-2.2338899999999998E-2</v>
          </cell>
          <cell r="K7602">
            <v>0</v>
          </cell>
          <cell r="L7602">
            <v>2.2338899999999998E-2</v>
          </cell>
          <cell r="M7602">
            <v>5.4592700000000001E-2</v>
          </cell>
          <cell r="N7602">
            <v>5.4592700000000001E-2</v>
          </cell>
          <cell r="O7602">
            <v>21514</v>
          </cell>
        </row>
        <row r="7603">
          <cell r="A7603" t="str">
            <v>Residential</v>
          </cell>
          <cell r="B7603">
            <v>18</v>
          </cell>
          <cell r="C7603" t="str">
            <v>All</v>
          </cell>
          <cell r="D7603" t="str">
            <v>All</v>
          </cell>
          <cell r="E7603" t="str">
            <v>Enrollment Date Quintile: Latest</v>
          </cell>
          <cell r="F7603">
            <v>96.216800000000006</v>
          </cell>
          <cell r="G7603">
            <v>2.5258379999999998</v>
          </cell>
          <cell r="H7603">
            <v>2.087818</v>
          </cell>
          <cell r="I7603">
            <v>-5.2552700000000001E-2</v>
          </cell>
          <cell r="J7603">
            <v>-2.1504100000000002E-2</v>
          </cell>
          <cell r="K7603">
            <v>0</v>
          </cell>
          <cell r="L7603">
            <v>2.1504100000000002E-2</v>
          </cell>
          <cell r="M7603">
            <v>5.2552700000000001E-2</v>
          </cell>
          <cell r="N7603">
            <v>5.2552700000000001E-2</v>
          </cell>
          <cell r="O7603">
            <v>21514</v>
          </cell>
        </row>
        <row r="7604">
          <cell r="A7604" t="str">
            <v>Residential</v>
          </cell>
          <cell r="B7604">
            <v>19</v>
          </cell>
          <cell r="C7604" t="str">
            <v>All</v>
          </cell>
          <cell r="D7604" t="str">
            <v>All</v>
          </cell>
          <cell r="E7604" t="str">
            <v>Enrollment Date Quintile: Latest</v>
          </cell>
          <cell r="F7604">
            <v>94.316599999999994</v>
          </cell>
          <cell r="G7604">
            <v>2.4598610000000001</v>
          </cell>
          <cell r="H7604">
            <v>2.1929590000000001</v>
          </cell>
          <cell r="I7604">
            <v>-5.4026200000000003E-2</v>
          </cell>
          <cell r="J7604">
            <v>-2.2107100000000001E-2</v>
          </cell>
          <cell r="K7604">
            <v>0</v>
          </cell>
          <cell r="L7604">
            <v>2.2107100000000001E-2</v>
          </cell>
          <cell r="M7604">
            <v>5.4026200000000003E-2</v>
          </cell>
          <cell r="N7604">
            <v>5.4026200000000003E-2</v>
          </cell>
          <cell r="O7604">
            <v>21514</v>
          </cell>
        </row>
        <row r="7605">
          <cell r="A7605" t="str">
            <v>Residential</v>
          </cell>
          <cell r="B7605">
            <v>20</v>
          </cell>
          <cell r="C7605" t="str">
            <v>All</v>
          </cell>
          <cell r="D7605" t="str">
            <v>All</v>
          </cell>
          <cell r="E7605" t="str">
            <v>Enrollment Date Quintile: Latest</v>
          </cell>
          <cell r="F7605">
            <v>91.061700000000002</v>
          </cell>
          <cell r="G7605">
            <v>2.3315000000000001</v>
          </cell>
          <cell r="H7605">
            <v>2.7633709999999998</v>
          </cell>
          <cell r="I7605">
            <v>-5.16707E-2</v>
          </cell>
          <cell r="J7605">
            <v>-2.1143200000000001E-2</v>
          </cell>
          <cell r="K7605">
            <v>0</v>
          </cell>
          <cell r="L7605">
            <v>2.1143200000000001E-2</v>
          </cell>
          <cell r="M7605">
            <v>5.16707E-2</v>
          </cell>
          <cell r="N7605">
            <v>5.16707E-2</v>
          </cell>
          <cell r="O7605">
            <v>21514</v>
          </cell>
        </row>
        <row r="7606">
          <cell r="A7606" t="str">
            <v>Residential</v>
          </cell>
          <cell r="B7606">
            <v>21</v>
          </cell>
          <cell r="C7606" t="str">
            <v>All</v>
          </cell>
          <cell r="D7606" t="str">
            <v>All</v>
          </cell>
          <cell r="E7606" t="str">
            <v>Enrollment Date Quintile: Latest</v>
          </cell>
          <cell r="F7606">
            <v>86.490499999999997</v>
          </cell>
          <cell r="G7606">
            <v>2.1099019999999999</v>
          </cell>
          <cell r="H7606">
            <v>2.513449</v>
          </cell>
          <cell r="I7606">
            <v>-4.9505500000000001E-2</v>
          </cell>
          <cell r="J7606">
            <v>-2.02572E-2</v>
          </cell>
          <cell r="K7606">
            <v>0</v>
          </cell>
          <cell r="L7606">
            <v>2.02572E-2</v>
          </cell>
          <cell r="M7606">
            <v>4.9505500000000001E-2</v>
          </cell>
          <cell r="N7606">
            <v>4.9505500000000001E-2</v>
          </cell>
          <cell r="O7606">
            <v>21514</v>
          </cell>
        </row>
        <row r="7607">
          <cell r="A7607" t="str">
            <v>Residential</v>
          </cell>
          <cell r="B7607">
            <v>22</v>
          </cell>
          <cell r="C7607" t="str">
            <v>All</v>
          </cell>
          <cell r="D7607" t="str">
            <v>All</v>
          </cell>
          <cell r="E7607" t="str">
            <v>Enrollment Date Quintile: Latest</v>
          </cell>
          <cell r="F7607">
            <v>83.553899999999999</v>
          </cell>
          <cell r="G7607">
            <v>1.779633</v>
          </cell>
          <cell r="H7607">
            <v>2.0036900000000002</v>
          </cell>
          <cell r="I7607">
            <v>-4.8463899999999997E-2</v>
          </cell>
          <cell r="J7607">
            <v>-1.9831000000000001E-2</v>
          </cell>
          <cell r="K7607">
            <v>0</v>
          </cell>
          <cell r="L7607">
            <v>1.9831000000000001E-2</v>
          </cell>
          <cell r="M7607">
            <v>4.8463899999999997E-2</v>
          </cell>
          <cell r="N7607">
            <v>4.8463899999999997E-2</v>
          </cell>
          <cell r="O7607">
            <v>21514</v>
          </cell>
        </row>
        <row r="7608">
          <cell r="A7608" t="str">
            <v>Residential</v>
          </cell>
          <cell r="B7608">
            <v>23</v>
          </cell>
          <cell r="C7608" t="str">
            <v>All</v>
          </cell>
          <cell r="D7608" t="str">
            <v>All</v>
          </cell>
          <cell r="E7608" t="str">
            <v>Enrollment Date Quintile: Latest</v>
          </cell>
          <cell r="F7608">
            <v>80.181100000000001</v>
          </cell>
          <cell r="G7608">
            <v>1.428002</v>
          </cell>
          <cell r="H7608">
            <v>1.4831300000000001</v>
          </cell>
          <cell r="I7608">
            <v>-4.6940099999999998E-2</v>
          </cell>
          <cell r="J7608">
            <v>-1.9207499999999999E-2</v>
          </cell>
          <cell r="K7608">
            <v>0</v>
          </cell>
          <cell r="L7608">
            <v>1.9207499999999999E-2</v>
          </cell>
          <cell r="M7608">
            <v>4.6940099999999998E-2</v>
          </cell>
          <cell r="N7608">
            <v>4.6940099999999998E-2</v>
          </cell>
          <cell r="O7608">
            <v>21514</v>
          </cell>
        </row>
        <row r="7609">
          <cell r="A7609" t="str">
            <v>Residential</v>
          </cell>
          <cell r="B7609">
            <v>24</v>
          </cell>
          <cell r="C7609" t="str">
            <v>All</v>
          </cell>
          <cell r="D7609" t="str">
            <v>All</v>
          </cell>
          <cell r="E7609" t="str">
            <v>Enrollment Date Quintile: Latest</v>
          </cell>
          <cell r="F7609">
            <v>77.961600000000004</v>
          </cell>
          <cell r="G7609">
            <v>1.1145910000000001</v>
          </cell>
          <cell r="H7609">
            <v>1.169084</v>
          </cell>
          <cell r="I7609">
            <v>-4.5054999999999998E-2</v>
          </cell>
          <cell r="J7609">
            <v>-1.84361E-2</v>
          </cell>
          <cell r="K7609">
            <v>0</v>
          </cell>
          <cell r="L7609">
            <v>1.84361E-2</v>
          </cell>
          <cell r="M7609">
            <v>4.5054999999999998E-2</v>
          </cell>
          <cell r="N7609">
            <v>4.5054999999999998E-2</v>
          </cell>
          <cell r="O7609">
            <v>21514</v>
          </cell>
        </row>
        <row r="7610">
          <cell r="A7610" t="str">
            <v>Residential</v>
          </cell>
          <cell r="B7610">
            <v>1</v>
          </cell>
          <cell r="C7610" t="str">
            <v>All</v>
          </cell>
          <cell r="D7610" t="str">
            <v>All</v>
          </cell>
          <cell r="E7610" t="str">
            <v>Enrollment Date Quintile: Middle</v>
          </cell>
          <cell r="F7610">
            <v>67.920699999999997</v>
          </cell>
          <cell r="G7610">
            <v>0.69197989999999998</v>
          </cell>
          <cell r="H7610">
            <v>0.7626501</v>
          </cell>
          <cell r="I7610">
            <v>-4.1677899999999997E-2</v>
          </cell>
          <cell r="J7610">
            <v>-1.7054300000000001E-2</v>
          </cell>
          <cell r="K7610">
            <v>0</v>
          </cell>
          <cell r="L7610">
            <v>1.7054300000000001E-2</v>
          </cell>
          <cell r="M7610">
            <v>4.1677899999999997E-2</v>
          </cell>
          <cell r="N7610">
            <v>4.1677899999999997E-2</v>
          </cell>
          <cell r="O7610">
            <v>22128</v>
          </cell>
        </row>
        <row r="7611">
          <cell r="A7611" t="str">
            <v>Residential</v>
          </cell>
          <cell r="B7611">
            <v>2</v>
          </cell>
          <cell r="C7611" t="str">
            <v>All</v>
          </cell>
          <cell r="D7611" t="str">
            <v>All</v>
          </cell>
          <cell r="E7611" t="str">
            <v>Enrollment Date Quintile: Middle</v>
          </cell>
          <cell r="F7611">
            <v>66.254000000000005</v>
          </cell>
          <cell r="G7611">
            <v>0.61052260000000003</v>
          </cell>
          <cell r="H7611">
            <v>0.65964750000000005</v>
          </cell>
          <cell r="I7611">
            <v>-4.1209599999999999E-2</v>
          </cell>
          <cell r="J7611">
            <v>-1.6862599999999998E-2</v>
          </cell>
          <cell r="K7611">
            <v>0</v>
          </cell>
          <cell r="L7611">
            <v>1.6862599999999998E-2</v>
          </cell>
          <cell r="M7611">
            <v>4.1209599999999999E-2</v>
          </cell>
          <cell r="N7611">
            <v>4.1209599999999999E-2</v>
          </cell>
          <cell r="O7611">
            <v>22128</v>
          </cell>
        </row>
        <row r="7612">
          <cell r="A7612" t="str">
            <v>Residential</v>
          </cell>
          <cell r="B7612">
            <v>3</v>
          </cell>
          <cell r="C7612" t="str">
            <v>All</v>
          </cell>
          <cell r="D7612" t="str">
            <v>All</v>
          </cell>
          <cell r="E7612" t="str">
            <v>Enrollment Date Quintile: Middle</v>
          </cell>
          <cell r="F7612">
            <v>64.866699999999994</v>
          </cell>
          <cell r="G7612">
            <v>0.55787180000000003</v>
          </cell>
          <cell r="H7612">
            <v>0.57443180000000005</v>
          </cell>
          <cell r="I7612">
            <v>-4.0909899999999999E-2</v>
          </cell>
          <cell r="J7612">
            <v>-1.6740000000000001E-2</v>
          </cell>
          <cell r="K7612">
            <v>0</v>
          </cell>
          <cell r="L7612">
            <v>1.6740000000000001E-2</v>
          </cell>
          <cell r="M7612">
            <v>4.0909899999999999E-2</v>
          </cell>
          <cell r="N7612">
            <v>4.0909899999999999E-2</v>
          </cell>
          <cell r="O7612">
            <v>22128</v>
          </cell>
        </row>
        <row r="7613">
          <cell r="A7613" t="str">
            <v>Residential</v>
          </cell>
          <cell r="B7613">
            <v>4</v>
          </cell>
          <cell r="C7613" t="str">
            <v>All</v>
          </cell>
          <cell r="D7613" t="str">
            <v>All</v>
          </cell>
          <cell r="E7613" t="str">
            <v>Enrollment Date Quintile: Middle</v>
          </cell>
          <cell r="F7613">
            <v>64.228700000000003</v>
          </cell>
          <cell r="G7613">
            <v>0.55393349999999997</v>
          </cell>
          <cell r="H7613">
            <v>0.55546799999999996</v>
          </cell>
          <cell r="I7613">
            <v>-4.0801299999999999E-2</v>
          </cell>
          <cell r="J7613">
            <v>-1.6695600000000001E-2</v>
          </cell>
          <cell r="K7613">
            <v>0</v>
          </cell>
          <cell r="L7613">
            <v>1.6695600000000001E-2</v>
          </cell>
          <cell r="M7613">
            <v>4.0801299999999999E-2</v>
          </cell>
          <cell r="N7613">
            <v>4.0801299999999999E-2</v>
          </cell>
          <cell r="O7613">
            <v>22128</v>
          </cell>
        </row>
        <row r="7614">
          <cell r="A7614" t="str">
            <v>Residential</v>
          </cell>
          <cell r="B7614">
            <v>5</v>
          </cell>
          <cell r="C7614" t="str">
            <v>All</v>
          </cell>
          <cell r="D7614" t="str">
            <v>All</v>
          </cell>
          <cell r="E7614" t="str">
            <v>Enrollment Date Quintile: Middle</v>
          </cell>
          <cell r="F7614">
            <v>63.591000000000001</v>
          </cell>
          <cell r="G7614">
            <v>0.54649139999999996</v>
          </cell>
          <cell r="H7614">
            <v>0.56252060000000004</v>
          </cell>
          <cell r="I7614">
            <v>-4.0763899999999999E-2</v>
          </cell>
          <cell r="J7614">
            <v>-1.6680299999999999E-2</v>
          </cell>
          <cell r="K7614">
            <v>0</v>
          </cell>
          <cell r="L7614">
            <v>1.6680299999999999E-2</v>
          </cell>
          <cell r="M7614">
            <v>4.0763899999999999E-2</v>
          </cell>
          <cell r="N7614">
            <v>4.0763899999999999E-2</v>
          </cell>
          <cell r="O7614">
            <v>22128</v>
          </cell>
        </row>
        <row r="7615">
          <cell r="A7615" t="str">
            <v>Residential</v>
          </cell>
          <cell r="B7615">
            <v>6</v>
          </cell>
          <cell r="C7615" t="str">
            <v>All</v>
          </cell>
          <cell r="D7615" t="str">
            <v>All</v>
          </cell>
          <cell r="E7615" t="str">
            <v>Enrollment Date Quintile: Middle</v>
          </cell>
          <cell r="F7615">
            <v>63.021799999999999</v>
          </cell>
          <cell r="G7615">
            <v>0.60286490000000004</v>
          </cell>
          <cell r="H7615">
            <v>0.64254489999999997</v>
          </cell>
          <cell r="I7615">
            <v>-4.0898400000000001E-2</v>
          </cell>
          <cell r="J7615">
            <v>-1.6735300000000002E-2</v>
          </cell>
          <cell r="K7615">
            <v>0</v>
          </cell>
          <cell r="L7615">
            <v>1.6735300000000002E-2</v>
          </cell>
          <cell r="M7615">
            <v>4.0898400000000001E-2</v>
          </cell>
          <cell r="N7615">
            <v>4.0898400000000001E-2</v>
          </cell>
          <cell r="O7615">
            <v>22128</v>
          </cell>
        </row>
        <row r="7616">
          <cell r="A7616" t="str">
            <v>Residential</v>
          </cell>
          <cell r="B7616">
            <v>7</v>
          </cell>
          <cell r="C7616" t="str">
            <v>All</v>
          </cell>
          <cell r="D7616" t="str">
            <v>All</v>
          </cell>
          <cell r="E7616" t="str">
            <v>Enrollment Date Quintile: Middle</v>
          </cell>
          <cell r="F7616">
            <v>62.241</v>
          </cell>
          <cell r="G7616">
            <v>0.72766560000000002</v>
          </cell>
          <cell r="H7616">
            <v>0.74602880000000005</v>
          </cell>
          <cell r="I7616">
            <v>-4.1012300000000002E-2</v>
          </cell>
          <cell r="J7616">
            <v>-1.6781899999999999E-2</v>
          </cell>
          <cell r="K7616">
            <v>0</v>
          </cell>
          <cell r="L7616">
            <v>1.6781899999999999E-2</v>
          </cell>
          <cell r="M7616">
            <v>4.1012300000000002E-2</v>
          </cell>
          <cell r="N7616">
            <v>4.1012300000000002E-2</v>
          </cell>
          <cell r="O7616">
            <v>22128</v>
          </cell>
        </row>
        <row r="7617">
          <cell r="A7617" t="str">
            <v>Residential</v>
          </cell>
          <cell r="B7617">
            <v>8</v>
          </cell>
          <cell r="C7617" t="str">
            <v>All</v>
          </cell>
          <cell r="D7617" t="str">
            <v>All</v>
          </cell>
          <cell r="E7617" t="str">
            <v>Enrollment Date Quintile: Middle</v>
          </cell>
          <cell r="F7617">
            <v>63.596499999999999</v>
          </cell>
          <cell r="G7617">
            <v>0.76936349999999998</v>
          </cell>
          <cell r="H7617">
            <v>0.77895400000000004</v>
          </cell>
          <cell r="I7617">
            <v>-4.1396099999999998E-2</v>
          </cell>
          <cell r="J7617">
            <v>-1.6938999999999999E-2</v>
          </cell>
          <cell r="K7617">
            <v>0</v>
          </cell>
          <cell r="L7617">
            <v>1.6938999999999999E-2</v>
          </cell>
          <cell r="M7617">
            <v>4.1396099999999998E-2</v>
          </cell>
          <cell r="N7617">
            <v>4.1396099999999998E-2</v>
          </cell>
          <cell r="O7617">
            <v>22128</v>
          </cell>
        </row>
        <row r="7618">
          <cell r="A7618" t="str">
            <v>Residential</v>
          </cell>
          <cell r="B7618">
            <v>9</v>
          </cell>
          <cell r="C7618" t="str">
            <v>All</v>
          </cell>
          <cell r="D7618" t="str">
            <v>All</v>
          </cell>
          <cell r="E7618" t="str">
            <v>Enrollment Date Quintile: Middle</v>
          </cell>
          <cell r="F7618">
            <v>68.618600000000001</v>
          </cell>
          <cell r="G7618">
            <v>0.71974819999999995</v>
          </cell>
          <cell r="H7618">
            <v>0.77445129999999995</v>
          </cell>
          <cell r="I7618">
            <v>-4.2034200000000001E-2</v>
          </cell>
          <cell r="J7618">
            <v>-1.72E-2</v>
          </cell>
          <cell r="K7618">
            <v>0</v>
          </cell>
          <cell r="L7618">
            <v>1.72E-2</v>
          </cell>
          <cell r="M7618">
            <v>4.2034200000000001E-2</v>
          </cell>
          <cell r="N7618">
            <v>4.2034200000000001E-2</v>
          </cell>
          <cell r="O7618">
            <v>22128</v>
          </cell>
        </row>
        <row r="7619">
          <cell r="A7619" t="str">
            <v>Residential</v>
          </cell>
          <cell r="B7619">
            <v>10</v>
          </cell>
          <cell r="C7619" t="str">
            <v>All</v>
          </cell>
          <cell r="D7619" t="str">
            <v>All</v>
          </cell>
          <cell r="E7619" t="str">
            <v>Enrollment Date Quintile: Middle</v>
          </cell>
          <cell r="F7619">
            <v>74.339299999999994</v>
          </cell>
          <cell r="G7619">
            <v>0.74439719999999998</v>
          </cell>
          <cell r="H7619">
            <v>0.8000872</v>
          </cell>
          <cell r="I7619">
            <v>-4.2841999999999998E-2</v>
          </cell>
          <cell r="J7619">
            <v>-1.75306E-2</v>
          </cell>
          <cell r="K7619">
            <v>0</v>
          </cell>
          <cell r="L7619">
            <v>1.75306E-2</v>
          </cell>
          <cell r="M7619">
            <v>4.2841999999999998E-2</v>
          </cell>
          <cell r="N7619">
            <v>4.2841999999999998E-2</v>
          </cell>
          <cell r="O7619">
            <v>22128</v>
          </cell>
        </row>
        <row r="7620">
          <cell r="A7620" t="str">
            <v>Residential</v>
          </cell>
          <cell r="B7620">
            <v>11</v>
          </cell>
          <cell r="C7620" t="str">
            <v>All</v>
          </cell>
          <cell r="D7620" t="str">
            <v>All</v>
          </cell>
          <cell r="E7620" t="str">
            <v>Enrollment Date Quintile: Middle</v>
          </cell>
          <cell r="F7620">
            <v>79.395200000000003</v>
          </cell>
          <cell r="G7620">
            <v>0.80050200000000005</v>
          </cell>
          <cell r="H7620">
            <v>0.80920550000000002</v>
          </cell>
          <cell r="I7620">
            <v>-4.2944499999999997E-2</v>
          </cell>
          <cell r="J7620">
            <v>-1.7572500000000001E-2</v>
          </cell>
          <cell r="K7620">
            <v>0</v>
          </cell>
          <cell r="L7620">
            <v>1.7572500000000001E-2</v>
          </cell>
          <cell r="M7620">
            <v>4.2944499999999997E-2</v>
          </cell>
          <cell r="N7620">
            <v>4.2944499999999997E-2</v>
          </cell>
          <cell r="O7620">
            <v>22128</v>
          </cell>
        </row>
        <row r="7621">
          <cell r="A7621" t="str">
            <v>Residential</v>
          </cell>
          <cell r="B7621">
            <v>12</v>
          </cell>
          <cell r="C7621" t="str">
            <v>All</v>
          </cell>
          <cell r="D7621" t="str">
            <v>All</v>
          </cell>
          <cell r="E7621" t="str">
            <v>Enrollment Date Quintile: Middle</v>
          </cell>
          <cell r="F7621">
            <v>83.457099999999997</v>
          </cell>
          <cell r="G7621">
            <v>0.9037868</v>
          </cell>
          <cell r="H7621">
            <v>0.87142660000000005</v>
          </cell>
          <cell r="I7621">
            <v>-4.3643000000000001E-2</v>
          </cell>
          <cell r="J7621">
            <v>-1.78584E-2</v>
          </cell>
          <cell r="K7621">
            <v>0</v>
          </cell>
          <cell r="L7621">
            <v>1.78584E-2</v>
          </cell>
          <cell r="M7621">
            <v>4.3643000000000001E-2</v>
          </cell>
          <cell r="N7621">
            <v>4.3643000000000001E-2</v>
          </cell>
          <cell r="O7621">
            <v>22128</v>
          </cell>
        </row>
        <row r="7622">
          <cell r="A7622" t="str">
            <v>Residential</v>
          </cell>
          <cell r="B7622">
            <v>13</v>
          </cell>
          <cell r="C7622" t="str">
            <v>All</v>
          </cell>
          <cell r="D7622" t="str">
            <v>All</v>
          </cell>
          <cell r="E7622" t="str">
            <v>Enrollment Date Quintile: Middle</v>
          </cell>
          <cell r="F7622">
            <v>86.688599999999994</v>
          </cell>
          <cell r="G7622">
            <v>1.039236</v>
          </cell>
          <cell r="H7622">
            <v>0.99890330000000005</v>
          </cell>
          <cell r="I7622">
            <v>-4.45435E-2</v>
          </cell>
          <cell r="J7622">
            <v>-1.8226900000000001E-2</v>
          </cell>
          <cell r="K7622">
            <v>0</v>
          </cell>
          <cell r="L7622">
            <v>1.8226900000000001E-2</v>
          </cell>
          <cell r="M7622">
            <v>4.45435E-2</v>
          </cell>
          <cell r="N7622">
            <v>4.45435E-2</v>
          </cell>
          <cell r="O7622">
            <v>22128</v>
          </cell>
        </row>
        <row r="7623">
          <cell r="A7623" t="str">
            <v>Residential</v>
          </cell>
          <cell r="B7623">
            <v>14</v>
          </cell>
          <cell r="C7623" t="str">
            <v>All</v>
          </cell>
          <cell r="D7623" t="str">
            <v>All</v>
          </cell>
          <cell r="E7623" t="str">
            <v>Enrollment Date Quintile: Middle</v>
          </cell>
          <cell r="F7623">
            <v>89.585099999999997</v>
          </cell>
          <cell r="G7623">
            <v>1.1833009999999999</v>
          </cell>
          <cell r="H7623">
            <v>1.166577</v>
          </cell>
          <cell r="I7623">
            <v>-4.50435E-2</v>
          </cell>
          <cell r="J7623">
            <v>-1.8431400000000001E-2</v>
          </cell>
          <cell r="K7623">
            <v>0</v>
          </cell>
          <cell r="L7623">
            <v>1.8431400000000001E-2</v>
          </cell>
          <cell r="M7623">
            <v>4.50435E-2</v>
          </cell>
          <cell r="N7623">
            <v>4.50435E-2</v>
          </cell>
          <cell r="O7623">
            <v>22128</v>
          </cell>
        </row>
        <row r="7624">
          <cell r="A7624" t="str">
            <v>Residential</v>
          </cell>
          <cell r="B7624">
            <v>15</v>
          </cell>
          <cell r="C7624" t="str">
            <v>All</v>
          </cell>
          <cell r="D7624" t="str">
            <v>All</v>
          </cell>
          <cell r="E7624" t="str">
            <v>Enrollment Date Quintile: Middle</v>
          </cell>
          <cell r="F7624">
            <v>92.272999999999996</v>
          </cell>
          <cell r="G7624">
            <v>1.4071720000000001</v>
          </cell>
          <cell r="H7624">
            <v>1.487886</v>
          </cell>
          <cell r="I7624">
            <v>-4.5615500000000003E-2</v>
          </cell>
          <cell r="J7624">
            <v>-1.8665500000000002E-2</v>
          </cell>
          <cell r="K7624">
            <v>0</v>
          </cell>
          <cell r="L7624">
            <v>1.8665500000000002E-2</v>
          </cell>
          <cell r="M7624">
            <v>4.5615500000000003E-2</v>
          </cell>
          <cell r="N7624">
            <v>4.5615500000000003E-2</v>
          </cell>
          <cell r="O7624">
            <v>22128</v>
          </cell>
        </row>
        <row r="7625">
          <cell r="A7625" t="str">
            <v>Residential</v>
          </cell>
          <cell r="B7625">
            <v>16</v>
          </cell>
          <cell r="C7625" t="str">
            <v>All</v>
          </cell>
          <cell r="D7625" t="str">
            <v>All</v>
          </cell>
          <cell r="E7625" t="str">
            <v>Enrollment Date Quintile: Middle</v>
          </cell>
          <cell r="F7625">
            <v>94.071600000000004</v>
          </cell>
          <cell r="G7625">
            <v>1.6913499999999999</v>
          </cell>
          <cell r="H7625">
            <v>1.6146240000000001</v>
          </cell>
          <cell r="I7625">
            <v>-4.7071000000000002E-2</v>
          </cell>
          <cell r="J7625">
            <v>-1.92611E-2</v>
          </cell>
          <cell r="K7625">
            <v>0</v>
          </cell>
          <cell r="L7625">
            <v>1.92611E-2</v>
          </cell>
          <cell r="M7625">
            <v>4.7071000000000002E-2</v>
          </cell>
          <cell r="N7625">
            <v>4.7071000000000002E-2</v>
          </cell>
          <cell r="O7625">
            <v>22128</v>
          </cell>
        </row>
        <row r="7626">
          <cell r="A7626" t="str">
            <v>Residential</v>
          </cell>
          <cell r="B7626">
            <v>17</v>
          </cell>
          <cell r="C7626" t="str">
            <v>All</v>
          </cell>
          <cell r="D7626" t="str">
            <v>All</v>
          </cell>
          <cell r="E7626" t="str">
            <v>Enrollment Date Quintile: Middle</v>
          </cell>
          <cell r="F7626">
            <v>94.761300000000006</v>
          </cell>
          <cell r="G7626">
            <v>1.9933110000000001</v>
          </cell>
          <cell r="H7626">
            <v>1.716664</v>
          </cell>
          <cell r="I7626">
            <v>-4.8278399999999999E-2</v>
          </cell>
          <cell r="J7626">
            <v>-1.9755100000000001E-2</v>
          </cell>
          <cell r="K7626">
            <v>0</v>
          </cell>
          <cell r="L7626">
            <v>1.9755100000000001E-2</v>
          </cell>
          <cell r="M7626">
            <v>4.8278399999999999E-2</v>
          </cell>
          <cell r="N7626">
            <v>4.8278399999999999E-2</v>
          </cell>
          <cell r="O7626">
            <v>22128</v>
          </cell>
        </row>
        <row r="7627">
          <cell r="A7627" t="str">
            <v>Residential</v>
          </cell>
          <cell r="B7627">
            <v>18</v>
          </cell>
          <cell r="C7627" t="str">
            <v>All</v>
          </cell>
          <cell r="D7627" t="str">
            <v>All</v>
          </cell>
          <cell r="E7627" t="str">
            <v>Enrollment Date Quintile: Middle</v>
          </cell>
          <cell r="F7627">
            <v>93.909800000000004</v>
          </cell>
          <cell r="G7627">
            <v>2.1724139999999998</v>
          </cell>
          <cell r="H7627">
            <v>1.8939250000000001</v>
          </cell>
          <cell r="I7627">
            <v>-4.8064200000000001E-2</v>
          </cell>
          <cell r="J7627">
            <v>-1.9667500000000001E-2</v>
          </cell>
          <cell r="K7627">
            <v>0</v>
          </cell>
          <cell r="L7627">
            <v>1.9667500000000001E-2</v>
          </cell>
          <cell r="M7627">
            <v>4.8064200000000001E-2</v>
          </cell>
          <cell r="N7627">
            <v>4.8064200000000001E-2</v>
          </cell>
          <cell r="O7627">
            <v>22128</v>
          </cell>
        </row>
        <row r="7628">
          <cell r="A7628" t="str">
            <v>Residential</v>
          </cell>
          <cell r="B7628">
            <v>19</v>
          </cell>
          <cell r="C7628" t="str">
            <v>All</v>
          </cell>
          <cell r="D7628" t="str">
            <v>All</v>
          </cell>
          <cell r="E7628" t="str">
            <v>Enrollment Date Quintile: Middle</v>
          </cell>
          <cell r="F7628">
            <v>91.548000000000002</v>
          </cell>
          <cell r="G7628">
            <v>2.236113</v>
          </cell>
          <cell r="H7628">
            <v>2.0500859999999999</v>
          </cell>
          <cell r="I7628">
            <v>-5.00472E-2</v>
          </cell>
          <cell r="J7628">
            <v>-2.0478900000000001E-2</v>
          </cell>
          <cell r="K7628">
            <v>0</v>
          </cell>
          <cell r="L7628">
            <v>2.0478900000000001E-2</v>
          </cell>
          <cell r="M7628">
            <v>5.00472E-2</v>
          </cell>
          <cell r="N7628">
            <v>5.00472E-2</v>
          </cell>
          <cell r="O7628">
            <v>22128</v>
          </cell>
        </row>
        <row r="7629">
          <cell r="A7629" t="str">
            <v>Residential</v>
          </cell>
          <cell r="B7629">
            <v>20</v>
          </cell>
          <cell r="C7629" t="str">
            <v>All</v>
          </cell>
          <cell r="D7629" t="str">
            <v>All</v>
          </cell>
          <cell r="E7629" t="str">
            <v>Enrollment Date Quintile: Middle</v>
          </cell>
          <cell r="F7629">
            <v>86.644300000000001</v>
          </cell>
          <cell r="G7629">
            <v>2.0517789999999998</v>
          </cell>
          <cell r="H7629">
            <v>2.5427070000000001</v>
          </cell>
          <cell r="I7629">
            <v>-4.95407E-2</v>
          </cell>
          <cell r="J7629">
            <v>-2.0271600000000001E-2</v>
          </cell>
          <cell r="K7629">
            <v>0</v>
          </cell>
          <cell r="L7629">
            <v>2.0271600000000001E-2</v>
          </cell>
          <cell r="M7629">
            <v>4.95407E-2</v>
          </cell>
          <cell r="N7629">
            <v>4.95407E-2</v>
          </cell>
          <cell r="O7629">
            <v>22128</v>
          </cell>
        </row>
        <row r="7630">
          <cell r="A7630" t="str">
            <v>Residential</v>
          </cell>
          <cell r="B7630">
            <v>21</v>
          </cell>
          <cell r="C7630" t="str">
            <v>All</v>
          </cell>
          <cell r="D7630" t="str">
            <v>All</v>
          </cell>
          <cell r="E7630" t="str">
            <v>Enrollment Date Quintile: Middle</v>
          </cell>
          <cell r="F7630">
            <v>81.919799999999995</v>
          </cell>
          <cell r="G7630">
            <v>1.923991</v>
          </cell>
          <cell r="H7630">
            <v>2.3663910000000001</v>
          </cell>
          <cell r="I7630">
            <v>-4.8160599999999998E-2</v>
          </cell>
          <cell r="J7630">
            <v>-1.9706899999999999E-2</v>
          </cell>
          <cell r="K7630">
            <v>0</v>
          </cell>
          <cell r="L7630">
            <v>1.9706899999999999E-2</v>
          </cell>
          <cell r="M7630">
            <v>4.8160599999999998E-2</v>
          </cell>
          <cell r="N7630">
            <v>4.8160599999999998E-2</v>
          </cell>
          <cell r="O7630">
            <v>22128</v>
          </cell>
        </row>
        <row r="7631">
          <cell r="A7631" t="str">
            <v>Residential</v>
          </cell>
          <cell r="B7631">
            <v>22</v>
          </cell>
          <cell r="C7631" t="str">
            <v>All</v>
          </cell>
          <cell r="D7631" t="str">
            <v>All</v>
          </cell>
          <cell r="E7631" t="str">
            <v>Enrollment Date Quintile: Middle</v>
          </cell>
          <cell r="F7631">
            <v>78.778300000000002</v>
          </cell>
          <cell r="G7631">
            <v>1.642107</v>
          </cell>
          <cell r="H7631">
            <v>1.7563850000000001</v>
          </cell>
          <cell r="I7631">
            <v>-4.7995000000000003E-2</v>
          </cell>
          <cell r="J7631">
            <v>-1.9639199999999999E-2</v>
          </cell>
          <cell r="K7631">
            <v>0</v>
          </cell>
          <cell r="L7631">
            <v>1.9639199999999999E-2</v>
          </cell>
          <cell r="M7631">
            <v>4.7995000000000003E-2</v>
          </cell>
          <cell r="N7631">
            <v>4.7995000000000003E-2</v>
          </cell>
          <cell r="O7631">
            <v>22128</v>
          </cell>
        </row>
        <row r="7632">
          <cell r="A7632" t="str">
            <v>Residential</v>
          </cell>
          <cell r="B7632">
            <v>23</v>
          </cell>
          <cell r="C7632" t="str">
            <v>All</v>
          </cell>
          <cell r="D7632" t="str">
            <v>All</v>
          </cell>
          <cell r="E7632" t="str">
            <v>Enrollment Date Quintile: Middle</v>
          </cell>
          <cell r="F7632">
            <v>76.273899999999998</v>
          </cell>
          <cell r="G7632">
            <v>1.2776160000000001</v>
          </cell>
          <cell r="H7632">
            <v>1.4091940000000001</v>
          </cell>
          <cell r="I7632">
            <v>-4.5366499999999997E-2</v>
          </cell>
          <cell r="J7632">
            <v>-1.85636E-2</v>
          </cell>
          <cell r="K7632">
            <v>0</v>
          </cell>
          <cell r="L7632">
            <v>1.85636E-2</v>
          </cell>
          <cell r="M7632">
            <v>4.5366499999999997E-2</v>
          </cell>
          <cell r="N7632">
            <v>4.5366499999999997E-2</v>
          </cell>
          <cell r="O7632">
            <v>22128</v>
          </cell>
        </row>
        <row r="7633">
          <cell r="A7633" t="str">
            <v>Residential</v>
          </cell>
          <cell r="B7633">
            <v>24</v>
          </cell>
          <cell r="C7633" t="str">
            <v>All</v>
          </cell>
          <cell r="D7633" t="str">
            <v>All</v>
          </cell>
          <cell r="E7633" t="str">
            <v>Enrollment Date Quintile: Middle</v>
          </cell>
          <cell r="F7633">
            <v>74.464100000000002</v>
          </cell>
          <cell r="G7633">
            <v>0.92512019999999995</v>
          </cell>
          <cell r="H7633">
            <v>1.092695</v>
          </cell>
          <cell r="I7633">
            <v>-4.4111200000000003E-2</v>
          </cell>
          <cell r="J7633">
            <v>-1.805E-2</v>
          </cell>
          <cell r="K7633">
            <v>0</v>
          </cell>
          <cell r="L7633">
            <v>1.805E-2</v>
          </cell>
          <cell r="M7633">
            <v>4.4111200000000003E-2</v>
          </cell>
          <cell r="N7633">
            <v>4.4111200000000003E-2</v>
          </cell>
          <cell r="O7633">
            <v>22128</v>
          </cell>
        </row>
        <row r="7634">
          <cell r="A7634" t="str">
            <v>Residential</v>
          </cell>
          <cell r="B7634">
            <v>1</v>
          </cell>
          <cell r="C7634" t="str">
            <v>All</v>
          </cell>
          <cell r="D7634" t="str">
            <v>All</v>
          </cell>
          <cell r="E7634" t="str">
            <v>LCA: Greater Bay Area</v>
          </cell>
          <cell r="F7634">
            <v>65.551000000000002</v>
          </cell>
          <cell r="G7634">
            <v>0.5846095</v>
          </cell>
          <cell r="H7634">
            <v>0.64098290000000002</v>
          </cell>
          <cell r="I7634">
            <v>-2.3068200000000001E-2</v>
          </cell>
          <cell r="J7634">
            <v>-9.4392999999999994E-3</v>
          </cell>
          <cell r="K7634">
            <v>0</v>
          </cell>
          <cell r="L7634">
            <v>9.4392999999999994E-3</v>
          </cell>
          <cell r="M7634">
            <v>2.3068200000000001E-2</v>
          </cell>
          <cell r="N7634">
            <v>2.3068200000000001E-2</v>
          </cell>
          <cell r="O7634">
            <v>37472</v>
          </cell>
        </row>
        <row r="7635">
          <cell r="A7635" t="str">
            <v>Residential</v>
          </cell>
          <cell r="B7635">
            <v>2</v>
          </cell>
          <cell r="C7635" t="str">
            <v>All</v>
          </cell>
          <cell r="D7635" t="str">
            <v>All</v>
          </cell>
          <cell r="E7635" t="str">
            <v>LCA: Greater Bay Area</v>
          </cell>
          <cell r="F7635">
            <v>62.970100000000002</v>
          </cell>
          <cell r="G7635">
            <v>0.50650740000000005</v>
          </cell>
          <cell r="H7635">
            <v>0.5382226</v>
          </cell>
          <cell r="I7635">
            <v>-2.2795800000000001E-2</v>
          </cell>
          <cell r="J7635">
            <v>-9.3278000000000007E-3</v>
          </cell>
          <cell r="K7635">
            <v>0</v>
          </cell>
          <cell r="L7635">
            <v>9.3278000000000007E-3</v>
          </cell>
          <cell r="M7635">
            <v>2.2795800000000001E-2</v>
          </cell>
          <cell r="N7635">
            <v>2.2795800000000001E-2</v>
          </cell>
          <cell r="O7635">
            <v>37472</v>
          </cell>
        </row>
        <row r="7636">
          <cell r="A7636" t="str">
            <v>Residential</v>
          </cell>
          <cell r="B7636">
            <v>3</v>
          </cell>
          <cell r="C7636" t="str">
            <v>All</v>
          </cell>
          <cell r="D7636" t="str">
            <v>All</v>
          </cell>
          <cell r="E7636" t="str">
            <v>LCA: Greater Bay Area</v>
          </cell>
          <cell r="F7636">
            <v>62.072299999999998</v>
          </cell>
          <cell r="G7636">
            <v>0.4659877</v>
          </cell>
          <cell r="H7636">
            <v>0.50537169999999998</v>
          </cell>
          <cell r="I7636">
            <v>-2.2585999999999998E-2</v>
          </cell>
          <cell r="J7636">
            <v>-9.2420000000000002E-3</v>
          </cell>
          <cell r="K7636">
            <v>0</v>
          </cell>
          <cell r="L7636">
            <v>9.2420000000000002E-3</v>
          </cell>
          <cell r="M7636">
            <v>2.2585999999999998E-2</v>
          </cell>
          <cell r="N7636">
            <v>2.2585999999999998E-2</v>
          </cell>
          <cell r="O7636">
            <v>37472</v>
          </cell>
        </row>
        <row r="7637">
          <cell r="A7637" t="str">
            <v>Residential</v>
          </cell>
          <cell r="B7637">
            <v>4</v>
          </cell>
          <cell r="C7637" t="str">
            <v>All</v>
          </cell>
          <cell r="D7637" t="str">
            <v>All</v>
          </cell>
          <cell r="E7637" t="str">
            <v>LCA: Greater Bay Area</v>
          </cell>
          <cell r="F7637">
            <v>60.777500000000003</v>
          </cell>
          <cell r="G7637">
            <v>0.44176989999999999</v>
          </cell>
          <cell r="H7637">
            <v>0.47839330000000002</v>
          </cell>
          <cell r="I7637">
            <v>-2.24263E-2</v>
          </cell>
          <cell r="J7637">
            <v>-9.1766999999999994E-3</v>
          </cell>
          <cell r="K7637">
            <v>0</v>
          </cell>
          <cell r="L7637">
            <v>9.1766999999999994E-3</v>
          </cell>
          <cell r="M7637">
            <v>2.24263E-2</v>
          </cell>
          <cell r="N7637">
            <v>2.24263E-2</v>
          </cell>
          <cell r="O7637">
            <v>37472</v>
          </cell>
        </row>
        <row r="7638">
          <cell r="A7638" t="str">
            <v>Residential</v>
          </cell>
          <cell r="B7638">
            <v>5</v>
          </cell>
          <cell r="C7638" t="str">
            <v>All</v>
          </cell>
          <cell r="D7638" t="str">
            <v>All</v>
          </cell>
          <cell r="E7638" t="str">
            <v>LCA: Greater Bay Area</v>
          </cell>
          <cell r="F7638">
            <v>60.382300000000001</v>
          </cell>
          <cell r="G7638">
            <v>0.43724239999999998</v>
          </cell>
          <cell r="H7638">
            <v>0.48821150000000002</v>
          </cell>
          <cell r="I7638">
            <v>-2.2384999999999999E-2</v>
          </cell>
          <cell r="J7638">
            <v>-9.1597999999999992E-3</v>
          </cell>
          <cell r="K7638">
            <v>0</v>
          </cell>
          <cell r="L7638">
            <v>9.1597999999999992E-3</v>
          </cell>
          <cell r="M7638">
            <v>2.2384999999999999E-2</v>
          </cell>
          <cell r="N7638">
            <v>2.2384999999999999E-2</v>
          </cell>
          <cell r="O7638">
            <v>37472</v>
          </cell>
        </row>
        <row r="7639">
          <cell r="A7639" t="str">
            <v>Residential</v>
          </cell>
          <cell r="B7639">
            <v>6</v>
          </cell>
          <cell r="C7639" t="str">
            <v>All</v>
          </cell>
          <cell r="D7639" t="str">
            <v>All</v>
          </cell>
          <cell r="E7639" t="str">
            <v>LCA: Greater Bay Area</v>
          </cell>
          <cell r="F7639">
            <v>60.178699999999999</v>
          </cell>
          <cell r="G7639">
            <v>0.47033249999999999</v>
          </cell>
          <cell r="H7639">
            <v>0.52341459999999995</v>
          </cell>
          <cell r="I7639">
            <v>-2.24053E-2</v>
          </cell>
          <cell r="J7639">
            <v>-9.1681000000000002E-3</v>
          </cell>
          <cell r="K7639">
            <v>0</v>
          </cell>
          <cell r="L7639">
            <v>9.1681000000000002E-3</v>
          </cell>
          <cell r="M7639">
            <v>2.24053E-2</v>
          </cell>
          <cell r="N7639">
            <v>2.24053E-2</v>
          </cell>
          <cell r="O7639">
            <v>37472</v>
          </cell>
        </row>
        <row r="7640">
          <cell r="A7640" t="str">
            <v>Residential</v>
          </cell>
          <cell r="B7640">
            <v>7</v>
          </cell>
          <cell r="C7640" t="str">
            <v>All</v>
          </cell>
          <cell r="D7640" t="str">
            <v>All</v>
          </cell>
          <cell r="E7640" t="str">
            <v>LCA: Greater Bay Area</v>
          </cell>
          <cell r="F7640">
            <v>59.183999999999997</v>
          </cell>
          <cell r="G7640">
            <v>0.57153779999999998</v>
          </cell>
          <cell r="H7640">
            <v>0.63292479999999995</v>
          </cell>
          <cell r="I7640">
            <v>-2.25448E-2</v>
          </cell>
          <cell r="J7640">
            <v>-9.2251E-3</v>
          </cell>
          <cell r="K7640">
            <v>0</v>
          </cell>
          <cell r="L7640">
            <v>9.2251E-3</v>
          </cell>
          <cell r="M7640">
            <v>2.25448E-2</v>
          </cell>
          <cell r="N7640">
            <v>2.25448E-2</v>
          </cell>
          <cell r="O7640">
            <v>37472</v>
          </cell>
        </row>
        <row r="7641">
          <cell r="A7641" t="str">
            <v>Residential</v>
          </cell>
          <cell r="B7641">
            <v>8</v>
          </cell>
          <cell r="C7641" t="str">
            <v>All</v>
          </cell>
          <cell r="D7641" t="str">
            <v>All</v>
          </cell>
          <cell r="E7641" t="str">
            <v>LCA: Greater Bay Area</v>
          </cell>
          <cell r="F7641">
            <v>60.2926</v>
          </cell>
          <cell r="G7641">
            <v>0.6586552</v>
          </cell>
          <cell r="H7641">
            <v>0.72374139999999998</v>
          </cell>
          <cell r="I7641">
            <v>-2.2867100000000001E-2</v>
          </cell>
          <cell r="J7641">
            <v>-9.3570000000000007E-3</v>
          </cell>
          <cell r="K7641">
            <v>0</v>
          </cell>
          <cell r="L7641">
            <v>9.3570000000000007E-3</v>
          </cell>
          <cell r="M7641">
            <v>2.2867100000000001E-2</v>
          </cell>
          <cell r="N7641">
            <v>2.2867100000000001E-2</v>
          </cell>
          <cell r="O7641">
            <v>37472</v>
          </cell>
        </row>
        <row r="7642">
          <cell r="A7642" t="str">
            <v>Residential</v>
          </cell>
          <cell r="B7642">
            <v>9</v>
          </cell>
          <cell r="C7642" t="str">
            <v>All</v>
          </cell>
          <cell r="D7642" t="str">
            <v>All</v>
          </cell>
          <cell r="E7642" t="str">
            <v>LCA: Greater Bay Area</v>
          </cell>
          <cell r="F7642">
            <v>64.593500000000006</v>
          </cell>
          <cell r="G7642">
            <v>0.63248899999999997</v>
          </cell>
          <cell r="H7642">
            <v>0.66403939999999995</v>
          </cell>
          <cell r="I7642">
            <v>-2.32756E-2</v>
          </cell>
          <cell r="J7642">
            <v>-9.5242E-3</v>
          </cell>
          <cell r="K7642">
            <v>0</v>
          </cell>
          <cell r="L7642">
            <v>9.5242E-3</v>
          </cell>
          <cell r="M7642">
            <v>2.32756E-2</v>
          </cell>
          <cell r="N7642">
            <v>2.32756E-2</v>
          </cell>
          <cell r="O7642">
            <v>37472</v>
          </cell>
        </row>
        <row r="7643">
          <cell r="A7643" t="str">
            <v>Residential</v>
          </cell>
          <cell r="B7643">
            <v>10</v>
          </cell>
          <cell r="C7643" t="str">
            <v>All</v>
          </cell>
          <cell r="D7643" t="str">
            <v>All</v>
          </cell>
          <cell r="E7643" t="str">
            <v>LCA: Greater Bay Area</v>
          </cell>
          <cell r="F7643">
            <v>68.082400000000007</v>
          </cell>
          <cell r="G7643">
            <v>0.63387850000000001</v>
          </cell>
          <cell r="H7643">
            <v>0.69432919999999998</v>
          </cell>
          <cell r="I7643">
            <v>-2.44663E-2</v>
          </cell>
          <cell r="J7643">
            <v>-1.00114E-2</v>
          </cell>
          <cell r="K7643">
            <v>0</v>
          </cell>
          <cell r="L7643">
            <v>1.00114E-2</v>
          </cell>
          <cell r="M7643">
            <v>2.44663E-2</v>
          </cell>
          <cell r="N7643">
            <v>2.44663E-2</v>
          </cell>
          <cell r="O7643">
            <v>37472</v>
          </cell>
        </row>
        <row r="7644">
          <cell r="A7644" t="str">
            <v>Residential</v>
          </cell>
          <cell r="B7644">
            <v>11</v>
          </cell>
          <cell r="C7644" t="str">
            <v>All</v>
          </cell>
          <cell r="D7644" t="str">
            <v>All</v>
          </cell>
          <cell r="E7644" t="str">
            <v>LCA: Greater Bay Area</v>
          </cell>
          <cell r="F7644">
            <v>73.462299999999999</v>
          </cell>
          <cell r="G7644">
            <v>0.66710239999999998</v>
          </cell>
          <cell r="H7644">
            <v>0.70117870000000004</v>
          </cell>
          <cell r="I7644">
            <v>-2.4437899999999999E-2</v>
          </cell>
          <cell r="J7644">
            <v>-9.9997999999999997E-3</v>
          </cell>
          <cell r="K7644">
            <v>0</v>
          </cell>
          <cell r="L7644">
            <v>9.9997999999999997E-3</v>
          </cell>
          <cell r="M7644">
            <v>2.4437899999999999E-2</v>
          </cell>
          <cell r="N7644">
            <v>2.4437899999999999E-2</v>
          </cell>
          <cell r="O7644">
            <v>37472</v>
          </cell>
        </row>
        <row r="7645">
          <cell r="A7645" t="str">
            <v>Residential</v>
          </cell>
          <cell r="B7645">
            <v>12</v>
          </cell>
          <cell r="C7645" t="str">
            <v>All</v>
          </cell>
          <cell r="D7645" t="str">
            <v>All</v>
          </cell>
          <cell r="E7645" t="str">
            <v>LCA: Greater Bay Area</v>
          </cell>
          <cell r="F7645">
            <v>78.730599999999995</v>
          </cell>
          <cell r="G7645">
            <v>0.75777399999999995</v>
          </cell>
          <cell r="H7645">
            <v>0.74702820000000003</v>
          </cell>
          <cell r="I7645">
            <v>-2.52707E-2</v>
          </cell>
          <cell r="J7645">
            <v>-1.03406E-2</v>
          </cell>
          <cell r="K7645">
            <v>0</v>
          </cell>
          <cell r="L7645">
            <v>1.03406E-2</v>
          </cell>
          <cell r="M7645">
            <v>2.52707E-2</v>
          </cell>
          <cell r="N7645">
            <v>2.52707E-2</v>
          </cell>
          <cell r="O7645">
            <v>37472</v>
          </cell>
        </row>
        <row r="7646">
          <cell r="A7646" t="str">
            <v>Residential</v>
          </cell>
          <cell r="B7646">
            <v>13</v>
          </cell>
          <cell r="C7646" t="str">
            <v>All</v>
          </cell>
          <cell r="D7646" t="str">
            <v>All</v>
          </cell>
          <cell r="E7646" t="str">
            <v>LCA: Greater Bay Area</v>
          </cell>
          <cell r="F7646">
            <v>82.535300000000007</v>
          </cell>
          <cell r="G7646">
            <v>0.8414218</v>
          </cell>
          <cell r="H7646">
            <v>0.83186020000000005</v>
          </cell>
          <cell r="I7646">
            <v>-2.55325E-2</v>
          </cell>
          <cell r="J7646">
            <v>-1.0447700000000001E-2</v>
          </cell>
          <cell r="K7646">
            <v>0</v>
          </cell>
          <cell r="L7646">
            <v>1.0447700000000001E-2</v>
          </cell>
          <cell r="M7646">
            <v>2.55325E-2</v>
          </cell>
          <cell r="N7646">
            <v>2.55325E-2</v>
          </cell>
          <cell r="O7646">
            <v>37472</v>
          </cell>
        </row>
        <row r="7647">
          <cell r="A7647" t="str">
            <v>Residential</v>
          </cell>
          <cell r="B7647">
            <v>14</v>
          </cell>
          <cell r="C7647" t="str">
            <v>All</v>
          </cell>
          <cell r="D7647" t="str">
            <v>All</v>
          </cell>
          <cell r="E7647" t="str">
            <v>LCA: Greater Bay Area</v>
          </cell>
          <cell r="F7647">
            <v>85.737799999999993</v>
          </cell>
          <cell r="G7647">
            <v>0.95073819999999998</v>
          </cell>
          <cell r="H7647">
            <v>0.95674809999999999</v>
          </cell>
          <cell r="I7647">
            <v>-2.6175799999999999E-2</v>
          </cell>
          <cell r="J7647">
            <v>-1.0710900000000001E-2</v>
          </cell>
          <cell r="K7647">
            <v>0</v>
          </cell>
          <cell r="L7647">
            <v>1.0710900000000001E-2</v>
          </cell>
          <cell r="M7647">
            <v>2.6175799999999999E-2</v>
          </cell>
          <cell r="N7647">
            <v>2.6175799999999999E-2</v>
          </cell>
          <cell r="O7647">
            <v>37472</v>
          </cell>
        </row>
        <row r="7648">
          <cell r="A7648" t="str">
            <v>Residential</v>
          </cell>
          <cell r="B7648">
            <v>15</v>
          </cell>
          <cell r="C7648" t="str">
            <v>All</v>
          </cell>
          <cell r="D7648" t="str">
            <v>All</v>
          </cell>
          <cell r="E7648" t="str">
            <v>LCA: Greater Bay Area</v>
          </cell>
          <cell r="F7648">
            <v>89.0304</v>
          </cell>
          <cell r="G7648">
            <v>1.1347179999999999</v>
          </cell>
          <cell r="H7648">
            <v>1.1149389999999999</v>
          </cell>
          <cell r="I7648">
            <v>-2.6533000000000001E-2</v>
          </cell>
          <cell r="J7648">
            <v>-1.08571E-2</v>
          </cell>
          <cell r="K7648">
            <v>0</v>
          </cell>
          <cell r="L7648">
            <v>1.08571E-2</v>
          </cell>
          <cell r="M7648">
            <v>2.6533000000000001E-2</v>
          </cell>
          <cell r="N7648">
            <v>2.6533000000000001E-2</v>
          </cell>
          <cell r="O7648">
            <v>37472</v>
          </cell>
        </row>
        <row r="7649">
          <cell r="A7649" t="str">
            <v>Residential</v>
          </cell>
          <cell r="B7649">
            <v>16</v>
          </cell>
          <cell r="C7649" t="str">
            <v>All</v>
          </cell>
          <cell r="D7649" t="str">
            <v>All</v>
          </cell>
          <cell r="E7649" t="str">
            <v>LCA: Greater Bay Area</v>
          </cell>
          <cell r="F7649">
            <v>91.22</v>
          </cell>
          <cell r="G7649">
            <v>1.368943</v>
          </cell>
          <cell r="H7649">
            <v>1.2278039999999999</v>
          </cell>
          <cell r="I7649">
            <v>-2.91907E-2</v>
          </cell>
          <cell r="J7649">
            <v>-1.19446E-2</v>
          </cell>
          <cell r="K7649">
            <v>0</v>
          </cell>
          <cell r="L7649">
            <v>1.19446E-2</v>
          </cell>
          <cell r="M7649">
            <v>2.91907E-2</v>
          </cell>
          <cell r="N7649">
            <v>2.91907E-2</v>
          </cell>
          <cell r="O7649">
            <v>37472</v>
          </cell>
        </row>
        <row r="7650">
          <cell r="A7650" t="str">
            <v>Residential</v>
          </cell>
          <cell r="B7650">
            <v>17</v>
          </cell>
          <cell r="C7650" t="str">
            <v>All</v>
          </cell>
          <cell r="D7650" t="str">
            <v>All</v>
          </cell>
          <cell r="E7650" t="str">
            <v>LCA: Greater Bay Area</v>
          </cell>
          <cell r="F7650">
            <v>92.407700000000006</v>
          </cell>
          <cell r="G7650">
            <v>1.571563</v>
          </cell>
          <cell r="H7650">
            <v>1.3366960000000001</v>
          </cell>
          <cell r="I7650">
            <v>-3.0636E-2</v>
          </cell>
          <cell r="J7650">
            <v>-1.2536E-2</v>
          </cell>
          <cell r="K7650">
            <v>0</v>
          </cell>
          <cell r="L7650">
            <v>1.2536E-2</v>
          </cell>
          <cell r="M7650">
            <v>3.0636E-2</v>
          </cell>
          <cell r="N7650">
            <v>3.0636E-2</v>
          </cell>
          <cell r="O7650">
            <v>37472</v>
          </cell>
        </row>
        <row r="7651">
          <cell r="A7651" t="str">
            <v>Residential</v>
          </cell>
          <cell r="B7651">
            <v>18</v>
          </cell>
          <cell r="C7651" t="str">
            <v>All</v>
          </cell>
          <cell r="D7651" t="str">
            <v>All</v>
          </cell>
          <cell r="E7651" t="str">
            <v>LCA: Greater Bay Area</v>
          </cell>
          <cell r="F7651">
            <v>90.715699999999998</v>
          </cell>
          <cell r="G7651">
            <v>1.704828</v>
          </cell>
          <cell r="H7651">
            <v>1.4895879999999999</v>
          </cell>
          <cell r="I7651">
            <v>-2.9914900000000001E-2</v>
          </cell>
          <cell r="J7651">
            <v>-1.2240900000000001E-2</v>
          </cell>
          <cell r="K7651">
            <v>0</v>
          </cell>
          <cell r="L7651">
            <v>1.2240900000000001E-2</v>
          </cell>
          <cell r="M7651">
            <v>2.9914900000000001E-2</v>
          </cell>
          <cell r="N7651">
            <v>2.9914900000000001E-2</v>
          </cell>
          <cell r="O7651">
            <v>37472</v>
          </cell>
        </row>
        <row r="7652">
          <cell r="A7652" t="str">
            <v>Residential</v>
          </cell>
          <cell r="B7652">
            <v>19</v>
          </cell>
          <cell r="C7652" t="str">
            <v>All</v>
          </cell>
          <cell r="D7652" t="str">
            <v>All</v>
          </cell>
          <cell r="E7652" t="str">
            <v>LCA: Greater Bay Area</v>
          </cell>
          <cell r="F7652">
            <v>88.110500000000002</v>
          </cell>
          <cell r="G7652">
            <v>1.722197</v>
          </cell>
          <cell r="H7652">
            <v>1.665878</v>
          </cell>
          <cell r="I7652">
            <v>-3.0834400000000001E-2</v>
          </cell>
          <cell r="J7652">
            <v>-1.26172E-2</v>
          </cell>
          <cell r="K7652">
            <v>0</v>
          </cell>
          <cell r="L7652">
            <v>1.26172E-2</v>
          </cell>
          <cell r="M7652">
            <v>3.0834400000000001E-2</v>
          </cell>
          <cell r="N7652">
            <v>3.0834400000000001E-2</v>
          </cell>
          <cell r="O7652">
            <v>37472</v>
          </cell>
        </row>
        <row r="7653">
          <cell r="A7653" t="str">
            <v>Residential</v>
          </cell>
          <cell r="B7653">
            <v>20</v>
          </cell>
          <cell r="C7653" t="str">
            <v>All</v>
          </cell>
          <cell r="D7653" t="str">
            <v>All</v>
          </cell>
          <cell r="E7653" t="str">
            <v>LCA: Greater Bay Area</v>
          </cell>
          <cell r="F7653">
            <v>83.208500000000001</v>
          </cell>
          <cell r="G7653">
            <v>1.6279969999999999</v>
          </cell>
          <cell r="H7653">
            <v>2.0195090000000002</v>
          </cell>
          <cell r="I7653">
            <v>-3.1131599999999999E-2</v>
          </cell>
          <cell r="J7653">
            <v>-1.27388E-2</v>
          </cell>
          <cell r="K7653">
            <v>0</v>
          </cell>
          <cell r="L7653">
            <v>1.27388E-2</v>
          </cell>
          <cell r="M7653">
            <v>3.1131599999999999E-2</v>
          </cell>
          <cell r="N7653">
            <v>3.1131599999999999E-2</v>
          </cell>
          <cell r="O7653">
            <v>37472</v>
          </cell>
        </row>
        <row r="7654">
          <cell r="A7654" t="str">
            <v>Residential</v>
          </cell>
          <cell r="B7654">
            <v>21</v>
          </cell>
          <cell r="C7654" t="str">
            <v>All</v>
          </cell>
          <cell r="D7654" t="str">
            <v>All</v>
          </cell>
          <cell r="E7654" t="str">
            <v>LCA: Greater Bay Area</v>
          </cell>
          <cell r="F7654">
            <v>78.610900000000001</v>
          </cell>
          <cell r="G7654">
            <v>1.5034099999999999</v>
          </cell>
          <cell r="H7654">
            <v>1.8718079999999999</v>
          </cell>
          <cell r="I7654">
            <v>-2.9166500000000001E-2</v>
          </cell>
          <cell r="J7654">
            <v>-1.1934699999999999E-2</v>
          </cell>
          <cell r="K7654">
            <v>0</v>
          </cell>
          <cell r="L7654">
            <v>1.1934699999999999E-2</v>
          </cell>
          <cell r="M7654">
            <v>2.9166500000000001E-2</v>
          </cell>
          <cell r="N7654">
            <v>2.9166500000000001E-2</v>
          </cell>
          <cell r="O7654">
            <v>37472</v>
          </cell>
        </row>
        <row r="7655">
          <cell r="A7655" t="str">
            <v>Residential</v>
          </cell>
          <cell r="B7655">
            <v>22</v>
          </cell>
          <cell r="C7655" t="str">
            <v>All</v>
          </cell>
          <cell r="D7655" t="str">
            <v>All</v>
          </cell>
          <cell r="E7655" t="str">
            <v>LCA: Greater Bay Area</v>
          </cell>
          <cell r="F7655">
            <v>76.520899999999997</v>
          </cell>
          <cell r="G7655">
            <v>1.32518</v>
          </cell>
          <cell r="H7655">
            <v>1.5853930000000001</v>
          </cell>
          <cell r="I7655">
            <v>-2.7826799999999999E-2</v>
          </cell>
          <cell r="J7655">
            <v>-1.1386500000000001E-2</v>
          </cell>
          <cell r="K7655">
            <v>0</v>
          </cell>
          <cell r="L7655">
            <v>1.1386500000000001E-2</v>
          </cell>
          <cell r="M7655">
            <v>2.7826799999999999E-2</v>
          </cell>
          <cell r="N7655">
            <v>2.7826799999999999E-2</v>
          </cell>
          <cell r="O7655">
            <v>37472</v>
          </cell>
        </row>
        <row r="7656">
          <cell r="A7656" t="str">
            <v>Residential</v>
          </cell>
          <cell r="B7656">
            <v>23</v>
          </cell>
          <cell r="C7656" t="str">
            <v>All</v>
          </cell>
          <cell r="D7656" t="str">
            <v>All</v>
          </cell>
          <cell r="E7656" t="str">
            <v>LCA: Greater Bay Area</v>
          </cell>
          <cell r="F7656">
            <v>73.836299999999994</v>
          </cell>
          <cell r="G7656">
            <v>1.0513129999999999</v>
          </cell>
          <cell r="H7656">
            <v>1.264173</v>
          </cell>
          <cell r="I7656">
            <v>-2.6990400000000001E-2</v>
          </cell>
          <cell r="J7656">
            <v>-1.10443E-2</v>
          </cell>
          <cell r="K7656">
            <v>0</v>
          </cell>
          <cell r="L7656">
            <v>1.10443E-2</v>
          </cell>
          <cell r="M7656">
            <v>2.6990400000000001E-2</v>
          </cell>
          <cell r="N7656">
            <v>2.6990400000000001E-2</v>
          </cell>
          <cell r="O7656">
            <v>37472</v>
          </cell>
        </row>
        <row r="7657">
          <cell r="A7657" t="str">
            <v>Residential</v>
          </cell>
          <cell r="B7657">
            <v>24</v>
          </cell>
          <cell r="C7657" t="str">
            <v>All</v>
          </cell>
          <cell r="D7657" t="str">
            <v>All</v>
          </cell>
          <cell r="E7657" t="str">
            <v>LCA: Greater Bay Area</v>
          </cell>
          <cell r="F7657">
            <v>72.343999999999994</v>
          </cell>
          <cell r="G7657">
            <v>0.80836269999999999</v>
          </cell>
          <cell r="H7657">
            <v>1.0043230000000001</v>
          </cell>
          <cell r="I7657">
            <v>-2.5391299999999999E-2</v>
          </cell>
          <cell r="J7657">
            <v>-1.0389900000000001E-2</v>
          </cell>
          <cell r="K7657">
            <v>0</v>
          </cell>
          <cell r="L7657">
            <v>1.0389900000000001E-2</v>
          </cell>
          <cell r="M7657">
            <v>2.5391299999999999E-2</v>
          </cell>
          <cell r="N7657">
            <v>2.5391299999999999E-2</v>
          </cell>
          <cell r="O7657">
            <v>37472</v>
          </cell>
        </row>
        <row r="7658">
          <cell r="A7658" t="str">
            <v>Residential</v>
          </cell>
          <cell r="B7658">
            <v>1</v>
          </cell>
          <cell r="C7658" t="str">
            <v>All</v>
          </cell>
          <cell r="D7658" t="str">
            <v>All</v>
          </cell>
          <cell r="E7658" t="str">
            <v>LCA: Greater Fresno</v>
          </cell>
          <cell r="F7658">
            <v>76.967299999999994</v>
          </cell>
          <cell r="G7658">
            <v>0.91165969999999996</v>
          </cell>
          <cell r="H7658">
            <v>0.91804339999999995</v>
          </cell>
          <cell r="I7658">
            <v>-4.6352400000000002E-2</v>
          </cell>
          <cell r="J7658">
            <v>-1.8967000000000001E-2</v>
          </cell>
          <cell r="K7658">
            <v>0</v>
          </cell>
          <cell r="L7658">
            <v>1.8967000000000001E-2</v>
          </cell>
          <cell r="M7658">
            <v>4.6352400000000002E-2</v>
          </cell>
          <cell r="N7658">
            <v>4.6352400000000002E-2</v>
          </cell>
          <cell r="O7658">
            <v>24364</v>
          </cell>
        </row>
        <row r="7659">
          <cell r="A7659" t="str">
            <v>Residential</v>
          </cell>
          <cell r="B7659">
            <v>2</v>
          </cell>
          <cell r="C7659" t="str">
            <v>All</v>
          </cell>
          <cell r="D7659" t="str">
            <v>All</v>
          </cell>
          <cell r="E7659" t="str">
            <v>LCA: Greater Fresno</v>
          </cell>
          <cell r="F7659">
            <v>76.464100000000002</v>
          </cell>
          <cell r="G7659">
            <v>0.80782989999999999</v>
          </cell>
          <cell r="H7659">
            <v>0.7885084</v>
          </cell>
          <cell r="I7659">
            <v>-4.61004E-2</v>
          </cell>
          <cell r="J7659">
            <v>-1.8863899999999999E-2</v>
          </cell>
          <cell r="K7659">
            <v>0</v>
          </cell>
          <cell r="L7659">
            <v>1.8863899999999999E-2</v>
          </cell>
          <cell r="M7659">
            <v>4.61004E-2</v>
          </cell>
          <cell r="N7659">
            <v>4.61004E-2</v>
          </cell>
          <cell r="O7659">
            <v>24364</v>
          </cell>
        </row>
        <row r="7660">
          <cell r="A7660" t="str">
            <v>Residential</v>
          </cell>
          <cell r="B7660">
            <v>3</v>
          </cell>
          <cell r="C7660" t="str">
            <v>All</v>
          </cell>
          <cell r="D7660" t="str">
            <v>All</v>
          </cell>
          <cell r="E7660" t="str">
            <v>LCA: Greater Fresno</v>
          </cell>
          <cell r="F7660">
            <v>73.472200000000001</v>
          </cell>
          <cell r="G7660">
            <v>0.72008220000000001</v>
          </cell>
          <cell r="H7660">
            <v>0.70676570000000005</v>
          </cell>
          <cell r="I7660">
            <v>-4.5788799999999998E-2</v>
          </cell>
          <cell r="J7660">
            <v>-1.87364E-2</v>
          </cell>
          <cell r="K7660">
            <v>0</v>
          </cell>
          <cell r="L7660">
            <v>1.87364E-2</v>
          </cell>
          <cell r="M7660">
            <v>4.5788799999999998E-2</v>
          </cell>
          <cell r="N7660">
            <v>4.5788799999999998E-2</v>
          </cell>
          <cell r="O7660">
            <v>24364</v>
          </cell>
        </row>
        <row r="7661">
          <cell r="A7661" t="str">
            <v>Residential</v>
          </cell>
          <cell r="B7661">
            <v>4</v>
          </cell>
          <cell r="C7661" t="str">
            <v>All</v>
          </cell>
          <cell r="D7661" t="str">
            <v>All</v>
          </cell>
          <cell r="E7661" t="str">
            <v>LCA: Greater Fresno</v>
          </cell>
          <cell r="F7661">
            <v>71.977099999999993</v>
          </cell>
          <cell r="G7661">
            <v>0.69162380000000001</v>
          </cell>
          <cell r="H7661">
            <v>0.66986480000000004</v>
          </cell>
          <cell r="I7661">
            <v>-4.5584100000000002E-2</v>
          </cell>
          <cell r="J7661">
            <v>-1.8652700000000001E-2</v>
          </cell>
          <cell r="K7661">
            <v>0</v>
          </cell>
          <cell r="L7661">
            <v>1.8652700000000001E-2</v>
          </cell>
          <cell r="M7661">
            <v>4.5584100000000002E-2</v>
          </cell>
          <cell r="N7661">
            <v>4.5584100000000002E-2</v>
          </cell>
          <cell r="O7661">
            <v>24364</v>
          </cell>
        </row>
        <row r="7662">
          <cell r="A7662" t="str">
            <v>Residential</v>
          </cell>
          <cell r="B7662">
            <v>5</v>
          </cell>
          <cell r="C7662" t="str">
            <v>All</v>
          </cell>
          <cell r="D7662" t="str">
            <v>All</v>
          </cell>
          <cell r="E7662" t="str">
            <v>LCA: Greater Fresno</v>
          </cell>
          <cell r="F7662">
            <v>70.481999999999999</v>
          </cell>
          <cell r="G7662">
            <v>0.68350610000000001</v>
          </cell>
          <cell r="H7662">
            <v>0.68400989999999995</v>
          </cell>
          <cell r="I7662">
            <v>-4.5597400000000003E-2</v>
          </cell>
          <cell r="J7662">
            <v>-1.86581E-2</v>
          </cell>
          <cell r="K7662">
            <v>0</v>
          </cell>
          <cell r="L7662">
            <v>1.86581E-2</v>
          </cell>
          <cell r="M7662">
            <v>4.5597400000000003E-2</v>
          </cell>
          <cell r="N7662">
            <v>4.5597400000000003E-2</v>
          </cell>
          <cell r="O7662">
            <v>24364</v>
          </cell>
        </row>
        <row r="7663">
          <cell r="A7663" t="str">
            <v>Residential</v>
          </cell>
          <cell r="B7663">
            <v>6</v>
          </cell>
          <cell r="C7663" t="str">
            <v>All</v>
          </cell>
          <cell r="D7663" t="str">
            <v>All</v>
          </cell>
          <cell r="E7663" t="str">
            <v>LCA: Greater Fresno</v>
          </cell>
          <cell r="F7663">
            <v>69.481999999999999</v>
          </cell>
          <cell r="G7663">
            <v>0.73394619999999999</v>
          </cell>
          <cell r="H7663">
            <v>0.73541210000000001</v>
          </cell>
          <cell r="I7663">
            <v>-4.5590899999999997E-2</v>
          </cell>
          <cell r="J7663">
            <v>-1.8655399999999999E-2</v>
          </cell>
          <cell r="K7663">
            <v>0</v>
          </cell>
          <cell r="L7663">
            <v>1.8655399999999999E-2</v>
          </cell>
          <cell r="M7663">
            <v>4.5590899999999997E-2</v>
          </cell>
          <cell r="N7663">
            <v>4.5590899999999997E-2</v>
          </cell>
          <cell r="O7663">
            <v>24364</v>
          </cell>
        </row>
        <row r="7664">
          <cell r="A7664" t="str">
            <v>Residential</v>
          </cell>
          <cell r="B7664">
            <v>7</v>
          </cell>
          <cell r="C7664" t="str">
            <v>All</v>
          </cell>
          <cell r="D7664" t="str">
            <v>All</v>
          </cell>
          <cell r="E7664" t="str">
            <v>LCA: Greater Fresno</v>
          </cell>
          <cell r="F7664">
            <v>68.483699999999999</v>
          </cell>
          <cell r="G7664">
            <v>0.90887969999999996</v>
          </cell>
          <cell r="H7664">
            <v>0.91781769999999996</v>
          </cell>
          <cell r="I7664">
            <v>-4.5761499999999997E-2</v>
          </cell>
          <cell r="J7664">
            <v>-1.8725200000000001E-2</v>
          </cell>
          <cell r="K7664">
            <v>0</v>
          </cell>
          <cell r="L7664">
            <v>1.8725200000000001E-2</v>
          </cell>
          <cell r="M7664">
            <v>4.5761499999999997E-2</v>
          </cell>
          <cell r="N7664">
            <v>4.5761499999999997E-2</v>
          </cell>
          <cell r="O7664">
            <v>24364</v>
          </cell>
        </row>
        <row r="7665">
          <cell r="A7665" t="str">
            <v>Residential</v>
          </cell>
          <cell r="B7665">
            <v>8</v>
          </cell>
          <cell r="C7665" t="str">
            <v>All</v>
          </cell>
          <cell r="D7665" t="str">
            <v>All</v>
          </cell>
          <cell r="E7665" t="str">
            <v>LCA: Greater Fresno</v>
          </cell>
          <cell r="F7665">
            <v>68.991799999999998</v>
          </cell>
          <cell r="G7665">
            <v>0.95558860000000001</v>
          </cell>
          <cell r="H7665">
            <v>0.93189330000000004</v>
          </cell>
          <cell r="I7665">
            <v>-4.5988899999999999E-2</v>
          </cell>
          <cell r="J7665">
            <v>-1.88183E-2</v>
          </cell>
          <cell r="K7665">
            <v>0</v>
          </cell>
          <cell r="L7665">
            <v>1.88183E-2</v>
          </cell>
          <cell r="M7665">
            <v>4.5988899999999999E-2</v>
          </cell>
          <cell r="N7665">
            <v>4.5988899999999999E-2</v>
          </cell>
          <cell r="O7665">
            <v>24364</v>
          </cell>
        </row>
        <row r="7666">
          <cell r="A7666" t="str">
            <v>Residential</v>
          </cell>
          <cell r="B7666">
            <v>9</v>
          </cell>
          <cell r="C7666" t="str">
            <v>All</v>
          </cell>
          <cell r="D7666" t="str">
            <v>All</v>
          </cell>
          <cell r="E7666" t="str">
            <v>LCA: Greater Fresno</v>
          </cell>
          <cell r="F7666">
            <v>71.508200000000002</v>
          </cell>
          <cell r="G7666">
            <v>0.92996849999999998</v>
          </cell>
          <cell r="H7666">
            <v>0.91495059999999995</v>
          </cell>
          <cell r="I7666">
            <v>-4.6308700000000001E-2</v>
          </cell>
          <cell r="J7666">
            <v>-1.89491E-2</v>
          </cell>
          <cell r="K7666">
            <v>0</v>
          </cell>
          <cell r="L7666">
            <v>1.89491E-2</v>
          </cell>
          <cell r="M7666">
            <v>4.6308700000000001E-2</v>
          </cell>
          <cell r="N7666">
            <v>4.6308700000000001E-2</v>
          </cell>
          <cell r="O7666">
            <v>24364</v>
          </cell>
        </row>
        <row r="7667">
          <cell r="A7667" t="str">
            <v>Residential</v>
          </cell>
          <cell r="B7667">
            <v>10</v>
          </cell>
          <cell r="C7667" t="str">
            <v>All</v>
          </cell>
          <cell r="D7667" t="str">
            <v>All</v>
          </cell>
          <cell r="E7667" t="str">
            <v>LCA: Greater Fresno</v>
          </cell>
          <cell r="F7667">
            <v>76.018000000000001</v>
          </cell>
          <cell r="G7667">
            <v>0.95485019999999998</v>
          </cell>
          <cell r="H7667">
            <v>0.93771079999999996</v>
          </cell>
          <cell r="I7667">
            <v>-4.6600700000000002E-2</v>
          </cell>
          <cell r="J7667">
            <v>-1.9068600000000002E-2</v>
          </cell>
          <cell r="K7667">
            <v>0</v>
          </cell>
          <cell r="L7667">
            <v>1.9068600000000002E-2</v>
          </cell>
          <cell r="M7667">
            <v>4.6600700000000002E-2</v>
          </cell>
          <cell r="N7667">
            <v>4.6600700000000002E-2</v>
          </cell>
          <cell r="O7667">
            <v>24364</v>
          </cell>
        </row>
        <row r="7668">
          <cell r="A7668" t="str">
            <v>Residential</v>
          </cell>
          <cell r="B7668">
            <v>11</v>
          </cell>
          <cell r="C7668" t="str">
            <v>All</v>
          </cell>
          <cell r="D7668" t="str">
            <v>All</v>
          </cell>
          <cell r="E7668" t="str">
            <v>LCA: Greater Fresno</v>
          </cell>
          <cell r="F7668">
            <v>81.516300000000001</v>
          </cell>
          <cell r="G7668">
            <v>1.020632</v>
          </cell>
          <cell r="H7668">
            <v>0.96869000000000005</v>
          </cell>
          <cell r="I7668">
            <v>-4.6799599999999997E-2</v>
          </cell>
          <cell r="J7668">
            <v>-1.915E-2</v>
          </cell>
          <cell r="K7668">
            <v>0</v>
          </cell>
          <cell r="L7668">
            <v>1.915E-2</v>
          </cell>
          <cell r="M7668">
            <v>4.6799599999999997E-2</v>
          </cell>
          <cell r="N7668">
            <v>4.6799599999999997E-2</v>
          </cell>
          <cell r="O7668">
            <v>24364</v>
          </cell>
        </row>
        <row r="7669">
          <cell r="A7669" t="str">
            <v>Residential</v>
          </cell>
          <cell r="B7669">
            <v>12</v>
          </cell>
          <cell r="C7669" t="str">
            <v>All</v>
          </cell>
          <cell r="D7669" t="str">
            <v>All</v>
          </cell>
          <cell r="E7669" t="str">
            <v>LCA: Greater Fresno</v>
          </cell>
          <cell r="F7669">
            <v>86.013099999999994</v>
          </cell>
          <cell r="G7669">
            <v>1.1232329999999999</v>
          </cell>
          <cell r="H7669">
            <v>1.092444</v>
          </cell>
          <cell r="I7669">
            <v>-4.7213400000000003E-2</v>
          </cell>
          <cell r="J7669">
            <v>-1.9319300000000001E-2</v>
          </cell>
          <cell r="K7669">
            <v>0</v>
          </cell>
          <cell r="L7669">
            <v>1.9319300000000001E-2</v>
          </cell>
          <cell r="M7669">
            <v>4.7213400000000003E-2</v>
          </cell>
          <cell r="N7669">
            <v>4.7213400000000003E-2</v>
          </cell>
          <cell r="O7669">
            <v>24364</v>
          </cell>
        </row>
        <row r="7670">
          <cell r="A7670" t="str">
            <v>Residential</v>
          </cell>
          <cell r="B7670">
            <v>13</v>
          </cell>
          <cell r="C7670" t="str">
            <v>All</v>
          </cell>
          <cell r="D7670" t="str">
            <v>All</v>
          </cell>
          <cell r="E7670" t="str">
            <v>LCA: Greater Fresno</v>
          </cell>
          <cell r="F7670">
            <v>89.506500000000003</v>
          </cell>
          <cell r="G7670">
            <v>1.3518920000000001</v>
          </cell>
          <cell r="H7670">
            <v>1.331528</v>
          </cell>
          <cell r="I7670">
            <v>-4.7974900000000001E-2</v>
          </cell>
          <cell r="J7670">
            <v>-1.96309E-2</v>
          </cell>
          <cell r="K7670">
            <v>0</v>
          </cell>
          <cell r="L7670">
            <v>1.96309E-2</v>
          </cell>
          <cell r="M7670">
            <v>4.7974900000000001E-2</v>
          </cell>
          <cell r="N7670">
            <v>4.7974900000000001E-2</v>
          </cell>
          <cell r="O7670">
            <v>24364</v>
          </cell>
        </row>
        <row r="7671">
          <cell r="A7671" t="str">
            <v>Residential</v>
          </cell>
          <cell r="B7671">
            <v>14</v>
          </cell>
          <cell r="C7671" t="str">
            <v>All</v>
          </cell>
          <cell r="D7671" t="str">
            <v>All</v>
          </cell>
          <cell r="E7671" t="str">
            <v>LCA: Greater Fresno</v>
          </cell>
          <cell r="F7671">
            <v>92.503299999999996</v>
          </cell>
          <cell r="G7671">
            <v>1.6327849999999999</v>
          </cell>
          <cell r="H7671">
            <v>1.6837899999999999</v>
          </cell>
          <cell r="I7671">
            <v>-5.0537899999999997E-2</v>
          </cell>
          <cell r="J7671">
            <v>-2.0679699999999999E-2</v>
          </cell>
          <cell r="K7671">
            <v>0</v>
          </cell>
          <cell r="L7671">
            <v>2.0679699999999999E-2</v>
          </cell>
          <cell r="M7671">
            <v>5.0537899999999997E-2</v>
          </cell>
          <cell r="N7671">
            <v>5.0537899999999997E-2</v>
          </cell>
          <cell r="O7671">
            <v>24364</v>
          </cell>
        </row>
        <row r="7672">
          <cell r="A7672" t="str">
            <v>Residential</v>
          </cell>
          <cell r="B7672">
            <v>15</v>
          </cell>
          <cell r="C7672" t="str">
            <v>All</v>
          </cell>
          <cell r="D7672" t="str">
            <v>All</v>
          </cell>
          <cell r="E7672" t="str">
            <v>LCA: Greater Fresno</v>
          </cell>
          <cell r="F7672">
            <v>95.001599999999996</v>
          </cell>
          <cell r="G7672">
            <v>1.9560569999999999</v>
          </cell>
          <cell r="H7672">
            <v>2.0081479999999998</v>
          </cell>
          <cell r="I7672">
            <v>-5.3545599999999999E-2</v>
          </cell>
          <cell r="J7672">
            <v>-2.19104E-2</v>
          </cell>
          <cell r="K7672">
            <v>0</v>
          </cell>
          <cell r="L7672">
            <v>2.19104E-2</v>
          </cell>
          <cell r="M7672">
            <v>5.3545599999999999E-2</v>
          </cell>
          <cell r="N7672">
            <v>5.3545599999999999E-2</v>
          </cell>
          <cell r="O7672">
            <v>24364</v>
          </cell>
        </row>
        <row r="7673">
          <cell r="A7673" t="str">
            <v>Residential</v>
          </cell>
          <cell r="B7673">
            <v>16</v>
          </cell>
          <cell r="C7673" t="str">
            <v>All</v>
          </cell>
          <cell r="D7673" t="str">
            <v>All</v>
          </cell>
          <cell r="E7673" t="str">
            <v>LCA: Greater Fresno</v>
          </cell>
          <cell r="F7673">
            <v>97.495099999999994</v>
          </cell>
          <cell r="G7673">
            <v>2.3501539999999999</v>
          </cell>
          <cell r="H7673">
            <v>2.1345070000000002</v>
          </cell>
          <cell r="I7673">
            <v>-5.5510700000000003E-2</v>
          </cell>
          <cell r="J7673">
            <v>-2.2714499999999999E-2</v>
          </cell>
          <cell r="K7673">
            <v>0</v>
          </cell>
          <cell r="L7673">
            <v>2.2714499999999999E-2</v>
          </cell>
          <cell r="M7673">
            <v>5.5510700000000003E-2</v>
          </cell>
          <cell r="N7673">
            <v>5.5510700000000003E-2</v>
          </cell>
          <cell r="O7673">
            <v>24364</v>
          </cell>
        </row>
        <row r="7674">
          <cell r="A7674" t="str">
            <v>Residential</v>
          </cell>
          <cell r="B7674">
            <v>17</v>
          </cell>
          <cell r="C7674" t="str">
            <v>All</v>
          </cell>
          <cell r="D7674" t="str">
            <v>All</v>
          </cell>
          <cell r="E7674" t="str">
            <v>LCA: Greater Fresno</v>
          </cell>
          <cell r="F7674">
            <v>98.988600000000005</v>
          </cell>
          <cell r="G7674">
            <v>2.6894300000000002</v>
          </cell>
          <cell r="H7674">
            <v>2.2341639999999998</v>
          </cell>
          <cell r="I7674">
            <v>-5.4713100000000001E-2</v>
          </cell>
          <cell r="J7674">
            <v>-2.2388100000000001E-2</v>
          </cell>
          <cell r="K7674">
            <v>0</v>
          </cell>
          <cell r="L7674">
            <v>2.2388100000000001E-2</v>
          </cell>
          <cell r="M7674">
            <v>5.4713100000000001E-2</v>
          </cell>
          <cell r="N7674">
            <v>5.4713100000000001E-2</v>
          </cell>
          <cell r="O7674">
            <v>24364</v>
          </cell>
        </row>
        <row r="7675">
          <cell r="A7675" t="str">
            <v>Residential</v>
          </cell>
          <cell r="B7675">
            <v>18</v>
          </cell>
          <cell r="C7675" t="str">
            <v>All</v>
          </cell>
          <cell r="D7675" t="str">
            <v>All</v>
          </cell>
          <cell r="E7675" t="str">
            <v>LCA: Greater Fresno</v>
          </cell>
          <cell r="F7675">
            <v>98.981999999999999</v>
          </cell>
          <cell r="G7675">
            <v>2.889653</v>
          </cell>
          <cell r="H7675">
            <v>2.4390860000000001</v>
          </cell>
          <cell r="I7675">
            <v>-5.37428E-2</v>
          </cell>
          <cell r="J7675">
            <v>-2.19911E-2</v>
          </cell>
          <cell r="K7675">
            <v>0</v>
          </cell>
          <cell r="L7675">
            <v>2.19911E-2</v>
          </cell>
          <cell r="M7675">
            <v>5.37428E-2</v>
          </cell>
          <cell r="N7675">
            <v>5.37428E-2</v>
          </cell>
          <cell r="O7675">
            <v>24364</v>
          </cell>
        </row>
        <row r="7676">
          <cell r="A7676" t="str">
            <v>Residential</v>
          </cell>
          <cell r="B7676">
            <v>19</v>
          </cell>
          <cell r="C7676" t="str">
            <v>All</v>
          </cell>
          <cell r="D7676" t="str">
            <v>All</v>
          </cell>
          <cell r="E7676" t="str">
            <v>LCA: Greater Fresno</v>
          </cell>
          <cell r="F7676">
            <v>96.481999999999999</v>
          </cell>
          <cell r="G7676">
            <v>2.7888540000000002</v>
          </cell>
          <cell r="H7676">
            <v>2.4994679999999998</v>
          </cell>
          <cell r="I7676">
            <v>-5.3941500000000003E-2</v>
          </cell>
          <cell r="J7676">
            <v>-2.2072399999999999E-2</v>
          </cell>
          <cell r="K7676">
            <v>0</v>
          </cell>
          <cell r="L7676">
            <v>2.2072399999999999E-2</v>
          </cell>
          <cell r="M7676">
            <v>5.3941500000000003E-2</v>
          </cell>
          <cell r="N7676">
            <v>5.3941500000000003E-2</v>
          </cell>
          <cell r="O7676">
            <v>24364</v>
          </cell>
        </row>
        <row r="7677">
          <cell r="A7677" t="str">
            <v>Residential</v>
          </cell>
          <cell r="B7677">
            <v>20</v>
          </cell>
          <cell r="C7677" t="str">
            <v>All</v>
          </cell>
          <cell r="D7677" t="str">
            <v>All</v>
          </cell>
          <cell r="E7677" t="str">
            <v>LCA: Greater Fresno</v>
          </cell>
          <cell r="F7677">
            <v>94.472200000000001</v>
          </cell>
          <cell r="G7677">
            <v>2.6313900000000001</v>
          </cell>
          <cell r="H7677">
            <v>3.1262470000000002</v>
          </cell>
          <cell r="I7677">
            <v>-5.3195199999999998E-2</v>
          </cell>
          <cell r="J7677">
            <v>-2.1767100000000001E-2</v>
          </cell>
          <cell r="K7677">
            <v>0</v>
          </cell>
          <cell r="L7677">
            <v>2.1767100000000001E-2</v>
          </cell>
          <cell r="M7677">
            <v>5.3195199999999998E-2</v>
          </cell>
          <cell r="N7677">
            <v>5.3195199999999998E-2</v>
          </cell>
          <cell r="O7677">
            <v>24364</v>
          </cell>
        </row>
        <row r="7678">
          <cell r="A7678" t="str">
            <v>Residential</v>
          </cell>
          <cell r="B7678">
            <v>21</v>
          </cell>
          <cell r="C7678" t="str">
            <v>All</v>
          </cell>
          <cell r="D7678" t="str">
            <v>All</v>
          </cell>
          <cell r="E7678" t="str">
            <v>LCA: Greater Fresno</v>
          </cell>
          <cell r="F7678">
            <v>90.475499999999997</v>
          </cell>
          <cell r="G7678">
            <v>2.4211909999999999</v>
          </cell>
          <cell r="H7678">
            <v>2.863127</v>
          </cell>
          <cell r="I7678">
            <v>-4.9623199999999999E-2</v>
          </cell>
          <cell r="J7678">
            <v>-2.0305400000000001E-2</v>
          </cell>
          <cell r="K7678">
            <v>0</v>
          </cell>
          <cell r="L7678">
            <v>2.0305400000000001E-2</v>
          </cell>
          <cell r="M7678">
            <v>4.9623199999999999E-2</v>
          </cell>
          <cell r="N7678">
            <v>4.9623199999999999E-2</v>
          </cell>
          <cell r="O7678">
            <v>24364</v>
          </cell>
        </row>
        <row r="7679">
          <cell r="A7679" t="str">
            <v>Residential</v>
          </cell>
          <cell r="B7679">
            <v>22</v>
          </cell>
          <cell r="C7679" t="str">
            <v>All</v>
          </cell>
          <cell r="D7679" t="str">
            <v>All</v>
          </cell>
          <cell r="E7679" t="str">
            <v>LCA: Greater Fresno</v>
          </cell>
          <cell r="F7679">
            <v>87.462400000000002</v>
          </cell>
          <cell r="G7679">
            <v>2.0749170000000001</v>
          </cell>
          <cell r="H7679">
            <v>2.363715</v>
          </cell>
          <cell r="I7679">
            <v>-4.8957599999999997E-2</v>
          </cell>
          <cell r="J7679">
            <v>-2.0033100000000002E-2</v>
          </cell>
          <cell r="K7679">
            <v>0</v>
          </cell>
          <cell r="L7679">
            <v>2.0033100000000002E-2</v>
          </cell>
          <cell r="M7679">
            <v>4.8957599999999997E-2</v>
          </cell>
          <cell r="N7679">
            <v>4.8957599999999997E-2</v>
          </cell>
          <cell r="O7679">
            <v>24364</v>
          </cell>
        </row>
        <row r="7680">
          <cell r="A7680" t="str">
            <v>Residential</v>
          </cell>
          <cell r="B7680">
            <v>23</v>
          </cell>
          <cell r="C7680" t="str">
            <v>All</v>
          </cell>
          <cell r="D7680" t="str">
            <v>All</v>
          </cell>
          <cell r="E7680" t="str">
            <v>LCA: Greater Fresno</v>
          </cell>
          <cell r="F7680">
            <v>84.465699999999998</v>
          </cell>
          <cell r="G7680">
            <v>1.6090899999999999</v>
          </cell>
          <cell r="H7680">
            <v>1.7156469999999999</v>
          </cell>
          <cell r="I7680">
            <v>-4.8026100000000002E-2</v>
          </cell>
          <cell r="J7680">
            <v>-1.96519E-2</v>
          </cell>
          <cell r="K7680">
            <v>0</v>
          </cell>
          <cell r="L7680">
            <v>1.96519E-2</v>
          </cell>
          <cell r="M7680">
            <v>4.8026100000000002E-2</v>
          </cell>
          <cell r="N7680">
            <v>4.8026100000000002E-2</v>
          </cell>
          <cell r="O7680">
            <v>24364</v>
          </cell>
        </row>
        <row r="7681">
          <cell r="A7681" t="str">
            <v>Residential</v>
          </cell>
          <cell r="B7681">
            <v>24</v>
          </cell>
          <cell r="C7681" t="str">
            <v>All</v>
          </cell>
          <cell r="D7681" t="str">
            <v>All</v>
          </cell>
          <cell r="E7681" t="str">
            <v>LCA: Greater Fresno</v>
          </cell>
          <cell r="F7681">
            <v>81.968999999999994</v>
          </cell>
          <cell r="G7681">
            <v>1.232847</v>
          </cell>
          <cell r="H7681">
            <v>1.2812049999999999</v>
          </cell>
          <cell r="I7681">
            <v>-4.7113700000000001E-2</v>
          </cell>
          <cell r="J7681">
            <v>-1.92786E-2</v>
          </cell>
          <cell r="K7681">
            <v>0</v>
          </cell>
          <cell r="L7681">
            <v>1.92786E-2</v>
          </cell>
          <cell r="M7681">
            <v>4.7113700000000001E-2</v>
          </cell>
          <cell r="N7681">
            <v>4.7113700000000001E-2</v>
          </cell>
          <cell r="O7681">
            <v>24364</v>
          </cell>
        </row>
        <row r="7682">
          <cell r="A7682" t="str">
            <v>Residential</v>
          </cell>
          <cell r="B7682">
            <v>1</v>
          </cell>
          <cell r="C7682" t="str">
            <v>All</v>
          </cell>
          <cell r="D7682" t="str">
            <v>All</v>
          </cell>
          <cell r="E7682" t="str">
            <v>LCA: Kern</v>
          </cell>
          <cell r="F7682">
            <v>75.5</v>
          </cell>
          <cell r="G7682">
            <v>0.92936640000000004</v>
          </cell>
          <cell r="H7682">
            <v>0.82153089999999995</v>
          </cell>
          <cell r="I7682">
            <v>-0.1404502</v>
          </cell>
          <cell r="J7682">
            <v>-5.7471099999999997E-2</v>
          </cell>
          <cell r="K7682">
            <v>0</v>
          </cell>
          <cell r="L7682">
            <v>5.7471099999999997E-2</v>
          </cell>
          <cell r="M7682">
            <v>0.1404502</v>
          </cell>
          <cell r="N7682">
            <v>0.1404502</v>
          </cell>
          <cell r="O7682">
            <v>1347</v>
          </cell>
        </row>
        <row r="7683">
          <cell r="A7683" t="str">
            <v>Residential</v>
          </cell>
          <cell r="B7683">
            <v>2</v>
          </cell>
          <cell r="C7683" t="str">
            <v>All</v>
          </cell>
          <cell r="D7683" t="str">
            <v>All</v>
          </cell>
          <cell r="E7683" t="str">
            <v>LCA: Kern</v>
          </cell>
          <cell r="F7683">
            <v>74</v>
          </cell>
          <cell r="G7683">
            <v>0.83649689999999999</v>
          </cell>
          <cell r="H7683">
            <v>0.72243900000000005</v>
          </cell>
          <cell r="I7683">
            <v>-0.1394638</v>
          </cell>
          <cell r="J7683">
            <v>-5.70675E-2</v>
          </cell>
          <cell r="K7683">
            <v>0</v>
          </cell>
          <cell r="L7683">
            <v>5.70675E-2</v>
          </cell>
          <cell r="M7683">
            <v>0.1394638</v>
          </cell>
          <cell r="N7683">
            <v>0.1394638</v>
          </cell>
          <cell r="O7683">
            <v>1347</v>
          </cell>
        </row>
        <row r="7684">
          <cell r="A7684" t="str">
            <v>Residential</v>
          </cell>
          <cell r="B7684">
            <v>3</v>
          </cell>
          <cell r="C7684" t="str">
            <v>All</v>
          </cell>
          <cell r="D7684" t="str">
            <v>All</v>
          </cell>
          <cell r="E7684" t="str">
            <v>LCA: Kern</v>
          </cell>
          <cell r="F7684">
            <v>73</v>
          </cell>
          <cell r="G7684">
            <v>0.74661869999999997</v>
          </cell>
          <cell r="H7684">
            <v>0.64858190000000004</v>
          </cell>
          <cell r="I7684">
            <v>-0.1389928</v>
          </cell>
          <cell r="J7684">
            <v>-5.68747E-2</v>
          </cell>
          <cell r="K7684">
            <v>0</v>
          </cell>
          <cell r="L7684">
            <v>5.68747E-2</v>
          </cell>
          <cell r="M7684">
            <v>0.1389928</v>
          </cell>
          <cell r="N7684">
            <v>0.1389928</v>
          </cell>
          <cell r="O7684">
            <v>1347</v>
          </cell>
        </row>
        <row r="7685">
          <cell r="A7685" t="str">
            <v>Residential</v>
          </cell>
          <cell r="B7685">
            <v>4</v>
          </cell>
          <cell r="C7685" t="str">
            <v>All</v>
          </cell>
          <cell r="D7685" t="str">
            <v>All</v>
          </cell>
          <cell r="E7685" t="str">
            <v>LCA: Kern</v>
          </cell>
          <cell r="F7685">
            <v>72.5</v>
          </cell>
          <cell r="G7685">
            <v>0.69133350000000005</v>
          </cell>
          <cell r="H7685">
            <v>0.58445360000000002</v>
          </cell>
          <cell r="I7685">
            <v>-0.138714</v>
          </cell>
          <cell r="J7685">
            <v>-5.6760600000000001E-2</v>
          </cell>
          <cell r="K7685">
            <v>0</v>
          </cell>
          <cell r="L7685">
            <v>5.6760600000000001E-2</v>
          </cell>
          <cell r="M7685">
            <v>0.138714</v>
          </cell>
          <cell r="N7685">
            <v>0.138714</v>
          </cell>
          <cell r="O7685">
            <v>1347</v>
          </cell>
        </row>
        <row r="7686">
          <cell r="A7686" t="str">
            <v>Residential</v>
          </cell>
          <cell r="B7686">
            <v>5</v>
          </cell>
          <cell r="C7686" t="str">
            <v>All</v>
          </cell>
          <cell r="D7686" t="str">
            <v>All</v>
          </cell>
          <cell r="E7686" t="str">
            <v>LCA: Kern</v>
          </cell>
          <cell r="F7686">
            <v>70</v>
          </cell>
          <cell r="G7686">
            <v>0.66524879999999997</v>
          </cell>
          <cell r="H7686">
            <v>0.57631750000000004</v>
          </cell>
          <cell r="I7686">
            <v>-0.13849159999999999</v>
          </cell>
          <cell r="J7686">
            <v>-5.6669600000000001E-2</v>
          </cell>
          <cell r="K7686">
            <v>0</v>
          </cell>
          <cell r="L7686">
            <v>5.6669600000000001E-2</v>
          </cell>
          <cell r="M7686">
            <v>0.13849159999999999</v>
          </cell>
          <cell r="N7686">
            <v>0.13849159999999999</v>
          </cell>
          <cell r="O7686">
            <v>1347</v>
          </cell>
        </row>
        <row r="7687">
          <cell r="A7687" t="str">
            <v>Residential</v>
          </cell>
          <cell r="B7687">
            <v>6</v>
          </cell>
          <cell r="C7687" t="str">
            <v>All</v>
          </cell>
          <cell r="D7687" t="str">
            <v>All</v>
          </cell>
          <cell r="E7687" t="str">
            <v>LCA: Kern</v>
          </cell>
          <cell r="F7687">
            <v>68.5</v>
          </cell>
          <cell r="G7687">
            <v>0.66892019999999996</v>
          </cell>
          <cell r="H7687">
            <v>0.61521170000000003</v>
          </cell>
          <cell r="I7687">
            <v>-0.1382187</v>
          </cell>
          <cell r="J7687">
            <v>-5.6557999999999997E-2</v>
          </cell>
          <cell r="K7687">
            <v>0</v>
          </cell>
          <cell r="L7687">
            <v>5.6557999999999997E-2</v>
          </cell>
          <cell r="M7687">
            <v>0.1382187</v>
          </cell>
          <cell r="N7687">
            <v>0.1382187</v>
          </cell>
          <cell r="O7687">
            <v>1347</v>
          </cell>
        </row>
        <row r="7688">
          <cell r="A7688" t="str">
            <v>Residential</v>
          </cell>
          <cell r="B7688">
            <v>7</v>
          </cell>
          <cell r="C7688" t="str">
            <v>All</v>
          </cell>
          <cell r="D7688" t="str">
            <v>All</v>
          </cell>
          <cell r="E7688" t="str">
            <v>LCA: Kern</v>
          </cell>
          <cell r="F7688">
            <v>68</v>
          </cell>
          <cell r="G7688">
            <v>0.87786909999999996</v>
          </cell>
          <cell r="H7688">
            <v>0.86389110000000002</v>
          </cell>
          <cell r="I7688">
            <v>-0.13884560000000001</v>
          </cell>
          <cell r="J7688">
            <v>-5.6814499999999997E-2</v>
          </cell>
          <cell r="K7688">
            <v>0</v>
          </cell>
          <cell r="L7688">
            <v>5.6814499999999997E-2</v>
          </cell>
          <cell r="M7688">
            <v>0.13884560000000001</v>
          </cell>
          <cell r="N7688">
            <v>0.13884560000000001</v>
          </cell>
          <cell r="O7688">
            <v>1347</v>
          </cell>
        </row>
        <row r="7689">
          <cell r="A7689" t="str">
            <v>Residential</v>
          </cell>
          <cell r="B7689">
            <v>8</v>
          </cell>
          <cell r="C7689" t="str">
            <v>All</v>
          </cell>
          <cell r="D7689" t="str">
            <v>All</v>
          </cell>
          <cell r="E7689" t="str">
            <v>LCA: Kern</v>
          </cell>
          <cell r="F7689">
            <v>70</v>
          </cell>
          <cell r="G7689">
            <v>0.91878740000000003</v>
          </cell>
          <cell r="H7689">
            <v>0.976989</v>
          </cell>
          <cell r="I7689">
            <v>-0.139429</v>
          </cell>
          <cell r="J7689">
            <v>-5.7053199999999998E-2</v>
          </cell>
          <cell r="K7689">
            <v>0</v>
          </cell>
          <cell r="L7689">
            <v>5.7053199999999998E-2</v>
          </cell>
          <cell r="M7689">
            <v>0.139429</v>
          </cell>
          <cell r="N7689">
            <v>0.139429</v>
          </cell>
          <cell r="O7689">
            <v>1347</v>
          </cell>
        </row>
        <row r="7690">
          <cell r="A7690" t="str">
            <v>Residential</v>
          </cell>
          <cell r="B7690">
            <v>9</v>
          </cell>
          <cell r="C7690" t="str">
            <v>All</v>
          </cell>
          <cell r="D7690" t="str">
            <v>All</v>
          </cell>
          <cell r="E7690" t="str">
            <v>LCA: Kern</v>
          </cell>
          <cell r="F7690">
            <v>75</v>
          </cell>
          <cell r="G7690">
            <v>0.80406869999999997</v>
          </cell>
          <cell r="H7690">
            <v>0.76962059999999999</v>
          </cell>
          <cell r="I7690">
            <v>-0.1395459</v>
          </cell>
          <cell r="J7690">
            <v>-5.7101100000000002E-2</v>
          </cell>
          <cell r="K7690">
            <v>0</v>
          </cell>
          <cell r="L7690">
            <v>5.7101100000000002E-2</v>
          </cell>
          <cell r="M7690">
            <v>0.1395459</v>
          </cell>
          <cell r="N7690">
            <v>0.1395459</v>
          </cell>
          <cell r="O7690">
            <v>1347</v>
          </cell>
        </row>
        <row r="7691">
          <cell r="A7691" t="str">
            <v>Residential</v>
          </cell>
          <cell r="B7691">
            <v>10</v>
          </cell>
          <cell r="C7691" t="str">
            <v>All</v>
          </cell>
          <cell r="D7691" t="str">
            <v>All</v>
          </cell>
          <cell r="E7691" t="str">
            <v>LCA: Kern</v>
          </cell>
          <cell r="F7691">
            <v>80</v>
          </cell>
          <cell r="G7691">
            <v>0.87124509999999999</v>
          </cell>
          <cell r="H7691">
            <v>0.89038150000000005</v>
          </cell>
          <cell r="I7691">
            <v>-0.14060030000000001</v>
          </cell>
          <cell r="J7691">
            <v>-5.75325E-2</v>
          </cell>
          <cell r="K7691">
            <v>0</v>
          </cell>
          <cell r="L7691">
            <v>5.75325E-2</v>
          </cell>
          <cell r="M7691">
            <v>0.14060030000000001</v>
          </cell>
          <cell r="N7691">
            <v>0.14060030000000001</v>
          </cell>
          <cell r="O7691">
            <v>1347</v>
          </cell>
        </row>
        <row r="7692">
          <cell r="A7692" t="str">
            <v>Residential</v>
          </cell>
          <cell r="B7692">
            <v>11</v>
          </cell>
          <cell r="C7692" t="str">
            <v>All</v>
          </cell>
          <cell r="D7692" t="str">
            <v>All</v>
          </cell>
          <cell r="E7692" t="str">
            <v>LCA: Kern</v>
          </cell>
          <cell r="F7692">
            <v>84</v>
          </cell>
          <cell r="G7692">
            <v>0.93467089999999997</v>
          </cell>
          <cell r="H7692">
            <v>1.1267309999999999</v>
          </cell>
          <cell r="I7692">
            <v>-0.1414136</v>
          </cell>
          <cell r="J7692">
            <v>-5.7865300000000001E-2</v>
          </cell>
          <cell r="K7692">
            <v>0</v>
          </cell>
          <cell r="L7692">
            <v>5.7865300000000001E-2</v>
          </cell>
          <cell r="M7692">
            <v>0.1414136</v>
          </cell>
          <cell r="N7692">
            <v>0.1414136</v>
          </cell>
          <cell r="O7692">
            <v>1347</v>
          </cell>
        </row>
        <row r="7693">
          <cell r="A7693" t="str">
            <v>Residential</v>
          </cell>
          <cell r="B7693">
            <v>12</v>
          </cell>
          <cell r="C7693" t="str">
            <v>All</v>
          </cell>
          <cell r="D7693" t="str">
            <v>All</v>
          </cell>
          <cell r="E7693" t="str">
            <v>LCA: Kern</v>
          </cell>
          <cell r="F7693">
            <v>87.5</v>
          </cell>
          <cell r="G7693">
            <v>1.162245</v>
          </cell>
          <cell r="H7693">
            <v>1.338336</v>
          </cell>
          <cell r="I7693">
            <v>-0.13918410000000001</v>
          </cell>
          <cell r="J7693">
            <v>-5.6952999999999997E-2</v>
          </cell>
          <cell r="K7693">
            <v>0</v>
          </cell>
          <cell r="L7693">
            <v>5.6952999999999997E-2</v>
          </cell>
          <cell r="M7693">
            <v>0.13918410000000001</v>
          </cell>
          <cell r="N7693">
            <v>0.13918410000000001</v>
          </cell>
          <cell r="O7693">
            <v>1347</v>
          </cell>
        </row>
        <row r="7694">
          <cell r="A7694" t="str">
            <v>Residential</v>
          </cell>
          <cell r="B7694">
            <v>13</v>
          </cell>
          <cell r="C7694" t="str">
            <v>All</v>
          </cell>
          <cell r="D7694" t="str">
            <v>All</v>
          </cell>
          <cell r="E7694" t="str">
            <v>LCA: Kern</v>
          </cell>
          <cell r="F7694">
            <v>90.5</v>
          </cell>
          <cell r="G7694">
            <v>1.3993420000000001</v>
          </cell>
          <cell r="H7694">
            <v>1.3332520000000001</v>
          </cell>
          <cell r="I7694">
            <v>-0.14081759999999999</v>
          </cell>
          <cell r="J7694">
            <v>-5.7621400000000003E-2</v>
          </cell>
          <cell r="K7694">
            <v>0</v>
          </cell>
          <cell r="L7694">
            <v>5.7621400000000003E-2</v>
          </cell>
          <cell r="M7694">
            <v>0.14081759999999999</v>
          </cell>
          <cell r="N7694">
            <v>0.14081759999999999</v>
          </cell>
          <cell r="O7694">
            <v>1347</v>
          </cell>
        </row>
        <row r="7695">
          <cell r="A7695" t="str">
            <v>Residential</v>
          </cell>
          <cell r="B7695">
            <v>14</v>
          </cell>
          <cell r="C7695" t="str">
            <v>All</v>
          </cell>
          <cell r="D7695" t="str">
            <v>All</v>
          </cell>
          <cell r="E7695" t="str">
            <v>LCA: Kern</v>
          </cell>
          <cell r="F7695">
            <v>93</v>
          </cell>
          <cell r="G7695">
            <v>1.6854990000000001</v>
          </cell>
          <cell r="H7695">
            <v>1.607175</v>
          </cell>
          <cell r="I7695">
            <v>-0.14170569999999999</v>
          </cell>
          <cell r="J7695">
            <v>-5.7984800000000003E-2</v>
          </cell>
          <cell r="K7695">
            <v>0</v>
          </cell>
          <cell r="L7695">
            <v>5.7984800000000003E-2</v>
          </cell>
          <cell r="M7695">
            <v>0.14170569999999999</v>
          </cell>
          <cell r="N7695">
            <v>0.14170569999999999</v>
          </cell>
          <cell r="O7695">
            <v>1347</v>
          </cell>
        </row>
        <row r="7696">
          <cell r="A7696" t="str">
            <v>Residential</v>
          </cell>
          <cell r="B7696">
            <v>15</v>
          </cell>
          <cell r="C7696" t="str">
            <v>All</v>
          </cell>
          <cell r="D7696" t="str">
            <v>All</v>
          </cell>
          <cell r="E7696" t="str">
            <v>LCA: Kern</v>
          </cell>
          <cell r="F7696">
            <v>95</v>
          </cell>
          <cell r="G7696">
            <v>1.9406369999999999</v>
          </cell>
          <cell r="H7696">
            <v>1.7169000000000001</v>
          </cell>
          <cell r="I7696">
            <v>-0.14704970000000001</v>
          </cell>
          <cell r="J7696">
            <v>-6.0171500000000003E-2</v>
          </cell>
          <cell r="K7696">
            <v>0</v>
          </cell>
          <cell r="L7696">
            <v>6.0171500000000003E-2</v>
          </cell>
          <cell r="M7696">
            <v>0.14704970000000001</v>
          </cell>
          <cell r="N7696">
            <v>0.14704970000000001</v>
          </cell>
          <cell r="O7696">
            <v>1347</v>
          </cell>
        </row>
        <row r="7697">
          <cell r="A7697" t="str">
            <v>Residential</v>
          </cell>
          <cell r="B7697">
            <v>16</v>
          </cell>
          <cell r="C7697" t="str">
            <v>All</v>
          </cell>
          <cell r="D7697" t="str">
            <v>All</v>
          </cell>
          <cell r="E7697" t="str">
            <v>LCA: Kern</v>
          </cell>
          <cell r="F7697">
            <v>96</v>
          </cell>
          <cell r="G7697">
            <v>2.4053840000000002</v>
          </cell>
          <cell r="H7697">
            <v>1.7898970000000001</v>
          </cell>
          <cell r="I7697">
            <v>-0.14775779999999999</v>
          </cell>
          <cell r="J7697">
            <v>-6.0461300000000003E-2</v>
          </cell>
          <cell r="K7697">
            <v>0</v>
          </cell>
          <cell r="L7697">
            <v>6.0461300000000003E-2</v>
          </cell>
          <cell r="M7697">
            <v>0.14775779999999999</v>
          </cell>
          <cell r="N7697">
            <v>0.14775779999999999</v>
          </cell>
          <cell r="O7697">
            <v>1347</v>
          </cell>
        </row>
        <row r="7698">
          <cell r="A7698" t="str">
            <v>Residential</v>
          </cell>
          <cell r="B7698">
            <v>17</v>
          </cell>
          <cell r="C7698" t="str">
            <v>All</v>
          </cell>
          <cell r="D7698" t="str">
            <v>All</v>
          </cell>
          <cell r="E7698" t="str">
            <v>LCA: Kern</v>
          </cell>
          <cell r="F7698">
            <v>96</v>
          </cell>
          <cell r="G7698">
            <v>2.7890540000000001</v>
          </cell>
          <cell r="H7698">
            <v>2.0568279999999999</v>
          </cell>
          <cell r="I7698">
            <v>-0.1488034</v>
          </cell>
          <cell r="J7698">
            <v>-6.0889100000000002E-2</v>
          </cell>
          <cell r="K7698">
            <v>0</v>
          </cell>
          <cell r="L7698">
            <v>6.0889100000000002E-2</v>
          </cell>
          <cell r="M7698">
            <v>0.1488034</v>
          </cell>
          <cell r="N7698">
            <v>0.1488034</v>
          </cell>
          <cell r="O7698">
            <v>1347</v>
          </cell>
        </row>
        <row r="7699">
          <cell r="A7699" t="str">
            <v>Residential</v>
          </cell>
          <cell r="B7699">
            <v>18</v>
          </cell>
          <cell r="C7699" t="str">
            <v>All</v>
          </cell>
          <cell r="D7699" t="str">
            <v>All</v>
          </cell>
          <cell r="E7699" t="str">
            <v>LCA: Kern</v>
          </cell>
          <cell r="F7699">
            <v>96.5</v>
          </cell>
          <cell r="G7699">
            <v>2.9204279999999998</v>
          </cell>
          <cell r="H7699">
            <v>2.0115980000000002</v>
          </cell>
          <cell r="I7699">
            <v>-0.14917340000000001</v>
          </cell>
          <cell r="J7699">
            <v>-6.1040499999999998E-2</v>
          </cell>
          <cell r="K7699">
            <v>0</v>
          </cell>
          <cell r="L7699">
            <v>6.1040499999999998E-2</v>
          </cell>
          <cell r="M7699">
            <v>0.14917340000000001</v>
          </cell>
          <cell r="N7699">
            <v>0.14917340000000001</v>
          </cell>
          <cell r="O7699">
            <v>1347</v>
          </cell>
        </row>
        <row r="7700">
          <cell r="A7700" t="str">
            <v>Residential</v>
          </cell>
          <cell r="B7700">
            <v>19</v>
          </cell>
          <cell r="C7700" t="str">
            <v>All</v>
          </cell>
          <cell r="D7700" t="str">
            <v>All</v>
          </cell>
          <cell r="E7700" t="str">
            <v>LCA: Kern</v>
          </cell>
          <cell r="F7700">
            <v>94.5</v>
          </cell>
          <cell r="G7700">
            <v>2.88008</v>
          </cell>
          <cell r="H7700">
            <v>2.2361</v>
          </cell>
          <cell r="I7700">
            <v>-0.14925079999999999</v>
          </cell>
          <cell r="J7700">
            <v>-6.10722E-2</v>
          </cell>
          <cell r="K7700">
            <v>0</v>
          </cell>
          <cell r="L7700">
            <v>6.10722E-2</v>
          </cell>
          <cell r="M7700">
            <v>0.14925079999999999</v>
          </cell>
          <cell r="N7700">
            <v>0.14925079999999999</v>
          </cell>
          <cell r="O7700">
            <v>1347</v>
          </cell>
        </row>
        <row r="7701">
          <cell r="A7701" t="str">
            <v>Residential</v>
          </cell>
          <cell r="B7701">
            <v>20</v>
          </cell>
          <cell r="C7701" t="str">
            <v>All</v>
          </cell>
          <cell r="D7701" t="str">
            <v>All</v>
          </cell>
          <cell r="E7701" t="str">
            <v>LCA: Kern</v>
          </cell>
          <cell r="F7701">
            <v>91.5</v>
          </cell>
          <cell r="G7701">
            <v>2.7921109999999998</v>
          </cell>
          <cell r="H7701">
            <v>3.321863</v>
          </cell>
          <cell r="I7701">
            <v>-0.15204870000000001</v>
          </cell>
          <cell r="J7701">
            <v>-6.2217099999999997E-2</v>
          </cell>
          <cell r="K7701">
            <v>0</v>
          </cell>
          <cell r="L7701">
            <v>6.2217099999999997E-2</v>
          </cell>
          <cell r="M7701">
            <v>0.15204870000000001</v>
          </cell>
          <cell r="N7701">
            <v>0.15204870000000001</v>
          </cell>
          <cell r="O7701">
            <v>1347</v>
          </cell>
        </row>
        <row r="7702">
          <cell r="A7702" t="str">
            <v>Residential</v>
          </cell>
          <cell r="B7702">
            <v>21</v>
          </cell>
          <cell r="C7702" t="str">
            <v>All</v>
          </cell>
          <cell r="D7702" t="str">
            <v>All</v>
          </cell>
          <cell r="E7702" t="str">
            <v>LCA: Kern</v>
          </cell>
          <cell r="F7702">
            <v>88.5</v>
          </cell>
          <cell r="G7702">
            <v>2.4982679999999999</v>
          </cell>
          <cell r="H7702">
            <v>2.906558</v>
          </cell>
          <cell r="I7702">
            <v>-0.1500396</v>
          </cell>
          <cell r="J7702">
            <v>-6.1394999999999998E-2</v>
          </cell>
          <cell r="K7702">
            <v>0</v>
          </cell>
          <cell r="L7702">
            <v>6.1394999999999998E-2</v>
          </cell>
          <cell r="M7702">
            <v>0.1500396</v>
          </cell>
          <cell r="N7702">
            <v>0.1500396</v>
          </cell>
          <cell r="O7702">
            <v>1347</v>
          </cell>
        </row>
        <row r="7703">
          <cell r="A7703" t="str">
            <v>Residential</v>
          </cell>
          <cell r="B7703">
            <v>22</v>
          </cell>
          <cell r="C7703" t="str">
            <v>All</v>
          </cell>
          <cell r="D7703" t="str">
            <v>All</v>
          </cell>
          <cell r="E7703" t="str">
            <v>LCA: Kern</v>
          </cell>
          <cell r="F7703">
            <v>85.5</v>
          </cell>
          <cell r="G7703">
            <v>2.0883210000000001</v>
          </cell>
          <cell r="H7703">
            <v>2.2863340000000001</v>
          </cell>
          <cell r="I7703">
            <v>-0.14788580000000001</v>
          </cell>
          <cell r="J7703">
            <v>-6.0513699999999997E-2</v>
          </cell>
          <cell r="K7703">
            <v>0</v>
          </cell>
          <cell r="L7703">
            <v>6.0513699999999997E-2</v>
          </cell>
          <cell r="M7703">
            <v>0.14788580000000001</v>
          </cell>
          <cell r="N7703">
            <v>0.14788580000000001</v>
          </cell>
          <cell r="O7703">
            <v>1347</v>
          </cell>
        </row>
        <row r="7704">
          <cell r="A7704" t="str">
            <v>Residential</v>
          </cell>
          <cell r="B7704">
            <v>23</v>
          </cell>
          <cell r="C7704" t="str">
            <v>All</v>
          </cell>
          <cell r="D7704" t="str">
            <v>All</v>
          </cell>
          <cell r="E7704" t="str">
            <v>LCA: Kern</v>
          </cell>
          <cell r="F7704">
            <v>82.5</v>
          </cell>
          <cell r="G7704">
            <v>1.615618</v>
          </cell>
          <cell r="H7704">
            <v>1.9672909999999999</v>
          </cell>
          <cell r="I7704">
            <v>-0.1460429</v>
          </cell>
          <cell r="J7704">
            <v>-5.9759600000000003E-2</v>
          </cell>
          <cell r="K7704">
            <v>0</v>
          </cell>
          <cell r="L7704">
            <v>5.9759600000000003E-2</v>
          </cell>
          <cell r="M7704">
            <v>0.1460429</v>
          </cell>
          <cell r="N7704">
            <v>0.1460429</v>
          </cell>
          <cell r="O7704">
            <v>1347</v>
          </cell>
        </row>
        <row r="7705">
          <cell r="A7705" t="str">
            <v>Residential</v>
          </cell>
          <cell r="B7705">
            <v>24</v>
          </cell>
          <cell r="C7705" t="str">
            <v>All</v>
          </cell>
          <cell r="D7705" t="str">
            <v>All</v>
          </cell>
          <cell r="E7705" t="str">
            <v>LCA: Kern</v>
          </cell>
          <cell r="F7705">
            <v>80</v>
          </cell>
          <cell r="G7705">
            <v>1.2143889999999999</v>
          </cell>
          <cell r="H7705">
            <v>1.3321400000000001</v>
          </cell>
          <cell r="I7705">
            <v>-0.14264180000000001</v>
          </cell>
          <cell r="J7705">
            <v>-5.83679E-2</v>
          </cell>
          <cell r="K7705">
            <v>0</v>
          </cell>
          <cell r="L7705">
            <v>5.83679E-2</v>
          </cell>
          <cell r="M7705">
            <v>0.14264180000000001</v>
          </cell>
          <cell r="N7705">
            <v>0.14264180000000001</v>
          </cell>
          <cell r="O7705">
            <v>1347</v>
          </cell>
        </row>
        <row r="7706">
          <cell r="A7706" t="str">
            <v>Residential</v>
          </cell>
          <cell r="B7706">
            <v>1</v>
          </cell>
          <cell r="C7706" t="str">
            <v>All</v>
          </cell>
          <cell r="D7706" t="str">
            <v>All</v>
          </cell>
          <cell r="E7706" t="str">
            <v>LCA: Other</v>
          </cell>
          <cell r="F7706">
            <v>70.805599999999998</v>
          </cell>
          <cell r="G7706">
            <v>0.64352880000000001</v>
          </cell>
          <cell r="H7706">
            <v>0.76001700000000005</v>
          </cell>
          <cell r="I7706">
            <v>-5.3904800000000003E-2</v>
          </cell>
          <cell r="J7706">
            <v>-2.2057400000000001E-2</v>
          </cell>
          <cell r="K7706">
            <v>0</v>
          </cell>
          <cell r="L7706">
            <v>2.2057400000000001E-2</v>
          </cell>
          <cell r="M7706">
            <v>5.3904800000000003E-2</v>
          </cell>
          <cell r="N7706">
            <v>5.3904800000000003E-2</v>
          </cell>
          <cell r="O7706">
            <v>17310</v>
          </cell>
        </row>
        <row r="7707">
          <cell r="A7707" t="str">
            <v>Residential</v>
          </cell>
          <cell r="B7707">
            <v>2</v>
          </cell>
          <cell r="C7707" t="str">
            <v>All</v>
          </cell>
          <cell r="D7707" t="str">
            <v>All</v>
          </cell>
          <cell r="E7707" t="str">
            <v>LCA: Other</v>
          </cell>
          <cell r="F7707">
            <v>68.968400000000003</v>
          </cell>
          <cell r="G7707">
            <v>0.55508570000000002</v>
          </cell>
          <cell r="H7707">
            <v>0.63297020000000004</v>
          </cell>
          <cell r="I7707">
            <v>-5.28304E-2</v>
          </cell>
          <cell r="J7707">
            <v>-2.16178E-2</v>
          </cell>
          <cell r="K7707">
            <v>0</v>
          </cell>
          <cell r="L7707">
            <v>2.16178E-2</v>
          </cell>
          <cell r="M7707">
            <v>5.28304E-2</v>
          </cell>
          <cell r="N7707">
            <v>5.28304E-2</v>
          </cell>
          <cell r="O7707">
            <v>17310</v>
          </cell>
        </row>
        <row r="7708">
          <cell r="A7708" t="str">
            <v>Residential</v>
          </cell>
          <cell r="B7708">
            <v>3</v>
          </cell>
          <cell r="C7708" t="str">
            <v>All</v>
          </cell>
          <cell r="D7708" t="str">
            <v>All</v>
          </cell>
          <cell r="E7708" t="str">
            <v>LCA: Other</v>
          </cell>
          <cell r="F7708">
            <v>66.701099999999997</v>
          </cell>
          <cell r="G7708">
            <v>0.52183610000000002</v>
          </cell>
          <cell r="H7708">
            <v>0.54065529999999995</v>
          </cell>
          <cell r="I7708">
            <v>-5.23741E-2</v>
          </cell>
          <cell r="J7708">
            <v>-2.1430999999999999E-2</v>
          </cell>
          <cell r="K7708">
            <v>0</v>
          </cell>
          <cell r="L7708">
            <v>2.1430999999999999E-2</v>
          </cell>
          <cell r="M7708">
            <v>5.23741E-2</v>
          </cell>
          <cell r="N7708">
            <v>5.23741E-2</v>
          </cell>
          <cell r="O7708">
            <v>17310</v>
          </cell>
        </row>
        <row r="7709">
          <cell r="A7709" t="str">
            <v>Residential</v>
          </cell>
          <cell r="B7709">
            <v>4</v>
          </cell>
          <cell r="C7709" t="str">
            <v>All</v>
          </cell>
          <cell r="D7709" t="str">
            <v>All</v>
          </cell>
          <cell r="E7709" t="str">
            <v>LCA: Other</v>
          </cell>
          <cell r="F7709">
            <v>66.224599999999995</v>
          </cell>
          <cell r="G7709">
            <v>0.51839639999999998</v>
          </cell>
          <cell r="H7709">
            <v>0.53599129999999995</v>
          </cell>
          <cell r="I7709">
            <v>-5.2224899999999998E-2</v>
          </cell>
          <cell r="J7709">
            <v>-2.137E-2</v>
          </cell>
          <cell r="K7709">
            <v>0</v>
          </cell>
          <cell r="L7709">
            <v>2.137E-2</v>
          </cell>
          <cell r="M7709">
            <v>5.2224899999999998E-2</v>
          </cell>
          <cell r="N7709">
            <v>5.2224899999999998E-2</v>
          </cell>
          <cell r="O7709">
            <v>17310</v>
          </cell>
        </row>
        <row r="7710">
          <cell r="A7710" t="str">
            <v>Residential</v>
          </cell>
          <cell r="B7710">
            <v>5</v>
          </cell>
          <cell r="C7710" t="str">
            <v>All</v>
          </cell>
          <cell r="D7710" t="str">
            <v>All</v>
          </cell>
          <cell r="E7710" t="str">
            <v>LCA: Other</v>
          </cell>
          <cell r="F7710">
            <v>65.322800000000001</v>
          </cell>
          <cell r="G7710">
            <v>0.51714070000000001</v>
          </cell>
          <cell r="H7710">
            <v>0.52787850000000003</v>
          </cell>
          <cell r="I7710">
            <v>-5.2158700000000002E-2</v>
          </cell>
          <cell r="J7710">
            <v>-2.1342900000000001E-2</v>
          </cell>
          <cell r="K7710">
            <v>0</v>
          </cell>
          <cell r="L7710">
            <v>2.1342900000000001E-2</v>
          </cell>
          <cell r="M7710">
            <v>5.2158700000000002E-2</v>
          </cell>
          <cell r="N7710">
            <v>5.2158700000000002E-2</v>
          </cell>
          <cell r="O7710">
            <v>17310</v>
          </cell>
        </row>
        <row r="7711">
          <cell r="A7711" t="str">
            <v>Residential</v>
          </cell>
          <cell r="B7711">
            <v>6</v>
          </cell>
          <cell r="C7711" t="str">
            <v>All</v>
          </cell>
          <cell r="D7711" t="str">
            <v>All</v>
          </cell>
          <cell r="E7711" t="str">
            <v>LCA: Other</v>
          </cell>
          <cell r="F7711">
            <v>64.652600000000007</v>
          </cell>
          <cell r="G7711">
            <v>0.59197259999999996</v>
          </cell>
          <cell r="H7711">
            <v>0.61741939999999995</v>
          </cell>
          <cell r="I7711">
            <v>-5.2431199999999997E-2</v>
          </cell>
          <cell r="J7711">
            <v>-2.1454399999999998E-2</v>
          </cell>
          <cell r="K7711">
            <v>0</v>
          </cell>
          <cell r="L7711">
            <v>2.1454399999999998E-2</v>
          </cell>
          <cell r="M7711">
            <v>5.2431199999999997E-2</v>
          </cell>
          <cell r="N7711">
            <v>5.2431199999999997E-2</v>
          </cell>
          <cell r="O7711">
            <v>17310</v>
          </cell>
        </row>
        <row r="7712">
          <cell r="A7712" t="str">
            <v>Residential</v>
          </cell>
          <cell r="B7712">
            <v>7</v>
          </cell>
          <cell r="C7712" t="str">
            <v>All</v>
          </cell>
          <cell r="D7712" t="str">
            <v>All</v>
          </cell>
          <cell r="E7712" t="str">
            <v>LCA: Other</v>
          </cell>
          <cell r="F7712">
            <v>64.431700000000006</v>
          </cell>
          <cell r="G7712">
            <v>0.7330238</v>
          </cell>
          <cell r="H7712">
            <v>0.78360649999999998</v>
          </cell>
          <cell r="I7712">
            <v>-5.2650700000000002E-2</v>
          </cell>
          <cell r="J7712">
            <v>-2.1544199999999999E-2</v>
          </cell>
          <cell r="K7712">
            <v>0</v>
          </cell>
          <cell r="L7712">
            <v>2.1544199999999999E-2</v>
          </cell>
          <cell r="M7712">
            <v>5.2650700000000002E-2</v>
          </cell>
          <cell r="N7712">
            <v>5.2650700000000002E-2</v>
          </cell>
          <cell r="O7712">
            <v>17310</v>
          </cell>
        </row>
        <row r="7713">
          <cell r="A7713" t="str">
            <v>Residential</v>
          </cell>
          <cell r="B7713">
            <v>8</v>
          </cell>
          <cell r="C7713" t="str">
            <v>All</v>
          </cell>
          <cell r="D7713" t="str">
            <v>All</v>
          </cell>
          <cell r="E7713" t="str">
            <v>LCA: Other</v>
          </cell>
          <cell r="F7713">
            <v>65.951599999999999</v>
          </cell>
          <cell r="G7713">
            <v>0.79938359999999997</v>
          </cell>
          <cell r="H7713">
            <v>0.80774349999999995</v>
          </cell>
          <cell r="I7713">
            <v>-5.3031099999999998E-2</v>
          </cell>
          <cell r="J7713">
            <v>-2.1699900000000001E-2</v>
          </cell>
          <cell r="K7713">
            <v>0</v>
          </cell>
          <cell r="L7713">
            <v>2.1699900000000001E-2</v>
          </cell>
          <cell r="M7713">
            <v>5.3031099999999998E-2</v>
          </cell>
          <cell r="N7713">
            <v>5.3031099999999998E-2</v>
          </cell>
          <cell r="O7713">
            <v>17310</v>
          </cell>
        </row>
        <row r="7714">
          <cell r="A7714" t="str">
            <v>Residential</v>
          </cell>
          <cell r="B7714">
            <v>9</v>
          </cell>
          <cell r="C7714" t="str">
            <v>All</v>
          </cell>
          <cell r="D7714" t="str">
            <v>All</v>
          </cell>
          <cell r="E7714" t="str">
            <v>LCA: Other</v>
          </cell>
          <cell r="F7714">
            <v>69.793800000000005</v>
          </cell>
          <cell r="G7714">
            <v>0.74886719999999996</v>
          </cell>
          <cell r="H7714">
            <v>0.77248899999999998</v>
          </cell>
          <cell r="I7714">
            <v>-5.4139E-2</v>
          </cell>
          <cell r="J7714">
            <v>-2.2153200000000001E-2</v>
          </cell>
          <cell r="K7714">
            <v>0</v>
          </cell>
          <cell r="L7714">
            <v>2.2153200000000001E-2</v>
          </cell>
          <cell r="M7714">
            <v>5.4139E-2</v>
          </cell>
          <cell r="N7714">
            <v>5.4139E-2</v>
          </cell>
          <cell r="O7714">
            <v>17310</v>
          </cell>
        </row>
        <row r="7715">
          <cell r="A7715" t="str">
            <v>Residential</v>
          </cell>
          <cell r="B7715">
            <v>10</v>
          </cell>
          <cell r="C7715" t="str">
            <v>All</v>
          </cell>
          <cell r="D7715" t="str">
            <v>All</v>
          </cell>
          <cell r="E7715" t="str">
            <v>LCA: Other</v>
          </cell>
          <cell r="F7715">
            <v>75.380399999999995</v>
          </cell>
          <cell r="G7715">
            <v>0.73469689999999999</v>
          </cell>
          <cell r="H7715">
            <v>0.77281860000000002</v>
          </cell>
          <cell r="I7715">
            <v>-5.4801599999999999E-2</v>
          </cell>
          <cell r="J7715">
            <v>-2.2424400000000001E-2</v>
          </cell>
          <cell r="K7715">
            <v>0</v>
          </cell>
          <cell r="L7715">
            <v>2.2424400000000001E-2</v>
          </cell>
          <cell r="M7715">
            <v>5.4801599999999999E-2</v>
          </cell>
          <cell r="N7715">
            <v>5.4801599999999999E-2</v>
          </cell>
          <cell r="O7715">
            <v>17310</v>
          </cell>
        </row>
        <row r="7716">
          <cell r="A7716" t="str">
            <v>Residential</v>
          </cell>
          <cell r="B7716">
            <v>11</v>
          </cell>
          <cell r="C7716" t="str">
            <v>All</v>
          </cell>
          <cell r="D7716" t="str">
            <v>All</v>
          </cell>
          <cell r="E7716" t="str">
            <v>LCA: Other</v>
          </cell>
          <cell r="F7716">
            <v>80.381</v>
          </cell>
          <cell r="G7716">
            <v>0.79595329999999997</v>
          </cell>
          <cell r="H7716">
            <v>0.86633859999999996</v>
          </cell>
          <cell r="I7716">
            <v>-5.5326199999999999E-2</v>
          </cell>
          <cell r="J7716">
            <v>-2.2638999999999999E-2</v>
          </cell>
          <cell r="K7716">
            <v>0</v>
          </cell>
          <cell r="L7716">
            <v>2.2638999999999999E-2</v>
          </cell>
          <cell r="M7716">
            <v>5.5326199999999999E-2</v>
          </cell>
          <cell r="N7716">
            <v>5.5326199999999999E-2</v>
          </cell>
          <cell r="O7716">
            <v>17310</v>
          </cell>
        </row>
        <row r="7717">
          <cell r="A7717" t="str">
            <v>Residential</v>
          </cell>
          <cell r="B7717">
            <v>12</v>
          </cell>
          <cell r="C7717" t="str">
            <v>All</v>
          </cell>
          <cell r="D7717" t="str">
            <v>All</v>
          </cell>
          <cell r="E7717" t="str">
            <v>LCA: Other</v>
          </cell>
          <cell r="F7717">
            <v>84.35</v>
          </cell>
          <cell r="G7717">
            <v>0.91385190000000005</v>
          </cell>
          <cell r="H7717">
            <v>0.89170609999999995</v>
          </cell>
          <cell r="I7717">
            <v>-5.5893900000000003E-2</v>
          </cell>
          <cell r="J7717">
            <v>-2.2871300000000001E-2</v>
          </cell>
          <cell r="K7717">
            <v>0</v>
          </cell>
          <cell r="L7717">
            <v>2.2871300000000001E-2</v>
          </cell>
          <cell r="M7717">
            <v>5.5893900000000003E-2</v>
          </cell>
          <cell r="N7717">
            <v>5.5893900000000003E-2</v>
          </cell>
          <cell r="O7717">
            <v>17310</v>
          </cell>
        </row>
        <row r="7718">
          <cell r="A7718" t="str">
            <v>Residential</v>
          </cell>
          <cell r="B7718">
            <v>13</v>
          </cell>
          <cell r="C7718" t="str">
            <v>All</v>
          </cell>
          <cell r="D7718" t="str">
            <v>All</v>
          </cell>
          <cell r="E7718" t="str">
            <v>LCA: Other</v>
          </cell>
          <cell r="F7718">
            <v>87.748500000000007</v>
          </cell>
          <cell r="G7718">
            <v>1.0504880000000001</v>
          </cell>
          <cell r="H7718">
            <v>1.030516</v>
          </cell>
          <cell r="I7718">
            <v>-5.65815E-2</v>
          </cell>
          <cell r="J7718">
            <v>-2.3152699999999998E-2</v>
          </cell>
          <cell r="K7718">
            <v>0</v>
          </cell>
          <cell r="L7718">
            <v>2.3152699999999998E-2</v>
          </cell>
          <cell r="M7718">
            <v>5.65815E-2</v>
          </cell>
          <cell r="N7718">
            <v>5.65815E-2</v>
          </cell>
          <cell r="O7718">
            <v>17310</v>
          </cell>
        </row>
        <row r="7719">
          <cell r="A7719" t="str">
            <v>Residential</v>
          </cell>
          <cell r="B7719">
            <v>14</v>
          </cell>
          <cell r="C7719" t="str">
            <v>All</v>
          </cell>
          <cell r="D7719" t="str">
            <v>All</v>
          </cell>
          <cell r="E7719" t="str">
            <v>LCA: Other</v>
          </cell>
          <cell r="F7719">
            <v>90.883899999999997</v>
          </cell>
          <cell r="G7719">
            <v>1.2236629999999999</v>
          </cell>
          <cell r="H7719">
            <v>1.1748609999999999</v>
          </cell>
          <cell r="I7719">
            <v>-5.8626499999999998E-2</v>
          </cell>
          <cell r="J7719">
            <v>-2.39895E-2</v>
          </cell>
          <cell r="K7719">
            <v>0</v>
          </cell>
          <cell r="L7719">
            <v>2.39895E-2</v>
          </cell>
          <cell r="M7719">
            <v>5.8626499999999998E-2</v>
          </cell>
          <cell r="N7719">
            <v>5.8626499999999998E-2</v>
          </cell>
          <cell r="O7719">
            <v>17310</v>
          </cell>
        </row>
        <row r="7720">
          <cell r="A7720" t="str">
            <v>Residential</v>
          </cell>
          <cell r="B7720">
            <v>15</v>
          </cell>
          <cell r="C7720" t="str">
            <v>All</v>
          </cell>
          <cell r="D7720" t="str">
            <v>All</v>
          </cell>
          <cell r="E7720" t="str">
            <v>LCA: Other</v>
          </cell>
          <cell r="F7720">
            <v>93.748199999999997</v>
          </cell>
          <cell r="G7720">
            <v>1.4828889999999999</v>
          </cell>
          <cell r="H7720">
            <v>1.503425</v>
          </cell>
          <cell r="I7720">
            <v>-5.9200500000000003E-2</v>
          </cell>
          <cell r="J7720">
            <v>-2.42244E-2</v>
          </cell>
          <cell r="K7720">
            <v>0</v>
          </cell>
          <cell r="L7720">
            <v>2.42244E-2</v>
          </cell>
          <cell r="M7720">
            <v>5.9200500000000003E-2</v>
          </cell>
          <cell r="N7720">
            <v>5.9200500000000003E-2</v>
          </cell>
          <cell r="O7720">
            <v>17310</v>
          </cell>
        </row>
        <row r="7721">
          <cell r="A7721" t="str">
            <v>Residential</v>
          </cell>
          <cell r="B7721">
            <v>16</v>
          </cell>
          <cell r="C7721" t="str">
            <v>All</v>
          </cell>
          <cell r="D7721" t="str">
            <v>All</v>
          </cell>
          <cell r="E7721" t="str">
            <v>LCA: Other</v>
          </cell>
          <cell r="F7721">
            <v>95.193700000000007</v>
          </cell>
          <cell r="G7721">
            <v>1.741517</v>
          </cell>
          <cell r="H7721">
            <v>1.793115</v>
          </cell>
          <cell r="I7721">
            <v>-6.1488000000000001E-2</v>
          </cell>
          <cell r="J7721">
            <v>-2.5160399999999999E-2</v>
          </cell>
          <cell r="K7721">
            <v>0</v>
          </cell>
          <cell r="L7721">
            <v>2.5160399999999999E-2</v>
          </cell>
          <cell r="M7721">
            <v>6.1488000000000001E-2</v>
          </cell>
          <cell r="N7721">
            <v>6.1488000000000001E-2</v>
          </cell>
          <cell r="O7721">
            <v>17310</v>
          </cell>
        </row>
        <row r="7722">
          <cell r="A7722" t="str">
            <v>Residential</v>
          </cell>
          <cell r="B7722">
            <v>17</v>
          </cell>
          <cell r="C7722" t="str">
            <v>All</v>
          </cell>
          <cell r="D7722" t="str">
            <v>All</v>
          </cell>
          <cell r="E7722" t="str">
            <v>LCA: Other</v>
          </cell>
          <cell r="F7722">
            <v>95.976500000000001</v>
          </cell>
          <cell r="G7722">
            <v>1.9902599999999999</v>
          </cell>
          <cell r="H7722">
            <v>1.7698259999999999</v>
          </cell>
          <cell r="I7722">
            <v>-6.2328399999999999E-2</v>
          </cell>
          <cell r="J7722">
            <v>-2.5504300000000001E-2</v>
          </cell>
          <cell r="K7722">
            <v>0</v>
          </cell>
          <cell r="L7722">
            <v>2.5504300000000001E-2</v>
          </cell>
          <cell r="M7722">
            <v>6.2328399999999999E-2</v>
          </cell>
          <cell r="N7722">
            <v>6.2328399999999999E-2</v>
          </cell>
          <cell r="O7722">
            <v>17310</v>
          </cell>
        </row>
        <row r="7723">
          <cell r="A7723" t="str">
            <v>Residential</v>
          </cell>
          <cell r="B7723">
            <v>18</v>
          </cell>
          <cell r="C7723" t="str">
            <v>All</v>
          </cell>
          <cell r="D7723" t="str">
            <v>All</v>
          </cell>
          <cell r="E7723" t="str">
            <v>LCA: Other</v>
          </cell>
          <cell r="F7723">
            <v>96.095399999999998</v>
          </cell>
          <cell r="G7723">
            <v>2.2018300000000002</v>
          </cell>
          <cell r="H7723">
            <v>1.970181</v>
          </cell>
          <cell r="I7723">
            <v>-6.3116800000000001E-2</v>
          </cell>
          <cell r="J7723">
            <v>-2.58269E-2</v>
          </cell>
          <cell r="K7723">
            <v>0</v>
          </cell>
          <cell r="L7723">
            <v>2.58269E-2</v>
          </cell>
          <cell r="M7723">
            <v>6.3116800000000001E-2</v>
          </cell>
          <cell r="N7723">
            <v>6.3116800000000001E-2</v>
          </cell>
          <cell r="O7723">
            <v>17310</v>
          </cell>
        </row>
        <row r="7724">
          <cell r="A7724" t="str">
            <v>Residential</v>
          </cell>
          <cell r="B7724">
            <v>19</v>
          </cell>
          <cell r="C7724" t="str">
            <v>All</v>
          </cell>
          <cell r="D7724" t="str">
            <v>All</v>
          </cell>
          <cell r="E7724" t="str">
            <v>LCA: Other</v>
          </cell>
          <cell r="F7724">
            <v>95.009900000000002</v>
          </cell>
          <cell r="G7724">
            <v>2.183548</v>
          </cell>
          <cell r="H7724">
            <v>2.07762</v>
          </cell>
          <cell r="I7724">
            <v>-6.0503500000000002E-2</v>
          </cell>
          <cell r="J7724">
            <v>-2.4757600000000001E-2</v>
          </cell>
          <cell r="K7724">
            <v>0</v>
          </cell>
          <cell r="L7724">
            <v>2.4757600000000001E-2</v>
          </cell>
          <cell r="M7724">
            <v>6.0503500000000002E-2</v>
          </cell>
          <cell r="N7724">
            <v>6.0503500000000002E-2</v>
          </cell>
          <cell r="O7724">
            <v>17310</v>
          </cell>
        </row>
        <row r="7725">
          <cell r="A7725" t="str">
            <v>Residential</v>
          </cell>
          <cell r="B7725">
            <v>20</v>
          </cell>
          <cell r="C7725" t="str">
            <v>All</v>
          </cell>
          <cell r="D7725" t="str">
            <v>All</v>
          </cell>
          <cell r="E7725" t="str">
            <v>LCA: Other</v>
          </cell>
          <cell r="F7725">
            <v>91.504999999999995</v>
          </cell>
          <cell r="G7725">
            <v>2.0443340000000001</v>
          </cell>
          <cell r="H7725">
            <v>2.447864</v>
          </cell>
          <cell r="I7725">
            <v>-6.0692999999999997E-2</v>
          </cell>
          <cell r="J7725">
            <v>-2.4835099999999999E-2</v>
          </cell>
          <cell r="K7725">
            <v>0</v>
          </cell>
          <cell r="L7725">
            <v>2.4835099999999999E-2</v>
          </cell>
          <cell r="M7725">
            <v>6.0692999999999997E-2</v>
          </cell>
          <cell r="N7725">
            <v>6.0692999999999997E-2</v>
          </cell>
          <cell r="O7725">
            <v>17310</v>
          </cell>
        </row>
        <row r="7726">
          <cell r="A7726" t="str">
            <v>Residential</v>
          </cell>
          <cell r="B7726">
            <v>21</v>
          </cell>
          <cell r="C7726" t="str">
            <v>All</v>
          </cell>
          <cell r="D7726" t="str">
            <v>All</v>
          </cell>
          <cell r="E7726" t="str">
            <v>LCA: Other</v>
          </cell>
          <cell r="F7726">
            <v>86.7607</v>
          </cell>
          <cell r="G7726">
            <v>1.855097</v>
          </cell>
          <cell r="H7726">
            <v>2.2793670000000001</v>
          </cell>
          <cell r="I7726">
            <v>-6.2378599999999999E-2</v>
          </cell>
          <cell r="J7726">
            <v>-2.55248E-2</v>
          </cell>
          <cell r="K7726">
            <v>0</v>
          </cell>
          <cell r="L7726">
            <v>2.55248E-2</v>
          </cell>
          <cell r="M7726">
            <v>6.2378599999999999E-2</v>
          </cell>
          <cell r="N7726">
            <v>6.2378599999999999E-2</v>
          </cell>
          <cell r="O7726">
            <v>17310</v>
          </cell>
        </row>
        <row r="7727">
          <cell r="A7727" t="str">
            <v>Residential</v>
          </cell>
          <cell r="B7727">
            <v>22</v>
          </cell>
          <cell r="C7727" t="str">
            <v>All</v>
          </cell>
          <cell r="D7727" t="str">
            <v>All</v>
          </cell>
          <cell r="E7727" t="str">
            <v>LCA: Other</v>
          </cell>
          <cell r="F7727">
            <v>82.898200000000003</v>
          </cell>
          <cell r="G7727">
            <v>1.5145980000000001</v>
          </cell>
          <cell r="H7727">
            <v>1.7152529999999999</v>
          </cell>
          <cell r="I7727">
            <v>-6.0191700000000001E-2</v>
          </cell>
          <cell r="J7727">
            <v>-2.4629999999999999E-2</v>
          </cell>
          <cell r="K7727">
            <v>0</v>
          </cell>
          <cell r="L7727">
            <v>2.4629999999999999E-2</v>
          </cell>
          <cell r="M7727">
            <v>6.0191700000000001E-2</v>
          </cell>
          <cell r="N7727">
            <v>6.0191700000000001E-2</v>
          </cell>
          <cell r="O7727">
            <v>17310</v>
          </cell>
        </row>
        <row r="7728">
          <cell r="A7728" t="str">
            <v>Residential</v>
          </cell>
          <cell r="B7728">
            <v>23</v>
          </cell>
          <cell r="C7728" t="str">
            <v>All</v>
          </cell>
          <cell r="D7728" t="str">
            <v>All</v>
          </cell>
          <cell r="E7728" t="str">
            <v>LCA: Other</v>
          </cell>
          <cell r="F7728">
            <v>80.356200000000001</v>
          </cell>
          <cell r="G7728">
            <v>1.1649069999999999</v>
          </cell>
          <cell r="H7728">
            <v>1.299258</v>
          </cell>
          <cell r="I7728">
            <v>-5.8219800000000002E-2</v>
          </cell>
          <cell r="J7728">
            <v>-2.38231E-2</v>
          </cell>
          <cell r="K7728">
            <v>0</v>
          </cell>
          <cell r="L7728">
            <v>2.38231E-2</v>
          </cell>
          <cell r="M7728">
            <v>5.8219800000000002E-2</v>
          </cell>
          <cell r="N7728">
            <v>5.8219800000000002E-2</v>
          </cell>
          <cell r="O7728">
            <v>17310</v>
          </cell>
        </row>
        <row r="7729">
          <cell r="A7729" t="str">
            <v>Residential</v>
          </cell>
          <cell r="B7729">
            <v>24</v>
          </cell>
          <cell r="C7729" t="str">
            <v>All</v>
          </cell>
          <cell r="D7729" t="str">
            <v>All</v>
          </cell>
          <cell r="E7729" t="str">
            <v>LCA: Other</v>
          </cell>
          <cell r="F7729">
            <v>78.372200000000007</v>
          </cell>
          <cell r="G7729">
            <v>0.92986480000000005</v>
          </cell>
          <cell r="H7729">
            <v>0.99439880000000003</v>
          </cell>
          <cell r="I7729">
            <v>-7.6824799999999999E-2</v>
          </cell>
          <cell r="J7729">
            <v>-3.1436100000000002E-2</v>
          </cell>
          <cell r="K7729">
            <v>0</v>
          </cell>
          <cell r="L7729">
            <v>3.1436100000000002E-2</v>
          </cell>
          <cell r="M7729">
            <v>7.6824799999999999E-2</v>
          </cell>
          <cell r="N7729">
            <v>7.6824799999999999E-2</v>
          </cell>
          <cell r="O7729">
            <v>17310</v>
          </cell>
        </row>
        <row r="7730">
          <cell r="A7730" t="str">
            <v>Residential</v>
          </cell>
          <cell r="B7730">
            <v>1</v>
          </cell>
          <cell r="C7730" t="str">
            <v>All</v>
          </cell>
          <cell r="D7730" t="str">
            <v>All</v>
          </cell>
          <cell r="E7730" t="str">
            <v>LCA: Sierra</v>
          </cell>
          <cell r="F7730">
            <v>62.736699999999999</v>
          </cell>
          <cell r="G7730">
            <v>0.59650999999999998</v>
          </cell>
          <cell r="H7730">
            <v>0.66124090000000002</v>
          </cell>
          <cell r="I7730">
            <v>-6.2935000000000005E-2</v>
          </cell>
          <cell r="J7730">
            <v>-2.5752500000000001E-2</v>
          </cell>
          <cell r="K7730">
            <v>0</v>
          </cell>
          <cell r="L7730">
            <v>2.5752500000000001E-2</v>
          </cell>
          <cell r="M7730">
            <v>6.2935000000000005E-2</v>
          </cell>
          <cell r="N7730">
            <v>6.2935000000000005E-2</v>
          </cell>
          <cell r="O7730">
            <v>11468</v>
          </cell>
        </row>
        <row r="7731">
          <cell r="A7731" t="str">
            <v>Residential</v>
          </cell>
          <cell r="B7731">
            <v>2</v>
          </cell>
          <cell r="C7731" t="str">
            <v>All</v>
          </cell>
          <cell r="D7731" t="str">
            <v>All</v>
          </cell>
          <cell r="E7731" t="str">
            <v>LCA: Sierra</v>
          </cell>
          <cell r="F7731">
            <v>61.901200000000003</v>
          </cell>
          <cell r="G7731">
            <v>0.53278270000000005</v>
          </cell>
          <cell r="H7731">
            <v>0.59084190000000003</v>
          </cell>
          <cell r="I7731">
            <v>-6.2483900000000002E-2</v>
          </cell>
          <cell r="J7731">
            <v>-2.5567900000000001E-2</v>
          </cell>
          <cell r="K7731">
            <v>0</v>
          </cell>
          <cell r="L7731">
            <v>2.5567900000000001E-2</v>
          </cell>
          <cell r="M7731">
            <v>6.2483900000000002E-2</v>
          </cell>
          <cell r="N7731">
            <v>6.2483900000000002E-2</v>
          </cell>
          <cell r="O7731">
            <v>11468</v>
          </cell>
        </row>
        <row r="7732">
          <cell r="A7732" t="str">
            <v>Residential</v>
          </cell>
          <cell r="B7732">
            <v>3</v>
          </cell>
          <cell r="C7732" t="str">
            <v>All</v>
          </cell>
          <cell r="D7732" t="str">
            <v>All</v>
          </cell>
          <cell r="E7732" t="str">
            <v>LCA: Sierra</v>
          </cell>
          <cell r="F7732">
            <v>60.341999999999999</v>
          </cell>
          <cell r="G7732">
            <v>0.50551159999999995</v>
          </cell>
          <cell r="H7732">
            <v>0.53541870000000003</v>
          </cell>
          <cell r="I7732">
            <v>-6.2266799999999997E-2</v>
          </cell>
          <cell r="J7732">
            <v>-2.5479100000000001E-2</v>
          </cell>
          <cell r="K7732">
            <v>0</v>
          </cell>
          <cell r="L7732">
            <v>2.5479100000000001E-2</v>
          </cell>
          <cell r="M7732">
            <v>6.2266799999999997E-2</v>
          </cell>
          <cell r="N7732">
            <v>6.2266799999999997E-2</v>
          </cell>
          <cell r="O7732">
            <v>11468</v>
          </cell>
        </row>
        <row r="7733">
          <cell r="A7733" t="str">
            <v>Residential</v>
          </cell>
          <cell r="B7733">
            <v>4</v>
          </cell>
          <cell r="C7733" t="str">
            <v>All</v>
          </cell>
          <cell r="D7733" t="str">
            <v>All</v>
          </cell>
          <cell r="E7733" t="str">
            <v>LCA: Sierra</v>
          </cell>
          <cell r="F7733">
            <v>60.618299999999998</v>
          </cell>
          <cell r="G7733">
            <v>0.48471189999999997</v>
          </cell>
          <cell r="H7733">
            <v>0.50309669999999995</v>
          </cell>
          <cell r="I7733">
            <v>-6.2171499999999998E-2</v>
          </cell>
          <cell r="J7733">
            <v>-2.54401E-2</v>
          </cell>
          <cell r="K7733">
            <v>0</v>
          </cell>
          <cell r="L7733">
            <v>2.54401E-2</v>
          </cell>
          <cell r="M7733">
            <v>6.2171499999999998E-2</v>
          </cell>
          <cell r="N7733">
            <v>6.2171499999999998E-2</v>
          </cell>
          <cell r="O7733">
            <v>11468</v>
          </cell>
        </row>
        <row r="7734">
          <cell r="A7734" t="str">
            <v>Residential</v>
          </cell>
          <cell r="B7734">
            <v>5</v>
          </cell>
          <cell r="C7734" t="str">
            <v>All</v>
          </cell>
          <cell r="D7734" t="str">
            <v>All</v>
          </cell>
          <cell r="E7734" t="str">
            <v>LCA: Sierra</v>
          </cell>
          <cell r="F7734">
            <v>60.8947</v>
          </cell>
          <cell r="G7734">
            <v>0.51776610000000001</v>
          </cell>
          <cell r="H7734">
            <v>0.54472430000000005</v>
          </cell>
          <cell r="I7734">
            <v>-6.2252399999999999E-2</v>
          </cell>
          <cell r="J7734">
            <v>-2.5473200000000001E-2</v>
          </cell>
          <cell r="K7734">
            <v>0</v>
          </cell>
          <cell r="L7734">
            <v>2.5473200000000001E-2</v>
          </cell>
          <cell r="M7734">
            <v>6.2252399999999999E-2</v>
          </cell>
          <cell r="N7734">
            <v>6.2252399999999999E-2</v>
          </cell>
          <cell r="O7734">
            <v>11468</v>
          </cell>
        </row>
        <row r="7735">
          <cell r="A7735" t="str">
            <v>Residential</v>
          </cell>
          <cell r="B7735">
            <v>6</v>
          </cell>
          <cell r="C7735" t="str">
            <v>All</v>
          </cell>
          <cell r="D7735" t="str">
            <v>All</v>
          </cell>
          <cell r="E7735" t="str">
            <v>LCA: Sierra</v>
          </cell>
          <cell r="F7735">
            <v>60.3947</v>
          </cell>
          <cell r="G7735">
            <v>0.60922089999999995</v>
          </cell>
          <cell r="H7735">
            <v>0.72701479999999996</v>
          </cell>
          <cell r="I7735">
            <v>-6.2490400000000002E-2</v>
          </cell>
          <cell r="J7735">
            <v>-2.5570599999999999E-2</v>
          </cell>
          <cell r="K7735">
            <v>0</v>
          </cell>
          <cell r="L7735">
            <v>2.5570599999999999E-2</v>
          </cell>
          <cell r="M7735">
            <v>6.2490400000000002E-2</v>
          </cell>
          <cell r="N7735">
            <v>6.2490400000000002E-2</v>
          </cell>
          <cell r="O7735">
            <v>11468</v>
          </cell>
        </row>
        <row r="7736">
          <cell r="A7736" t="str">
            <v>Residential</v>
          </cell>
          <cell r="B7736">
            <v>7</v>
          </cell>
          <cell r="C7736" t="str">
            <v>All</v>
          </cell>
          <cell r="D7736" t="str">
            <v>All</v>
          </cell>
          <cell r="E7736" t="str">
            <v>LCA: Sierra</v>
          </cell>
          <cell r="F7736">
            <v>60.118299999999998</v>
          </cell>
          <cell r="G7736">
            <v>0.71325660000000002</v>
          </cell>
          <cell r="H7736">
            <v>0.74847319999999995</v>
          </cell>
          <cell r="I7736">
            <v>-6.2960699999999994E-2</v>
          </cell>
          <cell r="J7736">
            <v>-2.5763000000000001E-2</v>
          </cell>
          <cell r="K7736">
            <v>0</v>
          </cell>
          <cell r="L7736">
            <v>2.5763000000000001E-2</v>
          </cell>
          <cell r="M7736">
            <v>6.2960699999999994E-2</v>
          </cell>
          <cell r="N7736">
            <v>6.2960699999999994E-2</v>
          </cell>
          <cell r="O7736">
            <v>11468</v>
          </cell>
        </row>
        <row r="7737">
          <cell r="A7737" t="str">
            <v>Residential</v>
          </cell>
          <cell r="B7737">
            <v>8</v>
          </cell>
          <cell r="C7737" t="str">
            <v>All</v>
          </cell>
          <cell r="D7737" t="str">
            <v>All</v>
          </cell>
          <cell r="E7737" t="str">
            <v>LCA: Sierra</v>
          </cell>
          <cell r="F7737">
            <v>62.506500000000003</v>
          </cell>
          <cell r="G7737">
            <v>0.78623549999999998</v>
          </cell>
          <cell r="H7737">
            <v>0.87157969999999996</v>
          </cell>
          <cell r="I7737">
            <v>-6.3417000000000001E-2</v>
          </cell>
          <cell r="J7737">
            <v>-2.5949699999999999E-2</v>
          </cell>
          <cell r="K7737">
            <v>0</v>
          </cell>
          <cell r="L7737">
            <v>2.5949699999999999E-2</v>
          </cell>
          <cell r="M7737">
            <v>6.3417000000000001E-2</v>
          </cell>
          <cell r="N7737">
            <v>6.3417000000000001E-2</v>
          </cell>
          <cell r="O7737">
            <v>11468</v>
          </cell>
        </row>
        <row r="7738">
          <cell r="A7738" t="str">
            <v>Residential</v>
          </cell>
          <cell r="B7738">
            <v>9</v>
          </cell>
          <cell r="C7738" t="str">
            <v>All</v>
          </cell>
          <cell r="D7738" t="str">
            <v>All</v>
          </cell>
          <cell r="E7738" t="str">
            <v>LCA: Sierra</v>
          </cell>
          <cell r="F7738">
            <v>70.664500000000004</v>
          </cell>
          <cell r="G7738">
            <v>0.75214479999999995</v>
          </cell>
          <cell r="H7738">
            <v>0.81366959999999999</v>
          </cell>
          <cell r="I7738">
            <v>-6.4540799999999995E-2</v>
          </cell>
          <cell r="J7738">
            <v>-2.6409599999999998E-2</v>
          </cell>
          <cell r="K7738">
            <v>0</v>
          </cell>
          <cell r="L7738">
            <v>2.6409599999999998E-2</v>
          </cell>
          <cell r="M7738">
            <v>6.4540799999999995E-2</v>
          </cell>
          <cell r="N7738">
            <v>6.4540799999999995E-2</v>
          </cell>
          <cell r="O7738">
            <v>11468</v>
          </cell>
        </row>
        <row r="7739">
          <cell r="A7739" t="str">
            <v>Residential</v>
          </cell>
          <cell r="B7739">
            <v>10</v>
          </cell>
          <cell r="C7739" t="str">
            <v>All</v>
          </cell>
          <cell r="D7739" t="str">
            <v>All</v>
          </cell>
          <cell r="E7739" t="str">
            <v>LCA: Sierra</v>
          </cell>
          <cell r="F7739">
            <v>79.658000000000001</v>
          </cell>
          <cell r="G7739">
            <v>0.7707079</v>
          </cell>
          <cell r="H7739">
            <v>0.78142860000000003</v>
          </cell>
          <cell r="I7739">
            <v>-6.8854899999999997E-2</v>
          </cell>
          <cell r="J7739">
            <v>-2.8174899999999999E-2</v>
          </cell>
          <cell r="K7739">
            <v>0</v>
          </cell>
          <cell r="L7739">
            <v>2.8174899999999999E-2</v>
          </cell>
          <cell r="M7739">
            <v>6.8854899999999997E-2</v>
          </cell>
          <cell r="N7739">
            <v>6.8854899999999997E-2</v>
          </cell>
          <cell r="O7739">
            <v>11468</v>
          </cell>
        </row>
        <row r="7740">
          <cell r="A7740" t="str">
            <v>Residential</v>
          </cell>
          <cell r="B7740">
            <v>11</v>
          </cell>
          <cell r="C7740" t="str">
            <v>All</v>
          </cell>
          <cell r="D7740" t="str">
            <v>All</v>
          </cell>
          <cell r="E7740" t="str">
            <v>LCA: Sierra</v>
          </cell>
          <cell r="F7740">
            <v>85.269800000000004</v>
          </cell>
          <cell r="G7740">
            <v>0.84260210000000002</v>
          </cell>
          <cell r="H7740">
            <v>0.93216370000000004</v>
          </cell>
          <cell r="I7740">
            <v>-7.5812299999999999E-2</v>
          </cell>
          <cell r="J7740">
            <v>-3.1021799999999999E-2</v>
          </cell>
          <cell r="K7740">
            <v>0</v>
          </cell>
          <cell r="L7740">
            <v>3.1021799999999999E-2</v>
          </cell>
          <cell r="M7740">
            <v>7.5812299999999999E-2</v>
          </cell>
          <cell r="N7740">
            <v>7.5812299999999999E-2</v>
          </cell>
          <cell r="O7740">
            <v>11468</v>
          </cell>
        </row>
        <row r="7741">
          <cell r="A7741" t="str">
            <v>Residential</v>
          </cell>
          <cell r="B7741">
            <v>12</v>
          </cell>
          <cell r="C7741" t="str">
            <v>All</v>
          </cell>
          <cell r="D7741" t="str">
            <v>All</v>
          </cell>
          <cell r="E7741" t="str">
            <v>LCA: Sierra</v>
          </cell>
          <cell r="F7741">
            <v>87.717200000000005</v>
          </cell>
          <cell r="G7741">
            <v>0.94828889999999999</v>
          </cell>
          <cell r="H7741">
            <v>0.99323309999999998</v>
          </cell>
          <cell r="I7741">
            <v>-6.6392900000000005E-2</v>
          </cell>
          <cell r="J7741">
            <v>-2.7167400000000001E-2</v>
          </cell>
          <cell r="K7741">
            <v>0</v>
          </cell>
          <cell r="L7741">
            <v>2.7167400000000001E-2</v>
          </cell>
          <cell r="M7741">
            <v>6.6392900000000005E-2</v>
          </cell>
          <cell r="N7741">
            <v>6.6392900000000005E-2</v>
          </cell>
          <cell r="O7741">
            <v>11468</v>
          </cell>
        </row>
        <row r="7742">
          <cell r="A7742" t="str">
            <v>Residential</v>
          </cell>
          <cell r="B7742">
            <v>13</v>
          </cell>
          <cell r="C7742" t="str">
            <v>All</v>
          </cell>
          <cell r="D7742" t="str">
            <v>All</v>
          </cell>
          <cell r="E7742" t="str">
            <v>LCA: Sierra</v>
          </cell>
          <cell r="F7742">
            <v>90.052700000000002</v>
          </cell>
          <cell r="G7742">
            <v>1.069849</v>
          </cell>
          <cell r="H7742">
            <v>1.007171</v>
          </cell>
          <cell r="I7742">
            <v>-7.0340100000000003E-2</v>
          </cell>
          <cell r="J7742">
            <v>-2.8782599999999998E-2</v>
          </cell>
          <cell r="K7742">
            <v>0</v>
          </cell>
          <cell r="L7742">
            <v>2.8782599999999998E-2</v>
          </cell>
          <cell r="M7742">
            <v>7.0340100000000003E-2</v>
          </cell>
          <cell r="N7742">
            <v>7.0340100000000003E-2</v>
          </cell>
          <cell r="O7742">
            <v>11468</v>
          </cell>
        </row>
        <row r="7743">
          <cell r="A7743" t="str">
            <v>Residential</v>
          </cell>
          <cell r="B7743">
            <v>14</v>
          </cell>
          <cell r="C7743" t="str">
            <v>All</v>
          </cell>
          <cell r="D7743" t="str">
            <v>All</v>
          </cell>
          <cell r="E7743" t="str">
            <v>LCA: Sierra</v>
          </cell>
          <cell r="F7743">
            <v>91.388199999999998</v>
          </cell>
          <cell r="G7743">
            <v>1.2406299999999999</v>
          </cell>
          <cell r="H7743">
            <v>1.1402369999999999</v>
          </cell>
          <cell r="I7743">
            <v>-9.0634400000000004E-2</v>
          </cell>
          <cell r="J7743">
            <v>-3.7086899999999999E-2</v>
          </cell>
          <cell r="K7743">
            <v>0</v>
          </cell>
          <cell r="L7743">
            <v>3.7086899999999999E-2</v>
          </cell>
          <cell r="M7743">
            <v>9.0634400000000004E-2</v>
          </cell>
          <cell r="N7743">
            <v>9.0634400000000004E-2</v>
          </cell>
          <cell r="O7743">
            <v>11468</v>
          </cell>
        </row>
        <row r="7744">
          <cell r="A7744" t="str">
            <v>Residential</v>
          </cell>
          <cell r="B7744">
            <v>15</v>
          </cell>
          <cell r="C7744" t="str">
            <v>All</v>
          </cell>
          <cell r="D7744" t="str">
            <v>All</v>
          </cell>
          <cell r="E7744" t="str">
            <v>LCA: Sierra</v>
          </cell>
          <cell r="F7744">
            <v>92.723699999999994</v>
          </cell>
          <cell r="G7744">
            <v>1.4474499999999999</v>
          </cell>
          <cell r="H7744">
            <v>1.4760150000000001</v>
          </cell>
          <cell r="I7744">
            <v>-0.1000678</v>
          </cell>
          <cell r="J7744">
            <v>-4.0946900000000001E-2</v>
          </cell>
          <cell r="K7744">
            <v>0</v>
          </cell>
          <cell r="L7744">
            <v>4.0946900000000001E-2</v>
          </cell>
          <cell r="M7744">
            <v>0.1000678</v>
          </cell>
          <cell r="N7744">
            <v>0.1000678</v>
          </cell>
          <cell r="O7744">
            <v>11468</v>
          </cell>
        </row>
        <row r="7745">
          <cell r="A7745" t="str">
            <v>Residential</v>
          </cell>
          <cell r="B7745">
            <v>16</v>
          </cell>
          <cell r="C7745" t="str">
            <v>All</v>
          </cell>
          <cell r="D7745" t="str">
            <v>All</v>
          </cell>
          <cell r="E7745" t="str">
            <v>LCA: Sierra</v>
          </cell>
          <cell r="F7745">
            <v>94.223699999999994</v>
          </cell>
          <cell r="G7745">
            <v>1.713673</v>
          </cell>
          <cell r="H7745">
            <v>1.799587</v>
          </cell>
          <cell r="I7745">
            <v>-9.5489400000000002E-2</v>
          </cell>
          <cell r="J7745">
            <v>-3.9073499999999997E-2</v>
          </cell>
          <cell r="K7745">
            <v>0</v>
          </cell>
          <cell r="L7745">
            <v>3.9073499999999997E-2</v>
          </cell>
          <cell r="M7745">
            <v>9.5489400000000002E-2</v>
          </cell>
          <cell r="N7745">
            <v>9.5489400000000002E-2</v>
          </cell>
          <cell r="O7745">
            <v>11468</v>
          </cell>
        </row>
        <row r="7746">
          <cell r="A7746" t="str">
            <v>Residential</v>
          </cell>
          <cell r="B7746">
            <v>17</v>
          </cell>
          <cell r="C7746" t="str">
            <v>All</v>
          </cell>
          <cell r="D7746" t="str">
            <v>All</v>
          </cell>
          <cell r="E7746" t="str">
            <v>LCA: Sierra</v>
          </cell>
          <cell r="F7746">
            <v>94.059200000000004</v>
          </cell>
          <cell r="G7746">
            <v>1.9581029999999999</v>
          </cell>
          <cell r="H7746">
            <v>1.8966620000000001</v>
          </cell>
          <cell r="I7746">
            <v>-8.4015199999999998E-2</v>
          </cell>
          <cell r="J7746">
            <v>-3.4378300000000001E-2</v>
          </cell>
          <cell r="K7746">
            <v>0</v>
          </cell>
          <cell r="L7746">
            <v>3.4378300000000001E-2</v>
          </cell>
          <cell r="M7746">
            <v>8.4015199999999998E-2</v>
          </cell>
          <cell r="N7746">
            <v>8.4015199999999998E-2</v>
          </cell>
          <cell r="O7746">
            <v>11468</v>
          </cell>
        </row>
        <row r="7747">
          <cell r="A7747" t="str">
            <v>Residential</v>
          </cell>
          <cell r="B7747">
            <v>18</v>
          </cell>
          <cell r="C7747" t="str">
            <v>All</v>
          </cell>
          <cell r="D7747" t="str">
            <v>All</v>
          </cell>
          <cell r="E7747" t="str">
            <v>LCA: Sierra</v>
          </cell>
          <cell r="F7747">
            <v>93.006500000000003</v>
          </cell>
          <cell r="G7747">
            <v>2.2038769999999999</v>
          </cell>
          <cell r="H7747">
            <v>2.1776599999999999</v>
          </cell>
          <cell r="I7747">
            <v>-0.1007989</v>
          </cell>
          <cell r="J7747">
            <v>-4.1246100000000001E-2</v>
          </cell>
          <cell r="K7747">
            <v>0</v>
          </cell>
          <cell r="L7747">
            <v>4.1246100000000001E-2</v>
          </cell>
          <cell r="M7747">
            <v>0.1007989</v>
          </cell>
          <cell r="N7747">
            <v>0.1007989</v>
          </cell>
          <cell r="O7747">
            <v>11468</v>
          </cell>
        </row>
        <row r="7748">
          <cell r="A7748" t="str">
            <v>Residential</v>
          </cell>
          <cell r="B7748">
            <v>19</v>
          </cell>
          <cell r="C7748" t="str">
            <v>All</v>
          </cell>
          <cell r="D7748" t="str">
            <v>All</v>
          </cell>
          <cell r="E7748" t="str">
            <v>LCA: Sierra</v>
          </cell>
          <cell r="F7748">
            <v>89.289299999999997</v>
          </cell>
          <cell r="G7748">
            <v>2.2165840000000001</v>
          </cell>
          <cell r="H7748">
            <v>2.2390650000000001</v>
          </cell>
          <cell r="I7748">
            <v>-0.1079797</v>
          </cell>
          <cell r="J7748">
            <v>-4.4184399999999999E-2</v>
          </cell>
          <cell r="K7748">
            <v>0</v>
          </cell>
          <cell r="L7748">
            <v>4.4184399999999999E-2</v>
          </cell>
          <cell r="M7748">
            <v>0.1079797</v>
          </cell>
          <cell r="N7748">
            <v>0.1079797</v>
          </cell>
          <cell r="O7748">
            <v>11468</v>
          </cell>
        </row>
        <row r="7749">
          <cell r="A7749" t="str">
            <v>Residential</v>
          </cell>
          <cell r="B7749">
            <v>20</v>
          </cell>
          <cell r="C7749" t="str">
            <v>All</v>
          </cell>
          <cell r="D7749" t="str">
            <v>All</v>
          </cell>
          <cell r="E7749" t="str">
            <v>LCA: Sierra</v>
          </cell>
          <cell r="F7749">
            <v>80.631299999999996</v>
          </cell>
          <cell r="G7749">
            <v>1.9611749999999999</v>
          </cell>
          <cell r="H7749">
            <v>2.4479039999999999</v>
          </cell>
          <cell r="I7749">
            <v>-7.0471099999999995E-2</v>
          </cell>
          <cell r="J7749">
            <v>-2.8836199999999999E-2</v>
          </cell>
          <cell r="K7749">
            <v>0</v>
          </cell>
          <cell r="L7749">
            <v>2.8836199999999999E-2</v>
          </cell>
          <cell r="M7749">
            <v>7.0471099999999995E-2</v>
          </cell>
          <cell r="N7749">
            <v>7.0471099999999995E-2</v>
          </cell>
          <cell r="O7749">
            <v>11468</v>
          </cell>
        </row>
        <row r="7750">
          <cell r="A7750" t="str">
            <v>Residential</v>
          </cell>
          <cell r="B7750">
            <v>21</v>
          </cell>
          <cell r="C7750" t="str">
            <v>All</v>
          </cell>
          <cell r="D7750" t="str">
            <v>All</v>
          </cell>
          <cell r="E7750" t="str">
            <v>LCA: Sierra</v>
          </cell>
          <cell r="F7750">
            <v>75.243200000000002</v>
          </cell>
          <cell r="G7750">
            <v>1.721392</v>
          </cell>
          <cell r="H7750">
            <v>2.0455809999999999</v>
          </cell>
          <cell r="I7750">
            <v>-6.8376199999999998E-2</v>
          </cell>
          <cell r="J7750">
            <v>-2.7979E-2</v>
          </cell>
          <cell r="K7750">
            <v>0</v>
          </cell>
          <cell r="L7750">
            <v>2.7979E-2</v>
          </cell>
          <cell r="M7750">
            <v>6.8376199999999998E-2</v>
          </cell>
          <cell r="N7750">
            <v>6.8376199999999998E-2</v>
          </cell>
          <cell r="O7750">
            <v>11468</v>
          </cell>
        </row>
        <row r="7751">
          <cell r="A7751" t="str">
            <v>Residential</v>
          </cell>
          <cell r="B7751">
            <v>22</v>
          </cell>
          <cell r="C7751" t="str">
            <v>All</v>
          </cell>
          <cell r="D7751" t="str">
            <v>All</v>
          </cell>
          <cell r="E7751" t="str">
            <v>LCA: Sierra</v>
          </cell>
          <cell r="F7751">
            <v>71.631299999999996</v>
          </cell>
          <cell r="G7751">
            <v>1.4078930000000001</v>
          </cell>
          <cell r="H7751">
            <v>1.5430759999999999</v>
          </cell>
          <cell r="I7751">
            <v>-6.7003900000000005E-2</v>
          </cell>
          <cell r="J7751">
            <v>-2.7417500000000001E-2</v>
          </cell>
          <cell r="K7751">
            <v>0</v>
          </cell>
          <cell r="L7751">
            <v>2.7417500000000001E-2</v>
          </cell>
          <cell r="M7751">
            <v>6.7003900000000005E-2</v>
          </cell>
          <cell r="N7751">
            <v>6.7003900000000005E-2</v>
          </cell>
          <cell r="O7751">
            <v>11468</v>
          </cell>
        </row>
        <row r="7752">
          <cell r="A7752" t="str">
            <v>Residential</v>
          </cell>
          <cell r="B7752">
            <v>23</v>
          </cell>
          <cell r="C7752" t="str">
            <v>All</v>
          </cell>
          <cell r="D7752" t="str">
            <v>All</v>
          </cell>
          <cell r="E7752" t="str">
            <v>LCA: Sierra</v>
          </cell>
          <cell r="F7752">
            <v>70.407700000000006</v>
          </cell>
          <cell r="G7752">
            <v>1.0887039999999999</v>
          </cell>
          <cell r="H7752">
            <v>1.2317419999999999</v>
          </cell>
          <cell r="I7752">
            <v>-6.5892400000000004E-2</v>
          </cell>
          <cell r="J7752">
            <v>-2.6962699999999999E-2</v>
          </cell>
          <cell r="K7752">
            <v>0</v>
          </cell>
          <cell r="L7752">
            <v>2.6962699999999999E-2</v>
          </cell>
          <cell r="M7752">
            <v>6.5892400000000004E-2</v>
          </cell>
          <cell r="N7752">
            <v>6.5892400000000004E-2</v>
          </cell>
          <cell r="O7752">
            <v>11468</v>
          </cell>
        </row>
        <row r="7753">
          <cell r="A7753" t="str">
            <v>Residential</v>
          </cell>
          <cell r="B7753">
            <v>24</v>
          </cell>
          <cell r="C7753" t="str">
            <v>All</v>
          </cell>
          <cell r="D7753" t="str">
            <v>All</v>
          </cell>
          <cell r="E7753" t="str">
            <v>LCA: Sierra</v>
          </cell>
          <cell r="F7753">
            <v>68.7958</v>
          </cell>
          <cell r="G7753">
            <v>0.76310860000000003</v>
          </cell>
          <cell r="H7753">
            <v>0.88719789999999998</v>
          </cell>
          <cell r="I7753">
            <v>-6.5542600000000006E-2</v>
          </cell>
          <cell r="J7753">
            <v>-2.68195E-2</v>
          </cell>
          <cell r="K7753">
            <v>0</v>
          </cell>
          <cell r="L7753">
            <v>2.68195E-2</v>
          </cell>
          <cell r="M7753">
            <v>6.5542600000000006E-2</v>
          </cell>
          <cell r="N7753">
            <v>6.5542600000000006E-2</v>
          </cell>
          <cell r="O7753">
            <v>11468</v>
          </cell>
        </row>
        <row r="7754">
          <cell r="A7754" t="str">
            <v>Residential</v>
          </cell>
          <cell r="B7754">
            <v>1</v>
          </cell>
          <cell r="C7754" t="str">
            <v>All</v>
          </cell>
          <cell r="D7754" t="str">
            <v>All</v>
          </cell>
          <cell r="E7754" t="str">
            <v>LCA: Stockton</v>
          </cell>
          <cell r="F7754">
            <v>71.441199999999995</v>
          </cell>
          <cell r="G7754">
            <v>0.75695190000000001</v>
          </cell>
          <cell r="H7754">
            <v>0.78252940000000004</v>
          </cell>
          <cell r="I7754">
            <v>-5.7121600000000002E-2</v>
          </cell>
          <cell r="J7754">
            <v>-2.3373700000000001E-2</v>
          </cell>
          <cell r="K7754">
            <v>0</v>
          </cell>
          <cell r="L7754">
            <v>2.3373700000000001E-2</v>
          </cell>
          <cell r="M7754">
            <v>5.7121600000000002E-2</v>
          </cell>
          <cell r="N7754">
            <v>5.7121600000000002E-2</v>
          </cell>
          <cell r="O7754">
            <v>11673</v>
          </cell>
        </row>
        <row r="7755">
          <cell r="A7755" t="str">
            <v>Residential</v>
          </cell>
          <cell r="B7755">
            <v>2</v>
          </cell>
          <cell r="C7755" t="str">
            <v>All</v>
          </cell>
          <cell r="D7755" t="str">
            <v>All</v>
          </cell>
          <cell r="E7755" t="str">
            <v>LCA: Stockton</v>
          </cell>
          <cell r="F7755">
            <v>69.941199999999995</v>
          </cell>
          <cell r="G7755">
            <v>0.66548750000000001</v>
          </cell>
          <cell r="H7755">
            <v>0.69040319999999999</v>
          </cell>
          <cell r="I7755">
            <v>-5.6879600000000002E-2</v>
          </cell>
          <cell r="J7755">
            <v>-2.3274699999999999E-2</v>
          </cell>
          <cell r="K7755">
            <v>0</v>
          </cell>
          <cell r="L7755">
            <v>2.3274699999999999E-2</v>
          </cell>
          <cell r="M7755">
            <v>5.6879600000000002E-2</v>
          </cell>
          <cell r="N7755">
            <v>5.6879600000000002E-2</v>
          </cell>
          <cell r="O7755">
            <v>11673</v>
          </cell>
        </row>
        <row r="7756">
          <cell r="A7756" t="str">
            <v>Residential</v>
          </cell>
          <cell r="B7756">
            <v>3</v>
          </cell>
          <cell r="C7756" t="str">
            <v>All</v>
          </cell>
          <cell r="D7756" t="str">
            <v>All</v>
          </cell>
          <cell r="E7756" t="str">
            <v>LCA: Stockton</v>
          </cell>
          <cell r="F7756">
            <v>70.329400000000007</v>
          </cell>
          <cell r="G7756">
            <v>0.61999579999999999</v>
          </cell>
          <cell r="H7756">
            <v>0.65194490000000005</v>
          </cell>
          <cell r="I7756">
            <v>-5.6037900000000002E-2</v>
          </cell>
          <cell r="J7756">
            <v>-2.2930200000000001E-2</v>
          </cell>
          <cell r="K7756">
            <v>0</v>
          </cell>
          <cell r="L7756">
            <v>2.2930200000000001E-2</v>
          </cell>
          <cell r="M7756">
            <v>5.6037900000000002E-2</v>
          </cell>
          <cell r="N7756">
            <v>5.6037900000000002E-2</v>
          </cell>
          <cell r="O7756">
            <v>11673</v>
          </cell>
        </row>
        <row r="7757">
          <cell r="A7757" t="str">
            <v>Residential</v>
          </cell>
          <cell r="B7757">
            <v>4</v>
          </cell>
          <cell r="C7757" t="str">
            <v>All</v>
          </cell>
          <cell r="D7757" t="str">
            <v>All</v>
          </cell>
          <cell r="E7757" t="str">
            <v>LCA: Stockton</v>
          </cell>
          <cell r="F7757">
            <v>69.885300000000001</v>
          </cell>
          <cell r="G7757">
            <v>0.64040209999999997</v>
          </cell>
          <cell r="H7757">
            <v>0.60810379999999997</v>
          </cell>
          <cell r="I7757">
            <v>-5.7717200000000003E-2</v>
          </cell>
          <cell r="J7757">
            <v>-2.36174E-2</v>
          </cell>
          <cell r="K7757">
            <v>0</v>
          </cell>
          <cell r="L7757">
            <v>2.36174E-2</v>
          </cell>
          <cell r="M7757">
            <v>5.7717200000000003E-2</v>
          </cell>
          <cell r="N7757">
            <v>5.7717200000000003E-2</v>
          </cell>
          <cell r="O7757">
            <v>11673</v>
          </cell>
        </row>
        <row r="7758">
          <cell r="A7758" t="str">
            <v>Residential</v>
          </cell>
          <cell r="B7758">
            <v>5</v>
          </cell>
          <cell r="C7758" t="str">
            <v>All</v>
          </cell>
          <cell r="D7758" t="str">
            <v>All</v>
          </cell>
          <cell r="E7758" t="str">
            <v>LCA: Stockton</v>
          </cell>
          <cell r="F7758">
            <v>68.108800000000002</v>
          </cell>
          <cell r="G7758">
            <v>0.59559519999999999</v>
          </cell>
          <cell r="H7758">
            <v>0.59475849999999997</v>
          </cell>
          <cell r="I7758">
            <v>-5.6136800000000001E-2</v>
          </cell>
          <cell r="J7758">
            <v>-2.29707E-2</v>
          </cell>
          <cell r="K7758">
            <v>0</v>
          </cell>
          <cell r="L7758">
            <v>2.29707E-2</v>
          </cell>
          <cell r="M7758">
            <v>5.6136800000000001E-2</v>
          </cell>
          <cell r="N7758">
            <v>5.6136800000000001E-2</v>
          </cell>
          <cell r="O7758">
            <v>11673</v>
          </cell>
        </row>
        <row r="7759">
          <cell r="A7759" t="str">
            <v>Residential</v>
          </cell>
          <cell r="B7759">
            <v>6</v>
          </cell>
          <cell r="C7759" t="str">
            <v>All</v>
          </cell>
          <cell r="D7759" t="str">
            <v>All</v>
          </cell>
          <cell r="E7759" t="str">
            <v>LCA: Stockton</v>
          </cell>
          <cell r="F7759">
            <v>67.108800000000002</v>
          </cell>
          <cell r="G7759">
            <v>0.64566060000000003</v>
          </cell>
          <cell r="H7759">
            <v>0.65247219999999995</v>
          </cell>
          <cell r="I7759">
            <v>-5.5941900000000003E-2</v>
          </cell>
          <cell r="J7759">
            <v>-2.2891000000000002E-2</v>
          </cell>
          <cell r="K7759">
            <v>0</v>
          </cell>
          <cell r="L7759">
            <v>2.2891000000000002E-2</v>
          </cell>
          <cell r="M7759">
            <v>5.5941900000000003E-2</v>
          </cell>
          <cell r="N7759">
            <v>5.5941900000000003E-2</v>
          </cell>
          <cell r="O7759">
            <v>11673</v>
          </cell>
        </row>
        <row r="7760">
          <cell r="A7760" t="str">
            <v>Residential</v>
          </cell>
          <cell r="B7760">
            <v>7</v>
          </cell>
          <cell r="C7760" t="str">
            <v>All</v>
          </cell>
          <cell r="D7760" t="str">
            <v>All</v>
          </cell>
          <cell r="E7760" t="str">
            <v>LCA: Stockton</v>
          </cell>
          <cell r="F7760">
            <v>65.276499999999999</v>
          </cell>
          <cell r="G7760">
            <v>0.75656820000000002</v>
          </cell>
          <cell r="H7760">
            <v>0.8082992</v>
          </cell>
          <cell r="I7760">
            <v>-5.6015000000000002E-2</v>
          </cell>
          <cell r="J7760">
            <v>-2.2920900000000001E-2</v>
          </cell>
          <cell r="K7760">
            <v>0</v>
          </cell>
          <cell r="L7760">
            <v>2.2920900000000001E-2</v>
          </cell>
          <cell r="M7760">
            <v>5.6015000000000002E-2</v>
          </cell>
          <cell r="N7760">
            <v>5.6015000000000002E-2</v>
          </cell>
          <cell r="O7760">
            <v>11673</v>
          </cell>
        </row>
        <row r="7761">
          <cell r="A7761" t="str">
            <v>Residential</v>
          </cell>
          <cell r="B7761">
            <v>8</v>
          </cell>
          <cell r="C7761" t="str">
            <v>All</v>
          </cell>
          <cell r="D7761" t="str">
            <v>All</v>
          </cell>
          <cell r="E7761" t="str">
            <v>LCA: Stockton</v>
          </cell>
          <cell r="F7761">
            <v>65.611800000000002</v>
          </cell>
          <cell r="G7761">
            <v>0.80059979999999997</v>
          </cell>
          <cell r="H7761">
            <v>0.83643380000000001</v>
          </cell>
          <cell r="I7761">
            <v>-5.6204900000000002E-2</v>
          </cell>
          <cell r="J7761">
            <v>-2.2998600000000001E-2</v>
          </cell>
          <cell r="K7761">
            <v>0</v>
          </cell>
          <cell r="L7761">
            <v>2.2998600000000001E-2</v>
          </cell>
          <cell r="M7761">
            <v>5.6204900000000002E-2</v>
          </cell>
          <cell r="N7761">
            <v>5.6204900000000002E-2</v>
          </cell>
          <cell r="O7761">
            <v>11673</v>
          </cell>
        </row>
        <row r="7762">
          <cell r="A7762" t="str">
            <v>Residential</v>
          </cell>
          <cell r="B7762">
            <v>9</v>
          </cell>
          <cell r="C7762" t="str">
            <v>All</v>
          </cell>
          <cell r="D7762" t="str">
            <v>All</v>
          </cell>
          <cell r="E7762" t="str">
            <v>LCA: Stockton</v>
          </cell>
          <cell r="F7762">
            <v>70.003</v>
          </cell>
          <cell r="G7762">
            <v>0.77880289999999996</v>
          </cell>
          <cell r="H7762">
            <v>0.87374810000000003</v>
          </cell>
          <cell r="I7762">
            <v>-5.69191E-2</v>
          </cell>
          <cell r="J7762">
            <v>-2.32908E-2</v>
          </cell>
          <cell r="K7762">
            <v>0</v>
          </cell>
          <cell r="L7762">
            <v>2.32908E-2</v>
          </cell>
          <cell r="M7762">
            <v>5.69191E-2</v>
          </cell>
          <cell r="N7762">
            <v>5.69191E-2</v>
          </cell>
          <cell r="O7762">
            <v>11673</v>
          </cell>
        </row>
        <row r="7763">
          <cell r="A7763" t="str">
            <v>Residential</v>
          </cell>
          <cell r="B7763">
            <v>10</v>
          </cell>
          <cell r="C7763" t="str">
            <v>All</v>
          </cell>
          <cell r="D7763" t="str">
            <v>All</v>
          </cell>
          <cell r="E7763" t="str">
            <v>LCA: Stockton</v>
          </cell>
          <cell r="F7763">
            <v>75.726500000000001</v>
          </cell>
          <cell r="G7763">
            <v>0.83040610000000004</v>
          </cell>
          <cell r="H7763">
            <v>0.77070050000000001</v>
          </cell>
          <cell r="I7763">
            <v>-5.8150199999999999E-2</v>
          </cell>
          <cell r="J7763">
            <v>-2.3794599999999999E-2</v>
          </cell>
          <cell r="K7763">
            <v>0</v>
          </cell>
          <cell r="L7763">
            <v>2.3794599999999999E-2</v>
          </cell>
          <cell r="M7763">
            <v>5.8150199999999999E-2</v>
          </cell>
          <cell r="N7763">
            <v>5.8150199999999999E-2</v>
          </cell>
          <cell r="O7763">
            <v>11673</v>
          </cell>
        </row>
        <row r="7764">
          <cell r="A7764" t="str">
            <v>Residential</v>
          </cell>
          <cell r="B7764">
            <v>11</v>
          </cell>
          <cell r="C7764" t="str">
            <v>All</v>
          </cell>
          <cell r="D7764" t="str">
            <v>All</v>
          </cell>
          <cell r="E7764" t="str">
            <v>LCA: Stockton</v>
          </cell>
          <cell r="F7764">
            <v>78.505899999999997</v>
          </cell>
          <cell r="G7764">
            <v>0.84620200000000001</v>
          </cell>
          <cell r="H7764">
            <v>0.80466519999999997</v>
          </cell>
          <cell r="I7764">
            <v>-5.8938299999999999E-2</v>
          </cell>
          <cell r="J7764">
            <v>-2.4117099999999999E-2</v>
          </cell>
          <cell r="K7764">
            <v>0</v>
          </cell>
          <cell r="L7764">
            <v>2.4117099999999999E-2</v>
          </cell>
          <cell r="M7764">
            <v>5.8938299999999999E-2</v>
          </cell>
          <cell r="N7764">
            <v>5.8938299999999999E-2</v>
          </cell>
          <cell r="O7764">
            <v>11673</v>
          </cell>
        </row>
        <row r="7765">
          <cell r="A7765" t="str">
            <v>Residential</v>
          </cell>
          <cell r="B7765">
            <v>12</v>
          </cell>
          <cell r="C7765" t="str">
            <v>All</v>
          </cell>
          <cell r="D7765" t="str">
            <v>All</v>
          </cell>
          <cell r="E7765" t="str">
            <v>LCA: Stockton</v>
          </cell>
          <cell r="F7765">
            <v>82.45</v>
          </cell>
          <cell r="G7765">
            <v>0.95678129999999995</v>
          </cell>
          <cell r="H7765">
            <v>0.97685299999999997</v>
          </cell>
          <cell r="I7765">
            <v>-5.9522499999999999E-2</v>
          </cell>
          <cell r="J7765">
            <v>-2.4356099999999999E-2</v>
          </cell>
          <cell r="K7765">
            <v>0</v>
          </cell>
          <cell r="L7765">
            <v>2.4356099999999999E-2</v>
          </cell>
          <cell r="M7765">
            <v>5.9522499999999999E-2</v>
          </cell>
          <cell r="N7765">
            <v>5.9522499999999999E-2</v>
          </cell>
          <cell r="O7765">
            <v>11673</v>
          </cell>
        </row>
        <row r="7766">
          <cell r="A7766" t="str">
            <v>Residential</v>
          </cell>
          <cell r="B7766">
            <v>13</v>
          </cell>
          <cell r="C7766" t="str">
            <v>All</v>
          </cell>
          <cell r="D7766" t="str">
            <v>All</v>
          </cell>
          <cell r="E7766" t="str">
            <v>LCA: Stockton</v>
          </cell>
          <cell r="F7766">
            <v>85.726500000000001</v>
          </cell>
          <cell r="G7766">
            <v>1.1125210000000001</v>
          </cell>
          <cell r="H7766">
            <v>1.0923119999999999</v>
          </cell>
          <cell r="I7766">
            <v>-6.1259099999999997E-2</v>
          </cell>
          <cell r="J7766">
            <v>-2.5066700000000001E-2</v>
          </cell>
          <cell r="K7766">
            <v>0</v>
          </cell>
          <cell r="L7766">
            <v>2.5066700000000001E-2</v>
          </cell>
          <cell r="M7766">
            <v>6.1259099999999997E-2</v>
          </cell>
          <cell r="N7766">
            <v>6.1259099999999997E-2</v>
          </cell>
          <cell r="O7766">
            <v>11673</v>
          </cell>
        </row>
        <row r="7767">
          <cell r="A7767" t="str">
            <v>Residential</v>
          </cell>
          <cell r="B7767">
            <v>14</v>
          </cell>
          <cell r="C7767" t="str">
            <v>All</v>
          </cell>
          <cell r="D7767" t="str">
            <v>All</v>
          </cell>
          <cell r="E7767" t="str">
            <v>LCA: Stockton</v>
          </cell>
          <cell r="F7767">
            <v>90.391199999999998</v>
          </cell>
          <cell r="G7767">
            <v>1.334398</v>
          </cell>
          <cell r="H7767">
            <v>1.3271059999999999</v>
          </cell>
          <cell r="I7767">
            <v>-6.0653600000000002E-2</v>
          </cell>
          <cell r="J7767">
            <v>-2.4819000000000001E-2</v>
          </cell>
          <cell r="K7767">
            <v>0</v>
          </cell>
          <cell r="L7767">
            <v>2.4819000000000001E-2</v>
          </cell>
          <cell r="M7767">
            <v>6.0653600000000002E-2</v>
          </cell>
          <cell r="N7767">
            <v>6.0653600000000002E-2</v>
          </cell>
          <cell r="O7767">
            <v>11673</v>
          </cell>
        </row>
        <row r="7768">
          <cell r="A7768" t="str">
            <v>Residential</v>
          </cell>
          <cell r="B7768">
            <v>15</v>
          </cell>
          <cell r="C7768" t="str">
            <v>All</v>
          </cell>
          <cell r="D7768" t="str">
            <v>All</v>
          </cell>
          <cell r="E7768" t="str">
            <v>LCA: Stockton</v>
          </cell>
          <cell r="F7768">
            <v>94.167699999999996</v>
          </cell>
          <cell r="G7768">
            <v>1.5937840000000001</v>
          </cell>
          <cell r="H7768">
            <v>1.6427510000000001</v>
          </cell>
          <cell r="I7768">
            <v>-6.1620800000000003E-2</v>
          </cell>
          <cell r="J7768">
            <v>-2.52147E-2</v>
          </cell>
          <cell r="K7768">
            <v>0</v>
          </cell>
          <cell r="L7768">
            <v>2.52147E-2</v>
          </cell>
          <cell r="M7768">
            <v>6.1620800000000003E-2</v>
          </cell>
          <cell r="N7768">
            <v>6.1620800000000003E-2</v>
          </cell>
          <cell r="O7768">
            <v>11673</v>
          </cell>
        </row>
        <row r="7769">
          <cell r="A7769" t="str">
            <v>Residential</v>
          </cell>
          <cell r="B7769">
            <v>16</v>
          </cell>
          <cell r="C7769" t="str">
            <v>All</v>
          </cell>
          <cell r="D7769" t="str">
            <v>All</v>
          </cell>
          <cell r="E7769" t="str">
            <v>LCA: Stockton</v>
          </cell>
          <cell r="F7769">
            <v>95.555899999999994</v>
          </cell>
          <cell r="G7769">
            <v>1.9260299999999999</v>
          </cell>
          <cell r="H7769">
            <v>1.7893509999999999</v>
          </cell>
          <cell r="I7769">
            <v>-6.3893400000000003E-2</v>
          </cell>
          <cell r="J7769">
            <v>-2.61447E-2</v>
          </cell>
          <cell r="K7769">
            <v>0</v>
          </cell>
          <cell r="L7769">
            <v>2.61447E-2</v>
          </cell>
          <cell r="M7769">
            <v>6.3893400000000003E-2</v>
          </cell>
          <cell r="N7769">
            <v>6.3893400000000003E-2</v>
          </cell>
          <cell r="O7769">
            <v>11673</v>
          </cell>
        </row>
        <row r="7770">
          <cell r="A7770" t="str">
            <v>Residential</v>
          </cell>
          <cell r="B7770">
            <v>17</v>
          </cell>
          <cell r="C7770" t="str">
            <v>All</v>
          </cell>
          <cell r="D7770" t="str">
            <v>All</v>
          </cell>
          <cell r="E7770" t="str">
            <v>LCA: Stockton</v>
          </cell>
          <cell r="F7770">
            <v>95.944100000000006</v>
          </cell>
          <cell r="G7770">
            <v>2.2268430000000001</v>
          </cell>
          <cell r="H7770">
            <v>1.9840549999999999</v>
          </cell>
          <cell r="I7770">
            <v>-6.3770300000000002E-2</v>
          </cell>
          <cell r="J7770">
            <v>-2.6094300000000001E-2</v>
          </cell>
          <cell r="K7770">
            <v>0</v>
          </cell>
          <cell r="L7770">
            <v>2.6094300000000001E-2</v>
          </cell>
          <cell r="M7770">
            <v>6.3770300000000002E-2</v>
          </cell>
          <cell r="N7770">
            <v>6.3770300000000002E-2</v>
          </cell>
          <cell r="O7770">
            <v>11673</v>
          </cell>
        </row>
        <row r="7771">
          <cell r="A7771" t="str">
            <v>Residential</v>
          </cell>
          <cell r="B7771">
            <v>18</v>
          </cell>
          <cell r="C7771" t="str">
            <v>All</v>
          </cell>
          <cell r="D7771" t="str">
            <v>All</v>
          </cell>
          <cell r="E7771" t="str">
            <v>LCA: Stockton</v>
          </cell>
          <cell r="F7771">
            <v>95.276499999999999</v>
          </cell>
          <cell r="G7771">
            <v>2.430272</v>
          </cell>
          <cell r="H7771">
            <v>2.326111</v>
          </cell>
          <cell r="I7771">
            <v>-6.3878799999999999E-2</v>
          </cell>
          <cell r="J7771">
            <v>-2.6138700000000001E-2</v>
          </cell>
          <cell r="K7771">
            <v>0</v>
          </cell>
          <cell r="L7771">
            <v>2.6138700000000001E-2</v>
          </cell>
          <cell r="M7771">
            <v>6.3878799999999999E-2</v>
          </cell>
          <cell r="N7771">
            <v>6.3878799999999999E-2</v>
          </cell>
          <cell r="O7771">
            <v>11673</v>
          </cell>
        </row>
        <row r="7772">
          <cell r="A7772" t="str">
            <v>Residential</v>
          </cell>
          <cell r="B7772">
            <v>19</v>
          </cell>
          <cell r="C7772" t="str">
            <v>All</v>
          </cell>
          <cell r="D7772" t="str">
            <v>All</v>
          </cell>
          <cell r="E7772" t="str">
            <v>LCA: Stockton</v>
          </cell>
          <cell r="F7772">
            <v>94.108800000000002</v>
          </cell>
          <cell r="G7772">
            <v>2.4367429999999999</v>
          </cell>
          <cell r="H7772">
            <v>2.3758789999999999</v>
          </cell>
          <cell r="I7772">
            <v>-6.4306600000000005E-2</v>
          </cell>
          <cell r="J7772">
            <v>-2.6313699999999999E-2</v>
          </cell>
          <cell r="K7772">
            <v>0</v>
          </cell>
          <cell r="L7772">
            <v>2.6313699999999999E-2</v>
          </cell>
          <cell r="M7772">
            <v>6.4306600000000005E-2</v>
          </cell>
          <cell r="N7772">
            <v>6.4306600000000005E-2</v>
          </cell>
          <cell r="O7772">
            <v>11673</v>
          </cell>
        </row>
        <row r="7773">
          <cell r="A7773" t="str">
            <v>Residential</v>
          </cell>
          <cell r="B7773">
            <v>20</v>
          </cell>
          <cell r="C7773" t="str">
            <v>All</v>
          </cell>
          <cell r="D7773" t="str">
            <v>All</v>
          </cell>
          <cell r="E7773" t="str">
            <v>LCA: Stockton</v>
          </cell>
          <cell r="F7773">
            <v>91.773499999999999</v>
          </cell>
          <cell r="G7773">
            <v>2.246775</v>
          </cell>
          <cell r="H7773">
            <v>2.7127629999999998</v>
          </cell>
          <cell r="I7773">
            <v>-6.6849599999999995E-2</v>
          </cell>
          <cell r="J7773">
            <v>-2.7354300000000002E-2</v>
          </cell>
          <cell r="K7773">
            <v>0</v>
          </cell>
          <cell r="L7773">
            <v>2.7354300000000002E-2</v>
          </cell>
          <cell r="M7773">
            <v>6.6849599999999995E-2</v>
          </cell>
          <cell r="N7773">
            <v>6.6849599999999995E-2</v>
          </cell>
          <cell r="O7773">
            <v>11673</v>
          </cell>
        </row>
        <row r="7774">
          <cell r="A7774" t="str">
            <v>Residential</v>
          </cell>
          <cell r="B7774">
            <v>21</v>
          </cell>
          <cell r="C7774" t="str">
            <v>All</v>
          </cell>
          <cell r="D7774" t="str">
            <v>All</v>
          </cell>
          <cell r="E7774" t="str">
            <v>LCA: Stockton</v>
          </cell>
          <cell r="F7774">
            <v>87.441199999999995</v>
          </cell>
          <cell r="G7774">
            <v>2.0987200000000001</v>
          </cell>
          <cell r="H7774">
            <v>2.4461080000000002</v>
          </cell>
          <cell r="I7774">
            <v>-6.5566600000000003E-2</v>
          </cell>
          <cell r="J7774">
            <v>-2.68293E-2</v>
          </cell>
          <cell r="K7774">
            <v>0</v>
          </cell>
          <cell r="L7774">
            <v>2.68293E-2</v>
          </cell>
          <cell r="M7774">
            <v>6.5566600000000003E-2</v>
          </cell>
          <cell r="N7774">
            <v>6.5566600000000003E-2</v>
          </cell>
          <cell r="O7774">
            <v>11673</v>
          </cell>
        </row>
        <row r="7775">
          <cell r="A7775" t="str">
            <v>Residential</v>
          </cell>
          <cell r="B7775">
            <v>22</v>
          </cell>
          <cell r="C7775" t="str">
            <v>All</v>
          </cell>
          <cell r="D7775" t="str">
            <v>All</v>
          </cell>
          <cell r="E7775" t="str">
            <v>LCA: Stockton</v>
          </cell>
          <cell r="F7775">
            <v>83.994100000000003</v>
          </cell>
          <cell r="G7775">
            <v>1.7215659999999999</v>
          </cell>
          <cell r="H7775">
            <v>1.905904</v>
          </cell>
          <cell r="I7775">
            <v>-7.0258100000000004E-2</v>
          </cell>
          <cell r="J7775">
            <v>-2.8749E-2</v>
          </cell>
          <cell r="K7775">
            <v>0</v>
          </cell>
          <cell r="L7775">
            <v>2.8749E-2</v>
          </cell>
          <cell r="M7775">
            <v>7.0258100000000004E-2</v>
          </cell>
          <cell r="N7775">
            <v>7.0258100000000004E-2</v>
          </cell>
          <cell r="O7775">
            <v>11673</v>
          </cell>
        </row>
        <row r="7776">
          <cell r="A7776" t="str">
            <v>Residential</v>
          </cell>
          <cell r="B7776">
            <v>23</v>
          </cell>
          <cell r="C7776" t="str">
            <v>All</v>
          </cell>
          <cell r="D7776" t="str">
            <v>All</v>
          </cell>
          <cell r="E7776" t="str">
            <v>LCA: Stockton</v>
          </cell>
          <cell r="F7776">
            <v>80.217600000000004</v>
          </cell>
          <cell r="G7776">
            <v>1.387437</v>
          </cell>
          <cell r="H7776">
            <v>1.4217569999999999</v>
          </cell>
          <cell r="I7776">
            <v>-6.3037700000000002E-2</v>
          </cell>
          <cell r="J7776">
            <v>-2.5794500000000001E-2</v>
          </cell>
          <cell r="K7776">
            <v>0</v>
          </cell>
          <cell r="L7776">
            <v>2.5794500000000001E-2</v>
          </cell>
          <cell r="M7776">
            <v>6.3037700000000002E-2</v>
          </cell>
          <cell r="N7776">
            <v>6.3037700000000002E-2</v>
          </cell>
          <cell r="O7776">
            <v>11673</v>
          </cell>
        </row>
        <row r="7777">
          <cell r="A7777" t="str">
            <v>Residential</v>
          </cell>
          <cell r="B7777">
            <v>24</v>
          </cell>
          <cell r="C7777" t="str">
            <v>All</v>
          </cell>
          <cell r="D7777" t="str">
            <v>All</v>
          </cell>
          <cell r="E7777" t="str">
            <v>LCA: Stockton</v>
          </cell>
          <cell r="F7777">
            <v>78.273499999999999</v>
          </cell>
          <cell r="G7777">
            <v>1.1044179999999999</v>
          </cell>
          <cell r="H7777">
            <v>1.1361540000000001</v>
          </cell>
          <cell r="I7777">
            <v>-6.0283299999999998E-2</v>
          </cell>
          <cell r="J7777">
            <v>-2.4667399999999999E-2</v>
          </cell>
          <cell r="K7777">
            <v>0</v>
          </cell>
          <cell r="L7777">
            <v>2.4667399999999999E-2</v>
          </cell>
          <cell r="M7777">
            <v>6.0283299999999998E-2</v>
          </cell>
          <cell r="N7777">
            <v>6.0283299999999998E-2</v>
          </cell>
          <cell r="O7777">
            <v>11673</v>
          </cell>
        </row>
        <row r="7778">
          <cell r="A7778" t="str">
            <v>Residential</v>
          </cell>
          <cell r="B7778">
            <v>1</v>
          </cell>
          <cell r="C7778" t="str">
            <v>All</v>
          </cell>
          <cell r="D7778" t="str">
            <v>All</v>
          </cell>
          <cell r="E7778" t="str">
            <v>Tonnage: 2&lt;=tons&lt;3</v>
          </cell>
          <cell r="F7778">
            <v>69.875500000000002</v>
          </cell>
          <cell r="G7778">
            <v>0.57979599999999998</v>
          </cell>
          <cell r="H7778">
            <v>0.59654660000000004</v>
          </cell>
          <cell r="I7778">
            <v>-3.9774400000000001E-2</v>
          </cell>
          <cell r="J7778">
            <v>-1.6275399999999999E-2</v>
          </cell>
          <cell r="K7778">
            <v>0</v>
          </cell>
          <cell r="L7778">
            <v>1.6275399999999999E-2</v>
          </cell>
          <cell r="M7778">
            <v>3.9774400000000001E-2</v>
          </cell>
          <cell r="N7778">
            <v>3.9774400000000001E-2</v>
          </cell>
          <cell r="O7778">
            <v>15544</v>
          </cell>
        </row>
        <row r="7779">
          <cell r="A7779" t="str">
            <v>Residential</v>
          </cell>
          <cell r="B7779">
            <v>2</v>
          </cell>
          <cell r="C7779" t="str">
            <v>All</v>
          </cell>
          <cell r="D7779" t="str">
            <v>All</v>
          </cell>
          <cell r="E7779" t="str">
            <v>Tonnage: 2&lt;=tons&lt;3</v>
          </cell>
          <cell r="F7779">
            <v>68.147400000000005</v>
          </cell>
          <cell r="G7779">
            <v>0.50141769999999997</v>
          </cell>
          <cell r="H7779">
            <v>0.51020710000000002</v>
          </cell>
          <cell r="I7779">
            <v>-3.9591500000000002E-2</v>
          </cell>
          <cell r="J7779">
            <v>-1.62005E-2</v>
          </cell>
          <cell r="K7779">
            <v>0</v>
          </cell>
          <cell r="L7779">
            <v>1.62005E-2</v>
          </cell>
          <cell r="M7779">
            <v>3.9591500000000002E-2</v>
          </cell>
          <cell r="N7779">
            <v>3.9591500000000002E-2</v>
          </cell>
          <cell r="O7779">
            <v>15544</v>
          </cell>
        </row>
        <row r="7780">
          <cell r="A7780" t="str">
            <v>Residential</v>
          </cell>
          <cell r="B7780">
            <v>3</v>
          </cell>
          <cell r="C7780" t="str">
            <v>All</v>
          </cell>
          <cell r="D7780" t="str">
            <v>All</v>
          </cell>
          <cell r="E7780" t="str">
            <v>Tonnage: 2&lt;=tons&lt;3</v>
          </cell>
          <cell r="F7780">
            <v>66.625100000000003</v>
          </cell>
          <cell r="G7780">
            <v>0.45743289999999998</v>
          </cell>
          <cell r="H7780">
            <v>0.47075830000000002</v>
          </cell>
          <cell r="I7780">
            <v>-3.9358299999999999E-2</v>
          </cell>
          <cell r="J7780">
            <v>-1.6105100000000001E-2</v>
          </cell>
          <cell r="K7780">
            <v>0</v>
          </cell>
          <cell r="L7780">
            <v>1.6105100000000001E-2</v>
          </cell>
          <cell r="M7780">
            <v>3.9358299999999999E-2</v>
          </cell>
          <cell r="N7780">
            <v>3.9358299999999999E-2</v>
          </cell>
          <cell r="O7780">
            <v>15544</v>
          </cell>
        </row>
        <row r="7781">
          <cell r="A7781" t="str">
            <v>Residential</v>
          </cell>
          <cell r="B7781">
            <v>4</v>
          </cell>
          <cell r="C7781" t="str">
            <v>All</v>
          </cell>
          <cell r="D7781" t="str">
            <v>All</v>
          </cell>
          <cell r="E7781" t="str">
            <v>Tonnage: 2&lt;=tons&lt;3</v>
          </cell>
          <cell r="F7781">
            <v>65.742400000000004</v>
          </cell>
          <cell r="G7781">
            <v>0.43534109999999998</v>
          </cell>
          <cell r="H7781">
            <v>0.4414804</v>
          </cell>
          <cell r="I7781">
            <v>-3.9179499999999999E-2</v>
          </cell>
          <cell r="J7781">
            <v>-1.6031900000000002E-2</v>
          </cell>
          <cell r="K7781">
            <v>0</v>
          </cell>
          <cell r="L7781">
            <v>1.6031900000000002E-2</v>
          </cell>
          <cell r="M7781">
            <v>3.9179499999999999E-2</v>
          </cell>
          <cell r="N7781">
            <v>3.9179499999999999E-2</v>
          </cell>
          <cell r="O7781">
            <v>15544</v>
          </cell>
        </row>
        <row r="7782">
          <cell r="A7782" t="str">
            <v>Residential</v>
          </cell>
          <cell r="B7782">
            <v>5</v>
          </cell>
          <cell r="C7782" t="str">
            <v>All</v>
          </cell>
          <cell r="D7782" t="str">
            <v>All</v>
          </cell>
          <cell r="E7782" t="str">
            <v>Tonnage: 2&lt;=tons&lt;3</v>
          </cell>
          <cell r="F7782">
            <v>64.837400000000002</v>
          </cell>
          <cell r="G7782">
            <v>0.4292744</v>
          </cell>
          <cell r="H7782">
            <v>0.45696560000000003</v>
          </cell>
          <cell r="I7782">
            <v>-3.9278100000000003E-2</v>
          </cell>
          <cell r="J7782">
            <v>-1.6072300000000001E-2</v>
          </cell>
          <cell r="K7782">
            <v>0</v>
          </cell>
          <cell r="L7782">
            <v>1.6072300000000001E-2</v>
          </cell>
          <cell r="M7782">
            <v>3.9278100000000003E-2</v>
          </cell>
          <cell r="N7782">
            <v>3.9278100000000003E-2</v>
          </cell>
          <cell r="O7782">
            <v>15544</v>
          </cell>
        </row>
        <row r="7783">
          <cell r="A7783" t="str">
            <v>Residential</v>
          </cell>
          <cell r="B7783">
            <v>6</v>
          </cell>
          <cell r="C7783" t="str">
            <v>All</v>
          </cell>
          <cell r="D7783" t="str">
            <v>All</v>
          </cell>
          <cell r="E7783" t="str">
            <v>Tonnage: 2&lt;=tons&lt;3</v>
          </cell>
          <cell r="F7783">
            <v>64.191999999999993</v>
          </cell>
          <cell r="G7783">
            <v>0.48681990000000003</v>
          </cell>
          <cell r="H7783">
            <v>0.53122029999999998</v>
          </cell>
          <cell r="I7783">
            <v>-3.9552799999999999E-2</v>
          </cell>
          <cell r="J7783">
            <v>-1.61847E-2</v>
          </cell>
          <cell r="K7783">
            <v>0</v>
          </cell>
          <cell r="L7783">
            <v>1.61847E-2</v>
          </cell>
          <cell r="M7783">
            <v>3.9552799999999999E-2</v>
          </cell>
          <cell r="N7783">
            <v>3.9552799999999999E-2</v>
          </cell>
          <cell r="O7783">
            <v>15544</v>
          </cell>
        </row>
        <row r="7784">
          <cell r="A7784" t="str">
            <v>Residential</v>
          </cell>
          <cell r="B7784">
            <v>7</v>
          </cell>
          <cell r="C7784" t="str">
            <v>All</v>
          </cell>
          <cell r="D7784" t="str">
            <v>All</v>
          </cell>
          <cell r="E7784" t="str">
            <v>Tonnage: 2&lt;=tons&lt;3</v>
          </cell>
          <cell r="F7784">
            <v>63.302599999999998</v>
          </cell>
          <cell r="G7784">
            <v>0.56038270000000001</v>
          </cell>
          <cell r="H7784">
            <v>0.60536679999999998</v>
          </cell>
          <cell r="I7784">
            <v>-3.9593200000000002E-2</v>
          </cell>
          <cell r="J7784">
            <v>-1.6201199999999999E-2</v>
          </cell>
          <cell r="K7784">
            <v>0</v>
          </cell>
          <cell r="L7784">
            <v>1.6201199999999999E-2</v>
          </cell>
          <cell r="M7784">
            <v>3.9593200000000002E-2</v>
          </cell>
          <cell r="N7784">
            <v>3.9593200000000002E-2</v>
          </cell>
          <cell r="O7784">
            <v>15544</v>
          </cell>
        </row>
        <row r="7785">
          <cell r="A7785" t="str">
            <v>Residential</v>
          </cell>
          <cell r="B7785">
            <v>8</v>
          </cell>
          <cell r="C7785" t="str">
            <v>All</v>
          </cell>
          <cell r="D7785" t="str">
            <v>All</v>
          </cell>
          <cell r="E7785" t="str">
            <v>Tonnage: 2&lt;=tons&lt;3</v>
          </cell>
          <cell r="F7785">
            <v>64.440100000000001</v>
          </cell>
          <cell r="G7785">
            <v>0.58682389999999995</v>
          </cell>
          <cell r="H7785">
            <v>0.65428730000000002</v>
          </cell>
          <cell r="I7785">
            <v>-3.9828500000000003E-2</v>
          </cell>
          <cell r="J7785">
            <v>-1.6297499999999999E-2</v>
          </cell>
          <cell r="K7785">
            <v>0</v>
          </cell>
          <cell r="L7785">
            <v>1.6297499999999999E-2</v>
          </cell>
          <cell r="M7785">
            <v>3.9828500000000003E-2</v>
          </cell>
          <cell r="N7785">
            <v>3.9828500000000003E-2</v>
          </cell>
          <cell r="O7785">
            <v>15544</v>
          </cell>
        </row>
        <row r="7786">
          <cell r="A7786" t="str">
            <v>Residential</v>
          </cell>
          <cell r="B7786">
            <v>9</v>
          </cell>
          <cell r="C7786" t="str">
            <v>All</v>
          </cell>
          <cell r="D7786" t="str">
            <v>All</v>
          </cell>
          <cell r="E7786" t="str">
            <v>Tonnage: 2&lt;=tons&lt;3</v>
          </cell>
          <cell r="F7786">
            <v>68.743899999999996</v>
          </cell>
          <cell r="G7786">
            <v>0.56928290000000004</v>
          </cell>
          <cell r="H7786">
            <v>0.61838340000000003</v>
          </cell>
          <cell r="I7786">
            <v>-4.0399499999999998E-2</v>
          </cell>
          <cell r="J7786">
            <v>-1.6531199999999999E-2</v>
          </cell>
          <cell r="K7786">
            <v>0</v>
          </cell>
          <cell r="L7786">
            <v>1.6531199999999999E-2</v>
          </cell>
          <cell r="M7786">
            <v>4.0399499999999998E-2</v>
          </cell>
          <cell r="N7786">
            <v>4.0399499999999998E-2</v>
          </cell>
          <cell r="O7786">
            <v>15544</v>
          </cell>
        </row>
        <row r="7787">
          <cell r="A7787" t="str">
            <v>Residential</v>
          </cell>
          <cell r="B7787">
            <v>10</v>
          </cell>
          <cell r="C7787" t="str">
            <v>All</v>
          </cell>
          <cell r="D7787" t="str">
            <v>All</v>
          </cell>
          <cell r="E7787" t="str">
            <v>Tonnage: 2&lt;=tons&lt;3</v>
          </cell>
          <cell r="F7787">
            <v>73.8245</v>
          </cell>
          <cell r="G7787">
            <v>0.58748319999999998</v>
          </cell>
          <cell r="H7787">
            <v>0.58927819999999997</v>
          </cell>
          <cell r="I7787">
            <v>-4.1611200000000001E-2</v>
          </cell>
          <cell r="J7787">
            <v>-1.7027E-2</v>
          </cell>
          <cell r="K7787">
            <v>0</v>
          </cell>
          <cell r="L7787">
            <v>1.7027E-2</v>
          </cell>
          <cell r="M7787">
            <v>4.1611200000000001E-2</v>
          </cell>
          <cell r="N7787">
            <v>4.1611200000000001E-2</v>
          </cell>
          <cell r="O7787">
            <v>15544</v>
          </cell>
        </row>
        <row r="7788">
          <cell r="A7788" t="str">
            <v>Residential</v>
          </cell>
          <cell r="B7788">
            <v>11</v>
          </cell>
          <cell r="C7788" t="str">
            <v>All</v>
          </cell>
          <cell r="D7788" t="str">
            <v>All</v>
          </cell>
          <cell r="E7788" t="str">
            <v>Tonnage: 2&lt;=tons&lt;3</v>
          </cell>
          <cell r="F7788">
            <v>78.888800000000003</v>
          </cell>
          <cell r="G7788">
            <v>0.60964830000000003</v>
          </cell>
          <cell r="H7788">
            <v>0.65092919999999999</v>
          </cell>
          <cell r="I7788">
            <v>-4.1038400000000003E-2</v>
          </cell>
          <cell r="J7788">
            <v>-1.6792600000000001E-2</v>
          </cell>
          <cell r="K7788">
            <v>0</v>
          </cell>
          <cell r="L7788">
            <v>1.6792600000000001E-2</v>
          </cell>
          <cell r="M7788">
            <v>4.1038400000000003E-2</v>
          </cell>
          <cell r="N7788">
            <v>4.1038400000000003E-2</v>
          </cell>
          <cell r="O7788">
            <v>15544</v>
          </cell>
        </row>
        <row r="7789">
          <cell r="A7789" t="str">
            <v>Residential</v>
          </cell>
          <cell r="B7789">
            <v>12</v>
          </cell>
          <cell r="C7789" t="str">
            <v>All</v>
          </cell>
          <cell r="D7789" t="str">
            <v>All</v>
          </cell>
          <cell r="E7789" t="str">
            <v>Tonnage: 2&lt;=tons&lt;3</v>
          </cell>
          <cell r="F7789">
            <v>83.3001</v>
          </cell>
          <cell r="G7789">
            <v>0.70876629999999996</v>
          </cell>
          <cell r="H7789">
            <v>0.67838080000000001</v>
          </cell>
          <cell r="I7789">
            <v>-4.1985700000000001E-2</v>
          </cell>
          <cell r="J7789">
            <v>-1.71802E-2</v>
          </cell>
          <cell r="K7789">
            <v>0</v>
          </cell>
          <cell r="L7789">
            <v>1.71802E-2</v>
          </cell>
          <cell r="M7789">
            <v>4.1985700000000001E-2</v>
          </cell>
          <cell r="N7789">
            <v>4.1985700000000001E-2</v>
          </cell>
          <cell r="O7789">
            <v>15544</v>
          </cell>
        </row>
        <row r="7790">
          <cell r="A7790" t="str">
            <v>Residential</v>
          </cell>
          <cell r="B7790">
            <v>13</v>
          </cell>
          <cell r="C7790" t="str">
            <v>All</v>
          </cell>
          <cell r="D7790" t="str">
            <v>All</v>
          </cell>
          <cell r="E7790" t="str">
            <v>Tonnage: 2&lt;=tons&lt;3</v>
          </cell>
          <cell r="F7790">
            <v>86.686099999999996</v>
          </cell>
          <cell r="G7790">
            <v>0.83655579999999996</v>
          </cell>
          <cell r="H7790">
            <v>0.84299369999999996</v>
          </cell>
          <cell r="I7790">
            <v>-4.2649699999999999E-2</v>
          </cell>
          <cell r="J7790">
            <v>-1.7451899999999999E-2</v>
          </cell>
          <cell r="K7790">
            <v>0</v>
          </cell>
          <cell r="L7790">
            <v>1.7451899999999999E-2</v>
          </cell>
          <cell r="M7790">
            <v>4.2649699999999999E-2</v>
          </cell>
          <cell r="N7790">
            <v>4.2649699999999999E-2</v>
          </cell>
          <cell r="O7790">
            <v>15544</v>
          </cell>
        </row>
        <row r="7791">
          <cell r="A7791" t="str">
            <v>Residential</v>
          </cell>
          <cell r="B7791">
            <v>14</v>
          </cell>
          <cell r="C7791" t="str">
            <v>All</v>
          </cell>
          <cell r="D7791" t="str">
            <v>All</v>
          </cell>
          <cell r="E7791" t="str">
            <v>Tonnage: 2&lt;=tons&lt;3</v>
          </cell>
          <cell r="F7791">
            <v>89.835400000000007</v>
          </cell>
          <cell r="G7791">
            <v>1.0336799999999999</v>
          </cell>
          <cell r="H7791">
            <v>0.99091940000000001</v>
          </cell>
          <cell r="I7791">
            <v>-4.3605900000000003E-2</v>
          </cell>
          <cell r="J7791">
            <v>-1.78432E-2</v>
          </cell>
          <cell r="K7791">
            <v>0</v>
          </cell>
          <cell r="L7791">
            <v>1.78432E-2</v>
          </cell>
          <cell r="M7791">
            <v>4.3605900000000003E-2</v>
          </cell>
          <cell r="N7791">
            <v>4.3605900000000003E-2</v>
          </cell>
          <cell r="O7791">
            <v>15544</v>
          </cell>
        </row>
        <row r="7792">
          <cell r="A7792" t="str">
            <v>Residential</v>
          </cell>
          <cell r="B7792">
            <v>15</v>
          </cell>
          <cell r="C7792" t="str">
            <v>All</v>
          </cell>
          <cell r="D7792" t="str">
            <v>All</v>
          </cell>
          <cell r="E7792" t="str">
            <v>Tonnage: 2&lt;=tons&lt;3</v>
          </cell>
          <cell r="F7792">
            <v>92.704800000000006</v>
          </cell>
          <cell r="G7792">
            <v>1.2151970000000001</v>
          </cell>
          <cell r="H7792">
            <v>1.2406250000000001</v>
          </cell>
          <cell r="I7792">
            <v>-4.3110799999999998E-2</v>
          </cell>
          <cell r="J7792">
            <v>-1.7640599999999999E-2</v>
          </cell>
          <cell r="K7792">
            <v>0</v>
          </cell>
          <cell r="L7792">
            <v>1.7640599999999999E-2</v>
          </cell>
          <cell r="M7792">
            <v>4.3110799999999998E-2</v>
          </cell>
          <cell r="N7792">
            <v>4.3110799999999998E-2</v>
          </cell>
          <cell r="O7792">
            <v>15544</v>
          </cell>
        </row>
        <row r="7793">
          <cell r="A7793" t="str">
            <v>Residential</v>
          </cell>
          <cell r="B7793">
            <v>16</v>
          </cell>
          <cell r="C7793" t="str">
            <v>All</v>
          </cell>
          <cell r="D7793" t="str">
            <v>All</v>
          </cell>
          <cell r="E7793" t="str">
            <v>Tonnage: 2&lt;=tons&lt;3</v>
          </cell>
          <cell r="F7793">
            <v>94.623199999999997</v>
          </cell>
          <cell r="G7793">
            <v>1.4716929999999999</v>
          </cell>
          <cell r="H7793">
            <v>1.4730399999999999</v>
          </cell>
          <cell r="I7793">
            <v>-4.5270400000000002E-2</v>
          </cell>
          <cell r="J7793">
            <v>-1.85243E-2</v>
          </cell>
          <cell r="K7793">
            <v>0</v>
          </cell>
          <cell r="L7793">
            <v>1.85243E-2</v>
          </cell>
          <cell r="M7793">
            <v>4.5270400000000002E-2</v>
          </cell>
          <cell r="N7793">
            <v>4.5270400000000002E-2</v>
          </cell>
          <cell r="O7793">
            <v>15544</v>
          </cell>
        </row>
        <row r="7794">
          <cell r="A7794" t="str">
            <v>Residential</v>
          </cell>
          <cell r="B7794">
            <v>17</v>
          </cell>
          <cell r="C7794" t="str">
            <v>All</v>
          </cell>
          <cell r="D7794" t="str">
            <v>All</v>
          </cell>
          <cell r="E7794" t="str">
            <v>Tonnage: 2&lt;=tons&lt;3</v>
          </cell>
          <cell r="F7794">
            <v>95.539400000000001</v>
          </cell>
          <cell r="G7794">
            <v>1.694062</v>
          </cell>
          <cell r="H7794">
            <v>1.521835</v>
          </cell>
          <cell r="I7794">
            <v>-4.59677E-2</v>
          </cell>
          <cell r="J7794">
            <v>-1.8809599999999999E-2</v>
          </cell>
          <cell r="K7794">
            <v>0</v>
          </cell>
          <cell r="L7794">
            <v>1.8809599999999999E-2</v>
          </cell>
          <cell r="M7794">
            <v>4.59677E-2</v>
          </cell>
          <cell r="N7794">
            <v>4.59677E-2</v>
          </cell>
          <cell r="O7794">
            <v>15544</v>
          </cell>
        </row>
        <row r="7795">
          <cell r="A7795" t="str">
            <v>Residential</v>
          </cell>
          <cell r="B7795">
            <v>18</v>
          </cell>
          <cell r="C7795" t="str">
            <v>All</v>
          </cell>
          <cell r="D7795" t="str">
            <v>All</v>
          </cell>
          <cell r="E7795" t="str">
            <v>Tonnage: 2&lt;=tons&lt;3</v>
          </cell>
          <cell r="F7795">
            <v>94.823099999999997</v>
          </cell>
          <cell r="G7795">
            <v>1.813822</v>
          </cell>
          <cell r="H7795">
            <v>1.685419</v>
          </cell>
          <cell r="I7795">
            <v>-4.6249400000000003E-2</v>
          </cell>
          <cell r="J7795">
            <v>-1.8924900000000001E-2</v>
          </cell>
          <cell r="K7795">
            <v>0</v>
          </cell>
          <cell r="L7795">
            <v>1.8924900000000001E-2</v>
          </cell>
          <cell r="M7795">
            <v>4.6249400000000003E-2</v>
          </cell>
          <cell r="N7795">
            <v>4.6249400000000003E-2</v>
          </cell>
          <cell r="O7795">
            <v>15544</v>
          </cell>
        </row>
        <row r="7796">
          <cell r="A7796" t="str">
            <v>Residential</v>
          </cell>
          <cell r="B7796">
            <v>19</v>
          </cell>
          <cell r="C7796" t="str">
            <v>All</v>
          </cell>
          <cell r="D7796" t="str">
            <v>All</v>
          </cell>
          <cell r="E7796" t="str">
            <v>Tonnage: 2&lt;=tons&lt;3</v>
          </cell>
          <cell r="F7796">
            <v>92.643600000000006</v>
          </cell>
          <cell r="G7796">
            <v>1.776219</v>
          </cell>
          <cell r="H7796">
            <v>1.789585</v>
          </cell>
          <cell r="I7796">
            <v>-4.6174699999999999E-2</v>
          </cell>
          <cell r="J7796">
            <v>-1.8894299999999999E-2</v>
          </cell>
          <cell r="K7796">
            <v>0</v>
          </cell>
          <cell r="L7796">
            <v>1.8894299999999999E-2</v>
          </cell>
          <cell r="M7796">
            <v>4.6174699999999999E-2</v>
          </cell>
          <cell r="N7796">
            <v>4.6174699999999999E-2</v>
          </cell>
          <cell r="O7796">
            <v>15544</v>
          </cell>
        </row>
        <row r="7797">
          <cell r="A7797" t="str">
            <v>Residential</v>
          </cell>
          <cell r="B7797">
            <v>20</v>
          </cell>
          <cell r="C7797" t="str">
            <v>All</v>
          </cell>
          <cell r="D7797" t="str">
            <v>All</v>
          </cell>
          <cell r="E7797" t="str">
            <v>Tonnage: 2&lt;=tons&lt;3</v>
          </cell>
          <cell r="F7797">
            <v>88.642200000000003</v>
          </cell>
          <cell r="G7797">
            <v>1.6498949999999999</v>
          </cell>
          <cell r="H7797">
            <v>2.1307740000000002</v>
          </cell>
          <cell r="I7797">
            <v>-4.5395400000000002E-2</v>
          </cell>
          <cell r="J7797">
            <v>-1.8575399999999999E-2</v>
          </cell>
          <cell r="K7797">
            <v>0</v>
          </cell>
          <cell r="L7797">
            <v>1.8575399999999999E-2</v>
          </cell>
          <cell r="M7797">
            <v>4.5395400000000002E-2</v>
          </cell>
          <cell r="N7797">
            <v>4.5395400000000002E-2</v>
          </cell>
          <cell r="O7797">
            <v>15544</v>
          </cell>
        </row>
        <row r="7798">
          <cell r="A7798" t="str">
            <v>Residential</v>
          </cell>
          <cell r="B7798">
            <v>21</v>
          </cell>
          <cell r="C7798" t="str">
            <v>All</v>
          </cell>
          <cell r="D7798" t="str">
            <v>All</v>
          </cell>
          <cell r="E7798" t="str">
            <v>Tonnage: 2&lt;=tons&lt;3</v>
          </cell>
          <cell r="F7798">
            <v>84.125799999999998</v>
          </cell>
          <cell r="G7798">
            <v>1.5110239999999999</v>
          </cell>
          <cell r="H7798">
            <v>1.9556629999999999</v>
          </cell>
          <cell r="I7798">
            <v>-4.4833999999999999E-2</v>
          </cell>
          <cell r="J7798">
            <v>-1.83457E-2</v>
          </cell>
          <cell r="K7798">
            <v>0</v>
          </cell>
          <cell r="L7798">
            <v>1.83457E-2</v>
          </cell>
          <cell r="M7798">
            <v>4.4833999999999999E-2</v>
          </cell>
          <cell r="N7798">
            <v>4.4833999999999999E-2</v>
          </cell>
          <cell r="O7798">
            <v>15544</v>
          </cell>
        </row>
        <row r="7799">
          <cell r="A7799" t="str">
            <v>Residential</v>
          </cell>
          <cell r="B7799">
            <v>22</v>
          </cell>
          <cell r="C7799" t="str">
            <v>All</v>
          </cell>
          <cell r="D7799" t="str">
            <v>All</v>
          </cell>
          <cell r="E7799" t="str">
            <v>Tonnage: 2&lt;=tons&lt;3</v>
          </cell>
          <cell r="F7799">
            <v>81.041899999999998</v>
          </cell>
          <cell r="G7799">
            <v>1.288376</v>
          </cell>
          <cell r="H7799">
            <v>1.5817380000000001</v>
          </cell>
          <cell r="I7799">
            <v>-4.4979900000000003E-2</v>
          </cell>
          <cell r="J7799">
            <v>-1.8405399999999999E-2</v>
          </cell>
          <cell r="K7799">
            <v>0</v>
          </cell>
          <cell r="L7799">
            <v>1.8405399999999999E-2</v>
          </cell>
          <cell r="M7799">
            <v>4.4979900000000003E-2</v>
          </cell>
          <cell r="N7799">
            <v>4.4979900000000003E-2</v>
          </cell>
          <cell r="O7799">
            <v>15544</v>
          </cell>
        </row>
        <row r="7800">
          <cell r="A7800" t="str">
            <v>Residential</v>
          </cell>
          <cell r="B7800">
            <v>23</v>
          </cell>
          <cell r="C7800" t="str">
            <v>All</v>
          </cell>
          <cell r="D7800" t="str">
            <v>All</v>
          </cell>
          <cell r="E7800" t="str">
            <v>Tonnage: 2&lt;=tons&lt;3</v>
          </cell>
          <cell r="F7800">
            <v>78.235699999999994</v>
          </cell>
          <cell r="G7800">
            <v>1.0247790000000001</v>
          </cell>
          <cell r="H7800">
            <v>1.264907</v>
          </cell>
          <cell r="I7800">
            <v>-4.2666099999999998E-2</v>
          </cell>
          <cell r="J7800">
            <v>-1.7458600000000001E-2</v>
          </cell>
          <cell r="K7800">
            <v>0</v>
          </cell>
          <cell r="L7800">
            <v>1.7458600000000001E-2</v>
          </cell>
          <cell r="M7800">
            <v>4.2666099999999998E-2</v>
          </cell>
          <cell r="N7800">
            <v>4.2666099999999998E-2</v>
          </cell>
          <cell r="O7800">
            <v>15544</v>
          </cell>
        </row>
        <row r="7801">
          <cell r="A7801" t="str">
            <v>Residential</v>
          </cell>
          <cell r="B7801">
            <v>24</v>
          </cell>
          <cell r="C7801" t="str">
            <v>All</v>
          </cell>
          <cell r="D7801" t="str">
            <v>All</v>
          </cell>
          <cell r="E7801" t="str">
            <v>Tonnage: 2&lt;=tons&lt;3</v>
          </cell>
          <cell r="F7801">
            <v>76.281899999999993</v>
          </cell>
          <cell r="G7801">
            <v>0.8247565</v>
          </cell>
          <cell r="H7801">
            <v>0.94579860000000004</v>
          </cell>
          <cell r="I7801">
            <v>-4.1787499999999998E-2</v>
          </cell>
          <cell r="J7801">
            <v>-1.7099099999999999E-2</v>
          </cell>
          <cell r="K7801">
            <v>0</v>
          </cell>
          <cell r="L7801">
            <v>1.7099099999999999E-2</v>
          </cell>
          <cell r="M7801">
            <v>4.1787499999999998E-2</v>
          </cell>
          <cell r="N7801">
            <v>4.1787499999999998E-2</v>
          </cell>
          <cell r="O7801">
            <v>15544</v>
          </cell>
        </row>
        <row r="7802">
          <cell r="A7802" t="str">
            <v>Residential</v>
          </cell>
          <cell r="B7802">
            <v>1</v>
          </cell>
          <cell r="C7802" t="str">
            <v>All</v>
          </cell>
          <cell r="D7802" t="str">
            <v>All</v>
          </cell>
          <cell r="E7802" t="str">
            <v>Tonnage: 3&lt;=tons&lt;4</v>
          </cell>
          <cell r="F7802">
            <v>69.833699999999993</v>
          </cell>
          <cell r="G7802">
            <v>0.68890830000000003</v>
          </cell>
          <cell r="H7802">
            <v>0.73007549999999999</v>
          </cell>
          <cell r="I7802">
            <v>-2.5689799999999999E-2</v>
          </cell>
          <cell r="J7802">
            <v>-1.05121E-2</v>
          </cell>
          <cell r="K7802">
            <v>0</v>
          </cell>
          <cell r="L7802">
            <v>1.05121E-2</v>
          </cell>
          <cell r="M7802">
            <v>2.5689799999999999E-2</v>
          </cell>
          <cell r="N7802">
            <v>2.5689799999999999E-2</v>
          </cell>
          <cell r="O7802">
            <v>49945</v>
          </cell>
        </row>
        <row r="7803">
          <cell r="A7803" t="str">
            <v>Residential</v>
          </cell>
          <cell r="B7803">
            <v>2</v>
          </cell>
          <cell r="C7803" t="str">
            <v>All</v>
          </cell>
          <cell r="D7803" t="str">
            <v>All</v>
          </cell>
          <cell r="E7803" t="str">
            <v>Tonnage: 3&lt;=tons&lt;4</v>
          </cell>
          <cell r="F7803">
            <v>68.233599999999996</v>
          </cell>
          <cell r="G7803">
            <v>0.60827290000000001</v>
          </cell>
          <cell r="H7803">
            <v>0.62370009999999998</v>
          </cell>
          <cell r="I7803">
            <v>-2.5376300000000001E-2</v>
          </cell>
          <cell r="J7803">
            <v>-1.03838E-2</v>
          </cell>
          <cell r="K7803">
            <v>0</v>
          </cell>
          <cell r="L7803">
            <v>1.03838E-2</v>
          </cell>
          <cell r="M7803">
            <v>2.5376300000000001E-2</v>
          </cell>
          <cell r="N7803">
            <v>2.5376300000000001E-2</v>
          </cell>
          <cell r="O7803">
            <v>49945</v>
          </cell>
        </row>
        <row r="7804">
          <cell r="A7804" t="str">
            <v>Residential</v>
          </cell>
          <cell r="B7804">
            <v>3</v>
          </cell>
          <cell r="C7804" t="str">
            <v>All</v>
          </cell>
          <cell r="D7804" t="str">
            <v>All</v>
          </cell>
          <cell r="E7804" t="str">
            <v>Tonnage: 3&lt;=tons&lt;4</v>
          </cell>
          <cell r="F7804">
            <v>66.742900000000006</v>
          </cell>
          <cell r="G7804">
            <v>0.56177440000000001</v>
          </cell>
          <cell r="H7804">
            <v>0.56465460000000001</v>
          </cell>
          <cell r="I7804">
            <v>-2.5155400000000001E-2</v>
          </cell>
          <cell r="J7804">
            <v>-1.0293399999999999E-2</v>
          </cell>
          <cell r="K7804">
            <v>0</v>
          </cell>
          <cell r="L7804">
            <v>1.0293399999999999E-2</v>
          </cell>
          <cell r="M7804">
            <v>2.5155400000000001E-2</v>
          </cell>
          <cell r="N7804">
            <v>2.5155400000000001E-2</v>
          </cell>
          <cell r="O7804">
            <v>49945</v>
          </cell>
        </row>
        <row r="7805">
          <cell r="A7805" t="str">
            <v>Residential</v>
          </cell>
          <cell r="B7805">
            <v>4</v>
          </cell>
          <cell r="C7805" t="str">
            <v>All</v>
          </cell>
          <cell r="D7805" t="str">
            <v>All</v>
          </cell>
          <cell r="E7805" t="str">
            <v>Tonnage: 3&lt;=tons&lt;4</v>
          </cell>
          <cell r="F7805">
            <v>65.734300000000005</v>
          </cell>
          <cell r="G7805">
            <v>0.54311520000000002</v>
          </cell>
          <cell r="H7805">
            <v>0.53326450000000003</v>
          </cell>
          <cell r="I7805">
            <v>-2.5291600000000001E-2</v>
          </cell>
          <cell r="J7805">
            <v>-1.03491E-2</v>
          </cell>
          <cell r="K7805">
            <v>0</v>
          </cell>
          <cell r="L7805">
            <v>1.03491E-2</v>
          </cell>
          <cell r="M7805">
            <v>2.5291600000000001E-2</v>
          </cell>
          <cell r="N7805">
            <v>2.5291600000000001E-2</v>
          </cell>
          <cell r="O7805">
            <v>49945</v>
          </cell>
        </row>
        <row r="7806">
          <cell r="A7806" t="str">
            <v>Residential</v>
          </cell>
          <cell r="B7806">
            <v>5</v>
          </cell>
          <cell r="C7806" t="str">
            <v>All</v>
          </cell>
          <cell r="D7806" t="str">
            <v>All</v>
          </cell>
          <cell r="E7806" t="str">
            <v>Tonnage: 3&lt;=tons&lt;4</v>
          </cell>
          <cell r="F7806">
            <v>64.829899999999995</v>
          </cell>
          <cell r="G7806">
            <v>0.53789759999999998</v>
          </cell>
          <cell r="H7806">
            <v>0.53173309999999996</v>
          </cell>
          <cell r="I7806">
            <v>-2.5078900000000001E-2</v>
          </cell>
          <cell r="J7806">
            <v>-1.02621E-2</v>
          </cell>
          <cell r="K7806">
            <v>0</v>
          </cell>
          <cell r="L7806">
            <v>1.02621E-2</v>
          </cell>
          <cell r="M7806">
            <v>2.5078900000000001E-2</v>
          </cell>
          <cell r="N7806">
            <v>2.5078900000000001E-2</v>
          </cell>
          <cell r="O7806">
            <v>49945</v>
          </cell>
        </row>
        <row r="7807">
          <cell r="A7807" t="str">
            <v>Residential</v>
          </cell>
          <cell r="B7807">
            <v>6</v>
          </cell>
          <cell r="C7807" t="str">
            <v>All</v>
          </cell>
          <cell r="D7807" t="str">
            <v>All</v>
          </cell>
          <cell r="E7807" t="str">
            <v>Tonnage: 3&lt;=tons&lt;4</v>
          </cell>
          <cell r="F7807">
            <v>64.214399999999998</v>
          </cell>
          <cell r="G7807">
            <v>0.59100299999999995</v>
          </cell>
          <cell r="H7807">
            <v>0.59517469999999995</v>
          </cell>
          <cell r="I7807">
            <v>-2.50698E-2</v>
          </cell>
          <cell r="J7807">
            <v>-1.0258400000000001E-2</v>
          </cell>
          <cell r="K7807">
            <v>0</v>
          </cell>
          <cell r="L7807">
            <v>1.0258400000000001E-2</v>
          </cell>
          <cell r="M7807">
            <v>2.50698E-2</v>
          </cell>
          <cell r="N7807">
            <v>2.50698E-2</v>
          </cell>
          <cell r="O7807">
            <v>49945</v>
          </cell>
        </row>
        <row r="7808">
          <cell r="A7808" t="str">
            <v>Residential</v>
          </cell>
          <cell r="B7808">
            <v>7</v>
          </cell>
          <cell r="C7808" t="str">
            <v>All</v>
          </cell>
          <cell r="D7808" t="str">
            <v>All</v>
          </cell>
          <cell r="E7808" t="str">
            <v>Tonnage: 3&lt;=tons&lt;4</v>
          </cell>
          <cell r="F7808">
            <v>63.267299999999999</v>
          </cell>
          <cell r="G7808">
            <v>0.71596559999999998</v>
          </cell>
          <cell r="H7808">
            <v>0.72680809999999996</v>
          </cell>
          <cell r="I7808">
            <v>-2.51918E-2</v>
          </cell>
          <cell r="J7808">
            <v>-1.0308299999999999E-2</v>
          </cell>
          <cell r="K7808">
            <v>0</v>
          </cell>
          <cell r="L7808">
            <v>1.0308299999999999E-2</v>
          </cell>
          <cell r="M7808">
            <v>2.51918E-2</v>
          </cell>
          <cell r="N7808">
            <v>2.51918E-2</v>
          </cell>
          <cell r="O7808">
            <v>49945</v>
          </cell>
        </row>
        <row r="7809">
          <cell r="A7809" t="str">
            <v>Residential</v>
          </cell>
          <cell r="B7809">
            <v>8</v>
          </cell>
          <cell r="C7809" t="str">
            <v>All</v>
          </cell>
          <cell r="D7809" t="str">
            <v>All</v>
          </cell>
          <cell r="E7809" t="str">
            <v>Tonnage: 3&lt;=tons&lt;4</v>
          </cell>
          <cell r="F7809">
            <v>64.2744</v>
          </cell>
          <cell r="G7809">
            <v>0.78244880000000006</v>
          </cell>
          <cell r="H7809">
            <v>0.76169790000000004</v>
          </cell>
          <cell r="I7809">
            <v>-2.5392399999999999E-2</v>
          </cell>
          <cell r="J7809">
            <v>-1.0390399999999999E-2</v>
          </cell>
          <cell r="K7809">
            <v>0</v>
          </cell>
          <cell r="L7809">
            <v>1.0390399999999999E-2</v>
          </cell>
          <cell r="M7809">
            <v>2.5392399999999999E-2</v>
          </cell>
          <cell r="N7809">
            <v>2.5392399999999999E-2</v>
          </cell>
          <cell r="O7809">
            <v>49945</v>
          </cell>
        </row>
        <row r="7810">
          <cell r="A7810" t="str">
            <v>Residential</v>
          </cell>
          <cell r="B7810">
            <v>9</v>
          </cell>
          <cell r="C7810" t="str">
            <v>All</v>
          </cell>
          <cell r="D7810" t="str">
            <v>All</v>
          </cell>
          <cell r="E7810" t="str">
            <v>Tonnage: 3&lt;=tons&lt;4</v>
          </cell>
          <cell r="F7810">
            <v>68.395099999999999</v>
          </cell>
          <cell r="G7810">
            <v>0.74410639999999995</v>
          </cell>
          <cell r="H7810">
            <v>0.74466010000000005</v>
          </cell>
          <cell r="I7810">
            <v>-2.5758799999999998E-2</v>
          </cell>
          <cell r="J7810">
            <v>-1.0540300000000001E-2</v>
          </cell>
          <cell r="K7810">
            <v>0</v>
          </cell>
          <cell r="L7810">
            <v>1.0540300000000001E-2</v>
          </cell>
          <cell r="M7810">
            <v>2.5758799999999998E-2</v>
          </cell>
          <cell r="N7810">
            <v>2.5758799999999998E-2</v>
          </cell>
          <cell r="O7810">
            <v>49945</v>
          </cell>
        </row>
        <row r="7811">
          <cell r="A7811" t="str">
            <v>Residential</v>
          </cell>
          <cell r="B7811">
            <v>10</v>
          </cell>
          <cell r="C7811" t="str">
            <v>All</v>
          </cell>
          <cell r="D7811" t="str">
            <v>All</v>
          </cell>
          <cell r="E7811" t="str">
            <v>Tonnage: 3&lt;=tons&lt;4</v>
          </cell>
          <cell r="F7811">
            <v>73.136499999999998</v>
          </cell>
          <cell r="G7811">
            <v>0.74662039999999996</v>
          </cell>
          <cell r="H7811">
            <v>0.73225680000000004</v>
          </cell>
          <cell r="I7811">
            <v>-2.6446999999999998E-2</v>
          </cell>
          <cell r="J7811">
            <v>-1.0821900000000001E-2</v>
          </cell>
          <cell r="K7811">
            <v>0</v>
          </cell>
          <cell r="L7811">
            <v>1.0821900000000001E-2</v>
          </cell>
          <cell r="M7811">
            <v>2.6446999999999998E-2</v>
          </cell>
          <cell r="N7811">
            <v>2.6446999999999998E-2</v>
          </cell>
          <cell r="O7811">
            <v>49945</v>
          </cell>
        </row>
        <row r="7812">
          <cell r="A7812" t="str">
            <v>Residential</v>
          </cell>
          <cell r="B7812">
            <v>11</v>
          </cell>
          <cell r="C7812" t="str">
            <v>All</v>
          </cell>
          <cell r="D7812" t="str">
            <v>All</v>
          </cell>
          <cell r="E7812" t="str">
            <v>Tonnage: 3&lt;=tons&lt;4</v>
          </cell>
          <cell r="F7812">
            <v>78.140900000000002</v>
          </cell>
          <cell r="G7812">
            <v>0.79879789999999995</v>
          </cell>
          <cell r="H7812">
            <v>0.77704079999999998</v>
          </cell>
          <cell r="I7812">
            <v>-2.7239200000000002E-2</v>
          </cell>
          <cell r="J7812">
            <v>-1.1146100000000001E-2</v>
          </cell>
          <cell r="K7812">
            <v>0</v>
          </cell>
          <cell r="L7812">
            <v>1.1146100000000001E-2</v>
          </cell>
          <cell r="M7812">
            <v>2.7239200000000002E-2</v>
          </cell>
          <cell r="N7812">
            <v>2.7239200000000002E-2</v>
          </cell>
          <cell r="O7812">
            <v>49945</v>
          </cell>
        </row>
        <row r="7813">
          <cell r="A7813" t="str">
            <v>Residential</v>
          </cell>
          <cell r="B7813">
            <v>12</v>
          </cell>
          <cell r="C7813" t="str">
            <v>All</v>
          </cell>
          <cell r="D7813" t="str">
            <v>All</v>
          </cell>
          <cell r="E7813" t="str">
            <v>Tonnage: 3&lt;=tons&lt;4</v>
          </cell>
          <cell r="F7813">
            <v>82.596699999999998</v>
          </cell>
          <cell r="G7813">
            <v>0.89433240000000003</v>
          </cell>
          <cell r="H7813">
            <v>0.86161399999999999</v>
          </cell>
          <cell r="I7813">
            <v>-2.67195E-2</v>
          </cell>
          <cell r="J7813">
            <v>-1.0933399999999999E-2</v>
          </cell>
          <cell r="K7813">
            <v>0</v>
          </cell>
          <cell r="L7813">
            <v>1.0933399999999999E-2</v>
          </cell>
          <cell r="M7813">
            <v>2.67195E-2</v>
          </cell>
          <cell r="N7813">
            <v>2.67195E-2</v>
          </cell>
          <cell r="O7813">
            <v>49945</v>
          </cell>
        </row>
        <row r="7814">
          <cell r="A7814" t="str">
            <v>Residential</v>
          </cell>
          <cell r="B7814">
            <v>13</v>
          </cell>
          <cell r="C7814" t="str">
            <v>All</v>
          </cell>
          <cell r="D7814" t="str">
            <v>All</v>
          </cell>
          <cell r="E7814" t="str">
            <v>Tonnage: 3&lt;=tons&lt;4</v>
          </cell>
          <cell r="F7814">
            <v>86.073999999999998</v>
          </cell>
          <cell r="G7814">
            <v>1.0262709999999999</v>
          </cell>
          <cell r="H7814">
            <v>1.0170809999999999</v>
          </cell>
          <cell r="I7814">
            <v>-2.7344E-2</v>
          </cell>
          <cell r="J7814">
            <v>-1.11889E-2</v>
          </cell>
          <cell r="K7814">
            <v>0</v>
          </cell>
          <cell r="L7814">
            <v>1.11889E-2</v>
          </cell>
          <cell r="M7814">
            <v>2.7344E-2</v>
          </cell>
          <cell r="N7814">
            <v>2.7344E-2</v>
          </cell>
          <cell r="O7814">
            <v>49945</v>
          </cell>
        </row>
        <row r="7815">
          <cell r="A7815" t="str">
            <v>Residential</v>
          </cell>
          <cell r="B7815">
            <v>14</v>
          </cell>
          <cell r="C7815" t="str">
            <v>All</v>
          </cell>
          <cell r="D7815" t="str">
            <v>All</v>
          </cell>
          <cell r="E7815" t="str">
            <v>Tonnage: 3&lt;=tons&lt;4</v>
          </cell>
          <cell r="F7815">
            <v>89.207300000000004</v>
          </cell>
          <cell r="G7815">
            <v>1.194367</v>
          </cell>
          <cell r="H7815">
            <v>1.2371529999999999</v>
          </cell>
          <cell r="I7815">
            <v>-3.0166599999999998E-2</v>
          </cell>
          <cell r="J7815">
            <v>-1.23439E-2</v>
          </cell>
          <cell r="K7815">
            <v>0</v>
          </cell>
          <cell r="L7815">
            <v>1.23439E-2</v>
          </cell>
          <cell r="M7815">
            <v>3.0166599999999998E-2</v>
          </cell>
          <cell r="N7815">
            <v>3.0166599999999998E-2</v>
          </cell>
          <cell r="O7815">
            <v>49945</v>
          </cell>
        </row>
        <row r="7816">
          <cell r="A7816" t="str">
            <v>Residential</v>
          </cell>
          <cell r="B7816">
            <v>15</v>
          </cell>
          <cell r="C7816" t="str">
            <v>All</v>
          </cell>
          <cell r="D7816" t="str">
            <v>All</v>
          </cell>
          <cell r="E7816" t="str">
            <v>Tonnage: 3&lt;=tons&lt;4</v>
          </cell>
          <cell r="F7816">
            <v>92.101600000000005</v>
          </cell>
          <cell r="G7816">
            <v>1.4764539999999999</v>
          </cell>
          <cell r="H7816">
            <v>1.4973339999999999</v>
          </cell>
          <cell r="I7816">
            <v>-3.2363000000000003E-2</v>
          </cell>
          <cell r="J7816">
            <v>-1.32427E-2</v>
          </cell>
          <cell r="K7816">
            <v>0</v>
          </cell>
          <cell r="L7816">
            <v>1.32427E-2</v>
          </cell>
          <cell r="M7816">
            <v>3.2363000000000003E-2</v>
          </cell>
          <cell r="N7816">
            <v>3.2363000000000003E-2</v>
          </cell>
          <cell r="O7816">
            <v>49945</v>
          </cell>
        </row>
        <row r="7817">
          <cell r="A7817" t="str">
            <v>Residential</v>
          </cell>
          <cell r="B7817">
            <v>16</v>
          </cell>
          <cell r="C7817" t="str">
            <v>All</v>
          </cell>
          <cell r="D7817" t="str">
            <v>All</v>
          </cell>
          <cell r="E7817" t="str">
            <v>Tonnage: 3&lt;=tons&lt;4</v>
          </cell>
          <cell r="F7817">
            <v>94.110900000000001</v>
          </cell>
          <cell r="G7817">
            <v>1.8030189999999999</v>
          </cell>
          <cell r="H7817">
            <v>1.6580619999999999</v>
          </cell>
          <cell r="I7817">
            <v>-3.3583500000000002E-2</v>
          </cell>
          <cell r="J7817">
            <v>-1.37421E-2</v>
          </cell>
          <cell r="K7817">
            <v>0</v>
          </cell>
          <cell r="L7817">
            <v>1.37421E-2</v>
          </cell>
          <cell r="M7817">
            <v>3.3583500000000002E-2</v>
          </cell>
          <cell r="N7817">
            <v>3.3583500000000002E-2</v>
          </cell>
          <cell r="O7817">
            <v>49945</v>
          </cell>
        </row>
        <row r="7818">
          <cell r="A7818" t="str">
            <v>Residential</v>
          </cell>
          <cell r="B7818">
            <v>17</v>
          </cell>
          <cell r="C7818" t="str">
            <v>All</v>
          </cell>
          <cell r="D7818" t="str">
            <v>All</v>
          </cell>
          <cell r="E7818" t="str">
            <v>Tonnage: 3&lt;=tons&lt;4</v>
          </cell>
          <cell r="F7818">
            <v>95.089799999999997</v>
          </cell>
          <cell r="G7818">
            <v>2.0534430000000001</v>
          </cell>
          <cell r="H7818">
            <v>1.7265250000000001</v>
          </cell>
          <cell r="I7818">
            <v>-3.27111E-2</v>
          </cell>
          <cell r="J7818">
            <v>-1.33851E-2</v>
          </cell>
          <cell r="K7818">
            <v>0</v>
          </cell>
          <cell r="L7818">
            <v>1.33851E-2</v>
          </cell>
          <cell r="M7818">
            <v>3.27111E-2</v>
          </cell>
          <cell r="N7818">
            <v>3.27111E-2</v>
          </cell>
          <cell r="O7818">
            <v>49945</v>
          </cell>
        </row>
        <row r="7819">
          <cell r="A7819" t="str">
            <v>Residential</v>
          </cell>
          <cell r="B7819">
            <v>18</v>
          </cell>
          <cell r="C7819" t="str">
            <v>All</v>
          </cell>
          <cell r="D7819" t="str">
            <v>All</v>
          </cell>
          <cell r="E7819" t="str">
            <v>Tonnage: 3&lt;=tons&lt;4</v>
          </cell>
          <cell r="F7819">
            <v>94.258600000000001</v>
          </cell>
          <cell r="G7819">
            <v>2.2378110000000002</v>
          </cell>
          <cell r="H7819">
            <v>1.928418</v>
          </cell>
          <cell r="I7819">
            <v>-3.3150499999999999E-2</v>
          </cell>
          <cell r="J7819">
            <v>-1.35649E-2</v>
          </cell>
          <cell r="K7819">
            <v>0</v>
          </cell>
          <cell r="L7819">
            <v>1.35649E-2</v>
          </cell>
          <cell r="M7819">
            <v>3.3150499999999999E-2</v>
          </cell>
          <cell r="N7819">
            <v>3.3150499999999999E-2</v>
          </cell>
          <cell r="O7819">
            <v>49945</v>
          </cell>
        </row>
        <row r="7820">
          <cell r="A7820" t="str">
            <v>Residential</v>
          </cell>
          <cell r="B7820">
            <v>19</v>
          </cell>
          <cell r="C7820" t="str">
            <v>All</v>
          </cell>
          <cell r="D7820" t="str">
            <v>All</v>
          </cell>
          <cell r="E7820" t="str">
            <v>Tonnage: 3&lt;=tons&lt;4</v>
          </cell>
          <cell r="F7820">
            <v>91.918599999999998</v>
          </cell>
          <cell r="G7820">
            <v>2.202493</v>
          </cell>
          <cell r="H7820">
            <v>1.99132</v>
          </cell>
          <cell r="I7820">
            <v>-3.3916200000000001E-2</v>
          </cell>
          <cell r="J7820">
            <v>-1.38782E-2</v>
          </cell>
          <cell r="K7820">
            <v>0</v>
          </cell>
          <cell r="L7820">
            <v>1.38782E-2</v>
          </cell>
          <cell r="M7820">
            <v>3.3916200000000001E-2</v>
          </cell>
          <cell r="N7820">
            <v>3.3916200000000001E-2</v>
          </cell>
          <cell r="O7820">
            <v>49945</v>
          </cell>
        </row>
        <row r="7821">
          <cell r="A7821" t="str">
            <v>Residential</v>
          </cell>
          <cell r="B7821">
            <v>20</v>
          </cell>
          <cell r="C7821" t="str">
            <v>All</v>
          </cell>
          <cell r="D7821" t="str">
            <v>All</v>
          </cell>
          <cell r="E7821" t="str">
            <v>Tonnage: 3&lt;=tons&lt;4</v>
          </cell>
          <cell r="F7821">
            <v>87.970399999999998</v>
          </cell>
          <cell r="G7821">
            <v>2.0358719999999999</v>
          </cell>
          <cell r="H7821">
            <v>2.3743400000000001</v>
          </cell>
          <cell r="I7821">
            <v>-3.0843700000000002E-2</v>
          </cell>
          <cell r="J7821">
            <v>-1.2621E-2</v>
          </cell>
          <cell r="K7821">
            <v>0</v>
          </cell>
          <cell r="L7821">
            <v>1.2621E-2</v>
          </cell>
          <cell r="M7821">
            <v>3.0843700000000002E-2</v>
          </cell>
          <cell r="N7821">
            <v>3.0843700000000002E-2</v>
          </cell>
          <cell r="O7821">
            <v>49945</v>
          </cell>
        </row>
        <row r="7822">
          <cell r="A7822" t="str">
            <v>Residential</v>
          </cell>
          <cell r="B7822">
            <v>21</v>
          </cell>
          <cell r="C7822" t="str">
            <v>All</v>
          </cell>
          <cell r="D7822" t="str">
            <v>All</v>
          </cell>
          <cell r="E7822" t="str">
            <v>Tonnage: 3&lt;=tons&lt;4</v>
          </cell>
          <cell r="F7822">
            <v>83.529300000000006</v>
          </cell>
          <cell r="G7822">
            <v>1.85873</v>
          </cell>
          <cell r="H7822">
            <v>2.1245219999999998</v>
          </cell>
          <cell r="I7822">
            <v>-2.9489000000000001E-2</v>
          </cell>
          <cell r="J7822">
            <v>-1.20667E-2</v>
          </cell>
          <cell r="K7822">
            <v>0</v>
          </cell>
          <cell r="L7822">
            <v>1.20667E-2</v>
          </cell>
          <cell r="M7822">
            <v>2.9489000000000001E-2</v>
          </cell>
          <cell r="N7822">
            <v>2.9489000000000001E-2</v>
          </cell>
          <cell r="O7822">
            <v>49945</v>
          </cell>
        </row>
        <row r="7823">
          <cell r="A7823" t="str">
            <v>Residential</v>
          </cell>
          <cell r="B7823">
            <v>22</v>
          </cell>
          <cell r="C7823" t="str">
            <v>All</v>
          </cell>
          <cell r="D7823" t="str">
            <v>All</v>
          </cell>
          <cell r="E7823" t="str">
            <v>Tonnage: 3&lt;=tons&lt;4</v>
          </cell>
          <cell r="F7823">
            <v>80.731499999999997</v>
          </cell>
          <cell r="G7823">
            <v>1.574163</v>
          </cell>
          <cell r="H7823">
            <v>1.709306</v>
          </cell>
          <cell r="I7823">
            <v>-2.8850500000000001E-2</v>
          </cell>
          <cell r="J7823">
            <v>-1.1805400000000001E-2</v>
          </cell>
          <cell r="K7823">
            <v>0</v>
          </cell>
          <cell r="L7823">
            <v>1.1805400000000001E-2</v>
          </cell>
          <cell r="M7823">
            <v>2.8850500000000001E-2</v>
          </cell>
          <cell r="N7823">
            <v>2.8850500000000001E-2</v>
          </cell>
          <cell r="O7823">
            <v>49945</v>
          </cell>
        </row>
        <row r="7824">
          <cell r="A7824" t="str">
            <v>Residential</v>
          </cell>
          <cell r="B7824">
            <v>23</v>
          </cell>
          <cell r="C7824" t="str">
            <v>All</v>
          </cell>
          <cell r="D7824" t="str">
            <v>All</v>
          </cell>
          <cell r="E7824" t="str">
            <v>Tonnage: 3&lt;=tons&lt;4</v>
          </cell>
          <cell r="F7824">
            <v>77.987399999999994</v>
          </cell>
          <cell r="G7824">
            <v>1.22783</v>
          </cell>
          <cell r="H7824">
            <v>1.2902009999999999</v>
          </cell>
          <cell r="I7824">
            <v>-2.7956999999999999E-2</v>
          </cell>
          <cell r="J7824">
            <v>-1.14398E-2</v>
          </cell>
          <cell r="K7824">
            <v>0</v>
          </cell>
          <cell r="L7824">
            <v>1.14398E-2</v>
          </cell>
          <cell r="M7824">
            <v>2.7956999999999999E-2</v>
          </cell>
          <cell r="N7824">
            <v>2.7956999999999999E-2</v>
          </cell>
          <cell r="O7824">
            <v>49945</v>
          </cell>
        </row>
        <row r="7825">
          <cell r="A7825" t="str">
            <v>Residential</v>
          </cell>
          <cell r="B7825">
            <v>24</v>
          </cell>
          <cell r="C7825" t="str">
            <v>All</v>
          </cell>
          <cell r="D7825" t="str">
            <v>All</v>
          </cell>
          <cell r="E7825" t="str">
            <v>Tonnage: 3&lt;=tons&lt;4</v>
          </cell>
          <cell r="F7825">
            <v>76.104399999999998</v>
          </cell>
          <cell r="G7825">
            <v>0.94910059999999996</v>
          </cell>
          <cell r="H7825">
            <v>1.0001709999999999</v>
          </cell>
          <cell r="I7825">
            <v>-2.99058E-2</v>
          </cell>
          <cell r="J7825">
            <v>-1.22372E-2</v>
          </cell>
          <cell r="K7825">
            <v>0</v>
          </cell>
          <cell r="L7825">
            <v>1.22372E-2</v>
          </cell>
          <cell r="M7825">
            <v>2.99058E-2</v>
          </cell>
          <cell r="N7825">
            <v>2.99058E-2</v>
          </cell>
          <cell r="O7825">
            <v>49945</v>
          </cell>
        </row>
        <row r="7826">
          <cell r="A7826" t="str">
            <v>Residential</v>
          </cell>
          <cell r="B7826">
            <v>1</v>
          </cell>
          <cell r="C7826" t="str">
            <v>All</v>
          </cell>
          <cell r="D7826" t="str">
            <v>All</v>
          </cell>
          <cell r="E7826" t="str">
            <v>Tonnage: 4&lt;=tons&lt;5</v>
          </cell>
          <cell r="F7826">
            <v>68.814400000000006</v>
          </cell>
          <cell r="G7826">
            <v>0.67603120000000005</v>
          </cell>
          <cell r="H7826">
            <v>0.72585230000000001</v>
          </cell>
          <cell r="I7826">
            <v>-4.4057699999999998E-2</v>
          </cell>
          <cell r="J7826">
            <v>-1.8027999999999999E-2</v>
          </cell>
          <cell r="K7826">
            <v>0</v>
          </cell>
          <cell r="L7826">
            <v>1.8027999999999999E-2</v>
          </cell>
          <cell r="M7826">
            <v>4.4057699999999998E-2</v>
          </cell>
          <cell r="N7826">
            <v>4.4057699999999998E-2</v>
          </cell>
          <cell r="O7826">
            <v>20827</v>
          </cell>
        </row>
        <row r="7827">
          <cell r="A7827" t="str">
            <v>Residential</v>
          </cell>
          <cell r="B7827">
            <v>2</v>
          </cell>
          <cell r="C7827" t="str">
            <v>All</v>
          </cell>
          <cell r="D7827" t="str">
            <v>All</v>
          </cell>
          <cell r="E7827" t="str">
            <v>Tonnage: 4&lt;=tons&lt;5</v>
          </cell>
          <cell r="F7827">
            <v>66.862300000000005</v>
          </cell>
          <cell r="G7827">
            <v>0.59324189999999999</v>
          </cell>
          <cell r="H7827">
            <v>0.63729849999999999</v>
          </cell>
          <cell r="I7827">
            <v>-4.3926699999999999E-2</v>
          </cell>
          <cell r="J7827">
            <v>-1.7974500000000001E-2</v>
          </cell>
          <cell r="K7827">
            <v>0</v>
          </cell>
          <cell r="L7827">
            <v>1.7974500000000001E-2</v>
          </cell>
          <cell r="M7827">
            <v>4.3926699999999999E-2</v>
          </cell>
          <cell r="N7827">
            <v>4.3926699999999999E-2</v>
          </cell>
          <cell r="O7827">
            <v>20827</v>
          </cell>
        </row>
        <row r="7828">
          <cell r="A7828" t="str">
            <v>Residential</v>
          </cell>
          <cell r="B7828">
            <v>3</v>
          </cell>
          <cell r="C7828" t="str">
            <v>All</v>
          </cell>
          <cell r="D7828" t="str">
            <v>All</v>
          </cell>
          <cell r="E7828" t="str">
            <v>Tonnage: 4&lt;=tons&lt;5</v>
          </cell>
          <cell r="F7828">
            <v>65.493700000000004</v>
          </cell>
          <cell r="G7828">
            <v>0.53963300000000003</v>
          </cell>
          <cell r="H7828">
            <v>0.59410969999999996</v>
          </cell>
          <cell r="I7828">
            <v>-4.3500200000000003E-2</v>
          </cell>
          <cell r="J7828">
            <v>-1.77999E-2</v>
          </cell>
          <cell r="K7828">
            <v>0</v>
          </cell>
          <cell r="L7828">
            <v>1.77999E-2</v>
          </cell>
          <cell r="M7828">
            <v>4.3500200000000003E-2</v>
          </cell>
          <cell r="N7828">
            <v>4.3500200000000003E-2</v>
          </cell>
          <cell r="O7828">
            <v>20827</v>
          </cell>
        </row>
        <row r="7829">
          <cell r="A7829" t="str">
            <v>Residential</v>
          </cell>
          <cell r="B7829">
            <v>4</v>
          </cell>
          <cell r="C7829" t="str">
            <v>All</v>
          </cell>
          <cell r="D7829" t="str">
            <v>All</v>
          </cell>
          <cell r="E7829" t="str">
            <v>Tonnage: 4&lt;=tons&lt;5</v>
          </cell>
          <cell r="F7829">
            <v>64.525099999999995</v>
          </cell>
          <cell r="G7829">
            <v>0.53711620000000004</v>
          </cell>
          <cell r="H7829">
            <v>0.58499780000000001</v>
          </cell>
          <cell r="I7829">
            <v>-4.3221200000000001E-2</v>
          </cell>
          <cell r="J7829">
            <v>-1.7685800000000002E-2</v>
          </cell>
          <cell r="K7829">
            <v>0</v>
          </cell>
          <cell r="L7829">
            <v>1.7685800000000002E-2</v>
          </cell>
          <cell r="M7829">
            <v>4.3221200000000001E-2</v>
          </cell>
          <cell r="N7829">
            <v>4.3221200000000001E-2</v>
          </cell>
          <cell r="O7829">
            <v>20827</v>
          </cell>
        </row>
        <row r="7830">
          <cell r="A7830" t="str">
            <v>Residential</v>
          </cell>
          <cell r="B7830">
            <v>5</v>
          </cell>
          <cell r="C7830" t="str">
            <v>All</v>
          </cell>
          <cell r="D7830" t="str">
            <v>All</v>
          </cell>
          <cell r="E7830" t="str">
            <v>Tonnage: 4&lt;=tons&lt;5</v>
          </cell>
          <cell r="F7830">
            <v>63.729199999999999</v>
          </cell>
          <cell r="G7830">
            <v>0.53002780000000005</v>
          </cell>
          <cell r="H7830">
            <v>0.61887689999999995</v>
          </cell>
          <cell r="I7830">
            <v>-4.3214099999999998E-2</v>
          </cell>
          <cell r="J7830">
            <v>-1.7682799999999999E-2</v>
          </cell>
          <cell r="K7830">
            <v>0</v>
          </cell>
          <cell r="L7830">
            <v>1.7682799999999999E-2</v>
          </cell>
          <cell r="M7830">
            <v>4.3214099999999998E-2</v>
          </cell>
          <cell r="N7830">
            <v>4.3214099999999998E-2</v>
          </cell>
          <cell r="O7830">
            <v>20827</v>
          </cell>
        </row>
        <row r="7831">
          <cell r="A7831" t="str">
            <v>Residential</v>
          </cell>
          <cell r="B7831">
            <v>6</v>
          </cell>
          <cell r="C7831" t="str">
            <v>All</v>
          </cell>
          <cell r="D7831" t="str">
            <v>All</v>
          </cell>
          <cell r="E7831" t="str">
            <v>Tonnage: 4&lt;=tons&lt;5</v>
          </cell>
          <cell r="F7831">
            <v>63.195500000000003</v>
          </cell>
          <cell r="G7831">
            <v>0.56507200000000002</v>
          </cell>
          <cell r="H7831">
            <v>0.65584220000000004</v>
          </cell>
          <cell r="I7831">
            <v>-4.3284400000000001E-2</v>
          </cell>
          <cell r="J7831">
            <v>-1.7711600000000001E-2</v>
          </cell>
          <cell r="K7831">
            <v>0</v>
          </cell>
          <cell r="L7831">
            <v>1.7711600000000001E-2</v>
          </cell>
          <cell r="M7831">
            <v>4.3284400000000001E-2</v>
          </cell>
          <cell r="N7831">
            <v>4.3284400000000001E-2</v>
          </cell>
          <cell r="O7831">
            <v>20827</v>
          </cell>
        </row>
        <row r="7832">
          <cell r="A7832" t="str">
            <v>Residential</v>
          </cell>
          <cell r="B7832">
            <v>7</v>
          </cell>
          <cell r="C7832" t="str">
            <v>All</v>
          </cell>
          <cell r="D7832" t="str">
            <v>All</v>
          </cell>
          <cell r="E7832" t="str">
            <v>Tonnage: 4&lt;=tons&lt;5</v>
          </cell>
          <cell r="F7832">
            <v>62.295200000000001</v>
          </cell>
          <cell r="G7832">
            <v>0.71589360000000002</v>
          </cell>
          <cell r="H7832">
            <v>0.80011920000000003</v>
          </cell>
          <cell r="I7832">
            <v>-4.3520299999999998E-2</v>
          </cell>
          <cell r="J7832">
            <v>-1.78081E-2</v>
          </cell>
          <cell r="K7832">
            <v>0</v>
          </cell>
          <cell r="L7832">
            <v>1.78081E-2</v>
          </cell>
          <cell r="M7832">
            <v>4.3520299999999998E-2</v>
          </cell>
          <cell r="N7832">
            <v>4.3520299999999998E-2</v>
          </cell>
          <cell r="O7832">
            <v>20827</v>
          </cell>
        </row>
        <row r="7833">
          <cell r="A7833" t="str">
            <v>Residential</v>
          </cell>
          <cell r="B7833">
            <v>8</v>
          </cell>
          <cell r="C7833" t="str">
            <v>All</v>
          </cell>
          <cell r="D7833" t="str">
            <v>All</v>
          </cell>
          <cell r="E7833" t="str">
            <v>Tonnage: 4&lt;=tons&lt;5</v>
          </cell>
          <cell r="F7833">
            <v>63.415199999999999</v>
          </cell>
          <cell r="G7833">
            <v>0.80727439999999995</v>
          </cell>
          <cell r="H7833">
            <v>0.87974739999999996</v>
          </cell>
          <cell r="I7833">
            <v>-4.3899000000000001E-2</v>
          </cell>
          <cell r="J7833">
            <v>-1.7963099999999999E-2</v>
          </cell>
          <cell r="K7833">
            <v>0</v>
          </cell>
          <cell r="L7833">
            <v>1.7963099999999999E-2</v>
          </cell>
          <cell r="M7833">
            <v>4.3899000000000001E-2</v>
          </cell>
          <cell r="N7833">
            <v>4.3899000000000001E-2</v>
          </cell>
          <cell r="O7833">
            <v>20827</v>
          </cell>
        </row>
        <row r="7834">
          <cell r="A7834" t="str">
            <v>Residential</v>
          </cell>
          <cell r="B7834">
            <v>9</v>
          </cell>
          <cell r="C7834" t="str">
            <v>All</v>
          </cell>
          <cell r="D7834" t="str">
            <v>All</v>
          </cell>
          <cell r="E7834" t="str">
            <v>Tonnage: 4&lt;=tons&lt;5</v>
          </cell>
          <cell r="F7834">
            <v>67.667100000000005</v>
          </cell>
          <cell r="G7834">
            <v>0.78732939999999996</v>
          </cell>
          <cell r="H7834">
            <v>0.82620110000000002</v>
          </cell>
          <cell r="I7834">
            <v>-4.4556900000000003E-2</v>
          </cell>
          <cell r="J7834">
            <v>-1.82323E-2</v>
          </cell>
          <cell r="K7834">
            <v>0</v>
          </cell>
          <cell r="L7834">
            <v>1.82323E-2</v>
          </cell>
          <cell r="M7834">
            <v>4.4556900000000003E-2</v>
          </cell>
          <cell r="N7834">
            <v>4.4556900000000003E-2</v>
          </cell>
          <cell r="O7834">
            <v>20827</v>
          </cell>
        </row>
        <row r="7835">
          <cell r="A7835" t="str">
            <v>Residential</v>
          </cell>
          <cell r="B7835">
            <v>10</v>
          </cell>
          <cell r="C7835" t="str">
            <v>All</v>
          </cell>
          <cell r="D7835" t="str">
            <v>All</v>
          </cell>
          <cell r="E7835" t="str">
            <v>Tonnage: 4&lt;=tons&lt;5</v>
          </cell>
          <cell r="F7835">
            <v>72.337699999999998</v>
          </cell>
          <cell r="G7835">
            <v>0.80551830000000002</v>
          </cell>
          <cell r="H7835">
            <v>0.88767430000000003</v>
          </cell>
          <cell r="I7835">
            <v>-4.5848E-2</v>
          </cell>
          <cell r="J7835">
            <v>-1.8760599999999999E-2</v>
          </cell>
          <cell r="K7835">
            <v>0</v>
          </cell>
          <cell r="L7835">
            <v>1.8760599999999999E-2</v>
          </cell>
          <cell r="M7835">
            <v>4.5848E-2</v>
          </cell>
          <cell r="N7835">
            <v>4.5848E-2</v>
          </cell>
          <cell r="O7835">
            <v>20827</v>
          </cell>
        </row>
        <row r="7836">
          <cell r="A7836" t="str">
            <v>Residential</v>
          </cell>
          <cell r="B7836">
            <v>11</v>
          </cell>
          <cell r="C7836" t="str">
            <v>All</v>
          </cell>
          <cell r="D7836" t="str">
            <v>All</v>
          </cell>
          <cell r="E7836" t="str">
            <v>Tonnage: 4&lt;=tons&lt;5</v>
          </cell>
          <cell r="F7836">
            <v>77.431100000000001</v>
          </cell>
          <cell r="G7836">
            <v>0.86268549999999999</v>
          </cell>
          <cell r="H7836">
            <v>0.92256170000000004</v>
          </cell>
          <cell r="I7836">
            <v>-4.6311900000000003E-2</v>
          </cell>
          <cell r="J7836">
            <v>-1.8950399999999999E-2</v>
          </cell>
          <cell r="K7836">
            <v>0</v>
          </cell>
          <cell r="L7836">
            <v>1.8950399999999999E-2</v>
          </cell>
          <cell r="M7836">
            <v>4.6311900000000003E-2</v>
          </cell>
          <cell r="N7836">
            <v>4.6311900000000003E-2</v>
          </cell>
          <cell r="O7836">
            <v>20827</v>
          </cell>
        </row>
        <row r="7837">
          <cell r="A7837" t="str">
            <v>Residential</v>
          </cell>
          <cell r="B7837">
            <v>12</v>
          </cell>
          <cell r="C7837" t="str">
            <v>All</v>
          </cell>
          <cell r="D7837" t="str">
            <v>All</v>
          </cell>
          <cell r="E7837" t="str">
            <v>Tonnage: 4&lt;=tons&lt;5</v>
          </cell>
          <cell r="F7837">
            <v>82.032499999999999</v>
          </cell>
          <cell r="G7837">
            <v>0.94781340000000003</v>
          </cell>
          <cell r="H7837">
            <v>0.99659430000000004</v>
          </cell>
          <cell r="I7837">
            <v>-4.7068699999999998E-2</v>
          </cell>
          <cell r="J7837">
            <v>-1.9260099999999999E-2</v>
          </cell>
          <cell r="K7837">
            <v>0</v>
          </cell>
          <cell r="L7837">
            <v>1.9260099999999999E-2</v>
          </cell>
          <cell r="M7837">
            <v>4.7068699999999998E-2</v>
          </cell>
          <cell r="N7837">
            <v>4.7068699999999998E-2</v>
          </cell>
          <cell r="O7837">
            <v>20827</v>
          </cell>
        </row>
        <row r="7838">
          <cell r="A7838" t="str">
            <v>Residential</v>
          </cell>
          <cell r="B7838">
            <v>13</v>
          </cell>
          <cell r="C7838" t="str">
            <v>All</v>
          </cell>
          <cell r="D7838" t="str">
            <v>All</v>
          </cell>
          <cell r="E7838" t="str">
            <v>Tonnage: 4&lt;=tons&lt;5</v>
          </cell>
          <cell r="F7838">
            <v>85.555199999999999</v>
          </cell>
          <cell r="G7838">
            <v>1.1088039999999999</v>
          </cell>
          <cell r="H7838">
            <v>1.066344</v>
          </cell>
          <cell r="I7838">
            <v>-4.7554600000000002E-2</v>
          </cell>
          <cell r="J7838">
            <v>-1.9458900000000001E-2</v>
          </cell>
          <cell r="K7838">
            <v>0</v>
          </cell>
          <cell r="L7838">
            <v>1.9458900000000001E-2</v>
          </cell>
          <cell r="M7838">
            <v>4.7554600000000002E-2</v>
          </cell>
          <cell r="N7838">
            <v>4.7554600000000002E-2</v>
          </cell>
          <cell r="O7838">
            <v>20827</v>
          </cell>
        </row>
        <row r="7839">
          <cell r="A7839" t="str">
            <v>Residential</v>
          </cell>
          <cell r="B7839">
            <v>14</v>
          </cell>
          <cell r="C7839" t="str">
            <v>All</v>
          </cell>
          <cell r="D7839" t="str">
            <v>All</v>
          </cell>
          <cell r="E7839" t="str">
            <v>Tonnage: 4&lt;=tons&lt;5</v>
          </cell>
          <cell r="F7839">
            <v>88.760999999999996</v>
          </cell>
          <cell r="G7839">
            <v>1.280216</v>
          </cell>
          <cell r="H7839">
            <v>1.2232780000000001</v>
          </cell>
          <cell r="I7839">
            <v>-4.8642699999999997E-2</v>
          </cell>
          <cell r="J7839">
            <v>-1.99042E-2</v>
          </cell>
          <cell r="K7839">
            <v>0</v>
          </cell>
          <cell r="L7839">
            <v>1.99042E-2</v>
          </cell>
          <cell r="M7839">
            <v>4.8642699999999997E-2</v>
          </cell>
          <cell r="N7839">
            <v>4.8642699999999997E-2</v>
          </cell>
          <cell r="O7839">
            <v>20827</v>
          </cell>
        </row>
        <row r="7840">
          <cell r="A7840" t="str">
            <v>Residential</v>
          </cell>
          <cell r="B7840">
            <v>15</v>
          </cell>
          <cell r="C7840" t="str">
            <v>All</v>
          </cell>
          <cell r="D7840" t="str">
            <v>All</v>
          </cell>
          <cell r="E7840" t="str">
            <v>Tonnage: 4&lt;=tons&lt;5</v>
          </cell>
          <cell r="F7840">
            <v>91.766400000000004</v>
          </cell>
          <cell r="G7840">
            <v>1.4632909999999999</v>
          </cell>
          <cell r="H7840">
            <v>1.454032</v>
          </cell>
          <cell r="I7840">
            <v>-4.8846199999999999E-2</v>
          </cell>
          <cell r="J7840">
            <v>-1.9987499999999998E-2</v>
          </cell>
          <cell r="K7840">
            <v>0</v>
          </cell>
          <cell r="L7840">
            <v>1.9987499999999998E-2</v>
          </cell>
          <cell r="M7840">
            <v>4.8846199999999999E-2</v>
          </cell>
          <cell r="N7840">
            <v>4.8846199999999999E-2</v>
          </cell>
          <cell r="O7840">
            <v>20827</v>
          </cell>
        </row>
        <row r="7841">
          <cell r="A7841" t="str">
            <v>Residential</v>
          </cell>
          <cell r="B7841">
            <v>16</v>
          </cell>
          <cell r="C7841" t="str">
            <v>All</v>
          </cell>
          <cell r="D7841" t="str">
            <v>All</v>
          </cell>
          <cell r="E7841" t="str">
            <v>Tonnage: 4&lt;=tons&lt;5</v>
          </cell>
          <cell r="F7841">
            <v>93.732100000000003</v>
          </cell>
          <cell r="G7841">
            <v>1.6949939999999999</v>
          </cell>
          <cell r="H7841">
            <v>1.6232690000000001</v>
          </cell>
          <cell r="I7841">
            <v>-5.0828999999999999E-2</v>
          </cell>
          <cell r="J7841">
            <v>-2.0798799999999999E-2</v>
          </cell>
          <cell r="K7841">
            <v>0</v>
          </cell>
          <cell r="L7841">
            <v>2.0798799999999999E-2</v>
          </cell>
          <cell r="M7841">
            <v>5.0828999999999999E-2</v>
          </cell>
          <cell r="N7841">
            <v>5.0828999999999999E-2</v>
          </cell>
          <cell r="O7841">
            <v>20827</v>
          </cell>
        </row>
        <row r="7842">
          <cell r="A7842" t="str">
            <v>Residential</v>
          </cell>
          <cell r="B7842">
            <v>17</v>
          </cell>
          <cell r="C7842" t="str">
            <v>All</v>
          </cell>
          <cell r="D7842" t="str">
            <v>All</v>
          </cell>
          <cell r="E7842" t="str">
            <v>Tonnage: 4&lt;=tons&lt;5</v>
          </cell>
          <cell r="F7842">
            <v>94.714399999999998</v>
          </cell>
          <cell r="G7842">
            <v>1.9771909999999999</v>
          </cell>
          <cell r="H7842">
            <v>1.773544</v>
          </cell>
          <cell r="I7842">
            <v>-5.1820400000000003E-2</v>
          </cell>
          <cell r="J7842">
            <v>-2.1204500000000001E-2</v>
          </cell>
          <cell r="K7842">
            <v>0</v>
          </cell>
          <cell r="L7842">
            <v>2.1204500000000001E-2</v>
          </cell>
          <cell r="M7842">
            <v>5.1820400000000003E-2</v>
          </cell>
          <cell r="N7842">
            <v>5.1820400000000003E-2</v>
          </cell>
          <cell r="O7842">
            <v>20827</v>
          </cell>
        </row>
        <row r="7843">
          <cell r="A7843" t="str">
            <v>Residential</v>
          </cell>
          <cell r="B7843">
            <v>18</v>
          </cell>
          <cell r="C7843" t="str">
            <v>All</v>
          </cell>
          <cell r="D7843" t="str">
            <v>All</v>
          </cell>
          <cell r="E7843" t="str">
            <v>Tonnage: 4&lt;=tons&lt;5</v>
          </cell>
          <cell r="F7843">
            <v>93.807599999999994</v>
          </cell>
          <cell r="G7843">
            <v>2.1733560000000001</v>
          </cell>
          <cell r="H7843">
            <v>1.9257340000000001</v>
          </cell>
          <cell r="I7843">
            <v>-5.2129700000000001E-2</v>
          </cell>
          <cell r="J7843">
            <v>-2.1330999999999999E-2</v>
          </cell>
          <cell r="K7843">
            <v>0</v>
          </cell>
          <cell r="L7843">
            <v>2.1330999999999999E-2</v>
          </cell>
          <cell r="M7843">
            <v>5.2129700000000001E-2</v>
          </cell>
          <cell r="N7843">
            <v>5.2129700000000001E-2</v>
          </cell>
          <cell r="O7843">
            <v>20827</v>
          </cell>
        </row>
        <row r="7844">
          <cell r="A7844" t="str">
            <v>Residential</v>
          </cell>
          <cell r="B7844">
            <v>19</v>
          </cell>
          <cell r="C7844" t="str">
            <v>All</v>
          </cell>
          <cell r="D7844" t="str">
            <v>All</v>
          </cell>
          <cell r="E7844" t="str">
            <v>Tonnage: 4&lt;=tons&lt;5</v>
          </cell>
          <cell r="F7844">
            <v>91.589699999999993</v>
          </cell>
          <cell r="G7844">
            <v>2.196885</v>
          </cell>
          <cell r="H7844">
            <v>2.133445</v>
          </cell>
          <cell r="I7844">
            <v>-5.24057E-2</v>
          </cell>
          <cell r="J7844">
            <v>-2.1444000000000001E-2</v>
          </cell>
          <cell r="K7844">
            <v>0</v>
          </cell>
          <cell r="L7844">
            <v>2.1444000000000001E-2</v>
          </cell>
          <cell r="M7844">
            <v>5.24057E-2</v>
          </cell>
          <cell r="N7844">
            <v>5.24057E-2</v>
          </cell>
          <cell r="O7844">
            <v>20827</v>
          </cell>
        </row>
        <row r="7845">
          <cell r="A7845" t="str">
            <v>Residential</v>
          </cell>
          <cell r="B7845">
            <v>20</v>
          </cell>
          <cell r="C7845" t="str">
            <v>All</v>
          </cell>
          <cell r="D7845" t="str">
            <v>All</v>
          </cell>
          <cell r="E7845" t="str">
            <v>Tonnage: 4&lt;=tons&lt;5</v>
          </cell>
          <cell r="F7845">
            <v>87.403899999999993</v>
          </cell>
          <cell r="G7845">
            <v>2.0893320000000002</v>
          </cell>
          <cell r="H7845">
            <v>2.631383</v>
          </cell>
          <cell r="I7845">
            <v>-5.3872700000000003E-2</v>
          </cell>
          <cell r="J7845">
            <v>-2.2044299999999999E-2</v>
          </cell>
          <cell r="K7845">
            <v>0</v>
          </cell>
          <cell r="L7845">
            <v>2.2044299999999999E-2</v>
          </cell>
          <cell r="M7845">
            <v>5.3872700000000003E-2</v>
          </cell>
          <cell r="N7845">
            <v>5.3872700000000003E-2</v>
          </cell>
          <cell r="O7845">
            <v>20827</v>
          </cell>
        </row>
        <row r="7846">
          <cell r="A7846" t="str">
            <v>Residential</v>
          </cell>
          <cell r="B7846">
            <v>21</v>
          </cell>
          <cell r="C7846" t="str">
            <v>All</v>
          </cell>
          <cell r="D7846" t="str">
            <v>All</v>
          </cell>
          <cell r="E7846" t="str">
            <v>Tonnage: 4&lt;=tons&lt;5</v>
          </cell>
          <cell r="F7846">
            <v>82.835099999999997</v>
          </cell>
          <cell r="G7846">
            <v>1.8585959999999999</v>
          </cell>
          <cell r="H7846">
            <v>2.3842829999999999</v>
          </cell>
          <cell r="I7846">
            <v>-5.08633E-2</v>
          </cell>
          <cell r="J7846">
            <v>-2.0812899999999999E-2</v>
          </cell>
          <cell r="K7846">
            <v>0</v>
          </cell>
          <cell r="L7846">
            <v>2.0812899999999999E-2</v>
          </cell>
          <cell r="M7846">
            <v>5.08633E-2</v>
          </cell>
          <cell r="N7846">
            <v>5.08633E-2</v>
          </cell>
          <cell r="O7846">
            <v>20827</v>
          </cell>
        </row>
        <row r="7847">
          <cell r="A7847" t="str">
            <v>Residential</v>
          </cell>
          <cell r="B7847">
            <v>22</v>
          </cell>
          <cell r="C7847" t="str">
            <v>All</v>
          </cell>
          <cell r="D7847" t="str">
            <v>All</v>
          </cell>
          <cell r="E7847" t="str">
            <v>Tonnage: 4&lt;=tons&lt;5</v>
          </cell>
          <cell r="F7847">
            <v>80.024199999999993</v>
          </cell>
          <cell r="G7847">
            <v>1.5795159999999999</v>
          </cell>
          <cell r="H7847">
            <v>1.976753</v>
          </cell>
          <cell r="I7847">
            <v>-5.0327799999999999E-2</v>
          </cell>
          <cell r="J7847">
            <v>-2.05937E-2</v>
          </cell>
          <cell r="K7847">
            <v>0</v>
          </cell>
          <cell r="L7847">
            <v>2.05937E-2</v>
          </cell>
          <cell r="M7847">
            <v>5.0327799999999999E-2</v>
          </cell>
          <cell r="N7847">
            <v>5.0327799999999999E-2</v>
          </cell>
          <cell r="O7847">
            <v>20827</v>
          </cell>
        </row>
        <row r="7848">
          <cell r="A7848" t="str">
            <v>Residential</v>
          </cell>
          <cell r="B7848">
            <v>23</v>
          </cell>
          <cell r="C7848" t="str">
            <v>All</v>
          </cell>
          <cell r="D7848" t="str">
            <v>All</v>
          </cell>
          <cell r="E7848" t="str">
            <v>Tonnage: 4&lt;=tons&lt;5</v>
          </cell>
          <cell r="F7848">
            <v>77.244399999999999</v>
          </cell>
          <cell r="G7848">
            <v>1.2297830000000001</v>
          </cell>
          <cell r="H7848">
            <v>1.5053510000000001</v>
          </cell>
          <cell r="I7848">
            <v>-4.8370400000000001E-2</v>
          </cell>
          <cell r="J7848">
            <v>-1.9792799999999999E-2</v>
          </cell>
          <cell r="K7848">
            <v>0</v>
          </cell>
          <cell r="L7848">
            <v>1.9792799999999999E-2</v>
          </cell>
          <cell r="M7848">
            <v>4.8370400000000001E-2</v>
          </cell>
          <cell r="N7848">
            <v>4.8370400000000001E-2</v>
          </cell>
          <cell r="O7848">
            <v>20827</v>
          </cell>
        </row>
        <row r="7849">
          <cell r="A7849" t="str">
            <v>Residential</v>
          </cell>
          <cell r="B7849">
            <v>24</v>
          </cell>
          <cell r="C7849" t="str">
            <v>All</v>
          </cell>
          <cell r="D7849" t="str">
            <v>All</v>
          </cell>
          <cell r="E7849" t="str">
            <v>Tonnage: 4&lt;=tons&lt;5</v>
          </cell>
          <cell r="F7849">
            <v>75.408600000000007</v>
          </cell>
          <cell r="G7849">
            <v>0.91520970000000001</v>
          </cell>
          <cell r="H7849">
            <v>1.15808</v>
          </cell>
          <cell r="I7849">
            <v>-4.6556599999999997E-2</v>
          </cell>
          <cell r="J7849">
            <v>-1.9050600000000001E-2</v>
          </cell>
          <cell r="K7849">
            <v>0</v>
          </cell>
          <cell r="L7849">
            <v>1.9050600000000001E-2</v>
          </cell>
          <cell r="M7849">
            <v>4.6556599999999997E-2</v>
          </cell>
          <cell r="N7849">
            <v>4.6556599999999997E-2</v>
          </cell>
          <cell r="O7849">
            <v>20827</v>
          </cell>
        </row>
        <row r="7850">
          <cell r="A7850" t="str">
            <v>Residential</v>
          </cell>
          <cell r="B7850">
            <v>1</v>
          </cell>
          <cell r="C7850" t="str">
            <v>All</v>
          </cell>
          <cell r="D7850" t="str">
            <v>All</v>
          </cell>
          <cell r="E7850" t="str">
            <v>Tonnage: 5&lt;=tons</v>
          </cell>
          <cell r="F7850">
            <v>68.1845</v>
          </cell>
          <cell r="G7850">
            <v>0.84222520000000001</v>
          </cell>
          <cell r="H7850">
            <v>0.92726180000000002</v>
          </cell>
          <cell r="I7850">
            <v>-5.1829899999999998E-2</v>
          </cell>
          <cell r="J7850">
            <v>-2.1208399999999999E-2</v>
          </cell>
          <cell r="K7850">
            <v>0</v>
          </cell>
          <cell r="L7850">
            <v>2.1208399999999999E-2</v>
          </cell>
          <cell r="M7850">
            <v>5.1829899999999998E-2</v>
          </cell>
          <cell r="N7850">
            <v>5.1829899999999998E-2</v>
          </cell>
          <cell r="O7850">
            <v>19249</v>
          </cell>
        </row>
        <row r="7851">
          <cell r="A7851" t="str">
            <v>Residential</v>
          </cell>
          <cell r="B7851">
            <v>2</v>
          </cell>
          <cell r="C7851" t="str">
            <v>All</v>
          </cell>
          <cell r="D7851" t="str">
            <v>All</v>
          </cell>
          <cell r="E7851" t="str">
            <v>Tonnage: 5&lt;=tons</v>
          </cell>
          <cell r="F7851">
            <v>66.400000000000006</v>
          </cell>
          <cell r="G7851">
            <v>0.72902359999999999</v>
          </cell>
          <cell r="H7851">
            <v>0.77590190000000003</v>
          </cell>
          <cell r="I7851">
            <v>-5.12805E-2</v>
          </cell>
          <cell r="J7851">
            <v>-2.0983499999999999E-2</v>
          </cell>
          <cell r="K7851">
            <v>0</v>
          </cell>
          <cell r="L7851">
            <v>2.0983499999999999E-2</v>
          </cell>
          <cell r="M7851">
            <v>5.12805E-2</v>
          </cell>
          <cell r="N7851">
            <v>5.12805E-2</v>
          </cell>
          <cell r="O7851">
            <v>19249</v>
          </cell>
        </row>
        <row r="7852">
          <cell r="A7852" t="str">
            <v>Residential</v>
          </cell>
          <cell r="B7852">
            <v>3</v>
          </cell>
          <cell r="C7852" t="str">
            <v>All</v>
          </cell>
          <cell r="D7852" t="str">
            <v>All</v>
          </cell>
          <cell r="E7852" t="str">
            <v>Tonnage: 5&lt;=tons</v>
          </cell>
          <cell r="F7852">
            <v>65.069199999999995</v>
          </cell>
          <cell r="G7852">
            <v>0.66583009999999998</v>
          </cell>
          <cell r="H7852">
            <v>0.70845849999999999</v>
          </cell>
          <cell r="I7852">
            <v>-5.0868900000000002E-2</v>
          </cell>
          <cell r="J7852">
            <v>-2.08151E-2</v>
          </cell>
          <cell r="K7852">
            <v>0</v>
          </cell>
          <cell r="L7852">
            <v>2.08151E-2</v>
          </cell>
          <cell r="M7852">
            <v>5.0868900000000002E-2</v>
          </cell>
          <cell r="N7852">
            <v>5.0868900000000002E-2</v>
          </cell>
          <cell r="O7852">
            <v>19249</v>
          </cell>
        </row>
        <row r="7853">
          <cell r="A7853" t="str">
            <v>Residential</v>
          </cell>
          <cell r="B7853">
            <v>4</v>
          </cell>
          <cell r="C7853" t="str">
            <v>All</v>
          </cell>
          <cell r="D7853" t="str">
            <v>All</v>
          </cell>
          <cell r="E7853" t="str">
            <v>Tonnage: 5&lt;=tons</v>
          </cell>
          <cell r="F7853">
            <v>64.080399999999997</v>
          </cell>
          <cell r="G7853">
            <v>0.63767940000000001</v>
          </cell>
          <cell r="H7853">
            <v>0.66497949999999995</v>
          </cell>
          <cell r="I7853">
            <v>-5.0669699999999998E-2</v>
          </cell>
          <cell r="J7853">
            <v>-2.0733600000000001E-2</v>
          </cell>
          <cell r="K7853">
            <v>0</v>
          </cell>
          <cell r="L7853">
            <v>2.0733600000000001E-2</v>
          </cell>
          <cell r="M7853">
            <v>5.0669699999999998E-2</v>
          </cell>
          <cell r="N7853">
            <v>5.0669699999999998E-2</v>
          </cell>
          <cell r="O7853">
            <v>19249</v>
          </cell>
        </row>
        <row r="7854">
          <cell r="A7854" t="str">
            <v>Residential</v>
          </cell>
          <cell r="B7854">
            <v>5</v>
          </cell>
          <cell r="C7854" t="str">
            <v>All</v>
          </cell>
          <cell r="D7854" t="str">
            <v>All</v>
          </cell>
          <cell r="E7854" t="str">
            <v>Tonnage: 5&lt;=tons</v>
          </cell>
          <cell r="F7854">
            <v>63.4146</v>
          </cell>
          <cell r="G7854">
            <v>0.62892369999999997</v>
          </cell>
          <cell r="H7854">
            <v>0.67147579999999996</v>
          </cell>
          <cell r="I7854">
            <v>-5.0539599999999997E-2</v>
          </cell>
          <cell r="J7854">
            <v>-2.0680400000000002E-2</v>
          </cell>
          <cell r="K7854">
            <v>0</v>
          </cell>
          <cell r="L7854">
            <v>2.0680400000000002E-2</v>
          </cell>
          <cell r="M7854">
            <v>5.0539599999999997E-2</v>
          </cell>
          <cell r="N7854">
            <v>5.0539599999999997E-2</v>
          </cell>
          <cell r="O7854">
            <v>19249</v>
          </cell>
        </row>
        <row r="7855">
          <cell r="A7855" t="str">
            <v>Residential</v>
          </cell>
          <cell r="B7855">
            <v>6</v>
          </cell>
          <cell r="C7855" t="str">
            <v>All</v>
          </cell>
          <cell r="D7855" t="str">
            <v>All</v>
          </cell>
          <cell r="E7855" t="str">
            <v>Tonnage: 5&lt;=tons</v>
          </cell>
          <cell r="F7855">
            <v>62.922699999999999</v>
          </cell>
          <cell r="G7855">
            <v>0.67767630000000001</v>
          </cell>
          <cell r="H7855">
            <v>0.74511159999999999</v>
          </cell>
          <cell r="I7855">
            <v>-5.0496899999999997E-2</v>
          </cell>
          <cell r="J7855">
            <v>-2.0662900000000001E-2</v>
          </cell>
          <cell r="K7855">
            <v>0</v>
          </cell>
          <cell r="L7855">
            <v>2.0662900000000001E-2</v>
          </cell>
          <cell r="M7855">
            <v>5.0496899999999997E-2</v>
          </cell>
          <cell r="N7855">
            <v>5.0496899999999997E-2</v>
          </cell>
          <cell r="O7855">
            <v>19249</v>
          </cell>
        </row>
        <row r="7856">
          <cell r="A7856" t="str">
            <v>Residential</v>
          </cell>
          <cell r="B7856">
            <v>7</v>
          </cell>
          <cell r="C7856" t="str">
            <v>All</v>
          </cell>
          <cell r="D7856" t="str">
            <v>All</v>
          </cell>
          <cell r="E7856" t="str">
            <v>Tonnage: 5&lt;=tons</v>
          </cell>
          <cell r="F7856">
            <v>62.039400000000001</v>
          </cell>
          <cell r="G7856">
            <v>0.83254039999999996</v>
          </cell>
          <cell r="H7856">
            <v>0.92975459999999999</v>
          </cell>
          <cell r="I7856">
            <v>-5.0753800000000002E-2</v>
          </cell>
          <cell r="J7856">
            <v>-2.0767999999999998E-2</v>
          </cell>
          <cell r="K7856">
            <v>0</v>
          </cell>
          <cell r="L7856">
            <v>2.0767999999999998E-2</v>
          </cell>
          <cell r="M7856">
            <v>5.0753800000000002E-2</v>
          </cell>
          <cell r="N7856">
            <v>5.0753800000000002E-2</v>
          </cell>
          <cell r="O7856">
            <v>19249</v>
          </cell>
        </row>
        <row r="7857">
          <cell r="A7857" t="str">
            <v>Residential</v>
          </cell>
          <cell r="B7857">
            <v>8</v>
          </cell>
          <cell r="C7857" t="str">
            <v>All</v>
          </cell>
          <cell r="D7857" t="str">
            <v>All</v>
          </cell>
          <cell r="E7857" t="str">
            <v>Tonnage: 5&lt;=tons</v>
          </cell>
          <cell r="F7857">
            <v>63.175400000000003</v>
          </cell>
          <cell r="G7857">
            <v>0.93425409999999998</v>
          </cell>
          <cell r="H7857">
            <v>1.0686389999999999</v>
          </cell>
          <cell r="I7857">
            <v>-5.1168999999999999E-2</v>
          </cell>
          <cell r="J7857">
            <v>-2.0937999999999998E-2</v>
          </cell>
          <cell r="K7857">
            <v>0</v>
          </cell>
          <cell r="L7857">
            <v>2.0937999999999998E-2</v>
          </cell>
          <cell r="M7857">
            <v>5.1168999999999999E-2</v>
          </cell>
          <cell r="N7857">
            <v>5.1168999999999999E-2</v>
          </cell>
          <cell r="O7857">
            <v>19249</v>
          </cell>
        </row>
        <row r="7858">
          <cell r="A7858" t="str">
            <v>Residential</v>
          </cell>
          <cell r="B7858">
            <v>9</v>
          </cell>
          <cell r="C7858" t="str">
            <v>All</v>
          </cell>
          <cell r="D7858" t="str">
            <v>All</v>
          </cell>
          <cell r="E7858" t="str">
            <v>Tonnage: 5&lt;=tons</v>
          </cell>
          <cell r="F7858">
            <v>67.547600000000003</v>
          </cell>
          <cell r="G7858">
            <v>0.89614150000000004</v>
          </cell>
          <cell r="H7858">
            <v>0.97520079999999998</v>
          </cell>
          <cell r="I7858">
            <v>-5.1712399999999999E-2</v>
          </cell>
          <cell r="J7858">
            <v>-2.11603E-2</v>
          </cell>
          <cell r="K7858">
            <v>0</v>
          </cell>
          <cell r="L7858">
            <v>2.11603E-2</v>
          </cell>
          <cell r="M7858">
            <v>5.1712399999999999E-2</v>
          </cell>
          <cell r="N7858">
            <v>5.1712399999999999E-2</v>
          </cell>
          <cell r="O7858">
            <v>19249</v>
          </cell>
        </row>
        <row r="7859">
          <cell r="A7859" t="str">
            <v>Residential</v>
          </cell>
          <cell r="B7859">
            <v>10</v>
          </cell>
          <cell r="C7859" t="str">
            <v>All</v>
          </cell>
          <cell r="D7859" t="str">
            <v>All</v>
          </cell>
          <cell r="E7859" t="str">
            <v>Tonnage: 5&lt;=tons</v>
          </cell>
          <cell r="F7859">
            <v>72.192599999999999</v>
          </cell>
          <cell r="G7859">
            <v>0.92640270000000002</v>
          </cell>
          <cell r="H7859">
            <v>1.0034510000000001</v>
          </cell>
          <cell r="I7859">
            <v>-5.33E-2</v>
          </cell>
          <cell r="J7859">
            <v>-2.18099E-2</v>
          </cell>
          <cell r="K7859">
            <v>0</v>
          </cell>
          <cell r="L7859">
            <v>2.18099E-2</v>
          </cell>
          <cell r="M7859">
            <v>5.33E-2</v>
          </cell>
          <cell r="N7859">
            <v>5.33E-2</v>
          </cell>
          <cell r="O7859">
            <v>19249</v>
          </cell>
        </row>
        <row r="7860">
          <cell r="A7860" t="str">
            <v>Residential</v>
          </cell>
          <cell r="B7860">
            <v>11</v>
          </cell>
          <cell r="C7860" t="str">
            <v>All</v>
          </cell>
          <cell r="D7860" t="str">
            <v>All</v>
          </cell>
          <cell r="E7860" t="str">
            <v>Tonnage: 5&lt;=tons</v>
          </cell>
          <cell r="F7860">
            <v>77.265799999999999</v>
          </cell>
          <cell r="G7860">
            <v>0.96836630000000001</v>
          </cell>
          <cell r="H7860">
            <v>1.039032</v>
          </cell>
          <cell r="I7860">
            <v>-5.3456999999999998E-2</v>
          </cell>
          <cell r="J7860">
            <v>-2.18742E-2</v>
          </cell>
          <cell r="K7860">
            <v>0</v>
          </cell>
          <cell r="L7860">
            <v>2.18742E-2</v>
          </cell>
          <cell r="M7860">
            <v>5.3456999999999998E-2</v>
          </cell>
          <cell r="N7860">
            <v>5.3456999999999998E-2</v>
          </cell>
          <cell r="O7860">
            <v>19249</v>
          </cell>
        </row>
        <row r="7861">
          <cell r="A7861" t="str">
            <v>Residential</v>
          </cell>
          <cell r="B7861">
            <v>12</v>
          </cell>
          <cell r="C7861" t="str">
            <v>All</v>
          </cell>
          <cell r="D7861" t="str">
            <v>All</v>
          </cell>
          <cell r="E7861" t="str">
            <v>Tonnage: 5&lt;=tons</v>
          </cell>
          <cell r="F7861">
            <v>81.773499999999999</v>
          </cell>
          <cell r="G7861">
            <v>1.1258539999999999</v>
          </cell>
          <cell r="H7861">
            <v>1.168803</v>
          </cell>
          <cell r="I7861">
            <v>-5.4535599999999997E-2</v>
          </cell>
          <cell r="J7861">
            <v>-2.2315499999999999E-2</v>
          </cell>
          <cell r="K7861">
            <v>0</v>
          </cell>
          <cell r="L7861">
            <v>2.2315499999999999E-2</v>
          </cell>
          <cell r="M7861">
            <v>5.4535599999999997E-2</v>
          </cell>
          <cell r="N7861">
            <v>5.4535599999999997E-2</v>
          </cell>
          <cell r="O7861">
            <v>19249</v>
          </cell>
        </row>
        <row r="7862">
          <cell r="A7862" t="str">
            <v>Residential</v>
          </cell>
          <cell r="B7862">
            <v>13</v>
          </cell>
          <cell r="C7862" t="str">
            <v>All</v>
          </cell>
          <cell r="D7862" t="str">
            <v>All</v>
          </cell>
          <cell r="E7862" t="str">
            <v>Tonnage: 5&lt;=tons</v>
          </cell>
          <cell r="F7862">
            <v>85.269900000000007</v>
          </cell>
          <cell r="G7862">
            <v>1.258586</v>
          </cell>
          <cell r="H7862">
            <v>1.1957599999999999</v>
          </cell>
          <cell r="I7862">
            <v>-5.57473E-2</v>
          </cell>
          <cell r="J7862">
            <v>-2.2811399999999999E-2</v>
          </cell>
          <cell r="K7862">
            <v>0</v>
          </cell>
          <cell r="L7862">
            <v>2.2811399999999999E-2</v>
          </cell>
          <cell r="M7862">
            <v>5.57473E-2</v>
          </cell>
          <cell r="N7862">
            <v>5.57473E-2</v>
          </cell>
          <cell r="O7862">
            <v>19249</v>
          </cell>
        </row>
        <row r="7863">
          <cell r="A7863" t="str">
            <v>Residential</v>
          </cell>
          <cell r="B7863">
            <v>14</v>
          </cell>
          <cell r="C7863" t="str">
            <v>All</v>
          </cell>
          <cell r="D7863" t="str">
            <v>All</v>
          </cell>
          <cell r="E7863" t="str">
            <v>Tonnage: 5&lt;=tons</v>
          </cell>
          <cell r="F7863">
            <v>88.3262</v>
          </cell>
          <cell r="G7863">
            <v>1.4476720000000001</v>
          </cell>
          <cell r="H7863">
            <v>1.406315</v>
          </cell>
          <cell r="I7863">
            <v>-5.6436800000000002E-2</v>
          </cell>
          <cell r="J7863">
            <v>-2.3093499999999999E-2</v>
          </cell>
          <cell r="K7863">
            <v>0</v>
          </cell>
          <cell r="L7863">
            <v>2.3093499999999999E-2</v>
          </cell>
          <cell r="M7863">
            <v>5.6436800000000002E-2</v>
          </cell>
          <cell r="N7863">
            <v>5.6436800000000002E-2</v>
          </cell>
          <cell r="O7863">
            <v>19249</v>
          </cell>
        </row>
        <row r="7864">
          <cell r="A7864" t="str">
            <v>Residential</v>
          </cell>
          <cell r="B7864">
            <v>15</v>
          </cell>
          <cell r="C7864" t="str">
            <v>All</v>
          </cell>
          <cell r="D7864" t="str">
            <v>All</v>
          </cell>
          <cell r="E7864" t="str">
            <v>Tonnage: 5&lt;=tons</v>
          </cell>
          <cell r="F7864">
            <v>91.260900000000007</v>
          </cell>
          <cell r="G7864">
            <v>1.6709620000000001</v>
          </cell>
          <cell r="H7864">
            <v>1.6615310000000001</v>
          </cell>
          <cell r="I7864">
            <v>-5.7457500000000002E-2</v>
          </cell>
          <cell r="J7864">
            <v>-2.35111E-2</v>
          </cell>
          <cell r="K7864">
            <v>0</v>
          </cell>
          <cell r="L7864">
            <v>2.35111E-2</v>
          </cell>
          <cell r="M7864">
            <v>5.7457500000000002E-2</v>
          </cell>
          <cell r="N7864">
            <v>5.7457500000000002E-2</v>
          </cell>
          <cell r="O7864">
            <v>19249</v>
          </cell>
        </row>
        <row r="7865">
          <cell r="A7865" t="str">
            <v>Residential</v>
          </cell>
          <cell r="B7865">
            <v>16</v>
          </cell>
          <cell r="C7865" t="str">
            <v>All</v>
          </cell>
          <cell r="D7865" t="str">
            <v>All</v>
          </cell>
          <cell r="E7865" t="str">
            <v>Tonnage: 5&lt;=tons</v>
          </cell>
          <cell r="F7865">
            <v>93.230199999999996</v>
          </cell>
          <cell r="G7865">
            <v>1.968439</v>
          </cell>
          <cell r="H7865">
            <v>1.7469939999999999</v>
          </cell>
          <cell r="I7865">
            <v>-5.9870300000000001E-2</v>
          </cell>
          <cell r="J7865">
            <v>-2.44984E-2</v>
          </cell>
          <cell r="K7865">
            <v>0</v>
          </cell>
          <cell r="L7865">
            <v>2.44984E-2</v>
          </cell>
          <cell r="M7865">
            <v>5.9870300000000001E-2</v>
          </cell>
          <cell r="N7865">
            <v>5.9870300000000001E-2</v>
          </cell>
          <cell r="O7865">
            <v>19249</v>
          </cell>
        </row>
        <row r="7866">
          <cell r="A7866" t="str">
            <v>Residential</v>
          </cell>
          <cell r="B7866">
            <v>17</v>
          </cell>
          <cell r="C7866" t="str">
            <v>All</v>
          </cell>
          <cell r="D7866" t="str">
            <v>All</v>
          </cell>
          <cell r="E7866" t="str">
            <v>Tonnage: 5&lt;=tons</v>
          </cell>
          <cell r="F7866">
            <v>94.172399999999996</v>
          </cell>
          <cell r="G7866">
            <v>2.257447</v>
          </cell>
          <cell r="H7866">
            <v>1.9552929999999999</v>
          </cell>
          <cell r="I7866">
            <v>-6.1684099999999999E-2</v>
          </cell>
          <cell r="J7866">
            <v>-2.5240599999999998E-2</v>
          </cell>
          <cell r="K7866">
            <v>0</v>
          </cell>
          <cell r="L7866">
            <v>2.5240599999999998E-2</v>
          </cell>
          <cell r="M7866">
            <v>6.1684099999999999E-2</v>
          </cell>
          <cell r="N7866">
            <v>6.1684099999999999E-2</v>
          </cell>
          <cell r="O7866">
            <v>19249</v>
          </cell>
        </row>
        <row r="7867">
          <cell r="A7867" t="str">
            <v>Residential</v>
          </cell>
          <cell r="B7867">
            <v>18</v>
          </cell>
          <cell r="C7867" t="str">
            <v>All</v>
          </cell>
          <cell r="D7867" t="str">
            <v>All</v>
          </cell>
          <cell r="E7867" t="str">
            <v>Tonnage: 5&lt;=tons</v>
          </cell>
          <cell r="F7867">
            <v>93.090900000000005</v>
          </cell>
          <cell r="G7867">
            <v>2.4551769999999999</v>
          </cell>
          <cell r="H7867">
            <v>2.2375530000000001</v>
          </cell>
          <cell r="I7867">
            <v>-6.3249899999999998E-2</v>
          </cell>
          <cell r="J7867">
            <v>-2.5881299999999999E-2</v>
          </cell>
          <cell r="K7867">
            <v>0</v>
          </cell>
          <cell r="L7867">
            <v>2.5881299999999999E-2</v>
          </cell>
          <cell r="M7867">
            <v>6.3249899999999998E-2</v>
          </cell>
          <cell r="N7867">
            <v>6.3249899999999998E-2</v>
          </cell>
          <cell r="O7867">
            <v>19249</v>
          </cell>
        </row>
        <row r="7868">
          <cell r="A7868" t="str">
            <v>Residential</v>
          </cell>
          <cell r="B7868">
            <v>19</v>
          </cell>
          <cell r="C7868" t="str">
            <v>All</v>
          </cell>
          <cell r="D7868" t="str">
            <v>All</v>
          </cell>
          <cell r="E7868" t="str">
            <v>Tonnage: 5&lt;=tons</v>
          </cell>
          <cell r="F7868">
            <v>90.659700000000001</v>
          </cell>
          <cell r="G7868">
            <v>2.477319</v>
          </cell>
          <cell r="H7868">
            <v>2.435689</v>
          </cell>
          <cell r="I7868">
            <v>-6.4791799999999997E-2</v>
          </cell>
          <cell r="J7868">
            <v>-2.6512299999999999E-2</v>
          </cell>
          <cell r="K7868">
            <v>0</v>
          </cell>
          <cell r="L7868">
            <v>2.6512299999999999E-2</v>
          </cell>
          <cell r="M7868">
            <v>6.4791799999999997E-2</v>
          </cell>
          <cell r="N7868">
            <v>6.4791799999999997E-2</v>
          </cell>
          <cell r="O7868">
            <v>19249</v>
          </cell>
        </row>
        <row r="7869">
          <cell r="A7869" t="str">
            <v>Residential</v>
          </cell>
          <cell r="B7869">
            <v>20</v>
          </cell>
          <cell r="C7869" t="str">
            <v>All</v>
          </cell>
          <cell r="D7869" t="str">
            <v>All</v>
          </cell>
          <cell r="E7869" t="str">
            <v>Tonnage: 5&lt;=tons</v>
          </cell>
          <cell r="F7869">
            <v>86.229200000000006</v>
          </cell>
          <cell r="G7869">
            <v>2.362803</v>
          </cell>
          <cell r="H7869">
            <v>2.9619179999999998</v>
          </cell>
          <cell r="I7869">
            <v>-6.3903299999999996E-2</v>
          </cell>
          <cell r="J7869">
            <v>-2.61487E-2</v>
          </cell>
          <cell r="K7869">
            <v>0</v>
          </cell>
          <cell r="L7869">
            <v>2.61487E-2</v>
          </cell>
          <cell r="M7869">
            <v>6.3903299999999996E-2</v>
          </cell>
          <cell r="N7869">
            <v>6.3903299999999996E-2</v>
          </cell>
          <cell r="O7869">
            <v>19249</v>
          </cell>
        </row>
        <row r="7870">
          <cell r="A7870" t="str">
            <v>Residential</v>
          </cell>
          <cell r="B7870">
            <v>21</v>
          </cell>
          <cell r="C7870" t="str">
            <v>All</v>
          </cell>
          <cell r="D7870" t="str">
            <v>All</v>
          </cell>
          <cell r="E7870" t="str">
            <v>Tonnage: 5&lt;=tons</v>
          </cell>
          <cell r="F7870">
            <v>81.714100000000002</v>
          </cell>
          <cell r="G7870">
            <v>2.249438</v>
          </cell>
          <cell r="H7870">
            <v>2.7997740000000002</v>
          </cell>
          <cell r="I7870">
            <v>-6.0944900000000003E-2</v>
          </cell>
          <cell r="J7870">
            <v>-2.4938200000000001E-2</v>
          </cell>
          <cell r="K7870">
            <v>0</v>
          </cell>
          <cell r="L7870">
            <v>2.4938200000000001E-2</v>
          </cell>
          <cell r="M7870">
            <v>6.0944900000000003E-2</v>
          </cell>
          <cell r="N7870">
            <v>6.0944900000000003E-2</v>
          </cell>
          <cell r="O7870">
            <v>19249</v>
          </cell>
        </row>
        <row r="7871">
          <cell r="A7871" t="str">
            <v>Residential</v>
          </cell>
          <cell r="B7871">
            <v>22</v>
          </cell>
          <cell r="C7871" t="str">
            <v>All</v>
          </cell>
          <cell r="D7871" t="str">
            <v>All</v>
          </cell>
          <cell r="E7871" t="str">
            <v>Tonnage: 5&lt;=tons</v>
          </cell>
          <cell r="F7871">
            <v>78.981800000000007</v>
          </cell>
          <cell r="G7871">
            <v>1.950766</v>
          </cell>
          <cell r="H7871">
            <v>2.2746080000000002</v>
          </cell>
          <cell r="I7871">
            <v>-5.98705E-2</v>
          </cell>
          <cell r="J7871">
            <v>-2.4498499999999999E-2</v>
          </cell>
          <cell r="K7871">
            <v>0</v>
          </cell>
          <cell r="L7871">
            <v>2.4498499999999999E-2</v>
          </cell>
          <cell r="M7871">
            <v>5.98705E-2</v>
          </cell>
          <cell r="N7871">
            <v>5.98705E-2</v>
          </cell>
          <cell r="O7871">
            <v>19249</v>
          </cell>
        </row>
        <row r="7872">
          <cell r="A7872" t="str">
            <v>Residential</v>
          </cell>
          <cell r="B7872">
            <v>23</v>
          </cell>
          <cell r="C7872" t="str">
            <v>All</v>
          </cell>
          <cell r="D7872" t="str">
            <v>All</v>
          </cell>
          <cell r="E7872" t="str">
            <v>Tonnage: 5&lt;=tons</v>
          </cell>
          <cell r="F7872">
            <v>76.402299999999997</v>
          </cell>
          <cell r="G7872">
            <v>1.5446089999999999</v>
          </cell>
          <cell r="H7872">
            <v>1.7680670000000001</v>
          </cell>
          <cell r="I7872">
            <v>-5.7380100000000003E-2</v>
          </cell>
          <cell r="J7872">
            <v>-2.34795E-2</v>
          </cell>
          <cell r="K7872">
            <v>0</v>
          </cell>
          <cell r="L7872">
            <v>2.34795E-2</v>
          </cell>
          <cell r="M7872">
            <v>5.7380100000000003E-2</v>
          </cell>
          <cell r="N7872">
            <v>5.7380100000000003E-2</v>
          </cell>
          <cell r="O7872">
            <v>19249</v>
          </cell>
        </row>
        <row r="7873">
          <cell r="A7873" t="str">
            <v>Residential</v>
          </cell>
          <cell r="B7873">
            <v>24</v>
          </cell>
          <cell r="C7873" t="str">
            <v>All</v>
          </cell>
          <cell r="D7873" t="str">
            <v>All</v>
          </cell>
          <cell r="E7873" t="str">
            <v>Tonnage: 5&lt;=tons</v>
          </cell>
          <cell r="F7873">
            <v>74.688599999999994</v>
          </cell>
          <cell r="G7873">
            <v>1.1677500000000001</v>
          </cell>
          <cell r="H7873">
            <v>1.3619239999999999</v>
          </cell>
          <cell r="I7873">
            <v>-5.5618399999999998E-2</v>
          </cell>
          <cell r="J7873">
            <v>-2.27586E-2</v>
          </cell>
          <cell r="K7873">
            <v>0</v>
          </cell>
          <cell r="L7873">
            <v>2.27586E-2</v>
          </cell>
          <cell r="M7873">
            <v>5.5618399999999998E-2</v>
          </cell>
          <cell r="N7873">
            <v>5.5618399999999998E-2</v>
          </cell>
          <cell r="O7873">
            <v>19249</v>
          </cell>
        </row>
        <row r="7874">
          <cell r="A7874" t="str">
            <v>Residential</v>
          </cell>
          <cell r="B7874">
            <v>1</v>
          </cell>
          <cell r="C7874" t="str">
            <v>All</v>
          </cell>
          <cell r="D7874" t="str">
            <v>All</v>
          </cell>
          <cell r="E7874" t="str">
            <v>Tonnage: tons&lt;2</v>
          </cell>
          <cell r="F7874">
            <v>70.341700000000003</v>
          </cell>
          <cell r="G7874">
            <v>0.58393390000000001</v>
          </cell>
          <cell r="H7874">
            <v>0.71679079999999995</v>
          </cell>
          <cell r="I7874">
            <v>-0.12892919999999999</v>
          </cell>
          <cell r="J7874">
            <v>-5.27568E-2</v>
          </cell>
          <cell r="K7874">
            <v>0</v>
          </cell>
          <cell r="L7874">
            <v>5.27568E-2</v>
          </cell>
          <cell r="M7874">
            <v>0.12892919999999999</v>
          </cell>
          <cell r="N7874">
            <v>0.12892919999999999</v>
          </cell>
          <cell r="O7874">
            <v>1050</v>
          </cell>
        </row>
        <row r="7875">
          <cell r="A7875" t="str">
            <v>Residential</v>
          </cell>
          <cell r="B7875">
            <v>2</v>
          </cell>
          <cell r="C7875" t="str">
            <v>All</v>
          </cell>
          <cell r="D7875" t="str">
            <v>All</v>
          </cell>
          <cell r="E7875" t="str">
            <v>Tonnage: tons&lt;2</v>
          </cell>
          <cell r="F7875">
            <v>67.839699999999993</v>
          </cell>
          <cell r="G7875">
            <v>0.50668670000000005</v>
          </cell>
          <cell r="H7875">
            <v>0.57809460000000001</v>
          </cell>
          <cell r="I7875">
            <v>-0.12769349999999999</v>
          </cell>
          <cell r="J7875">
            <v>-5.2251100000000002E-2</v>
          </cell>
          <cell r="K7875">
            <v>0</v>
          </cell>
          <cell r="L7875">
            <v>5.2251100000000002E-2</v>
          </cell>
          <cell r="M7875">
            <v>0.12769349999999999</v>
          </cell>
          <cell r="N7875">
            <v>0.12769349999999999</v>
          </cell>
          <cell r="O7875">
            <v>1050</v>
          </cell>
        </row>
        <row r="7876">
          <cell r="A7876" t="str">
            <v>Residential</v>
          </cell>
          <cell r="B7876">
            <v>3</v>
          </cell>
          <cell r="C7876" t="str">
            <v>All</v>
          </cell>
          <cell r="D7876" t="str">
            <v>All</v>
          </cell>
          <cell r="E7876" t="str">
            <v>Tonnage: tons&lt;2</v>
          </cell>
          <cell r="F7876">
            <v>66.636700000000005</v>
          </cell>
          <cell r="G7876">
            <v>0.47911629999999999</v>
          </cell>
          <cell r="H7876">
            <v>0.47997519999999999</v>
          </cell>
          <cell r="I7876">
            <v>-0.1263532</v>
          </cell>
          <cell r="J7876">
            <v>-5.1702699999999997E-2</v>
          </cell>
          <cell r="K7876">
            <v>0</v>
          </cell>
          <cell r="L7876">
            <v>5.1702699999999997E-2</v>
          </cell>
          <cell r="M7876">
            <v>0.1263532</v>
          </cell>
          <cell r="N7876">
            <v>0.1263532</v>
          </cell>
          <cell r="O7876">
            <v>1050</v>
          </cell>
        </row>
        <row r="7877">
          <cell r="A7877" t="str">
            <v>Residential</v>
          </cell>
          <cell r="B7877">
            <v>4</v>
          </cell>
          <cell r="C7877" t="str">
            <v>All</v>
          </cell>
          <cell r="D7877" t="str">
            <v>All</v>
          </cell>
          <cell r="E7877" t="str">
            <v>Tonnage: tons&lt;2</v>
          </cell>
          <cell r="F7877">
            <v>65.8322</v>
          </cell>
          <cell r="G7877">
            <v>0.45464779999999999</v>
          </cell>
          <cell r="H7877">
            <v>0.38070080000000001</v>
          </cell>
          <cell r="I7877">
            <v>-0.12570049999999999</v>
          </cell>
          <cell r="J7877">
            <v>-5.1435599999999998E-2</v>
          </cell>
          <cell r="K7877">
            <v>0</v>
          </cell>
          <cell r="L7877">
            <v>5.1435599999999998E-2</v>
          </cell>
          <cell r="M7877">
            <v>0.12570049999999999</v>
          </cell>
          <cell r="N7877">
            <v>0.12570049999999999</v>
          </cell>
          <cell r="O7877">
            <v>1050</v>
          </cell>
        </row>
        <row r="7878">
          <cell r="A7878" t="str">
            <v>Residential</v>
          </cell>
          <cell r="B7878">
            <v>5</v>
          </cell>
          <cell r="C7878" t="str">
            <v>All</v>
          </cell>
          <cell r="D7878" t="str">
            <v>All</v>
          </cell>
          <cell r="E7878" t="str">
            <v>Tonnage: tons&lt;2</v>
          </cell>
          <cell r="F7878">
            <v>64.595500000000001</v>
          </cell>
          <cell r="G7878">
            <v>0.4424575</v>
          </cell>
          <cell r="H7878">
            <v>0.32384740000000001</v>
          </cell>
          <cell r="I7878">
            <v>-0.12541859999999999</v>
          </cell>
          <cell r="J7878">
            <v>-5.1320299999999999E-2</v>
          </cell>
          <cell r="K7878">
            <v>0</v>
          </cell>
          <cell r="L7878">
            <v>5.1320299999999999E-2</v>
          </cell>
          <cell r="M7878">
            <v>0.12541859999999999</v>
          </cell>
          <cell r="N7878">
            <v>0.12541859999999999</v>
          </cell>
          <cell r="O7878">
            <v>1050</v>
          </cell>
        </row>
        <row r="7879">
          <cell r="A7879" t="str">
            <v>Residential</v>
          </cell>
          <cell r="B7879">
            <v>6</v>
          </cell>
          <cell r="C7879" t="str">
            <v>All</v>
          </cell>
          <cell r="D7879" t="str">
            <v>All</v>
          </cell>
          <cell r="E7879" t="str">
            <v>Tonnage: tons&lt;2</v>
          </cell>
          <cell r="F7879">
            <v>63.8401</v>
          </cell>
          <cell r="G7879">
            <v>0.4393437</v>
          </cell>
          <cell r="H7879">
            <v>0.32254500000000003</v>
          </cell>
          <cell r="I7879">
            <v>-0.12529570000000001</v>
          </cell>
          <cell r="J7879">
            <v>-5.1270000000000003E-2</v>
          </cell>
          <cell r="K7879">
            <v>0</v>
          </cell>
          <cell r="L7879">
            <v>5.1270000000000003E-2</v>
          </cell>
          <cell r="M7879">
            <v>0.12529570000000001</v>
          </cell>
          <cell r="N7879">
            <v>0.12529570000000001</v>
          </cell>
          <cell r="O7879">
            <v>1050</v>
          </cell>
        </row>
        <row r="7880">
          <cell r="A7880" t="str">
            <v>Residential</v>
          </cell>
          <cell r="B7880">
            <v>7</v>
          </cell>
          <cell r="C7880" t="str">
            <v>All</v>
          </cell>
          <cell r="D7880" t="str">
            <v>All</v>
          </cell>
          <cell r="E7880" t="str">
            <v>Tonnage: tons&lt;2</v>
          </cell>
          <cell r="F7880">
            <v>62.606099999999998</v>
          </cell>
          <cell r="G7880">
            <v>0.52805009999999997</v>
          </cell>
          <cell r="H7880">
            <v>0.44875019999999999</v>
          </cell>
          <cell r="I7880">
            <v>-0.12621379999999999</v>
          </cell>
          <cell r="J7880">
            <v>-5.1645700000000003E-2</v>
          </cell>
          <cell r="K7880">
            <v>0</v>
          </cell>
          <cell r="L7880">
            <v>5.1645700000000003E-2</v>
          </cell>
          <cell r="M7880">
            <v>0.12621379999999999</v>
          </cell>
          <cell r="N7880">
            <v>0.12621379999999999</v>
          </cell>
          <cell r="O7880">
            <v>1050</v>
          </cell>
        </row>
        <row r="7881">
          <cell r="A7881" t="str">
            <v>Residential</v>
          </cell>
          <cell r="B7881">
            <v>8</v>
          </cell>
          <cell r="C7881" t="str">
            <v>All</v>
          </cell>
          <cell r="D7881" t="str">
            <v>All</v>
          </cell>
          <cell r="E7881" t="str">
            <v>Tonnage: tons&lt;2</v>
          </cell>
          <cell r="F7881">
            <v>63.7502</v>
          </cell>
          <cell r="G7881">
            <v>0.50095590000000001</v>
          </cell>
          <cell r="H7881">
            <v>0.41618529999999998</v>
          </cell>
          <cell r="I7881">
            <v>-0.12722649999999999</v>
          </cell>
          <cell r="J7881">
            <v>-5.2060000000000002E-2</v>
          </cell>
          <cell r="K7881">
            <v>0</v>
          </cell>
          <cell r="L7881">
            <v>5.2060000000000002E-2</v>
          </cell>
          <cell r="M7881">
            <v>0.12722649999999999</v>
          </cell>
          <cell r="N7881">
            <v>0.12722649999999999</v>
          </cell>
          <cell r="O7881">
            <v>1050</v>
          </cell>
        </row>
        <row r="7882">
          <cell r="A7882" t="str">
            <v>Residential</v>
          </cell>
          <cell r="B7882">
            <v>9</v>
          </cell>
          <cell r="C7882" t="str">
            <v>All</v>
          </cell>
          <cell r="D7882" t="str">
            <v>All</v>
          </cell>
          <cell r="E7882" t="str">
            <v>Tonnage: tons&lt;2</v>
          </cell>
          <cell r="F7882">
            <v>68.584299999999999</v>
          </cell>
          <cell r="G7882">
            <v>0.47591709999999998</v>
          </cell>
          <cell r="H7882">
            <v>0.43937419999999999</v>
          </cell>
          <cell r="I7882">
            <v>-0.12716069999999999</v>
          </cell>
          <cell r="J7882">
            <v>-5.2033099999999999E-2</v>
          </cell>
          <cell r="K7882">
            <v>0</v>
          </cell>
          <cell r="L7882">
            <v>5.2033099999999999E-2</v>
          </cell>
          <cell r="M7882">
            <v>0.12716069999999999</v>
          </cell>
          <cell r="N7882">
            <v>0.12716069999999999</v>
          </cell>
          <cell r="O7882">
            <v>1050</v>
          </cell>
        </row>
        <row r="7883">
          <cell r="A7883" t="str">
            <v>Residential</v>
          </cell>
          <cell r="B7883">
            <v>10</v>
          </cell>
          <cell r="C7883" t="str">
            <v>All</v>
          </cell>
          <cell r="D7883" t="str">
            <v>All</v>
          </cell>
          <cell r="E7883" t="str">
            <v>Tonnage: tons&lt;2</v>
          </cell>
          <cell r="F7883">
            <v>74.159499999999994</v>
          </cell>
          <cell r="G7883">
            <v>0.53167299999999995</v>
          </cell>
          <cell r="H7883">
            <v>0.53426580000000001</v>
          </cell>
          <cell r="I7883">
            <v>-0.13222020000000001</v>
          </cell>
          <cell r="J7883">
            <v>-5.4103400000000003E-2</v>
          </cell>
          <cell r="K7883">
            <v>0</v>
          </cell>
          <cell r="L7883">
            <v>5.4103400000000003E-2</v>
          </cell>
          <cell r="M7883">
            <v>0.13222020000000001</v>
          </cell>
          <cell r="N7883">
            <v>0.13222020000000001</v>
          </cell>
          <cell r="O7883">
            <v>1050</v>
          </cell>
        </row>
        <row r="7884">
          <cell r="A7884" t="str">
            <v>Residential</v>
          </cell>
          <cell r="B7884">
            <v>11</v>
          </cell>
          <cell r="C7884" t="str">
            <v>All</v>
          </cell>
          <cell r="D7884" t="str">
            <v>All</v>
          </cell>
          <cell r="E7884" t="str">
            <v>Tonnage: tons&lt;2</v>
          </cell>
          <cell r="F7884">
            <v>79.5565</v>
          </cell>
          <cell r="G7884">
            <v>0.53124490000000002</v>
          </cell>
          <cell r="H7884">
            <v>0.54920849999999999</v>
          </cell>
          <cell r="I7884">
            <v>-0.12853490000000001</v>
          </cell>
          <cell r="J7884">
            <v>-5.25954E-2</v>
          </cell>
          <cell r="K7884">
            <v>0</v>
          </cell>
          <cell r="L7884">
            <v>5.25954E-2</v>
          </cell>
          <cell r="M7884">
            <v>0.12853490000000001</v>
          </cell>
          <cell r="N7884">
            <v>0.12853490000000001</v>
          </cell>
          <cell r="O7884">
            <v>1050</v>
          </cell>
        </row>
        <row r="7885">
          <cell r="A7885" t="str">
            <v>Residential</v>
          </cell>
          <cell r="B7885">
            <v>12</v>
          </cell>
          <cell r="C7885" t="str">
            <v>All</v>
          </cell>
          <cell r="D7885" t="str">
            <v>All</v>
          </cell>
          <cell r="E7885" t="str">
            <v>Tonnage: tons&lt;2</v>
          </cell>
          <cell r="F7885">
            <v>84.402900000000002</v>
          </cell>
          <cell r="G7885">
            <v>0.56396159999999995</v>
          </cell>
          <cell r="H7885">
            <v>0.52421459999999998</v>
          </cell>
          <cell r="I7885">
            <v>-0.13239409999999999</v>
          </cell>
          <cell r="J7885">
            <v>-5.4174600000000003E-2</v>
          </cell>
          <cell r="K7885">
            <v>0</v>
          </cell>
          <cell r="L7885">
            <v>5.4174600000000003E-2</v>
          </cell>
          <cell r="M7885">
            <v>0.13239409999999999</v>
          </cell>
          <cell r="N7885">
            <v>0.13239409999999999</v>
          </cell>
          <cell r="O7885">
            <v>1050</v>
          </cell>
        </row>
        <row r="7886">
          <cell r="A7886" t="str">
            <v>Residential</v>
          </cell>
          <cell r="B7886">
            <v>13</v>
          </cell>
          <cell r="C7886" t="str">
            <v>All</v>
          </cell>
          <cell r="D7886" t="str">
            <v>All</v>
          </cell>
          <cell r="E7886" t="str">
            <v>Tonnage: tons&lt;2</v>
          </cell>
          <cell r="F7886">
            <v>87.740300000000005</v>
          </cell>
          <cell r="G7886">
            <v>0.60733119999999996</v>
          </cell>
          <cell r="H7886">
            <v>0.71715340000000005</v>
          </cell>
          <cell r="I7886">
            <v>-0.1332496</v>
          </cell>
          <cell r="J7886">
            <v>-5.4524700000000002E-2</v>
          </cell>
          <cell r="K7886">
            <v>0</v>
          </cell>
          <cell r="L7886">
            <v>5.4524700000000002E-2</v>
          </cell>
          <cell r="M7886">
            <v>0.1332496</v>
          </cell>
          <cell r="N7886">
            <v>0.1332496</v>
          </cell>
          <cell r="O7886">
            <v>1050</v>
          </cell>
        </row>
        <row r="7887">
          <cell r="A7887" t="str">
            <v>Residential</v>
          </cell>
          <cell r="B7887">
            <v>14</v>
          </cell>
          <cell r="C7887" t="str">
            <v>All</v>
          </cell>
          <cell r="D7887" t="str">
            <v>All</v>
          </cell>
          <cell r="E7887" t="str">
            <v>Tonnage: tons&lt;2</v>
          </cell>
          <cell r="F7887">
            <v>91.290199999999999</v>
          </cell>
          <cell r="G7887">
            <v>0.70124649999999999</v>
          </cell>
          <cell r="H7887">
            <v>0.73705350000000003</v>
          </cell>
          <cell r="I7887">
            <v>-0.133072</v>
          </cell>
          <cell r="J7887">
            <v>-5.4452E-2</v>
          </cell>
          <cell r="K7887">
            <v>0</v>
          </cell>
          <cell r="L7887">
            <v>5.4452E-2</v>
          </cell>
          <cell r="M7887">
            <v>0.133072</v>
          </cell>
          <cell r="N7887">
            <v>0.133072</v>
          </cell>
          <cell r="O7887">
            <v>1050</v>
          </cell>
        </row>
        <row r="7888">
          <cell r="A7888" t="str">
            <v>Residential</v>
          </cell>
          <cell r="B7888">
            <v>15</v>
          </cell>
          <cell r="C7888" t="str">
            <v>All</v>
          </cell>
          <cell r="D7888" t="str">
            <v>All</v>
          </cell>
          <cell r="E7888" t="str">
            <v>Tonnage: tons&lt;2</v>
          </cell>
          <cell r="F7888">
            <v>94.250200000000007</v>
          </cell>
          <cell r="G7888">
            <v>0.81960619999999995</v>
          </cell>
          <cell r="H7888">
            <v>0.69576009999999999</v>
          </cell>
          <cell r="I7888">
            <v>-0.1324951</v>
          </cell>
          <cell r="J7888">
            <v>-5.4215899999999997E-2</v>
          </cell>
          <cell r="K7888">
            <v>0</v>
          </cell>
          <cell r="L7888">
            <v>5.4215899999999997E-2</v>
          </cell>
          <cell r="M7888">
            <v>0.1324951</v>
          </cell>
          <cell r="N7888">
            <v>0.1324951</v>
          </cell>
          <cell r="O7888">
            <v>1050</v>
          </cell>
        </row>
        <row r="7889">
          <cell r="A7889" t="str">
            <v>Residential</v>
          </cell>
          <cell r="B7889">
            <v>16</v>
          </cell>
          <cell r="C7889" t="str">
            <v>All</v>
          </cell>
          <cell r="D7889" t="str">
            <v>All</v>
          </cell>
          <cell r="E7889" t="str">
            <v>Tonnage: tons&lt;2</v>
          </cell>
          <cell r="F7889">
            <v>96.353499999999997</v>
          </cell>
          <cell r="G7889">
            <v>0.96100479999999999</v>
          </cell>
          <cell r="H7889">
            <v>0.72784689999999996</v>
          </cell>
          <cell r="I7889">
            <v>-0.13874520000000001</v>
          </cell>
          <cell r="J7889">
            <v>-5.6773400000000002E-2</v>
          </cell>
          <cell r="K7889">
            <v>0</v>
          </cell>
          <cell r="L7889">
            <v>5.6773400000000002E-2</v>
          </cell>
          <cell r="M7889">
            <v>0.13874520000000001</v>
          </cell>
          <cell r="N7889">
            <v>0.13874520000000001</v>
          </cell>
          <cell r="O7889">
            <v>1050</v>
          </cell>
        </row>
        <row r="7890">
          <cell r="A7890" t="str">
            <v>Residential</v>
          </cell>
          <cell r="B7890">
            <v>17</v>
          </cell>
          <cell r="C7890" t="str">
            <v>All</v>
          </cell>
          <cell r="D7890" t="str">
            <v>All</v>
          </cell>
          <cell r="E7890" t="str">
            <v>Tonnage: tons&lt;2</v>
          </cell>
          <cell r="F7890">
            <v>97.348399999999998</v>
          </cell>
          <cell r="G7890">
            <v>1.1351279999999999</v>
          </cell>
          <cell r="H7890">
            <v>0.80768510000000004</v>
          </cell>
          <cell r="I7890">
            <v>-0.1368558</v>
          </cell>
          <cell r="J7890">
            <v>-5.6000300000000003E-2</v>
          </cell>
          <cell r="K7890">
            <v>0</v>
          </cell>
          <cell r="L7890">
            <v>5.6000300000000003E-2</v>
          </cell>
          <cell r="M7890">
            <v>0.1368558</v>
          </cell>
          <cell r="N7890">
            <v>0.1368558</v>
          </cell>
          <cell r="O7890">
            <v>1050</v>
          </cell>
        </row>
        <row r="7891">
          <cell r="A7891" t="str">
            <v>Residential</v>
          </cell>
          <cell r="B7891">
            <v>18</v>
          </cell>
          <cell r="C7891" t="str">
            <v>All</v>
          </cell>
          <cell r="D7891" t="str">
            <v>All</v>
          </cell>
          <cell r="E7891" t="str">
            <v>Tonnage: tons&lt;2</v>
          </cell>
          <cell r="F7891">
            <v>96.851200000000006</v>
          </cell>
          <cell r="G7891">
            <v>1.1798709999999999</v>
          </cell>
          <cell r="H7891">
            <v>1.055534</v>
          </cell>
          <cell r="I7891">
            <v>-0.1385287</v>
          </cell>
          <cell r="J7891">
            <v>-5.66848E-2</v>
          </cell>
          <cell r="K7891">
            <v>0</v>
          </cell>
          <cell r="L7891">
            <v>5.66848E-2</v>
          </cell>
          <cell r="M7891">
            <v>0.1385287</v>
          </cell>
          <cell r="N7891">
            <v>0.1385287</v>
          </cell>
          <cell r="O7891">
            <v>1050</v>
          </cell>
        </row>
        <row r="7892">
          <cell r="A7892" t="str">
            <v>Residential</v>
          </cell>
          <cell r="B7892">
            <v>19</v>
          </cell>
          <cell r="C7892" t="str">
            <v>All</v>
          </cell>
          <cell r="D7892" t="str">
            <v>All</v>
          </cell>
          <cell r="E7892" t="str">
            <v>Tonnage: tons&lt;2</v>
          </cell>
          <cell r="F7892">
            <v>94.757000000000005</v>
          </cell>
          <cell r="G7892">
            <v>1.2788349999999999</v>
          </cell>
          <cell r="H7892">
            <v>1.2392799999999999</v>
          </cell>
          <cell r="I7892">
            <v>-0.14283860000000001</v>
          </cell>
          <cell r="J7892">
            <v>-5.8448399999999998E-2</v>
          </cell>
          <cell r="K7892">
            <v>0</v>
          </cell>
          <cell r="L7892">
            <v>5.8448399999999998E-2</v>
          </cell>
          <cell r="M7892">
            <v>0.14283860000000001</v>
          </cell>
          <cell r="N7892">
            <v>0.14283860000000001</v>
          </cell>
          <cell r="O7892">
            <v>1050</v>
          </cell>
        </row>
        <row r="7893">
          <cell r="A7893" t="str">
            <v>Residential</v>
          </cell>
          <cell r="B7893">
            <v>20</v>
          </cell>
          <cell r="C7893" t="str">
            <v>All</v>
          </cell>
          <cell r="D7893" t="str">
            <v>All</v>
          </cell>
          <cell r="E7893" t="str">
            <v>Tonnage: tons&lt;2</v>
          </cell>
          <cell r="F7893">
            <v>90.556399999999996</v>
          </cell>
          <cell r="G7893">
            <v>1.1560870000000001</v>
          </cell>
          <cell r="H7893">
            <v>1.146217</v>
          </cell>
          <cell r="I7893">
            <v>-0.14855789999999999</v>
          </cell>
          <cell r="J7893">
            <v>-6.0788700000000001E-2</v>
          </cell>
          <cell r="K7893">
            <v>0</v>
          </cell>
          <cell r="L7893">
            <v>6.0788700000000001E-2</v>
          </cell>
          <cell r="M7893">
            <v>0.14855789999999999</v>
          </cell>
          <cell r="N7893">
            <v>0.14855789999999999</v>
          </cell>
          <cell r="O7893">
            <v>1050</v>
          </cell>
        </row>
        <row r="7894">
          <cell r="A7894" t="str">
            <v>Residential</v>
          </cell>
          <cell r="B7894">
            <v>21</v>
          </cell>
          <cell r="C7894" t="str">
            <v>All</v>
          </cell>
          <cell r="D7894" t="str">
            <v>All</v>
          </cell>
          <cell r="E7894" t="str">
            <v>Tonnage: tons&lt;2</v>
          </cell>
          <cell r="F7894">
            <v>85.678299999999993</v>
          </cell>
          <cell r="G7894">
            <v>1.216712</v>
          </cell>
          <cell r="H7894">
            <v>1.6154900000000001</v>
          </cell>
          <cell r="I7894">
            <v>-0.14727580000000001</v>
          </cell>
          <cell r="J7894">
            <v>-6.0264100000000001E-2</v>
          </cell>
          <cell r="K7894">
            <v>0</v>
          </cell>
          <cell r="L7894">
            <v>6.0264100000000001E-2</v>
          </cell>
          <cell r="M7894">
            <v>0.14727580000000001</v>
          </cell>
          <cell r="N7894">
            <v>0.14727580000000001</v>
          </cell>
          <cell r="O7894">
            <v>1050</v>
          </cell>
        </row>
        <row r="7895">
          <cell r="A7895" t="str">
            <v>Residential</v>
          </cell>
          <cell r="B7895">
            <v>22</v>
          </cell>
          <cell r="C7895" t="str">
            <v>All</v>
          </cell>
          <cell r="D7895" t="str">
            <v>All</v>
          </cell>
          <cell r="E7895" t="str">
            <v>Tonnage: tons&lt;2</v>
          </cell>
          <cell r="F7895">
            <v>82.624099999999999</v>
          </cell>
          <cell r="G7895">
            <v>0.91952869999999998</v>
          </cell>
          <cell r="H7895">
            <v>1.169068</v>
          </cell>
          <cell r="I7895">
            <v>-0.1446345</v>
          </cell>
          <cell r="J7895">
            <v>-5.9183300000000001E-2</v>
          </cell>
          <cell r="K7895">
            <v>0</v>
          </cell>
          <cell r="L7895">
            <v>5.9183300000000001E-2</v>
          </cell>
          <cell r="M7895">
            <v>0.1446345</v>
          </cell>
          <cell r="N7895">
            <v>0.1446345</v>
          </cell>
          <cell r="O7895">
            <v>1050</v>
          </cell>
        </row>
        <row r="7896">
          <cell r="A7896" t="str">
            <v>Residential</v>
          </cell>
          <cell r="B7896">
            <v>23</v>
          </cell>
          <cell r="C7896" t="str">
            <v>All</v>
          </cell>
          <cell r="D7896" t="str">
            <v>All</v>
          </cell>
          <cell r="E7896" t="str">
            <v>Tonnage: tons&lt;2</v>
          </cell>
          <cell r="F7896">
            <v>78.981499999999997</v>
          </cell>
          <cell r="G7896">
            <v>0.88280650000000005</v>
          </cell>
          <cell r="H7896">
            <v>1.023142</v>
          </cell>
          <cell r="I7896">
            <v>-0.1368202</v>
          </cell>
          <cell r="J7896">
            <v>-5.5985699999999999E-2</v>
          </cell>
          <cell r="K7896">
            <v>0</v>
          </cell>
          <cell r="L7896">
            <v>5.5985699999999999E-2</v>
          </cell>
          <cell r="M7896">
            <v>0.1368202</v>
          </cell>
          <cell r="N7896">
            <v>0.1368202</v>
          </cell>
          <cell r="O7896">
            <v>1050</v>
          </cell>
        </row>
        <row r="7897">
          <cell r="A7897" t="str">
            <v>Residential</v>
          </cell>
          <cell r="B7897">
            <v>24</v>
          </cell>
          <cell r="C7897" t="str">
            <v>All</v>
          </cell>
          <cell r="D7897" t="str">
            <v>All</v>
          </cell>
          <cell r="E7897" t="str">
            <v>Tonnage: tons&lt;2</v>
          </cell>
          <cell r="F7897">
            <v>76.543700000000001</v>
          </cell>
          <cell r="G7897">
            <v>0.78938240000000004</v>
          </cell>
          <cell r="H7897">
            <v>0.8302583</v>
          </cell>
          <cell r="I7897">
            <v>-0.1403808</v>
          </cell>
          <cell r="J7897">
            <v>-5.7442699999999999E-2</v>
          </cell>
          <cell r="K7897">
            <v>0</v>
          </cell>
          <cell r="L7897">
            <v>5.7442699999999999E-2</v>
          </cell>
          <cell r="M7897">
            <v>0.1403808</v>
          </cell>
          <cell r="N7897">
            <v>0.1403808</v>
          </cell>
          <cell r="O7897">
            <v>1050</v>
          </cell>
        </row>
        <row r="7898">
          <cell r="A7898" t="str">
            <v>Residential</v>
          </cell>
          <cell r="B7898">
            <v>1</v>
          </cell>
          <cell r="C7898" t="str">
            <v>All</v>
          </cell>
          <cell r="D7898" t="str">
            <v>All</v>
          </cell>
          <cell r="E7898" t="str">
            <v>Usage: 10000&lt;Annual kwh&lt;20000</v>
          </cell>
          <cell r="F7898">
            <v>68.625799999999998</v>
          </cell>
          <cell r="G7898">
            <v>0.57016909999999998</v>
          </cell>
          <cell r="H7898">
            <v>0.61525600000000003</v>
          </cell>
          <cell r="I7898">
            <v>-2.9419399999999998E-2</v>
          </cell>
          <cell r="J7898">
            <v>-1.2038200000000001E-2</v>
          </cell>
          <cell r="K7898">
            <v>0</v>
          </cell>
          <cell r="L7898">
            <v>1.2038200000000001E-2</v>
          </cell>
          <cell r="M7898">
            <v>2.9419399999999998E-2</v>
          </cell>
          <cell r="N7898">
            <v>2.9419399999999998E-2</v>
          </cell>
          <cell r="O7898">
            <v>29809</v>
          </cell>
        </row>
        <row r="7899">
          <cell r="A7899" t="str">
            <v>Residential</v>
          </cell>
          <cell r="B7899">
            <v>2</v>
          </cell>
          <cell r="C7899" t="str">
            <v>All</v>
          </cell>
          <cell r="D7899" t="str">
            <v>All</v>
          </cell>
          <cell r="E7899" t="str">
            <v>Usage: 10000&lt;Annual kwh&lt;20000</v>
          </cell>
          <cell r="F7899">
            <v>66.893100000000004</v>
          </cell>
          <cell r="G7899">
            <v>0.50750329999999999</v>
          </cell>
          <cell r="H7899">
            <v>0.52931139999999999</v>
          </cell>
          <cell r="I7899">
            <v>-2.9120299999999998E-2</v>
          </cell>
          <cell r="J7899">
            <v>-1.1915800000000001E-2</v>
          </cell>
          <cell r="K7899">
            <v>0</v>
          </cell>
          <cell r="L7899">
            <v>1.1915800000000001E-2</v>
          </cell>
          <cell r="M7899">
            <v>2.9120299999999998E-2</v>
          </cell>
          <cell r="N7899">
            <v>2.9120299999999998E-2</v>
          </cell>
          <cell r="O7899">
            <v>29809</v>
          </cell>
        </row>
        <row r="7900">
          <cell r="A7900" t="str">
            <v>Residential</v>
          </cell>
          <cell r="B7900">
            <v>3</v>
          </cell>
          <cell r="C7900" t="str">
            <v>All</v>
          </cell>
          <cell r="D7900" t="str">
            <v>All</v>
          </cell>
          <cell r="E7900" t="str">
            <v>Usage: 10000&lt;Annual kwh&lt;20000</v>
          </cell>
          <cell r="F7900">
            <v>65.546099999999996</v>
          </cell>
          <cell r="G7900">
            <v>0.47451009999999999</v>
          </cell>
          <cell r="H7900">
            <v>0.4918168</v>
          </cell>
          <cell r="I7900">
            <v>-2.8889999999999999E-2</v>
          </cell>
          <cell r="J7900">
            <v>-1.18215E-2</v>
          </cell>
          <cell r="K7900">
            <v>0</v>
          </cell>
          <cell r="L7900">
            <v>1.18215E-2</v>
          </cell>
          <cell r="M7900">
            <v>2.8889999999999999E-2</v>
          </cell>
          <cell r="N7900">
            <v>2.8889999999999999E-2</v>
          </cell>
          <cell r="O7900">
            <v>29809</v>
          </cell>
        </row>
        <row r="7901">
          <cell r="A7901" t="str">
            <v>Residential</v>
          </cell>
          <cell r="B7901">
            <v>4</v>
          </cell>
          <cell r="C7901" t="str">
            <v>All</v>
          </cell>
          <cell r="D7901" t="str">
            <v>All</v>
          </cell>
          <cell r="E7901" t="str">
            <v>Usage: 10000&lt;Annual kwh&lt;20000</v>
          </cell>
          <cell r="F7901">
            <v>64.564899999999994</v>
          </cell>
          <cell r="G7901">
            <v>0.45163569999999997</v>
          </cell>
          <cell r="H7901">
            <v>0.46698020000000001</v>
          </cell>
          <cell r="I7901">
            <v>-2.8786200000000001E-2</v>
          </cell>
          <cell r="J7901">
            <v>-1.1779100000000001E-2</v>
          </cell>
          <cell r="K7901">
            <v>0</v>
          </cell>
          <cell r="L7901">
            <v>1.1779100000000001E-2</v>
          </cell>
          <cell r="M7901">
            <v>2.8786200000000001E-2</v>
          </cell>
          <cell r="N7901">
            <v>2.8786200000000001E-2</v>
          </cell>
          <cell r="O7901">
            <v>29809</v>
          </cell>
        </row>
        <row r="7902">
          <cell r="A7902" t="str">
            <v>Residential</v>
          </cell>
          <cell r="B7902">
            <v>5</v>
          </cell>
          <cell r="C7902" t="str">
            <v>All</v>
          </cell>
          <cell r="D7902" t="str">
            <v>All</v>
          </cell>
          <cell r="E7902" t="str">
            <v>Usage: 10000&lt;Annual kwh&lt;20000</v>
          </cell>
          <cell r="F7902">
            <v>63.817500000000003</v>
          </cell>
          <cell r="G7902">
            <v>0.44031710000000002</v>
          </cell>
          <cell r="H7902">
            <v>0.46862969999999998</v>
          </cell>
          <cell r="I7902">
            <v>-2.8755099999999999E-2</v>
          </cell>
          <cell r="J7902">
            <v>-1.17664E-2</v>
          </cell>
          <cell r="K7902">
            <v>0</v>
          </cell>
          <cell r="L7902">
            <v>1.17664E-2</v>
          </cell>
          <cell r="M7902">
            <v>2.8755099999999999E-2</v>
          </cell>
          <cell r="N7902">
            <v>2.8755099999999999E-2</v>
          </cell>
          <cell r="O7902">
            <v>29809</v>
          </cell>
        </row>
        <row r="7903">
          <cell r="A7903" t="str">
            <v>Residential</v>
          </cell>
          <cell r="B7903">
            <v>6</v>
          </cell>
          <cell r="C7903" t="str">
            <v>All</v>
          </cell>
          <cell r="D7903" t="str">
            <v>All</v>
          </cell>
          <cell r="E7903" t="str">
            <v>Usage: 10000&lt;Annual kwh&lt;20000</v>
          </cell>
          <cell r="F7903">
            <v>63.297499999999999</v>
          </cell>
          <cell r="G7903">
            <v>0.48164950000000001</v>
          </cell>
          <cell r="H7903">
            <v>0.52658450000000001</v>
          </cell>
          <cell r="I7903">
            <v>-2.87771E-2</v>
          </cell>
          <cell r="J7903">
            <v>-1.17754E-2</v>
          </cell>
          <cell r="K7903">
            <v>0</v>
          </cell>
          <cell r="L7903">
            <v>1.17754E-2</v>
          </cell>
          <cell r="M7903">
            <v>2.87771E-2</v>
          </cell>
          <cell r="N7903">
            <v>2.87771E-2</v>
          </cell>
          <cell r="O7903">
            <v>29809</v>
          </cell>
        </row>
        <row r="7904">
          <cell r="A7904" t="str">
            <v>Residential</v>
          </cell>
          <cell r="B7904">
            <v>7</v>
          </cell>
          <cell r="C7904" t="str">
            <v>All</v>
          </cell>
          <cell r="D7904" t="str">
            <v>All</v>
          </cell>
          <cell r="E7904" t="str">
            <v>Usage: 10000&lt;Annual kwh&lt;20000</v>
          </cell>
          <cell r="F7904">
            <v>62.410800000000002</v>
          </cell>
          <cell r="G7904">
            <v>0.58205850000000003</v>
          </cell>
          <cell r="H7904">
            <v>0.6313995</v>
          </cell>
          <cell r="I7904">
            <v>-2.8938200000000001E-2</v>
          </cell>
          <cell r="J7904">
            <v>-1.1841300000000001E-2</v>
          </cell>
          <cell r="K7904">
            <v>0</v>
          </cell>
          <cell r="L7904">
            <v>1.1841300000000001E-2</v>
          </cell>
          <cell r="M7904">
            <v>2.8938200000000001E-2</v>
          </cell>
          <cell r="N7904">
            <v>2.8938200000000001E-2</v>
          </cell>
          <cell r="O7904">
            <v>29809</v>
          </cell>
        </row>
        <row r="7905">
          <cell r="A7905" t="str">
            <v>Residential</v>
          </cell>
          <cell r="B7905">
            <v>8</v>
          </cell>
          <cell r="C7905" t="str">
            <v>All</v>
          </cell>
          <cell r="D7905" t="str">
            <v>All</v>
          </cell>
          <cell r="E7905" t="str">
            <v>Usage: 10000&lt;Annual kwh&lt;20000</v>
          </cell>
          <cell r="F7905">
            <v>63.4968</v>
          </cell>
          <cell r="G7905">
            <v>0.64595329999999995</v>
          </cell>
          <cell r="H7905">
            <v>0.71831529999999999</v>
          </cell>
          <cell r="I7905">
            <v>-2.9225899999999999E-2</v>
          </cell>
          <cell r="J7905">
            <v>-1.1958999999999999E-2</v>
          </cell>
          <cell r="K7905">
            <v>0</v>
          </cell>
          <cell r="L7905">
            <v>1.1958999999999999E-2</v>
          </cell>
          <cell r="M7905">
            <v>2.9225899999999999E-2</v>
          </cell>
          <cell r="N7905">
            <v>2.9225899999999999E-2</v>
          </cell>
          <cell r="O7905">
            <v>29809</v>
          </cell>
        </row>
        <row r="7906">
          <cell r="A7906" t="str">
            <v>Residential</v>
          </cell>
          <cell r="B7906">
            <v>9</v>
          </cell>
          <cell r="C7906" t="str">
            <v>All</v>
          </cell>
          <cell r="D7906" t="str">
            <v>All</v>
          </cell>
          <cell r="E7906" t="str">
            <v>Usage: 10000&lt;Annual kwh&lt;20000</v>
          </cell>
          <cell r="F7906">
            <v>67.760999999999996</v>
          </cell>
          <cell r="G7906">
            <v>0.62232690000000002</v>
          </cell>
          <cell r="H7906">
            <v>0.67426600000000003</v>
          </cell>
          <cell r="I7906">
            <v>-2.9609E-2</v>
          </cell>
          <cell r="J7906">
            <v>-1.2115799999999999E-2</v>
          </cell>
          <cell r="K7906">
            <v>0</v>
          </cell>
          <cell r="L7906">
            <v>1.2115799999999999E-2</v>
          </cell>
          <cell r="M7906">
            <v>2.9609E-2</v>
          </cell>
          <cell r="N7906">
            <v>2.9609E-2</v>
          </cell>
          <cell r="O7906">
            <v>29809</v>
          </cell>
        </row>
        <row r="7907">
          <cell r="A7907" t="str">
            <v>Residential</v>
          </cell>
          <cell r="B7907">
            <v>10</v>
          </cell>
          <cell r="C7907" t="str">
            <v>All</v>
          </cell>
          <cell r="D7907" t="str">
            <v>All</v>
          </cell>
          <cell r="E7907" t="str">
            <v>Usage: 10000&lt;Annual kwh&lt;20000</v>
          </cell>
          <cell r="F7907">
            <v>72.401899999999998</v>
          </cell>
          <cell r="G7907">
            <v>0.61786790000000003</v>
          </cell>
          <cell r="H7907">
            <v>0.68287450000000005</v>
          </cell>
          <cell r="I7907">
            <v>-3.1040000000000002E-2</v>
          </cell>
          <cell r="J7907">
            <v>-1.27013E-2</v>
          </cell>
          <cell r="K7907">
            <v>0</v>
          </cell>
          <cell r="L7907">
            <v>1.27013E-2</v>
          </cell>
          <cell r="M7907">
            <v>3.1040000000000002E-2</v>
          </cell>
          <cell r="N7907">
            <v>3.1040000000000002E-2</v>
          </cell>
          <cell r="O7907">
            <v>29809</v>
          </cell>
        </row>
        <row r="7908">
          <cell r="A7908" t="str">
            <v>Residential</v>
          </cell>
          <cell r="B7908">
            <v>11</v>
          </cell>
          <cell r="C7908" t="str">
            <v>All</v>
          </cell>
          <cell r="D7908" t="str">
            <v>All</v>
          </cell>
          <cell r="E7908" t="str">
            <v>Usage: 10000&lt;Annual kwh&lt;20000</v>
          </cell>
          <cell r="F7908">
            <v>77.385800000000003</v>
          </cell>
          <cell r="G7908">
            <v>0.64913480000000001</v>
          </cell>
          <cell r="H7908">
            <v>0.72294550000000002</v>
          </cell>
          <cell r="I7908">
            <v>-3.23144E-2</v>
          </cell>
          <cell r="J7908">
            <v>-1.32228E-2</v>
          </cell>
          <cell r="K7908">
            <v>0</v>
          </cell>
          <cell r="L7908">
            <v>1.32228E-2</v>
          </cell>
          <cell r="M7908">
            <v>3.23144E-2</v>
          </cell>
          <cell r="N7908">
            <v>3.23144E-2</v>
          </cell>
          <cell r="O7908">
            <v>29809</v>
          </cell>
        </row>
        <row r="7909">
          <cell r="A7909" t="str">
            <v>Residential</v>
          </cell>
          <cell r="B7909">
            <v>12</v>
          </cell>
          <cell r="C7909" t="str">
            <v>All</v>
          </cell>
          <cell r="D7909" t="str">
            <v>All</v>
          </cell>
          <cell r="E7909" t="str">
            <v>Usage: 10000&lt;Annual kwh&lt;20000</v>
          </cell>
          <cell r="F7909">
            <v>81.862899999999996</v>
          </cell>
          <cell r="G7909">
            <v>0.74033539999999998</v>
          </cell>
          <cell r="H7909">
            <v>0.72825209999999996</v>
          </cell>
          <cell r="I7909">
            <v>-3.0837400000000001E-2</v>
          </cell>
          <cell r="J7909">
            <v>-1.26184E-2</v>
          </cell>
          <cell r="K7909">
            <v>0</v>
          </cell>
          <cell r="L7909">
            <v>1.26184E-2</v>
          </cell>
          <cell r="M7909">
            <v>3.0837400000000001E-2</v>
          </cell>
          <cell r="N7909">
            <v>3.0837400000000001E-2</v>
          </cell>
          <cell r="O7909">
            <v>29809</v>
          </cell>
        </row>
        <row r="7910">
          <cell r="A7910" t="str">
            <v>Residential</v>
          </cell>
          <cell r="B7910">
            <v>13</v>
          </cell>
          <cell r="C7910" t="str">
            <v>All</v>
          </cell>
          <cell r="D7910" t="str">
            <v>All</v>
          </cell>
          <cell r="E7910" t="str">
            <v>Usage: 10000&lt;Annual kwh&lt;20000</v>
          </cell>
          <cell r="F7910">
            <v>85.369399999999999</v>
          </cell>
          <cell r="G7910">
            <v>0.86321910000000002</v>
          </cell>
          <cell r="H7910">
            <v>0.83082350000000005</v>
          </cell>
          <cell r="I7910">
            <v>-3.1939200000000001E-2</v>
          </cell>
          <cell r="J7910">
            <v>-1.3069300000000001E-2</v>
          </cell>
          <cell r="K7910">
            <v>0</v>
          </cell>
          <cell r="L7910">
            <v>1.3069300000000001E-2</v>
          </cell>
          <cell r="M7910">
            <v>3.1939200000000001E-2</v>
          </cell>
          <cell r="N7910">
            <v>3.1939200000000001E-2</v>
          </cell>
          <cell r="O7910">
            <v>29809</v>
          </cell>
        </row>
        <row r="7911">
          <cell r="A7911" t="str">
            <v>Residential</v>
          </cell>
          <cell r="B7911">
            <v>14</v>
          </cell>
          <cell r="C7911" t="str">
            <v>All</v>
          </cell>
          <cell r="D7911" t="str">
            <v>All</v>
          </cell>
          <cell r="E7911" t="str">
            <v>Usage: 10000&lt;Annual kwh&lt;20000</v>
          </cell>
          <cell r="F7911">
            <v>88.460800000000006</v>
          </cell>
          <cell r="G7911">
            <v>1.011873</v>
          </cell>
          <cell r="H7911">
            <v>0.99337430000000004</v>
          </cell>
          <cell r="I7911">
            <v>-3.6648600000000003E-2</v>
          </cell>
          <cell r="J7911">
            <v>-1.4996300000000001E-2</v>
          </cell>
          <cell r="K7911">
            <v>0</v>
          </cell>
          <cell r="L7911">
            <v>1.4996300000000001E-2</v>
          </cell>
          <cell r="M7911">
            <v>3.6648600000000003E-2</v>
          </cell>
          <cell r="N7911">
            <v>3.6648600000000003E-2</v>
          </cell>
          <cell r="O7911">
            <v>29809</v>
          </cell>
        </row>
        <row r="7912">
          <cell r="A7912" t="str">
            <v>Residential</v>
          </cell>
          <cell r="B7912">
            <v>15</v>
          </cell>
          <cell r="C7912" t="str">
            <v>All</v>
          </cell>
          <cell r="D7912" t="str">
            <v>All</v>
          </cell>
          <cell r="E7912" t="str">
            <v>Usage: 10000&lt;Annual kwh&lt;20000</v>
          </cell>
          <cell r="F7912">
            <v>91.412700000000001</v>
          </cell>
          <cell r="G7912">
            <v>1.202164</v>
          </cell>
          <cell r="H7912">
            <v>1.19133</v>
          </cell>
          <cell r="I7912">
            <v>-3.8941099999999999E-2</v>
          </cell>
          <cell r="J7912">
            <v>-1.5934400000000001E-2</v>
          </cell>
          <cell r="K7912">
            <v>0</v>
          </cell>
          <cell r="L7912">
            <v>1.5934400000000001E-2</v>
          </cell>
          <cell r="M7912">
            <v>3.8941099999999999E-2</v>
          </cell>
          <cell r="N7912">
            <v>3.8941099999999999E-2</v>
          </cell>
          <cell r="O7912">
            <v>29809</v>
          </cell>
        </row>
        <row r="7913">
          <cell r="A7913" t="str">
            <v>Residential</v>
          </cell>
          <cell r="B7913">
            <v>16</v>
          </cell>
          <cell r="C7913" t="str">
            <v>All</v>
          </cell>
          <cell r="D7913" t="str">
            <v>All</v>
          </cell>
          <cell r="E7913" t="str">
            <v>Usage: 10000&lt;Annual kwh&lt;20000</v>
          </cell>
          <cell r="F7913">
            <v>93.365600000000001</v>
          </cell>
          <cell r="G7913">
            <v>1.4544299999999999</v>
          </cell>
          <cell r="H7913">
            <v>1.299949</v>
          </cell>
          <cell r="I7913">
            <v>-3.9072200000000001E-2</v>
          </cell>
          <cell r="J7913">
            <v>-1.5987999999999999E-2</v>
          </cell>
          <cell r="K7913">
            <v>0</v>
          </cell>
          <cell r="L7913">
            <v>1.5987999999999999E-2</v>
          </cell>
          <cell r="M7913">
            <v>3.9072200000000001E-2</v>
          </cell>
          <cell r="N7913">
            <v>3.9072200000000001E-2</v>
          </cell>
          <cell r="O7913">
            <v>29809</v>
          </cell>
        </row>
        <row r="7914">
          <cell r="A7914" t="str">
            <v>Residential</v>
          </cell>
          <cell r="B7914">
            <v>17</v>
          </cell>
          <cell r="C7914" t="str">
            <v>All</v>
          </cell>
          <cell r="D7914" t="str">
            <v>All</v>
          </cell>
          <cell r="E7914" t="str">
            <v>Usage: 10000&lt;Annual kwh&lt;20000</v>
          </cell>
          <cell r="F7914">
            <v>94.304500000000004</v>
          </cell>
          <cell r="G7914">
            <v>1.662696</v>
          </cell>
          <cell r="H7914">
            <v>1.398962</v>
          </cell>
          <cell r="I7914">
            <v>-3.7522699999999999E-2</v>
          </cell>
          <cell r="J7914">
            <v>-1.5354E-2</v>
          </cell>
          <cell r="K7914">
            <v>0</v>
          </cell>
          <cell r="L7914">
            <v>1.5354E-2</v>
          </cell>
          <cell r="M7914">
            <v>3.7522699999999999E-2</v>
          </cell>
          <cell r="N7914">
            <v>3.7522699999999999E-2</v>
          </cell>
          <cell r="O7914">
            <v>29809</v>
          </cell>
        </row>
        <row r="7915">
          <cell r="A7915" t="str">
            <v>Residential</v>
          </cell>
          <cell r="B7915">
            <v>18</v>
          </cell>
          <cell r="C7915" t="str">
            <v>All</v>
          </cell>
          <cell r="D7915" t="str">
            <v>All</v>
          </cell>
          <cell r="E7915" t="str">
            <v>Usage: 10000&lt;Annual kwh&lt;20000</v>
          </cell>
          <cell r="F7915">
            <v>93.300799999999995</v>
          </cell>
          <cell r="G7915">
            <v>1.804549</v>
          </cell>
          <cell r="H7915">
            <v>1.6192800000000001</v>
          </cell>
          <cell r="I7915">
            <v>-4.1202599999999999E-2</v>
          </cell>
          <cell r="J7915">
            <v>-1.6859800000000001E-2</v>
          </cell>
          <cell r="K7915">
            <v>0</v>
          </cell>
          <cell r="L7915">
            <v>1.6859800000000001E-2</v>
          </cell>
          <cell r="M7915">
            <v>4.1202599999999999E-2</v>
          </cell>
          <cell r="N7915">
            <v>4.1202599999999999E-2</v>
          </cell>
          <cell r="O7915">
            <v>29809</v>
          </cell>
        </row>
        <row r="7916">
          <cell r="A7916" t="str">
            <v>Residential</v>
          </cell>
          <cell r="B7916">
            <v>19</v>
          </cell>
          <cell r="C7916" t="str">
            <v>All</v>
          </cell>
          <cell r="D7916" t="str">
            <v>All</v>
          </cell>
          <cell r="E7916" t="str">
            <v>Usage: 10000&lt;Annual kwh&lt;20000</v>
          </cell>
          <cell r="F7916">
            <v>90.952100000000002</v>
          </cell>
          <cell r="G7916">
            <v>1.773458</v>
          </cell>
          <cell r="H7916">
            <v>1.6997880000000001</v>
          </cell>
          <cell r="I7916">
            <v>-4.2397200000000003E-2</v>
          </cell>
          <cell r="J7916">
            <v>-1.7348599999999999E-2</v>
          </cell>
          <cell r="K7916">
            <v>0</v>
          </cell>
          <cell r="L7916">
            <v>1.7348599999999999E-2</v>
          </cell>
          <cell r="M7916">
            <v>4.2397200000000003E-2</v>
          </cell>
          <cell r="N7916">
            <v>4.2397200000000003E-2</v>
          </cell>
          <cell r="O7916">
            <v>29809</v>
          </cell>
        </row>
        <row r="7917">
          <cell r="A7917" t="str">
            <v>Residential</v>
          </cell>
          <cell r="B7917">
            <v>20</v>
          </cell>
          <cell r="C7917" t="str">
            <v>All</v>
          </cell>
          <cell r="D7917" t="str">
            <v>All</v>
          </cell>
          <cell r="E7917" t="str">
            <v>Usage: 10000&lt;Annual kwh&lt;20000</v>
          </cell>
          <cell r="F7917">
            <v>86.695800000000006</v>
          </cell>
          <cell r="G7917">
            <v>1.6701589999999999</v>
          </cell>
          <cell r="H7917">
            <v>2.0878000000000001</v>
          </cell>
          <cell r="I7917">
            <v>-3.5811599999999999E-2</v>
          </cell>
          <cell r="J7917">
            <v>-1.46538E-2</v>
          </cell>
          <cell r="K7917">
            <v>0</v>
          </cell>
          <cell r="L7917">
            <v>1.46538E-2</v>
          </cell>
          <cell r="M7917">
            <v>3.5811599999999999E-2</v>
          </cell>
          <cell r="N7917">
            <v>3.5811599999999999E-2</v>
          </cell>
          <cell r="O7917">
            <v>29809</v>
          </cell>
        </row>
        <row r="7918">
          <cell r="A7918" t="str">
            <v>Residential</v>
          </cell>
          <cell r="B7918">
            <v>21</v>
          </cell>
          <cell r="C7918" t="str">
            <v>All</v>
          </cell>
          <cell r="D7918" t="str">
            <v>All</v>
          </cell>
          <cell r="E7918" t="str">
            <v>Usage: 10000&lt;Annual kwh&lt;20000</v>
          </cell>
          <cell r="F7918">
            <v>82.21</v>
          </cell>
          <cell r="G7918">
            <v>1.514238</v>
          </cell>
          <cell r="H7918">
            <v>1.9304650000000001</v>
          </cell>
          <cell r="I7918">
            <v>-3.3808499999999998E-2</v>
          </cell>
          <cell r="J7918">
            <v>-1.38342E-2</v>
          </cell>
          <cell r="K7918">
            <v>0</v>
          </cell>
          <cell r="L7918">
            <v>1.38342E-2</v>
          </cell>
          <cell r="M7918">
            <v>3.3808499999999998E-2</v>
          </cell>
          <cell r="N7918">
            <v>3.3808499999999998E-2</v>
          </cell>
          <cell r="O7918">
            <v>29809</v>
          </cell>
        </row>
        <row r="7919">
          <cell r="A7919" t="str">
            <v>Residential</v>
          </cell>
          <cell r="B7919">
            <v>22</v>
          </cell>
          <cell r="C7919" t="str">
            <v>All</v>
          </cell>
          <cell r="D7919" t="str">
            <v>All</v>
          </cell>
          <cell r="E7919" t="str">
            <v>Usage: 10000&lt;Annual kwh&lt;20000</v>
          </cell>
          <cell r="F7919">
            <v>79.477500000000006</v>
          </cell>
          <cell r="G7919">
            <v>1.3009230000000001</v>
          </cell>
          <cell r="H7919">
            <v>1.555064</v>
          </cell>
          <cell r="I7919">
            <v>-3.3552100000000001E-2</v>
          </cell>
          <cell r="J7919">
            <v>-1.37292E-2</v>
          </cell>
          <cell r="K7919">
            <v>0</v>
          </cell>
          <cell r="L7919">
            <v>1.37292E-2</v>
          </cell>
          <cell r="M7919">
            <v>3.3552100000000001E-2</v>
          </cell>
          <cell r="N7919">
            <v>3.3552100000000001E-2</v>
          </cell>
          <cell r="O7919">
            <v>29809</v>
          </cell>
        </row>
        <row r="7920">
          <cell r="A7920" t="str">
            <v>Residential</v>
          </cell>
          <cell r="B7920">
            <v>23</v>
          </cell>
          <cell r="C7920" t="str">
            <v>All</v>
          </cell>
          <cell r="D7920" t="str">
            <v>All</v>
          </cell>
          <cell r="E7920" t="str">
            <v>Usage: 10000&lt;Annual kwh&lt;20000</v>
          </cell>
          <cell r="F7920">
            <v>76.868600000000001</v>
          </cell>
          <cell r="G7920">
            <v>1.017547</v>
          </cell>
          <cell r="H7920">
            <v>1.196002</v>
          </cell>
          <cell r="I7920">
            <v>-3.2252500000000003E-2</v>
          </cell>
          <cell r="J7920">
            <v>-1.31974E-2</v>
          </cell>
          <cell r="K7920">
            <v>0</v>
          </cell>
          <cell r="L7920">
            <v>1.31974E-2</v>
          </cell>
          <cell r="M7920">
            <v>3.2252500000000003E-2</v>
          </cell>
          <cell r="N7920">
            <v>3.2252500000000003E-2</v>
          </cell>
          <cell r="O7920">
            <v>29809</v>
          </cell>
        </row>
        <row r="7921">
          <cell r="A7921" t="str">
            <v>Residential</v>
          </cell>
          <cell r="B7921">
            <v>24</v>
          </cell>
          <cell r="C7921" t="str">
            <v>All</v>
          </cell>
          <cell r="D7921" t="str">
            <v>All</v>
          </cell>
          <cell r="E7921" t="str">
            <v>Usage: 10000&lt;Annual kwh&lt;20000</v>
          </cell>
          <cell r="F7921">
            <v>75.133099999999999</v>
          </cell>
          <cell r="G7921">
            <v>0.75908629999999999</v>
          </cell>
          <cell r="H7921">
            <v>0.88547810000000005</v>
          </cell>
          <cell r="I7921">
            <v>-3.1323999999999998E-2</v>
          </cell>
          <cell r="J7921">
            <v>-1.2817500000000001E-2</v>
          </cell>
          <cell r="K7921">
            <v>0</v>
          </cell>
          <cell r="L7921">
            <v>1.2817500000000001E-2</v>
          </cell>
          <cell r="M7921">
            <v>3.1323999999999998E-2</v>
          </cell>
          <cell r="N7921">
            <v>3.1323999999999998E-2</v>
          </cell>
          <cell r="O7921">
            <v>29809</v>
          </cell>
        </row>
        <row r="7922">
          <cell r="A7922" t="str">
            <v>Residential</v>
          </cell>
          <cell r="B7922">
            <v>1</v>
          </cell>
          <cell r="C7922" t="str">
            <v>All</v>
          </cell>
          <cell r="D7922" t="str">
            <v>All</v>
          </cell>
          <cell r="E7922" t="str">
            <v>Usage: 20000&lt;Annual kwh&lt;30000</v>
          </cell>
          <cell r="F7922">
            <v>69.692899999999995</v>
          </cell>
          <cell r="G7922">
            <v>0.67974480000000004</v>
          </cell>
          <cell r="H7922">
            <v>0.72954260000000004</v>
          </cell>
          <cell r="I7922">
            <v>-3.8046000000000003E-2</v>
          </cell>
          <cell r="J7922">
            <v>-1.55681E-2</v>
          </cell>
          <cell r="K7922">
            <v>0</v>
          </cell>
          <cell r="L7922">
            <v>1.55681E-2</v>
          </cell>
          <cell r="M7922">
            <v>3.8046000000000003E-2</v>
          </cell>
          <cell r="N7922">
            <v>3.8046000000000003E-2</v>
          </cell>
          <cell r="O7922">
            <v>25058</v>
          </cell>
        </row>
        <row r="7923">
          <cell r="A7923" t="str">
            <v>Residential</v>
          </cell>
          <cell r="B7923">
            <v>2</v>
          </cell>
          <cell r="C7923" t="str">
            <v>All</v>
          </cell>
          <cell r="D7923" t="str">
            <v>All</v>
          </cell>
          <cell r="E7923" t="str">
            <v>Usage: 20000&lt;Annual kwh&lt;30000</v>
          </cell>
          <cell r="F7923">
            <v>68.007599999999996</v>
          </cell>
          <cell r="G7923">
            <v>0.58678110000000006</v>
          </cell>
          <cell r="H7923">
            <v>0.59942079999999998</v>
          </cell>
          <cell r="I7923">
            <v>-3.7582600000000001E-2</v>
          </cell>
          <cell r="J7923">
            <v>-1.53785E-2</v>
          </cell>
          <cell r="K7923">
            <v>0</v>
          </cell>
          <cell r="L7923">
            <v>1.53785E-2</v>
          </cell>
          <cell r="M7923">
            <v>3.7582600000000001E-2</v>
          </cell>
          <cell r="N7923">
            <v>3.7582600000000001E-2</v>
          </cell>
          <cell r="O7923">
            <v>25058</v>
          </cell>
        </row>
        <row r="7924">
          <cell r="A7924" t="str">
            <v>Residential</v>
          </cell>
          <cell r="B7924">
            <v>3</v>
          </cell>
          <cell r="C7924" t="str">
            <v>All</v>
          </cell>
          <cell r="D7924" t="str">
            <v>All</v>
          </cell>
          <cell r="E7924" t="str">
            <v>Usage: 20000&lt;Annual kwh&lt;30000</v>
          </cell>
          <cell r="F7924">
            <v>66.612499999999997</v>
          </cell>
          <cell r="G7924">
            <v>0.53707009999999999</v>
          </cell>
          <cell r="H7924">
            <v>0.52833960000000002</v>
          </cell>
          <cell r="I7924">
            <v>-3.7328199999999999E-2</v>
          </cell>
          <cell r="J7924">
            <v>-1.52744E-2</v>
          </cell>
          <cell r="K7924">
            <v>0</v>
          </cell>
          <cell r="L7924">
            <v>1.52744E-2</v>
          </cell>
          <cell r="M7924">
            <v>3.7328199999999999E-2</v>
          </cell>
          <cell r="N7924">
            <v>3.7328199999999999E-2</v>
          </cell>
          <cell r="O7924">
            <v>25058</v>
          </cell>
        </row>
        <row r="7925">
          <cell r="A7925" t="str">
            <v>Residential</v>
          </cell>
          <cell r="B7925">
            <v>4</v>
          </cell>
          <cell r="C7925" t="str">
            <v>All</v>
          </cell>
          <cell r="D7925" t="str">
            <v>All</v>
          </cell>
          <cell r="E7925" t="str">
            <v>Usage: 20000&lt;Annual kwh&lt;30000</v>
          </cell>
          <cell r="F7925">
            <v>65.599199999999996</v>
          </cell>
          <cell r="G7925">
            <v>0.52906980000000003</v>
          </cell>
          <cell r="H7925">
            <v>0.51944319999999999</v>
          </cell>
          <cell r="I7925">
            <v>-3.7913299999999997E-2</v>
          </cell>
          <cell r="J7925">
            <v>-1.5513799999999999E-2</v>
          </cell>
          <cell r="K7925">
            <v>0</v>
          </cell>
          <cell r="L7925">
            <v>1.5513799999999999E-2</v>
          </cell>
          <cell r="M7925">
            <v>3.7913299999999997E-2</v>
          </cell>
          <cell r="N7925">
            <v>3.7913299999999997E-2</v>
          </cell>
          <cell r="O7925">
            <v>25058</v>
          </cell>
        </row>
        <row r="7926">
          <cell r="A7926" t="str">
            <v>Residential</v>
          </cell>
          <cell r="B7926">
            <v>5</v>
          </cell>
          <cell r="C7926" t="str">
            <v>All</v>
          </cell>
          <cell r="D7926" t="str">
            <v>All</v>
          </cell>
          <cell r="E7926" t="str">
            <v>Usage: 20000&lt;Annual kwh&lt;30000</v>
          </cell>
          <cell r="F7926">
            <v>64.691400000000002</v>
          </cell>
          <cell r="G7926">
            <v>0.51947620000000005</v>
          </cell>
          <cell r="H7926">
            <v>0.5278332</v>
          </cell>
          <cell r="I7926">
            <v>-3.7369199999999998E-2</v>
          </cell>
          <cell r="J7926">
            <v>-1.52912E-2</v>
          </cell>
          <cell r="K7926">
            <v>0</v>
          </cell>
          <cell r="L7926">
            <v>1.52912E-2</v>
          </cell>
          <cell r="M7926">
            <v>3.7369199999999998E-2</v>
          </cell>
          <cell r="N7926">
            <v>3.7369199999999998E-2</v>
          </cell>
          <cell r="O7926">
            <v>25058</v>
          </cell>
        </row>
        <row r="7927">
          <cell r="A7927" t="str">
            <v>Residential</v>
          </cell>
          <cell r="B7927">
            <v>6</v>
          </cell>
          <cell r="C7927" t="str">
            <v>All</v>
          </cell>
          <cell r="D7927" t="str">
            <v>All</v>
          </cell>
          <cell r="E7927" t="str">
            <v>Usage: 20000&lt;Annual kwh&lt;30000</v>
          </cell>
          <cell r="F7927">
            <v>64.089799999999997</v>
          </cell>
          <cell r="G7927">
            <v>0.55085629999999997</v>
          </cell>
          <cell r="H7927">
            <v>0.5612549</v>
          </cell>
          <cell r="I7927">
            <v>-3.7366499999999997E-2</v>
          </cell>
          <cell r="J7927">
            <v>-1.5290099999999999E-2</v>
          </cell>
          <cell r="K7927">
            <v>0</v>
          </cell>
          <cell r="L7927">
            <v>1.5290099999999999E-2</v>
          </cell>
          <cell r="M7927">
            <v>3.7366499999999997E-2</v>
          </cell>
          <cell r="N7927">
            <v>3.7366499999999997E-2</v>
          </cell>
          <cell r="O7927">
            <v>25058</v>
          </cell>
        </row>
        <row r="7928">
          <cell r="A7928" t="str">
            <v>Residential</v>
          </cell>
          <cell r="B7928">
            <v>7</v>
          </cell>
          <cell r="C7928" t="str">
            <v>All</v>
          </cell>
          <cell r="D7928" t="str">
            <v>All</v>
          </cell>
          <cell r="E7928" t="str">
            <v>Usage: 20000&lt;Annual kwh&lt;30000</v>
          </cell>
          <cell r="F7928">
            <v>63.092199999999998</v>
          </cell>
          <cell r="G7928">
            <v>0.67808959999999996</v>
          </cell>
          <cell r="H7928">
            <v>0.74309970000000003</v>
          </cell>
          <cell r="I7928">
            <v>-3.7398000000000001E-2</v>
          </cell>
          <cell r="J7928">
            <v>-1.5302899999999999E-2</v>
          </cell>
          <cell r="K7928">
            <v>0</v>
          </cell>
          <cell r="L7928">
            <v>1.5302899999999999E-2</v>
          </cell>
          <cell r="M7928">
            <v>3.7398000000000001E-2</v>
          </cell>
          <cell r="N7928">
            <v>3.7398000000000001E-2</v>
          </cell>
          <cell r="O7928">
            <v>25058</v>
          </cell>
        </row>
        <row r="7929">
          <cell r="A7929" t="str">
            <v>Residential</v>
          </cell>
          <cell r="B7929">
            <v>8</v>
          </cell>
          <cell r="C7929" t="str">
            <v>All</v>
          </cell>
          <cell r="D7929" t="str">
            <v>All</v>
          </cell>
          <cell r="E7929" t="str">
            <v>Usage: 20000&lt;Annual kwh&lt;30000</v>
          </cell>
          <cell r="F7929">
            <v>64.060699999999997</v>
          </cell>
          <cell r="G7929">
            <v>0.74743479999999995</v>
          </cell>
          <cell r="H7929">
            <v>0.78692280000000003</v>
          </cell>
          <cell r="I7929">
            <v>-3.7687900000000003E-2</v>
          </cell>
          <cell r="J7929">
            <v>-1.5421600000000001E-2</v>
          </cell>
          <cell r="K7929">
            <v>0</v>
          </cell>
          <cell r="L7929">
            <v>1.5421600000000001E-2</v>
          </cell>
          <cell r="M7929">
            <v>3.7687900000000003E-2</v>
          </cell>
          <cell r="N7929">
            <v>3.7687900000000003E-2</v>
          </cell>
          <cell r="O7929">
            <v>25058</v>
          </cell>
        </row>
        <row r="7930">
          <cell r="A7930" t="str">
            <v>Residential</v>
          </cell>
          <cell r="B7930">
            <v>9</v>
          </cell>
          <cell r="C7930" t="str">
            <v>All</v>
          </cell>
          <cell r="D7930" t="str">
            <v>All</v>
          </cell>
          <cell r="E7930" t="str">
            <v>Usage: 20000&lt;Annual kwh&lt;30000</v>
          </cell>
          <cell r="F7930">
            <v>68.161799999999999</v>
          </cell>
          <cell r="G7930">
            <v>0.72329220000000005</v>
          </cell>
          <cell r="H7930">
            <v>0.73901269999999997</v>
          </cell>
          <cell r="I7930">
            <v>-3.82295E-2</v>
          </cell>
          <cell r="J7930">
            <v>-1.5643199999999999E-2</v>
          </cell>
          <cell r="K7930">
            <v>0</v>
          </cell>
          <cell r="L7930">
            <v>1.5643199999999999E-2</v>
          </cell>
          <cell r="M7930">
            <v>3.82295E-2</v>
          </cell>
          <cell r="N7930">
            <v>3.82295E-2</v>
          </cell>
          <cell r="O7930">
            <v>25058</v>
          </cell>
        </row>
        <row r="7931">
          <cell r="A7931" t="str">
            <v>Residential</v>
          </cell>
          <cell r="B7931">
            <v>10</v>
          </cell>
          <cell r="C7931" t="str">
            <v>All</v>
          </cell>
          <cell r="D7931" t="str">
            <v>All</v>
          </cell>
          <cell r="E7931" t="str">
            <v>Usage: 20000&lt;Annual kwh&lt;30000</v>
          </cell>
          <cell r="F7931">
            <v>72.858999999999995</v>
          </cell>
          <cell r="G7931">
            <v>0.73465849999999999</v>
          </cell>
          <cell r="H7931">
            <v>0.73881070000000004</v>
          </cell>
          <cell r="I7931">
            <v>-3.9174E-2</v>
          </cell>
          <cell r="J7931">
            <v>-1.6029700000000001E-2</v>
          </cell>
          <cell r="K7931">
            <v>0</v>
          </cell>
          <cell r="L7931">
            <v>1.6029700000000001E-2</v>
          </cell>
          <cell r="M7931">
            <v>3.9174E-2</v>
          </cell>
          <cell r="N7931">
            <v>3.9174E-2</v>
          </cell>
          <cell r="O7931">
            <v>25058</v>
          </cell>
        </row>
        <row r="7932">
          <cell r="A7932" t="str">
            <v>Residential</v>
          </cell>
          <cell r="B7932">
            <v>11</v>
          </cell>
          <cell r="C7932" t="str">
            <v>All</v>
          </cell>
          <cell r="D7932" t="str">
            <v>All</v>
          </cell>
          <cell r="E7932" t="str">
            <v>Usage: 20000&lt;Annual kwh&lt;30000</v>
          </cell>
          <cell r="F7932">
            <v>77.8185</v>
          </cell>
          <cell r="G7932">
            <v>0.7779973</v>
          </cell>
          <cell r="H7932">
            <v>0.75993889999999997</v>
          </cell>
          <cell r="I7932">
            <v>-3.92558E-2</v>
          </cell>
          <cell r="J7932">
            <v>-1.60631E-2</v>
          </cell>
          <cell r="K7932">
            <v>0</v>
          </cell>
          <cell r="L7932">
            <v>1.60631E-2</v>
          </cell>
          <cell r="M7932">
            <v>3.92558E-2</v>
          </cell>
          <cell r="N7932">
            <v>3.92558E-2</v>
          </cell>
          <cell r="O7932">
            <v>25058</v>
          </cell>
        </row>
        <row r="7933">
          <cell r="A7933" t="str">
            <v>Residential</v>
          </cell>
          <cell r="B7933">
            <v>12</v>
          </cell>
          <cell r="C7933" t="str">
            <v>All</v>
          </cell>
          <cell r="D7933" t="str">
            <v>All</v>
          </cell>
          <cell r="E7933" t="str">
            <v>Usage: 20000&lt;Annual kwh&lt;30000</v>
          </cell>
          <cell r="F7933">
            <v>82.339399999999998</v>
          </cell>
          <cell r="G7933">
            <v>0.86184079999999996</v>
          </cell>
          <cell r="H7933">
            <v>0.82364740000000003</v>
          </cell>
          <cell r="I7933">
            <v>-4.0246999999999998E-2</v>
          </cell>
          <cell r="J7933">
            <v>-1.6468699999999999E-2</v>
          </cell>
          <cell r="K7933">
            <v>0</v>
          </cell>
          <cell r="L7933">
            <v>1.6468699999999999E-2</v>
          </cell>
          <cell r="M7933">
            <v>4.0246999999999998E-2</v>
          </cell>
          <cell r="N7933">
            <v>4.0246999999999998E-2</v>
          </cell>
          <cell r="O7933">
            <v>25058</v>
          </cell>
        </row>
        <row r="7934">
          <cell r="A7934" t="str">
            <v>Residential</v>
          </cell>
          <cell r="B7934">
            <v>13</v>
          </cell>
          <cell r="C7934" t="str">
            <v>All</v>
          </cell>
          <cell r="D7934" t="str">
            <v>All</v>
          </cell>
          <cell r="E7934" t="str">
            <v>Usage: 20000&lt;Annual kwh&lt;30000</v>
          </cell>
          <cell r="F7934">
            <v>85.845100000000002</v>
          </cell>
          <cell r="G7934">
            <v>0.97863520000000004</v>
          </cell>
          <cell r="H7934">
            <v>0.97040749999999998</v>
          </cell>
          <cell r="I7934">
            <v>-4.1130899999999998E-2</v>
          </cell>
          <cell r="J7934">
            <v>-1.6830399999999999E-2</v>
          </cell>
          <cell r="K7934">
            <v>0</v>
          </cell>
          <cell r="L7934">
            <v>1.6830399999999999E-2</v>
          </cell>
          <cell r="M7934">
            <v>4.1130899999999998E-2</v>
          </cell>
          <cell r="N7934">
            <v>4.1130899999999998E-2</v>
          </cell>
          <cell r="O7934">
            <v>25058</v>
          </cell>
        </row>
        <row r="7935">
          <cell r="A7935" t="str">
            <v>Residential</v>
          </cell>
          <cell r="B7935">
            <v>14</v>
          </cell>
          <cell r="C7935" t="str">
            <v>All</v>
          </cell>
          <cell r="D7935" t="str">
            <v>All</v>
          </cell>
          <cell r="E7935" t="str">
            <v>Usage: 20000&lt;Annual kwh&lt;30000</v>
          </cell>
          <cell r="F7935">
            <v>89.087599999999995</v>
          </cell>
          <cell r="G7935">
            <v>1.1876960000000001</v>
          </cell>
          <cell r="H7935">
            <v>1.211781</v>
          </cell>
          <cell r="I7935">
            <v>-4.3168999999999999E-2</v>
          </cell>
          <cell r="J7935">
            <v>-1.76644E-2</v>
          </cell>
          <cell r="K7935">
            <v>0</v>
          </cell>
          <cell r="L7935">
            <v>1.76644E-2</v>
          </cell>
          <cell r="M7935">
            <v>4.3168999999999999E-2</v>
          </cell>
          <cell r="N7935">
            <v>4.3168999999999999E-2</v>
          </cell>
          <cell r="O7935">
            <v>25058</v>
          </cell>
        </row>
        <row r="7936">
          <cell r="A7936" t="str">
            <v>Residential</v>
          </cell>
          <cell r="B7936">
            <v>15</v>
          </cell>
          <cell r="C7936" t="str">
            <v>All</v>
          </cell>
          <cell r="D7936" t="str">
            <v>All</v>
          </cell>
          <cell r="E7936" t="str">
            <v>Usage: 20000&lt;Annual kwh&lt;30000</v>
          </cell>
          <cell r="F7936">
            <v>92.071899999999999</v>
          </cell>
          <cell r="G7936">
            <v>1.451395</v>
          </cell>
          <cell r="H7936">
            <v>1.491789</v>
          </cell>
          <cell r="I7936">
            <v>-4.68581E-2</v>
          </cell>
          <cell r="J7936">
            <v>-1.9174E-2</v>
          </cell>
          <cell r="K7936">
            <v>0</v>
          </cell>
          <cell r="L7936">
            <v>1.9174E-2</v>
          </cell>
          <cell r="M7936">
            <v>4.68581E-2</v>
          </cell>
          <cell r="N7936">
            <v>4.68581E-2</v>
          </cell>
          <cell r="O7936">
            <v>25058</v>
          </cell>
        </row>
        <row r="7937">
          <cell r="A7937" t="str">
            <v>Residential</v>
          </cell>
          <cell r="B7937">
            <v>16</v>
          </cell>
          <cell r="C7937" t="str">
            <v>All</v>
          </cell>
          <cell r="D7937" t="str">
            <v>All</v>
          </cell>
          <cell r="E7937" t="str">
            <v>Usage: 20000&lt;Annual kwh&lt;30000</v>
          </cell>
          <cell r="F7937">
            <v>94.082599999999999</v>
          </cell>
          <cell r="G7937">
            <v>1.7688919999999999</v>
          </cell>
          <cell r="H7937">
            <v>1.627597</v>
          </cell>
          <cell r="I7937">
            <v>-5.0994900000000003E-2</v>
          </cell>
          <cell r="J7937">
            <v>-2.0866699999999998E-2</v>
          </cell>
          <cell r="K7937">
            <v>0</v>
          </cell>
          <cell r="L7937">
            <v>2.0866699999999998E-2</v>
          </cell>
          <cell r="M7937">
            <v>5.0994900000000003E-2</v>
          </cell>
          <cell r="N7937">
            <v>5.0994900000000003E-2</v>
          </cell>
          <cell r="O7937">
            <v>25058</v>
          </cell>
        </row>
        <row r="7938">
          <cell r="A7938" t="str">
            <v>Residential</v>
          </cell>
          <cell r="B7938">
            <v>17</v>
          </cell>
          <cell r="C7938" t="str">
            <v>All</v>
          </cell>
          <cell r="D7938" t="str">
            <v>All</v>
          </cell>
          <cell r="E7938" t="str">
            <v>Usage: 20000&lt;Annual kwh&lt;30000</v>
          </cell>
          <cell r="F7938">
            <v>95.078100000000006</v>
          </cell>
          <cell r="G7938">
            <v>2.0905369999999999</v>
          </cell>
          <cell r="H7938">
            <v>1.7849539999999999</v>
          </cell>
          <cell r="I7938">
            <v>-5.0491599999999998E-2</v>
          </cell>
          <cell r="J7938">
            <v>-2.06608E-2</v>
          </cell>
          <cell r="K7938">
            <v>0</v>
          </cell>
          <cell r="L7938">
            <v>2.06608E-2</v>
          </cell>
          <cell r="M7938">
            <v>5.0491599999999998E-2</v>
          </cell>
          <cell r="N7938">
            <v>5.0491599999999998E-2</v>
          </cell>
          <cell r="O7938">
            <v>25058</v>
          </cell>
        </row>
        <row r="7939">
          <cell r="A7939" t="str">
            <v>Residential</v>
          </cell>
          <cell r="B7939">
            <v>18</v>
          </cell>
          <cell r="C7939" t="str">
            <v>All</v>
          </cell>
          <cell r="D7939" t="str">
            <v>All</v>
          </cell>
          <cell r="E7939" t="str">
            <v>Usage: 20000&lt;Annual kwh&lt;30000</v>
          </cell>
          <cell r="F7939">
            <v>94.213999999999999</v>
          </cell>
          <cell r="G7939">
            <v>2.2482709999999999</v>
          </cell>
          <cell r="H7939">
            <v>1.9747300000000001</v>
          </cell>
          <cell r="I7939">
            <v>-4.7190000000000003E-2</v>
          </cell>
          <cell r="J7939">
            <v>-1.9309799999999998E-2</v>
          </cell>
          <cell r="K7939">
            <v>0</v>
          </cell>
          <cell r="L7939">
            <v>1.9309799999999998E-2</v>
          </cell>
          <cell r="M7939">
            <v>4.7190000000000003E-2</v>
          </cell>
          <cell r="N7939">
            <v>4.7190000000000003E-2</v>
          </cell>
          <cell r="O7939">
            <v>25058</v>
          </cell>
        </row>
        <row r="7940">
          <cell r="A7940" t="str">
            <v>Residential</v>
          </cell>
          <cell r="B7940">
            <v>19</v>
          </cell>
          <cell r="C7940" t="str">
            <v>All</v>
          </cell>
          <cell r="D7940" t="str">
            <v>All</v>
          </cell>
          <cell r="E7940" t="str">
            <v>Usage: 20000&lt;Annual kwh&lt;30000</v>
          </cell>
          <cell r="F7940">
            <v>91.932100000000005</v>
          </cell>
          <cell r="G7940">
            <v>2.259001</v>
          </cell>
          <cell r="H7940">
            <v>2.059857</v>
          </cell>
          <cell r="I7940">
            <v>-4.8932299999999998E-2</v>
          </cell>
          <cell r="J7940">
            <v>-2.0022700000000001E-2</v>
          </cell>
          <cell r="K7940">
            <v>0</v>
          </cell>
          <cell r="L7940">
            <v>2.0022700000000001E-2</v>
          </cell>
          <cell r="M7940">
            <v>4.8932299999999998E-2</v>
          </cell>
          <cell r="N7940">
            <v>4.8932299999999998E-2</v>
          </cell>
          <cell r="O7940">
            <v>25058</v>
          </cell>
        </row>
        <row r="7941">
          <cell r="A7941" t="str">
            <v>Residential</v>
          </cell>
          <cell r="B7941">
            <v>20</v>
          </cell>
          <cell r="C7941" t="str">
            <v>All</v>
          </cell>
          <cell r="D7941" t="str">
            <v>All</v>
          </cell>
          <cell r="E7941" t="str">
            <v>Usage: 20000&lt;Annual kwh&lt;30000</v>
          </cell>
          <cell r="F7941">
            <v>88.026300000000006</v>
          </cell>
          <cell r="G7941">
            <v>2.0899169999999998</v>
          </cell>
          <cell r="H7941">
            <v>2.503844</v>
          </cell>
          <cell r="I7941">
            <v>-4.8281699999999997E-2</v>
          </cell>
          <cell r="J7941">
            <v>-1.97565E-2</v>
          </cell>
          <cell r="K7941">
            <v>0</v>
          </cell>
          <cell r="L7941">
            <v>1.97565E-2</v>
          </cell>
          <cell r="M7941">
            <v>4.8281699999999997E-2</v>
          </cell>
          <cell r="N7941">
            <v>4.8281699999999997E-2</v>
          </cell>
          <cell r="O7941">
            <v>25058</v>
          </cell>
        </row>
        <row r="7942">
          <cell r="A7942" t="str">
            <v>Residential</v>
          </cell>
          <cell r="B7942">
            <v>21</v>
          </cell>
          <cell r="C7942" t="str">
            <v>All</v>
          </cell>
          <cell r="D7942" t="str">
            <v>All</v>
          </cell>
          <cell r="E7942" t="str">
            <v>Usage: 20000&lt;Annual kwh&lt;30000</v>
          </cell>
          <cell r="F7942">
            <v>83.549499999999995</v>
          </cell>
          <cell r="G7942">
            <v>1.8720570000000001</v>
          </cell>
          <cell r="H7942">
            <v>2.294842</v>
          </cell>
          <cell r="I7942">
            <v>-4.5152699999999997E-2</v>
          </cell>
          <cell r="J7942">
            <v>-1.8476099999999999E-2</v>
          </cell>
          <cell r="K7942">
            <v>0</v>
          </cell>
          <cell r="L7942">
            <v>1.8476099999999999E-2</v>
          </cell>
          <cell r="M7942">
            <v>4.5152699999999997E-2</v>
          </cell>
          <cell r="N7942">
            <v>4.5152699999999997E-2</v>
          </cell>
          <cell r="O7942">
            <v>25058</v>
          </cell>
        </row>
        <row r="7943">
          <cell r="A7943" t="str">
            <v>Residential</v>
          </cell>
          <cell r="B7943">
            <v>22</v>
          </cell>
          <cell r="C7943" t="str">
            <v>All</v>
          </cell>
          <cell r="D7943" t="str">
            <v>All</v>
          </cell>
          <cell r="E7943" t="str">
            <v>Usage: 20000&lt;Annual kwh&lt;30000</v>
          </cell>
          <cell r="F7943">
            <v>80.757000000000005</v>
          </cell>
          <cell r="G7943">
            <v>1.6100110000000001</v>
          </cell>
          <cell r="H7943">
            <v>1.810954</v>
          </cell>
          <cell r="I7943">
            <v>-4.4174100000000001E-2</v>
          </cell>
          <cell r="J7943">
            <v>-1.80757E-2</v>
          </cell>
          <cell r="K7943">
            <v>0</v>
          </cell>
          <cell r="L7943">
            <v>1.80757E-2</v>
          </cell>
          <cell r="M7943">
            <v>4.4174100000000001E-2</v>
          </cell>
          <cell r="N7943">
            <v>4.4174100000000001E-2</v>
          </cell>
          <cell r="O7943">
            <v>25058</v>
          </cell>
        </row>
        <row r="7944">
          <cell r="A7944" t="str">
            <v>Residential</v>
          </cell>
          <cell r="B7944">
            <v>23</v>
          </cell>
          <cell r="C7944" t="str">
            <v>All</v>
          </cell>
          <cell r="D7944" t="str">
            <v>All</v>
          </cell>
          <cell r="E7944" t="str">
            <v>Usage: 20000&lt;Annual kwh&lt;30000</v>
          </cell>
          <cell r="F7944">
            <v>77.940799999999996</v>
          </cell>
          <cell r="G7944">
            <v>1.2525599999999999</v>
          </cell>
          <cell r="H7944">
            <v>1.358026</v>
          </cell>
          <cell r="I7944">
            <v>-4.1937700000000001E-2</v>
          </cell>
          <cell r="J7944">
            <v>-1.7160600000000002E-2</v>
          </cell>
          <cell r="K7944">
            <v>0</v>
          </cell>
          <cell r="L7944">
            <v>1.7160600000000002E-2</v>
          </cell>
          <cell r="M7944">
            <v>4.1937700000000001E-2</v>
          </cell>
          <cell r="N7944">
            <v>4.1937700000000001E-2</v>
          </cell>
          <cell r="O7944">
            <v>25058</v>
          </cell>
        </row>
        <row r="7945">
          <cell r="A7945" t="str">
            <v>Residential</v>
          </cell>
          <cell r="B7945">
            <v>24</v>
          </cell>
          <cell r="C7945" t="str">
            <v>All</v>
          </cell>
          <cell r="D7945" t="str">
            <v>All</v>
          </cell>
          <cell r="E7945" t="str">
            <v>Usage: 20000&lt;Annual kwh&lt;30000</v>
          </cell>
          <cell r="F7945">
            <v>76.064700000000002</v>
          </cell>
          <cell r="G7945">
            <v>0.96380840000000001</v>
          </cell>
          <cell r="H7945">
            <v>1.078335</v>
          </cell>
          <cell r="I7945">
            <v>-4.0255600000000002E-2</v>
          </cell>
          <cell r="J7945">
            <v>-1.6472299999999999E-2</v>
          </cell>
          <cell r="K7945">
            <v>0</v>
          </cell>
          <cell r="L7945">
            <v>1.6472299999999999E-2</v>
          </cell>
          <cell r="M7945">
            <v>4.0255600000000002E-2</v>
          </cell>
          <cell r="N7945">
            <v>4.0255600000000002E-2</v>
          </cell>
          <cell r="O7945">
            <v>25058</v>
          </cell>
        </row>
        <row r="7946">
          <cell r="A7946" t="str">
            <v>Residential</v>
          </cell>
          <cell r="B7946">
            <v>1</v>
          </cell>
          <cell r="C7946" t="str">
            <v>All</v>
          </cell>
          <cell r="D7946" t="str">
            <v>All</v>
          </cell>
          <cell r="E7946" t="str">
            <v>Usage: 30000&lt;Annual kwh&lt;40000</v>
          </cell>
          <cell r="F7946">
            <v>70.818700000000007</v>
          </cell>
          <cell r="G7946">
            <v>0.89858450000000001</v>
          </cell>
          <cell r="H7946">
            <v>0.94670929999999998</v>
          </cell>
          <cell r="I7946">
            <v>-5.5350999999999997E-2</v>
          </cell>
          <cell r="J7946">
            <v>-2.2649200000000001E-2</v>
          </cell>
          <cell r="K7946">
            <v>0</v>
          </cell>
          <cell r="L7946">
            <v>2.2649200000000001E-2</v>
          </cell>
          <cell r="M7946">
            <v>5.5350999999999997E-2</v>
          </cell>
          <cell r="N7946">
            <v>5.5350999999999997E-2</v>
          </cell>
          <cell r="O7946">
            <v>15664</v>
          </cell>
        </row>
        <row r="7947">
          <cell r="A7947" t="str">
            <v>Residential</v>
          </cell>
          <cell r="B7947">
            <v>2</v>
          </cell>
          <cell r="C7947" t="str">
            <v>All</v>
          </cell>
          <cell r="D7947" t="str">
            <v>All</v>
          </cell>
          <cell r="E7947" t="str">
            <v>Usage: 30000&lt;Annual kwh&lt;40000</v>
          </cell>
          <cell r="F7947">
            <v>69.169200000000004</v>
          </cell>
          <cell r="G7947">
            <v>0.79791029999999996</v>
          </cell>
          <cell r="H7947">
            <v>0.83332450000000002</v>
          </cell>
          <cell r="I7947">
            <v>-5.4775900000000002E-2</v>
          </cell>
          <cell r="J7947">
            <v>-2.2413800000000001E-2</v>
          </cell>
          <cell r="K7947">
            <v>0</v>
          </cell>
          <cell r="L7947">
            <v>2.2413800000000001E-2</v>
          </cell>
          <cell r="M7947">
            <v>5.4775900000000002E-2</v>
          </cell>
          <cell r="N7947">
            <v>5.4775900000000002E-2</v>
          </cell>
          <cell r="O7947">
            <v>15664</v>
          </cell>
        </row>
        <row r="7948">
          <cell r="A7948" t="str">
            <v>Residential</v>
          </cell>
          <cell r="B7948">
            <v>3</v>
          </cell>
          <cell r="C7948" t="str">
            <v>All</v>
          </cell>
          <cell r="D7948" t="str">
            <v>All</v>
          </cell>
          <cell r="E7948" t="str">
            <v>Usage: 30000&lt;Annual kwh&lt;40000</v>
          </cell>
          <cell r="F7948">
            <v>67.509399999999999</v>
          </cell>
          <cell r="G7948">
            <v>0.73402800000000001</v>
          </cell>
          <cell r="H7948">
            <v>0.79269540000000005</v>
          </cell>
          <cell r="I7948">
            <v>-5.4261499999999997E-2</v>
          </cell>
          <cell r="J7948">
            <v>-2.2203400000000002E-2</v>
          </cell>
          <cell r="K7948">
            <v>0</v>
          </cell>
          <cell r="L7948">
            <v>2.2203400000000002E-2</v>
          </cell>
          <cell r="M7948">
            <v>5.4261499999999997E-2</v>
          </cell>
          <cell r="N7948">
            <v>5.4261499999999997E-2</v>
          </cell>
          <cell r="O7948">
            <v>15664</v>
          </cell>
        </row>
        <row r="7949">
          <cell r="A7949" t="str">
            <v>Residential</v>
          </cell>
          <cell r="B7949">
            <v>4</v>
          </cell>
          <cell r="C7949" t="str">
            <v>All</v>
          </cell>
          <cell r="D7949" t="str">
            <v>All</v>
          </cell>
          <cell r="E7949" t="str">
            <v>Usage: 30000&lt;Annual kwh&lt;40000</v>
          </cell>
          <cell r="F7949">
            <v>66.529300000000006</v>
          </cell>
          <cell r="G7949">
            <v>0.69230599999999998</v>
          </cell>
          <cell r="H7949">
            <v>0.70655420000000002</v>
          </cell>
          <cell r="I7949">
            <v>-5.39759E-2</v>
          </cell>
          <cell r="J7949">
            <v>-2.2086499999999998E-2</v>
          </cell>
          <cell r="K7949">
            <v>0</v>
          </cell>
          <cell r="L7949">
            <v>2.2086499999999998E-2</v>
          </cell>
          <cell r="M7949">
            <v>5.39759E-2</v>
          </cell>
          <cell r="N7949">
            <v>5.39759E-2</v>
          </cell>
          <cell r="O7949">
            <v>15664</v>
          </cell>
        </row>
        <row r="7950">
          <cell r="A7950" t="str">
            <v>Residential</v>
          </cell>
          <cell r="B7950">
            <v>5</v>
          </cell>
          <cell r="C7950" t="str">
            <v>All</v>
          </cell>
          <cell r="D7950" t="str">
            <v>All</v>
          </cell>
          <cell r="E7950" t="str">
            <v>Usage: 30000&lt;Annual kwh&lt;40000</v>
          </cell>
          <cell r="F7950">
            <v>65.526200000000003</v>
          </cell>
          <cell r="G7950">
            <v>0.66760580000000003</v>
          </cell>
          <cell r="H7950">
            <v>0.70162270000000004</v>
          </cell>
          <cell r="I7950">
            <v>-5.3957100000000001E-2</v>
          </cell>
          <cell r="J7950">
            <v>-2.2078799999999999E-2</v>
          </cell>
          <cell r="K7950">
            <v>0</v>
          </cell>
          <cell r="L7950">
            <v>2.2078799999999999E-2</v>
          </cell>
          <cell r="M7950">
            <v>5.3957100000000001E-2</v>
          </cell>
          <cell r="N7950">
            <v>5.3957100000000001E-2</v>
          </cell>
          <cell r="O7950">
            <v>15664</v>
          </cell>
        </row>
        <row r="7951">
          <cell r="A7951" t="str">
            <v>Residential</v>
          </cell>
          <cell r="B7951">
            <v>6</v>
          </cell>
          <cell r="C7951" t="str">
            <v>All</v>
          </cell>
          <cell r="D7951" t="str">
            <v>All</v>
          </cell>
          <cell r="E7951" t="str">
            <v>Usage: 30000&lt;Annual kwh&lt;40000</v>
          </cell>
          <cell r="F7951">
            <v>64.831299999999999</v>
          </cell>
          <cell r="G7951">
            <v>0.73025519999999999</v>
          </cell>
          <cell r="H7951">
            <v>0.79234329999999997</v>
          </cell>
          <cell r="I7951">
            <v>-5.39718E-2</v>
          </cell>
          <cell r="J7951">
            <v>-2.2084800000000002E-2</v>
          </cell>
          <cell r="K7951">
            <v>0</v>
          </cell>
          <cell r="L7951">
            <v>2.2084800000000002E-2</v>
          </cell>
          <cell r="M7951">
            <v>5.39718E-2</v>
          </cell>
          <cell r="N7951">
            <v>5.39718E-2</v>
          </cell>
          <cell r="O7951">
            <v>15664</v>
          </cell>
        </row>
        <row r="7952">
          <cell r="A7952" t="str">
            <v>Residential</v>
          </cell>
          <cell r="B7952">
            <v>7</v>
          </cell>
          <cell r="C7952" t="str">
            <v>All</v>
          </cell>
          <cell r="D7952" t="str">
            <v>All</v>
          </cell>
          <cell r="E7952" t="str">
            <v>Usage: 30000&lt;Annual kwh&lt;40000</v>
          </cell>
          <cell r="F7952">
            <v>63.885800000000003</v>
          </cell>
          <cell r="G7952">
            <v>0.90642690000000004</v>
          </cell>
          <cell r="H7952">
            <v>0.94487449999999995</v>
          </cell>
          <cell r="I7952">
            <v>-5.43861E-2</v>
          </cell>
          <cell r="J7952">
            <v>-2.2254300000000001E-2</v>
          </cell>
          <cell r="K7952">
            <v>0</v>
          </cell>
          <cell r="L7952">
            <v>2.2254300000000001E-2</v>
          </cell>
          <cell r="M7952">
            <v>5.43861E-2</v>
          </cell>
          <cell r="N7952">
            <v>5.43861E-2</v>
          </cell>
          <cell r="O7952">
            <v>15664</v>
          </cell>
        </row>
        <row r="7953">
          <cell r="A7953" t="str">
            <v>Residential</v>
          </cell>
          <cell r="B7953">
            <v>8</v>
          </cell>
          <cell r="C7953" t="str">
            <v>All</v>
          </cell>
          <cell r="D7953" t="str">
            <v>All</v>
          </cell>
          <cell r="E7953" t="str">
            <v>Usage: 30000&lt;Annual kwh&lt;40000</v>
          </cell>
          <cell r="F7953">
            <v>64.931200000000004</v>
          </cell>
          <cell r="G7953">
            <v>0.98885080000000003</v>
          </cell>
          <cell r="H7953">
            <v>1.0376609999999999</v>
          </cell>
          <cell r="I7953">
            <v>-5.4649999999999997E-2</v>
          </cell>
          <cell r="J7953">
            <v>-2.2362300000000002E-2</v>
          </cell>
          <cell r="K7953">
            <v>0</v>
          </cell>
          <cell r="L7953">
            <v>2.2362300000000002E-2</v>
          </cell>
          <cell r="M7953">
            <v>5.4649999999999997E-2</v>
          </cell>
          <cell r="N7953">
            <v>5.4649999999999997E-2</v>
          </cell>
          <cell r="O7953">
            <v>15664</v>
          </cell>
        </row>
        <row r="7954">
          <cell r="A7954" t="str">
            <v>Residential</v>
          </cell>
          <cell r="B7954">
            <v>9</v>
          </cell>
          <cell r="C7954" t="str">
            <v>All</v>
          </cell>
          <cell r="D7954" t="str">
            <v>All</v>
          </cell>
          <cell r="E7954" t="str">
            <v>Usage: 30000&lt;Annual kwh&lt;40000</v>
          </cell>
          <cell r="F7954">
            <v>69.010099999999994</v>
          </cell>
          <cell r="G7954">
            <v>0.94746730000000001</v>
          </cell>
          <cell r="H7954">
            <v>0.96529569999999998</v>
          </cell>
          <cell r="I7954">
            <v>-5.5352100000000001E-2</v>
          </cell>
          <cell r="J7954">
            <v>-2.2649599999999999E-2</v>
          </cell>
          <cell r="K7954">
            <v>0</v>
          </cell>
          <cell r="L7954">
            <v>2.2649599999999999E-2</v>
          </cell>
          <cell r="M7954">
            <v>5.5352100000000001E-2</v>
          </cell>
          <cell r="N7954">
            <v>5.5352100000000001E-2</v>
          </cell>
          <cell r="O7954">
            <v>15664</v>
          </cell>
        </row>
        <row r="7955">
          <cell r="A7955" t="str">
            <v>Residential</v>
          </cell>
          <cell r="B7955">
            <v>10</v>
          </cell>
          <cell r="C7955" t="str">
            <v>All</v>
          </cell>
          <cell r="D7955" t="str">
            <v>All</v>
          </cell>
          <cell r="E7955" t="str">
            <v>Usage: 30000&lt;Annual kwh&lt;40000</v>
          </cell>
          <cell r="F7955">
            <v>73.975899999999996</v>
          </cell>
          <cell r="G7955">
            <v>0.98166629999999999</v>
          </cell>
          <cell r="H7955">
            <v>0.98514060000000003</v>
          </cell>
          <cell r="I7955">
            <v>-5.6319500000000002E-2</v>
          </cell>
          <cell r="J7955">
            <v>-2.30455E-2</v>
          </cell>
          <cell r="K7955">
            <v>0</v>
          </cell>
          <cell r="L7955">
            <v>2.30455E-2</v>
          </cell>
          <cell r="M7955">
            <v>5.6319500000000002E-2</v>
          </cell>
          <cell r="N7955">
            <v>5.6319500000000002E-2</v>
          </cell>
          <cell r="O7955">
            <v>15664</v>
          </cell>
        </row>
        <row r="7956">
          <cell r="A7956" t="str">
            <v>Residential</v>
          </cell>
          <cell r="B7956">
            <v>11</v>
          </cell>
          <cell r="C7956" t="str">
            <v>All</v>
          </cell>
          <cell r="D7956" t="str">
            <v>All</v>
          </cell>
          <cell r="E7956" t="str">
            <v>Usage: 30000&lt;Annual kwh&lt;40000</v>
          </cell>
          <cell r="F7956">
            <v>79.116399999999999</v>
          </cell>
          <cell r="G7956">
            <v>1.038143</v>
          </cell>
          <cell r="H7956">
            <v>1.0243070000000001</v>
          </cell>
          <cell r="I7956">
            <v>-5.7222200000000001E-2</v>
          </cell>
          <cell r="J7956">
            <v>-2.34148E-2</v>
          </cell>
          <cell r="K7956">
            <v>0</v>
          </cell>
          <cell r="L7956">
            <v>2.34148E-2</v>
          </cell>
          <cell r="M7956">
            <v>5.7222200000000001E-2</v>
          </cell>
          <cell r="N7956">
            <v>5.7222200000000001E-2</v>
          </cell>
          <cell r="O7956">
            <v>15664</v>
          </cell>
        </row>
        <row r="7957">
          <cell r="A7957" t="str">
            <v>Residential</v>
          </cell>
          <cell r="B7957">
            <v>12</v>
          </cell>
          <cell r="C7957" t="str">
            <v>All</v>
          </cell>
          <cell r="D7957" t="str">
            <v>All</v>
          </cell>
          <cell r="E7957" t="str">
            <v>Usage: 30000&lt;Annual kwh&lt;40000</v>
          </cell>
          <cell r="F7957">
            <v>83.615200000000002</v>
          </cell>
          <cell r="G7957">
            <v>1.165179</v>
          </cell>
          <cell r="H7957">
            <v>1.2177309999999999</v>
          </cell>
          <cell r="I7957">
            <v>-5.7699300000000002E-2</v>
          </cell>
          <cell r="J7957">
            <v>-2.3610099999999998E-2</v>
          </cell>
          <cell r="K7957">
            <v>0</v>
          </cell>
          <cell r="L7957">
            <v>2.3610099999999998E-2</v>
          </cell>
          <cell r="M7957">
            <v>5.7699300000000002E-2</v>
          </cell>
          <cell r="N7957">
            <v>5.7699300000000002E-2</v>
          </cell>
          <cell r="O7957">
            <v>15664</v>
          </cell>
        </row>
        <row r="7958">
          <cell r="A7958" t="str">
            <v>Residential</v>
          </cell>
          <cell r="B7958">
            <v>13</v>
          </cell>
          <cell r="C7958" t="str">
            <v>All</v>
          </cell>
          <cell r="D7958" t="str">
            <v>All</v>
          </cell>
          <cell r="E7958" t="str">
            <v>Usage: 30000&lt;Annual kwh&lt;40000</v>
          </cell>
          <cell r="F7958">
            <v>87.019000000000005</v>
          </cell>
          <cell r="G7958">
            <v>1.372627</v>
          </cell>
          <cell r="H7958">
            <v>1.4052750000000001</v>
          </cell>
          <cell r="I7958">
            <v>-5.8759800000000001E-2</v>
          </cell>
          <cell r="J7958">
            <v>-2.4043999999999999E-2</v>
          </cell>
          <cell r="K7958">
            <v>0</v>
          </cell>
          <cell r="L7958">
            <v>2.4043999999999999E-2</v>
          </cell>
          <cell r="M7958">
            <v>5.8759800000000001E-2</v>
          </cell>
          <cell r="N7958">
            <v>5.8759800000000001E-2</v>
          </cell>
          <cell r="O7958">
            <v>15664</v>
          </cell>
        </row>
        <row r="7959">
          <cell r="A7959" t="str">
            <v>Residential</v>
          </cell>
          <cell r="B7959">
            <v>14</v>
          </cell>
          <cell r="C7959" t="str">
            <v>All</v>
          </cell>
          <cell r="D7959" t="str">
            <v>All</v>
          </cell>
          <cell r="E7959" t="str">
            <v>Usage: 30000&lt;Annual kwh&lt;40000</v>
          </cell>
          <cell r="F7959">
            <v>90.199600000000004</v>
          </cell>
          <cell r="G7959">
            <v>1.655891</v>
          </cell>
          <cell r="H7959">
            <v>1.644034</v>
          </cell>
          <cell r="I7959">
            <v>-6.2082100000000001E-2</v>
          </cell>
          <cell r="J7959">
            <v>-2.5403499999999999E-2</v>
          </cell>
          <cell r="K7959">
            <v>0</v>
          </cell>
          <cell r="L7959">
            <v>2.5403499999999999E-2</v>
          </cell>
          <cell r="M7959">
            <v>6.2082100000000001E-2</v>
          </cell>
          <cell r="N7959">
            <v>6.2082100000000001E-2</v>
          </cell>
          <cell r="O7959">
            <v>15664</v>
          </cell>
        </row>
        <row r="7960">
          <cell r="A7960" t="str">
            <v>Residential</v>
          </cell>
          <cell r="B7960">
            <v>15</v>
          </cell>
          <cell r="C7960" t="str">
            <v>All</v>
          </cell>
          <cell r="D7960" t="str">
            <v>All</v>
          </cell>
          <cell r="E7960" t="str">
            <v>Usage: 30000&lt;Annual kwh&lt;40000</v>
          </cell>
          <cell r="F7960">
            <v>93.055099999999996</v>
          </cell>
          <cell r="G7960">
            <v>2.0434290000000002</v>
          </cell>
          <cell r="H7960">
            <v>1.983922</v>
          </cell>
          <cell r="I7960">
            <v>-6.2107500000000003E-2</v>
          </cell>
          <cell r="J7960">
            <v>-2.54139E-2</v>
          </cell>
          <cell r="K7960">
            <v>0</v>
          </cell>
          <cell r="L7960">
            <v>2.54139E-2</v>
          </cell>
          <cell r="M7960">
            <v>6.2107500000000003E-2</v>
          </cell>
          <cell r="N7960">
            <v>6.2107500000000003E-2</v>
          </cell>
          <cell r="O7960">
            <v>15664</v>
          </cell>
        </row>
        <row r="7961">
          <cell r="A7961" t="str">
            <v>Residential</v>
          </cell>
          <cell r="B7961">
            <v>16</v>
          </cell>
          <cell r="C7961" t="str">
            <v>All</v>
          </cell>
          <cell r="D7961" t="str">
            <v>All</v>
          </cell>
          <cell r="E7961" t="str">
            <v>Usage: 30000&lt;Annual kwh&lt;40000</v>
          </cell>
          <cell r="F7961">
            <v>95.066299999999998</v>
          </cell>
          <cell r="G7961">
            <v>2.4336410000000002</v>
          </cell>
          <cell r="H7961">
            <v>2.3658109999999999</v>
          </cell>
          <cell r="I7961">
            <v>-6.36689E-2</v>
          </cell>
          <cell r="J7961">
            <v>-2.6052800000000001E-2</v>
          </cell>
          <cell r="K7961">
            <v>0</v>
          </cell>
          <cell r="L7961">
            <v>2.6052800000000001E-2</v>
          </cell>
          <cell r="M7961">
            <v>6.36689E-2</v>
          </cell>
          <cell r="N7961">
            <v>6.36689E-2</v>
          </cell>
          <cell r="O7961">
            <v>15664</v>
          </cell>
        </row>
        <row r="7962">
          <cell r="A7962" t="str">
            <v>Residential</v>
          </cell>
          <cell r="B7962">
            <v>17</v>
          </cell>
          <cell r="C7962" t="str">
            <v>All</v>
          </cell>
          <cell r="D7962" t="str">
            <v>All</v>
          </cell>
          <cell r="E7962" t="str">
            <v>Usage: 30000&lt;Annual kwh&lt;40000</v>
          </cell>
          <cell r="F7962">
            <v>96.075299999999999</v>
          </cell>
          <cell r="G7962">
            <v>2.7749359999999998</v>
          </cell>
          <cell r="H7962">
            <v>2.423181</v>
          </cell>
          <cell r="I7962">
            <v>-6.5819799999999998E-2</v>
          </cell>
          <cell r="J7962">
            <v>-2.6932899999999999E-2</v>
          </cell>
          <cell r="K7962">
            <v>0</v>
          </cell>
          <cell r="L7962">
            <v>2.6932899999999999E-2</v>
          </cell>
          <cell r="M7962">
            <v>6.5819799999999998E-2</v>
          </cell>
          <cell r="N7962">
            <v>6.5819799999999998E-2</v>
          </cell>
          <cell r="O7962">
            <v>15664</v>
          </cell>
        </row>
        <row r="7963">
          <cell r="A7963" t="str">
            <v>Residential</v>
          </cell>
          <cell r="B7963">
            <v>18</v>
          </cell>
          <cell r="C7963" t="str">
            <v>All</v>
          </cell>
          <cell r="D7963" t="str">
            <v>All</v>
          </cell>
          <cell r="E7963" t="str">
            <v>Usage: 30000&lt;Annual kwh&lt;40000</v>
          </cell>
          <cell r="F7963">
            <v>95.428899999999999</v>
          </cell>
          <cell r="G7963">
            <v>2.957576</v>
          </cell>
          <cell r="H7963">
            <v>2.5700609999999999</v>
          </cell>
          <cell r="I7963">
            <v>-6.6223699999999996E-2</v>
          </cell>
          <cell r="J7963">
            <v>-2.7098199999999999E-2</v>
          </cell>
          <cell r="K7963">
            <v>0</v>
          </cell>
          <cell r="L7963">
            <v>2.7098199999999999E-2</v>
          </cell>
          <cell r="M7963">
            <v>6.6223699999999996E-2</v>
          </cell>
          <cell r="N7963">
            <v>6.6223699999999996E-2</v>
          </cell>
          <cell r="O7963">
            <v>15664</v>
          </cell>
        </row>
        <row r="7964">
          <cell r="A7964" t="str">
            <v>Residential</v>
          </cell>
          <cell r="B7964">
            <v>19</v>
          </cell>
          <cell r="C7964" t="str">
            <v>All</v>
          </cell>
          <cell r="D7964" t="str">
            <v>All</v>
          </cell>
          <cell r="E7964" t="str">
            <v>Usage: 30000&lt;Annual kwh&lt;40000</v>
          </cell>
          <cell r="F7964">
            <v>93.216700000000003</v>
          </cell>
          <cell r="G7964">
            <v>2.8278789999999998</v>
          </cell>
          <cell r="H7964">
            <v>2.7235260000000001</v>
          </cell>
          <cell r="I7964">
            <v>-6.4261700000000005E-2</v>
          </cell>
          <cell r="J7964">
            <v>-2.6295300000000001E-2</v>
          </cell>
          <cell r="K7964">
            <v>0</v>
          </cell>
          <cell r="L7964">
            <v>2.6295300000000001E-2</v>
          </cell>
          <cell r="M7964">
            <v>6.4261700000000005E-2</v>
          </cell>
          <cell r="N7964">
            <v>6.4261700000000005E-2</v>
          </cell>
          <cell r="O7964">
            <v>15664</v>
          </cell>
        </row>
        <row r="7965">
          <cell r="A7965" t="str">
            <v>Residential</v>
          </cell>
          <cell r="B7965">
            <v>20</v>
          </cell>
          <cell r="C7965" t="str">
            <v>All</v>
          </cell>
          <cell r="D7965" t="str">
            <v>All</v>
          </cell>
          <cell r="E7965" t="str">
            <v>Usage: 30000&lt;Annual kwh&lt;40000</v>
          </cell>
          <cell r="F7965">
            <v>89.505300000000005</v>
          </cell>
          <cell r="G7965">
            <v>2.6281859999999999</v>
          </cell>
          <cell r="H7965">
            <v>3.089248</v>
          </cell>
          <cell r="I7965">
            <v>-6.4308299999999999E-2</v>
          </cell>
          <cell r="J7965">
            <v>-2.6314400000000002E-2</v>
          </cell>
          <cell r="K7965">
            <v>0</v>
          </cell>
          <cell r="L7965">
            <v>2.6314400000000002E-2</v>
          </cell>
          <cell r="M7965">
            <v>6.4308299999999999E-2</v>
          </cell>
          <cell r="N7965">
            <v>6.4308299999999999E-2</v>
          </cell>
          <cell r="O7965">
            <v>15664</v>
          </cell>
        </row>
        <row r="7966">
          <cell r="A7966" t="str">
            <v>Residential</v>
          </cell>
          <cell r="B7966">
            <v>21</v>
          </cell>
          <cell r="C7966" t="str">
            <v>All</v>
          </cell>
          <cell r="D7966" t="str">
            <v>All</v>
          </cell>
          <cell r="E7966" t="str">
            <v>Usage: 30000&lt;Annual kwh&lt;40000</v>
          </cell>
          <cell r="F7966">
            <v>85.058300000000003</v>
          </cell>
          <cell r="G7966">
            <v>2.4167239999999999</v>
          </cell>
          <cell r="H7966">
            <v>2.8398300000000001</v>
          </cell>
          <cell r="I7966">
            <v>-6.3719899999999996E-2</v>
          </cell>
          <cell r="J7966">
            <v>-2.6073699999999998E-2</v>
          </cell>
          <cell r="K7966">
            <v>0</v>
          </cell>
          <cell r="L7966">
            <v>2.6073699999999998E-2</v>
          </cell>
          <cell r="M7966">
            <v>6.3719899999999996E-2</v>
          </cell>
          <cell r="N7966">
            <v>6.3719899999999996E-2</v>
          </cell>
          <cell r="O7966">
            <v>15664</v>
          </cell>
        </row>
        <row r="7967">
          <cell r="A7967" t="str">
            <v>Residential</v>
          </cell>
          <cell r="B7967">
            <v>22</v>
          </cell>
          <cell r="C7967" t="str">
            <v>All</v>
          </cell>
          <cell r="D7967" t="str">
            <v>All</v>
          </cell>
          <cell r="E7967" t="str">
            <v>Usage: 30000&lt;Annual kwh&lt;40000</v>
          </cell>
          <cell r="F7967">
            <v>81.982200000000006</v>
          </cell>
          <cell r="G7967">
            <v>2.0034640000000001</v>
          </cell>
          <cell r="H7967">
            <v>2.3221769999999999</v>
          </cell>
          <cell r="I7967">
            <v>-6.20625E-2</v>
          </cell>
          <cell r="J7967">
            <v>-2.5395500000000001E-2</v>
          </cell>
          <cell r="K7967">
            <v>0</v>
          </cell>
          <cell r="L7967">
            <v>2.5395500000000001E-2</v>
          </cell>
          <cell r="M7967">
            <v>6.20625E-2</v>
          </cell>
          <cell r="N7967">
            <v>6.20625E-2</v>
          </cell>
          <cell r="O7967">
            <v>15664</v>
          </cell>
        </row>
        <row r="7968">
          <cell r="A7968" t="str">
            <v>Residential</v>
          </cell>
          <cell r="B7968">
            <v>23</v>
          </cell>
          <cell r="C7968" t="str">
            <v>All</v>
          </cell>
          <cell r="D7968" t="str">
            <v>All</v>
          </cell>
          <cell r="E7968" t="str">
            <v>Usage: 30000&lt;Annual kwh&lt;40000</v>
          </cell>
          <cell r="F7968">
            <v>79.073599999999999</v>
          </cell>
          <cell r="G7968">
            <v>1.5701000000000001</v>
          </cell>
          <cell r="H7968">
            <v>1.799423</v>
          </cell>
          <cell r="I7968">
            <v>-5.92974E-2</v>
          </cell>
          <cell r="J7968">
            <v>-2.4264000000000001E-2</v>
          </cell>
          <cell r="K7968">
            <v>0</v>
          </cell>
          <cell r="L7968">
            <v>2.4264000000000001E-2</v>
          </cell>
          <cell r="M7968">
            <v>5.92974E-2</v>
          </cell>
          <cell r="N7968">
            <v>5.92974E-2</v>
          </cell>
          <cell r="O7968">
            <v>15664</v>
          </cell>
        </row>
        <row r="7969">
          <cell r="A7969" t="str">
            <v>Residential</v>
          </cell>
          <cell r="B7969">
            <v>24</v>
          </cell>
          <cell r="C7969" t="str">
            <v>All</v>
          </cell>
          <cell r="D7969" t="str">
            <v>All</v>
          </cell>
          <cell r="E7969" t="str">
            <v>Usage: 30000&lt;Annual kwh&lt;40000</v>
          </cell>
          <cell r="F7969">
            <v>77.024699999999996</v>
          </cell>
          <cell r="G7969">
            <v>1.2414529999999999</v>
          </cell>
          <cell r="H7969">
            <v>1.4307110000000001</v>
          </cell>
          <cell r="I7969">
            <v>-7.3925500000000005E-2</v>
          </cell>
          <cell r="J7969">
            <v>-3.0249700000000001E-2</v>
          </cell>
          <cell r="K7969">
            <v>0</v>
          </cell>
          <cell r="L7969">
            <v>3.0249700000000001E-2</v>
          </cell>
          <cell r="M7969">
            <v>7.3925500000000005E-2</v>
          </cell>
          <cell r="N7969">
            <v>7.3925500000000005E-2</v>
          </cell>
          <cell r="O7969">
            <v>15664</v>
          </cell>
        </row>
        <row r="7970">
          <cell r="A7970" t="str">
            <v>Residential</v>
          </cell>
          <cell r="B7970">
            <v>1</v>
          </cell>
          <cell r="C7970" t="str">
            <v>All</v>
          </cell>
          <cell r="D7970" t="str">
            <v>All</v>
          </cell>
          <cell r="E7970" t="str">
            <v>Usage: 5000&lt;Annual kwh&lt;10000</v>
          </cell>
          <cell r="F7970">
            <v>68.391599999999997</v>
          </cell>
          <cell r="G7970">
            <v>0.50190990000000002</v>
          </cell>
          <cell r="H7970">
            <v>0.53905099999999995</v>
          </cell>
          <cell r="I7970">
            <v>-3.84894E-2</v>
          </cell>
          <cell r="J7970">
            <v>-1.57495E-2</v>
          </cell>
          <cell r="K7970">
            <v>0</v>
          </cell>
          <cell r="L7970">
            <v>1.57495E-2</v>
          </cell>
          <cell r="M7970">
            <v>3.84894E-2</v>
          </cell>
          <cell r="N7970">
            <v>3.84894E-2</v>
          </cell>
          <cell r="O7970">
            <v>15820</v>
          </cell>
        </row>
        <row r="7971">
          <cell r="A7971" t="str">
            <v>Residential</v>
          </cell>
          <cell r="B7971">
            <v>2</v>
          </cell>
          <cell r="C7971" t="str">
            <v>All</v>
          </cell>
          <cell r="D7971" t="str">
            <v>All</v>
          </cell>
          <cell r="E7971" t="str">
            <v>Usage: 5000&lt;Annual kwh&lt;10000</v>
          </cell>
          <cell r="F7971">
            <v>66.427800000000005</v>
          </cell>
          <cell r="G7971">
            <v>0.43617860000000003</v>
          </cell>
          <cell r="H7971">
            <v>0.47426760000000001</v>
          </cell>
          <cell r="I7971">
            <v>-3.8241799999999999E-2</v>
          </cell>
          <cell r="J7971">
            <v>-1.5648200000000001E-2</v>
          </cell>
          <cell r="K7971">
            <v>0</v>
          </cell>
          <cell r="L7971">
            <v>1.5648200000000001E-2</v>
          </cell>
          <cell r="M7971">
            <v>3.8241799999999999E-2</v>
          </cell>
          <cell r="N7971">
            <v>3.8241799999999999E-2</v>
          </cell>
          <cell r="O7971">
            <v>15820</v>
          </cell>
        </row>
        <row r="7972">
          <cell r="A7972" t="str">
            <v>Residential</v>
          </cell>
          <cell r="B7972">
            <v>3</v>
          </cell>
          <cell r="C7972" t="str">
            <v>All</v>
          </cell>
          <cell r="D7972" t="str">
            <v>All</v>
          </cell>
          <cell r="E7972" t="str">
            <v>Usage: 5000&lt;Annual kwh&lt;10000</v>
          </cell>
          <cell r="F7972">
            <v>65.061899999999994</v>
          </cell>
          <cell r="G7972">
            <v>0.3914165</v>
          </cell>
          <cell r="H7972">
            <v>0.42202679999999998</v>
          </cell>
          <cell r="I7972">
            <v>-3.79221E-2</v>
          </cell>
          <cell r="J7972">
            <v>-1.5517400000000001E-2</v>
          </cell>
          <cell r="K7972">
            <v>0</v>
          </cell>
          <cell r="L7972">
            <v>1.5517400000000001E-2</v>
          </cell>
          <cell r="M7972">
            <v>3.79221E-2</v>
          </cell>
          <cell r="N7972">
            <v>3.79221E-2</v>
          </cell>
          <cell r="O7972">
            <v>15820</v>
          </cell>
        </row>
        <row r="7973">
          <cell r="A7973" t="str">
            <v>Residential</v>
          </cell>
          <cell r="B7973">
            <v>4</v>
          </cell>
          <cell r="C7973" t="str">
            <v>All</v>
          </cell>
          <cell r="D7973" t="str">
            <v>All</v>
          </cell>
          <cell r="E7973" t="str">
            <v>Usage: 5000&lt;Annual kwh&lt;10000</v>
          </cell>
          <cell r="F7973">
            <v>64.119699999999995</v>
          </cell>
          <cell r="G7973">
            <v>0.37698330000000002</v>
          </cell>
          <cell r="H7973">
            <v>0.4044335</v>
          </cell>
          <cell r="I7973">
            <v>-3.77194E-2</v>
          </cell>
          <cell r="J7973">
            <v>-1.54345E-2</v>
          </cell>
          <cell r="K7973">
            <v>0</v>
          </cell>
          <cell r="L7973">
            <v>1.54345E-2</v>
          </cell>
          <cell r="M7973">
            <v>3.77194E-2</v>
          </cell>
          <cell r="N7973">
            <v>3.77194E-2</v>
          </cell>
          <cell r="O7973">
            <v>15820</v>
          </cell>
        </row>
        <row r="7974">
          <cell r="A7974" t="str">
            <v>Residential</v>
          </cell>
          <cell r="B7974">
            <v>5</v>
          </cell>
          <cell r="C7974" t="str">
            <v>All</v>
          </cell>
          <cell r="D7974" t="str">
            <v>All</v>
          </cell>
          <cell r="E7974" t="str">
            <v>Usage: 5000&lt;Annual kwh&lt;10000</v>
          </cell>
          <cell r="F7974">
            <v>63.361899999999999</v>
          </cell>
          <cell r="G7974">
            <v>0.38762600000000003</v>
          </cell>
          <cell r="H7974">
            <v>0.42240480000000002</v>
          </cell>
          <cell r="I7974">
            <v>-3.7665200000000003E-2</v>
          </cell>
          <cell r="J7974">
            <v>-1.54123E-2</v>
          </cell>
          <cell r="K7974">
            <v>0</v>
          </cell>
          <cell r="L7974">
            <v>1.54123E-2</v>
          </cell>
          <cell r="M7974">
            <v>3.7665200000000003E-2</v>
          </cell>
          <cell r="N7974">
            <v>3.7665200000000003E-2</v>
          </cell>
          <cell r="O7974">
            <v>15820</v>
          </cell>
        </row>
        <row r="7975">
          <cell r="A7975" t="str">
            <v>Residential</v>
          </cell>
          <cell r="B7975">
            <v>6</v>
          </cell>
          <cell r="C7975" t="str">
            <v>All</v>
          </cell>
          <cell r="D7975" t="str">
            <v>All</v>
          </cell>
          <cell r="E7975" t="str">
            <v>Usage: 5000&lt;Annual kwh&lt;10000</v>
          </cell>
          <cell r="F7975">
            <v>62.819699999999997</v>
          </cell>
          <cell r="G7975">
            <v>0.42501909999999998</v>
          </cell>
          <cell r="H7975">
            <v>0.46135090000000001</v>
          </cell>
          <cell r="I7975">
            <v>-3.7776200000000003E-2</v>
          </cell>
          <cell r="J7975">
            <v>-1.54577E-2</v>
          </cell>
          <cell r="K7975">
            <v>0</v>
          </cell>
          <cell r="L7975">
            <v>1.54577E-2</v>
          </cell>
          <cell r="M7975">
            <v>3.7776200000000003E-2</v>
          </cell>
          <cell r="N7975">
            <v>3.7776200000000003E-2</v>
          </cell>
          <cell r="O7975">
            <v>15820</v>
          </cell>
        </row>
        <row r="7976">
          <cell r="A7976" t="str">
            <v>Residential</v>
          </cell>
          <cell r="B7976">
            <v>7</v>
          </cell>
          <cell r="C7976" t="str">
            <v>All</v>
          </cell>
          <cell r="D7976" t="str">
            <v>All</v>
          </cell>
          <cell r="E7976" t="str">
            <v>Usage: 5000&lt;Annual kwh&lt;10000</v>
          </cell>
          <cell r="F7976">
            <v>61.953299999999999</v>
          </cell>
          <cell r="G7976">
            <v>0.50886600000000004</v>
          </cell>
          <cell r="H7976">
            <v>0.54333359999999997</v>
          </cell>
          <cell r="I7976">
            <v>-3.7804699999999997E-2</v>
          </cell>
          <cell r="J7976">
            <v>-1.5469399999999999E-2</v>
          </cell>
          <cell r="K7976">
            <v>0</v>
          </cell>
          <cell r="L7976">
            <v>1.5469399999999999E-2</v>
          </cell>
          <cell r="M7976">
            <v>3.7804699999999997E-2</v>
          </cell>
          <cell r="N7976">
            <v>3.7804699999999997E-2</v>
          </cell>
          <cell r="O7976">
            <v>15820</v>
          </cell>
        </row>
        <row r="7977">
          <cell r="A7977" t="str">
            <v>Residential</v>
          </cell>
          <cell r="B7977">
            <v>8</v>
          </cell>
          <cell r="C7977" t="str">
            <v>All</v>
          </cell>
          <cell r="D7977" t="str">
            <v>All</v>
          </cell>
          <cell r="E7977" t="str">
            <v>Usage: 5000&lt;Annual kwh&lt;10000</v>
          </cell>
          <cell r="F7977">
            <v>63.203899999999997</v>
          </cell>
          <cell r="G7977">
            <v>0.56490119999999999</v>
          </cell>
          <cell r="H7977">
            <v>0.60759249999999998</v>
          </cell>
          <cell r="I7977">
            <v>-3.8051399999999999E-2</v>
          </cell>
          <cell r="J7977">
            <v>-1.55703E-2</v>
          </cell>
          <cell r="K7977">
            <v>0</v>
          </cell>
          <cell r="L7977">
            <v>1.55703E-2</v>
          </cell>
          <cell r="M7977">
            <v>3.8051399999999999E-2</v>
          </cell>
          <cell r="N7977">
            <v>3.8051399999999999E-2</v>
          </cell>
          <cell r="O7977">
            <v>15820</v>
          </cell>
        </row>
        <row r="7978">
          <cell r="A7978" t="str">
            <v>Residential</v>
          </cell>
          <cell r="B7978">
            <v>9</v>
          </cell>
          <cell r="C7978" t="str">
            <v>All</v>
          </cell>
          <cell r="D7978" t="str">
            <v>All</v>
          </cell>
          <cell r="E7978" t="str">
            <v>Usage: 5000&lt;Annual kwh&lt;10000</v>
          </cell>
          <cell r="F7978">
            <v>67.742900000000006</v>
          </cell>
          <cell r="G7978">
            <v>0.54213639999999996</v>
          </cell>
          <cell r="H7978">
            <v>0.55709629999999999</v>
          </cell>
          <cell r="I7978">
            <v>-3.8581200000000003E-2</v>
          </cell>
          <cell r="J7978">
            <v>-1.5787099999999998E-2</v>
          </cell>
          <cell r="K7978">
            <v>0</v>
          </cell>
          <cell r="L7978">
            <v>1.5787099999999998E-2</v>
          </cell>
          <cell r="M7978">
            <v>3.8581200000000003E-2</v>
          </cell>
          <cell r="N7978">
            <v>3.8581200000000003E-2</v>
          </cell>
          <cell r="O7978">
            <v>15820</v>
          </cell>
        </row>
        <row r="7979">
          <cell r="A7979" t="str">
            <v>Residential</v>
          </cell>
          <cell r="B7979">
            <v>10</v>
          </cell>
          <cell r="C7979" t="str">
            <v>All</v>
          </cell>
          <cell r="D7979" t="str">
            <v>All</v>
          </cell>
          <cell r="E7979" t="str">
            <v>Usage: 5000&lt;Annual kwh&lt;10000</v>
          </cell>
          <cell r="F7979">
            <v>72.517099999999999</v>
          </cell>
          <cell r="G7979">
            <v>0.52938640000000003</v>
          </cell>
          <cell r="H7979">
            <v>0.5735886</v>
          </cell>
          <cell r="I7979">
            <v>-3.9947400000000001E-2</v>
          </cell>
          <cell r="J7979">
            <v>-1.6346200000000002E-2</v>
          </cell>
          <cell r="K7979">
            <v>0</v>
          </cell>
          <cell r="L7979">
            <v>1.6346200000000002E-2</v>
          </cell>
          <cell r="M7979">
            <v>3.9947400000000001E-2</v>
          </cell>
          <cell r="N7979">
            <v>3.9947400000000001E-2</v>
          </cell>
          <cell r="O7979">
            <v>15820</v>
          </cell>
        </row>
        <row r="7980">
          <cell r="A7980" t="str">
            <v>Residential</v>
          </cell>
          <cell r="B7980">
            <v>11</v>
          </cell>
          <cell r="C7980" t="str">
            <v>All</v>
          </cell>
          <cell r="D7980" t="str">
            <v>All</v>
          </cell>
          <cell r="E7980" t="str">
            <v>Usage: 5000&lt;Annual kwh&lt;10000</v>
          </cell>
          <cell r="F7980">
            <v>77.737499999999997</v>
          </cell>
          <cell r="G7980">
            <v>0.5555968</v>
          </cell>
          <cell r="H7980">
            <v>0.60765170000000002</v>
          </cell>
          <cell r="I7980">
            <v>-3.9421299999999999E-2</v>
          </cell>
          <cell r="J7980">
            <v>-1.61309E-2</v>
          </cell>
          <cell r="K7980">
            <v>0</v>
          </cell>
          <cell r="L7980">
            <v>1.61309E-2</v>
          </cell>
          <cell r="M7980">
            <v>3.9421299999999999E-2</v>
          </cell>
          <cell r="N7980">
            <v>3.9421299999999999E-2</v>
          </cell>
          <cell r="O7980">
            <v>15820</v>
          </cell>
        </row>
        <row r="7981">
          <cell r="A7981" t="str">
            <v>Residential</v>
          </cell>
          <cell r="B7981">
            <v>12</v>
          </cell>
          <cell r="C7981" t="str">
            <v>All</v>
          </cell>
          <cell r="D7981" t="str">
            <v>All</v>
          </cell>
          <cell r="E7981" t="str">
            <v>Usage: 5000&lt;Annual kwh&lt;10000</v>
          </cell>
          <cell r="F7981">
            <v>82.273700000000005</v>
          </cell>
          <cell r="G7981">
            <v>0.627641</v>
          </cell>
          <cell r="H7981">
            <v>0.61706360000000005</v>
          </cell>
          <cell r="I7981">
            <v>-4.04985E-2</v>
          </cell>
          <cell r="J7981">
            <v>-1.6571599999999999E-2</v>
          </cell>
          <cell r="K7981">
            <v>0</v>
          </cell>
          <cell r="L7981">
            <v>1.6571599999999999E-2</v>
          </cell>
          <cell r="M7981">
            <v>4.04985E-2</v>
          </cell>
          <cell r="N7981">
            <v>4.04985E-2</v>
          </cell>
          <cell r="O7981">
            <v>15820</v>
          </cell>
        </row>
        <row r="7982">
          <cell r="A7982" t="str">
            <v>Residential</v>
          </cell>
          <cell r="B7982">
            <v>13</v>
          </cell>
          <cell r="C7982" t="str">
            <v>All</v>
          </cell>
          <cell r="D7982" t="str">
            <v>All</v>
          </cell>
          <cell r="E7982" t="str">
            <v>Usage: 5000&lt;Annual kwh&lt;10000</v>
          </cell>
          <cell r="F7982">
            <v>85.737499999999997</v>
          </cell>
          <cell r="G7982">
            <v>0.72664759999999995</v>
          </cell>
          <cell r="H7982">
            <v>0.72690339999999998</v>
          </cell>
          <cell r="I7982">
            <v>-4.0896700000000001E-2</v>
          </cell>
          <cell r="J7982">
            <v>-1.6734599999999999E-2</v>
          </cell>
          <cell r="K7982">
            <v>0</v>
          </cell>
          <cell r="L7982">
            <v>1.6734599999999999E-2</v>
          </cell>
          <cell r="M7982">
            <v>4.0896700000000001E-2</v>
          </cell>
          <cell r="N7982">
            <v>4.0896700000000001E-2</v>
          </cell>
          <cell r="O7982">
            <v>15820</v>
          </cell>
        </row>
        <row r="7983">
          <cell r="A7983" t="str">
            <v>Residential</v>
          </cell>
          <cell r="B7983">
            <v>14</v>
          </cell>
          <cell r="C7983" t="str">
            <v>All</v>
          </cell>
          <cell r="D7983" t="str">
            <v>All</v>
          </cell>
          <cell r="E7983" t="str">
            <v>Usage: 5000&lt;Annual kwh&lt;10000</v>
          </cell>
          <cell r="F7983">
            <v>88.770899999999997</v>
          </cell>
          <cell r="G7983">
            <v>0.84515980000000002</v>
          </cell>
          <cell r="H7983">
            <v>0.80977619999999995</v>
          </cell>
          <cell r="I7983">
            <v>-4.1662900000000003E-2</v>
          </cell>
          <cell r="J7983">
            <v>-1.70481E-2</v>
          </cell>
          <cell r="K7983">
            <v>0</v>
          </cell>
          <cell r="L7983">
            <v>1.70481E-2</v>
          </cell>
          <cell r="M7983">
            <v>4.1662900000000003E-2</v>
          </cell>
          <cell r="N7983">
            <v>4.1662900000000003E-2</v>
          </cell>
          <cell r="O7983">
            <v>15820</v>
          </cell>
        </row>
        <row r="7984">
          <cell r="A7984" t="str">
            <v>Residential</v>
          </cell>
          <cell r="B7984">
            <v>15</v>
          </cell>
          <cell r="C7984" t="str">
            <v>All</v>
          </cell>
          <cell r="D7984" t="str">
            <v>All</v>
          </cell>
          <cell r="E7984" t="str">
            <v>Usage: 5000&lt;Annual kwh&lt;10000</v>
          </cell>
          <cell r="F7984">
            <v>91.616399999999999</v>
          </cell>
          <cell r="G7984">
            <v>1.0194620000000001</v>
          </cell>
          <cell r="H7984">
            <v>1.013112</v>
          </cell>
          <cell r="I7984">
            <v>-4.2050200000000003E-2</v>
          </cell>
          <cell r="J7984">
            <v>-1.7206599999999999E-2</v>
          </cell>
          <cell r="K7984">
            <v>0</v>
          </cell>
          <cell r="L7984">
            <v>1.7206599999999999E-2</v>
          </cell>
          <cell r="M7984">
            <v>4.2050200000000003E-2</v>
          </cell>
          <cell r="N7984">
            <v>4.2050200000000003E-2</v>
          </cell>
          <cell r="O7984">
            <v>15820</v>
          </cell>
        </row>
        <row r="7985">
          <cell r="A7985" t="str">
            <v>Residential</v>
          </cell>
          <cell r="B7985">
            <v>16</v>
          </cell>
          <cell r="C7985" t="str">
            <v>All</v>
          </cell>
          <cell r="D7985" t="str">
            <v>All</v>
          </cell>
          <cell r="E7985" t="str">
            <v>Usage: 5000&lt;Annual kwh&lt;10000</v>
          </cell>
          <cell r="F7985">
            <v>93.592100000000002</v>
          </cell>
          <cell r="G7985">
            <v>1.2380800000000001</v>
          </cell>
          <cell r="H7985">
            <v>1.136806</v>
          </cell>
          <cell r="I7985">
            <v>-4.3667400000000002E-2</v>
          </cell>
          <cell r="J7985">
            <v>-1.78684E-2</v>
          </cell>
          <cell r="K7985">
            <v>0</v>
          </cell>
          <cell r="L7985">
            <v>1.78684E-2</v>
          </cell>
          <cell r="M7985">
            <v>4.3667400000000002E-2</v>
          </cell>
          <cell r="N7985">
            <v>4.3667400000000002E-2</v>
          </cell>
          <cell r="O7985">
            <v>15820</v>
          </cell>
        </row>
        <row r="7986">
          <cell r="A7986" t="str">
            <v>Residential</v>
          </cell>
          <cell r="B7986">
            <v>17</v>
          </cell>
          <cell r="C7986" t="str">
            <v>All</v>
          </cell>
          <cell r="D7986" t="str">
            <v>All</v>
          </cell>
          <cell r="E7986" t="str">
            <v>Usage: 5000&lt;Annual kwh&lt;10000</v>
          </cell>
          <cell r="F7986">
            <v>94.513599999999997</v>
          </cell>
          <cell r="G7986">
            <v>1.410555</v>
          </cell>
          <cell r="H7986">
            <v>1.23231</v>
          </cell>
          <cell r="I7986">
            <v>-4.4741000000000003E-2</v>
          </cell>
          <cell r="J7986">
            <v>-1.83076E-2</v>
          </cell>
          <cell r="K7986">
            <v>0</v>
          </cell>
          <cell r="L7986">
            <v>1.83076E-2</v>
          </cell>
          <cell r="M7986">
            <v>4.4741000000000003E-2</v>
          </cell>
          <cell r="N7986">
            <v>4.4741000000000003E-2</v>
          </cell>
          <cell r="O7986">
            <v>15820</v>
          </cell>
        </row>
        <row r="7987">
          <cell r="A7987" t="str">
            <v>Residential</v>
          </cell>
          <cell r="B7987">
            <v>18</v>
          </cell>
          <cell r="C7987" t="str">
            <v>All</v>
          </cell>
          <cell r="D7987" t="str">
            <v>All</v>
          </cell>
          <cell r="E7987" t="str">
            <v>Usage: 5000&lt;Annual kwh&lt;10000</v>
          </cell>
          <cell r="F7987">
            <v>93.578000000000003</v>
          </cell>
          <cell r="G7987">
            <v>1.5728740000000001</v>
          </cell>
          <cell r="H7987">
            <v>1.4404509999999999</v>
          </cell>
          <cell r="I7987">
            <v>-4.50044E-2</v>
          </cell>
          <cell r="J7987">
            <v>-1.8415399999999998E-2</v>
          </cell>
          <cell r="K7987">
            <v>0</v>
          </cell>
          <cell r="L7987">
            <v>1.8415399999999998E-2</v>
          </cell>
          <cell r="M7987">
            <v>4.50044E-2</v>
          </cell>
          <cell r="N7987">
            <v>4.50044E-2</v>
          </cell>
          <cell r="O7987">
            <v>15820</v>
          </cell>
        </row>
        <row r="7988">
          <cell r="A7988" t="str">
            <v>Residential</v>
          </cell>
          <cell r="B7988">
            <v>19</v>
          </cell>
          <cell r="C7988" t="str">
            <v>All</v>
          </cell>
          <cell r="D7988" t="str">
            <v>All</v>
          </cell>
          <cell r="E7988" t="str">
            <v>Usage: 5000&lt;Annual kwh&lt;10000</v>
          </cell>
          <cell r="F7988">
            <v>91.158600000000007</v>
          </cell>
          <cell r="G7988">
            <v>1.604301</v>
          </cell>
          <cell r="H7988">
            <v>1.5847960000000001</v>
          </cell>
          <cell r="I7988">
            <v>-4.6750699999999999E-2</v>
          </cell>
          <cell r="J7988">
            <v>-1.9130000000000001E-2</v>
          </cell>
          <cell r="K7988">
            <v>0</v>
          </cell>
          <cell r="L7988">
            <v>1.9130000000000001E-2</v>
          </cell>
          <cell r="M7988">
            <v>4.6750699999999999E-2</v>
          </cell>
          <cell r="N7988">
            <v>4.6750699999999999E-2</v>
          </cell>
          <cell r="O7988">
            <v>15820</v>
          </cell>
        </row>
        <row r="7989">
          <cell r="A7989" t="str">
            <v>Residential</v>
          </cell>
          <cell r="B7989">
            <v>20</v>
          </cell>
          <cell r="C7989" t="str">
            <v>All</v>
          </cell>
          <cell r="D7989" t="str">
            <v>All</v>
          </cell>
          <cell r="E7989" t="str">
            <v>Usage: 5000&lt;Annual kwh&lt;10000</v>
          </cell>
          <cell r="F7989">
            <v>86.626499999999993</v>
          </cell>
          <cell r="G7989">
            <v>1.5008280000000001</v>
          </cell>
          <cell r="H7989">
            <v>1.902088</v>
          </cell>
          <cell r="I7989">
            <v>-4.7250100000000003E-2</v>
          </cell>
          <cell r="J7989">
            <v>-1.9334299999999999E-2</v>
          </cell>
          <cell r="K7989">
            <v>0</v>
          </cell>
          <cell r="L7989">
            <v>1.9334299999999999E-2</v>
          </cell>
          <cell r="M7989">
            <v>4.7250100000000003E-2</v>
          </cell>
          <cell r="N7989">
            <v>4.7250100000000003E-2</v>
          </cell>
          <cell r="O7989">
            <v>15820</v>
          </cell>
        </row>
        <row r="7990">
          <cell r="A7990" t="str">
            <v>Residential</v>
          </cell>
          <cell r="B7990">
            <v>21</v>
          </cell>
          <cell r="C7990" t="str">
            <v>All</v>
          </cell>
          <cell r="D7990" t="str">
            <v>All</v>
          </cell>
          <cell r="E7990" t="str">
            <v>Usage: 5000&lt;Annual kwh&lt;10000</v>
          </cell>
          <cell r="F7990">
            <v>82.063400000000001</v>
          </cell>
          <cell r="G7990">
            <v>1.3721110000000001</v>
          </cell>
          <cell r="H7990">
            <v>1.6722539999999999</v>
          </cell>
          <cell r="I7990">
            <v>-4.47052E-2</v>
          </cell>
          <cell r="J7990">
            <v>-1.8293E-2</v>
          </cell>
          <cell r="K7990">
            <v>0</v>
          </cell>
          <cell r="L7990">
            <v>1.8293E-2</v>
          </cell>
          <cell r="M7990">
            <v>4.47052E-2</v>
          </cell>
          <cell r="N7990">
            <v>4.47052E-2</v>
          </cell>
          <cell r="O7990">
            <v>15820</v>
          </cell>
        </row>
        <row r="7991">
          <cell r="A7991" t="str">
            <v>Residential</v>
          </cell>
          <cell r="B7991">
            <v>22</v>
          </cell>
          <cell r="C7991" t="str">
            <v>All</v>
          </cell>
          <cell r="D7991" t="str">
            <v>All</v>
          </cell>
          <cell r="E7991" t="str">
            <v>Usage: 5000&lt;Annual kwh&lt;10000</v>
          </cell>
          <cell r="F7991">
            <v>79.327100000000002</v>
          </cell>
          <cell r="G7991">
            <v>1.1615139999999999</v>
          </cell>
          <cell r="H7991">
            <v>1.401187</v>
          </cell>
          <cell r="I7991">
            <v>-4.3270900000000001E-2</v>
          </cell>
          <cell r="J7991">
            <v>-1.7706099999999999E-2</v>
          </cell>
          <cell r="K7991">
            <v>0</v>
          </cell>
          <cell r="L7991">
            <v>1.7706099999999999E-2</v>
          </cell>
          <cell r="M7991">
            <v>4.3270900000000001E-2</v>
          </cell>
          <cell r="N7991">
            <v>4.3270900000000001E-2</v>
          </cell>
          <cell r="O7991">
            <v>15820</v>
          </cell>
        </row>
        <row r="7992">
          <cell r="A7992" t="str">
            <v>Residential</v>
          </cell>
          <cell r="B7992">
            <v>23</v>
          </cell>
          <cell r="C7992" t="str">
            <v>All</v>
          </cell>
          <cell r="D7992" t="str">
            <v>All</v>
          </cell>
          <cell r="E7992" t="str">
            <v>Usage: 5000&lt;Annual kwh&lt;10000</v>
          </cell>
          <cell r="F7992">
            <v>76.6126</v>
          </cell>
          <cell r="G7992">
            <v>0.9065223</v>
          </cell>
          <cell r="H7992">
            <v>1.084687</v>
          </cell>
          <cell r="I7992">
            <v>-4.2030600000000001E-2</v>
          </cell>
          <cell r="J7992">
            <v>-1.7198600000000001E-2</v>
          </cell>
          <cell r="K7992">
            <v>0</v>
          </cell>
          <cell r="L7992">
            <v>1.7198600000000001E-2</v>
          </cell>
          <cell r="M7992">
            <v>4.2030600000000001E-2</v>
          </cell>
          <cell r="N7992">
            <v>4.2030600000000001E-2</v>
          </cell>
          <cell r="O7992">
            <v>15820</v>
          </cell>
        </row>
        <row r="7993">
          <cell r="A7993" t="str">
            <v>Residential</v>
          </cell>
          <cell r="B7993">
            <v>24</v>
          </cell>
          <cell r="C7993" t="str">
            <v>All</v>
          </cell>
          <cell r="D7993" t="str">
            <v>All</v>
          </cell>
          <cell r="E7993" t="str">
            <v>Usage: 5000&lt;Annual kwh&lt;10000</v>
          </cell>
          <cell r="F7993">
            <v>74.757900000000006</v>
          </cell>
          <cell r="G7993">
            <v>0.70452510000000002</v>
          </cell>
          <cell r="H7993">
            <v>0.86797729999999995</v>
          </cell>
          <cell r="I7993">
            <v>-4.0733900000000003E-2</v>
          </cell>
          <cell r="J7993">
            <v>-1.6667999999999999E-2</v>
          </cell>
          <cell r="K7993">
            <v>0</v>
          </cell>
          <cell r="L7993">
            <v>1.6667999999999999E-2</v>
          </cell>
          <cell r="M7993">
            <v>4.0733900000000003E-2</v>
          </cell>
          <cell r="N7993">
            <v>4.0733900000000003E-2</v>
          </cell>
          <cell r="O7993">
            <v>15820</v>
          </cell>
        </row>
        <row r="7994">
          <cell r="A7994" t="str">
            <v>Residential</v>
          </cell>
          <cell r="B7994">
            <v>1</v>
          </cell>
          <cell r="C7994" t="str">
            <v>All</v>
          </cell>
          <cell r="D7994" t="str">
            <v>All</v>
          </cell>
          <cell r="E7994" t="str">
            <v>Usage: Annual kwh&lt;5000</v>
          </cell>
          <cell r="F7994">
            <v>67.305899999999994</v>
          </cell>
          <cell r="G7994">
            <v>0.3126332</v>
          </cell>
          <cell r="H7994">
            <v>0.3357694</v>
          </cell>
          <cell r="I7994">
            <v>-4.2654400000000002E-2</v>
          </cell>
          <cell r="J7994">
            <v>-1.7453900000000001E-2</v>
          </cell>
          <cell r="K7994">
            <v>0</v>
          </cell>
          <cell r="L7994">
            <v>1.7453900000000001E-2</v>
          </cell>
          <cell r="M7994">
            <v>4.2654400000000002E-2</v>
          </cell>
          <cell r="N7994">
            <v>4.2654400000000002E-2</v>
          </cell>
          <cell r="O7994">
            <v>5720</v>
          </cell>
        </row>
        <row r="7995">
          <cell r="A7995" t="str">
            <v>Residential</v>
          </cell>
          <cell r="B7995">
            <v>2</v>
          </cell>
          <cell r="C7995" t="str">
            <v>All</v>
          </cell>
          <cell r="D7995" t="str">
            <v>All</v>
          </cell>
          <cell r="E7995" t="str">
            <v>Usage: Annual kwh&lt;5000</v>
          </cell>
          <cell r="F7995">
            <v>65.543000000000006</v>
          </cell>
          <cell r="G7995">
            <v>0.27847470000000002</v>
          </cell>
          <cell r="H7995">
            <v>0.29918830000000002</v>
          </cell>
          <cell r="I7995">
            <v>-4.2228300000000003E-2</v>
          </cell>
          <cell r="J7995">
            <v>-1.72795E-2</v>
          </cell>
          <cell r="K7995">
            <v>0</v>
          </cell>
          <cell r="L7995">
            <v>1.72795E-2</v>
          </cell>
          <cell r="M7995">
            <v>4.2228300000000003E-2</v>
          </cell>
          <cell r="N7995">
            <v>4.2228300000000003E-2</v>
          </cell>
          <cell r="O7995">
            <v>5720</v>
          </cell>
        </row>
        <row r="7996">
          <cell r="A7996" t="str">
            <v>Residential</v>
          </cell>
          <cell r="B7996">
            <v>3</v>
          </cell>
          <cell r="C7996" t="str">
            <v>All</v>
          </cell>
          <cell r="D7996" t="str">
            <v>All</v>
          </cell>
          <cell r="E7996" t="str">
            <v>Usage: Annual kwh&lt;5000</v>
          </cell>
          <cell r="F7996">
            <v>64.445700000000002</v>
          </cell>
          <cell r="G7996">
            <v>0.25455440000000001</v>
          </cell>
          <cell r="H7996">
            <v>0.27152539999999997</v>
          </cell>
          <cell r="I7996">
            <v>-4.19818E-2</v>
          </cell>
          <cell r="J7996">
            <v>-1.7178599999999999E-2</v>
          </cell>
          <cell r="K7996">
            <v>0</v>
          </cell>
          <cell r="L7996">
            <v>1.7178599999999999E-2</v>
          </cell>
          <cell r="M7996">
            <v>4.19818E-2</v>
          </cell>
          <cell r="N7996">
            <v>4.19818E-2</v>
          </cell>
          <cell r="O7996">
            <v>5720</v>
          </cell>
        </row>
        <row r="7997">
          <cell r="A7997" t="str">
            <v>Residential</v>
          </cell>
          <cell r="B7997">
            <v>4</v>
          </cell>
          <cell r="C7997" t="str">
            <v>All</v>
          </cell>
          <cell r="D7997" t="str">
            <v>All</v>
          </cell>
          <cell r="E7997" t="str">
            <v>Usage: Annual kwh&lt;5000</v>
          </cell>
          <cell r="F7997">
            <v>63.439900000000002</v>
          </cell>
          <cell r="G7997">
            <v>0.24472650000000001</v>
          </cell>
          <cell r="H7997">
            <v>0.25501059999999998</v>
          </cell>
          <cell r="I7997">
            <v>-4.1859399999999998E-2</v>
          </cell>
          <cell r="J7997">
            <v>-1.7128500000000001E-2</v>
          </cell>
          <cell r="K7997">
            <v>0</v>
          </cell>
          <cell r="L7997">
            <v>1.7128500000000001E-2</v>
          </cell>
          <cell r="M7997">
            <v>4.1859399999999998E-2</v>
          </cell>
          <cell r="N7997">
            <v>4.1859399999999998E-2</v>
          </cell>
          <cell r="O7997">
            <v>5720</v>
          </cell>
        </row>
        <row r="7998">
          <cell r="A7998" t="str">
            <v>Residential</v>
          </cell>
          <cell r="B7998">
            <v>5</v>
          </cell>
          <cell r="C7998" t="str">
            <v>All</v>
          </cell>
          <cell r="D7998" t="str">
            <v>All</v>
          </cell>
          <cell r="E7998" t="str">
            <v>Usage: Annual kwh&lt;5000</v>
          </cell>
          <cell r="F7998">
            <v>62.863900000000001</v>
          </cell>
          <cell r="G7998">
            <v>0.24956900000000001</v>
          </cell>
          <cell r="H7998">
            <v>0.26080829999999999</v>
          </cell>
          <cell r="I7998">
            <v>-4.1895500000000002E-2</v>
          </cell>
          <cell r="J7998">
            <v>-1.71433E-2</v>
          </cell>
          <cell r="K7998">
            <v>0</v>
          </cell>
          <cell r="L7998">
            <v>1.71433E-2</v>
          </cell>
          <cell r="M7998">
            <v>4.1895500000000002E-2</v>
          </cell>
          <cell r="N7998">
            <v>4.1895500000000002E-2</v>
          </cell>
          <cell r="O7998">
            <v>5720</v>
          </cell>
        </row>
        <row r="7999">
          <cell r="A7999" t="str">
            <v>Residential</v>
          </cell>
          <cell r="B7999">
            <v>6</v>
          </cell>
          <cell r="C7999" t="str">
            <v>All</v>
          </cell>
          <cell r="D7999" t="str">
            <v>All</v>
          </cell>
          <cell r="E7999" t="str">
            <v>Usage: Annual kwh&lt;5000</v>
          </cell>
          <cell r="F7999">
            <v>62.456499999999998</v>
          </cell>
          <cell r="G7999">
            <v>0.26762190000000002</v>
          </cell>
          <cell r="H7999">
            <v>0.28045900000000001</v>
          </cell>
          <cell r="I7999">
            <v>-4.1921199999999999E-2</v>
          </cell>
          <cell r="J7999">
            <v>-1.71538E-2</v>
          </cell>
          <cell r="K7999">
            <v>0</v>
          </cell>
          <cell r="L7999">
            <v>1.71538E-2</v>
          </cell>
          <cell r="M7999">
            <v>4.1921199999999999E-2</v>
          </cell>
          <cell r="N7999">
            <v>4.1921199999999999E-2</v>
          </cell>
          <cell r="O7999">
            <v>5720</v>
          </cell>
        </row>
        <row r="8000">
          <cell r="A8000" t="str">
            <v>Residential</v>
          </cell>
          <cell r="B8000">
            <v>7</v>
          </cell>
          <cell r="C8000" t="str">
            <v>All</v>
          </cell>
          <cell r="D8000" t="str">
            <v>All</v>
          </cell>
          <cell r="E8000" t="str">
            <v>Usage: Annual kwh&lt;5000</v>
          </cell>
          <cell r="F8000">
            <v>61.552300000000002</v>
          </cell>
          <cell r="G8000">
            <v>0.34707739999999998</v>
          </cell>
          <cell r="H8000">
            <v>0.35851240000000001</v>
          </cell>
          <cell r="I8000">
            <v>-4.2114800000000001E-2</v>
          </cell>
          <cell r="J8000">
            <v>-1.7232999999999998E-2</v>
          </cell>
          <cell r="K8000">
            <v>0</v>
          </cell>
          <cell r="L8000">
            <v>1.7232999999999998E-2</v>
          </cell>
          <cell r="M8000">
            <v>4.2114800000000001E-2</v>
          </cell>
          <cell r="N8000">
            <v>4.2114800000000001E-2</v>
          </cell>
          <cell r="O8000">
            <v>5720</v>
          </cell>
        </row>
        <row r="8001">
          <cell r="A8001" t="str">
            <v>Residential</v>
          </cell>
          <cell r="B8001">
            <v>8</v>
          </cell>
          <cell r="C8001" t="str">
            <v>All</v>
          </cell>
          <cell r="D8001" t="str">
            <v>All</v>
          </cell>
          <cell r="E8001" t="str">
            <v>Usage: Annual kwh&lt;5000</v>
          </cell>
          <cell r="F8001">
            <v>62.602200000000003</v>
          </cell>
          <cell r="G8001">
            <v>0.39986500000000003</v>
          </cell>
          <cell r="H8001">
            <v>0.38834970000000002</v>
          </cell>
          <cell r="I8001">
            <v>-4.2690899999999997E-2</v>
          </cell>
          <cell r="J8001">
            <v>-1.74688E-2</v>
          </cell>
          <cell r="K8001">
            <v>0</v>
          </cell>
          <cell r="L8001">
            <v>1.74688E-2</v>
          </cell>
          <cell r="M8001">
            <v>4.2690899999999997E-2</v>
          </cell>
          <cell r="N8001">
            <v>4.2690899999999997E-2</v>
          </cell>
          <cell r="O8001">
            <v>5720</v>
          </cell>
        </row>
        <row r="8002">
          <cell r="A8002" t="str">
            <v>Residential</v>
          </cell>
          <cell r="B8002">
            <v>9</v>
          </cell>
          <cell r="C8002" t="str">
            <v>All</v>
          </cell>
          <cell r="D8002" t="str">
            <v>All</v>
          </cell>
          <cell r="E8002" t="str">
            <v>Usage: Annual kwh&lt;5000</v>
          </cell>
          <cell r="F8002">
            <v>66.906400000000005</v>
          </cell>
          <cell r="G8002">
            <v>0.37361919999999998</v>
          </cell>
          <cell r="H8002">
            <v>0.39313409999999999</v>
          </cell>
          <cell r="I8002">
            <v>-4.3718300000000002E-2</v>
          </cell>
          <cell r="J8002">
            <v>-1.7889200000000001E-2</v>
          </cell>
          <cell r="K8002">
            <v>0</v>
          </cell>
          <cell r="L8002">
            <v>1.7889200000000001E-2</v>
          </cell>
          <cell r="M8002">
            <v>4.3718300000000002E-2</v>
          </cell>
          <cell r="N8002">
            <v>4.3718300000000002E-2</v>
          </cell>
          <cell r="O8002">
            <v>5720</v>
          </cell>
        </row>
        <row r="8003">
          <cell r="A8003" t="str">
            <v>Residential</v>
          </cell>
          <cell r="B8003">
            <v>10</v>
          </cell>
          <cell r="C8003" t="str">
            <v>All</v>
          </cell>
          <cell r="D8003" t="str">
            <v>All</v>
          </cell>
          <cell r="E8003" t="str">
            <v>Usage: Annual kwh&lt;5000</v>
          </cell>
          <cell r="F8003">
            <v>71.295000000000002</v>
          </cell>
          <cell r="G8003">
            <v>0.3582111</v>
          </cell>
          <cell r="H8003">
            <v>0.32644479999999998</v>
          </cell>
          <cell r="I8003">
            <v>-4.49916E-2</v>
          </cell>
          <cell r="J8003">
            <v>-1.8410200000000002E-2</v>
          </cell>
          <cell r="K8003">
            <v>0</v>
          </cell>
          <cell r="L8003">
            <v>1.8410200000000002E-2</v>
          </cell>
          <cell r="M8003">
            <v>4.49916E-2</v>
          </cell>
          <cell r="N8003">
            <v>4.49916E-2</v>
          </cell>
          <cell r="O8003">
            <v>5720</v>
          </cell>
        </row>
        <row r="8004">
          <cell r="A8004" t="str">
            <v>Residential</v>
          </cell>
          <cell r="B8004">
            <v>11</v>
          </cell>
          <cell r="C8004" t="str">
            <v>All</v>
          </cell>
          <cell r="D8004" t="str">
            <v>All</v>
          </cell>
          <cell r="E8004" t="str">
            <v>Usage: Annual kwh&lt;5000</v>
          </cell>
          <cell r="F8004">
            <v>76.121200000000002</v>
          </cell>
          <cell r="G8004">
            <v>0.36301129999999998</v>
          </cell>
          <cell r="H8004">
            <v>0.34239510000000001</v>
          </cell>
          <cell r="I8004">
            <v>-4.5288099999999998E-2</v>
          </cell>
          <cell r="J8004">
            <v>-1.8531499999999999E-2</v>
          </cell>
          <cell r="K8004">
            <v>0</v>
          </cell>
          <cell r="L8004">
            <v>1.8531499999999999E-2</v>
          </cell>
          <cell r="M8004">
            <v>4.5288099999999998E-2</v>
          </cell>
          <cell r="N8004">
            <v>4.5288099999999998E-2</v>
          </cell>
          <cell r="O8004">
            <v>5720</v>
          </cell>
        </row>
        <row r="8005">
          <cell r="A8005" t="str">
            <v>Residential</v>
          </cell>
          <cell r="B8005">
            <v>12</v>
          </cell>
          <cell r="C8005" t="str">
            <v>All</v>
          </cell>
          <cell r="D8005" t="str">
            <v>All</v>
          </cell>
          <cell r="E8005" t="str">
            <v>Usage: Annual kwh&lt;5000</v>
          </cell>
          <cell r="F8005">
            <v>80.622900000000001</v>
          </cell>
          <cell r="G8005">
            <v>0.3736215</v>
          </cell>
          <cell r="H8005">
            <v>0.36617729999999998</v>
          </cell>
          <cell r="I8005">
            <v>-4.5518400000000001E-2</v>
          </cell>
          <cell r="J8005">
            <v>-1.8625800000000001E-2</v>
          </cell>
          <cell r="K8005">
            <v>0</v>
          </cell>
          <cell r="L8005">
            <v>1.8625800000000001E-2</v>
          </cell>
          <cell r="M8005">
            <v>4.5518400000000001E-2</v>
          </cell>
          <cell r="N8005">
            <v>4.5518400000000001E-2</v>
          </cell>
          <cell r="O8005">
            <v>5720</v>
          </cell>
        </row>
        <row r="8006">
          <cell r="A8006" t="str">
            <v>Residential</v>
          </cell>
          <cell r="B8006">
            <v>13</v>
          </cell>
          <cell r="C8006" t="str">
            <v>All</v>
          </cell>
          <cell r="D8006" t="str">
            <v>All</v>
          </cell>
          <cell r="E8006" t="str">
            <v>Usage: Annual kwh&lt;5000</v>
          </cell>
          <cell r="F8006">
            <v>84.1922</v>
          </cell>
          <cell r="G8006">
            <v>0.38025120000000001</v>
          </cell>
          <cell r="H8006">
            <v>0.38480690000000001</v>
          </cell>
          <cell r="I8006">
            <v>-4.6530599999999998E-2</v>
          </cell>
          <cell r="J8006">
            <v>-1.9039899999999998E-2</v>
          </cell>
          <cell r="K8006">
            <v>0</v>
          </cell>
          <cell r="L8006">
            <v>1.9039899999999998E-2</v>
          </cell>
          <cell r="M8006">
            <v>4.6530599999999998E-2</v>
          </cell>
          <cell r="N8006">
            <v>4.6530599999999998E-2</v>
          </cell>
          <cell r="O8006">
            <v>5720</v>
          </cell>
        </row>
        <row r="8007">
          <cell r="A8007" t="str">
            <v>Residential</v>
          </cell>
          <cell r="B8007">
            <v>14</v>
          </cell>
          <cell r="C8007" t="str">
            <v>All</v>
          </cell>
          <cell r="D8007" t="str">
            <v>All</v>
          </cell>
          <cell r="E8007" t="str">
            <v>Usage: Annual kwh&lt;5000</v>
          </cell>
          <cell r="F8007">
            <v>87.307000000000002</v>
          </cell>
          <cell r="G8007">
            <v>0.41641519999999999</v>
          </cell>
          <cell r="H8007">
            <v>0.41007070000000001</v>
          </cell>
          <cell r="I8007">
            <v>-4.7157299999999999E-2</v>
          </cell>
          <cell r="J8007">
            <v>-1.9296399999999998E-2</v>
          </cell>
          <cell r="K8007">
            <v>0</v>
          </cell>
          <cell r="L8007">
            <v>1.9296399999999998E-2</v>
          </cell>
          <cell r="M8007">
            <v>4.7157299999999999E-2</v>
          </cell>
          <cell r="N8007">
            <v>4.7157299999999999E-2</v>
          </cell>
          <cell r="O8007">
            <v>5720</v>
          </cell>
        </row>
        <row r="8008">
          <cell r="A8008" t="str">
            <v>Residential</v>
          </cell>
          <cell r="B8008">
            <v>15</v>
          </cell>
          <cell r="C8008" t="str">
            <v>All</v>
          </cell>
          <cell r="D8008" t="str">
            <v>All</v>
          </cell>
          <cell r="E8008" t="str">
            <v>Usage: Annual kwh&lt;5000</v>
          </cell>
          <cell r="F8008">
            <v>90.388900000000007</v>
          </cell>
          <cell r="G8008">
            <v>0.46447339999999998</v>
          </cell>
          <cell r="H8008">
            <v>0.4943227</v>
          </cell>
          <cell r="I8008">
            <v>-4.7726200000000003E-2</v>
          </cell>
          <cell r="J8008">
            <v>-1.95292E-2</v>
          </cell>
          <cell r="K8008">
            <v>0</v>
          </cell>
          <cell r="L8008">
            <v>1.95292E-2</v>
          </cell>
          <cell r="M8008">
            <v>4.7726200000000003E-2</v>
          </cell>
          <cell r="N8008">
            <v>4.7726200000000003E-2</v>
          </cell>
          <cell r="O8008">
            <v>5720</v>
          </cell>
        </row>
        <row r="8009">
          <cell r="A8009" t="str">
            <v>Residential</v>
          </cell>
          <cell r="B8009">
            <v>16</v>
          </cell>
          <cell r="C8009" t="str">
            <v>All</v>
          </cell>
          <cell r="D8009" t="str">
            <v>All</v>
          </cell>
          <cell r="E8009" t="str">
            <v>Usage: Annual kwh&lt;5000</v>
          </cell>
          <cell r="F8009">
            <v>92.308599999999998</v>
          </cell>
          <cell r="G8009">
            <v>0.61705209999999999</v>
          </cell>
          <cell r="H8009">
            <v>0.60393039999999998</v>
          </cell>
          <cell r="I8009">
            <v>-5.4766000000000002E-2</v>
          </cell>
          <cell r="J8009">
            <v>-2.2409800000000001E-2</v>
          </cell>
          <cell r="K8009">
            <v>0</v>
          </cell>
          <cell r="L8009">
            <v>2.2409800000000001E-2</v>
          </cell>
          <cell r="M8009">
            <v>5.4766000000000002E-2</v>
          </cell>
          <cell r="N8009">
            <v>5.4766000000000002E-2</v>
          </cell>
          <cell r="O8009">
            <v>5720</v>
          </cell>
        </row>
        <row r="8010">
          <cell r="A8010" t="str">
            <v>Residential</v>
          </cell>
          <cell r="B8010">
            <v>17</v>
          </cell>
          <cell r="C8010" t="str">
            <v>All</v>
          </cell>
          <cell r="D8010" t="str">
            <v>All</v>
          </cell>
          <cell r="E8010" t="str">
            <v>Usage: Annual kwh&lt;5000</v>
          </cell>
          <cell r="F8010">
            <v>93.219800000000006</v>
          </cell>
          <cell r="G8010">
            <v>0.73982349999999997</v>
          </cell>
          <cell r="H8010">
            <v>0.68524989999999997</v>
          </cell>
          <cell r="I8010">
            <v>-5.6113000000000003E-2</v>
          </cell>
          <cell r="J8010">
            <v>-2.2960999999999999E-2</v>
          </cell>
          <cell r="K8010">
            <v>0</v>
          </cell>
          <cell r="L8010">
            <v>2.2960999999999999E-2</v>
          </cell>
          <cell r="M8010">
            <v>5.6113000000000003E-2</v>
          </cell>
          <cell r="N8010">
            <v>5.6113000000000003E-2</v>
          </cell>
          <cell r="O8010">
            <v>5720</v>
          </cell>
        </row>
        <row r="8011">
          <cell r="A8011" t="str">
            <v>Residential</v>
          </cell>
          <cell r="B8011">
            <v>18</v>
          </cell>
          <cell r="C8011" t="str">
            <v>All</v>
          </cell>
          <cell r="D8011" t="str">
            <v>All</v>
          </cell>
          <cell r="E8011" t="str">
            <v>Usage: Annual kwh&lt;5000</v>
          </cell>
          <cell r="F8011">
            <v>91.928600000000003</v>
          </cell>
          <cell r="G8011">
            <v>0.93503049999999999</v>
          </cell>
          <cell r="H8011">
            <v>0.82378370000000001</v>
          </cell>
          <cell r="I8011">
            <v>-5.61083E-2</v>
          </cell>
          <cell r="J8011">
            <v>-2.29591E-2</v>
          </cell>
          <cell r="K8011">
            <v>0</v>
          </cell>
          <cell r="L8011">
            <v>2.29591E-2</v>
          </cell>
          <cell r="M8011">
            <v>5.61083E-2</v>
          </cell>
          <cell r="N8011">
            <v>5.61083E-2</v>
          </cell>
          <cell r="O8011">
            <v>5720</v>
          </cell>
        </row>
        <row r="8012">
          <cell r="A8012" t="str">
            <v>Residential</v>
          </cell>
          <cell r="B8012">
            <v>19</v>
          </cell>
          <cell r="C8012" t="str">
            <v>All</v>
          </cell>
          <cell r="D8012" t="str">
            <v>All</v>
          </cell>
          <cell r="E8012" t="str">
            <v>Usage: Annual kwh&lt;5000</v>
          </cell>
          <cell r="F8012">
            <v>89.528099999999995</v>
          </cell>
          <cell r="G8012">
            <v>0.96370599999999995</v>
          </cell>
          <cell r="H8012">
            <v>0.96395240000000004</v>
          </cell>
          <cell r="I8012">
            <v>-5.7819099999999998E-2</v>
          </cell>
          <cell r="J8012">
            <v>-2.3659099999999999E-2</v>
          </cell>
          <cell r="K8012">
            <v>0</v>
          </cell>
          <cell r="L8012">
            <v>2.3659099999999999E-2</v>
          </cell>
          <cell r="M8012">
            <v>5.7819099999999998E-2</v>
          </cell>
          <cell r="N8012">
            <v>5.7819099999999998E-2</v>
          </cell>
          <cell r="O8012">
            <v>5720</v>
          </cell>
        </row>
        <row r="8013">
          <cell r="A8013" t="str">
            <v>Residential</v>
          </cell>
          <cell r="B8013">
            <v>20</v>
          </cell>
          <cell r="C8013" t="str">
            <v>All</v>
          </cell>
          <cell r="D8013" t="str">
            <v>All</v>
          </cell>
          <cell r="E8013" t="str">
            <v>Usage: Annual kwh&lt;5000</v>
          </cell>
          <cell r="F8013">
            <v>85.067999999999998</v>
          </cell>
          <cell r="G8013">
            <v>0.94852840000000005</v>
          </cell>
          <cell r="H8013">
            <v>1.1331659999999999</v>
          </cell>
          <cell r="I8013">
            <v>-5.7170199999999997E-2</v>
          </cell>
          <cell r="J8013">
            <v>-2.3393600000000001E-2</v>
          </cell>
          <cell r="K8013">
            <v>0</v>
          </cell>
          <cell r="L8013">
            <v>2.3393600000000001E-2</v>
          </cell>
          <cell r="M8013">
            <v>5.7170199999999997E-2</v>
          </cell>
          <cell r="N8013">
            <v>5.7170199999999997E-2</v>
          </cell>
          <cell r="O8013">
            <v>5720</v>
          </cell>
        </row>
        <row r="8014">
          <cell r="A8014" t="str">
            <v>Residential</v>
          </cell>
          <cell r="B8014">
            <v>21</v>
          </cell>
          <cell r="C8014" t="str">
            <v>All</v>
          </cell>
          <cell r="D8014" t="str">
            <v>All</v>
          </cell>
          <cell r="E8014" t="str">
            <v>Usage: Annual kwh&lt;5000</v>
          </cell>
          <cell r="F8014">
            <v>80.586799999999997</v>
          </cell>
          <cell r="G8014">
            <v>0.87957980000000002</v>
          </cell>
          <cell r="H8014">
            <v>1.0455490000000001</v>
          </cell>
          <cell r="I8014">
            <v>-5.5050599999999998E-2</v>
          </cell>
          <cell r="J8014">
            <v>-2.25262E-2</v>
          </cell>
          <cell r="K8014">
            <v>0</v>
          </cell>
          <cell r="L8014">
            <v>2.25262E-2</v>
          </cell>
          <cell r="M8014">
            <v>5.5050599999999998E-2</v>
          </cell>
          <cell r="N8014">
            <v>5.5050599999999998E-2</v>
          </cell>
          <cell r="O8014">
            <v>5720</v>
          </cell>
        </row>
        <row r="8015">
          <cell r="A8015" t="str">
            <v>Residential</v>
          </cell>
          <cell r="B8015">
            <v>22</v>
          </cell>
          <cell r="C8015" t="str">
            <v>All</v>
          </cell>
          <cell r="D8015" t="str">
            <v>All</v>
          </cell>
          <cell r="E8015" t="str">
            <v>Usage: Annual kwh&lt;5000</v>
          </cell>
          <cell r="F8015">
            <v>78.003399999999999</v>
          </cell>
          <cell r="G8015">
            <v>0.77977289999999999</v>
          </cell>
          <cell r="H8015">
            <v>0.92845949999999999</v>
          </cell>
          <cell r="I8015">
            <v>-5.2476000000000002E-2</v>
          </cell>
          <cell r="J8015">
            <v>-2.14728E-2</v>
          </cell>
          <cell r="K8015">
            <v>0</v>
          </cell>
          <cell r="L8015">
            <v>2.14728E-2</v>
          </cell>
          <cell r="M8015">
            <v>5.2476000000000002E-2</v>
          </cell>
          <cell r="N8015">
            <v>5.2476000000000002E-2</v>
          </cell>
          <cell r="O8015">
            <v>5720</v>
          </cell>
        </row>
        <row r="8016">
          <cell r="A8016" t="str">
            <v>Residential</v>
          </cell>
          <cell r="B8016">
            <v>23</v>
          </cell>
          <cell r="C8016" t="str">
            <v>All</v>
          </cell>
          <cell r="D8016" t="str">
            <v>All</v>
          </cell>
          <cell r="E8016" t="str">
            <v>Usage: Annual kwh&lt;5000</v>
          </cell>
          <cell r="F8016">
            <v>75.548900000000003</v>
          </cell>
          <cell r="G8016">
            <v>0.58112450000000004</v>
          </cell>
          <cell r="H8016">
            <v>0.76227909999999999</v>
          </cell>
          <cell r="I8016">
            <v>-4.8079400000000001E-2</v>
          </cell>
          <cell r="J8016">
            <v>-1.9673699999999999E-2</v>
          </cell>
          <cell r="K8016">
            <v>0</v>
          </cell>
          <cell r="L8016">
            <v>1.9673699999999999E-2</v>
          </cell>
          <cell r="M8016">
            <v>4.8079400000000001E-2</v>
          </cell>
          <cell r="N8016">
            <v>4.8079400000000001E-2</v>
          </cell>
          <cell r="O8016">
            <v>5720</v>
          </cell>
        </row>
        <row r="8017">
          <cell r="A8017" t="str">
            <v>Residential</v>
          </cell>
          <cell r="B8017">
            <v>24</v>
          </cell>
          <cell r="C8017" t="str">
            <v>All</v>
          </cell>
          <cell r="D8017" t="str">
            <v>All</v>
          </cell>
          <cell r="E8017" t="str">
            <v>Usage: Annual kwh&lt;5000</v>
          </cell>
          <cell r="F8017">
            <v>74.033799999999999</v>
          </cell>
          <cell r="G8017">
            <v>0.42934699999999998</v>
          </cell>
          <cell r="H8017">
            <v>0.574461</v>
          </cell>
          <cell r="I8017">
            <v>-4.5469500000000003E-2</v>
          </cell>
          <cell r="J8017">
            <v>-1.8605799999999999E-2</v>
          </cell>
          <cell r="K8017">
            <v>0</v>
          </cell>
          <cell r="L8017">
            <v>1.8605799999999999E-2</v>
          </cell>
          <cell r="M8017">
            <v>4.5469500000000003E-2</v>
          </cell>
          <cell r="N8017">
            <v>4.5469500000000003E-2</v>
          </cell>
          <cell r="O8017">
            <v>5720</v>
          </cell>
        </row>
        <row r="8018">
          <cell r="A8018" t="str">
            <v>Residential</v>
          </cell>
          <cell r="B8018">
            <v>1</v>
          </cell>
          <cell r="C8018" t="str">
            <v>All</v>
          </cell>
          <cell r="D8018" t="str">
            <v>All</v>
          </cell>
          <cell r="E8018" t="str">
            <v>Usage: Annual kwh&gt;=40000</v>
          </cell>
          <cell r="F8018">
            <v>71.652199999999993</v>
          </cell>
          <cell r="G8018">
            <v>1.263814</v>
          </cell>
          <cell r="H8018">
            <v>1.337615</v>
          </cell>
          <cell r="I8018">
            <v>-7.7643000000000004E-2</v>
          </cell>
          <cell r="J8018">
            <v>-3.1770899999999998E-2</v>
          </cell>
          <cell r="K8018">
            <v>0</v>
          </cell>
          <cell r="L8018">
            <v>3.1770899999999998E-2</v>
          </cell>
          <cell r="M8018">
            <v>7.7643000000000004E-2</v>
          </cell>
          <cell r="N8018">
            <v>7.7643000000000004E-2</v>
          </cell>
          <cell r="O8018">
            <v>14550</v>
          </cell>
        </row>
        <row r="8019">
          <cell r="A8019" t="str">
            <v>Residential</v>
          </cell>
          <cell r="B8019">
            <v>2</v>
          </cell>
          <cell r="C8019" t="str">
            <v>All</v>
          </cell>
          <cell r="D8019" t="str">
            <v>All</v>
          </cell>
          <cell r="E8019" t="str">
            <v>Usage: Annual kwh&gt;=40000</v>
          </cell>
          <cell r="F8019">
            <v>70.178700000000006</v>
          </cell>
          <cell r="G8019">
            <v>1.0917680000000001</v>
          </cell>
          <cell r="H8019">
            <v>1.128568</v>
          </cell>
          <cell r="I8019">
            <v>-7.7171000000000003E-2</v>
          </cell>
          <cell r="J8019">
            <v>-3.1577800000000003E-2</v>
          </cell>
          <cell r="K8019">
            <v>0</v>
          </cell>
          <cell r="L8019">
            <v>3.1577800000000003E-2</v>
          </cell>
          <cell r="M8019">
            <v>7.7171000000000003E-2</v>
          </cell>
          <cell r="N8019">
            <v>7.7171000000000003E-2</v>
          </cell>
          <cell r="O8019">
            <v>14550</v>
          </cell>
        </row>
        <row r="8020">
          <cell r="A8020" t="str">
            <v>Residential</v>
          </cell>
          <cell r="B8020">
            <v>3</v>
          </cell>
          <cell r="C8020" t="str">
            <v>All</v>
          </cell>
          <cell r="D8020" t="str">
            <v>All</v>
          </cell>
          <cell r="E8020" t="str">
            <v>Usage: Annual kwh&gt;=40000</v>
          </cell>
          <cell r="F8020">
            <v>68.320400000000006</v>
          </cell>
          <cell r="G8020">
            <v>0.99115399999999998</v>
          </cell>
          <cell r="H8020">
            <v>1.0256419999999999</v>
          </cell>
          <cell r="I8020">
            <v>-7.6393299999999997E-2</v>
          </cell>
          <cell r="J8020">
            <v>-3.1259500000000003E-2</v>
          </cell>
          <cell r="K8020">
            <v>0</v>
          </cell>
          <cell r="L8020">
            <v>3.1259500000000003E-2</v>
          </cell>
          <cell r="M8020">
            <v>7.6393299999999997E-2</v>
          </cell>
          <cell r="N8020">
            <v>7.6393299999999997E-2</v>
          </cell>
          <cell r="O8020">
            <v>14550</v>
          </cell>
        </row>
        <row r="8021">
          <cell r="A8021" t="str">
            <v>Residential</v>
          </cell>
          <cell r="B8021">
            <v>4</v>
          </cell>
          <cell r="C8021" t="str">
            <v>All</v>
          </cell>
          <cell r="D8021" t="str">
            <v>All</v>
          </cell>
          <cell r="E8021" t="str">
            <v>Usage: Annual kwh&gt;=40000</v>
          </cell>
          <cell r="F8021">
            <v>67.399600000000007</v>
          </cell>
          <cell r="G8021">
            <v>0.98807999999999996</v>
          </cell>
          <cell r="H8021">
            <v>0.98622319999999997</v>
          </cell>
          <cell r="I8021">
            <v>-7.6014899999999996E-2</v>
          </cell>
          <cell r="J8021">
            <v>-3.1104699999999999E-2</v>
          </cell>
          <cell r="K8021">
            <v>0</v>
          </cell>
          <cell r="L8021">
            <v>3.1104699999999999E-2</v>
          </cell>
          <cell r="M8021">
            <v>7.6014899999999996E-2</v>
          </cell>
          <cell r="N8021">
            <v>7.6014899999999996E-2</v>
          </cell>
          <cell r="O8021">
            <v>14550</v>
          </cell>
        </row>
        <row r="8022">
          <cell r="A8022" t="str">
            <v>Residential</v>
          </cell>
          <cell r="B8022">
            <v>5</v>
          </cell>
          <cell r="C8022" t="str">
            <v>All</v>
          </cell>
          <cell r="D8022" t="str">
            <v>All</v>
          </cell>
          <cell r="E8022" t="str">
            <v>Usage: Annual kwh&gt;=40000</v>
          </cell>
          <cell r="F8022">
            <v>66.310199999999995</v>
          </cell>
          <cell r="G8022">
            <v>0.99470320000000001</v>
          </cell>
          <cell r="H8022">
            <v>1.0156879999999999</v>
          </cell>
          <cell r="I8022">
            <v>-7.5830999999999996E-2</v>
          </cell>
          <cell r="J8022">
            <v>-3.1029399999999999E-2</v>
          </cell>
          <cell r="K8022">
            <v>0</v>
          </cell>
          <cell r="L8022">
            <v>3.1029399999999999E-2</v>
          </cell>
          <cell r="M8022">
            <v>7.5830999999999996E-2</v>
          </cell>
          <cell r="N8022">
            <v>7.5830999999999996E-2</v>
          </cell>
          <cell r="O8022">
            <v>14550</v>
          </cell>
        </row>
        <row r="8023">
          <cell r="A8023" t="str">
            <v>Residential</v>
          </cell>
          <cell r="B8023">
            <v>6</v>
          </cell>
          <cell r="C8023" t="str">
            <v>All</v>
          </cell>
          <cell r="D8023" t="str">
            <v>All</v>
          </cell>
          <cell r="E8023" t="str">
            <v>Usage: Annual kwh&gt;=40000</v>
          </cell>
          <cell r="F8023">
            <v>65.546800000000005</v>
          </cell>
          <cell r="G8023">
            <v>1.1199840000000001</v>
          </cell>
          <cell r="H8023">
            <v>1.1638310000000001</v>
          </cell>
          <cell r="I8023">
            <v>-7.59108E-2</v>
          </cell>
          <cell r="J8023">
            <v>-3.1062099999999999E-2</v>
          </cell>
          <cell r="K8023">
            <v>0</v>
          </cell>
          <cell r="L8023">
            <v>3.1062099999999999E-2</v>
          </cell>
          <cell r="M8023">
            <v>7.59108E-2</v>
          </cell>
          <cell r="N8023">
            <v>7.59108E-2</v>
          </cell>
          <cell r="O8023">
            <v>14550</v>
          </cell>
        </row>
        <row r="8024">
          <cell r="A8024" t="str">
            <v>Residential</v>
          </cell>
          <cell r="B8024">
            <v>7</v>
          </cell>
          <cell r="C8024" t="str">
            <v>All</v>
          </cell>
          <cell r="D8024" t="str">
            <v>All</v>
          </cell>
          <cell r="E8024" t="str">
            <v>Usage: Annual kwh&gt;=40000</v>
          </cell>
          <cell r="F8024">
            <v>64.632599999999996</v>
          </cell>
          <cell r="G8024">
            <v>1.3335330000000001</v>
          </cell>
          <cell r="H8024">
            <v>1.3503620000000001</v>
          </cell>
          <cell r="I8024">
            <v>-7.6415499999999997E-2</v>
          </cell>
          <cell r="J8024">
            <v>-3.1268600000000001E-2</v>
          </cell>
          <cell r="K8024">
            <v>0</v>
          </cell>
          <cell r="L8024">
            <v>3.1268600000000001E-2</v>
          </cell>
          <cell r="M8024">
            <v>7.6415499999999997E-2</v>
          </cell>
          <cell r="N8024">
            <v>7.6415499999999997E-2</v>
          </cell>
          <cell r="O8024">
            <v>14550</v>
          </cell>
        </row>
        <row r="8025">
          <cell r="A8025" t="str">
            <v>Residential</v>
          </cell>
          <cell r="B8025">
            <v>8</v>
          </cell>
          <cell r="C8025" t="str">
            <v>All</v>
          </cell>
          <cell r="D8025" t="str">
            <v>All</v>
          </cell>
          <cell r="E8025" t="str">
            <v>Usage: Annual kwh&gt;=40000</v>
          </cell>
          <cell r="F8025">
            <v>65.656899999999993</v>
          </cell>
          <cell r="G8025">
            <v>1.4300630000000001</v>
          </cell>
          <cell r="H8025">
            <v>1.3552869999999999</v>
          </cell>
          <cell r="I8025">
            <v>-7.7050599999999997E-2</v>
          </cell>
          <cell r="J8025">
            <v>-3.1528500000000001E-2</v>
          </cell>
          <cell r="K8025">
            <v>0</v>
          </cell>
          <cell r="L8025">
            <v>3.1528500000000001E-2</v>
          </cell>
          <cell r="M8025">
            <v>7.7050599999999997E-2</v>
          </cell>
          <cell r="N8025">
            <v>7.7050599999999997E-2</v>
          </cell>
          <cell r="O8025">
            <v>14550</v>
          </cell>
        </row>
        <row r="8026">
          <cell r="A8026" t="str">
            <v>Residential</v>
          </cell>
          <cell r="B8026">
            <v>9</v>
          </cell>
          <cell r="C8026" t="str">
            <v>All</v>
          </cell>
          <cell r="D8026" t="str">
            <v>All</v>
          </cell>
          <cell r="E8026" t="str">
            <v>Usage: Annual kwh&gt;=40000</v>
          </cell>
          <cell r="F8026">
            <v>69.678100000000001</v>
          </cell>
          <cell r="G8026">
            <v>1.360476</v>
          </cell>
          <cell r="H8026">
            <v>1.383373</v>
          </cell>
          <cell r="I8026">
            <v>-7.8059799999999999E-2</v>
          </cell>
          <cell r="J8026">
            <v>-3.1941400000000002E-2</v>
          </cell>
          <cell r="K8026">
            <v>0</v>
          </cell>
          <cell r="L8026">
            <v>3.1941400000000002E-2</v>
          </cell>
          <cell r="M8026">
            <v>7.8059799999999999E-2</v>
          </cell>
          <cell r="N8026">
            <v>7.8059799999999999E-2</v>
          </cell>
          <cell r="O8026">
            <v>14550</v>
          </cell>
        </row>
        <row r="8027">
          <cell r="A8027" t="str">
            <v>Residential</v>
          </cell>
          <cell r="B8027">
            <v>10</v>
          </cell>
          <cell r="C8027" t="str">
            <v>All</v>
          </cell>
          <cell r="D8027" t="str">
            <v>All</v>
          </cell>
          <cell r="E8027" t="str">
            <v>Usage: Annual kwh&gt;=40000</v>
          </cell>
          <cell r="F8027">
            <v>74.929199999999994</v>
          </cell>
          <cell r="G8027">
            <v>1.450993</v>
          </cell>
          <cell r="H8027">
            <v>1.3988320000000001</v>
          </cell>
          <cell r="I8027">
            <v>-7.93682E-2</v>
          </cell>
          <cell r="J8027">
            <v>-3.24768E-2</v>
          </cell>
          <cell r="K8027">
            <v>0</v>
          </cell>
          <cell r="L8027">
            <v>3.24768E-2</v>
          </cell>
          <cell r="M8027">
            <v>7.93682E-2</v>
          </cell>
          <cell r="N8027">
            <v>7.93682E-2</v>
          </cell>
          <cell r="O8027">
            <v>14550</v>
          </cell>
        </row>
        <row r="8028">
          <cell r="A8028" t="str">
            <v>Residential</v>
          </cell>
          <cell r="B8028">
            <v>11</v>
          </cell>
          <cell r="C8028" t="str">
            <v>All</v>
          </cell>
          <cell r="D8028" t="str">
            <v>All</v>
          </cell>
          <cell r="E8028" t="str">
            <v>Usage: Annual kwh&gt;=40000</v>
          </cell>
          <cell r="F8028">
            <v>80.0642</v>
          </cell>
          <cell r="G8028">
            <v>1.581941</v>
          </cell>
          <cell r="H8028">
            <v>1.534578</v>
          </cell>
          <cell r="I8028">
            <v>-8.0577499999999996E-2</v>
          </cell>
          <cell r="J8028">
            <v>-3.29717E-2</v>
          </cell>
          <cell r="K8028">
            <v>0</v>
          </cell>
          <cell r="L8028">
            <v>3.29717E-2</v>
          </cell>
          <cell r="M8028">
            <v>8.0577499999999996E-2</v>
          </cell>
          <cell r="N8028">
            <v>8.0577499999999996E-2</v>
          </cell>
          <cell r="O8028">
            <v>14550</v>
          </cell>
        </row>
        <row r="8029">
          <cell r="A8029" t="str">
            <v>Residential</v>
          </cell>
          <cell r="B8029">
            <v>12</v>
          </cell>
          <cell r="C8029" t="str">
            <v>All</v>
          </cell>
          <cell r="D8029" t="str">
            <v>All</v>
          </cell>
          <cell r="E8029" t="str">
            <v>Usage: Annual kwh&gt;=40000</v>
          </cell>
          <cell r="F8029">
            <v>84.406800000000004</v>
          </cell>
          <cell r="G8029">
            <v>1.827823</v>
          </cell>
          <cell r="H8029">
            <v>1.8353999999999999</v>
          </cell>
          <cell r="I8029">
            <v>-8.1120600000000001E-2</v>
          </cell>
          <cell r="J8029">
            <v>-3.3193899999999998E-2</v>
          </cell>
          <cell r="K8029">
            <v>0</v>
          </cell>
          <cell r="L8029">
            <v>3.3193899999999998E-2</v>
          </cell>
          <cell r="M8029">
            <v>8.1120600000000001E-2</v>
          </cell>
          <cell r="N8029">
            <v>8.1120600000000001E-2</v>
          </cell>
          <cell r="O8029">
            <v>14550</v>
          </cell>
        </row>
        <row r="8030">
          <cell r="A8030" t="str">
            <v>Residential</v>
          </cell>
          <cell r="B8030">
            <v>13</v>
          </cell>
          <cell r="C8030" t="str">
            <v>All</v>
          </cell>
          <cell r="D8030" t="str">
            <v>All</v>
          </cell>
          <cell r="E8030" t="str">
            <v>Usage: Annual kwh&gt;=40000</v>
          </cell>
          <cell r="F8030">
            <v>87.767399999999995</v>
          </cell>
          <cell r="G8030">
            <v>2.0737260000000002</v>
          </cell>
          <cell r="H8030">
            <v>1.9492769999999999</v>
          </cell>
          <cell r="I8030">
            <v>-8.1677100000000002E-2</v>
          </cell>
          <cell r="J8030">
            <v>-3.3421600000000003E-2</v>
          </cell>
          <cell r="K8030">
            <v>0</v>
          </cell>
          <cell r="L8030">
            <v>3.3421600000000003E-2</v>
          </cell>
          <cell r="M8030">
            <v>8.1677100000000002E-2</v>
          </cell>
          <cell r="N8030">
            <v>8.1677100000000002E-2</v>
          </cell>
          <cell r="O8030">
            <v>14550</v>
          </cell>
        </row>
        <row r="8031">
          <cell r="A8031" t="str">
            <v>Residential</v>
          </cell>
          <cell r="B8031">
            <v>14</v>
          </cell>
          <cell r="C8031" t="str">
            <v>All</v>
          </cell>
          <cell r="D8031" t="str">
            <v>All</v>
          </cell>
          <cell r="E8031" t="str">
            <v>Usage: Annual kwh&gt;=40000</v>
          </cell>
          <cell r="F8031">
            <v>90.927800000000005</v>
          </cell>
          <cell r="G8031">
            <v>2.2801360000000002</v>
          </cell>
          <cell r="H8031">
            <v>2.326654</v>
          </cell>
          <cell r="I8031">
            <v>-8.1857899999999997E-2</v>
          </cell>
          <cell r="J8031">
            <v>-3.34956E-2</v>
          </cell>
          <cell r="K8031">
            <v>0</v>
          </cell>
          <cell r="L8031">
            <v>3.34956E-2</v>
          </cell>
          <cell r="M8031">
            <v>8.1857899999999997E-2</v>
          </cell>
          <cell r="N8031">
            <v>8.1857899999999997E-2</v>
          </cell>
          <cell r="O8031">
            <v>14550</v>
          </cell>
        </row>
        <row r="8032">
          <cell r="A8032" t="str">
            <v>Residential</v>
          </cell>
          <cell r="B8032">
            <v>15</v>
          </cell>
          <cell r="C8032" t="str">
            <v>All</v>
          </cell>
          <cell r="D8032" t="str">
            <v>All</v>
          </cell>
          <cell r="E8032" t="str">
            <v>Usage: Annual kwh&gt;=40000</v>
          </cell>
          <cell r="F8032">
            <v>93.693100000000001</v>
          </cell>
          <cell r="G8032">
            <v>2.586522</v>
          </cell>
          <cell r="H8032">
            <v>2.70424</v>
          </cell>
          <cell r="I8032">
            <v>-8.2997899999999999E-2</v>
          </cell>
          <cell r="J8032">
            <v>-3.3961999999999999E-2</v>
          </cell>
          <cell r="K8032">
            <v>0</v>
          </cell>
          <cell r="L8032">
            <v>3.3961999999999999E-2</v>
          </cell>
          <cell r="M8032">
            <v>8.2997899999999999E-2</v>
          </cell>
          <cell r="N8032">
            <v>8.2997899999999999E-2</v>
          </cell>
          <cell r="O8032">
            <v>14550</v>
          </cell>
        </row>
        <row r="8033">
          <cell r="A8033" t="str">
            <v>Residential</v>
          </cell>
          <cell r="B8033">
            <v>16</v>
          </cell>
          <cell r="C8033" t="str">
            <v>All</v>
          </cell>
          <cell r="D8033" t="str">
            <v>All</v>
          </cell>
          <cell r="E8033" t="str">
            <v>Usage: Annual kwh&gt;=40000</v>
          </cell>
          <cell r="F8033">
            <v>95.698300000000003</v>
          </cell>
          <cell r="G8033">
            <v>2.978478</v>
          </cell>
          <cell r="H8033">
            <v>2.8625690000000001</v>
          </cell>
          <cell r="I8033">
            <v>-8.5578299999999996E-2</v>
          </cell>
          <cell r="J8033">
            <v>-3.5017899999999998E-2</v>
          </cell>
          <cell r="K8033">
            <v>0</v>
          </cell>
          <cell r="L8033">
            <v>3.5017899999999998E-2</v>
          </cell>
          <cell r="M8033">
            <v>8.5578299999999996E-2</v>
          </cell>
          <cell r="N8033">
            <v>8.5578299999999996E-2</v>
          </cell>
          <cell r="O8033">
            <v>14550</v>
          </cell>
        </row>
        <row r="8034">
          <cell r="A8034" t="str">
            <v>Residential</v>
          </cell>
          <cell r="B8034">
            <v>17</v>
          </cell>
          <cell r="C8034" t="str">
            <v>All</v>
          </cell>
          <cell r="D8034" t="str">
            <v>All</v>
          </cell>
          <cell r="E8034" t="str">
            <v>Usage: Annual kwh&gt;=40000</v>
          </cell>
          <cell r="F8034">
            <v>96.695400000000006</v>
          </cell>
          <cell r="G8034">
            <v>3.3207209999999998</v>
          </cell>
          <cell r="H8034">
            <v>2.9369239999999999</v>
          </cell>
          <cell r="I8034">
            <v>-8.6113099999999998E-2</v>
          </cell>
          <cell r="J8034">
            <v>-3.5236799999999999E-2</v>
          </cell>
          <cell r="K8034">
            <v>0</v>
          </cell>
          <cell r="L8034">
            <v>3.5236799999999999E-2</v>
          </cell>
          <cell r="M8034">
            <v>8.6113099999999998E-2</v>
          </cell>
          <cell r="N8034">
            <v>8.6113099999999998E-2</v>
          </cell>
          <cell r="O8034">
            <v>14550</v>
          </cell>
        </row>
        <row r="8035">
          <cell r="A8035" t="str">
            <v>Residential</v>
          </cell>
          <cell r="B8035">
            <v>18</v>
          </cell>
          <cell r="C8035" t="str">
            <v>All</v>
          </cell>
          <cell r="D8035" t="str">
            <v>All</v>
          </cell>
          <cell r="E8035" t="str">
            <v>Usage: Annual kwh&gt;=40000</v>
          </cell>
          <cell r="F8035">
            <v>96.2684</v>
          </cell>
          <cell r="G8035">
            <v>3.6320899999999998</v>
          </cell>
          <cell r="H8035">
            <v>3.1956769999999999</v>
          </cell>
          <cell r="I8035">
            <v>-8.7796799999999994E-2</v>
          </cell>
          <cell r="J8035">
            <v>-3.5925699999999998E-2</v>
          </cell>
          <cell r="K8035">
            <v>0</v>
          </cell>
          <cell r="L8035">
            <v>3.5925699999999998E-2</v>
          </cell>
          <cell r="M8035">
            <v>8.7796799999999994E-2</v>
          </cell>
          <cell r="N8035">
            <v>8.7796799999999994E-2</v>
          </cell>
          <cell r="O8035">
            <v>14550</v>
          </cell>
        </row>
        <row r="8036">
          <cell r="A8036" t="str">
            <v>Residential</v>
          </cell>
          <cell r="B8036">
            <v>19</v>
          </cell>
          <cell r="C8036" t="str">
            <v>All</v>
          </cell>
          <cell r="D8036" t="str">
            <v>All</v>
          </cell>
          <cell r="E8036" t="str">
            <v>Usage: Annual kwh&gt;=40000</v>
          </cell>
          <cell r="F8036">
            <v>94.115600000000001</v>
          </cell>
          <cell r="G8036">
            <v>3.6642429999999999</v>
          </cell>
          <cell r="H8036">
            <v>3.3827289999999999</v>
          </cell>
          <cell r="I8036">
            <v>-8.8242299999999996E-2</v>
          </cell>
          <cell r="J8036">
            <v>-3.6108000000000001E-2</v>
          </cell>
          <cell r="K8036">
            <v>0</v>
          </cell>
          <cell r="L8036">
            <v>3.6108000000000001E-2</v>
          </cell>
          <cell r="M8036">
            <v>8.8242299999999996E-2</v>
          </cell>
          <cell r="N8036">
            <v>8.8242299999999996E-2</v>
          </cell>
          <cell r="O8036">
            <v>14550</v>
          </cell>
        </row>
        <row r="8037">
          <cell r="A8037" t="str">
            <v>Residential</v>
          </cell>
          <cell r="B8037">
            <v>20</v>
          </cell>
          <cell r="C8037" t="str">
            <v>All</v>
          </cell>
          <cell r="D8037" t="str">
            <v>All</v>
          </cell>
          <cell r="E8037" t="str">
            <v>Usage: Annual kwh&gt;=40000</v>
          </cell>
          <cell r="F8037">
            <v>90.541499999999999</v>
          </cell>
          <cell r="G8037">
            <v>3.4382009999999998</v>
          </cell>
          <cell r="H8037">
            <v>4.1503819999999996</v>
          </cell>
          <cell r="I8037">
            <v>-8.7811299999999995E-2</v>
          </cell>
          <cell r="J8037">
            <v>-3.5931699999999997E-2</v>
          </cell>
          <cell r="K8037">
            <v>0</v>
          </cell>
          <cell r="L8037">
            <v>3.5931699999999997E-2</v>
          </cell>
          <cell r="M8037">
            <v>8.7811299999999995E-2</v>
          </cell>
          <cell r="N8037">
            <v>8.7811299999999995E-2</v>
          </cell>
          <cell r="O8037">
            <v>14550</v>
          </cell>
        </row>
        <row r="8038">
          <cell r="A8038" t="str">
            <v>Residential</v>
          </cell>
          <cell r="B8038">
            <v>21</v>
          </cell>
          <cell r="C8038" t="str">
            <v>All</v>
          </cell>
          <cell r="D8038" t="str">
            <v>All</v>
          </cell>
          <cell r="E8038" t="str">
            <v>Usage: Annual kwh&gt;=40000</v>
          </cell>
          <cell r="F8038">
            <v>86.052700000000002</v>
          </cell>
          <cell r="G8038">
            <v>3.2836099999999999</v>
          </cell>
          <cell r="H8038">
            <v>3.73203</v>
          </cell>
          <cell r="I8038">
            <v>-8.5666699999999998E-2</v>
          </cell>
          <cell r="J8038">
            <v>-3.5054099999999998E-2</v>
          </cell>
          <cell r="K8038">
            <v>0</v>
          </cell>
          <cell r="L8038">
            <v>3.5054099999999998E-2</v>
          </cell>
          <cell r="M8038">
            <v>8.5666699999999998E-2</v>
          </cell>
          <cell r="N8038">
            <v>8.5666699999999998E-2</v>
          </cell>
          <cell r="O8038">
            <v>14550</v>
          </cell>
        </row>
        <row r="8039">
          <cell r="A8039" t="str">
            <v>Residential</v>
          </cell>
          <cell r="B8039">
            <v>22</v>
          </cell>
          <cell r="C8039" t="str">
            <v>All</v>
          </cell>
          <cell r="D8039" t="str">
            <v>All</v>
          </cell>
          <cell r="E8039" t="str">
            <v>Usage: Annual kwh&gt;=40000</v>
          </cell>
          <cell r="F8039">
            <v>82.867699999999999</v>
          </cell>
          <cell r="G8039">
            <v>2.7948010000000001</v>
          </cell>
          <cell r="H8039">
            <v>3.0243350000000002</v>
          </cell>
          <cell r="I8039">
            <v>-8.5783999999999999E-2</v>
          </cell>
          <cell r="J8039">
            <v>-3.5102099999999997E-2</v>
          </cell>
          <cell r="K8039">
            <v>0</v>
          </cell>
          <cell r="L8039">
            <v>3.5102099999999997E-2</v>
          </cell>
          <cell r="M8039">
            <v>8.5783999999999999E-2</v>
          </cell>
          <cell r="N8039">
            <v>8.5783999999999999E-2</v>
          </cell>
          <cell r="O8039">
            <v>14550</v>
          </cell>
        </row>
        <row r="8040">
          <cell r="A8040" t="str">
            <v>Residential</v>
          </cell>
          <cell r="B8040">
            <v>23</v>
          </cell>
          <cell r="C8040" t="str">
            <v>All</v>
          </cell>
          <cell r="D8040" t="str">
            <v>All</v>
          </cell>
          <cell r="E8040" t="str">
            <v>Usage: Annual kwh&gt;=40000</v>
          </cell>
          <cell r="F8040">
            <v>79.948099999999997</v>
          </cell>
          <cell r="G8040">
            <v>2.2545489999999999</v>
          </cell>
          <cell r="H8040">
            <v>2.3145310000000001</v>
          </cell>
          <cell r="I8040">
            <v>-8.4584099999999995E-2</v>
          </cell>
          <cell r="J8040">
            <v>-3.4611099999999999E-2</v>
          </cell>
          <cell r="K8040">
            <v>0</v>
          </cell>
          <cell r="L8040">
            <v>3.4611099999999999E-2</v>
          </cell>
          <cell r="M8040">
            <v>8.4584099999999995E-2</v>
          </cell>
          <cell r="N8040">
            <v>8.4584099999999995E-2</v>
          </cell>
          <cell r="O8040">
            <v>14550</v>
          </cell>
        </row>
        <row r="8041">
          <cell r="A8041" t="str">
            <v>Residential</v>
          </cell>
          <cell r="B8041">
            <v>24</v>
          </cell>
          <cell r="C8041" t="str">
            <v>All</v>
          </cell>
          <cell r="D8041" t="str">
            <v>All</v>
          </cell>
          <cell r="E8041" t="str">
            <v>Usage: Annual kwh&gt;=40000</v>
          </cell>
          <cell r="F8041">
            <v>77.799700000000001</v>
          </cell>
          <cell r="G8041">
            <v>1.756286</v>
          </cell>
          <cell r="H8041">
            <v>1.7097150000000001</v>
          </cell>
          <cell r="I8041">
            <v>-8.2466600000000001E-2</v>
          </cell>
          <cell r="J8041">
            <v>-3.3744700000000002E-2</v>
          </cell>
          <cell r="K8041">
            <v>0</v>
          </cell>
          <cell r="L8041">
            <v>3.3744700000000002E-2</v>
          </cell>
          <cell r="M8041">
            <v>8.2466600000000001E-2</v>
          </cell>
          <cell r="N8041">
            <v>8.2466600000000001E-2</v>
          </cell>
          <cell r="O8041">
            <v>14550</v>
          </cell>
        </row>
        <row r="8042">
          <cell r="A8042" t="str">
            <v>Residential</v>
          </cell>
          <cell r="B8042">
            <v>1</v>
          </cell>
          <cell r="C8042" t="str">
            <v>All</v>
          </cell>
          <cell r="D8042" t="str">
            <v>PCT</v>
          </cell>
          <cell r="E8042" t="str">
            <v>ACs per customer: 1</v>
          </cell>
          <cell r="F8042">
            <v>70.878200000000007</v>
          </cell>
          <cell r="G8042">
            <v>0.79713149999999999</v>
          </cell>
          <cell r="H8042">
            <v>0.80684789999999995</v>
          </cell>
          <cell r="I8042">
            <v>-4.0706600000000003E-2</v>
          </cell>
          <cell r="J8042">
            <v>-1.6656799999999999E-2</v>
          </cell>
          <cell r="K8042">
            <v>0</v>
          </cell>
          <cell r="L8042">
            <v>1.6656799999999999E-2</v>
          </cell>
          <cell r="M8042">
            <v>4.0706600000000003E-2</v>
          </cell>
          <cell r="N8042">
            <v>4.0706600000000003E-2</v>
          </cell>
          <cell r="O8042">
            <v>20670</v>
          </cell>
        </row>
        <row r="8043">
          <cell r="A8043" t="str">
            <v>Residential</v>
          </cell>
          <cell r="B8043">
            <v>2</v>
          </cell>
          <cell r="C8043" t="str">
            <v>All</v>
          </cell>
          <cell r="D8043" t="str">
            <v>PCT</v>
          </cell>
          <cell r="E8043" t="str">
            <v>ACs per customer: 1</v>
          </cell>
          <cell r="F8043">
            <v>69.0762</v>
          </cell>
          <cell r="G8043">
            <v>0.68956729999999999</v>
          </cell>
          <cell r="H8043">
            <v>0.69161830000000002</v>
          </cell>
          <cell r="I8043">
            <v>-4.0299500000000002E-2</v>
          </cell>
          <cell r="J8043">
            <v>-1.64902E-2</v>
          </cell>
          <cell r="K8043">
            <v>0</v>
          </cell>
          <cell r="L8043">
            <v>1.64902E-2</v>
          </cell>
          <cell r="M8043">
            <v>4.0299500000000002E-2</v>
          </cell>
          <cell r="N8043">
            <v>4.0299500000000002E-2</v>
          </cell>
          <cell r="O8043">
            <v>20670</v>
          </cell>
        </row>
        <row r="8044">
          <cell r="A8044" t="str">
            <v>Residential</v>
          </cell>
          <cell r="B8044">
            <v>3</v>
          </cell>
          <cell r="C8044" t="str">
            <v>All</v>
          </cell>
          <cell r="D8044" t="str">
            <v>PCT</v>
          </cell>
          <cell r="E8044" t="str">
            <v>ACs per customer: 1</v>
          </cell>
          <cell r="F8044">
            <v>67.576800000000006</v>
          </cell>
          <cell r="G8044">
            <v>0.62026820000000005</v>
          </cell>
          <cell r="H8044">
            <v>0.61369870000000004</v>
          </cell>
          <cell r="I8044">
            <v>-3.9945599999999998E-2</v>
          </cell>
          <cell r="J8044">
            <v>-1.63454E-2</v>
          </cell>
          <cell r="K8044">
            <v>0</v>
          </cell>
          <cell r="L8044">
            <v>1.63454E-2</v>
          </cell>
          <cell r="M8044">
            <v>3.9945599999999998E-2</v>
          </cell>
          <cell r="N8044">
            <v>3.9945599999999998E-2</v>
          </cell>
          <cell r="O8044">
            <v>20670</v>
          </cell>
        </row>
        <row r="8045">
          <cell r="A8045" t="str">
            <v>Residential</v>
          </cell>
          <cell r="B8045">
            <v>4</v>
          </cell>
          <cell r="C8045" t="str">
            <v>All</v>
          </cell>
          <cell r="D8045" t="str">
            <v>PCT</v>
          </cell>
          <cell r="E8045" t="str">
            <v>ACs per customer: 1</v>
          </cell>
          <cell r="F8045">
            <v>66.539000000000001</v>
          </cell>
          <cell r="G8045">
            <v>0.59233740000000001</v>
          </cell>
          <cell r="H8045">
            <v>0.58635800000000005</v>
          </cell>
          <cell r="I8045">
            <v>-3.9763899999999998E-2</v>
          </cell>
          <cell r="J8045">
            <v>-1.6271000000000001E-2</v>
          </cell>
          <cell r="K8045">
            <v>0</v>
          </cell>
          <cell r="L8045">
            <v>1.6271000000000001E-2</v>
          </cell>
          <cell r="M8045">
            <v>3.9763899999999998E-2</v>
          </cell>
          <cell r="N8045">
            <v>3.9763899999999998E-2</v>
          </cell>
          <cell r="O8045">
            <v>20670</v>
          </cell>
        </row>
        <row r="8046">
          <cell r="A8046" t="str">
            <v>Residential</v>
          </cell>
          <cell r="B8046">
            <v>5</v>
          </cell>
          <cell r="C8046" t="str">
            <v>All</v>
          </cell>
          <cell r="D8046" t="str">
            <v>PCT</v>
          </cell>
          <cell r="E8046" t="str">
            <v>ACs per customer: 1</v>
          </cell>
          <cell r="F8046">
            <v>65.4011</v>
          </cell>
          <cell r="G8046">
            <v>0.59027050000000003</v>
          </cell>
          <cell r="H8046">
            <v>0.61813249999999997</v>
          </cell>
          <cell r="I8046">
            <v>-3.9686199999999998E-2</v>
          </cell>
          <cell r="J8046">
            <v>-1.6239300000000002E-2</v>
          </cell>
          <cell r="K8046">
            <v>0</v>
          </cell>
          <cell r="L8046">
            <v>1.6239300000000002E-2</v>
          </cell>
          <cell r="M8046">
            <v>3.9686199999999998E-2</v>
          </cell>
          <cell r="N8046">
            <v>3.9686199999999998E-2</v>
          </cell>
          <cell r="O8046">
            <v>20670</v>
          </cell>
        </row>
        <row r="8047">
          <cell r="A8047" t="str">
            <v>Residential</v>
          </cell>
          <cell r="B8047">
            <v>6</v>
          </cell>
          <cell r="C8047" t="str">
            <v>All</v>
          </cell>
          <cell r="D8047" t="str">
            <v>PCT</v>
          </cell>
          <cell r="E8047" t="str">
            <v>ACs per customer: 1</v>
          </cell>
          <cell r="F8047">
            <v>64.696700000000007</v>
          </cell>
          <cell r="G8047">
            <v>0.62944619999999996</v>
          </cell>
          <cell r="H8047">
            <v>0.66455070000000005</v>
          </cell>
          <cell r="I8047">
            <v>-3.9695399999999999E-2</v>
          </cell>
          <cell r="J8047">
            <v>-1.6243E-2</v>
          </cell>
          <cell r="K8047">
            <v>0</v>
          </cell>
          <cell r="L8047">
            <v>1.6243E-2</v>
          </cell>
          <cell r="M8047">
            <v>3.9695399999999999E-2</v>
          </cell>
          <cell r="N8047">
            <v>3.9695399999999999E-2</v>
          </cell>
          <cell r="O8047">
            <v>20670</v>
          </cell>
        </row>
        <row r="8048">
          <cell r="A8048" t="str">
            <v>Residential</v>
          </cell>
          <cell r="B8048">
            <v>7</v>
          </cell>
          <cell r="C8048" t="str">
            <v>All</v>
          </cell>
          <cell r="D8048" t="str">
            <v>PCT</v>
          </cell>
          <cell r="E8048" t="str">
            <v>ACs per customer: 1</v>
          </cell>
          <cell r="F8048">
            <v>63.720100000000002</v>
          </cell>
          <cell r="G8048">
            <v>0.738259</v>
          </cell>
          <cell r="H8048">
            <v>0.7703004</v>
          </cell>
          <cell r="I8048">
            <v>-3.9898200000000002E-2</v>
          </cell>
          <cell r="J8048">
            <v>-1.6326E-2</v>
          </cell>
          <cell r="K8048">
            <v>0</v>
          </cell>
          <cell r="L8048">
            <v>1.6326E-2</v>
          </cell>
          <cell r="M8048">
            <v>3.9898200000000002E-2</v>
          </cell>
          <cell r="N8048">
            <v>3.9898200000000002E-2</v>
          </cell>
          <cell r="O8048">
            <v>20670</v>
          </cell>
        </row>
        <row r="8049">
          <cell r="A8049" t="str">
            <v>Residential</v>
          </cell>
          <cell r="B8049">
            <v>8</v>
          </cell>
          <cell r="C8049" t="str">
            <v>All</v>
          </cell>
          <cell r="D8049" t="str">
            <v>PCT</v>
          </cell>
          <cell r="E8049" t="str">
            <v>ACs per customer: 1</v>
          </cell>
          <cell r="F8049">
            <v>64.739599999999996</v>
          </cell>
          <cell r="G8049">
            <v>0.79859069999999999</v>
          </cell>
          <cell r="H8049">
            <v>0.82612960000000002</v>
          </cell>
          <cell r="I8049">
            <v>-4.0201500000000001E-2</v>
          </cell>
          <cell r="J8049">
            <v>-1.6450099999999999E-2</v>
          </cell>
          <cell r="K8049">
            <v>0</v>
          </cell>
          <cell r="L8049">
            <v>1.6450099999999999E-2</v>
          </cell>
          <cell r="M8049">
            <v>4.0201500000000001E-2</v>
          </cell>
          <cell r="N8049">
            <v>4.0201500000000001E-2</v>
          </cell>
          <cell r="O8049">
            <v>20670</v>
          </cell>
        </row>
        <row r="8050">
          <cell r="A8050" t="str">
            <v>Residential</v>
          </cell>
          <cell r="B8050">
            <v>9</v>
          </cell>
          <cell r="C8050" t="str">
            <v>All</v>
          </cell>
          <cell r="D8050" t="str">
            <v>PCT</v>
          </cell>
          <cell r="E8050" t="str">
            <v>ACs per customer: 1</v>
          </cell>
          <cell r="F8050">
            <v>68.703299999999999</v>
          </cell>
          <cell r="G8050">
            <v>0.78313089999999996</v>
          </cell>
          <cell r="H8050">
            <v>0.81469080000000005</v>
          </cell>
          <cell r="I8050">
            <v>-4.0803399999999997E-2</v>
          </cell>
          <cell r="J8050">
            <v>-1.66964E-2</v>
          </cell>
          <cell r="K8050">
            <v>0</v>
          </cell>
          <cell r="L8050">
            <v>1.66964E-2</v>
          </cell>
          <cell r="M8050">
            <v>4.0803399999999997E-2</v>
          </cell>
          <cell r="N8050">
            <v>4.0803399999999997E-2</v>
          </cell>
          <cell r="O8050">
            <v>20670</v>
          </cell>
        </row>
        <row r="8051">
          <cell r="A8051" t="str">
            <v>Residential</v>
          </cell>
          <cell r="B8051">
            <v>10</v>
          </cell>
          <cell r="C8051" t="str">
            <v>All</v>
          </cell>
          <cell r="D8051" t="str">
            <v>PCT</v>
          </cell>
          <cell r="E8051" t="str">
            <v>ACs per customer: 1</v>
          </cell>
          <cell r="F8051">
            <v>73.294200000000004</v>
          </cell>
          <cell r="G8051">
            <v>0.83113210000000004</v>
          </cell>
          <cell r="H8051">
            <v>0.8284783</v>
          </cell>
          <cell r="I8051">
            <v>-4.1768600000000003E-2</v>
          </cell>
          <cell r="J8051">
            <v>-1.70914E-2</v>
          </cell>
          <cell r="K8051">
            <v>0</v>
          </cell>
          <cell r="L8051">
            <v>1.70914E-2</v>
          </cell>
          <cell r="M8051">
            <v>4.1768600000000003E-2</v>
          </cell>
          <cell r="N8051">
            <v>4.1768600000000003E-2</v>
          </cell>
          <cell r="O8051">
            <v>20670</v>
          </cell>
        </row>
        <row r="8052">
          <cell r="A8052" t="str">
            <v>Residential</v>
          </cell>
          <cell r="B8052">
            <v>11</v>
          </cell>
          <cell r="C8052" t="str">
            <v>All</v>
          </cell>
          <cell r="D8052" t="str">
            <v>PCT</v>
          </cell>
          <cell r="E8052" t="str">
            <v>ACs per customer: 1</v>
          </cell>
          <cell r="F8052">
            <v>78.316699999999997</v>
          </cell>
          <cell r="G8052">
            <v>0.89128870000000004</v>
          </cell>
          <cell r="H8052">
            <v>0.93353059999999999</v>
          </cell>
          <cell r="I8052">
            <v>-4.2094600000000003E-2</v>
          </cell>
          <cell r="J8052">
            <v>-1.7224799999999998E-2</v>
          </cell>
          <cell r="K8052">
            <v>0</v>
          </cell>
          <cell r="L8052">
            <v>1.7224799999999998E-2</v>
          </cell>
          <cell r="M8052">
            <v>4.2094600000000003E-2</v>
          </cell>
          <cell r="N8052">
            <v>4.2094600000000003E-2</v>
          </cell>
          <cell r="O8052">
            <v>20670</v>
          </cell>
        </row>
        <row r="8053">
          <cell r="A8053" t="str">
            <v>Residential</v>
          </cell>
          <cell r="B8053">
            <v>12</v>
          </cell>
          <cell r="C8053" t="str">
            <v>All</v>
          </cell>
          <cell r="D8053" t="str">
            <v>PCT</v>
          </cell>
          <cell r="E8053" t="str">
            <v>ACs per customer: 1</v>
          </cell>
          <cell r="F8053">
            <v>82.912099999999995</v>
          </cell>
          <cell r="G8053">
            <v>1.0011669999999999</v>
          </cell>
          <cell r="H8053">
            <v>1.0340560000000001</v>
          </cell>
          <cell r="I8053">
            <v>-4.2455E-2</v>
          </cell>
          <cell r="J8053">
            <v>-1.7372200000000001E-2</v>
          </cell>
          <cell r="K8053">
            <v>0</v>
          </cell>
          <cell r="L8053">
            <v>1.7372200000000001E-2</v>
          </cell>
          <cell r="M8053">
            <v>4.2455E-2</v>
          </cell>
          <cell r="N8053">
            <v>4.2455E-2</v>
          </cell>
          <cell r="O8053">
            <v>20670</v>
          </cell>
        </row>
        <row r="8054">
          <cell r="A8054" t="str">
            <v>Residential</v>
          </cell>
          <cell r="B8054">
            <v>13</v>
          </cell>
          <cell r="C8054" t="str">
            <v>All</v>
          </cell>
          <cell r="D8054" t="str">
            <v>PCT</v>
          </cell>
          <cell r="E8054" t="str">
            <v>ACs per customer: 1</v>
          </cell>
          <cell r="F8054">
            <v>86.440399999999997</v>
          </cell>
          <cell r="G8054">
            <v>1.170288</v>
          </cell>
          <cell r="H8054">
            <v>1.155961</v>
          </cell>
          <cell r="I8054">
            <v>-4.32897E-2</v>
          </cell>
          <cell r="J8054">
            <v>-1.7713799999999998E-2</v>
          </cell>
          <cell r="K8054">
            <v>0</v>
          </cell>
          <cell r="L8054">
            <v>1.7713799999999998E-2</v>
          </cell>
          <cell r="M8054">
            <v>4.32897E-2</v>
          </cell>
          <cell r="N8054">
            <v>4.32897E-2</v>
          </cell>
          <cell r="O8054">
            <v>20670</v>
          </cell>
        </row>
        <row r="8055">
          <cell r="A8055" t="str">
            <v>Residential</v>
          </cell>
          <cell r="B8055">
            <v>14</v>
          </cell>
          <cell r="C8055" t="str">
            <v>All</v>
          </cell>
          <cell r="D8055" t="str">
            <v>PCT</v>
          </cell>
          <cell r="E8055" t="str">
            <v>ACs per customer: 1</v>
          </cell>
          <cell r="F8055">
            <v>89.724500000000006</v>
          </cell>
          <cell r="G8055">
            <v>1.402674</v>
          </cell>
          <cell r="H8055">
            <v>1.3942589999999999</v>
          </cell>
          <cell r="I8055">
            <v>-4.4563800000000001E-2</v>
          </cell>
          <cell r="J8055">
            <v>-1.8235100000000001E-2</v>
          </cell>
          <cell r="K8055">
            <v>0</v>
          </cell>
          <cell r="L8055">
            <v>1.8235100000000001E-2</v>
          </cell>
          <cell r="M8055">
            <v>4.4563800000000001E-2</v>
          </cell>
          <cell r="N8055">
            <v>4.4563800000000001E-2</v>
          </cell>
          <cell r="O8055">
            <v>20670</v>
          </cell>
        </row>
        <row r="8056">
          <cell r="A8056" t="str">
            <v>Residential</v>
          </cell>
          <cell r="B8056">
            <v>15</v>
          </cell>
          <cell r="C8056" t="str">
            <v>All</v>
          </cell>
          <cell r="D8056" t="str">
            <v>PCT</v>
          </cell>
          <cell r="E8056" t="str">
            <v>ACs per customer: 1</v>
          </cell>
          <cell r="F8056">
            <v>92.6661</v>
          </cell>
          <cell r="G8056">
            <v>1.665103</v>
          </cell>
          <cell r="H8056">
            <v>1.6127149999999999</v>
          </cell>
          <cell r="I8056">
            <v>-4.4794599999999997E-2</v>
          </cell>
          <cell r="J8056">
            <v>-1.8329600000000001E-2</v>
          </cell>
          <cell r="K8056">
            <v>0</v>
          </cell>
          <cell r="L8056">
            <v>1.8329600000000001E-2</v>
          </cell>
          <cell r="M8056">
            <v>4.4794599999999997E-2</v>
          </cell>
          <cell r="N8056">
            <v>4.4794599999999997E-2</v>
          </cell>
          <cell r="O8056">
            <v>20670</v>
          </cell>
        </row>
        <row r="8057">
          <cell r="A8057" t="str">
            <v>Residential</v>
          </cell>
          <cell r="B8057">
            <v>16</v>
          </cell>
          <cell r="C8057" t="str">
            <v>All</v>
          </cell>
          <cell r="D8057" t="str">
            <v>PCT</v>
          </cell>
          <cell r="E8057" t="str">
            <v>ACs per customer: 1</v>
          </cell>
          <cell r="F8057">
            <v>94.670100000000005</v>
          </cell>
          <cell r="G8057">
            <v>1.9867459999999999</v>
          </cell>
          <cell r="H8057">
            <v>1.8396889999999999</v>
          </cell>
          <cell r="I8057">
            <v>-4.6403100000000003E-2</v>
          </cell>
          <cell r="J8057">
            <v>-1.8987799999999999E-2</v>
          </cell>
          <cell r="K8057">
            <v>0</v>
          </cell>
          <cell r="L8057">
            <v>1.8987799999999999E-2</v>
          </cell>
          <cell r="M8057">
            <v>4.6403100000000003E-2</v>
          </cell>
          <cell r="N8057">
            <v>4.6403100000000003E-2</v>
          </cell>
          <cell r="O8057">
            <v>20670</v>
          </cell>
        </row>
        <row r="8058">
          <cell r="A8058" t="str">
            <v>Residential</v>
          </cell>
          <cell r="B8058">
            <v>17</v>
          </cell>
          <cell r="C8058" t="str">
            <v>All</v>
          </cell>
          <cell r="D8058" t="str">
            <v>PCT</v>
          </cell>
          <cell r="E8058" t="str">
            <v>ACs per customer: 1</v>
          </cell>
          <cell r="F8058">
            <v>95.694299999999998</v>
          </cell>
          <cell r="G8058">
            <v>2.2678069999999999</v>
          </cell>
          <cell r="H8058">
            <v>1.9926649999999999</v>
          </cell>
          <cell r="I8058">
            <v>-4.7059499999999997E-2</v>
          </cell>
          <cell r="J8058">
            <v>-1.92563E-2</v>
          </cell>
          <cell r="K8058">
            <v>0</v>
          </cell>
          <cell r="L8058">
            <v>1.92563E-2</v>
          </cell>
          <cell r="M8058">
            <v>4.7059499999999997E-2</v>
          </cell>
          <cell r="N8058">
            <v>4.7059499999999997E-2</v>
          </cell>
          <cell r="O8058">
            <v>20670</v>
          </cell>
        </row>
        <row r="8059">
          <cell r="A8059" t="str">
            <v>Residential</v>
          </cell>
          <cell r="B8059">
            <v>18</v>
          </cell>
          <cell r="C8059" t="str">
            <v>All</v>
          </cell>
          <cell r="D8059" t="str">
            <v>PCT</v>
          </cell>
          <cell r="E8059" t="str">
            <v>ACs per customer: 1</v>
          </cell>
          <cell r="F8059">
            <v>95.084800000000001</v>
          </cell>
          <cell r="G8059">
            <v>2.4747460000000001</v>
          </cell>
          <cell r="H8059">
            <v>2.1547200000000002</v>
          </cell>
          <cell r="I8059">
            <v>-4.7988799999999998E-2</v>
          </cell>
          <cell r="J8059">
            <v>-1.9636600000000001E-2</v>
          </cell>
          <cell r="K8059">
            <v>0</v>
          </cell>
          <cell r="L8059">
            <v>1.9636600000000001E-2</v>
          </cell>
          <cell r="M8059">
            <v>4.7988799999999998E-2</v>
          </cell>
          <cell r="N8059">
            <v>4.7988799999999998E-2</v>
          </cell>
          <cell r="O8059">
            <v>20670</v>
          </cell>
        </row>
        <row r="8060">
          <cell r="A8060" t="str">
            <v>Residential</v>
          </cell>
          <cell r="B8060">
            <v>19</v>
          </cell>
          <cell r="C8060" t="str">
            <v>All</v>
          </cell>
          <cell r="D8060" t="str">
            <v>PCT</v>
          </cell>
          <cell r="E8060" t="str">
            <v>ACs per customer: 1</v>
          </cell>
          <cell r="F8060">
            <v>92.914199999999994</v>
          </cell>
          <cell r="G8060">
            <v>2.3979750000000002</v>
          </cell>
          <cell r="H8060">
            <v>2.2471399999999999</v>
          </cell>
          <cell r="I8060">
            <v>-4.6949400000000002E-2</v>
          </cell>
          <cell r="J8060">
            <v>-1.9211300000000001E-2</v>
          </cell>
          <cell r="K8060">
            <v>0</v>
          </cell>
          <cell r="L8060">
            <v>1.9211300000000001E-2</v>
          </cell>
          <cell r="M8060">
            <v>4.6949400000000002E-2</v>
          </cell>
          <cell r="N8060">
            <v>4.6949400000000002E-2</v>
          </cell>
          <cell r="O8060">
            <v>20670</v>
          </cell>
        </row>
        <row r="8061">
          <cell r="A8061" t="str">
            <v>Residential</v>
          </cell>
          <cell r="B8061">
            <v>20</v>
          </cell>
          <cell r="C8061" t="str">
            <v>All</v>
          </cell>
          <cell r="D8061" t="str">
            <v>PCT</v>
          </cell>
          <cell r="E8061" t="str">
            <v>ACs per customer: 1</v>
          </cell>
          <cell r="F8061">
            <v>89.316299999999998</v>
          </cell>
          <cell r="G8061">
            <v>2.2951800000000002</v>
          </cell>
          <cell r="H8061">
            <v>2.7435649999999998</v>
          </cell>
          <cell r="I8061">
            <v>-4.7860800000000002E-2</v>
          </cell>
          <cell r="J8061">
            <v>-1.95842E-2</v>
          </cell>
          <cell r="K8061">
            <v>0</v>
          </cell>
          <cell r="L8061">
            <v>1.95842E-2</v>
          </cell>
          <cell r="M8061">
            <v>4.7860800000000002E-2</v>
          </cell>
          <cell r="N8061">
            <v>4.7860800000000002E-2</v>
          </cell>
          <cell r="O8061">
            <v>20670</v>
          </cell>
        </row>
        <row r="8062">
          <cell r="A8062" t="str">
            <v>Residential</v>
          </cell>
          <cell r="B8062">
            <v>21</v>
          </cell>
          <cell r="C8062" t="str">
            <v>All</v>
          </cell>
          <cell r="D8062" t="str">
            <v>PCT</v>
          </cell>
          <cell r="E8062" t="str">
            <v>ACs per customer: 1</v>
          </cell>
          <cell r="F8062">
            <v>84.926199999999994</v>
          </cell>
          <cell r="G8062">
            <v>2.0309750000000002</v>
          </cell>
          <cell r="H8062">
            <v>2.4995660000000002</v>
          </cell>
          <cell r="I8062">
            <v>-4.6065000000000002E-2</v>
          </cell>
          <cell r="J8062">
            <v>-1.8849399999999999E-2</v>
          </cell>
          <cell r="K8062">
            <v>0</v>
          </cell>
          <cell r="L8062">
            <v>1.8849399999999999E-2</v>
          </cell>
          <cell r="M8062">
            <v>4.6065000000000002E-2</v>
          </cell>
          <cell r="N8062">
            <v>4.6065000000000002E-2</v>
          </cell>
          <cell r="O8062">
            <v>20670</v>
          </cell>
        </row>
        <row r="8063">
          <cell r="A8063" t="str">
            <v>Residential</v>
          </cell>
          <cell r="B8063">
            <v>22</v>
          </cell>
          <cell r="C8063" t="str">
            <v>All</v>
          </cell>
          <cell r="D8063" t="str">
            <v>PCT</v>
          </cell>
          <cell r="E8063" t="str">
            <v>ACs per customer: 1</v>
          </cell>
          <cell r="F8063">
            <v>82.134900000000002</v>
          </cell>
          <cell r="G8063">
            <v>1.7297579999999999</v>
          </cell>
          <cell r="H8063">
            <v>1.983436</v>
          </cell>
          <cell r="I8063">
            <v>-4.6236699999999999E-2</v>
          </cell>
          <cell r="J8063">
            <v>-1.8919700000000001E-2</v>
          </cell>
          <cell r="K8063">
            <v>0</v>
          </cell>
          <cell r="L8063">
            <v>1.8919700000000001E-2</v>
          </cell>
          <cell r="M8063">
            <v>4.6236699999999999E-2</v>
          </cell>
          <cell r="N8063">
            <v>4.6236699999999999E-2</v>
          </cell>
          <cell r="O8063">
            <v>20670</v>
          </cell>
        </row>
        <row r="8064">
          <cell r="A8064" t="str">
            <v>Residential</v>
          </cell>
          <cell r="B8064">
            <v>23</v>
          </cell>
          <cell r="C8064" t="str">
            <v>All</v>
          </cell>
          <cell r="D8064" t="str">
            <v>PCT</v>
          </cell>
          <cell r="E8064" t="str">
            <v>ACs per customer: 1</v>
          </cell>
          <cell r="F8064">
            <v>79.128399999999999</v>
          </cell>
          <cell r="G8064">
            <v>1.3663860000000001</v>
          </cell>
          <cell r="H8064">
            <v>1.5419039999999999</v>
          </cell>
          <cell r="I8064">
            <v>-4.4682600000000003E-2</v>
          </cell>
          <cell r="J8064">
            <v>-1.82837E-2</v>
          </cell>
          <cell r="K8064">
            <v>0</v>
          </cell>
          <cell r="L8064">
            <v>1.82837E-2</v>
          </cell>
          <cell r="M8064">
            <v>4.4682600000000003E-2</v>
          </cell>
          <cell r="N8064">
            <v>4.4682600000000003E-2</v>
          </cell>
          <cell r="O8064">
            <v>20670</v>
          </cell>
        </row>
        <row r="8065">
          <cell r="A8065" t="str">
            <v>Residential</v>
          </cell>
          <cell r="B8065">
            <v>24</v>
          </cell>
          <cell r="C8065" t="str">
            <v>All</v>
          </cell>
          <cell r="D8065" t="str">
            <v>PCT</v>
          </cell>
          <cell r="E8065" t="str">
            <v>ACs per customer: 1</v>
          </cell>
          <cell r="F8065">
            <v>77.072199999999995</v>
          </cell>
          <cell r="G8065">
            <v>1.086943</v>
          </cell>
          <cell r="H8065">
            <v>1.1819109999999999</v>
          </cell>
          <cell r="I8065">
            <v>-4.2851E-2</v>
          </cell>
          <cell r="J8065">
            <v>-1.7534299999999999E-2</v>
          </cell>
          <cell r="K8065">
            <v>0</v>
          </cell>
          <cell r="L8065">
            <v>1.7534299999999999E-2</v>
          </cell>
          <cell r="M8065">
            <v>4.2851E-2</v>
          </cell>
          <cell r="N8065">
            <v>4.2851E-2</v>
          </cell>
          <cell r="O8065">
            <v>20670</v>
          </cell>
        </row>
        <row r="8066">
          <cell r="A8066" t="str">
            <v>Residential</v>
          </cell>
          <cell r="B8066">
            <v>1</v>
          </cell>
          <cell r="C8066" t="str">
            <v>All</v>
          </cell>
          <cell r="D8066" t="str">
            <v>PCT</v>
          </cell>
          <cell r="E8066" t="str">
            <v>ACs per customer: 2-3</v>
          </cell>
          <cell r="F8066">
            <v>71.313100000000006</v>
          </cell>
          <cell r="G8066">
            <v>0.87819740000000002</v>
          </cell>
          <cell r="H8066">
            <v>1.174973</v>
          </cell>
          <cell r="I8066">
            <v>-0.19930529999999999</v>
          </cell>
          <cell r="J8066">
            <v>-8.1554100000000004E-2</v>
          </cell>
          <cell r="K8066">
            <v>0</v>
          </cell>
          <cell r="L8066">
            <v>8.1554100000000004E-2</v>
          </cell>
          <cell r="M8066">
            <v>0.19930529999999999</v>
          </cell>
          <cell r="N8066">
            <v>0.19930529999999999</v>
          </cell>
          <cell r="O8066">
            <v>2019</v>
          </cell>
        </row>
        <row r="8067">
          <cell r="A8067" t="str">
            <v>Residential</v>
          </cell>
          <cell r="B8067">
            <v>2</v>
          </cell>
          <cell r="C8067" t="str">
            <v>All</v>
          </cell>
          <cell r="D8067" t="str">
            <v>PCT</v>
          </cell>
          <cell r="E8067" t="str">
            <v>ACs per customer: 2-3</v>
          </cell>
          <cell r="F8067">
            <v>69.960400000000007</v>
          </cell>
          <cell r="G8067">
            <v>0.79284140000000003</v>
          </cell>
          <cell r="H8067">
            <v>0.91490190000000005</v>
          </cell>
          <cell r="I8067">
            <v>-0.1976609</v>
          </cell>
          <cell r="J8067">
            <v>-8.08812E-2</v>
          </cell>
          <cell r="K8067">
            <v>0</v>
          </cell>
          <cell r="L8067">
            <v>8.08812E-2</v>
          </cell>
          <cell r="M8067">
            <v>0.1976609</v>
          </cell>
          <cell r="N8067">
            <v>0.1976609</v>
          </cell>
          <cell r="O8067">
            <v>2019</v>
          </cell>
        </row>
        <row r="8068">
          <cell r="A8068" t="str">
            <v>Residential</v>
          </cell>
          <cell r="B8068">
            <v>3</v>
          </cell>
          <cell r="C8068" t="str">
            <v>All</v>
          </cell>
          <cell r="D8068" t="str">
            <v>PCT</v>
          </cell>
          <cell r="E8068" t="str">
            <v>ACs per customer: 2-3</v>
          </cell>
          <cell r="F8068">
            <v>68.286299999999997</v>
          </cell>
          <cell r="G8068">
            <v>0.79392589999999996</v>
          </cell>
          <cell r="H8068">
            <v>0.89302510000000002</v>
          </cell>
          <cell r="I8068">
            <v>-0.1959813</v>
          </cell>
          <cell r="J8068">
            <v>-8.0194000000000001E-2</v>
          </cell>
          <cell r="K8068">
            <v>0</v>
          </cell>
          <cell r="L8068">
            <v>8.0194000000000001E-2</v>
          </cell>
          <cell r="M8068">
            <v>0.1959813</v>
          </cell>
          <cell r="N8068">
            <v>0.1959813</v>
          </cell>
          <cell r="O8068">
            <v>2019</v>
          </cell>
        </row>
        <row r="8069">
          <cell r="A8069" t="str">
            <v>Residential</v>
          </cell>
          <cell r="B8069">
            <v>4</v>
          </cell>
          <cell r="C8069" t="str">
            <v>All</v>
          </cell>
          <cell r="D8069" t="str">
            <v>PCT</v>
          </cell>
          <cell r="E8069" t="str">
            <v>ACs per customer: 2-3</v>
          </cell>
          <cell r="F8069">
            <v>67.034800000000004</v>
          </cell>
          <cell r="G8069">
            <v>0.74697179999999996</v>
          </cell>
          <cell r="H8069">
            <v>0.85589720000000002</v>
          </cell>
          <cell r="I8069">
            <v>-0.19493289999999999</v>
          </cell>
          <cell r="J8069">
            <v>-7.9765000000000003E-2</v>
          </cell>
          <cell r="K8069">
            <v>0</v>
          </cell>
          <cell r="L8069">
            <v>7.9765000000000003E-2</v>
          </cell>
          <cell r="M8069">
            <v>0.19493289999999999</v>
          </cell>
          <cell r="N8069">
            <v>0.19493289999999999</v>
          </cell>
          <cell r="O8069">
            <v>2019</v>
          </cell>
        </row>
        <row r="8070">
          <cell r="A8070" t="str">
            <v>Residential</v>
          </cell>
          <cell r="B8070">
            <v>5</v>
          </cell>
          <cell r="C8070" t="str">
            <v>All</v>
          </cell>
          <cell r="D8070" t="str">
            <v>PCT</v>
          </cell>
          <cell r="E8070" t="str">
            <v>ACs per customer: 2-3</v>
          </cell>
          <cell r="F8070">
            <v>65.996099999999998</v>
          </cell>
          <cell r="G8070">
            <v>0.84622390000000003</v>
          </cell>
          <cell r="H8070">
            <v>0.98349240000000004</v>
          </cell>
          <cell r="I8070">
            <v>-0.1944891</v>
          </cell>
          <cell r="J8070">
            <v>-7.9583399999999999E-2</v>
          </cell>
          <cell r="K8070">
            <v>0</v>
          </cell>
          <cell r="L8070">
            <v>7.9583399999999999E-2</v>
          </cell>
          <cell r="M8070">
            <v>0.1944891</v>
          </cell>
          <cell r="N8070">
            <v>0.1944891</v>
          </cell>
          <cell r="O8070">
            <v>2019</v>
          </cell>
        </row>
        <row r="8071">
          <cell r="A8071" t="str">
            <v>Residential</v>
          </cell>
          <cell r="B8071">
            <v>6</v>
          </cell>
          <cell r="C8071" t="str">
            <v>All</v>
          </cell>
          <cell r="D8071" t="str">
            <v>PCT</v>
          </cell>
          <cell r="E8071" t="str">
            <v>ACs per customer: 2-3</v>
          </cell>
          <cell r="F8071">
            <v>65.358999999999995</v>
          </cell>
          <cell r="G8071">
            <v>0.90302830000000001</v>
          </cell>
          <cell r="H8071">
            <v>1.1271469999999999</v>
          </cell>
          <cell r="I8071">
            <v>-0.19434009999999999</v>
          </cell>
          <cell r="J8071">
            <v>-7.9522399999999993E-2</v>
          </cell>
          <cell r="K8071">
            <v>0</v>
          </cell>
          <cell r="L8071">
            <v>7.9522399999999993E-2</v>
          </cell>
          <cell r="M8071">
            <v>0.19434009999999999</v>
          </cell>
          <cell r="N8071">
            <v>0.19434009999999999</v>
          </cell>
          <cell r="O8071">
            <v>2019</v>
          </cell>
        </row>
        <row r="8072">
          <cell r="A8072" t="str">
            <v>Residential</v>
          </cell>
          <cell r="B8072">
            <v>7</v>
          </cell>
          <cell r="C8072" t="str">
            <v>All</v>
          </cell>
          <cell r="D8072" t="str">
            <v>PCT</v>
          </cell>
          <cell r="E8072" t="str">
            <v>ACs per customer: 2-3</v>
          </cell>
          <cell r="F8072">
            <v>64.302000000000007</v>
          </cell>
          <cell r="G8072">
            <v>0.99847859999999999</v>
          </cell>
          <cell r="H8072">
            <v>1.3173649999999999</v>
          </cell>
          <cell r="I8072">
            <v>-0.1959748</v>
          </cell>
          <cell r="J8072">
            <v>-8.0191299999999993E-2</v>
          </cell>
          <cell r="K8072">
            <v>0</v>
          </cell>
          <cell r="L8072">
            <v>8.0191299999999993E-2</v>
          </cell>
          <cell r="M8072">
            <v>0.1959748</v>
          </cell>
          <cell r="N8072">
            <v>0.1959748</v>
          </cell>
          <cell r="O8072">
            <v>2019</v>
          </cell>
        </row>
        <row r="8073">
          <cell r="A8073" t="str">
            <v>Residential</v>
          </cell>
          <cell r="B8073">
            <v>8</v>
          </cell>
          <cell r="C8073" t="str">
            <v>All</v>
          </cell>
          <cell r="D8073" t="str">
            <v>PCT</v>
          </cell>
          <cell r="E8073" t="str">
            <v>ACs per customer: 2-3</v>
          </cell>
          <cell r="F8073">
            <v>64.978200000000001</v>
          </cell>
          <cell r="G8073">
            <v>1.0129330000000001</v>
          </cell>
          <cell r="H8073">
            <v>1.2039120000000001</v>
          </cell>
          <cell r="I8073">
            <v>-0.19611700000000001</v>
          </cell>
          <cell r="J8073">
            <v>-8.0249500000000001E-2</v>
          </cell>
          <cell r="K8073">
            <v>0</v>
          </cell>
          <cell r="L8073">
            <v>8.0249500000000001E-2</v>
          </cell>
          <cell r="M8073">
            <v>0.19611700000000001</v>
          </cell>
          <cell r="N8073">
            <v>0.19611700000000001</v>
          </cell>
          <cell r="O8073">
            <v>2019</v>
          </cell>
        </row>
        <row r="8074">
          <cell r="A8074" t="str">
            <v>Residential</v>
          </cell>
          <cell r="B8074">
            <v>9</v>
          </cell>
          <cell r="C8074" t="str">
            <v>All</v>
          </cell>
          <cell r="D8074" t="str">
            <v>PCT</v>
          </cell>
          <cell r="E8074" t="str">
            <v>ACs per customer: 2-3</v>
          </cell>
          <cell r="F8074">
            <v>68.349999999999994</v>
          </cell>
          <cell r="G8074">
            <v>1.0181260000000001</v>
          </cell>
          <cell r="H8074">
            <v>1.134873</v>
          </cell>
          <cell r="I8074">
            <v>-0.1993936</v>
          </cell>
          <cell r="J8074">
            <v>-8.1590200000000002E-2</v>
          </cell>
          <cell r="K8074">
            <v>0</v>
          </cell>
          <cell r="L8074">
            <v>8.1590200000000002E-2</v>
          </cell>
          <cell r="M8074">
            <v>0.1993936</v>
          </cell>
          <cell r="N8074">
            <v>0.1993936</v>
          </cell>
          <cell r="O8074">
            <v>2019</v>
          </cell>
        </row>
        <row r="8075">
          <cell r="A8075" t="str">
            <v>Residential</v>
          </cell>
          <cell r="B8075">
            <v>10</v>
          </cell>
          <cell r="C8075" t="str">
            <v>All</v>
          </cell>
          <cell r="D8075" t="str">
            <v>PCT</v>
          </cell>
          <cell r="E8075" t="str">
            <v>ACs per customer: 2-3</v>
          </cell>
          <cell r="F8075">
            <v>72.536500000000004</v>
          </cell>
          <cell r="G8075">
            <v>1.046273</v>
          </cell>
          <cell r="H8075">
            <v>1.1469149999999999</v>
          </cell>
          <cell r="I8075">
            <v>-0.21102080000000001</v>
          </cell>
          <cell r="J8075">
            <v>-8.6347999999999994E-2</v>
          </cell>
          <cell r="K8075">
            <v>0</v>
          </cell>
          <cell r="L8075">
            <v>8.6347999999999994E-2</v>
          </cell>
          <cell r="M8075">
            <v>0.21102080000000001</v>
          </cell>
          <cell r="N8075">
            <v>0.21102080000000001</v>
          </cell>
          <cell r="O8075">
            <v>2019</v>
          </cell>
        </row>
        <row r="8076">
          <cell r="A8076" t="str">
            <v>Residential</v>
          </cell>
          <cell r="B8076">
            <v>11</v>
          </cell>
          <cell r="C8076" t="str">
            <v>All</v>
          </cell>
          <cell r="D8076" t="str">
            <v>PCT</v>
          </cell>
          <cell r="E8076" t="str">
            <v>ACs per customer: 2-3</v>
          </cell>
          <cell r="F8076">
            <v>77.442999999999998</v>
          </cell>
          <cell r="G8076">
            <v>1.0141929999999999</v>
          </cell>
          <cell r="H8076">
            <v>1.1798299999999999</v>
          </cell>
          <cell r="I8076">
            <v>-0.20900779999999999</v>
          </cell>
          <cell r="J8076">
            <v>-8.5524299999999998E-2</v>
          </cell>
          <cell r="K8076">
            <v>0</v>
          </cell>
          <cell r="L8076">
            <v>8.5524299999999998E-2</v>
          </cell>
          <cell r="M8076">
            <v>0.20900779999999999</v>
          </cell>
          <cell r="N8076">
            <v>0.20900779999999999</v>
          </cell>
          <cell r="O8076">
            <v>2019</v>
          </cell>
        </row>
        <row r="8077">
          <cell r="A8077" t="str">
            <v>Residential</v>
          </cell>
          <cell r="B8077">
            <v>12</v>
          </cell>
          <cell r="C8077" t="str">
            <v>All</v>
          </cell>
          <cell r="D8077" t="str">
            <v>PCT</v>
          </cell>
          <cell r="E8077" t="str">
            <v>ACs per customer: 2-3</v>
          </cell>
          <cell r="F8077">
            <v>82.064099999999996</v>
          </cell>
          <cell r="G8077">
            <v>1.09239</v>
          </cell>
          <cell r="H8077">
            <v>1.181902</v>
          </cell>
          <cell r="I8077">
            <v>-0.21435989999999999</v>
          </cell>
          <cell r="J8077">
            <v>-8.7714299999999995E-2</v>
          </cell>
          <cell r="K8077">
            <v>0</v>
          </cell>
          <cell r="L8077">
            <v>8.7714299999999995E-2</v>
          </cell>
          <cell r="M8077">
            <v>0.21435989999999999</v>
          </cell>
          <cell r="N8077">
            <v>0.21435989999999999</v>
          </cell>
          <cell r="O8077">
            <v>2019</v>
          </cell>
        </row>
        <row r="8078">
          <cell r="A8078" t="str">
            <v>Residential</v>
          </cell>
          <cell r="B8078">
            <v>13</v>
          </cell>
          <cell r="C8078" t="str">
            <v>All</v>
          </cell>
          <cell r="D8078" t="str">
            <v>PCT</v>
          </cell>
          <cell r="E8078" t="str">
            <v>ACs per customer: 2-3</v>
          </cell>
          <cell r="F8078">
            <v>85.704599999999999</v>
          </cell>
          <cell r="G8078">
            <v>1.3412710000000001</v>
          </cell>
          <cell r="H8078">
            <v>1.3873709999999999</v>
          </cell>
          <cell r="I8078">
            <v>-0.22334480000000001</v>
          </cell>
          <cell r="J8078">
            <v>-9.1390899999999997E-2</v>
          </cell>
          <cell r="K8078">
            <v>0</v>
          </cell>
          <cell r="L8078">
            <v>9.1390899999999997E-2</v>
          </cell>
          <cell r="M8078">
            <v>0.22334480000000001</v>
          </cell>
          <cell r="N8078">
            <v>0.22334480000000001</v>
          </cell>
          <cell r="O8078">
            <v>2019</v>
          </cell>
        </row>
        <row r="8079">
          <cell r="A8079" t="str">
            <v>Residential</v>
          </cell>
          <cell r="B8079">
            <v>14</v>
          </cell>
          <cell r="C8079" t="str">
            <v>All</v>
          </cell>
          <cell r="D8079" t="str">
            <v>PCT</v>
          </cell>
          <cell r="E8079" t="str">
            <v>ACs per customer: 2-3</v>
          </cell>
          <cell r="F8079">
            <v>89.010099999999994</v>
          </cell>
          <cell r="G8079">
            <v>1.4993320000000001</v>
          </cell>
          <cell r="H8079">
            <v>1.31192</v>
          </cell>
          <cell r="I8079">
            <v>-0.21846840000000001</v>
          </cell>
          <cell r="J8079">
            <v>-8.9395500000000003E-2</v>
          </cell>
          <cell r="K8079">
            <v>0</v>
          </cell>
          <cell r="L8079">
            <v>8.9395500000000003E-2</v>
          </cell>
          <cell r="M8079">
            <v>0.21846840000000001</v>
          </cell>
          <cell r="N8079">
            <v>0.21846840000000001</v>
          </cell>
          <cell r="O8079">
            <v>2019</v>
          </cell>
        </row>
        <row r="8080">
          <cell r="A8080" t="str">
            <v>Residential</v>
          </cell>
          <cell r="B8080">
            <v>15</v>
          </cell>
          <cell r="C8080" t="str">
            <v>All</v>
          </cell>
          <cell r="D8080" t="str">
            <v>PCT</v>
          </cell>
          <cell r="E8080" t="str">
            <v>ACs per customer: 2-3</v>
          </cell>
          <cell r="F8080">
            <v>92.054500000000004</v>
          </cell>
          <cell r="G8080">
            <v>1.7138310000000001</v>
          </cell>
          <cell r="H8080">
            <v>1.599993</v>
          </cell>
          <cell r="I8080">
            <v>-0.21824450000000001</v>
          </cell>
          <cell r="J8080">
            <v>-8.9303900000000005E-2</v>
          </cell>
          <cell r="K8080">
            <v>0</v>
          </cell>
          <cell r="L8080">
            <v>8.9303900000000005E-2</v>
          </cell>
          <cell r="M8080">
            <v>0.21824450000000001</v>
          </cell>
          <cell r="N8080">
            <v>0.21824450000000001</v>
          </cell>
          <cell r="O8080">
            <v>2019</v>
          </cell>
        </row>
        <row r="8081">
          <cell r="A8081" t="str">
            <v>Residential</v>
          </cell>
          <cell r="B8081">
            <v>16</v>
          </cell>
          <cell r="C8081" t="str">
            <v>All</v>
          </cell>
          <cell r="D8081" t="str">
            <v>PCT</v>
          </cell>
          <cell r="E8081" t="str">
            <v>ACs per customer: 2-3</v>
          </cell>
          <cell r="F8081">
            <v>94.22</v>
          </cell>
          <cell r="G8081">
            <v>2.0896370000000002</v>
          </cell>
          <cell r="H8081">
            <v>1.996149</v>
          </cell>
          <cell r="I8081">
            <v>-0.22412760000000001</v>
          </cell>
          <cell r="J8081">
            <v>-9.1711200000000007E-2</v>
          </cell>
          <cell r="K8081">
            <v>0</v>
          </cell>
          <cell r="L8081">
            <v>9.1711200000000007E-2</v>
          </cell>
          <cell r="M8081">
            <v>0.22412760000000001</v>
          </cell>
          <cell r="N8081">
            <v>0.22412760000000001</v>
          </cell>
          <cell r="O8081">
            <v>2019</v>
          </cell>
        </row>
        <row r="8082">
          <cell r="A8082" t="str">
            <v>Residential</v>
          </cell>
          <cell r="B8082">
            <v>17</v>
          </cell>
          <cell r="C8082" t="str">
            <v>All</v>
          </cell>
          <cell r="D8082" t="str">
            <v>PCT</v>
          </cell>
          <cell r="E8082" t="str">
            <v>ACs per customer: 2-3</v>
          </cell>
          <cell r="F8082">
            <v>95.412899999999993</v>
          </cell>
          <cell r="G8082">
            <v>2.4530419999999999</v>
          </cell>
          <cell r="H8082">
            <v>2.3910939999999998</v>
          </cell>
          <cell r="I8082">
            <v>-0.22751060000000001</v>
          </cell>
          <cell r="J8082">
            <v>-9.3095499999999998E-2</v>
          </cell>
          <cell r="K8082">
            <v>0</v>
          </cell>
          <cell r="L8082">
            <v>9.3095499999999998E-2</v>
          </cell>
          <cell r="M8082">
            <v>0.22751060000000001</v>
          </cell>
          <cell r="N8082">
            <v>0.22751060000000001</v>
          </cell>
          <cell r="O8082">
            <v>2019</v>
          </cell>
        </row>
        <row r="8083">
          <cell r="A8083" t="str">
            <v>Residential</v>
          </cell>
          <cell r="B8083">
            <v>18</v>
          </cell>
          <cell r="C8083" t="str">
            <v>All</v>
          </cell>
          <cell r="D8083" t="str">
            <v>PCT</v>
          </cell>
          <cell r="E8083" t="str">
            <v>ACs per customer: 2-3</v>
          </cell>
          <cell r="F8083">
            <v>94.613600000000005</v>
          </cell>
          <cell r="G8083">
            <v>2.7289490000000001</v>
          </cell>
          <cell r="H8083">
            <v>2.5856840000000001</v>
          </cell>
          <cell r="I8083">
            <v>-0.2280616</v>
          </cell>
          <cell r="J8083">
            <v>-9.3321000000000001E-2</v>
          </cell>
          <cell r="K8083">
            <v>0</v>
          </cell>
          <cell r="L8083">
            <v>9.3321000000000001E-2</v>
          </cell>
          <cell r="M8083">
            <v>0.2280616</v>
          </cell>
          <cell r="N8083">
            <v>0.2280616</v>
          </cell>
          <cell r="O8083">
            <v>2019</v>
          </cell>
        </row>
        <row r="8084">
          <cell r="A8084" t="str">
            <v>Residential</v>
          </cell>
          <cell r="B8084">
            <v>19</v>
          </cell>
          <cell r="C8084" t="str">
            <v>All</v>
          </cell>
          <cell r="D8084" t="str">
            <v>PCT</v>
          </cell>
          <cell r="E8084" t="str">
            <v>ACs per customer: 2-3</v>
          </cell>
          <cell r="F8084">
            <v>92.318600000000004</v>
          </cell>
          <cell r="G8084">
            <v>2.7429969999999999</v>
          </cell>
          <cell r="H8084">
            <v>3.1175799999999998</v>
          </cell>
          <cell r="I8084">
            <v>-0.23350129999999999</v>
          </cell>
          <cell r="J8084">
            <v>-9.5546800000000001E-2</v>
          </cell>
          <cell r="K8084">
            <v>0</v>
          </cell>
          <cell r="L8084">
            <v>9.5546800000000001E-2</v>
          </cell>
          <cell r="M8084">
            <v>0.23350129999999999</v>
          </cell>
          <cell r="N8084">
            <v>0.23350129999999999</v>
          </cell>
          <cell r="O8084">
            <v>2019</v>
          </cell>
        </row>
        <row r="8085">
          <cell r="A8085" t="str">
            <v>Residential</v>
          </cell>
          <cell r="B8085">
            <v>20</v>
          </cell>
          <cell r="C8085" t="str">
            <v>All</v>
          </cell>
          <cell r="D8085" t="str">
            <v>PCT</v>
          </cell>
          <cell r="E8085" t="str">
            <v>ACs per customer: 2-3</v>
          </cell>
          <cell r="F8085">
            <v>89.124700000000004</v>
          </cell>
          <cell r="G8085">
            <v>2.6252499999999999</v>
          </cell>
          <cell r="H8085">
            <v>3.8476379999999999</v>
          </cell>
          <cell r="I8085">
            <v>-0.23925009999999999</v>
          </cell>
          <cell r="J8085">
            <v>-9.7899200000000006E-2</v>
          </cell>
          <cell r="K8085">
            <v>0</v>
          </cell>
          <cell r="L8085">
            <v>9.7899200000000006E-2</v>
          </cell>
          <cell r="M8085">
            <v>0.23925009999999999</v>
          </cell>
          <cell r="N8085">
            <v>0.23925009999999999</v>
          </cell>
          <cell r="O8085">
            <v>2019</v>
          </cell>
        </row>
        <row r="8086">
          <cell r="A8086" t="str">
            <v>Residential</v>
          </cell>
          <cell r="B8086">
            <v>21</v>
          </cell>
          <cell r="C8086" t="str">
            <v>All</v>
          </cell>
          <cell r="D8086" t="str">
            <v>PCT</v>
          </cell>
          <cell r="E8086" t="str">
            <v>ACs per customer: 2-3</v>
          </cell>
          <cell r="F8086">
            <v>84.836799999999997</v>
          </cell>
          <cell r="G8086">
            <v>2.4205670000000001</v>
          </cell>
          <cell r="H8086">
            <v>4.0516449999999997</v>
          </cell>
          <cell r="I8086">
            <v>-0.22797919999999999</v>
          </cell>
          <cell r="J8086">
            <v>-9.3287300000000004E-2</v>
          </cell>
          <cell r="K8086">
            <v>0</v>
          </cell>
          <cell r="L8086">
            <v>9.3287300000000004E-2</v>
          </cell>
          <cell r="M8086">
            <v>0.22797919999999999</v>
          </cell>
          <cell r="N8086">
            <v>0.22797919999999999</v>
          </cell>
          <cell r="O8086">
            <v>2019</v>
          </cell>
        </row>
        <row r="8087">
          <cell r="A8087" t="str">
            <v>Residential</v>
          </cell>
          <cell r="B8087">
            <v>22</v>
          </cell>
          <cell r="C8087" t="str">
            <v>All</v>
          </cell>
          <cell r="D8087" t="str">
            <v>PCT</v>
          </cell>
          <cell r="E8087" t="str">
            <v>ACs per customer: 2-3</v>
          </cell>
          <cell r="F8087">
            <v>82.203500000000005</v>
          </cell>
          <cell r="G8087">
            <v>2.0257100000000001</v>
          </cell>
          <cell r="H8087">
            <v>3.0392440000000001</v>
          </cell>
          <cell r="I8087">
            <v>-0.2266483</v>
          </cell>
          <cell r="J8087">
            <v>-9.2742599999999994E-2</v>
          </cell>
          <cell r="K8087">
            <v>0</v>
          </cell>
          <cell r="L8087">
            <v>9.2742599999999994E-2</v>
          </cell>
          <cell r="M8087">
            <v>0.2266483</v>
          </cell>
          <cell r="N8087">
            <v>0.2266483</v>
          </cell>
          <cell r="O8087">
            <v>2019</v>
          </cell>
        </row>
        <row r="8088">
          <cell r="A8088" t="str">
            <v>Residential</v>
          </cell>
          <cell r="B8088">
            <v>23</v>
          </cell>
          <cell r="C8088" t="str">
            <v>All</v>
          </cell>
          <cell r="D8088" t="str">
            <v>PCT</v>
          </cell>
          <cell r="E8088" t="str">
            <v>ACs per customer: 2-3</v>
          </cell>
          <cell r="F8088">
            <v>79.376999999999995</v>
          </cell>
          <cell r="G8088">
            <v>1.5544210000000001</v>
          </cell>
          <cell r="H8088">
            <v>2.426183</v>
          </cell>
          <cell r="I8088">
            <v>-0.21795310000000001</v>
          </cell>
          <cell r="J8088">
            <v>-8.9184600000000003E-2</v>
          </cell>
          <cell r="K8088">
            <v>0</v>
          </cell>
          <cell r="L8088">
            <v>8.9184600000000003E-2</v>
          </cell>
          <cell r="M8088">
            <v>0.21795310000000001</v>
          </cell>
          <cell r="N8088">
            <v>0.21795310000000001</v>
          </cell>
          <cell r="O8088">
            <v>2019</v>
          </cell>
        </row>
        <row r="8089">
          <cell r="A8089" t="str">
            <v>Residential</v>
          </cell>
          <cell r="B8089">
            <v>24</v>
          </cell>
          <cell r="C8089" t="str">
            <v>All</v>
          </cell>
          <cell r="D8089" t="str">
            <v>PCT</v>
          </cell>
          <cell r="E8089" t="str">
            <v>ACs per customer: 2-3</v>
          </cell>
          <cell r="F8089">
            <v>77.481499999999997</v>
          </cell>
          <cell r="G8089">
            <v>1.099837</v>
          </cell>
          <cell r="H8089">
            <v>1.736739</v>
          </cell>
          <cell r="I8089">
            <v>-0.21552550000000001</v>
          </cell>
          <cell r="J8089">
            <v>-8.81913E-2</v>
          </cell>
          <cell r="K8089">
            <v>0</v>
          </cell>
          <cell r="L8089">
            <v>8.81913E-2</v>
          </cell>
          <cell r="M8089">
            <v>0.21552550000000001</v>
          </cell>
          <cell r="N8089">
            <v>0.21552550000000001</v>
          </cell>
          <cell r="O8089">
            <v>2019</v>
          </cell>
        </row>
        <row r="8090">
          <cell r="A8090" t="str">
            <v>Residential</v>
          </cell>
          <cell r="B8090">
            <v>1</v>
          </cell>
          <cell r="C8090" t="str">
            <v>All</v>
          </cell>
          <cell r="D8090" t="str">
            <v>PCT</v>
          </cell>
          <cell r="E8090" t="str">
            <v>All</v>
          </cell>
          <cell r="F8090">
            <v>70.904499999999999</v>
          </cell>
          <cell r="G8090">
            <v>0.80215590000000003</v>
          </cell>
          <cell r="H8090">
            <v>0.82915050000000001</v>
          </cell>
          <cell r="I8090">
            <v>-4.0101499999999998E-2</v>
          </cell>
          <cell r="J8090">
            <v>-1.6409199999999999E-2</v>
          </cell>
          <cell r="K8090">
            <v>0</v>
          </cell>
          <cell r="L8090">
            <v>1.6409199999999999E-2</v>
          </cell>
          <cell r="M8090">
            <v>4.0101499999999998E-2</v>
          </cell>
          <cell r="N8090">
            <v>4.0101499999999998E-2</v>
          </cell>
          <cell r="O8090">
            <v>22709</v>
          </cell>
        </row>
        <row r="8091">
          <cell r="A8091" t="str">
            <v>Residential</v>
          </cell>
          <cell r="B8091">
            <v>2</v>
          </cell>
          <cell r="C8091" t="str">
            <v>All</v>
          </cell>
          <cell r="D8091" t="str">
            <v>PCT</v>
          </cell>
          <cell r="E8091" t="str">
            <v>All</v>
          </cell>
          <cell r="F8091">
            <v>69.129800000000003</v>
          </cell>
          <cell r="G8091">
            <v>0.69623219999999997</v>
          </cell>
          <cell r="H8091">
            <v>0.70514580000000004</v>
          </cell>
          <cell r="I8091">
            <v>-3.97068E-2</v>
          </cell>
          <cell r="J8091">
            <v>-1.62477E-2</v>
          </cell>
          <cell r="K8091">
            <v>0</v>
          </cell>
          <cell r="L8091">
            <v>1.62477E-2</v>
          </cell>
          <cell r="M8091">
            <v>3.97068E-2</v>
          </cell>
          <cell r="N8091">
            <v>3.97068E-2</v>
          </cell>
          <cell r="O8091">
            <v>22709</v>
          </cell>
        </row>
        <row r="8092">
          <cell r="A8092" t="str">
            <v>Residential</v>
          </cell>
          <cell r="B8092">
            <v>3</v>
          </cell>
          <cell r="C8092" t="str">
            <v>All</v>
          </cell>
          <cell r="D8092" t="str">
            <v>PCT</v>
          </cell>
          <cell r="E8092" t="str">
            <v>All</v>
          </cell>
          <cell r="F8092">
            <v>67.619799999999998</v>
          </cell>
          <cell r="G8092">
            <v>0.63191220000000003</v>
          </cell>
          <cell r="H8092">
            <v>0.63062149999999995</v>
          </cell>
          <cell r="I8092">
            <v>-3.9359199999999997E-2</v>
          </cell>
          <cell r="J8092">
            <v>-1.6105399999999999E-2</v>
          </cell>
          <cell r="K8092">
            <v>0</v>
          </cell>
          <cell r="L8092">
            <v>1.6105399999999999E-2</v>
          </cell>
          <cell r="M8092">
            <v>3.9359199999999997E-2</v>
          </cell>
          <cell r="N8092">
            <v>3.9359199999999997E-2</v>
          </cell>
          <cell r="O8092">
            <v>22709</v>
          </cell>
        </row>
        <row r="8093">
          <cell r="A8093" t="str">
            <v>Residential</v>
          </cell>
          <cell r="B8093">
            <v>4</v>
          </cell>
          <cell r="C8093" t="str">
            <v>All</v>
          </cell>
          <cell r="D8093" t="str">
            <v>PCT</v>
          </cell>
          <cell r="E8093" t="str">
            <v>All</v>
          </cell>
          <cell r="F8093">
            <v>66.569000000000003</v>
          </cell>
          <cell r="G8093">
            <v>0.60267349999999997</v>
          </cell>
          <cell r="H8093">
            <v>0.6026878</v>
          </cell>
          <cell r="I8093">
            <v>-3.9177200000000002E-2</v>
          </cell>
          <cell r="J8093">
            <v>-1.6031E-2</v>
          </cell>
          <cell r="K8093">
            <v>0</v>
          </cell>
          <cell r="L8093">
            <v>1.6031E-2</v>
          </cell>
          <cell r="M8093">
            <v>3.9177200000000002E-2</v>
          </cell>
          <cell r="N8093">
            <v>3.9177200000000002E-2</v>
          </cell>
          <cell r="O8093">
            <v>22709</v>
          </cell>
        </row>
        <row r="8094">
          <cell r="A8094" t="str">
            <v>Residential</v>
          </cell>
          <cell r="B8094">
            <v>5</v>
          </cell>
          <cell r="C8094" t="str">
            <v>All</v>
          </cell>
          <cell r="D8094" t="str">
            <v>PCT</v>
          </cell>
          <cell r="E8094" t="str">
            <v>All</v>
          </cell>
          <cell r="F8094">
            <v>65.437200000000004</v>
          </cell>
          <cell r="G8094">
            <v>0.60769499999999999</v>
          </cell>
          <cell r="H8094">
            <v>0.64026760000000005</v>
          </cell>
          <cell r="I8094">
            <v>-3.9099599999999998E-2</v>
          </cell>
          <cell r="J8094">
            <v>-1.5999200000000002E-2</v>
          </cell>
          <cell r="K8094">
            <v>0</v>
          </cell>
          <cell r="L8094">
            <v>1.5999200000000002E-2</v>
          </cell>
          <cell r="M8094">
            <v>3.9099599999999998E-2</v>
          </cell>
          <cell r="N8094">
            <v>3.9099599999999998E-2</v>
          </cell>
          <cell r="O8094">
            <v>22709</v>
          </cell>
        </row>
        <row r="8095">
          <cell r="A8095" t="str">
            <v>Residential</v>
          </cell>
          <cell r="B8095">
            <v>6</v>
          </cell>
          <cell r="C8095" t="str">
            <v>All</v>
          </cell>
          <cell r="D8095" t="str">
            <v>PCT</v>
          </cell>
          <cell r="E8095" t="str">
            <v>All</v>
          </cell>
          <cell r="F8095">
            <v>64.736900000000006</v>
          </cell>
          <cell r="G8095">
            <v>0.64807210000000004</v>
          </cell>
          <cell r="H8095">
            <v>0.69257679999999999</v>
          </cell>
          <cell r="I8095">
            <v>-3.9105000000000001E-2</v>
          </cell>
          <cell r="J8095">
            <v>-1.6001499999999998E-2</v>
          </cell>
          <cell r="K8095">
            <v>0</v>
          </cell>
          <cell r="L8095">
            <v>1.6001499999999998E-2</v>
          </cell>
          <cell r="M8095">
            <v>3.9105000000000001E-2</v>
          </cell>
          <cell r="N8095">
            <v>3.9105000000000001E-2</v>
          </cell>
          <cell r="O8095">
            <v>22709</v>
          </cell>
        </row>
        <row r="8096">
          <cell r="A8096" t="str">
            <v>Residential</v>
          </cell>
          <cell r="B8096">
            <v>7</v>
          </cell>
          <cell r="C8096" t="str">
            <v>All</v>
          </cell>
          <cell r="D8096" t="str">
            <v>PCT</v>
          </cell>
          <cell r="E8096" t="str">
            <v>All</v>
          </cell>
          <cell r="F8096">
            <v>63.755400000000002</v>
          </cell>
          <cell r="G8096">
            <v>0.75586200000000003</v>
          </cell>
          <cell r="H8096">
            <v>0.80344400000000005</v>
          </cell>
          <cell r="I8096">
            <v>-3.93166E-2</v>
          </cell>
          <cell r="J8096">
            <v>-1.6088000000000002E-2</v>
          </cell>
          <cell r="K8096">
            <v>0</v>
          </cell>
          <cell r="L8096">
            <v>1.6088000000000002E-2</v>
          </cell>
          <cell r="M8096">
            <v>3.93166E-2</v>
          </cell>
          <cell r="N8096">
            <v>3.93166E-2</v>
          </cell>
          <cell r="O8096">
            <v>22709</v>
          </cell>
        </row>
        <row r="8097">
          <cell r="A8097" t="str">
            <v>Residential</v>
          </cell>
          <cell r="B8097">
            <v>8</v>
          </cell>
          <cell r="C8097" t="str">
            <v>All</v>
          </cell>
          <cell r="D8097" t="str">
            <v>PCT</v>
          </cell>
          <cell r="E8097" t="str">
            <v>All</v>
          </cell>
          <cell r="F8097">
            <v>64.754000000000005</v>
          </cell>
          <cell r="G8097">
            <v>0.81293590000000004</v>
          </cell>
          <cell r="H8097">
            <v>0.84901729999999997</v>
          </cell>
          <cell r="I8097">
            <v>-3.9590899999999998E-2</v>
          </cell>
          <cell r="J8097">
            <v>-1.6200300000000001E-2</v>
          </cell>
          <cell r="K8097">
            <v>0</v>
          </cell>
          <cell r="L8097">
            <v>1.6200300000000001E-2</v>
          </cell>
          <cell r="M8097">
            <v>3.9590899999999998E-2</v>
          </cell>
          <cell r="N8097">
            <v>3.9590899999999998E-2</v>
          </cell>
          <cell r="O8097">
            <v>22709</v>
          </cell>
        </row>
        <row r="8098">
          <cell r="A8098" t="str">
            <v>Residential</v>
          </cell>
          <cell r="B8098">
            <v>9</v>
          </cell>
          <cell r="C8098" t="str">
            <v>All</v>
          </cell>
          <cell r="D8098" t="str">
            <v>PCT</v>
          </cell>
          <cell r="E8098" t="str">
            <v>All</v>
          </cell>
          <cell r="F8098">
            <v>68.681899999999999</v>
          </cell>
          <cell r="G8098">
            <v>0.79893340000000002</v>
          </cell>
          <cell r="H8098">
            <v>0.83408879999999996</v>
          </cell>
          <cell r="I8098">
            <v>-4.0189799999999998E-2</v>
          </cell>
          <cell r="J8098">
            <v>-1.64453E-2</v>
          </cell>
          <cell r="K8098">
            <v>0</v>
          </cell>
          <cell r="L8098">
            <v>1.64453E-2</v>
          </cell>
          <cell r="M8098">
            <v>4.0189799999999998E-2</v>
          </cell>
          <cell r="N8098">
            <v>4.0189799999999998E-2</v>
          </cell>
          <cell r="O8098">
            <v>22709</v>
          </cell>
        </row>
        <row r="8099">
          <cell r="A8099" t="str">
            <v>Residential</v>
          </cell>
          <cell r="B8099">
            <v>10</v>
          </cell>
          <cell r="C8099" t="str">
            <v>All</v>
          </cell>
          <cell r="D8099" t="str">
            <v>PCT</v>
          </cell>
          <cell r="E8099" t="str">
            <v>All</v>
          </cell>
          <cell r="F8099">
            <v>73.2483</v>
          </cell>
          <cell r="G8099">
            <v>0.8455068</v>
          </cell>
          <cell r="H8099">
            <v>0.84777060000000004</v>
          </cell>
          <cell r="I8099">
            <v>-4.1268300000000001E-2</v>
          </cell>
          <cell r="J8099">
            <v>-1.6886600000000002E-2</v>
          </cell>
          <cell r="K8099">
            <v>0</v>
          </cell>
          <cell r="L8099">
            <v>1.6886600000000002E-2</v>
          </cell>
          <cell r="M8099">
            <v>4.1268300000000001E-2</v>
          </cell>
          <cell r="N8099">
            <v>4.1268300000000001E-2</v>
          </cell>
          <cell r="O8099">
            <v>22709</v>
          </cell>
        </row>
        <row r="8100">
          <cell r="A8100" t="str">
            <v>Residential</v>
          </cell>
          <cell r="B8100">
            <v>11</v>
          </cell>
          <cell r="C8100" t="str">
            <v>All</v>
          </cell>
          <cell r="D8100" t="str">
            <v>PCT</v>
          </cell>
          <cell r="E8100" t="str">
            <v>All</v>
          </cell>
          <cell r="F8100">
            <v>78.2637</v>
          </cell>
          <cell r="G8100">
            <v>0.89916320000000005</v>
          </cell>
          <cell r="H8100">
            <v>0.94845239999999997</v>
          </cell>
          <cell r="I8100">
            <v>-4.1522299999999998E-2</v>
          </cell>
          <cell r="J8100">
            <v>-1.6990600000000002E-2</v>
          </cell>
          <cell r="K8100">
            <v>0</v>
          </cell>
          <cell r="L8100">
            <v>1.6990600000000002E-2</v>
          </cell>
          <cell r="M8100">
            <v>4.1522299999999998E-2</v>
          </cell>
          <cell r="N8100">
            <v>4.1522299999999998E-2</v>
          </cell>
          <cell r="O8100">
            <v>22709</v>
          </cell>
        </row>
        <row r="8101">
          <cell r="A8101" t="str">
            <v>Residential</v>
          </cell>
          <cell r="B8101">
            <v>12</v>
          </cell>
          <cell r="C8101" t="str">
            <v>All</v>
          </cell>
          <cell r="D8101" t="str">
            <v>PCT</v>
          </cell>
          <cell r="E8101" t="str">
            <v>All</v>
          </cell>
          <cell r="F8101">
            <v>82.860699999999994</v>
          </cell>
          <cell r="G8101">
            <v>1.006737</v>
          </cell>
          <cell r="H8101">
            <v>1.043013</v>
          </cell>
          <cell r="I8101">
            <v>-4.1944000000000002E-2</v>
          </cell>
          <cell r="J8101">
            <v>-1.71632E-2</v>
          </cell>
          <cell r="K8101">
            <v>0</v>
          </cell>
          <cell r="L8101">
            <v>1.71632E-2</v>
          </cell>
          <cell r="M8101">
            <v>4.1944000000000002E-2</v>
          </cell>
          <cell r="N8101">
            <v>4.1944000000000002E-2</v>
          </cell>
          <cell r="O8101">
            <v>22709</v>
          </cell>
        </row>
        <row r="8102">
          <cell r="A8102" t="str">
            <v>Residential</v>
          </cell>
          <cell r="B8102">
            <v>13</v>
          </cell>
          <cell r="C8102" t="str">
            <v>All</v>
          </cell>
          <cell r="D8102" t="str">
            <v>PCT</v>
          </cell>
          <cell r="E8102" t="str">
            <v>All</v>
          </cell>
          <cell r="F8102">
            <v>86.395799999999994</v>
          </cell>
          <cell r="G8102">
            <v>1.1813</v>
          </cell>
          <cell r="H8102">
            <v>1.1699809999999999</v>
          </cell>
          <cell r="I8102">
            <v>-4.2859000000000001E-2</v>
          </cell>
          <cell r="J8102">
            <v>-1.75376E-2</v>
          </cell>
          <cell r="K8102">
            <v>0</v>
          </cell>
          <cell r="L8102">
            <v>1.75376E-2</v>
          </cell>
          <cell r="M8102">
            <v>4.2859000000000001E-2</v>
          </cell>
          <cell r="N8102">
            <v>4.2859000000000001E-2</v>
          </cell>
          <cell r="O8102">
            <v>22709</v>
          </cell>
        </row>
        <row r="8103">
          <cell r="A8103" t="str">
            <v>Residential</v>
          </cell>
          <cell r="B8103">
            <v>14</v>
          </cell>
          <cell r="C8103" t="str">
            <v>All</v>
          </cell>
          <cell r="D8103" t="str">
            <v>PCT</v>
          </cell>
          <cell r="E8103" t="str">
            <v>All</v>
          </cell>
          <cell r="F8103">
            <v>89.681200000000004</v>
          </cell>
          <cell r="G8103">
            <v>1.408299</v>
          </cell>
          <cell r="H8103">
            <v>1.3892709999999999</v>
          </cell>
          <cell r="I8103">
            <v>-4.3906399999999998E-2</v>
          </cell>
          <cell r="J8103">
            <v>-1.7966200000000002E-2</v>
          </cell>
          <cell r="K8103">
            <v>0</v>
          </cell>
          <cell r="L8103">
            <v>1.7966200000000002E-2</v>
          </cell>
          <cell r="M8103">
            <v>4.3906399999999998E-2</v>
          </cell>
          <cell r="N8103">
            <v>4.3906399999999998E-2</v>
          </cell>
          <cell r="O8103">
            <v>22709</v>
          </cell>
        </row>
        <row r="8104">
          <cell r="A8104" t="str">
            <v>Residential</v>
          </cell>
          <cell r="B8104">
            <v>15</v>
          </cell>
          <cell r="C8104" t="str">
            <v>All</v>
          </cell>
          <cell r="D8104" t="str">
            <v>PCT</v>
          </cell>
          <cell r="E8104" t="str">
            <v>All</v>
          </cell>
          <cell r="F8104">
            <v>92.629000000000005</v>
          </cell>
          <cell r="G8104">
            <v>1.667163</v>
          </cell>
          <cell r="H8104">
            <v>1.611945</v>
          </cell>
          <cell r="I8104">
            <v>-4.4109099999999998E-2</v>
          </cell>
          <cell r="J8104">
            <v>-1.8049099999999998E-2</v>
          </cell>
          <cell r="K8104">
            <v>0</v>
          </cell>
          <cell r="L8104">
            <v>1.8049099999999998E-2</v>
          </cell>
          <cell r="M8104">
            <v>4.4109099999999998E-2</v>
          </cell>
          <cell r="N8104">
            <v>4.4109099999999998E-2</v>
          </cell>
          <cell r="O8104">
            <v>22709</v>
          </cell>
        </row>
        <row r="8105">
          <cell r="A8105" t="str">
            <v>Residential</v>
          </cell>
          <cell r="B8105">
            <v>16</v>
          </cell>
          <cell r="C8105" t="str">
            <v>All</v>
          </cell>
          <cell r="D8105" t="str">
            <v>PCT</v>
          </cell>
          <cell r="E8105" t="str">
            <v>All</v>
          </cell>
          <cell r="F8105">
            <v>94.642899999999997</v>
          </cell>
          <cell r="G8105">
            <v>1.9923329999999999</v>
          </cell>
          <cell r="H8105">
            <v>1.8491679999999999</v>
          </cell>
          <cell r="I8105">
            <v>-4.5657700000000002E-2</v>
          </cell>
          <cell r="J8105">
            <v>-1.8682799999999999E-2</v>
          </cell>
          <cell r="K8105">
            <v>0</v>
          </cell>
          <cell r="L8105">
            <v>1.8682799999999999E-2</v>
          </cell>
          <cell r="M8105">
            <v>4.5657700000000002E-2</v>
          </cell>
          <cell r="N8105">
            <v>4.5657700000000002E-2</v>
          </cell>
          <cell r="O8105">
            <v>22709</v>
          </cell>
        </row>
        <row r="8106">
          <cell r="A8106" t="str">
            <v>Residential</v>
          </cell>
          <cell r="B8106">
            <v>17</v>
          </cell>
          <cell r="C8106" t="str">
            <v>All</v>
          </cell>
          <cell r="D8106" t="str">
            <v>PCT</v>
          </cell>
          <cell r="E8106" t="str">
            <v>All</v>
          </cell>
          <cell r="F8106">
            <v>95.677300000000002</v>
          </cell>
          <cell r="G8106">
            <v>2.2789259999999998</v>
          </cell>
          <cell r="H8106">
            <v>2.016804</v>
          </cell>
          <cell r="I8106">
            <v>-4.6307300000000003E-2</v>
          </cell>
          <cell r="J8106">
            <v>-1.8948599999999999E-2</v>
          </cell>
          <cell r="K8106">
            <v>0</v>
          </cell>
          <cell r="L8106">
            <v>1.8948599999999999E-2</v>
          </cell>
          <cell r="M8106">
            <v>4.6307300000000003E-2</v>
          </cell>
          <cell r="N8106">
            <v>4.6307300000000003E-2</v>
          </cell>
          <cell r="O8106">
            <v>22709</v>
          </cell>
        </row>
        <row r="8107">
          <cell r="A8107" t="str">
            <v>Residential</v>
          </cell>
          <cell r="B8107">
            <v>18</v>
          </cell>
          <cell r="C8107" t="str">
            <v>All</v>
          </cell>
          <cell r="D8107" t="str">
            <v>PCT</v>
          </cell>
          <cell r="E8107" t="str">
            <v>All</v>
          </cell>
          <cell r="F8107">
            <v>95.056299999999993</v>
          </cell>
          <cell r="G8107">
            <v>2.4905219999999999</v>
          </cell>
          <cell r="H8107">
            <v>2.1808299999999998</v>
          </cell>
          <cell r="I8107">
            <v>-4.71513E-2</v>
          </cell>
          <cell r="J8107">
            <v>-1.9293899999999999E-2</v>
          </cell>
          <cell r="K8107">
            <v>0</v>
          </cell>
          <cell r="L8107">
            <v>1.9293899999999999E-2</v>
          </cell>
          <cell r="M8107">
            <v>4.71513E-2</v>
          </cell>
          <cell r="N8107">
            <v>4.71513E-2</v>
          </cell>
          <cell r="O8107">
            <v>22709</v>
          </cell>
        </row>
        <row r="8108">
          <cell r="A8108" t="str">
            <v>Residential</v>
          </cell>
          <cell r="B8108">
            <v>19</v>
          </cell>
          <cell r="C8108" t="str">
            <v>All</v>
          </cell>
          <cell r="D8108" t="str">
            <v>PCT</v>
          </cell>
          <cell r="E8108" t="str">
            <v>All</v>
          </cell>
          <cell r="F8108">
            <v>92.878100000000003</v>
          </cell>
          <cell r="G8108">
            <v>2.4201649999999999</v>
          </cell>
          <cell r="H8108">
            <v>2.2998750000000001</v>
          </cell>
          <cell r="I8108">
            <v>-4.6318199999999997E-2</v>
          </cell>
          <cell r="J8108">
            <v>-1.8953000000000001E-2</v>
          </cell>
          <cell r="K8108">
            <v>0</v>
          </cell>
          <cell r="L8108">
            <v>1.8953000000000001E-2</v>
          </cell>
          <cell r="M8108">
            <v>4.6318199999999997E-2</v>
          </cell>
          <cell r="N8108">
            <v>4.6318199999999997E-2</v>
          </cell>
          <cell r="O8108">
            <v>22709</v>
          </cell>
        </row>
        <row r="8109">
          <cell r="A8109" t="str">
            <v>Residential</v>
          </cell>
          <cell r="B8109">
            <v>20</v>
          </cell>
          <cell r="C8109" t="str">
            <v>All</v>
          </cell>
          <cell r="D8109" t="str">
            <v>PCT</v>
          </cell>
          <cell r="E8109" t="str">
            <v>All</v>
          </cell>
          <cell r="F8109">
            <v>89.304699999999997</v>
          </cell>
          <cell r="G8109">
            <v>2.316408</v>
          </cell>
          <cell r="H8109">
            <v>2.810454</v>
          </cell>
          <cell r="I8109">
            <v>-4.7239900000000001E-2</v>
          </cell>
          <cell r="J8109">
            <v>-1.9330199999999999E-2</v>
          </cell>
          <cell r="K8109">
            <v>0</v>
          </cell>
          <cell r="L8109">
            <v>1.9330199999999999E-2</v>
          </cell>
          <cell r="M8109">
            <v>4.7239900000000001E-2</v>
          </cell>
          <cell r="N8109">
            <v>4.7239900000000001E-2</v>
          </cell>
          <cell r="O8109">
            <v>22709</v>
          </cell>
        </row>
        <row r="8110">
          <cell r="A8110" t="str">
            <v>Residential</v>
          </cell>
          <cell r="B8110">
            <v>21</v>
          </cell>
          <cell r="C8110" t="str">
            <v>All</v>
          </cell>
          <cell r="D8110" t="str">
            <v>PCT</v>
          </cell>
          <cell r="E8110" t="str">
            <v>All</v>
          </cell>
          <cell r="F8110">
            <v>84.9208</v>
          </cell>
          <cell r="G8110">
            <v>2.0565799999999999</v>
          </cell>
          <cell r="H8110">
            <v>2.5935980000000001</v>
          </cell>
          <cell r="I8110">
            <v>-4.5424899999999997E-2</v>
          </cell>
          <cell r="J8110">
            <v>-1.85875E-2</v>
          </cell>
          <cell r="K8110">
            <v>0</v>
          </cell>
          <cell r="L8110">
            <v>1.85875E-2</v>
          </cell>
          <cell r="M8110">
            <v>4.5424899999999997E-2</v>
          </cell>
          <cell r="N8110">
            <v>4.5424899999999997E-2</v>
          </cell>
          <cell r="O8110">
            <v>22709</v>
          </cell>
        </row>
        <row r="8111">
          <cell r="A8111" t="str">
            <v>Residential</v>
          </cell>
          <cell r="B8111">
            <v>22</v>
          </cell>
          <cell r="C8111" t="str">
            <v>All</v>
          </cell>
          <cell r="D8111" t="str">
            <v>PCT</v>
          </cell>
          <cell r="E8111" t="str">
            <v>All</v>
          </cell>
          <cell r="F8111">
            <v>82.139099999999999</v>
          </cell>
          <cell r="G8111">
            <v>1.7490570000000001</v>
          </cell>
          <cell r="H8111">
            <v>2.0474019999999999</v>
          </cell>
          <cell r="I8111">
            <v>-4.5554200000000003E-2</v>
          </cell>
          <cell r="J8111">
            <v>-1.8640400000000001E-2</v>
          </cell>
          <cell r="K8111">
            <v>0</v>
          </cell>
          <cell r="L8111">
            <v>1.8640400000000001E-2</v>
          </cell>
          <cell r="M8111">
            <v>4.5554200000000003E-2</v>
          </cell>
          <cell r="N8111">
            <v>4.5554200000000003E-2</v>
          </cell>
          <cell r="O8111">
            <v>22709</v>
          </cell>
        </row>
        <row r="8112">
          <cell r="A8112" t="str">
            <v>Residential</v>
          </cell>
          <cell r="B8112">
            <v>23</v>
          </cell>
          <cell r="C8112" t="str">
            <v>All</v>
          </cell>
          <cell r="D8112" t="str">
            <v>PCT</v>
          </cell>
          <cell r="E8112" t="str">
            <v>All</v>
          </cell>
          <cell r="F8112">
            <v>79.143500000000003</v>
          </cell>
          <cell r="G8112">
            <v>1.378431</v>
          </cell>
          <cell r="H8112">
            <v>1.595478</v>
          </cell>
          <cell r="I8112">
            <v>-4.4003399999999998E-2</v>
          </cell>
          <cell r="J8112">
            <v>-1.8005799999999999E-2</v>
          </cell>
          <cell r="K8112">
            <v>0</v>
          </cell>
          <cell r="L8112">
            <v>1.8005799999999999E-2</v>
          </cell>
          <cell r="M8112">
            <v>4.4003399999999998E-2</v>
          </cell>
          <cell r="N8112">
            <v>4.4003399999999998E-2</v>
          </cell>
          <cell r="O8112">
            <v>22709</v>
          </cell>
        </row>
        <row r="8113">
          <cell r="A8113" t="str">
            <v>Residential</v>
          </cell>
          <cell r="B8113">
            <v>24</v>
          </cell>
          <cell r="C8113" t="str">
            <v>All</v>
          </cell>
          <cell r="D8113" t="str">
            <v>PCT</v>
          </cell>
          <cell r="E8113" t="str">
            <v>All</v>
          </cell>
          <cell r="F8113">
            <v>77.096999999999994</v>
          </cell>
          <cell r="G8113">
            <v>1.086964</v>
          </cell>
          <cell r="H8113">
            <v>1.215525</v>
          </cell>
          <cell r="I8113">
            <v>-4.2319599999999999E-2</v>
          </cell>
          <cell r="J8113">
            <v>-1.73169E-2</v>
          </cell>
          <cell r="K8113">
            <v>0</v>
          </cell>
          <cell r="L8113">
            <v>1.73169E-2</v>
          </cell>
          <cell r="M8113">
            <v>4.2319599999999999E-2</v>
          </cell>
          <cell r="N8113">
            <v>4.2319599999999999E-2</v>
          </cell>
          <cell r="O8113">
            <v>22709</v>
          </cell>
        </row>
        <row r="8114">
          <cell r="A8114" t="str">
            <v>Residential</v>
          </cell>
          <cell r="B8114">
            <v>1</v>
          </cell>
          <cell r="C8114" t="str">
            <v>All</v>
          </cell>
          <cell r="D8114" t="str">
            <v>PCT</v>
          </cell>
          <cell r="E8114" t="str">
            <v>Building Age: &lt; 3 YEARS</v>
          </cell>
          <cell r="F8114">
            <v>67.552000000000007</v>
          </cell>
          <cell r="G8114">
            <v>0.55838540000000003</v>
          </cell>
          <cell r="H8114">
            <v>0.59505330000000001</v>
          </cell>
          <cell r="I8114">
            <v>-0.3437479</v>
          </cell>
          <cell r="J8114">
            <v>-0.1406589</v>
          </cell>
          <cell r="K8114">
            <v>0</v>
          </cell>
          <cell r="L8114">
            <v>0.1406589</v>
          </cell>
          <cell r="M8114">
            <v>0.3437479</v>
          </cell>
          <cell r="N8114">
            <v>0.3437479</v>
          </cell>
          <cell r="O8114">
            <v>341</v>
          </cell>
        </row>
        <row r="8115">
          <cell r="A8115" t="str">
            <v>Residential</v>
          </cell>
          <cell r="B8115">
            <v>2</v>
          </cell>
          <cell r="C8115" t="str">
            <v>All</v>
          </cell>
          <cell r="D8115" t="str">
            <v>PCT</v>
          </cell>
          <cell r="E8115" t="str">
            <v>Building Age: &lt; 3 YEARS</v>
          </cell>
          <cell r="F8115">
            <v>64.971900000000005</v>
          </cell>
          <cell r="G8115">
            <v>0.50989379999999995</v>
          </cell>
          <cell r="H8115">
            <v>0.57926109999999997</v>
          </cell>
          <cell r="I8115">
            <v>-0.34062110000000001</v>
          </cell>
          <cell r="J8115">
            <v>-0.13937939999999999</v>
          </cell>
          <cell r="K8115">
            <v>0</v>
          </cell>
          <cell r="L8115">
            <v>0.13937939999999999</v>
          </cell>
          <cell r="M8115">
            <v>0.34062110000000001</v>
          </cell>
          <cell r="N8115">
            <v>0.34062110000000001</v>
          </cell>
          <cell r="O8115">
            <v>341</v>
          </cell>
        </row>
        <row r="8116">
          <cell r="A8116" t="str">
            <v>Residential</v>
          </cell>
          <cell r="B8116">
            <v>3</v>
          </cell>
          <cell r="C8116" t="str">
            <v>All</v>
          </cell>
          <cell r="D8116" t="str">
            <v>PCT</v>
          </cell>
          <cell r="E8116" t="str">
            <v>Building Age: &lt; 3 YEARS</v>
          </cell>
          <cell r="F8116">
            <v>64.372699999999995</v>
          </cell>
          <cell r="G8116">
            <v>0.42720079999999999</v>
          </cell>
          <cell r="H8116">
            <v>0.56409319999999996</v>
          </cell>
          <cell r="I8116">
            <v>-0.33601120000000001</v>
          </cell>
          <cell r="J8116">
            <v>-0.13749310000000001</v>
          </cell>
          <cell r="K8116">
            <v>0</v>
          </cell>
          <cell r="L8116">
            <v>0.13749310000000001</v>
          </cell>
          <cell r="M8116">
            <v>0.33601120000000001</v>
          </cell>
          <cell r="N8116">
            <v>0.33601120000000001</v>
          </cell>
          <cell r="O8116">
            <v>341</v>
          </cell>
        </row>
        <row r="8117">
          <cell r="A8117" t="str">
            <v>Residential</v>
          </cell>
          <cell r="B8117">
            <v>4</v>
          </cell>
          <cell r="C8117" t="str">
            <v>All</v>
          </cell>
          <cell r="D8117" t="str">
            <v>PCT</v>
          </cell>
          <cell r="E8117" t="str">
            <v>Building Age: &lt; 3 YEARS</v>
          </cell>
          <cell r="F8117">
            <v>63.316699999999997</v>
          </cell>
          <cell r="G8117">
            <v>0.41707739999999999</v>
          </cell>
          <cell r="H8117">
            <v>0.62553789999999998</v>
          </cell>
          <cell r="I8117">
            <v>-0.33517770000000002</v>
          </cell>
          <cell r="J8117">
            <v>-0.137152</v>
          </cell>
          <cell r="K8117">
            <v>0</v>
          </cell>
          <cell r="L8117">
            <v>0.137152</v>
          </cell>
          <cell r="M8117">
            <v>0.33517770000000002</v>
          </cell>
          <cell r="N8117">
            <v>0.33517770000000002</v>
          </cell>
          <cell r="O8117">
            <v>341</v>
          </cell>
        </row>
        <row r="8118">
          <cell r="A8118" t="str">
            <v>Residential</v>
          </cell>
          <cell r="B8118">
            <v>5</v>
          </cell>
          <cell r="C8118" t="str">
            <v>All</v>
          </cell>
          <cell r="D8118" t="str">
            <v>PCT</v>
          </cell>
          <cell r="E8118" t="str">
            <v>Building Age: &lt; 3 YEARS</v>
          </cell>
          <cell r="F8118">
            <v>62.428699999999999</v>
          </cell>
          <cell r="G8118">
            <v>0.39840880000000001</v>
          </cell>
          <cell r="H8118">
            <v>0.6239249</v>
          </cell>
          <cell r="I8118">
            <v>-0.33419850000000001</v>
          </cell>
          <cell r="J8118">
            <v>-0.13675129999999999</v>
          </cell>
          <cell r="K8118">
            <v>0</v>
          </cell>
          <cell r="L8118">
            <v>0.13675129999999999</v>
          </cell>
          <cell r="M8118">
            <v>0.33419850000000001</v>
          </cell>
          <cell r="N8118">
            <v>0.33419850000000001</v>
          </cell>
          <cell r="O8118">
            <v>341</v>
          </cell>
        </row>
        <row r="8119">
          <cell r="A8119" t="str">
            <v>Residential</v>
          </cell>
          <cell r="B8119">
            <v>6</v>
          </cell>
          <cell r="C8119" t="str">
            <v>All</v>
          </cell>
          <cell r="D8119" t="str">
            <v>PCT</v>
          </cell>
          <cell r="E8119" t="str">
            <v>Building Age: &lt; 3 YEARS</v>
          </cell>
          <cell r="F8119">
            <v>61.984699999999997</v>
          </cell>
          <cell r="G8119">
            <v>0.67238849999999994</v>
          </cell>
          <cell r="H8119">
            <v>1.2695970000000001</v>
          </cell>
          <cell r="I8119">
            <v>-0.33788770000000001</v>
          </cell>
          <cell r="J8119">
            <v>-0.13826089999999999</v>
          </cell>
          <cell r="K8119">
            <v>0</v>
          </cell>
          <cell r="L8119">
            <v>0.13826089999999999</v>
          </cell>
          <cell r="M8119">
            <v>0.33788770000000001</v>
          </cell>
          <cell r="N8119">
            <v>0.33788770000000001</v>
          </cell>
          <cell r="O8119">
            <v>341</v>
          </cell>
        </row>
        <row r="8120">
          <cell r="A8120" t="str">
            <v>Residential</v>
          </cell>
          <cell r="B8120">
            <v>7</v>
          </cell>
          <cell r="C8120" t="str">
            <v>All</v>
          </cell>
          <cell r="D8120" t="str">
            <v>PCT</v>
          </cell>
          <cell r="E8120" t="str">
            <v>Building Age: &lt; 3 YEARS</v>
          </cell>
          <cell r="F8120">
            <v>60.721800000000002</v>
          </cell>
          <cell r="G8120">
            <v>0.95576910000000004</v>
          </cell>
          <cell r="H8120">
            <v>1.031984</v>
          </cell>
          <cell r="I8120">
            <v>-0.3429104</v>
          </cell>
          <cell r="J8120">
            <v>-0.1403162</v>
          </cell>
          <cell r="K8120">
            <v>0</v>
          </cell>
          <cell r="L8120">
            <v>0.1403162</v>
          </cell>
          <cell r="M8120">
            <v>0.3429104</v>
          </cell>
          <cell r="N8120">
            <v>0.3429104</v>
          </cell>
          <cell r="O8120">
            <v>341</v>
          </cell>
        </row>
        <row r="8121">
          <cell r="A8121" t="str">
            <v>Residential</v>
          </cell>
          <cell r="B8121">
            <v>8</v>
          </cell>
          <cell r="C8121" t="str">
            <v>All</v>
          </cell>
          <cell r="D8121" t="str">
            <v>PCT</v>
          </cell>
          <cell r="E8121" t="str">
            <v>Building Age: &lt; 3 YEARS</v>
          </cell>
          <cell r="F8121">
            <v>61.633499999999998</v>
          </cell>
          <cell r="G8121">
            <v>0.71373010000000003</v>
          </cell>
          <cell r="H8121">
            <v>1.2035549999999999</v>
          </cell>
          <cell r="I8121">
            <v>-0.34382689999999999</v>
          </cell>
          <cell r="J8121">
            <v>-0.14069119999999999</v>
          </cell>
          <cell r="K8121">
            <v>0</v>
          </cell>
          <cell r="L8121">
            <v>0.14069119999999999</v>
          </cell>
          <cell r="M8121">
            <v>0.34382689999999999</v>
          </cell>
          <cell r="N8121">
            <v>0.34382689999999999</v>
          </cell>
          <cell r="O8121">
            <v>341</v>
          </cell>
        </row>
        <row r="8122">
          <cell r="A8122" t="str">
            <v>Residential</v>
          </cell>
          <cell r="B8122">
            <v>9</v>
          </cell>
          <cell r="C8122" t="str">
            <v>All</v>
          </cell>
          <cell r="D8122" t="str">
            <v>PCT</v>
          </cell>
          <cell r="E8122" t="str">
            <v>Building Age: &lt; 3 YEARS</v>
          </cell>
          <cell r="F8122">
            <v>65.9893</v>
          </cell>
          <cell r="G8122">
            <v>0.61308439999999997</v>
          </cell>
          <cell r="H8122">
            <v>0.74834160000000005</v>
          </cell>
          <cell r="I8122">
            <v>-0.34613969999999999</v>
          </cell>
          <cell r="J8122">
            <v>-0.1416376</v>
          </cell>
          <cell r="K8122">
            <v>0</v>
          </cell>
          <cell r="L8122">
            <v>0.1416376</v>
          </cell>
          <cell r="M8122">
            <v>0.34613969999999999</v>
          </cell>
          <cell r="N8122">
            <v>0.34613969999999999</v>
          </cell>
          <cell r="O8122">
            <v>341</v>
          </cell>
        </row>
        <row r="8123">
          <cell r="A8123" t="str">
            <v>Residential</v>
          </cell>
          <cell r="B8123">
            <v>10</v>
          </cell>
          <cell r="C8123" t="str">
            <v>All</v>
          </cell>
          <cell r="D8123" t="str">
            <v>PCT</v>
          </cell>
          <cell r="E8123" t="str">
            <v>Building Age: &lt; 3 YEARS</v>
          </cell>
          <cell r="F8123">
            <v>70.183499999999995</v>
          </cell>
          <cell r="G8123">
            <v>0.8605874</v>
          </cell>
          <cell r="H8123">
            <v>0.61749600000000004</v>
          </cell>
          <cell r="I8123">
            <v>-0.36320980000000003</v>
          </cell>
          <cell r="J8123">
            <v>-0.14862249999999999</v>
          </cell>
          <cell r="K8123">
            <v>0</v>
          </cell>
          <cell r="L8123">
            <v>0.14862249999999999</v>
          </cell>
          <cell r="M8123">
            <v>0.36320980000000003</v>
          </cell>
          <cell r="N8123">
            <v>0.36320980000000003</v>
          </cell>
          <cell r="O8123">
            <v>341</v>
          </cell>
        </row>
        <row r="8124">
          <cell r="A8124" t="str">
            <v>Residential</v>
          </cell>
          <cell r="B8124">
            <v>11</v>
          </cell>
          <cell r="C8124" t="str">
            <v>All</v>
          </cell>
          <cell r="D8124" t="str">
            <v>PCT</v>
          </cell>
          <cell r="E8124" t="str">
            <v>Building Age: &lt; 3 YEARS</v>
          </cell>
          <cell r="F8124">
            <v>75.056600000000003</v>
          </cell>
          <cell r="G8124">
            <v>0.77687810000000002</v>
          </cell>
          <cell r="H8124">
            <v>0.56970050000000005</v>
          </cell>
          <cell r="I8124">
            <v>-0.34765439999999997</v>
          </cell>
          <cell r="J8124">
            <v>-0.14225740000000001</v>
          </cell>
          <cell r="K8124">
            <v>0</v>
          </cell>
          <cell r="L8124">
            <v>0.14225740000000001</v>
          </cell>
          <cell r="M8124">
            <v>0.34765439999999997</v>
          </cell>
          <cell r="N8124">
            <v>0.34765439999999997</v>
          </cell>
          <cell r="O8124">
            <v>341</v>
          </cell>
        </row>
        <row r="8125">
          <cell r="A8125" t="str">
            <v>Residential</v>
          </cell>
          <cell r="B8125">
            <v>12</v>
          </cell>
          <cell r="C8125" t="str">
            <v>All</v>
          </cell>
          <cell r="D8125" t="str">
            <v>PCT</v>
          </cell>
          <cell r="E8125" t="str">
            <v>Building Age: &lt; 3 YEARS</v>
          </cell>
          <cell r="F8125">
            <v>80.149500000000003</v>
          </cell>
          <cell r="G8125">
            <v>0.68893539999999998</v>
          </cell>
          <cell r="H8125">
            <v>1.054481</v>
          </cell>
          <cell r="I8125">
            <v>-0.36028110000000002</v>
          </cell>
          <cell r="J8125">
            <v>-0.1474241</v>
          </cell>
          <cell r="K8125">
            <v>0</v>
          </cell>
          <cell r="L8125">
            <v>0.1474241</v>
          </cell>
          <cell r="M8125">
            <v>0.36028110000000002</v>
          </cell>
          <cell r="N8125">
            <v>0.36028110000000002</v>
          </cell>
          <cell r="O8125">
            <v>341</v>
          </cell>
        </row>
        <row r="8126">
          <cell r="A8126" t="str">
            <v>Residential</v>
          </cell>
          <cell r="B8126">
            <v>13</v>
          </cell>
          <cell r="C8126" t="str">
            <v>All</v>
          </cell>
          <cell r="D8126" t="str">
            <v>PCT</v>
          </cell>
          <cell r="E8126" t="str">
            <v>Building Age: &lt; 3 YEARS</v>
          </cell>
          <cell r="F8126">
            <v>83.8369</v>
          </cell>
          <cell r="G8126">
            <v>0.79871389999999998</v>
          </cell>
          <cell r="H8126">
            <v>0.84901150000000003</v>
          </cell>
          <cell r="I8126">
            <v>-0.36141709999999999</v>
          </cell>
          <cell r="J8126">
            <v>-0.14788889999999999</v>
          </cell>
          <cell r="K8126">
            <v>0</v>
          </cell>
          <cell r="L8126">
            <v>0.14788889999999999</v>
          </cell>
          <cell r="M8126">
            <v>0.36141709999999999</v>
          </cell>
          <cell r="N8126">
            <v>0.36141709999999999</v>
          </cell>
          <cell r="O8126">
            <v>341</v>
          </cell>
        </row>
        <row r="8127">
          <cell r="A8127" t="str">
            <v>Residential</v>
          </cell>
          <cell r="B8127">
            <v>14</v>
          </cell>
          <cell r="C8127" t="str">
            <v>All</v>
          </cell>
          <cell r="D8127" t="str">
            <v>PCT</v>
          </cell>
          <cell r="E8127" t="str">
            <v>Building Age: &lt; 3 YEARS</v>
          </cell>
          <cell r="F8127">
            <v>87.543899999999994</v>
          </cell>
          <cell r="G8127">
            <v>0.94217799999999996</v>
          </cell>
          <cell r="H8127">
            <v>0.83995779999999998</v>
          </cell>
          <cell r="I8127">
            <v>-0.37460110000000002</v>
          </cell>
          <cell r="J8127">
            <v>-0.15328369999999999</v>
          </cell>
          <cell r="K8127">
            <v>0</v>
          </cell>
          <cell r="L8127">
            <v>0.15328369999999999</v>
          </cell>
          <cell r="M8127">
            <v>0.37460110000000002</v>
          </cell>
          <cell r="N8127">
            <v>0.37460110000000002</v>
          </cell>
          <cell r="O8127">
            <v>341</v>
          </cell>
        </row>
        <row r="8128">
          <cell r="A8128" t="str">
            <v>Residential</v>
          </cell>
          <cell r="B8128">
            <v>15</v>
          </cell>
          <cell r="C8128" t="str">
            <v>All</v>
          </cell>
          <cell r="D8128" t="str">
            <v>PCT</v>
          </cell>
          <cell r="E8128" t="str">
            <v>Building Age: &lt; 3 YEARS</v>
          </cell>
          <cell r="F8128">
            <v>90.994299999999996</v>
          </cell>
          <cell r="G8128">
            <v>1.0056449999999999</v>
          </cell>
          <cell r="H8128">
            <v>0.89919970000000005</v>
          </cell>
          <cell r="I8128">
            <v>-0.37214710000000001</v>
          </cell>
          <cell r="J8128">
            <v>-0.15227959999999999</v>
          </cell>
          <cell r="K8128">
            <v>0</v>
          </cell>
          <cell r="L8128">
            <v>0.15227959999999999</v>
          </cell>
          <cell r="M8128">
            <v>0.37214710000000001</v>
          </cell>
          <cell r="N8128">
            <v>0.37214710000000001</v>
          </cell>
          <cell r="O8128">
            <v>341</v>
          </cell>
        </row>
        <row r="8129">
          <cell r="A8129" t="str">
            <v>Residential</v>
          </cell>
          <cell r="B8129">
            <v>16</v>
          </cell>
          <cell r="C8129" t="str">
            <v>All</v>
          </cell>
          <cell r="D8129" t="str">
            <v>PCT</v>
          </cell>
          <cell r="E8129" t="str">
            <v>Building Age: &lt; 3 YEARS</v>
          </cell>
          <cell r="F8129">
            <v>93.043899999999994</v>
          </cell>
          <cell r="G8129">
            <v>1.5144930000000001</v>
          </cell>
          <cell r="H8129">
            <v>1.0674360000000001</v>
          </cell>
          <cell r="I8129">
            <v>-0.39661920000000001</v>
          </cell>
          <cell r="J8129">
            <v>-0.1622934</v>
          </cell>
          <cell r="K8129">
            <v>0</v>
          </cell>
          <cell r="L8129">
            <v>0.1622934</v>
          </cell>
          <cell r="M8129">
            <v>0.39661920000000001</v>
          </cell>
          <cell r="N8129">
            <v>0.39661920000000001</v>
          </cell>
          <cell r="O8129">
            <v>341</v>
          </cell>
        </row>
        <row r="8130">
          <cell r="A8130" t="str">
            <v>Residential</v>
          </cell>
          <cell r="B8130">
            <v>17</v>
          </cell>
          <cell r="C8130" t="str">
            <v>All</v>
          </cell>
          <cell r="D8130" t="str">
            <v>PCT</v>
          </cell>
          <cell r="E8130" t="str">
            <v>Building Age: &lt; 3 YEARS</v>
          </cell>
          <cell r="F8130">
            <v>94.093500000000006</v>
          </cell>
          <cell r="G8130">
            <v>1.565639</v>
          </cell>
          <cell r="H8130">
            <v>1.090441</v>
          </cell>
          <cell r="I8130">
            <v>-0.39658670000000001</v>
          </cell>
          <cell r="J8130">
            <v>-0.16228010000000001</v>
          </cell>
          <cell r="K8130">
            <v>0</v>
          </cell>
          <cell r="L8130">
            <v>0.16228010000000001</v>
          </cell>
          <cell r="M8130">
            <v>0.39658670000000001</v>
          </cell>
          <cell r="N8130">
            <v>0.39658670000000001</v>
          </cell>
          <cell r="O8130">
            <v>341</v>
          </cell>
        </row>
        <row r="8131">
          <cell r="A8131" t="str">
            <v>Residential</v>
          </cell>
          <cell r="B8131">
            <v>18</v>
          </cell>
          <cell r="C8131" t="str">
            <v>All</v>
          </cell>
          <cell r="D8131" t="str">
            <v>PCT</v>
          </cell>
          <cell r="E8131" t="str">
            <v>Building Age: &lt; 3 YEARS</v>
          </cell>
          <cell r="F8131">
            <v>92.843699999999998</v>
          </cell>
          <cell r="G8131">
            <v>1.805016</v>
          </cell>
          <cell r="H8131">
            <v>2.0051480000000002</v>
          </cell>
          <cell r="I8131">
            <v>-0.39014900000000002</v>
          </cell>
          <cell r="J8131">
            <v>-0.1596458</v>
          </cell>
          <cell r="K8131">
            <v>0</v>
          </cell>
          <cell r="L8131">
            <v>0.1596458</v>
          </cell>
          <cell r="M8131">
            <v>0.39014900000000002</v>
          </cell>
          <cell r="N8131">
            <v>0.39014900000000002</v>
          </cell>
          <cell r="O8131">
            <v>341</v>
          </cell>
        </row>
        <row r="8132">
          <cell r="A8132" t="str">
            <v>Residential</v>
          </cell>
          <cell r="B8132">
            <v>19</v>
          </cell>
          <cell r="C8132" t="str">
            <v>All</v>
          </cell>
          <cell r="D8132" t="str">
            <v>PCT</v>
          </cell>
          <cell r="E8132" t="str">
            <v>Building Age: &lt; 3 YEARS</v>
          </cell>
          <cell r="F8132">
            <v>90.731700000000004</v>
          </cell>
          <cell r="G8132">
            <v>1.96271</v>
          </cell>
          <cell r="H8132">
            <v>1.6525559999999999</v>
          </cell>
          <cell r="I8132">
            <v>-0.39870299999999997</v>
          </cell>
          <cell r="J8132">
            <v>-0.16314609999999999</v>
          </cell>
          <cell r="K8132">
            <v>0</v>
          </cell>
          <cell r="L8132">
            <v>0.16314609999999999</v>
          </cell>
          <cell r="M8132">
            <v>0.39870299999999997</v>
          </cell>
          <cell r="N8132">
            <v>0.39870299999999997</v>
          </cell>
          <cell r="O8132">
            <v>341</v>
          </cell>
        </row>
        <row r="8133">
          <cell r="A8133" t="str">
            <v>Residential</v>
          </cell>
          <cell r="B8133">
            <v>20</v>
          </cell>
          <cell r="C8133" t="str">
            <v>All</v>
          </cell>
          <cell r="D8133" t="str">
            <v>PCT</v>
          </cell>
          <cell r="E8133" t="str">
            <v>Building Age: &lt; 3 YEARS</v>
          </cell>
          <cell r="F8133">
            <v>86.526799999999994</v>
          </cell>
          <cell r="G8133">
            <v>2.32341</v>
          </cell>
          <cell r="H8133">
            <v>3.3097159999999999</v>
          </cell>
          <cell r="I8133">
            <v>-0.40747060000000002</v>
          </cell>
          <cell r="J8133">
            <v>-0.16673370000000001</v>
          </cell>
          <cell r="K8133">
            <v>0</v>
          </cell>
          <cell r="L8133">
            <v>0.16673370000000001</v>
          </cell>
          <cell r="M8133">
            <v>0.40747060000000002</v>
          </cell>
          <cell r="N8133">
            <v>0.40747060000000002</v>
          </cell>
          <cell r="O8133">
            <v>341</v>
          </cell>
        </row>
        <row r="8134">
          <cell r="A8134" t="str">
            <v>Residential</v>
          </cell>
          <cell r="B8134">
            <v>21</v>
          </cell>
          <cell r="C8134" t="str">
            <v>All</v>
          </cell>
          <cell r="D8134" t="str">
            <v>PCT</v>
          </cell>
          <cell r="E8134" t="str">
            <v>Building Age: &lt; 3 YEARS</v>
          </cell>
          <cell r="F8134">
            <v>81.852099999999993</v>
          </cell>
          <cell r="G8134">
            <v>1.712143</v>
          </cell>
          <cell r="H8134">
            <v>1.952995</v>
          </cell>
          <cell r="I8134">
            <v>-0.40066689999999999</v>
          </cell>
          <cell r="J8134">
            <v>-0.1639496</v>
          </cell>
          <cell r="K8134">
            <v>0</v>
          </cell>
          <cell r="L8134">
            <v>0.1639496</v>
          </cell>
          <cell r="M8134">
            <v>0.40066689999999999</v>
          </cell>
          <cell r="N8134">
            <v>0.40066689999999999</v>
          </cell>
          <cell r="O8134">
            <v>341</v>
          </cell>
        </row>
        <row r="8135">
          <cell r="A8135" t="str">
            <v>Residential</v>
          </cell>
          <cell r="B8135">
            <v>22</v>
          </cell>
          <cell r="C8135" t="str">
            <v>All</v>
          </cell>
          <cell r="D8135" t="str">
            <v>PCT</v>
          </cell>
          <cell r="E8135" t="str">
            <v>Building Age: &lt; 3 YEARS</v>
          </cell>
          <cell r="F8135">
            <v>79.414500000000004</v>
          </cell>
          <cell r="G8135">
            <v>1.256286</v>
          </cell>
          <cell r="H8135">
            <v>1.569448</v>
          </cell>
          <cell r="I8135">
            <v>-0.41455069999999999</v>
          </cell>
          <cell r="J8135">
            <v>-0.1696308</v>
          </cell>
          <cell r="K8135">
            <v>0</v>
          </cell>
          <cell r="L8135">
            <v>0.1696308</v>
          </cell>
          <cell r="M8135">
            <v>0.41455069999999999</v>
          </cell>
          <cell r="N8135">
            <v>0.41455069999999999</v>
          </cell>
          <cell r="O8135">
            <v>341</v>
          </cell>
        </row>
        <row r="8136">
          <cell r="A8136" t="str">
            <v>Residential</v>
          </cell>
          <cell r="B8136">
            <v>23</v>
          </cell>
          <cell r="C8136" t="str">
            <v>All</v>
          </cell>
          <cell r="D8136" t="str">
            <v>PCT</v>
          </cell>
          <cell r="E8136" t="str">
            <v>Building Age: &lt; 3 YEARS</v>
          </cell>
          <cell r="F8136">
            <v>76.170699999999997</v>
          </cell>
          <cell r="G8136">
            <v>1.0860540000000001</v>
          </cell>
          <cell r="H8136">
            <v>0.91882350000000002</v>
          </cell>
          <cell r="I8136">
            <v>-0.37758039999999998</v>
          </cell>
          <cell r="J8136">
            <v>-0.1545028</v>
          </cell>
          <cell r="K8136">
            <v>0</v>
          </cell>
          <cell r="L8136">
            <v>0.1545028</v>
          </cell>
          <cell r="M8136">
            <v>0.37758039999999998</v>
          </cell>
          <cell r="N8136">
            <v>0.37758039999999998</v>
          </cell>
          <cell r="O8136">
            <v>341</v>
          </cell>
        </row>
        <row r="8137">
          <cell r="A8137" t="str">
            <v>Residential</v>
          </cell>
          <cell r="B8137">
            <v>24</v>
          </cell>
          <cell r="C8137" t="str">
            <v>All</v>
          </cell>
          <cell r="D8137" t="str">
            <v>PCT</v>
          </cell>
          <cell r="E8137" t="str">
            <v>Building Age: &lt; 3 YEARS</v>
          </cell>
          <cell r="F8137">
            <v>74.370900000000006</v>
          </cell>
          <cell r="G8137">
            <v>0.65669279999999997</v>
          </cell>
          <cell r="H8137">
            <v>0.82564470000000001</v>
          </cell>
          <cell r="I8137">
            <v>-0.35966999999999999</v>
          </cell>
          <cell r="J8137">
            <v>-0.147174</v>
          </cell>
          <cell r="K8137">
            <v>0</v>
          </cell>
          <cell r="L8137">
            <v>0.147174</v>
          </cell>
          <cell r="M8137">
            <v>0.35966999999999999</v>
          </cell>
          <cell r="N8137">
            <v>0.35966999999999999</v>
          </cell>
          <cell r="O8137">
            <v>341</v>
          </cell>
        </row>
        <row r="8138">
          <cell r="A8138" t="str">
            <v>Residential</v>
          </cell>
          <cell r="B8138">
            <v>1</v>
          </cell>
          <cell r="C8138" t="str">
            <v>All</v>
          </cell>
          <cell r="D8138" t="str">
            <v>PCT</v>
          </cell>
          <cell r="E8138" t="str">
            <v>Building Age: &gt; 20 YEARS</v>
          </cell>
          <cell r="F8138">
            <v>71.316199999999995</v>
          </cell>
          <cell r="G8138">
            <v>0.80889529999999998</v>
          </cell>
          <cell r="H8138">
            <v>0.83289100000000005</v>
          </cell>
          <cell r="I8138">
            <v>-5.12086E-2</v>
          </cell>
          <cell r="J8138">
            <v>-2.09541E-2</v>
          </cell>
          <cell r="K8138">
            <v>0</v>
          </cell>
          <cell r="L8138">
            <v>2.09541E-2</v>
          </cell>
          <cell r="M8138">
            <v>5.12086E-2</v>
          </cell>
          <cell r="N8138">
            <v>5.12086E-2</v>
          </cell>
          <cell r="O8138">
            <v>12906</v>
          </cell>
        </row>
        <row r="8139">
          <cell r="A8139" t="str">
            <v>Residential</v>
          </cell>
          <cell r="B8139">
            <v>2</v>
          </cell>
          <cell r="C8139" t="str">
            <v>All</v>
          </cell>
          <cell r="D8139" t="str">
            <v>PCT</v>
          </cell>
          <cell r="E8139" t="str">
            <v>Building Age: &gt; 20 YEARS</v>
          </cell>
          <cell r="F8139">
            <v>69.639799999999994</v>
          </cell>
          <cell r="G8139">
            <v>0.70337380000000005</v>
          </cell>
          <cell r="H8139">
            <v>0.72029399999999999</v>
          </cell>
          <cell r="I8139">
            <v>-5.0739100000000002E-2</v>
          </cell>
          <cell r="J8139">
            <v>-2.0761999999999999E-2</v>
          </cell>
          <cell r="K8139">
            <v>0</v>
          </cell>
          <cell r="L8139">
            <v>2.0761999999999999E-2</v>
          </cell>
          <cell r="M8139">
            <v>5.0739100000000002E-2</v>
          </cell>
          <cell r="N8139">
            <v>5.0739100000000002E-2</v>
          </cell>
          <cell r="O8139">
            <v>12906</v>
          </cell>
        </row>
        <row r="8140">
          <cell r="A8140" t="str">
            <v>Residential</v>
          </cell>
          <cell r="B8140">
            <v>3</v>
          </cell>
          <cell r="C8140" t="str">
            <v>All</v>
          </cell>
          <cell r="D8140" t="str">
            <v>PCT</v>
          </cell>
          <cell r="E8140" t="str">
            <v>Building Age: &gt; 20 YEARS</v>
          </cell>
          <cell r="F8140">
            <v>68.007000000000005</v>
          </cell>
          <cell r="G8140">
            <v>0.64632999999999996</v>
          </cell>
          <cell r="H8140">
            <v>0.64772730000000001</v>
          </cell>
          <cell r="I8140">
            <v>-5.0307400000000002E-2</v>
          </cell>
          <cell r="J8140">
            <v>-2.05854E-2</v>
          </cell>
          <cell r="K8140">
            <v>0</v>
          </cell>
          <cell r="L8140">
            <v>2.05854E-2</v>
          </cell>
          <cell r="M8140">
            <v>5.0307400000000002E-2</v>
          </cell>
          <cell r="N8140">
            <v>5.0307400000000002E-2</v>
          </cell>
          <cell r="O8140">
            <v>12906</v>
          </cell>
        </row>
        <row r="8141">
          <cell r="A8141" t="str">
            <v>Residential</v>
          </cell>
          <cell r="B8141">
            <v>4</v>
          </cell>
          <cell r="C8141" t="str">
            <v>All</v>
          </cell>
          <cell r="D8141" t="str">
            <v>PCT</v>
          </cell>
          <cell r="E8141" t="str">
            <v>Building Age: &gt; 20 YEARS</v>
          </cell>
          <cell r="F8141">
            <v>66.897099999999995</v>
          </cell>
          <cell r="G8141">
            <v>0.61761829999999995</v>
          </cell>
          <cell r="H8141">
            <v>0.61508980000000002</v>
          </cell>
          <cell r="I8141">
            <v>-5.0107100000000002E-2</v>
          </cell>
          <cell r="J8141">
            <v>-2.0503400000000001E-2</v>
          </cell>
          <cell r="K8141">
            <v>0</v>
          </cell>
          <cell r="L8141">
            <v>2.0503400000000001E-2</v>
          </cell>
          <cell r="M8141">
            <v>5.0107100000000002E-2</v>
          </cell>
          <cell r="N8141">
            <v>5.0107100000000002E-2</v>
          </cell>
          <cell r="O8141">
            <v>12906</v>
          </cell>
        </row>
        <row r="8142">
          <cell r="A8142" t="str">
            <v>Residential</v>
          </cell>
          <cell r="B8142">
            <v>5</v>
          </cell>
          <cell r="C8142" t="str">
            <v>All</v>
          </cell>
          <cell r="D8142" t="str">
            <v>PCT</v>
          </cell>
          <cell r="E8142" t="str">
            <v>Building Age: &gt; 20 YEARS</v>
          </cell>
          <cell r="F8142">
            <v>65.745099999999994</v>
          </cell>
          <cell r="G8142">
            <v>0.60429759999999999</v>
          </cell>
          <cell r="H8142">
            <v>0.63700029999999996</v>
          </cell>
          <cell r="I8142">
            <v>-5.0030600000000001E-2</v>
          </cell>
          <cell r="J8142">
            <v>-2.04721E-2</v>
          </cell>
          <cell r="K8142">
            <v>0</v>
          </cell>
          <cell r="L8142">
            <v>2.04721E-2</v>
          </cell>
          <cell r="M8142">
            <v>5.0030600000000001E-2</v>
          </cell>
          <cell r="N8142">
            <v>5.0030600000000001E-2</v>
          </cell>
          <cell r="O8142">
            <v>12906</v>
          </cell>
        </row>
        <row r="8143">
          <cell r="A8143" t="str">
            <v>Residential</v>
          </cell>
          <cell r="B8143">
            <v>6</v>
          </cell>
          <cell r="C8143" t="str">
            <v>All</v>
          </cell>
          <cell r="D8143" t="str">
            <v>PCT</v>
          </cell>
          <cell r="E8143" t="str">
            <v>Building Age: &gt; 20 YEARS</v>
          </cell>
          <cell r="F8143">
            <v>65.025899999999993</v>
          </cell>
          <cell r="G8143">
            <v>0.63982280000000002</v>
          </cell>
          <cell r="H8143">
            <v>0.70213460000000005</v>
          </cell>
          <cell r="I8143">
            <v>-5.0045300000000001E-2</v>
          </cell>
          <cell r="J8143">
            <v>-2.0478099999999999E-2</v>
          </cell>
          <cell r="K8143">
            <v>0</v>
          </cell>
          <cell r="L8143">
            <v>2.0478099999999999E-2</v>
          </cell>
          <cell r="M8143">
            <v>5.0045300000000001E-2</v>
          </cell>
          <cell r="N8143">
            <v>5.0045300000000001E-2</v>
          </cell>
          <cell r="O8143">
            <v>12906</v>
          </cell>
        </row>
        <row r="8144">
          <cell r="A8144" t="str">
            <v>Residential</v>
          </cell>
          <cell r="B8144">
            <v>7</v>
          </cell>
          <cell r="C8144" t="str">
            <v>All</v>
          </cell>
          <cell r="D8144" t="str">
            <v>PCT</v>
          </cell>
          <cell r="E8144" t="str">
            <v>Building Age: &gt; 20 YEARS</v>
          </cell>
          <cell r="F8144">
            <v>64.058000000000007</v>
          </cell>
          <cell r="G8144">
            <v>0.7604495</v>
          </cell>
          <cell r="H8144">
            <v>0.81369800000000003</v>
          </cell>
          <cell r="I8144">
            <v>-5.0261899999999998E-2</v>
          </cell>
          <cell r="J8144">
            <v>-2.05668E-2</v>
          </cell>
          <cell r="K8144">
            <v>0</v>
          </cell>
          <cell r="L8144">
            <v>2.05668E-2</v>
          </cell>
          <cell r="M8144">
            <v>5.0261899999999998E-2</v>
          </cell>
          <cell r="N8144">
            <v>5.0261899999999998E-2</v>
          </cell>
          <cell r="O8144">
            <v>12906</v>
          </cell>
        </row>
        <row r="8145">
          <cell r="A8145" t="str">
            <v>Residential</v>
          </cell>
          <cell r="B8145">
            <v>8</v>
          </cell>
          <cell r="C8145" t="str">
            <v>All</v>
          </cell>
          <cell r="D8145" t="str">
            <v>PCT</v>
          </cell>
          <cell r="E8145" t="str">
            <v>Building Age: &gt; 20 YEARS</v>
          </cell>
          <cell r="F8145">
            <v>65.035499999999999</v>
          </cell>
          <cell r="G8145">
            <v>0.83266519999999999</v>
          </cell>
          <cell r="H8145">
            <v>0.87153849999999999</v>
          </cell>
          <cell r="I8145">
            <v>-5.0759899999999997E-2</v>
          </cell>
          <cell r="J8145">
            <v>-2.0770500000000001E-2</v>
          </cell>
          <cell r="K8145">
            <v>0</v>
          </cell>
          <cell r="L8145">
            <v>2.0770500000000001E-2</v>
          </cell>
          <cell r="M8145">
            <v>5.0759899999999997E-2</v>
          </cell>
          <cell r="N8145">
            <v>5.0759899999999997E-2</v>
          </cell>
          <cell r="O8145">
            <v>12906</v>
          </cell>
        </row>
        <row r="8146">
          <cell r="A8146" t="str">
            <v>Residential</v>
          </cell>
          <cell r="B8146">
            <v>9</v>
          </cell>
          <cell r="C8146" t="str">
            <v>All</v>
          </cell>
          <cell r="D8146" t="str">
            <v>PCT</v>
          </cell>
          <cell r="E8146" t="str">
            <v>Building Age: &gt; 20 YEARS</v>
          </cell>
          <cell r="F8146">
            <v>68.831999999999994</v>
          </cell>
          <cell r="G8146">
            <v>0.80671269999999995</v>
          </cell>
          <cell r="H8146">
            <v>0.86038139999999996</v>
          </cell>
          <cell r="I8146">
            <v>-5.14885E-2</v>
          </cell>
          <cell r="J8146">
            <v>-2.1068699999999999E-2</v>
          </cell>
          <cell r="K8146">
            <v>0</v>
          </cell>
          <cell r="L8146">
            <v>2.1068699999999999E-2</v>
          </cell>
          <cell r="M8146">
            <v>5.14885E-2</v>
          </cell>
          <cell r="N8146">
            <v>5.14885E-2</v>
          </cell>
          <cell r="O8146">
            <v>12906</v>
          </cell>
        </row>
        <row r="8147">
          <cell r="A8147" t="str">
            <v>Residential</v>
          </cell>
          <cell r="B8147">
            <v>10</v>
          </cell>
          <cell r="C8147" t="str">
            <v>All</v>
          </cell>
          <cell r="D8147" t="str">
            <v>PCT</v>
          </cell>
          <cell r="E8147" t="str">
            <v>Building Age: &gt; 20 YEARS</v>
          </cell>
          <cell r="F8147">
            <v>73.296800000000005</v>
          </cell>
          <cell r="G8147">
            <v>0.84010560000000001</v>
          </cell>
          <cell r="H8147">
            <v>0.84749189999999996</v>
          </cell>
          <cell r="I8147">
            <v>-5.2494600000000002E-2</v>
          </cell>
          <cell r="J8147">
            <v>-2.14804E-2</v>
          </cell>
          <cell r="K8147">
            <v>0</v>
          </cell>
          <cell r="L8147">
            <v>2.14804E-2</v>
          </cell>
          <cell r="M8147">
            <v>5.2494600000000002E-2</v>
          </cell>
          <cell r="N8147">
            <v>5.2494600000000002E-2</v>
          </cell>
          <cell r="O8147">
            <v>12906</v>
          </cell>
        </row>
        <row r="8148">
          <cell r="A8148" t="str">
            <v>Residential</v>
          </cell>
          <cell r="B8148">
            <v>11</v>
          </cell>
          <cell r="C8148" t="str">
            <v>All</v>
          </cell>
          <cell r="D8148" t="str">
            <v>PCT</v>
          </cell>
          <cell r="E8148" t="str">
            <v>Building Age: &gt; 20 YEARS</v>
          </cell>
          <cell r="F8148">
            <v>78.363200000000006</v>
          </cell>
          <cell r="G8148">
            <v>0.8850983</v>
          </cell>
          <cell r="H8148">
            <v>0.94583209999999995</v>
          </cell>
          <cell r="I8148">
            <v>-5.3007899999999997E-2</v>
          </cell>
          <cell r="J8148">
            <v>-2.1690399999999999E-2</v>
          </cell>
          <cell r="K8148">
            <v>0</v>
          </cell>
          <cell r="L8148">
            <v>2.1690399999999999E-2</v>
          </cell>
          <cell r="M8148">
            <v>5.3007899999999997E-2</v>
          </cell>
          <cell r="N8148">
            <v>5.3007899999999997E-2</v>
          </cell>
          <cell r="O8148">
            <v>12906</v>
          </cell>
        </row>
        <row r="8149">
          <cell r="A8149" t="str">
            <v>Residential</v>
          </cell>
          <cell r="B8149">
            <v>12</v>
          </cell>
          <cell r="C8149" t="str">
            <v>All</v>
          </cell>
          <cell r="D8149" t="str">
            <v>PCT</v>
          </cell>
          <cell r="E8149" t="str">
            <v>Building Age: &gt; 20 YEARS</v>
          </cell>
          <cell r="F8149">
            <v>82.959199999999996</v>
          </cell>
          <cell r="G8149">
            <v>0.98427779999999998</v>
          </cell>
          <cell r="H8149">
            <v>0.97518530000000003</v>
          </cell>
          <cell r="I8149">
            <v>-5.3254999999999997E-2</v>
          </cell>
          <cell r="J8149">
            <v>-2.1791499999999998E-2</v>
          </cell>
          <cell r="K8149">
            <v>0</v>
          </cell>
          <cell r="L8149">
            <v>2.1791499999999998E-2</v>
          </cell>
          <cell r="M8149">
            <v>5.3254999999999997E-2</v>
          </cell>
          <cell r="N8149">
            <v>5.3254999999999997E-2</v>
          </cell>
          <cell r="O8149">
            <v>12906</v>
          </cell>
        </row>
        <row r="8150">
          <cell r="A8150" t="str">
            <v>Residential</v>
          </cell>
          <cell r="B8150">
            <v>13</v>
          </cell>
          <cell r="C8150" t="str">
            <v>All</v>
          </cell>
          <cell r="D8150" t="str">
            <v>PCT</v>
          </cell>
          <cell r="E8150" t="str">
            <v>Building Age: &gt; 20 YEARS</v>
          </cell>
          <cell r="F8150">
            <v>86.515100000000004</v>
          </cell>
          <cell r="G8150">
            <v>1.1412230000000001</v>
          </cell>
          <cell r="H8150">
            <v>1.12565</v>
          </cell>
          <cell r="I8150">
            <v>-5.4145800000000001E-2</v>
          </cell>
          <cell r="J8150">
            <v>-2.2155999999999999E-2</v>
          </cell>
          <cell r="K8150">
            <v>0</v>
          </cell>
          <cell r="L8150">
            <v>2.2155999999999999E-2</v>
          </cell>
          <cell r="M8150">
            <v>5.4145800000000001E-2</v>
          </cell>
          <cell r="N8150">
            <v>5.4145800000000001E-2</v>
          </cell>
          <cell r="O8150">
            <v>12906</v>
          </cell>
        </row>
        <row r="8151">
          <cell r="A8151" t="str">
            <v>Residential</v>
          </cell>
          <cell r="B8151">
            <v>14</v>
          </cell>
          <cell r="C8151" t="str">
            <v>All</v>
          </cell>
          <cell r="D8151" t="str">
            <v>PCT</v>
          </cell>
          <cell r="E8151" t="str">
            <v>Building Age: &gt; 20 YEARS</v>
          </cell>
          <cell r="F8151">
            <v>89.759399999999999</v>
          </cell>
          <cell r="G8151">
            <v>1.3995040000000001</v>
          </cell>
          <cell r="H8151">
            <v>1.402568</v>
          </cell>
          <cell r="I8151">
            <v>-5.5190200000000002E-2</v>
          </cell>
          <cell r="J8151">
            <v>-2.25834E-2</v>
          </cell>
          <cell r="K8151">
            <v>0</v>
          </cell>
          <cell r="L8151">
            <v>2.25834E-2</v>
          </cell>
          <cell r="M8151">
            <v>5.5190200000000002E-2</v>
          </cell>
          <cell r="N8151">
            <v>5.5190200000000002E-2</v>
          </cell>
          <cell r="O8151">
            <v>12906</v>
          </cell>
        </row>
        <row r="8152">
          <cell r="A8152" t="str">
            <v>Residential</v>
          </cell>
          <cell r="B8152">
            <v>15</v>
          </cell>
          <cell r="C8152" t="str">
            <v>All</v>
          </cell>
          <cell r="D8152" t="str">
            <v>PCT</v>
          </cell>
          <cell r="E8152" t="str">
            <v>Building Age: &gt; 20 YEARS</v>
          </cell>
          <cell r="F8152">
            <v>92.662800000000004</v>
          </cell>
          <cell r="G8152">
            <v>1.680947</v>
          </cell>
          <cell r="H8152">
            <v>1.641815</v>
          </cell>
          <cell r="I8152">
            <v>-5.6762300000000002E-2</v>
          </cell>
          <cell r="J8152">
            <v>-2.3226699999999999E-2</v>
          </cell>
          <cell r="K8152">
            <v>0</v>
          </cell>
          <cell r="L8152">
            <v>2.3226699999999999E-2</v>
          </cell>
          <cell r="M8152">
            <v>5.6762300000000002E-2</v>
          </cell>
          <cell r="N8152">
            <v>5.6762300000000002E-2</v>
          </cell>
          <cell r="O8152">
            <v>12906</v>
          </cell>
        </row>
        <row r="8153">
          <cell r="A8153" t="str">
            <v>Residential</v>
          </cell>
          <cell r="B8153">
            <v>16</v>
          </cell>
          <cell r="C8153" t="str">
            <v>All</v>
          </cell>
          <cell r="D8153" t="str">
            <v>PCT</v>
          </cell>
          <cell r="E8153" t="str">
            <v>Building Age: &gt; 20 YEARS</v>
          </cell>
          <cell r="F8153">
            <v>94.717299999999994</v>
          </cell>
          <cell r="G8153">
            <v>1.976669</v>
          </cell>
          <cell r="H8153">
            <v>1.8450949999999999</v>
          </cell>
          <cell r="I8153">
            <v>-5.8995400000000003E-2</v>
          </cell>
          <cell r="J8153">
            <v>-2.4140399999999999E-2</v>
          </cell>
          <cell r="K8153">
            <v>0</v>
          </cell>
          <cell r="L8153">
            <v>2.4140399999999999E-2</v>
          </cell>
          <cell r="M8153">
            <v>5.8995400000000003E-2</v>
          </cell>
          <cell r="N8153">
            <v>5.8995400000000003E-2</v>
          </cell>
          <cell r="O8153">
            <v>12906</v>
          </cell>
        </row>
        <row r="8154">
          <cell r="A8154" t="str">
            <v>Residential</v>
          </cell>
          <cell r="B8154">
            <v>17</v>
          </cell>
          <cell r="C8154" t="str">
            <v>All</v>
          </cell>
          <cell r="D8154" t="str">
            <v>PCT</v>
          </cell>
          <cell r="E8154" t="str">
            <v>Building Age: &gt; 20 YEARS</v>
          </cell>
          <cell r="F8154">
            <v>95.794700000000006</v>
          </cell>
          <cell r="G8154">
            <v>2.2353329999999998</v>
          </cell>
          <cell r="H8154">
            <v>2.0021580000000001</v>
          </cell>
          <cell r="I8154">
            <v>-5.9526299999999997E-2</v>
          </cell>
          <cell r="J8154">
            <v>-2.4357699999999999E-2</v>
          </cell>
          <cell r="K8154">
            <v>0</v>
          </cell>
          <cell r="L8154">
            <v>2.4357699999999999E-2</v>
          </cell>
          <cell r="M8154">
            <v>5.9526299999999997E-2</v>
          </cell>
          <cell r="N8154">
            <v>5.9526299999999997E-2</v>
          </cell>
          <cell r="O8154">
            <v>12906</v>
          </cell>
        </row>
        <row r="8155">
          <cell r="A8155" t="str">
            <v>Residential</v>
          </cell>
          <cell r="B8155">
            <v>18</v>
          </cell>
          <cell r="C8155" t="str">
            <v>All</v>
          </cell>
          <cell r="D8155" t="str">
            <v>PCT</v>
          </cell>
          <cell r="E8155" t="str">
            <v>Building Age: &gt; 20 YEARS</v>
          </cell>
          <cell r="F8155">
            <v>95.212800000000001</v>
          </cell>
          <cell r="G8155">
            <v>2.4913699999999999</v>
          </cell>
          <cell r="H8155">
            <v>2.156269</v>
          </cell>
          <cell r="I8155">
            <v>-6.2010000000000003E-2</v>
          </cell>
          <cell r="J8155">
            <v>-2.5374000000000001E-2</v>
          </cell>
          <cell r="K8155">
            <v>0</v>
          </cell>
          <cell r="L8155">
            <v>2.5374000000000001E-2</v>
          </cell>
          <cell r="M8155">
            <v>6.2010000000000003E-2</v>
          </cell>
          <cell r="N8155">
            <v>6.2010000000000003E-2</v>
          </cell>
          <cell r="O8155">
            <v>12906</v>
          </cell>
        </row>
        <row r="8156">
          <cell r="A8156" t="str">
            <v>Residential</v>
          </cell>
          <cell r="B8156">
            <v>19</v>
          </cell>
          <cell r="C8156" t="str">
            <v>All</v>
          </cell>
          <cell r="D8156" t="str">
            <v>PCT</v>
          </cell>
          <cell r="E8156" t="str">
            <v>Building Age: &gt; 20 YEARS</v>
          </cell>
          <cell r="F8156">
            <v>92.972099999999998</v>
          </cell>
          <cell r="G8156">
            <v>2.387572</v>
          </cell>
          <cell r="H8156">
            <v>2.2401059999999999</v>
          </cell>
          <cell r="I8156">
            <v>-5.9455800000000003E-2</v>
          </cell>
          <cell r="J8156">
            <v>-2.4328800000000001E-2</v>
          </cell>
          <cell r="K8156">
            <v>0</v>
          </cell>
          <cell r="L8156">
            <v>2.4328800000000001E-2</v>
          </cell>
          <cell r="M8156">
            <v>5.9455800000000003E-2</v>
          </cell>
          <cell r="N8156">
            <v>5.9455800000000003E-2</v>
          </cell>
          <cell r="O8156">
            <v>12906</v>
          </cell>
        </row>
        <row r="8157">
          <cell r="A8157" t="str">
            <v>Residential</v>
          </cell>
          <cell r="B8157">
            <v>20</v>
          </cell>
          <cell r="C8157" t="str">
            <v>All</v>
          </cell>
          <cell r="D8157" t="str">
            <v>PCT</v>
          </cell>
          <cell r="E8157" t="str">
            <v>Building Age: &gt; 20 YEARS</v>
          </cell>
          <cell r="F8157">
            <v>89.503699999999995</v>
          </cell>
          <cell r="G8157">
            <v>2.272662</v>
          </cell>
          <cell r="H8157">
            <v>2.6962389999999998</v>
          </cell>
          <cell r="I8157">
            <v>-6.05838E-2</v>
          </cell>
          <cell r="J8157">
            <v>-2.4790400000000001E-2</v>
          </cell>
          <cell r="K8157">
            <v>0</v>
          </cell>
          <cell r="L8157">
            <v>2.4790400000000001E-2</v>
          </cell>
          <cell r="M8157">
            <v>6.05838E-2</v>
          </cell>
          <cell r="N8157">
            <v>6.05838E-2</v>
          </cell>
          <cell r="O8157">
            <v>12906</v>
          </cell>
        </row>
        <row r="8158">
          <cell r="A8158" t="str">
            <v>Residential</v>
          </cell>
          <cell r="B8158">
            <v>21</v>
          </cell>
          <cell r="C8158" t="str">
            <v>All</v>
          </cell>
          <cell r="D8158" t="str">
            <v>PCT</v>
          </cell>
          <cell r="E8158" t="str">
            <v>Building Age: &gt; 20 YEARS</v>
          </cell>
          <cell r="F8158">
            <v>85.171899999999994</v>
          </cell>
          <cell r="G8158">
            <v>1.998983</v>
          </cell>
          <cell r="H8158">
            <v>2.5189080000000001</v>
          </cell>
          <cell r="I8158">
            <v>-5.7993500000000003E-2</v>
          </cell>
          <cell r="J8158">
            <v>-2.3730500000000002E-2</v>
          </cell>
          <cell r="K8158">
            <v>0</v>
          </cell>
          <cell r="L8158">
            <v>2.3730500000000002E-2</v>
          </cell>
          <cell r="M8158">
            <v>5.7993500000000003E-2</v>
          </cell>
          <cell r="N8158">
            <v>5.7993500000000003E-2</v>
          </cell>
          <cell r="O8158">
            <v>12906</v>
          </cell>
        </row>
        <row r="8159">
          <cell r="A8159" t="str">
            <v>Residential</v>
          </cell>
          <cell r="B8159">
            <v>22</v>
          </cell>
          <cell r="C8159" t="str">
            <v>All</v>
          </cell>
          <cell r="D8159" t="str">
            <v>PCT</v>
          </cell>
          <cell r="E8159" t="str">
            <v>Building Age: &gt; 20 YEARS</v>
          </cell>
          <cell r="F8159">
            <v>82.429100000000005</v>
          </cell>
          <cell r="G8159">
            <v>1.6864159999999999</v>
          </cell>
          <cell r="H8159">
            <v>1.991536</v>
          </cell>
          <cell r="I8159">
            <v>-5.8000599999999999E-2</v>
          </cell>
          <cell r="J8159">
            <v>-2.3733400000000002E-2</v>
          </cell>
          <cell r="K8159">
            <v>0</v>
          </cell>
          <cell r="L8159">
            <v>2.3733400000000002E-2</v>
          </cell>
          <cell r="M8159">
            <v>5.8000599999999999E-2</v>
          </cell>
          <cell r="N8159">
            <v>5.8000599999999999E-2</v>
          </cell>
          <cell r="O8159">
            <v>12906</v>
          </cell>
        </row>
        <row r="8160">
          <cell r="A8160" t="str">
            <v>Residential</v>
          </cell>
          <cell r="B8160">
            <v>23</v>
          </cell>
          <cell r="C8160" t="str">
            <v>All</v>
          </cell>
          <cell r="D8160" t="str">
            <v>PCT</v>
          </cell>
          <cell r="E8160" t="str">
            <v>Building Age: &gt; 20 YEARS</v>
          </cell>
          <cell r="F8160">
            <v>79.459500000000006</v>
          </cell>
          <cell r="G8160">
            <v>1.3233889999999999</v>
          </cell>
          <cell r="H8160">
            <v>1.607675</v>
          </cell>
          <cell r="I8160">
            <v>-5.6260299999999999E-2</v>
          </cell>
          <cell r="J8160">
            <v>-2.3021300000000001E-2</v>
          </cell>
          <cell r="K8160">
            <v>0</v>
          </cell>
          <cell r="L8160">
            <v>2.3021300000000001E-2</v>
          </cell>
          <cell r="M8160">
            <v>5.6260299999999999E-2</v>
          </cell>
          <cell r="N8160">
            <v>5.6260299999999999E-2</v>
          </cell>
          <cell r="O8160">
            <v>12906</v>
          </cell>
        </row>
        <row r="8161">
          <cell r="A8161" t="str">
            <v>Residential</v>
          </cell>
          <cell r="B8161">
            <v>24</v>
          </cell>
          <cell r="C8161" t="str">
            <v>All</v>
          </cell>
          <cell r="D8161" t="str">
            <v>PCT</v>
          </cell>
          <cell r="E8161" t="str">
            <v>Building Age: &gt; 20 YEARS</v>
          </cell>
          <cell r="F8161">
            <v>77.391000000000005</v>
          </cell>
          <cell r="G8161">
            <v>1.064155</v>
          </cell>
          <cell r="H8161">
            <v>1.238388</v>
          </cell>
          <cell r="I8161">
            <v>-5.3590499999999999E-2</v>
          </cell>
          <cell r="J8161">
            <v>-2.1928799999999998E-2</v>
          </cell>
          <cell r="K8161">
            <v>0</v>
          </cell>
          <cell r="L8161">
            <v>2.1928799999999998E-2</v>
          </cell>
          <cell r="M8161">
            <v>5.3590499999999999E-2</v>
          </cell>
          <cell r="N8161">
            <v>5.3590499999999999E-2</v>
          </cell>
          <cell r="O8161">
            <v>12906</v>
          </cell>
        </row>
        <row r="8162">
          <cell r="A8162" t="str">
            <v>Residential</v>
          </cell>
          <cell r="B8162">
            <v>1</v>
          </cell>
          <cell r="C8162" t="str">
            <v>All</v>
          </cell>
          <cell r="D8162" t="str">
            <v>PCT</v>
          </cell>
          <cell r="E8162" t="str">
            <v>Building Age: 10 - 20 YEARS</v>
          </cell>
          <cell r="F8162">
            <v>69.8142</v>
          </cell>
          <cell r="G8162">
            <v>0.80958189999999997</v>
          </cell>
          <cell r="H8162">
            <v>0.79575249999999997</v>
          </cell>
          <cell r="I8162">
            <v>-8.9919299999999994E-2</v>
          </cell>
          <cell r="J8162">
            <v>-3.6794199999999999E-2</v>
          </cell>
          <cell r="K8162">
            <v>0</v>
          </cell>
          <cell r="L8162">
            <v>3.6794199999999999E-2</v>
          </cell>
          <cell r="M8162">
            <v>8.9919299999999994E-2</v>
          </cell>
          <cell r="N8162">
            <v>8.9919299999999994E-2</v>
          </cell>
          <cell r="O8162">
            <v>4422</v>
          </cell>
        </row>
        <row r="8163">
          <cell r="A8163" t="str">
            <v>Residential</v>
          </cell>
          <cell r="B8163">
            <v>2</v>
          </cell>
          <cell r="C8163" t="str">
            <v>All</v>
          </cell>
          <cell r="D8163" t="str">
            <v>PCT</v>
          </cell>
          <cell r="E8163" t="str">
            <v>Building Age: 10 - 20 YEARS</v>
          </cell>
          <cell r="F8163">
            <v>67.879000000000005</v>
          </cell>
          <cell r="G8163">
            <v>0.71384760000000003</v>
          </cell>
          <cell r="H8163">
            <v>0.71035800000000004</v>
          </cell>
          <cell r="I8163">
            <v>-8.8836700000000005E-2</v>
          </cell>
          <cell r="J8163">
            <v>-3.63512E-2</v>
          </cell>
          <cell r="K8163">
            <v>0</v>
          </cell>
          <cell r="L8163">
            <v>3.63512E-2</v>
          </cell>
          <cell r="M8163">
            <v>8.8836700000000005E-2</v>
          </cell>
          <cell r="N8163">
            <v>8.8836700000000005E-2</v>
          </cell>
          <cell r="O8163">
            <v>4422</v>
          </cell>
        </row>
        <row r="8164">
          <cell r="A8164" t="str">
            <v>Residential</v>
          </cell>
          <cell r="B8164">
            <v>3</v>
          </cell>
          <cell r="C8164" t="str">
            <v>All</v>
          </cell>
          <cell r="D8164" t="str">
            <v>PCT</v>
          </cell>
          <cell r="E8164" t="str">
            <v>Building Age: 10 - 20 YEARS</v>
          </cell>
          <cell r="F8164">
            <v>66.623099999999994</v>
          </cell>
          <cell r="G8164">
            <v>0.66890090000000002</v>
          </cell>
          <cell r="H8164">
            <v>0.65507879999999996</v>
          </cell>
          <cell r="I8164">
            <v>-8.7925900000000001E-2</v>
          </cell>
          <cell r="J8164">
            <v>-3.5978599999999999E-2</v>
          </cell>
          <cell r="K8164">
            <v>0</v>
          </cell>
          <cell r="L8164">
            <v>3.5978599999999999E-2</v>
          </cell>
          <cell r="M8164">
            <v>8.7925900000000001E-2</v>
          </cell>
          <cell r="N8164">
            <v>8.7925900000000001E-2</v>
          </cell>
          <cell r="O8164">
            <v>4422</v>
          </cell>
        </row>
        <row r="8165">
          <cell r="A8165" t="str">
            <v>Residential</v>
          </cell>
          <cell r="B8165">
            <v>4</v>
          </cell>
          <cell r="C8165" t="str">
            <v>All</v>
          </cell>
          <cell r="D8165" t="str">
            <v>PCT</v>
          </cell>
          <cell r="E8165" t="str">
            <v>Building Age: 10 - 20 YEARS</v>
          </cell>
          <cell r="F8165">
            <v>65.666499999999999</v>
          </cell>
          <cell r="G8165">
            <v>0.6532251</v>
          </cell>
          <cell r="H8165">
            <v>0.65063190000000004</v>
          </cell>
          <cell r="I8165">
            <v>-8.7510299999999999E-2</v>
          </cell>
          <cell r="J8165">
            <v>-3.58085E-2</v>
          </cell>
          <cell r="K8165">
            <v>0</v>
          </cell>
          <cell r="L8165">
            <v>3.58085E-2</v>
          </cell>
          <cell r="M8165">
            <v>8.7510299999999999E-2</v>
          </cell>
          <cell r="N8165">
            <v>8.7510299999999999E-2</v>
          </cell>
          <cell r="O8165">
            <v>4422</v>
          </cell>
        </row>
        <row r="8166">
          <cell r="A8166" t="str">
            <v>Residential</v>
          </cell>
          <cell r="B8166">
            <v>5</v>
          </cell>
          <cell r="C8166" t="str">
            <v>All</v>
          </cell>
          <cell r="D8166" t="str">
            <v>PCT</v>
          </cell>
          <cell r="E8166" t="str">
            <v>Building Age: 10 - 20 YEARS</v>
          </cell>
          <cell r="F8166">
            <v>64.632800000000003</v>
          </cell>
          <cell r="G8166">
            <v>0.70769360000000003</v>
          </cell>
          <cell r="H8166">
            <v>0.73446739999999999</v>
          </cell>
          <cell r="I8166">
            <v>-8.7243200000000007E-2</v>
          </cell>
          <cell r="J8166">
            <v>-3.56992E-2</v>
          </cell>
          <cell r="K8166">
            <v>0</v>
          </cell>
          <cell r="L8166">
            <v>3.56992E-2</v>
          </cell>
          <cell r="M8166">
            <v>8.7243200000000007E-2</v>
          </cell>
          <cell r="N8166">
            <v>8.7243200000000007E-2</v>
          </cell>
          <cell r="O8166">
            <v>4422</v>
          </cell>
        </row>
        <row r="8167">
          <cell r="A8167" t="str">
            <v>Residential</v>
          </cell>
          <cell r="B8167">
            <v>6</v>
          </cell>
          <cell r="C8167" t="str">
            <v>All</v>
          </cell>
          <cell r="D8167" t="str">
            <v>PCT</v>
          </cell>
          <cell r="E8167" t="str">
            <v>Building Age: 10 - 20 YEARS</v>
          </cell>
          <cell r="F8167">
            <v>63.986699999999999</v>
          </cell>
          <cell r="G8167">
            <v>0.75114820000000004</v>
          </cell>
          <cell r="H8167">
            <v>0.75744750000000005</v>
          </cell>
          <cell r="I8167">
            <v>-8.7220000000000006E-2</v>
          </cell>
          <cell r="J8167">
            <v>-3.5689699999999998E-2</v>
          </cell>
          <cell r="K8167">
            <v>0</v>
          </cell>
          <cell r="L8167">
            <v>3.5689699999999998E-2</v>
          </cell>
          <cell r="M8167">
            <v>8.7220000000000006E-2</v>
          </cell>
          <cell r="N8167">
            <v>8.7220000000000006E-2</v>
          </cell>
          <cell r="O8167">
            <v>4422</v>
          </cell>
        </row>
        <row r="8168">
          <cell r="A8168" t="str">
            <v>Residential</v>
          </cell>
          <cell r="B8168">
            <v>7</v>
          </cell>
          <cell r="C8168" t="str">
            <v>All</v>
          </cell>
          <cell r="D8168" t="str">
            <v>PCT</v>
          </cell>
          <cell r="E8168" t="str">
            <v>Building Age: 10 - 20 YEARS</v>
          </cell>
          <cell r="F8168">
            <v>62.973799999999997</v>
          </cell>
          <cell r="G8168">
            <v>0.80384889999999998</v>
          </cell>
          <cell r="H8168">
            <v>0.84115039999999996</v>
          </cell>
          <cell r="I8168">
            <v>-8.7588399999999997E-2</v>
          </cell>
          <cell r="J8168">
            <v>-3.5840499999999997E-2</v>
          </cell>
          <cell r="K8168">
            <v>0</v>
          </cell>
          <cell r="L8168">
            <v>3.5840499999999997E-2</v>
          </cell>
          <cell r="M8168">
            <v>8.7588399999999997E-2</v>
          </cell>
          <cell r="N8168">
            <v>8.7588399999999997E-2</v>
          </cell>
          <cell r="O8168">
            <v>4422</v>
          </cell>
        </row>
        <row r="8169">
          <cell r="A8169" t="str">
            <v>Residential</v>
          </cell>
          <cell r="B8169">
            <v>8</v>
          </cell>
          <cell r="C8169" t="str">
            <v>All</v>
          </cell>
          <cell r="D8169" t="str">
            <v>PCT</v>
          </cell>
          <cell r="E8169" t="str">
            <v>Building Age: 10 - 20 YEARS</v>
          </cell>
          <cell r="F8169">
            <v>64.0334</v>
          </cell>
          <cell r="G8169">
            <v>0.84880449999999996</v>
          </cell>
          <cell r="H8169">
            <v>0.89996399999999999</v>
          </cell>
          <cell r="I8169">
            <v>-8.8168300000000005E-2</v>
          </cell>
          <cell r="J8169">
            <v>-3.6077699999999997E-2</v>
          </cell>
          <cell r="K8169">
            <v>0</v>
          </cell>
          <cell r="L8169">
            <v>3.6077699999999997E-2</v>
          </cell>
          <cell r="M8169">
            <v>8.8168300000000005E-2</v>
          </cell>
          <cell r="N8169">
            <v>8.8168300000000005E-2</v>
          </cell>
          <cell r="O8169">
            <v>4422</v>
          </cell>
        </row>
        <row r="8170">
          <cell r="A8170" t="str">
            <v>Residential</v>
          </cell>
          <cell r="B8170">
            <v>9</v>
          </cell>
          <cell r="C8170" t="str">
            <v>All</v>
          </cell>
          <cell r="D8170" t="str">
            <v>PCT</v>
          </cell>
          <cell r="E8170" t="str">
            <v>Building Age: 10 - 20 YEARS</v>
          </cell>
          <cell r="F8170">
            <v>68.296400000000006</v>
          </cell>
          <cell r="G8170">
            <v>0.83727200000000002</v>
          </cell>
          <cell r="H8170">
            <v>0.90668090000000001</v>
          </cell>
          <cell r="I8170">
            <v>-8.9725700000000005E-2</v>
          </cell>
          <cell r="J8170">
            <v>-3.6714999999999998E-2</v>
          </cell>
          <cell r="K8170">
            <v>0</v>
          </cell>
          <cell r="L8170">
            <v>3.6714999999999998E-2</v>
          </cell>
          <cell r="M8170">
            <v>8.9725700000000005E-2</v>
          </cell>
          <cell r="N8170">
            <v>8.9725700000000005E-2</v>
          </cell>
          <cell r="O8170">
            <v>4422</v>
          </cell>
        </row>
        <row r="8171">
          <cell r="A8171" t="str">
            <v>Residential</v>
          </cell>
          <cell r="B8171">
            <v>10</v>
          </cell>
          <cell r="C8171" t="str">
            <v>All</v>
          </cell>
          <cell r="D8171" t="str">
            <v>PCT</v>
          </cell>
          <cell r="E8171" t="str">
            <v>Building Age: 10 - 20 YEARS</v>
          </cell>
          <cell r="F8171">
            <v>73.044499999999999</v>
          </cell>
          <cell r="G8171">
            <v>0.89281900000000003</v>
          </cell>
          <cell r="H8171">
            <v>0.9684199</v>
          </cell>
          <cell r="I8171">
            <v>-9.2280699999999993E-2</v>
          </cell>
          <cell r="J8171">
            <v>-3.7760500000000002E-2</v>
          </cell>
          <cell r="K8171">
            <v>0</v>
          </cell>
          <cell r="L8171">
            <v>3.7760500000000002E-2</v>
          </cell>
          <cell r="M8171">
            <v>9.2280699999999993E-2</v>
          </cell>
          <cell r="N8171">
            <v>9.2280699999999993E-2</v>
          </cell>
          <cell r="O8171">
            <v>4422</v>
          </cell>
        </row>
        <row r="8172">
          <cell r="A8172" t="str">
            <v>Residential</v>
          </cell>
          <cell r="B8172">
            <v>11</v>
          </cell>
          <cell r="C8172" t="str">
            <v>All</v>
          </cell>
          <cell r="D8172" t="str">
            <v>PCT</v>
          </cell>
          <cell r="E8172" t="str">
            <v>Building Age: 10 - 20 YEARS</v>
          </cell>
          <cell r="F8172">
            <v>78.006100000000004</v>
          </cell>
          <cell r="G8172">
            <v>0.96205989999999997</v>
          </cell>
          <cell r="H8172">
            <v>0.96975900000000004</v>
          </cell>
          <cell r="I8172">
            <v>-9.2551900000000006E-2</v>
          </cell>
          <cell r="J8172">
            <v>-3.7871500000000002E-2</v>
          </cell>
          <cell r="K8172">
            <v>0</v>
          </cell>
          <cell r="L8172">
            <v>3.7871500000000002E-2</v>
          </cell>
          <cell r="M8172">
            <v>9.2551900000000006E-2</v>
          </cell>
          <cell r="N8172">
            <v>9.2551900000000006E-2</v>
          </cell>
          <cell r="O8172">
            <v>4422</v>
          </cell>
        </row>
        <row r="8173">
          <cell r="A8173" t="str">
            <v>Residential</v>
          </cell>
          <cell r="B8173">
            <v>12</v>
          </cell>
          <cell r="C8173" t="str">
            <v>All</v>
          </cell>
          <cell r="D8173" t="str">
            <v>PCT</v>
          </cell>
          <cell r="E8173" t="str">
            <v>Building Age: 10 - 20 YEARS</v>
          </cell>
          <cell r="F8173">
            <v>82.603399999999993</v>
          </cell>
          <cell r="G8173">
            <v>1.046035</v>
          </cell>
          <cell r="H8173">
            <v>1.1157820000000001</v>
          </cell>
          <cell r="I8173">
            <v>-9.4169799999999998E-2</v>
          </cell>
          <cell r="J8173">
            <v>-3.8533499999999998E-2</v>
          </cell>
          <cell r="K8173">
            <v>0</v>
          </cell>
          <cell r="L8173">
            <v>3.8533499999999998E-2</v>
          </cell>
          <cell r="M8173">
            <v>9.4169799999999998E-2</v>
          </cell>
          <cell r="N8173">
            <v>9.4169799999999998E-2</v>
          </cell>
          <cell r="O8173">
            <v>4422</v>
          </cell>
        </row>
        <row r="8174">
          <cell r="A8174" t="str">
            <v>Residential</v>
          </cell>
          <cell r="B8174">
            <v>13</v>
          </cell>
          <cell r="C8174" t="str">
            <v>All</v>
          </cell>
          <cell r="D8174" t="str">
            <v>PCT</v>
          </cell>
          <cell r="E8174" t="str">
            <v>Building Age: 10 - 20 YEARS</v>
          </cell>
          <cell r="F8174">
            <v>86.0839</v>
          </cell>
          <cell r="G8174">
            <v>1.206947</v>
          </cell>
          <cell r="H8174">
            <v>1.136795</v>
          </cell>
          <cell r="I8174">
            <v>-9.6768099999999996E-2</v>
          </cell>
          <cell r="J8174">
            <v>-3.9596699999999999E-2</v>
          </cell>
          <cell r="K8174">
            <v>0</v>
          </cell>
          <cell r="L8174">
            <v>3.9596699999999999E-2</v>
          </cell>
          <cell r="M8174">
            <v>9.6768099999999996E-2</v>
          </cell>
          <cell r="N8174">
            <v>9.6768099999999996E-2</v>
          </cell>
          <cell r="O8174">
            <v>4422</v>
          </cell>
        </row>
        <row r="8175">
          <cell r="A8175" t="str">
            <v>Residential</v>
          </cell>
          <cell r="B8175">
            <v>14</v>
          </cell>
          <cell r="C8175" t="str">
            <v>All</v>
          </cell>
          <cell r="D8175" t="str">
            <v>PCT</v>
          </cell>
          <cell r="E8175" t="str">
            <v>Building Age: 10 - 20 YEARS</v>
          </cell>
          <cell r="F8175">
            <v>89.385400000000004</v>
          </cell>
          <cell r="G8175">
            <v>1.3855390000000001</v>
          </cell>
          <cell r="H8175">
            <v>1.366411</v>
          </cell>
          <cell r="I8175">
            <v>-0.1001889</v>
          </cell>
          <cell r="J8175">
            <v>-4.0996499999999998E-2</v>
          </cell>
          <cell r="K8175">
            <v>0</v>
          </cell>
          <cell r="L8175">
            <v>4.0996499999999998E-2</v>
          </cell>
          <cell r="M8175">
            <v>0.1001889</v>
          </cell>
          <cell r="N8175">
            <v>0.1001889</v>
          </cell>
          <cell r="O8175">
            <v>4422</v>
          </cell>
        </row>
        <row r="8176">
          <cell r="A8176" t="str">
            <v>Residential</v>
          </cell>
          <cell r="B8176">
            <v>15</v>
          </cell>
          <cell r="C8176" t="str">
            <v>All</v>
          </cell>
          <cell r="D8176" t="str">
            <v>PCT</v>
          </cell>
          <cell r="E8176" t="str">
            <v>Building Age: 10 - 20 YEARS</v>
          </cell>
          <cell r="F8176">
            <v>92.382800000000003</v>
          </cell>
          <cell r="G8176">
            <v>1.6187800000000001</v>
          </cell>
          <cell r="H8176">
            <v>1.630612</v>
          </cell>
          <cell r="I8176">
            <v>-9.9194699999999997E-2</v>
          </cell>
          <cell r="J8176">
            <v>-4.0589699999999999E-2</v>
          </cell>
          <cell r="K8176">
            <v>0</v>
          </cell>
          <cell r="L8176">
            <v>4.0589699999999999E-2</v>
          </cell>
          <cell r="M8176">
            <v>9.9194699999999997E-2</v>
          </cell>
          <cell r="N8176">
            <v>9.9194699999999997E-2</v>
          </cell>
          <cell r="O8176">
            <v>4422</v>
          </cell>
        </row>
        <row r="8177">
          <cell r="A8177" t="str">
            <v>Residential</v>
          </cell>
          <cell r="B8177">
            <v>16</v>
          </cell>
          <cell r="C8177" t="str">
            <v>All</v>
          </cell>
          <cell r="D8177" t="str">
            <v>PCT</v>
          </cell>
          <cell r="E8177" t="str">
            <v>Building Age: 10 - 20 YEARS</v>
          </cell>
          <cell r="F8177">
            <v>94.339200000000005</v>
          </cell>
          <cell r="G8177">
            <v>2.1047639999999999</v>
          </cell>
          <cell r="H8177">
            <v>2.0827689999999999</v>
          </cell>
          <cell r="I8177">
            <v>-0.102669</v>
          </cell>
          <cell r="J8177">
            <v>-4.2011300000000001E-2</v>
          </cell>
          <cell r="K8177">
            <v>0</v>
          </cell>
          <cell r="L8177">
            <v>4.2011300000000001E-2</v>
          </cell>
          <cell r="M8177">
            <v>0.102669</v>
          </cell>
          <cell r="N8177">
            <v>0.102669</v>
          </cell>
          <cell r="O8177">
            <v>4422</v>
          </cell>
        </row>
        <row r="8178">
          <cell r="A8178" t="str">
            <v>Residential</v>
          </cell>
          <cell r="B8178">
            <v>17</v>
          </cell>
          <cell r="C8178" t="str">
            <v>All</v>
          </cell>
          <cell r="D8178" t="str">
            <v>PCT</v>
          </cell>
          <cell r="E8178" t="str">
            <v>Building Age: 10 - 20 YEARS</v>
          </cell>
          <cell r="F8178">
            <v>95.286500000000004</v>
          </cell>
          <cell r="G8178">
            <v>2.4736189999999998</v>
          </cell>
          <cell r="H8178">
            <v>2.2747809999999999</v>
          </cell>
          <cell r="I8178">
            <v>-0.1049263</v>
          </cell>
          <cell r="J8178">
            <v>-4.2935000000000001E-2</v>
          </cell>
          <cell r="K8178">
            <v>0</v>
          </cell>
          <cell r="L8178">
            <v>4.2935000000000001E-2</v>
          </cell>
          <cell r="M8178">
            <v>0.1049263</v>
          </cell>
          <cell r="N8178">
            <v>0.1049263</v>
          </cell>
          <cell r="O8178">
            <v>4422</v>
          </cell>
        </row>
        <row r="8179">
          <cell r="A8179" t="str">
            <v>Residential</v>
          </cell>
          <cell r="B8179">
            <v>18</v>
          </cell>
          <cell r="C8179" t="str">
            <v>All</v>
          </cell>
          <cell r="D8179" t="str">
            <v>PCT</v>
          </cell>
          <cell r="E8179" t="str">
            <v>Building Age: 10 - 20 YEARS</v>
          </cell>
          <cell r="F8179">
            <v>94.504999999999995</v>
          </cell>
          <cell r="G8179">
            <v>2.6262029999999998</v>
          </cell>
          <cell r="H8179">
            <v>2.3040349999999998</v>
          </cell>
          <cell r="I8179">
            <v>-0.101482</v>
          </cell>
          <cell r="J8179">
            <v>-4.1525600000000003E-2</v>
          </cell>
          <cell r="K8179">
            <v>0</v>
          </cell>
          <cell r="L8179">
            <v>4.1525600000000003E-2</v>
          </cell>
          <cell r="M8179">
            <v>0.101482</v>
          </cell>
          <cell r="N8179">
            <v>0.101482</v>
          </cell>
          <cell r="O8179">
            <v>4422</v>
          </cell>
        </row>
        <row r="8180">
          <cell r="A8180" t="str">
            <v>Residential</v>
          </cell>
          <cell r="B8180">
            <v>19</v>
          </cell>
          <cell r="C8180" t="str">
            <v>All</v>
          </cell>
          <cell r="D8180" t="str">
            <v>PCT</v>
          </cell>
          <cell r="E8180" t="str">
            <v>Building Age: 10 - 20 YEARS</v>
          </cell>
          <cell r="F8180">
            <v>92.329499999999996</v>
          </cell>
          <cell r="G8180">
            <v>2.6005919999999998</v>
          </cell>
          <cell r="H8180">
            <v>2.5126949999999999</v>
          </cell>
          <cell r="I8180">
            <v>-0.10389420000000001</v>
          </cell>
          <cell r="J8180">
            <v>-4.25127E-2</v>
          </cell>
          <cell r="K8180">
            <v>0</v>
          </cell>
          <cell r="L8180">
            <v>4.25127E-2</v>
          </cell>
          <cell r="M8180">
            <v>0.10389420000000001</v>
          </cell>
          <cell r="N8180">
            <v>0.10389420000000001</v>
          </cell>
          <cell r="O8180">
            <v>4422</v>
          </cell>
        </row>
        <row r="8181">
          <cell r="A8181" t="str">
            <v>Residential</v>
          </cell>
          <cell r="B8181">
            <v>20</v>
          </cell>
          <cell r="C8181" t="str">
            <v>All</v>
          </cell>
          <cell r="D8181" t="str">
            <v>PCT</v>
          </cell>
          <cell r="E8181" t="str">
            <v>Building Age: 10 - 20 YEARS</v>
          </cell>
          <cell r="F8181">
            <v>88.415800000000004</v>
          </cell>
          <cell r="G8181">
            <v>2.5131939999999999</v>
          </cell>
          <cell r="H8181">
            <v>3.0439069999999999</v>
          </cell>
          <cell r="I8181">
            <v>-0.1065199</v>
          </cell>
          <cell r="J8181">
            <v>-4.3587099999999997E-2</v>
          </cell>
          <cell r="K8181">
            <v>0</v>
          </cell>
          <cell r="L8181">
            <v>4.3587099999999997E-2</v>
          </cell>
          <cell r="M8181">
            <v>0.1065199</v>
          </cell>
          <cell r="N8181">
            <v>0.1065199</v>
          </cell>
          <cell r="O8181">
            <v>4422</v>
          </cell>
        </row>
        <row r="8182">
          <cell r="A8182" t="str">
            <v>Residential</v>
          </cell>
          <cell r="B8182">
            <v>21</v>
          </cell>
          <cell r="C8182" t="str">
            <v>All</v>
          </cell>
          <cell r="D8182" t="str">
            <v>PCT</v>
          </cell>
          <cell r="E8182" t="str">
            <v>Building Age: 10 - 20 YEARS</v>
          </cell>
          <cell r="F8182">
            <v>83.945499999999996</v>
          </cell>
          <cell r="G8182">
            <v>2.2772480000000002</v>
          </cell>
          <cell r="H8182">
            <v>2.8472029999999999</v>
          </cell>
          <cell r="I8182">
            <v>-0.1028565</v>
          </cell>
          <cell r="J8182">
            <v>-4.2088100000000003E-2</v>
          </cell>
          <cell r="K8182">
            <v>0</v>
          </cell>
          <cell r="L8182">
            <v>4.2088100000000003E-2</v>
          </cell>
          <cell r="M8182">
            <v>0.1028565</v>
          </cell>
          <cell r="N8182">
            <v>0.1028565</v>
          </cell>
          <cell r="O8182">
            <v>4422</v>
          </cell>
        </row>
        <row r="8183">
          <cell r="A8183" t="str">
            <v>Residential</v>
          </cell>
          <cell r="B8183">
            <v>22</v>
          </cell>
          <cell r="C8183" t="str">
            <v>All</v>
          </cell>
          <cell r="D8183" t="str">
            <v>PCT</v>
          </cell>
          <cell r="E8183" t="str">
            <v>Building Age: 10 - 20 YEARS</v>
          </cell>
          <cell r="F8183">
            <v>81.123999999999995</v>
          </cell>
          <cell r="G8183">
            <v>1.990969</v>
          </cell>
          <cell r="H8183">
            <v>2.2966820000000001</v>
          </cell>
          <cell r="I8183">
            <v>-0.10281469999999999</v>
          </cell>
          <cell r="J8183">
            <v>-4.2070999999999997E-2</v>
          </cell>
          <cell r="K8183">
            <v>0</v>
          </cell>
          <cell r="L8183">
            <v>4.2070999999999997E-2</v>
          </cell>
          <cell r="M8183">
            <v>0.10281469999999999</v>
          </cell>
          <cell r="N8183">
            <v>0.10281469999999999</v>
          </cell>
          <cell r="O8183">
            <v>4422</v>
          </cell>
        </row>
        <row r="8184">
          <cell r="A8184" t="str">
            <v>Residential</v>
          </cell>
          <cell r="B8184">
            <v>23</v>
          </cell>
          <cell r="C8184" t="str">
            <v>All</v>
          </cell>
          <cell r="D8184" t="str">
            <v>PCT</v>
          </cell>
          <cell r="E8184" t="str">
            <v>Building Age: 10 - 20 YEARS</v>
          </cell>
          <cell r="F8184">
            <v>78.134399999999999</v>
          </cell>
          <cell r="G8184">
            <v>1.5807929999999999</v>
          </cell>
          <cell r="H8184">
            <v>1.759687</v>
          </cell>
          <cell r="I8184">
            <v>-9.9764699999999998E-2</v>
          </cell>
          <cell r="J8184">
            <v>-4.0822900000000002E-2</v>
          </cell>
          <cell r="K8184">
            <v>0</v>
          </cell>
          <cell r="L8184">
            <v>4.0822900000000002E-2</v>
          </cell>
          <cell r="M8184">
            <v>9.9764699999999998E-2</v>
          </cell>
          <cell r="N8184">
            <v>9.9764699999999998E-2</v>
          </cell>
          <cell r="O8184">
            <v>4422</v>
          </cell>
        </row>
        <row r="8185">
          <cell r="A8185" t="str">
            <v>Residential</v>
          </cell>
          <cell r="B8185">
            <v>24</v>
          </cell>
          <cell r="C8185" t="str">
            <v>All</v>
          </cell>
          <cell r="D8185" t="str">
            <v>PCT</v>
          </cell>
          <cell r="E8185" t="str">
            <v>Building Age: 10 - 20 YEARS</v>
          </cell>
          <cell r="F8185">
            <v>76.162899999999993</v>
          </cell>
          <cell r="G8185">
            <v>1.209519</v>
          </cell>
          <cell r="H8185">
            <v>1.29139</v>
          </cell>
          <cell r="I8185">
            <v>-9.6876500000000004E-2</v>
          </cell>
          <cell r="J8185">
            <v>-3.9641099999999999E-2</v>
          </cell>
          <cell r="K8185">
            <v>0</v>
          </cell>
          <cell r="L8185">
            <v>3.9641099999999999E-2</v>
          </cell>
          <cell r="M8185">
            <v>9.6876500000000004E-2</v>
          </cell>
          <cell r="N8185">
            <v>9.6876500000000004E-2</v>
          </cell>
          <cell r="O8185">
            <v>4422</v>
          </cell>
        </row>
        <row r="8186">
          <cell r="A8186" t="str">
            <v>Residential</v>
          </cell>
          <cell r="B8186">
            <v>1</v>
          </cell>
          <cell r="C8186" t="str">
            <v>All</v>
          </cell>
          <cell r="D8186" t="str">
            <v>PCT</v>
          </cell>
          <cell r="E8186" t="str">
            <v>Building Age: 3 - 10 YEARS</v>
          </cell>
          <cell r="F8186">
            <v>70.785399999999996</v>
          </cell>
          <cell r="G8186">
            <v>1.009989</v>
          </cell>
          <cell r="H8186">
            <v>1.0125770000000001</v>
          </cell>
          <cell r="I8186">
            <v>-0.13313220000000001</v>
          </cell>
          <cell r="J8186">
            <v>-5.44766E-2</v>
          </cell>
          <cell r="K8186">
            <v>0</v>
          </cell>
          <cell r="L8186">
            <v>5.44766E-2</v>
          </cell>
          <cell r="M8186">
            <v>0.13313220000000001</v>
          </cell>
          <cell r="N8186">
            <v>0.13313220000000001</v>
          </cell>
          <cell r="O8186">
            <v>2268</v>
          </cell>
        </row>
        <row r="8187">
          <cell r="A8187" t="str">
            <v>Residential</v>
          </cell>
          <cell r="B8187">
            <v>2</v>
          </cell>
          <cell r="C8187" t="str">
            <v>All</v>
          </cell>
          <cell r="D8187" t="str">
            <v>PCT</v>
          </cell>
          <cell r="E8187" t="str">
            <v>Building Age: 3 - 10 YEARS</v>
          </cell>
          <cell r="F8187">
            <v>68.942499999999995</v>
          </cell>
          <cell r="G8187">
            <v>0.8387019</v>
          </cell>
          <cell r="H8187">
            <v>0.72878880000000001</v>
          </cell>
          <cell r="I8187">
            <v>-0.1318156</v>
          </cell>
          <cell r="J8187">
            <v>-5.3937899999999997E-2</v>
          </cell>
          <cell r="K8187">
            <v>0</v>
          </cell>
          <cell r="L8187">
            <v>5.3937899999999997E-2</v>
          </cell>
          <cell r="M8187">
            <v>0.1318156</v>
          </cell>
          <cell r="N8187">
            <v>0.1318156</v>
          </cell>
          <cell r="O8187">
            <v>2268</v>
          </cell>
        </row>
        <row r="8188">
          <cell r="A8188" t="str">
            <v>Residential</v>
          </cell>
          <cell r="B8188">
            <v>3</v>
          </cell>
          <cell r="C8188" t="str">
            <v>All</v>
          </cell>
          <cell r="D8188" t="str">
            <v>PCT</v>
          </cell>
          <cell r="E8188" t="str">
            <v>Building Age: 3 - 10 YEARS</v>
          </cell>
          <cell r="F8188">
            <v>67.814499999999995</v>
          </cell>
          <cell r="G8188">
            <v>0.66557330000000003</v>
          </cell>
          <cell r="H8188">
            <v>0.62902020000000003</v>
          </cell>
          <cell r="I8188">
            <v>-0.13035469999999999</v>
          </cell>
          <cell r="J8188">
            <v>-5.3340100000000001E-2</v>
          </cell>
          <cell r="K8188">
            <v>0</v>
          </cell>
          <cell r="L8188">
            <v>5.3340100000000001E-2</v>
          </cell>
          <cell r="M8188">
            <v>0.13035469999999999</v>
          </cell>
          <cell r="N8188">
            <v>0.13035469999999999</v>
          </cell>
          <cell r="O8188">
            <v>2268</v>
          </cell>
        </row>
        <row r="8189">
          <cell r="A8189" t="str">
            <v>Residential</v>
          </cell>
          <cell r="B8189">
            <v>4</v>
          </cell>
          <cell r="C8189" t="str">
            <v>All</v>
          </cell>
          <cell r="D8189" t="str">
            <v>PCT</v>
          </cell>
          <cell r="E8189" t="str">
            <v>Building Age: 3 - 10 YEARS</v>
          </cell>
          <cell r="F8189">
            <v>66.933199999999999</v>
          </cell>
          <cell r="G8189">
            <v>0.58503930000000004</v>
          </cell>
          <cell r="H8189">
            <v>0.55231470000000005</v>
          </cell>
          <cell r="I8189">
            <v>-0.12904969999999999</v>
          </cell>
          <cell r="J8189">
            <v>-5.2806100000000002E-2</v>
          </cell>
          <cell r="K8189">
            <v>0</v>
          </cell>
          <cell r="L8189">
            <v>5.2806100000000002E-2</v>
          </cell>
          <cell r="M8189">
            <v>0.12904969999999999</v>
          </cell>
          <cell r="N8189">
            <v>0.12904969999999999</v>
          </cell>
          <cell r="O8189">
            <v>2268</v>
          </cell>
        </row>
        <row r="8190">
          <cell r="A8190" t="str">
            <v>Residential</v>
          </cell>
          <cell r="B8190">
            <v>5</v>
          </cell>
          <cell r="C8190" t="str">
            <v>All</v>
          </cell>
          <cell r="D8190" t="str">
            <v>PCT</v>
          </cell>
          <cell r="E8190" t="str">
            <v>Building Age: 3 - 10 YEARS</v>
          </cell>
          <cell r="F8190">
            <v>65.662000000000006</v>
          </cell>
          <cell r="G8190">
            <v>0.60569609999999996</v>
          </cell>
          <cell r="H8190">
            <v>0.64188400000000001</v>
          </cell>
          <cell r="I8190">
            <v>-0.1285702</v>
          </cell>
          <cell r="J8190">
            <v>-5.2609900000000001E-2</v>
          </cell>
          <cell r="K8190">
            <v>0</v>
          </cell>
          <cell r="L8190">
            <v>5.2609900000000001E-2</v>
          </cell>
          <cell r="M8190">
            <v>0.1285702</v>
          </cell>
          <cell r="N8190">
            <v>0.1285702</v>
          </cell>
          <cell r="O8190">
            <v>2268</v>
          </cell>
        </row>
        <row r="8191">
          <cell r="A8191" t="str">
            <v>Residential</v>
          </cell>
          <cell r="B8191">
            <v>6</v>
          </cell>
          <cell r="C8191" t="str">
            <v>All</v>
          </cell>
          <cell r="D8191" t="str">
            <v>PCT</v>
          </cell>
          <cell r="E8191" t="str">
            <v>Building Age: 3 - 10 YEARS</v>
          </cell>
          <cell r="F8191">
            <v>64.934700000000007</v>
          </cell>
          <cell r="G8191">
            <v>0.62709380000000003</v>
          </cell>
          <cell r="H8191">
            <v>0.60960590000000003</v>
          </cell>
          <cell r="I8191">
            <v>-0.12835730000000001</v>
          </cell>
          <cell r="J8191">
            <v>-5.2522699999999999E-2</v>
          </cell>
          <cell r="K8191">
            <v>0</v>
          </cell>
          <cell r="L8191">
            <v>5.2522699999999999E-2</v>
          </cell>
          <cell r="M8191">
            <v>0.12835730000000001</v>
          </cell>
          <cell r="N8191">
            <v>0.12835730000000001</v>
          </cell>
          <cell r="O8191">
            <v>2268</v>
          </cell>
        </row>
        <row r="8192">
          <cell r="A8192" t="str">
            <v>Residential</v>
          </cell>
          <cell r="B8192">
            <v>7</v>
          </cell>
          <cell r="C8192" t="str">
            <v>All</v>
          </cell>
          <cell r="D8192" t="str">
            <v>PCT</v>
          </cell>
          <cell r="E8192" t="str">
            <v>Building Age: 3 - 10 YEARS</v>
          </cell>
          <cell r="F8192">
            <v>63.8795</v>
          </cell>
          <cell r="G8192">
            <v>0.68620720000000002</v>
          </cell>
          <cell r="H8192">
            <v>0.71662910000000002</v>
          </cell>
          <cell r="I8192">
            <v>-0.12806500000000001</v>
          </cell>
          <cell r="J8192">
            <v>-5.2403199999999997E-2</v>
          </cell>
          <cell r="K8192">
            <v>0</v>
          </cell>
          <cell r="L8192">
            <v>5.2403199999999997E-2</v>
          </cell>
          <cell r="M8192">
            <v>0.12806500000000001</v>
          </cell>
          <cell r="N8192">
            <v>0.12806500000000001</v>
          </cell>
          <cell r="O8192">
            <v>2268</v>
          </cell>
        </row>
        <row r="8193">
          <cell r="A8193" t="str">
            <v>Residential</v>
          </cell>
          <cell r="B8193">
            <v>8</v>
          </cell>
          <cell r="C8193" t="str">
            <v>All</v>
          </cell>
          <cell r="D8193" t="str">
            <v>PCT</v>
          </cell>
          <cell r="E8193" t="str">
            <v>Building Age: 3 - 10 YEARS</v>
          </cell>
          <cell r="F8193">
            <v>64.786500000000004</v>
          </cell>
          <cell r="G8193">
            <v>0.78955750000000002</v>
          </cell>
          <cell r="H8193">
            <v>0.72686580000000001</v>
          </cell>
          <cell r="I8193">
            <v>-0.12858259999999999</v>
          </cell>
          <cell r="J8193">
            <v>-5.2614899999999999E-2</v>
          </cell>
          <cell r="K8193">
            <v>0</v>
          </cell>
          <cell r="L8193">
            <v>5.2614899999999999E-2</v>
          </cell>
          <cell r="M8193">
            <v>0.12858259999999999</v>
          </cell>
          <cell r="N8193">
            <v>0.12858259999999999</v>
          </cell>
          <cell r="O8193">
            <v>2268</v>
          </cell>
        </row>
        <row r="8194">
          <cell r="A8194" t="str">
            <v>Residential</v>
          </cell>
          <cell r="B8194">
            <v>9</v>
          </cell>
          <cell r="C8194" t="str">
            <v>All</v>
          </cell>
          <cell r="D8194" t="str">
            <v>PCT</v>
          </cell>
          <cell r="E8194" t="str">
            <v>Building Age: 3 - 10 YEARS</v>
          </cell>
          <cell r="F8194">
            <v>68.733800000000002</v>
          </cell>
          <cell r="G8194">
            <v>0.79664440000000003</v>
          </cell>
          <cell r="H8194">
            <v>0.67025630000000003</v>
          </cell>
          <cell r="I8194">
            <v>-0.13075829999999999</v>
          </cell>
          <cell r="J8194">
            <v>-5.3505200000000003E-2</v>
          </cell>
          <cell r="K8194">
            <v>0</v>
          </cell>
          <cell r="L8194">
            <v>5.3505200000000003E-2</v>
          </cell>
          <cell r="M8194">
            <v>0.13075829999999999</v>
          </cell>
          <cell r="N8194">
            <v>0.13075829999999999</v>
          </cell>
          <cell r="O8194">
            <v>2268</v>
          </cell>
        </row>
        <row r="8195">
          <cell r="A8195" t="str">
            <v>Residential</v>
          </cell>
          <cell r="B8195">
            <v>10</v>
          </cell>
          <cell r="C8195" t="str">
            <v>All</v>
          </cell>
          <cell r="D8195" t="str">
            <v>PCT</v>
          </cell>
          <cell r="E8195" t="str">
            <v>Building Age: 3 - 10 YEARS</v>
          </cell>
          <cell r="F8195">
            <v>73.448700000000002</v>
          </cell>
          <cell r="G8195">
            <v>0.88445720000000005</v>
          </cell>
          <cell r="H8195">
            <v>0.78396999999999994</v>
          </cell>
          <cell r="I8195">
            <v>-0.13838239999999999</v>
          </cell>
          <cell r="J8195">
            <v>-5.6624899999999999E-2</v>
          </cell>
          <cell r="K8195">
            <v>0</v>
          </cell>
          <cell r="L8195">
            <v>5.6624899999999999E-2</v>
          </cell>
          <cell r="M8195">
            <v>0.13838239999999999</v>
          </cell>
          <cell r="N8195">
            <v>0.13838239999999999</v>
          </cell>
          <cell r="O8195">
            <v>2268</v>
          </cell>
        </row>
        <row r="8196">
          <cell r="A8196" t="str">
            <v>Residential</v>
          </cell>
          <cell r="B8196">
            <v>11</v>
          </cell>
          <cell r="C8196" t="str">
            <v>All</v>
          </cell>
          <cell r="D8196" t="str">
            <v>PCT</v>
          </cell>
          <cell r="E8196" t="str">
            <v>Building Age: 3 - 10 YEARS</v>
          </cell>
          <cell r="F8196">
            <v>77.952699999999993</v>
          </cell>
          <cell r="G8196">
            <v>0.94274469999999999</v>
          </cell>
          <cell r="H8196">
            <v>1.1642710000000001</v>
          </cell>
          <cell r="I8196">
            <v>-0.13837940000000001</v>
          </cell>
          <cell r="J8196">
            <v>-5.6623699999999999E-2</v>
          </cell>
          <cell r="K8196">
            <v>0</v>
          </cell>
          <cell r="L8196">
            <v>5.6623699999999999E-2</v>
          </cell>
          <cell r="M8196">
            <v>0.13837940000000001</v>
          </cell>
          <cell r="N8196">
            <v>0.13837940000000001</v>
          </cell>
          <cell r="O8196">
            <v>2268</v>
          </cell>
        </row>
        <row r="8197">
          <cell r="A8197" t="str">
            <v>Residential</v>
          </cell>
          <cell r="B8197">
            <v>12</v>
          </cell>
          <cell r="C8197" t="str">
            <v>All</v>
          </cell>
          <cell r="D8197" t="str">
            <v>PCT</v>
          </cell>
          <cell r="E8197" t="str">
            <v>Building Age: 3 - 10 YEARS</v>
          </cell>
          <cell r="F8197">
            <v>82.414000000000001</v>
          </cell>
          <cell r="G8197">
            <v>1.162129</v>
          </cell>
          <cell r="H8197">
            <v>1.3162640000000001</v>
          </cell>
          <cell r="I8197">
            <v>-0.14236750000000001</v>
          </cell>
          <cell r="J8197">
            <v>-5.8255599999999998E-2</v>
          </cell>
          <cell r="K8197">
            <v>0</v>
          </cell>
          <cell r="L8197">
            <v>5.8255599999999998E-2</v>
          </cell>
          <cell r="M8197">
            <v>0.14236750000000001</v>
          </cell>
          <cell r="N8197">
            <v>0.14236750000000001</v>
          </cell>
          <cell r="O8197">
            <v>2268</v>
          </cell>
        </row>
        <row r="8198">
          <cell r="A8198" t="str">
            <v>Residential</v>
          </cell>
          <cell r="B8198">
            <v>13</v>
          </cell>
          <cell r="C8198" t="str">
            <v>All</v>
          </cell>
          <cell r="D8198" t="str">
            <v>PCT</v>
          </cell>
          <cell r="E8198" t="str">
            <v>Building Age: 3 - 10 YEARS</v>
          </cell>
          <cell r="F8198">
            <v>85.956400000000002</v>
          </cell>
          <cell r="G8198">
            <v>1.4600839999999999</v>
          </cell>
          <cell r="H8198">
            <v>1.4581470000000001</v>
          </cell>
          <cell r="I8198">
            <v>-0.1513467</v>
          </cell>
          <cell r="J8198">
            <v>-6.1929900000000003E-2</v>
          </cell>
          <cell r="K8198">
            <v>0</v>
          </cell>
          <cell r="L8198">
            <v>6.1929900000000003E-2</v>
          </cell>
          <cell r="M8198">
            <v>0.1513467</v>
          </cell>
          <cell r="N8198">
            <v>0.1513467</v>
          </cell>
          <cell r="O8198">
            <v>2268</v>
          </cell>
        </row>
        <row r="8199">
          <cell r="A8199" t="str">
            <v>Residential</v>
          </cell>
          <cell r="B8199">
            <v>14</v>
          </cell>
          <cell r="C8199" t="str">
            <v>All</v>
          </cell>
          <cell r="D8199" t="str">
            <v>PCT</v>
          </cell>
          <cell r="E8199" t="str">
            <v>Building Age: 3 - 10 YEARS</v>
          </cell>
          <cell r="F8199">
            <v>89.536600000000007</v>
          </cell>
          <cell r="G8199">
            <v>1.5200279999999999</v>
          </cell>
          <cell r="H8199">
            <v>1.3947430000000001</v>
          </cell>
          <cell r="I8199">
            <v>-0.14519989999999999</v>
          </cell>
          <cell r="J8199">
            <v>-5.9414599999999998E-2</v>
          </cell>
          <cell r="K8199">
            <v>0</v>
          </cell>
          <cell r="L8199">
            <v>5.9414599999999998E-2</v>
          </cell>
          <cell r="M8199">
            <v>0.14519989999999999</v>
          </cell>
          <cell r="N8199">
            <v>0.14519989999999999</v>
          </cell>
          <cell r="O8199">
            <v>2268</v>
          </cell>
        </row>
        <row r="8200">
          <cell r="A8200" t="str">
            <v>Residential</v>
          </cell>
          <cell r="B8200">
            <v>15</v>
          </cell>
          <cell r="C8200" t="str">
            <v>All</v>
          </cell>
          <cell r="D8200" t="str">
            <v>PCT</v>
          </cell>
          <cell r="E8200" t="str">
            <v>Building Age: 3 - 10 YEARS</v>
          </cell>
          <cell r="F8200">
            <v>92.709000000000003</v>
          </cell>
          <cell r="G8200">
            <v>1.758972</v>
          </cell>
          <cell r="H8200">
            <v>1.510532</v>
          </cell>
          <cell r="I8200">
            <v>-0.14232330000000001</v>
          </cell>
          <cell r="J8200">
            <v>-5.82376E-2</v>
          </cell>
          <cell r="K8200">
            <v>0</v>
          </cell>
          <cell r="L8200">
            <v>5.82376E-2</v>
          </cell>
          <cell r="M8200">
            <v>0.14232330000000001</v>
          </cell>
          <cell r="N8200">
            <v>0.14232330000000001</v>
          </cell>
          <cell r="O8200">
            <v>2268</v>
          </cell>
        </row>
        <row r="8201">
          <cell r="A8201" t="str">
            <v>Residential</v>
          </cell>
          <cell r="B8201">
            <v>16</v>
          </cell>
          <cell r="C8201" t="str">
            <v>All</v>
          </cell>
          <cell r="D8201" t="str">
            <v>PCT</v>
          </cell>
          <cell r="E8201" t="str">
            <v>Building Age: 3 - 10 YEARS</v>
          </cell>
          <cell r="F8201">
            <v>94.524699999999996</v>
          </cell>
          <cell r="G8201">
            <v>1.998812</v>
          </cell>
          <cell r="H8201">
            <v>1.439959</v>
          </cell>
          <cell r="I8201">
            <v>-0.14386289999999999</v>
          </cell>
          <cell r="J8201">
            <v>-5.8867500000000003E-2</v>
          </cell>
          <cell r="K8201">
            <v>0</v>
          </cell>
          <cell r="L8201">
            <v>5.8867500000000003E-2</v>
          </cell>
          <cell r="M8201">
            <v>0.14386289999999999</v>
          </cell>
          <cell r="N8201">
            <v>0.14386289999999999</v>
          </cell>
          <cell r="O8201">
            <v>2268</v>
          </cell>
        </row>
        <row r="8202">
          <cell r="A8202" t="str">
            <v>Residential</v>
          </cell>
          <cell r="B8202">
            <v>17</v>
          </cell>
          <cell r="C8202" t="str">
            <v>All</v>
          </cell>
          <cell r="D8202" t="str">
            <v>PCT</v>
          </cell>
          <cell r="E8202" t="str">
            <v>Building Age: 3 - 10 YEARS</v>
          </cell>
          <cell r="F8202">
            <v>95.410899999999998</v>
          </cell>
          <cell r="G8202">
            <v>2.3641429999999999</v>
          </cell>
          <cell r="H8202">
            <v>1.6957519999999999</v>
          </cell>
          <cell r="I8202">
            <v>-0.1454829</v>
          </cell>
          <cell r="J8202">
            <v>-5.9530399999999997E-2</v>
          </cell>
          <cell r="K8202">
            <v>0</v>
          </cell>
          <cell r="L8202">
            <v>5.9530399999999997E-2</v>
          </cell>
          <cell r="M8202">
            <v>0.1454829</v>
          </cell>
          <cell r="N8202">
            <v>0.1454829</v>
          </cell>
          <cell r="O8202">
            <v>2268</v>
          </cell>
        </row>
        <row r="8203">
          <cell r="A8203" t="str">
            <v>Residential</v>
          </cell>
          <cell r="B8203">
            <v>18</v>
          </cell>
          <cell r="C8203" t="str">
            <v>All</v>
          </cell>
          <cell r="D8203" t="str">
            <v>PCT</v>
          </cell>
          <cell r="E8203" t="str">
            <v>Building Age: 3 - 10 YEARS</v>
          </cell>
          <cell r="F8203">
            <v>94.854799999999997</v>
          </cell>
          <cell r="G8203">
            <v>2.4057089999999999</v>
          </cell>
          <cell r="H8203">
            <v>2.0512839999999999</v>
          </cell>
          <cell r="I8203">
            <v>-0.1486218</v>
          </cell>
          <cell r="J8203">
            <v>-6.0814800000000002E-2</v>
          </cell>
          <cell r="K8203">
            <v>0</v>
          </cell>
          <cell r="L8203">
            <v>6.0814800000000002E-2</v>
          </cell>
          <cell r="M8203">
            <v>0.1486218</v>
          </cell>
          <cell r="N8203">
            <v>0.1486218</v>
          </cell>
          <cell r="O8203">
            <v>2268</v>
          </cell>
        </row>
        <row r="8204">
          <cell r="A8204" t="str">
            <v>Residential</v>
          </cell>
          <cell r="B8204">
            <v>19</v>
          </cell>
          <cell r="C8204" t="str">
            <v>All</v>
          </cell>
          <cell r="D8204" t="str">
            <v>PCT</v>
          </cell>
          <cell r="E8204" t="str">
            <v>Building Age: 3 - 10 YEARS</v>
          </cell>
          <cell r="F8204">
            <v>93.064700000000002</v>
          </cell>
          <cell r="G8204">
            <v>2.406647</v>
          </cell>
          <cell r="H8204">
            <v>2.278842</v>
          </cell>
          <cell r="I8204">
            <v>-0.1548332</v>
          </cell>
          <cell r="J8204">
            <v>-6.3356499999999996E-2</v>
          </cell>
          <cell r="K8204">
            <v>0</v>
          </cell>
          <cell r="L8204">
            <v>6.3356499999999996E-2</v>
          </cell>
          <cell r="M8204">
            <v>0.1548332</v>
          </cell>
          <cell r="N8204">
            <v>0.1548332</v>
          </cell>
          <cell r="O8204">
            <v>2268</v>
          </cell>
        </row>
        <row r="8205">
          <cell r="A8205" t="str">
            <v>Residential</v>
          </cell>
          <cell r="B8205">
            <v>20</v>
          </cell>
          <cell r="C8205" t="str">
            <v>All</v>
          </cell>
          <cell r="D8205" t="str">
            <v>PCT</v>
          </cell>
          <cell r="E8205" t="str">
            <v>Building Age: 3 - 10 YEARS</v>
          </cell>
          <cell r="F8205">
            <v>89.748900000000006</v>
          </cell>
          <cell r="G8205">
            <v>2.3579639999999999</v>
          </cell>
          <cell r="H8205">
            <v>3.2316440000000002</v>
          </cell>
          <cell r="I8205">
            <v>-0.15619820000000001</v>
          </cell>
          <cell r="J8205">
            <v>-6.3915E-2</v>
          </cell>
          <cell r="K8205">
            <v>0</v>
          </cell>
          <cell r="L8205">
            <v>6.3915E-2</v>
          </cell>
          <cell r="M8205">
            <v>0.15619820000000001</v>
          </cell>
          <cell r="N8205">
            <v>0.15619820000000001</v>
          </cell>
          <cell r="O8205">
            <v>2268</v>
          </cell>
        </row>
        <row r="8206">
          <cell r="A8206" t="str">
            <v>Residential</v>
          </cell>
          <cell r="B8206">
            <v>21</v>
          </cell>
          <cell r="C8206" t="str">
            <v>All</v>
          </cell>
          <cell r="D8206" t="str">
            <v>PCT</v>
          </cell>
          <cell r="E8206" t="str">
            <v>Building Age: 3 - 10 YEARS</v>
          </cell>
          <cell r="F8206">
            <v>85.333200000000005</v>
          </cell>
          <cell r="G8206">
            <v>2.261304</v>
          </cell>
          <cell r="H8206">
            <v>2.9418299999999999</v>
          </cell>
          <cell r="I8206">
            <v>-0.15011430000000001</v>
          </cell>
          <cell r="J8206">
            <v>-6.1425599999999997E-2</v>
          </cell>
          <cell r="K8206">
            <v>0</v>
          </cell>
          <cell r="L8206">
            <v>6.1425599999999997E-2</v>
          </cell>
          <cell r="M8206">
            <v>0.15011430000000001</v>
          </cell>
          <cell r="N8206">
            <v>0.15011430000000001</v>
          </cell>
          <cell r="O8206">
            <v>2268</v>
          </cell>
        </row>
        <row r="8207">
          <cell r="A8207" t="str">
            <v>Residential</v>
          </cell>
          <cell r="B8207">
            <v>22</v>
          </cell>
          <cell r="C8207" t="str">
            <v>All</v>
          </cell>
          <cell r="D8207" t="str">
            <v>PCT</v>
          </cell>
          <cell r="E8207" t="str">
            <v>Building Age: 3 - 10 YEARS</v>
          </cell>
          <cell r="F8207">
            <v>82.46</v>
          </cell>
          <cell r="G8207">
            <v>2.0305309999999999</v>
          </cell>
          <cell r="H8207">
            <v>2.1117949999999999</v>
          </cell>
          <cell r="I8207">
            <v>-0.15252950000000001</v>
          </cell>
          <cell r="J8207">
            <v>-6.2413799999999998E-2</v>
          </cell>
          <cell r="K8207">
            <v>0</v>
          </cell>
          <cell r="L8207">
            <v>6.2413799999999998E-2</v>
          </cell>
          <cell r="M8207">
            <v>0.15252950000000001</v>
          </cell>
          <cell r="N8207">
            <v>0.15252950000000001</v>
          </cell>
          <cell r="O8207">
            <v>2268</v>
          </cell>
        </row>
        <row r="8208">
          <cell r="A8208" t="str">
            <v>Residential</v>
          </cell>
          <cell r="B8208">
            <v>23</v>
          </cell>
          <cell r="C8208" t="str">
            <v>All</v>
          </cell>
          <cell r="D8208" t="str">
            <v>PCT</v>
          </cell>
          <cell r="E8208" t="str">
            <v>Building Age: 3 - 10 YEARS</v>
          </cell>
          <cell r="F8208">
            <v>79.343500000000006</v>
          </cell>
          <cell r="G8208">
            <v>1.6729430000000001</v>
          </cell>
          <cell r="H8208">
            <v>1.6946840000000001</v>
          </cell>
          <cell r="I8208">
            <v>-0.14591560000000001</v>
          </cell>
          <cell r="J8208">
            <v>-5.9707499999999997E-2</v>
          </cell>
          <cell r="K8208">
            <v>0</v>
          </cell>
          <cell r="L8208">
            <v>5.9707499999999997E-2</v>
          </cell>
          <cell r="M8208">
            <v>0.14591560000000001</v>
          </cell>
          <cell r="N8208">
            <v>0.14591560000000001</v>
          </cell>
          <cell r="O8208">
            <v>2268</v>
          </cell>
        </row>
        <row r="8209">
          <cell r="A8209" t="str">
            <v>Residential</v>
          </cell>
          <cell r="B8209">
            <v>24</v>
          </cell>
          <cell r="C8209" t="str">
            <v>All</v>
          </cell>
          <cell r="D8209" t="str">
            <v>PCT</v>
          </cell>
          <cell r="E8209" t="str">
            <v>Building Age: 3 - 10 YEARS</v>
          </cell>
          <cell r="F8209">
            <v>77.357100000000003</v>
          </cell>
          <cell r="G8209">
            <v>1.3431690000000001</v>
          </cell>
          <cell r="H8209">
            <v>1.326916</v>
          </cell>
          <cell r="I8209">
            <v>-0.14476140000000001</v>
          </cell>
          <cell r="J8209">
            <v>-5.9235200000000002E-2</v>
          </cell>
          <cell r="K8209">
            <v>0</v>
          </cell>
          <cell r="L8209">
            <v>5.9235200000000002E-2</v>
          </cell>
          <cell r="M8209">
            <v>0.14476140000000001</v>
          </cell>
          <cell r="N8209">
            <v>0.14476140000000001</v>
          </cell>
          <cell r="O8209">
            <v>2268</v>
          </cell>
        </row>
        <row r="8210">
          <cell r="A8210" t="str">
            <v>Residential</v>
          </cell>
          <cell r="B8210">
            <v>1</v>
          </cell>
          <cell r="C8210" t="str">
            <v>All</v>
          </cell>
          <cell r="D8210" t="str">
            <v>PCT</v>
          </cell>
          <cell r="E8210" t="str">
            <v>CARE Status: CARE</v>
          </cell>
          <cell r="F8210">
            <v>73.786699999999996</v>
          </cell>
          <cell r="G8210">
            <v>0.91917119999999997</v>
          </cell>
          <cell r="H8210">
            <v>0.84929540000000003</v>
          </cell>
          <cell r="I8210">
            <v>-8.43864E-2</v>
          </cell>
          <cell r="J8210">
            <v>-3.4530199999999997E-2</v>
          </cell>
          <cell r="K8210">
            <v>0</v>
          </cell>
          <cell r="L8210">
            <v>3.4530199999999997E-2</v>
          </cell>
          <cell r="M8210">
            <v>8.43864E-2</v>
          </cell>
          <cell r="N8210">
            <v>8.43864E-2</v>
          </cell>
          <cell r="O8210">
            <v>5801</v>
          </cell>
        </row>
        <row r="8211">
          <cell r="A8211" t="str">
            <v>Residential</v>
          </cell>
          <cell r="B8211">
            <v>2</v>
          </cell>
          <cell r="C8211" t="str">
            <v>All</v>
          </cell>
          <cell r="D8211" t="str">
            <v>PCT</v>
          </cell>
          <cell r="E8211" t="str">
            <v>CARE Status: CARE</v>
          </cell>
          <cell r="F8211">
            <v>72.521199999999993</v>
          </cell>
          <cell r="G8211">
            <v>0.80173119999999998</v>
          </cell>
          <cell r="H8211">
            <v>0.71656799999999998</v>
          </cell>
          <cell r="I8211">
            <v>-8.3609799999999998E-2</v>
          </cell>
          <cell r="J8211">
            <v>-3.42125E-2</v>
          </cell>
          <cell r="K8211">
            <v>0</v>
          </cell>
          <cell r="L8211">
            <v>3.42125E-2</v>
          </cell>
          <cell r="M8211">
            <v>8.3609799999999998E-2</v>
          </cell>
          <cell r="N8211">
            <v>8.3609799999999998E-2</v>
          </cell>
          <cell r="O8211">
            <v>5801</v>
          </cell>
        </row>
        <row r="8212">
          <cell r="A8212" t="str">
            <v>Residential</v>
          </cell>
          <cell r="B8212">
            <v>3</v>
          </cell>
          <cell r="C8212" t="str">
            <v>All</v>
          </cell>
          <cell r="D8212" t="str">
            <v>PCT</v>
          </cell>
          <cell r="E8212" t="str">
            <v>CARE Status: CARE</v>
          </cell>
          <cell r="F8212">
            <v>70.851900000000001</v>
          </cell>
          <cell r="G8212">
            <v>0.70075259999999995</v>
          </cell>
          <cell r="H8212">
            <v>0.62035149999999994</v>
          </cell>
          <cell r="I8212">
            <v>-8.2868700000000003E-2</v>
          </cell>
          <cell r="J8212">
            <v>-3.39092E-2</v>
          </cell>
          <cell r="K8212">
            <v>0</v>
          </cell>
          <cell r="L8212">
            <v>3.39092E-2</v>
          </cell>
          <cell r="M8212">
            <v>8.2868700000000003E-2</v>
          </cell>
          <cell r="N8212">
            <v>8.2868700000000003E-2</v>
          </cell>
          <cell r="O8212">
            <v>5801</v>
          </cell>
        </row>
        <row r="8213">
          <cell r="A8213" t="str">
            <v>Residential</v>
          </cell>
          <cell r="B8213">
            <v>4</v>
          </cell>
          <cell r="C8213" t="str">
            <v>All</v>
          </cell>
          <cell r="D8213" t="str">
            <v>PCT</v>
          </cell>
          <cell r="E8213" t="str">
            <v>CARE Status: CARE</v>
          </cell>
          <cell r="F8213">
            <v>69.831100000000006</v>
          </cell>
          <cell r="G8213">
            <v>0.65000650000000004</v>
          </cell>
          <cell r="H8213">
            <v>0.59711530000000002</v>
          </cell>
          <cell r="I8213">
            <v>-8.2527299999999998E-2</v>
          </cell>
          <cell r="J8213">
            <v>-3.3769500000000001E-2</v>
          </cell>
          <cell r="K8213">
            <v>0</v>
          </cell>
          <cell r="L8213">
            <v>3.3769500000000001E-2</v>
          </cell>
          <cell r="M8213">
            <v>8.2527299999999998E-2</v>
          </cell>
          <cell r="N8213">
            <v>8.2527299999999998E-2</v>
          </cell>
          <cell r="O8213">
            <v>5801</v>
          </cell>
        </row>
        <row r="8214">
          <cell r="A8214" t="str">
            <v>Residential</v>
          </cell>
          <cell r="B8214">
            <v>5</v>
          </cell>
          <cell r="C8214" t="str">
            <v>All</v>
          </cell>
          <cell r="D8214" t="str">
            <v>PCT</v>
          </cell>
          <cell r="E8214" t="str">
            <v>CARE Status: CARE</v>
          </cell>
          <cell r="F8214">
            <v>68.254400000000004</v>
          </cell>
          <cell r="G8214">
            <v>0.62359359999999997</v>
          </cell>
          <cell r="H8214">
            <v>0.56483950000000005</v>
          </cell>
          <cell r="I8214">
            <v>-8.2374600000000006E-2</v>
          </cell>
          <cell r="J8214">
            <v>-3.3707000000000001E-2</v>
          </cell>
          <cell r="K8214">
            <v>0</v>
          </cell>
          <cell r="L8214">
            <v>3.3707000000000001E-2</v>
          </cell>
          <cell r="M8214">
            <v>8.2374600000000006E-2</v>
          </cell>
          <cell r="N8214">
            <v>8.2374600000000006E-2</v>
          </cell>
          <cell r="O8214">
            <v>5801</v>
          </cell>
        </row>
        <row r="8215">
          <cell r="A8215" t="str">
            <v>Residential</v>
          </cell>
          <cell r="B8215">
            <v>6</v>
          </cell>
          <cell r="C8215" t="str">
            <v>All</v>
          </cell>
          <cell r="D8215" t="str">
            <v>PCT</v>
          </cell>
          <cell r="E8215" t="str">
            <v>CARE Status: CARE</v>
          </cell>
          <cell r="F8215">
            <v>67.287999999999997</v>
          </cell>
          <cell r="G8215">
            <v>0.65726890000000004</v>
          </cell>
          <cell r="H8215">
            <v>0.6517944</v>
          </cell>
          <cell r="I8215">
            <v>-8.2371299999999995E-2</v>
          </cell>
          <cell r="J8215">
            <v>-3.3705699999999998E-2</v>
          </cell>
          <cell r="K8215">
            <v>0</v>
          </cell>
          <cell r="L8215">
            <v>3.3705699999999998E-2</v>
          </cell>
          <cell r="M8215">
            <v>8.2371299999999995E-2</v>
          </cell>
          <cell r="N8215">
            <v>8.2371299999999995E-2</v>
          </cell>
          <cell r="O8215">
            <v>5801</v>
          </cell>
        </row>
        <row r="8216">
          <cell r="A8216" t="str">
            <v>Residential</v>
          </cell>
          <cell r="B8216">
            <v>7</v>
          </cell>
          <cell r="C8216" t="str">
            <v>All</v>
          </cell>
          <cell r="D8216" t="str">
            <v>PCT</v>
          </cell>
          <cell r="E8216" t="str">
            <v>CARE Status: CARE</v>
          </cell>
          <cell r="F8216">
            <v>66.2273</v>
          </cell>
          <cell r="G8216">
            <v>0.74594039999999995</v>
          </cell>
          <cell r="H8216">
            <v>0.71475820000000001</v>
          </cell>
          <cell r="I8216">
            <v>-8.2705399999999998E-2</v>
          </cell>
          <cell r="J8216">
            <v>-3.3842400000000002E-2</v>
          </cell>
          <cell r="K8216">
            <v>0</v>
          </cell>
          <cell r="L8216">
            <v>3.3842400000000002E-2</v>
          </cell>
          <cell r="M8216">
            <v>8.2705399999999998E-2</v>
          </cell>
          <cell r="N8216">
            <v>8.2705399999999998E-2</v>
          </cell>
          <cell r="O8216">
            <v>5801</v>
          </cell>
        </row>
        <row r="8217">
          <cell r="A8217" t="str">
            <v>Residential</v>
          </cell>
          <cell r="B8217">
            <v>8</v>
          </cell>
          <cell r="C8217" t="str">
            <v>All</v>
          </cell>
          <cell r="D8217" t="str">
            <v>PCT</v>
          </cell>
          <cell r="E8217" t="str">
            <v>CARE Status: CARE</v>
          </cell>
          <cell r="F8217">
            <v>67.078900000000004</v>
          </cell>
          <cell r="G8217">
            <v>0.82608130000000002</v>
          </cell>
          <cell r="H8217">
            <v>0.83378569999999996</v>
          </cell>
          <cell r="I8217">
            <v>-8.3441299999999996E-2</v>
          </cell>
          <cell r="J8217">
            <v>-3.41435E-2</v>
          </cell>
          <cell r="K8217">
            <v>0</v>
          </cell>
          <cell r="L8217">
            <v>3.41435E-2</v>
          </cell>
          <cell r="M8217">
            <v>8.3441299999999996E-2</v>
          </cell>
          <cell r="N8217">
            <v>8.3441299999999996E-2</v>
          </cell>
          <cell r="O8217">
            <v>5801</v>
          </cell>
        </row>
        <row r="8218">
          <cell r="A8218" t="str">
            <v>Residential</v>
          </cell>
          <cell r="B8218">
            <v>9</v>
          </cell>
          <cell r="C8218" t="str">
            <v>All</v>
          </cell>
          <cell r="D8218" t="str">
            <v>PCT</v>
          </cell>
          <cell r="E8218" t="str">
            <v>CARE Status: CARE</v>
          </cell>
          <cell r="F8218">
            <v>70.763599999999997</v>
          </cell>
          <cell r="G8218">
            <v>0.82517430000000003</v>
          </cell>
          <cell r="H8218">
            <v>0.84641460000000002</v>
          </cell>
          <cell r="I8218">
            <v>-8.4621500000000002E-2</v>
          </cell>
          <cell r="J8218">
            <v>-3.4626400000000002E-2</v>
          </cell>
          <cell r="K8218">
            <v>0</v>
          </cell>
          <cell r="L8218">
            <v>3.4626400000000002E-2</v>
          </cell>
          <cell r="M8218">
            <v>8.4621500000000002E-2</v>
          </cell>
          <cell r="N8218">
            <v>8.4621500000000002E-2</v>
          </cell>
          <cell r="O8218">
            <v>5801</v>
          </cell>
        </row>
        <row r="8219">
          <cell r="A8219" t="str">
            <v>Residential</v>
          </cell>
          <cell r="B8219">
            <v>10</v>
          </cell>
          <cell r="C8219" t="str">
            <v>All</v>
          </cell>
          <cell r="D8219" t="str">
            <v>PCT</v>
          </cell>
          <cell r="E8219" t="str">
            <v>CARE Status: CARE</v>
          </cell>
          <cell r="F8219">
            <v>75.611900000000006</v>
          </cell>
          <cell r="G8219">
            <v>0.92999770000000004</v>
          </cell>
          <cell r="H8219">
            <v>0.86740680000000003</v>
          </cell>
          <cell r="I8219">
            <v>-8.6807099999999998E-2</v>
          </cell>
          <cell r="J8219">
            <v>-3.5520799999999998E-2</v>
          </cell>
          <cell r="K8219">
            <v>0</v>
          </cell>
          <cell r="L8219">
            <v>3.5520799999999998E-2</v>
          </cell>
          <cell r="M8219">
            <v>8.6807099999999998E-2</v>
          </cell>
          <cell r="N8219">
            <v>8.6807099999999998E-2</v>
          </cell>
          <cell r="O8219">
            <v>5801</v>
          </cell>
        </row>
        <row r="8220">
          <cell r="A8220" t="str">
            <v>Residential</v>
          </cell>
          <cell r="B8220">
            <v>11</v>
          </cell>
          <cell r="C8220" t="str">
            <v>All</v>
          </cell>
          <cell r="D8220" t="str">
            <v>PCT</v>
          </cell>
          <cell r="E8220" t="str">
            <v>CARE Status: CARE</v>
          </cell>
          <cell r="F8220">
            <v>80.320400000000006</v>
          </cell>
          <cell r="G8220">
            <v>1.013085</v>
          </cell>
          <cell r="H8220">
            <v>1.0679829999999999</v>
          </cell>
          <cell r="I8220">
            <v>-8.7168099999999998E-2</v>
          </cell>
          <cell r="J8220">
            <v>-3.5668499999999999E-2</v>
          </cell>
          <cell r="K8220">
            <v>0</v>
          </cell>
          <cell r="L8220">
            <v>3.5668499999999999E-2</v>
          </cell>
          <cell r="M8220">
            <v>8.7168099999999998E-2</v>
          </cell>
          <cell r="N8220">
            <v>8.7168099999999998E-2</v>
          </cell>
          <cell r="O8220">
            <v>5801</v>
          </cell>
        </row>
        <row r="8221">
          <cell r="A8221" t="str">
            <v>Residential</v>
          </cell>
          <cell r="B8221">
            <v>12</v>
          </cell>
          <cell r="C8221" t="str">
            <v>All</v>
          </cell>
          <cell r="D8221" t="str">
            <v>PCT</v>
          </cell>
          <cell r="E8221" t="str">
            <v>CARE Status: CARE</v>
          </cell>
          <cell r="F8221">
            <v>84.622600000000006</v>
          </cell>
          <cell r="G8221">
            <v>1.170005</v>
          </cell>
          <cell r="H8221">
            <v>1.2208600000000001</v>
          </cell>
          <cell r="I8221">
            <v>-8.7331900000000004E-2</v>
          </cell>
          <cell r="J8221">
            <v>-3.5735500000000003E-2</v>
          </cell>
          <cell r="K8221">
            <v>0</v>
          </cell>
          <cell r="L8221">
            <v>3.5735500000000003E-2</v>
          </cell>
          <cell r="M8221">
            <v>8.7331900000000004E-2</v>
          </cell>
          <cell r="N8221">
            <v>8.7331900000000004E-2</v>
          </cell>
          <cell r="O8221">
            <v>5801</v>
          </cell>
        </row>
        <row r="8222">
          <cell r="A8222" t="str">
            <v>Residential</v>
          </cell>
          <cell r="B8222">
            <v>13</v>
          </cell>
          <cell r="C8222" t="str">
            <v>All</v>
          </cell>
          <cell r="D8222" t="str">
            <v>PCT</v>
          </cell>
          <cell r="E8222" t="str">
            <v>CARE Status: CARE</v>
          </cell>
          <cell r="F8222">
            <v>88.033600000000007</v>
          </cell>
          <cell r="G8222">
            <v>1.423106</v>
          </cell>
          <cell r="H8222">
            <v>1.403885</v>
          </cell>
          <cell r="I8222">
            <v>-8.9715400000000001E-2</v>
          </cell>
          <cell r="J8222">
            <v>-3.6710800000000002E-2</v>
          </cell>
          <cell r="K8222">
            <v>0</v>
          </cell>
          <cell r="L8222">
            <v>3.6710800000000002E-2</v>
          </cell>
          <cell r="M8222">
            <v>8.9715400000000001E-2</v>
          </cell>
          <cell r="N8222">
            <v>8.9715400000000001E-2</v>
          </cell>
          <cell r="O8222">
            <v>5801</v>
          </cell>
        </row>
        <row r="8223">
          <cell r="A8223" t="str">
            <v>Residential</v>
          </cell>
          <cell r="B8223">
            <v>14</v>
          </cell>
          <cell r="C8223" t="str">
            <v>All</v>
          </cell>
          <cell r="D8223" t="str">
            <v>PCT</v>
          </cell>
          <cell r="E8223" t="str">
            <v>CARE Status: CARE</v>
          </cell>
          <cell r="F8223">
            <v>91.325100000000006</v>
          </cell>
          <cell r="G8223">
            <v>1.7733650000000001</v>
          </cell>
          <cell r="H8223">
            <v>1.75319</v>
          </cell>
          <cell r="I8223">
            <v>-9.2360600000000001E-2</v>
          </cell>
          <cell r="J8223">
            <v>-3.7793199999999999E-2</v>
          </cell>
          <cell r="K8223">
            <v>0</v>
          </cell>
          <cell r="L8223">
            <v>3.7793199999999999E-2</v>
          </cell>
          <cell r="M8223">
            <v>9.2360600000000001E-2</v>
          </cell>
          <cell r="N8223">
            <v>9.2360600000000001E-2</v>
          </cell>
          <cell r="O8223">
            <v>5801</v>
          </cell>
        </row>
        <row r="8224">
          <cell r="A8224" t="str">
            <v>Residential</v>
          </cell>
          <cell r="B8224">
            <v>15</v>
          </cell>
          <cell r="C8224" t="str">
            <v>All</v>
          </cell>
          <cell r="D8224" t="str">
            <v>PCT</v>
          </cell>
          <cell r="E8224" t="str">
            <v>CARE Status: CARE</v>
          </cell>
          <cell r="F8224">
            <v>94.101100000000002</v>
          </cell>
          <cell r="G8224">
            <v>2.0839120000000002</v>
          </cell>
          <cell r="H8224">
            <v>2.0175559999999999</v>
          </cell>
          <cell r="I8224">
            <v>-9.1834799999999994E-2</v>
          </cell>
          <cell r="J8224">
            <v>-3.7578100000000003E-2</v>
          </cell>
          <cell r="K8224">
            <v>0</v>
          </cell>
          <cell r="L8224">
            <v>3.7578100000000003E-2</v>
          </cell>
          <cell r="M8224">
            <v>9.1834799999999994E-2</v>
          </cell>
          <cell r="N8224">
            <v>9.1834799999999994E-2</v>
          </cell>
          <cell r="O8224">
            <v>5801</v>
          </cell>
        </row>
        <row r="8225">
          <cell r="A8225" t="str">
            <v>Residential</v>
          </cell>
          <cell r="B8225">
            <v>16</v>
          </cell>
          <cell r="C8225" t="str">
            <v>All</v>
          </cell>
          <cell r="D8225" t="str">
            <v>PCT</v>
          </cell>
          <cell r="E8225" t="str">
            <v>CARE Status: CARE</v>
          </cell>
          <cell r="F8225">
            <v>96.062700000000007</v>
          </cell>
          <cell r="G8225">
            <v>2.4557329999999999</v>
          </cell>
          <cell r="H8225">
            <v>2.175513</v>
          </cell>
          <cell r="I8225">
            <v>-9.1914800000000005E-2</v>
          </cell>
          <cell r="J8225">
            <v>-3.76108E-2</v>
          </cell>
          <cell r="K8225">
            <v>0</v>
          </cell>
          <cell r="L8225">
            <v>3.76108E-2</v>
          </cell>
          <cell r="M8225">
            <v>9.1914800000000005E-2</v>
          </cell>
          <cell r="N8225">
            <v>9.1914800000000005E-2</v>
          </cell>
          <cell r="O8225">
            <v>5801</v>
          </cell>
        </row>
        <row r="8226">
          <cell r="A8226" t="str">
            <v>Residential</v>
          </cell>
          <cell r="B8226">
            <v>17</v>
          </cell>
          <cell r="C8226" t="str">
            <v>All</v>
          </cell>
          <cell r="D8226" t="str">
            <v>PCT</v>
          </cell>
          <cell r="E8226" t="str">
            <v>CARE Status: CARE</v>
          </cell>
          <cell r="F8226">
            <v>97.016599999999997</v>
          </cell>
          <cell r="G8226">
            <v>2.7331439999999998</v>
          </cell>
          <cell r="H8226">
            <v>2.2722090000000001</v>
          </cell>
          <cell r="I8226">
            <v>-9.2119999999999994E-2</v>
          </cell>
          <cell r="J8226">
            <v>-3.7694800000000001E-2</v>
          </cell>
          <cell r="K8226">
            <v>0</v>
          </cell>
          <cell r="L8226">
            <v>3.7694800000000001E-2</v>
          </cell>
          <cell r="M8226">
            <v>9.2119999999999994E-2</v>
          </cell>
          <cell r="N8226">
            <v>9.2119999999999994E-2</v>
          </cell>
          <cell r="O8226">
            <v>5801</v>
          </cell>
        </row>
        <row r="8227">
          <cell r="A8227" t="str">
            <v>Residential</v>
          </cell>
          <cell r="B8227">
            <v>18</v>
          </cell>
          <cell r="C8227" t="str">
            <v>All</v>
          </cell>
          <cell r="D8227" t="str">
            <v>PCT</v>
          </cell>
          <cell r="E8227" t="str">
            <v>CARE Status: CARE</v>
          </cell>
          <cell r="F8227">
            <v>96.799599999999998</v>
          </cell>
          <cell r="G8227">
            <v>2.848074</v>
          </cell>
          <cell r="H8227">
            <v>2.2892980000000001</v>
          </cell>
          <cell r="I8227">
            <v>-9.2670600000000006E-2</v>
          </cell>
          <cell r="J8227">
            <v>-3.7920099999999998E-2</v>
          </cell>
          <cell r="K8227">
            <v>0</v>
          </cell>
          <cell r="L8227">
            <v>3.7920099999999998E-2</v>
          </cell>
          <cell r="M8227">
            <v>9.2670600000000006E-2</v>
          </cell>
          <cell r="N8227">
            <v>9.2670600000000006E-2</v>
          </cell>
          <cell r="O8227">
            <v>5801</v>
          </cell>
        </row>
        <row r="8228">
          <cell r="A8228" t="str">
            <v>Residential</v>
          </cell>
          <cell r="B8228">
            <v>19</v>
          </cell>
          <cell r="C8228" t="str">
            <v>All</v>
          </cell>
          <cell r="D8228" t="str">
            <v>PCT</v>
          </cell>
          <cell r="E8228" t="str">
            <v>CARE Status: CARE</v>
          </cell>
          <cell r="F8228">
            <v>94.689899999999994</v>
          </cell>
          <cell r="G8228">
            <v>2.7042649999999999</v>
          </cell>
          <cell r="H8228">
            <v>2.288198</v>
          </cell>
          <cell r="I8228">
            <v>-9.3250799999999995E-2</v>
          </cell>
          <cell r="J8228">
            <v>-3.8157499999999997E-2</v>
          </cell>
          <cell r="K8228">
            <v>0</v>
          </cell>
          <cell r="L8228">
            <v>3.8157499999999997E-2</v>
          </cell>
          <cell r="M8228">
            <v>9.3250799999999995E-2</v>
          </cell>
          <cell r="N8228">
            <v>9.3250799999999995E-2</v>
          </cell>
          <cell r="O8228">
            <v>5801</v>
          </cell>
        </row>
        <row r="8229">
          <cell r="A8229" t="str">
            <v>Residential</v>
          </cell>
          <cell r="B8229">
            <v>20</v>
          </cell>
          <cell r="C8229" t="str">
            <v>All</v>
          </cell>
          <cell r="D8229" t="str">
            <v>PCT</v>
          </cell>
          <cell r="E8229" t="str">
            <v>CARE Status: CARE</v>
          </cell>
          <cell r="F8229">
            <v>91.889700000000005</v>
          </cell>
          <cell r="G8229">
            <v>2.5473919999999999</v>
          </cell>
          <cell r="H8229">
            <v>2.8289949999999999</v>
          </cell>
          <cell r="I8229">
            <v>-9.4586299999999998E-2</v>
          </cell>
          <cell r="J8229">
            <v>-3.8703899999999999E-2</v>
          </cell>
          <cell r="K8229">
            <v>0</v>
          </cell>
          <cell r="L8229">
            <v>3.8703899999999999E-2</v>
          </cell>
          <cell r="M8229">
            <v>9.4586299999999998E-2</v>
          </cell>
          <cell r="N8229">
            <v>9.4586299999999998E-2</v>
          </cell>
          <cell r="O8229">
            <v>5801</v>
          </cell>
        </row>
        <row r="8230">
          <cell r="A8230" t="str">
            <v>Residential</v>
          </cell>
          <cell r="B8230">
            <v>21</v>
          </cell>
          <cell r="C8230" t="str">
            <v>All</v>
          </cell>
          <cell r="D8230" t="str">
            <v>PCT</v>
          </cell>
          <cell r="E8230" t="str">
            <v>CARE Status: CARE</v>
          </cell>
          <cell r="F8230">
            <v>87.795900000000003</v>
          </cell>
          <cell r="G8230">
            <v>2.2373270000000001</v>
          </cell>
          <cell r="H8230">
            <v>2.608492</v>
          </cell>
          <cell r="I8230">
            <v>-9.51124E-2</v>
          </cell>
          <cell r="J8230">
            <v>-3.8919200000000001E-2</v>
          </cell>
          <cell r="K8230">
            <v>0</v>
          </cell>
          <cell r="L8230">
            <v>3.8919200000000001E-2</v>
          </cell>
          <cell r="M8230">
            <v>9.51124E-2</v>
          </cell>
          <cell r="N8230">
            <v>9.51124E-2</v>
          </cell>
          <cell r="O8230">
            <v>5801</v>
          </cell>
        </row>
        <row r="8231">
          <cell r="A8231" t="str">
            <v>Residential</v>
          </cell>
          <cell r="B8231">
            <v>22</v>
          </cell>
          <cell r="C8231" t="str">
            <v>All</v>
          </cell>
          <cell r="D8231" t="str">
            <v>PCT</v>
          </cell>
          <cell r="E8231" t="str">
            <v>CARE Status: CARE</v>
          </cell>
          <cell r="F8231">
            <v>84.847099999999998</v>
          </cell>
          <cell r="G8231">
            <v>1.935713</v>
          </cell>
          <cell r="H8231">
            <v>2.0279739999999999</v>
          </cell>
          <cell r="I8231">
            <v>-9.3988699999999994E-2</v>
          </cell>
          <cell r="J8231">
            <v>-3.8459399999999998E-2</v>
          </cell>
          <cell r="K8231">
            <v>0</v>
          </cell>
          <cell r="L8231">
            <v>3.8459399999999998E-2</v>
          </cell>
          <cell r="M8231">
            <v>9.3988699999999994E-2</v>
          </cell>
          <cell r="N8231">
            <v>9.3988699999999994E-2</v>
          </cell>
          <cell r="O8231">
            <v>5801</v>
          </cell>
        </row>
        <row r="8232">
          <cell r="A8232" t="str">
            <v>Residential</v>
          </cell>
          <cell r="B8232">
            <v>23</v>
          </cell>
          <cell r="C8232" t="str">
            <v>All</v>
          </cell>
          <cell r="D8232" t="str">
            <v>PCT</v>
          </cell>
          <cell r="E8232" t="str">
            <v>CARE Status: CARE</v>
          </cell>
          <cell r="F8232">
            <v>81.700900000000004</v>
          </cell>
          <cell r="G8232">
            <v>1.5730409999999999</v>
          </cell>
          <cell r="H8232">
            <v>1.577539</v>
          </cell>
          <cell r="I8232">
            <v>-9.0443599999999999E-2</v>
          </cell>
          <cell r="J8232">
            <v>-3.7008800000000001E-2</v>
          </cell>
          <cell r="K8232">
            <v>0</v>
          </cell>
          <cell r="L8232">
            <v>3.7008800000000001E-2</v>
          </cell>
          <cell r="M8232">
            <v>9.0443599999999999E-2</v>
          </cell>
          <cell r="N8232">
            <v>9.0443599999999999E-2</v>
          </cell>
          <cell r="O8232">
            <v>5801</v>
          </cell>
        </row>
        <row r="8233">
          <cell r="A8233" t="str">
            <v>Residential</v>
          </cell>
          <cell r="B8233">
            <v>24</v>
          </cell>
          <cell r="C8233" t="str">
            <v>All</v>
          </cell>
          <cell r="D8233" t="str">
            <v>PCT</v>
          </cell>
          <cell r="E8233" t="str">
            <v>CARE Status: CARE</v>
          </cell>
          <cell r="F8233">
            <v>79.42</v>
          </cell>
          <cell r="G8233">
            <v>1.2630749999999999</v>
          </cell>
          <cell r="H8233">
            <v>1.243074</v>
          </cell>
          <cell r="I8233">
            <v>-8.7331900000000004E-2</v>
          </cell>
          <cell r="J8233">
            <v>-3.5735500000000003E-2</v>
          </cell>
          <cell r="K8233">
            <v>0</v>
          </cell>
          <cell r="L8233">
            <v>3.5735500000000003E-2</v>
          </cell>
          <cell r="M8233">
            <v>8.7331900000000004E-2</v>
          </cell>
          <cell r="N8233">
            <v>8.7331900000000004E-2</v>
          </cell>
          <cell r="O8233">
            <v>5801</v>
          </cell>
        </row>
        <row r="8234">
          <cell r="A8234" t="str">
            <v>Residential</v>
          </cell>
          <cell r="B8234">
            <v>1</v>
          </cell>
          <cell r="C8234" t="str">
            <v>All</v>
          </cell>
          <cell r="D8234" t="str">
            <v>PCT</v>
          </cell>
          <cell r="E8234" t="str">
            <v>CARE Status: Non-CARE</v>
          </cell>
          <cell r="F8234">
            <v>69.865200000000002</v>
          </cell>
          <cell r="G8234">
            <v>0.75781770000000004</v>
          </cell>
          <cell r="H8234">
            <v>0.82188620000000001</v>
          </cell>
          <cell r="I8234">
            <v>-4.5288599999999998E-2</v>
          </cell>
          <cell r="J8234">
            <v>-1.8531700000000002E-2</v>
          </cell>
          <cell r="K8234">
            <v>0</v>
          </cell>
          <cell r="L8234">
            <v>1.8531700000000002E-2</v>
          </cell>
          <cell r="M8234">
            <v>4.5288599999999998E-2</v>
          </cell>
          <cell r="N8234">
            <v>4.5288599999999998E-2</v>
          </cell>
          <cell r="O8234">
            <v>16908</v>
          </cell>
        </row>
        <row r="8235">
          <cell r="A8235" t="str">
            <v>Residential</v>
          </cell>
          <cell r="B8235">
            <v>2</v>
          </cell>
          <cell r="C8235" t="str">
            <v>All</v>
          </cell>
          <cell r="D8235" t="str">
            <v>PCT</v>
          </cell>
          <cell r="E8235" t="str">
            <v>CARE Status: Non-CARE</v>
          </cell>
          <cell r="F8235">
            <v>67.906800000000004</v>
          </cell>
          <cell r="G8235">
            <v>0.65649080000000004</v>
          </cell>
          <cell r="H8235">
            <v>0.70102690000000001</v>
          </cell>
          <cell r="I8235">
            <v>-4.48297E-2</v>
          </cell>
          <cell r="J8235">
            <v>-1.83439E-2</v>
          </cell>
          <cell r="K8235">
            <v>0</v>
          </cell>
          <cell r="L8235">
            <v>1.83439E-2</v>
          </cell>
          <cell r="M8235">
            <v>4.48297E-2</v>
          </cell>
          <cell r="N8235">
            <v>4.48297E-2</v>
          </cell>
          <cell r="O8235">
            <v>16908</v>
          </cell>
        </row>
        <row r="8236">
          <cell r="A8236" t="str">
            <v>Residential</v>
          </cell>
          <cell r="B8236">
            <v>3</v>
          </cell>
          <cell r="C8236" t="str">
            <v>All</v>
          </cell>
          <cell r="D8236" t="str">
            <v>PCT</v>
          </cell>
          <cell r="E8236" t="str">
            <v>CARE Status: Non-CARE</v>
          </cell>
          <cell r="F8236">
            <v>66.454300000000003</v>
          </cell>
          <cell r="G8236">
            <v>0.6044448</v>
          </cell>
          <cell r="H8236">
            <v>0.63432489999999997</v>
          </cell>
          <cell r="I8236">
            <v>-4.4439399999999997E-2</v>
          </cell>
          <cell r="J8236">
            <v>-1.8184200000000001E-2</v>
          </cell>
          <cell r="K8236">
            <v>0</v>
          </cell>
          <cell r="L8236">
            <v>1.8184200000000001E-2</v>
          </cell>
          <cell r="M8236">
            <v>4.4439399999999997E-2</v>
          </cell>
          <cell r="N8236">
            <v>4.4439399999999997E-2</v>
          </cell>
          <cell r="O8236">
            <v>16908</v>
          </cell>
        </row>
        <row r="8237">
          <cell r="A8237" t="str">
            <v>Residential</v>
          </cell>
          <cell r="B8237">
            <v>4</v>
          </cell>
          <cell r="C8237" t="str">
            <v>All</v>
          </cell>
          <cell r="D8237" t="str">
            <v>PCT</v>
          </cell>
          <cell r="E8237" t="str">
            <v>CARE Status: Non-CARE</v>
          </cell>
          <cell r="F8237">
            <v>65.392700000000005</v>
          </cell>
          <cell r="G8237">
            <v>0.58233369999999995</v>
          </cell>
          <cell r="H8237">
            <v>0.60469729999999999</v>
          </cell>
          <cell r="I8237">
            <v>-4.4223800000000001E-2</v>
          </cell>
          <cell r="J8237">
            <v>-1.8096000000000001E-2</v>
          </cell>
          <cell r="K8237">
            <v>0</v>
          </cell>
          <cell r="L8237">
            <v>1.8096000000000001E-2</v>
          </cell>
          <cell r="M8237">
            <v>4.4223800000000001E-2</v>
          </cell>
          <cell r="N8237">
            <v>4.4223800000000001E-2</v>
          </cell>
          <cell r="O8237">
            <v>16908</v>
          </cell>
        </row>
        <row r="8238">
          <cell r="A8238" t="str">
            <v>Residential</v>
          </cell>
          <cell r="B8238">
            <v>5</v>
          </cell>
          <cell r="C8238" t="str">
            <v>All</v>
          </cell>
          <cell r="D8238" t="str">
            <v>PCT</v>
          </cell>
          <cell r="E8238" t="str">
            <v>CARE Status: Non-CARE</v>
          </cell>
          <cell r="F8238">
            <v>64.421199999999999</v>
          </cell>
          <cell r="G8238">
            <v>0.5973598</v>
          </cell>
          <cell r="H8238">
            <v>0.66746729999999999</v>
          </cell>
          <cell r="I8238">
            <v>-4.4133600000000002E-2</v>
          </cell>
          <cell r="J8238">
            <v>-1.8059100000000002E-2</v>
          </cell>
          <cell r="K8238">
            <v>0</v>
          </cell>
          <cell r="L8238">
            <v>1.8059100000000002E-2</v>
          </cell>
          <cell r="M8238">
            <v>4.4133600000000002E-2</v>
          </cell>
          <cell r="N8238">
            <v>4.4133600000000002E-2</v>
          </cell>
          <cell r="O8238">
            <v>16908</v>
          </cell>
        </row>
        <row r="8239">
          <cell r="A8239" t="str">
            <v>Residential</v>
          </cell>
          <cell r="B8239">
            <v>6</v>
          </cell>
          <cell r="C8239" t="str">
            <v>All</v>
          </cell>
          <cell r="D8239" t="str">
            <v>PCT</v>
          </cell>
          <cell r="E8239" t="str">
            <v>CARE Status: Non-CARE</v>
          </cell>
          <cell r="F8239">
            <v>63.816899999999997</v>
          </cell>
          <cell r="G8239">
            <v>0.63953009999999999</v>
          </cell>
          <cell r="H8239">
            <v>0.70728310000000005</v>
          </cell>
          <cell r="I8239">
            <v>-4.4143300000000003E-2</v>
          </cell>
          <cell r="J8239">
            <v>-1.8063099999999999E-2</v>
          </cell>
          <cell r="K8239">
            <v>0</v>
          </cell>
          <cell r="L8239">
            <v>1.8063099999999999E-2</v>
          </cell>
          <cell r="M8239">
            <v>4.4143300000000003E-2</v>
          </cell>
          <cell r="N8239">
            <v>4.4143300000000003E-2</v>
          </cell>
          <cell r="O8239">
            <v>16908</v>
          </cell>
        </row>
        <row r="8240">
          <cell r="A8240" t="str">
            <v>Residential</v>
          </cell>
          <cell r="B8240">
            <v>7</v>
          </cell>
          <cell r="C8240" t="str">
            <v>All</v>
          </cell>
          <cell r="D8240" t="str">
            <v>PCT</v>
          </cell>
          <cell r="E8240" t="str">
            <v>CARE Status: Non-CARE</v>
          </cell>
          <cell r="F8240">
            <v>62.863999999999997</v>
          </cell>
          <cell r="G8240">
            <v>0.75249949999999999</v>
          </cell>
          <cell r="H8240">
            <v>0.83542450000000001</v>
          </cell>
          <cell r="I8240">
            <v>-4.44091E-2</v>
          </cell>
          <cell r="J8240">
            <v>-1.8171900000000001E-2</v>
          </cell>
          <cell r="K8240">
            <v>0</v>
          </cell>
          <cell r="L8240">
            <v>1.8171900000000001E-2</v>
          </cell>
          <cell r="M8240">
            <v>4.44091E-2</v>
          </cell>
          <cell r="N8240">
            <v>4.44091E-2</v>
          </cell>
          <cell r="O8240">
            <v>16908</v>
          </cell>
        </row>
        <row r="8241">
          <cell r="A8241" t="str">
            <v>Residential</v>
          </cell>
          <cell r="B8241">
            <v>8</v>
          </cell>
          <cell r="C8241" t="str">
            <v>All</v>
          </cell>
          <cell r="D8241" t="str">
            <v>PCT</v>
          </cell>
          <cell r="E8241" t="str">
            <v>CARE Status: Non-CARE</v>
          </cell>
          <cell r="F8241">
            <v>63.915700000000001</v>
          </cell>
          <cell r="G8241">
            <v>0.80170669999999999</v>
          </cell>
          <cell r="H8241">
            <v>0.85450990000000004</v>
          </cell>
          <cell r="I8241">
            <v>-4.4680400000000002E-2</v>
          </cell>
          <cell r="J8241">
            <v>-1.8282900000000001E-2</v>
          </cell>
          <cell r="K8241">
            <v>0</v>
          </cell>
          <cell r="L8241">
            <v>1.8282900000000001E-2</v>
          </cell>
          <cell r="M8241">
            <v>4.4680400000000002E-2</v>
          </cell>
          <cell r="N8241">
            <v>4.4680400000000002E-2</v>
          </cell>
          <cell r="O8241">
            <v>16908</v>
          </cell>
        </row>
        <row r="8242">
          <cell r="A8242" t="str">
            <v>Residential</v>
          </cell>
          <cell r="B8242">
            <v>9</v>
          </cell>
          <cell r="C8242" t="str">
            <v>All</v>
          </cell>
          <cell r="D8242" t="str">
            <v>PCT</v>
          </cell>
          <cell r="E8242" t="str">
            <v>CARE Status: Non-CARE</v>
          </cell>
          <cell r="F8242">
            <v>67.931200000000004</v>
          </cell>
          <cell r="G8242">
            <v>0.78363910000000003</v>
          </cell>
          <cell r="H8242">
            <v>0.8296441</v>
          </cell>
          <cell r="I8242">
            <v>-4.5376300000000001E-2</v>
          </cell>
          <cell r="J8242">
            <v>-1.85676E-2</v>
          </cell>
          <cell r="K8242">
            <v>0</v>
          </cell>
          <cell r="L8242">
            <v>1.85676E-2</v>
          </cell>
          <cell r="M8242">
            <v>4.5376300000000001E-2</v>
          </cell>
          <cell r="N8242">
            <v>4.5376300000000001E-2</v>
          </cell>
          <cell r="O8242">
            <v>16908</v>
          </cell>
        </row>
        <row r="8243">
          <cell r="A8243" t="str">
            <v>Residential</v>
          </cell>
          <cell r="B8243">
            <v>10</v>
          </cell>
          <cell r="C8243" t="str">
            <v>All</v>
          </cell>
          <cell r="D8243" t="str">
            <v>PCT</v>
          </cell>
          <cell r="E8243" t="str">
            <v>CARE Status: Non-CARE</v>
          </cell>
          <cell r="F8243">
            <v>72.396000000000001</v>
          </cell>
          <cell r="G8243">
            <v>0.81119019999999997</v>
          </cell>
          <cell r="H8243">
            <v>0.84068969999999998</v>
          </cell>
          <cell r="I8243">
            <v>-4.6614599999999999E-2</v>
          </cell>
          <cell r="J8243">
            <v>-1.9074299999999999E-2</v>
          </cell>
          <cell r="K8243">
            <v>0</v>
          </cell>
          <cell r="L8243">
            <v>1.9074299999999999E-2</v>
          </cell>
          <cell r="M8243">
            <v>4.6614599999999999E-2</v>
          </cell>
          <cell r="N8243">
            <v>4.6614599999999999E-2</v>
          </cell>
          <cell r="O8243">
            <v>16908</v>
          </cell>
        </row>
        <row r="8244">
          <cell r="A8244" t="str">
            <v>Residential</v>
          </cell>
          <cell r="B8244">
            <v>11</v>
          </cell>
          <cell r="C8244" t="str">
            <v>All</v>
          </cell>
          <cell r="D8244" t="str">
            <v>PCT</v>
          </cell>
          <cell r="E8244" t="str">
            <v>CARE Status: Non-CARE</v>
          </cell>
          <cell r="F8244">
            <v>77.522099999999995</v>
          </cell>
          <cell r="G8244">
            <v>0.85497520000000005</v>
          </cell>
          <cell r="H8244">
            <v>0.90534910000000002</v>
          </cell>
          <cell r="I8244">
            <v>-4.6943400000000003E-2</v>
          </cell>
          <cell r="J8244">
            <v>-1.9208800000000002E-2</v>
          </cell>
          <cell r="K8244">
            <v>0</v>
          </cell>
          <cell r="L8244">
            <v>1.9208800000000002E-2</v>
          </cell>
          <cell r="M8244">
            <v>4.6943400000000003E-2</v>
          </cell>
          <cell r="N8244">
            <v>4.6943400000000003E-2</v>
          </cell>
          <cell r="O8244">
            <v>16908</v>
          </cell>
        </row>
        <row r="8245">
          <cell r="A8245" t="str">
            <v>Residential</v>
          </cell>
          <cell r="B8245">
            <v>12</v>
          </cell>
          <cell r="C8245" t="str">
            <v>All</v>
          </cell>
          <cell r="D8245" t="str">
            <v>PCT</v>
          </cell>
          <cell r="E8245" t="str">
            <v>CARE Status: Non-CARE</v>
          </cell>
          <cell r="F8245">
            <v>82.225399999999993</v>
          </cell>
          <cell r="G8245">
            <v>0.94584520000000005</v>
          </cell>
          <cell r="H8245">
            <v>0.97888059999999999</v>
          </cell>
          <cell r="I8245">
            <v>-4.7593400000000001E-2</v>
          </cell>
          <cell r="J8245">
            <v>-1.94748E-2</v>
          </cell>
          <cell r="K8245">
            <v>0</v>
          </cell>
          <cell r="L8245">
            <v>1.94748E-2</v>
          </cell>
          <cell r="M8245">
            <v>4.7593400000000001E-2</v>
          </cell>
          <cell r="N8245">
            <v>4.7593400000000001E-2</v>
          </cell>
          <cell r="O8245">
            <v>16908</v>
          </cell>
        </row>
        <row r="8246">
          <cell r="A8246" t="str">
            <v>Residential</v>
          </cell>
          <cell r="B8246">
            <v>13</v>
          </cell>
          <cell r="C8246" t="str">
            <v>All</v>
          </cell>
          <cell r="D8246" t="str">
            <v>PCT</v>
          </cell>
          <cell r="E8246" t="str">
            <v>CARE Status: Non-CARE</v>
          </cell>
          <cell r="F8246">
            <v>85.805199999999999</v>
          </cell>
          <cell r="G8246">
            <v>1.0937950000000001</v>
          </cell>
          <cell r="H8246">
            <v>1.085634</v>
          </cell>
          <cell r="I8246">
            <v>-4.8517100000000001E-2</v>
          </cell>
          <cell r="J8246">
            <v>-1.98528E-2</v>
          </cell>
          <cell r="K8246">
            <v>0</v>
          </cell>
          <cell r="L8246">
            <v>1.98528E-2</v>
          </cell>
          <cell r="M8246">
            <v>4.8517100000000001E-2</v>
          </cell>
          <cell r="N8246">
            <v>4.8517100000000001E-2</v>
          </cell>
          <cell r="O8246">
            <v>16908</v>
          </cell>
        </row>
        <row r="8247">
          <cell r="A8247" t="str">
            <v>Residential</v>
          </cell>
          <cell r="B8247">
            <v>14</v>
          </cell>
          <cell r="C8247" t="str">
            <v>All</v>
          </cell>
          <cell r="D8247" t="str">
            <v>PCT</v>
          </cell>
          <cell r="E8247" t="str">
            <v>CARE Status: Non-CARE</v>
          </cell>
          <cell r="F8247">
            <v>89.088399999999993</v>
          </cell>
          <cell r="G8247">
            <v>1.279431</v>
          </cell>
          <cell r="H8247">
            <v>1.25804</v>
          </cell>
          <cell r="I8247">
            <v>-4.9593499999999999E-2</v>
          </cell>
          <cell r="J8247">
            <v>-2.02933E-2</v>
          </cell>
          <cell r="K8247">
            <v>0</v>
          </cell>
          <cell r="L8247">
            <v>2.02933E-2</v>
          </cell>
          <cell r="M8247">
            <v>4.9593499999999999E-2</v>
          </cell>
          <cell r="N8247">
            <v>4.9593499999999999E-2</v>
          </cell>
          <cell r="O8247">
            <v>16908</v>
          </cell>
        </row>
        <row r="8248">
          <cell r="A8248" t="str">
            <v>Residential</v>
          </cell>
          <cell r="B8248">
            <v>15</v>
          </cell>
          <cell r="C8248" t="str">
            <v>All</v>
          </cell>
          <cell r="D8248" t="str">
            <v>PCT</v>
          </cell>
          <cell r="E8248" t="str">
            <v>CARE Status: Non-CARE</v>
          </cell>
          <cell r="F8248">
            <v>92.098200000000006</v>
          </cell>
          <cell r="G8248">
            <v>1.5195369999999999</v>
          </cell>
          <cell r="H8248">
            <v>1.465679</v>
          </cell>
          <cell r="I8248">
            <v>-5.00513E-2</v>
          </cell>
          <cell r="J8248">
            <v>-2.0480600000000002E-2</v>
          </cell>
          <cell r="K8248">
            <v>0</v>
          </cell>
          <cell r="L8248">
            <v>2.0480600000000002E-2</v>
          </cell>
          <cell r="M8248">
            <v>5.00513E-2</v>
          </cell>
          <cell r="N8248">
            <v>5.00513E-2</v>
          </cell>
          <cell r="O8248">
            <v>16908</v>
          </cell>
        </row>
        <row r="8249">
          <cell r="A8249" t="str">
            <v>Residential</v>
          </cell>
          <cell r="B8249">
            <v>16</v>
          </cell>
          <cell r="C8249" t="str">
            <v>All</v>
          </cell>
          <cell r="D8249" t="str">
            <v>PCT</v>
          </cell>
          <cell r="E8249" t="str">
            <v>CARE Status: Non-CARE</v>
          </cell>
          <cell r="F8249">
            <v>94.130899999999997</v>
          </cell>
          <cell r="G8249">
            <v>1.8269850000000001</v>
          </cell>
          <cell r="H8249">
            <v>1.7314860000000001</v>
          </cell>
          <cell r="I8249">
            <v>-5.25411E-2</v>
          </cell>
          <cell r="J8249">
            <v>-2.1499399999999998E-2</v>
          </cell>
          <cell r="K8249">
            <v>0</v>
          </cell>
          <cell r="L8249">
            <v>2.1499399999999998E-2</v>
          </cell>
          <cell r="M8249">
            <v>5.25411E-2</v>
          </cell>
          <cell r="N8249">
            <v>5.25411E-2</v>
          </cell>
          <cell r="O8249">
            <v>16908</v>
          </cell>
        </row>
        <row r="8250">
          <cell r="A8250" t="str">
            <v>Residential</v>
          </cell>
          <cell r="B8250">
            <v>17</v>
          </cell>
          <cell r="C8250" t="str">
            <v>All</v>
          </cell>
          <cell r="D8250" t="str">
            <v>PCT</v>
          </cell>
          <cell r="E8250" t="str">
            <v>CARE Status: Non-CARE</v>
          </cell>
          <cell r="F8250">
            <v>95.194299999999998</v>
          </cell>
          <cell r="G8250">
            <v>2.1140349999999999</v>
          </cell>
          <cell r="H8250">
            <v>1.9247030000000001</v>
          </cell>
          <cell r="I8250">
            <v>-5.3537399999999999E-2</v>
          </cell>
          <cell r="J8250">
            <v>-2.1907099999999999E-2</v>
          </cell>
          <cell r="K8250">
            <v>0</v>
          </cell>
          <cell r="L8250">
            <v>2.1907099999999999E-2</v>
          </cell>
          <cell r="M8250">
            <v>5.3537399999999999E-2</v>
          </cell>
          <cell r="N8250">
            <v>5.3537399999999999E-2</v>
          </cell>
          <cell r="O8250">
            <v>16908</v>
          </cell>
        </row>
        <row r="8251">
          <cell r="A8251" t="str">
            <v>Residential</v>
          </cell>
          <cell r="B8251">
            <v>18</v>
          </cell>
          <cell r="C8251" t="str">
            <v>All</v>
          </cell>
          <cell r="D8251" t="str">
            <v>PCT</v>
          </cell>
          <cell r="E8251" t="str">
            <v>CARE Status: Non-CARE</v>
          </cell>
          <cell r="F8251">
            <v>94.427599999999998</v>
          </cell>
          <cell r="G8251">
            <v>2.3547009999999999</v>
          </cell>
          <cell r="H8251">
            <v>2.1417160000000002</v>
          </cell>
          <cell r="I8251">
            <v>-5.47635E-2</v>
          </cell>
          <cell r="J8251">
            <v>-2.24088E-2</v>
          </cell>
          <cell r="K8251">
            <v>0</v>
          </cell>
          <cell r="L8251">
            <v>2.24088E-2</v>
          </cell>
          <cell r="M8251">
            <v>5.47635E-2</v>
          </cell>
          <cell r="N8251">
            <v>5.47635E-2</v>
          </cell>
          <cell r="O8251">
            <v>16908</v>
          </cell>
        </row>
        <row r="8252">
          <cell r="A8252" t="str">
            <v>Residential</v>
          </cell>
          <cell r="B8252">
            <v>19</v>
          </cell>
          <cell r="C8252" t="str">
            <v>All</v>
          </cell>
          <cell r="D8252" t="str">
            <v>PCT</v>
          </cell>
          <cell r="E8252" t="str">
            <v>CARE Status: Non-CARE</v>
          </cell>
          <cell r="F8252">
            <v>92.224800000000002</v>
          </cell>
          <cell r="G8252">
            <v>2.3084310000000001</v>
          </cell>
          <cell r="H8252">
            <v>2.3040859999999999</v>
          </cell>
          <cell r="I8252">
            <v>-5.3299699999999998E-2</v>
          </cell>
          <cell r="J8252">
            <v>-2.1809800000000001E-2</v>
          </cell>
          <cell r="K8252">
            <v>0</v>
          </cell>
          <cell r="L8252">
            <v>2.1809800000000001E-2</v>
          </cell>
          <cell r="M8252">
            <v>5.3299699999999998E-2</v>
          </cell>
          <cell r="N8252">
            <v>5.3299699999999998E-2</v>
          </cell>
          <cell r="O8252">
            <v>16908</v>
          </cell>
        </row>
        <row r="8253">
          <cell r="A8253" t="str">
            <v>Residential</v>
          </cell>
          <cell r="B8253">
            <v>20</v>
          </cell>
          <cell r="C8253" t="str">
            <v>All</v>
          </cell>
          <cell r="D8253" t="str">
            <v>PCT</v>
          </cell>
          <cell r="E8253" t="str">
            <v>CARE Status: Non-CARE</v>
          </cell>
          <cell r="F8253">
            <v>88.372500000000002</v>
          </cell>
          <cell r="G8253">
            <v>2.2225489999999999</v>
          </cell>
          <cell r="H8253">
            <v>2.8037679999999998</v>
          </cell>
          <cell r="I8253">
            <v>-5.4478199999999997E-2</v>
          </cell>
          <cell r="J8253">
            <v>-2.2291999999999999E-2</v>
          </cell>
          <cell r="K8253">
            <v>0</v>
          </cell>
          <cell r="L8253">
            <v>2.2291999999999999E-2</v>
          </cell>
          <cell r="M8253">
            <v>5.4478199999999997E-2</v>
          </cell>
          <cell r="N8253">
            <v>5.4478199999999997E-2</v>
          </cell>
          <cell r="O8253">
            <v>16908</v>
          </cell>
        </row>
        <row r="8254">
          <cell r="A8254" t="str">
            <v>Residential</v>
          </cell>
          <cell r="B8254">
            <v>21</v>
          </cell>
          <cell r="C8254" t="str">
            <v>All</v>
          </cell>
          <cell r="D8254" t="str">
            <v>PCT</v>
          </cell>
          <cell r="E8254" t="str">
            <v>CARE Status: Non-CARE</v>
          </cell>
          <cell r="F8254">
            <v>83.884100000000004</v>
          </cell>
          <cell r="G8254">
            <v>1.981026</v>
          </cell>
          <cell r="H8254">
            <v>2.5882269999999998</v>
          </cell>
          <cell r="I8254">
            <v>-5.14154E-2</v>
          </cell>
          <cell r="J8254">
            <v>-2.10388E-2</v>
          </cell>
          <cell r="K8254">
            <v>0</v>
          </cell>
          <cell r="L8254">
            <v>2.10388E-2</v>
          </cell>
          <cell r="M8254">
            <v>5.14154E-2</v>
          </cell>
          <cell r="N8254">
            <v>5.14154E-2</v>
          </cell>
          <cell r="O8254">
            <v>16908</v>
          </cell>
        </row>
        <row r="8255">
          <cell r="A8255" t="str">
            <v>Residential</v>
          </cell>
          <cell r="B8255">
            <v>22</v>
          </cell>
          <cell r="C8255" t="str">
            <v>All</v>
          </cell>
          <cell r="D8255" t="str">
            <v>PCT</v>
          </cell>
          <cell r="E8255" t="str">
            <v>CARE Status: Non-CARE</v>
          </cell>
          <cell r="F8255">
            <v>81.162499999999994</v>
          </cell>
          <cell r="G8255">
            <v>1.6742729999999999</v>
          </cell>
          <cell r="H8255">
            <v>2.0544069999999999</v>
          </cell>
          <cell r="I8255">
            <v>-5.1893700000000001E-2</v>
          </cell>
          <cell r="J8255">
            <v>-2.12345E-2</v>
          </cell>
          <cell r="K8255">
            <v>0</v>
          </cell>
          <cell r="L8255">
            <v>2.12345E-2</v>
          </cell>
          <cell r="M8255">
            <v>5.1893700000000001E-2</v>
          </cell>
          <cell r="N8255">
            <v>5.1893700000000001E-2</v>
          </cell>
          <cell r="O8255">
            <v>16908</v>
          </cell>
        </row>
        <row r="8256">
          <cell r="A8256" t="str">
            <v>Residential</v>
          </cell>
          <cell r="B8256">
            <v>23</v>
          </cell>
          <cell r="C8256" t="str">
            <v>All</v>
          </cell>
          <cell r="D8256" t="str">
            <v>PCT</v>
          </cell>
          <cell r="E8256" t="str">
            <v>CARE Status: Non-CARE</v>
          </cell>
          <cell r="F8256">
            <v>78.221199999999996</v>
          </cell>
          <cell r="G8256">
            <v>1.304308</v>
          </cell>
          <cell r="H8256">
            <v>1.6019460000000001</v>
          </cell>
          <cell r="I8256">
            <v>-5.0208299999999997E-2</v>
          </cell>
          <cell r="J8256">
            <v>-2.0544799999999998E-2</v>
          </cell>
          <cell r="K8256">
            <v>0</v>
          </cell>
          <cell r="L8256">
            <v>2.0544799999999998E-2</v>
          </cell>
          <cell r="M8256">
            <v>5.0208299999999997E-2</v>
          </cell>
          <cell r="N8256">
            <v>5.0208299999999997E-2</v>
          </cell>
          <cell r="O8256">
            <v>16908</v>
          </cell>
        </row>
        <row r="8257">
          <cell r="A8257" t="str">
            <v>Residential</v>
          </cell>
          <cell r="B8257">
            <v>24</v>
          </cell>
          <cell r="C8257" t="str">
            <v>All</v>
          </cell>
          <cell r="D8257" t="str">
            <v>PCT</v>
          </cell>
          <cell r="E8257" t="str">
            <v>CARE Status: Non-CARE</v>
          </cell>
          <cell r="F8257">
            <v>76.259299999999996</v>
          </cell>
          <cell r="G8257">
            <v>1.021274</v>
          </cell>
          <cell r="H8257">
            <v>1.2055910000000001</v>
          </cell>
          <cell r="I8257">
            <v>-4.8204999999999998E-2</v>
          </cell>
          <cell r="J8257">
            <v>-1.9725099999999999E-2</v>
          </cell>
          <cell r="K8257">
            <v>0</v>
          </cell>
          <cell r="L8257">
            <v>1.9725099999999999E-2</v>
          </cell>
          <cell r="M8257">
            <v>4.8204999999999998E-2</v>
          </cell>
          <cell r="N8257">
            <v>4.8204999999999998E-2</v>
          </cell>
          <cell r="O8257">
            <v>16908</v>
          </cell>
        </row>
        <row r="8258">
          <cell r="A8258" t="str">
            <v>Residential</v>
          </cell>
          <cell r="B8258">
            <v>1</v>
          </cell>
          <cell r="C8258" t="str">
            <v>All</v>
          </cell>
          <cell r="D8258" t="str">
            <v>PCT</v>
          </cell>
          <cell r="E8258" t="str">
            <v>Enrollment Date Quintile: 2nd Earliest</v>
          </cell>
          <cell r="F8258">
            <v>68.961299999999994</v>
          </cell>
          <cell r="G8258">
            <v>0.85944940000000003</v>
          </cell>
          <cell r="H8258">
            <v>1.005566</v>
          </cell>
          <cell r="I8258">
            <v>-0.24709529999999999</v>
          </cell>
          <cell r="J8258">
            <v>-0.1011094</v>
          </cell>
          <cell r="K8258">
            <v>0</v>
          </cell>
          <cell r="L8258">
            <v>0.1011094</v>
          </cell>
          <cell r="M8258">
            <v>0.24709529999999999</v>
          </cell>
          <cell r="N8258">
            <v>0.24709529999999999</v>
          </cell>
          <cell r="O8258">
            <v>442</v>
          </cell>
        </row>
        <row r="8259">
          <cell r="A8259" t="str">
            <v>Residential</v>
          </cell>
          <cell r="B8259">
            <v>2</v>
          </cell>
          <cell r="C8259" t="str">
            <v>All</v>
          </cell>
          <cell r="D8259" t="str">
            <v>PCT</v>
          </cell>
          <cell r="E8259" t="str">
            <v>Enrollment Date Quintile: 2nd Earliest</v>
          </cell>
          <cell r="F8259">
            <v>67.073800000000006</v>
          </cell>
          <cell r="G8259">
            <v>0.71789650000000005</v>
          </cell>
          <cell r="H8259">
            <v>0.75314159999999997</v>
          </cell>
          <cell r="I8259">
            <v>-0.2421913</v>
          </cell>
          <cell r="J8259">
            <v>-9.9102700000000002E-2</v>
          </cell>
          <cell r="K8259">
            <v>0</v>
          </cell>
          <cell r="L8259">
            <v>9.9102700000000002E-2</v>
          </cell>
          <cell r="M8259">
            <v>0.2421913</v>
          </cell>
          <cell r="N8259">
            <v>0.2421913</v>
          </cell>
          <cell r="O8259">
            <v>442</v>
          </cell>
        </row>
        <row r="8260">
          <cell r="A8260" t="str">
            <v>Residential</v>
          </cell>
          <cell r="B8260">
            <v>3</v>
          </cell>
          <cell r="C8260" t="str">
            <v>All</v>
          </cell>
          <cell r="D8260" t="str">
            <v>PCT</v>
          </cell>
          <cell r="E8260" t="str">
            <v>Enrollment Date Quintile: 2nd Earliest</v>
          </cell>
          <cell r="F8260">
            <v>65.548500000000004</v>
          </cell>
          <cell r="G8260">
            <v>0.643123</v>
          </cell>
          <cell r="H8260">
            <v>0.69563699999999995</v>
          </cell>
          <cell r="I8260">
            <v>-0.2400767</v>
          </cell>
          <cell r="J8260">
            <v>-9.8237400000000002E-2</v>
          </cell>
          <cell r="K8260">
            <v>0</v>
          </cell>
          <cell r="L8260">
            <v>9.8237400000000002E-2</v>
          </cell>
          <cell r="M8260">
            <v>0.2400767</v>
          </cell>
          <cell r="N8260">
            <v>0.2400767</v>
          </cell>
          <cell r="O8260">
            <v>442</v>
          </cell>
        </row>
        <row r="8261">
          <cell r="A8261" t="str">
            <v>Residential</v>
          </cell>
          <cell r="B8261">
            <v>4</v>
          </cell>
          <cell r="C8261" t="str">
            <v>All</v>
          </cell>
          <cell r="D8261" t="str">
            <v>PCT</v>
          </cell>
          <cell r="E8261" t="str">
            <v>Enrollment Date Quintile: 2nd Earliest</v>
          </cell>
          <cell r="F8261">
            <v>64.369299999999996</v>
          </cell>
          <cell r="G8261">
            <v>0.62877680000000002</v>
          </cell>
          <cell r="H8261">
            <v>0.65549120000000005</v>
          </cell>
          <cell r="I8261">
            <v>-0.2375525</v>
          </cell>
          <cell r="J8261">
            <v>-9.7204600000000002E-2</v>
          </cell>
          <cell r="K8261">
            <v>0</v>
          </cell>
          <cell r="L8261">
            <v>9.7204600000000002E-2</v>
          </cell>
          <cell r="M8261">
            <v>0.2375525</v>
          </cell>
          <cell r="N8261">
            <v>0.2375525</v>
          </cell>
          <cell r="O8261">
            <v>442</v>
          </cell>
        </row>
        <row r="8262">
          <cell r="A8262" t="str">
            <v>Residential</v>
          </cell>
          <cell r="B8262">
            <v>5</v>
          </cell>
          <cell r="C8262" t="str">
            <v>All</v>
          </cell>
          <cell r="D8262" t="str">
            <v>PCT</v>
          </cell>
          <cell r="E8262" t="str">
            <v>Enrollment Date Quintile: 2nd Earliest</v>
          </cell>
          <cell r="F8262">
            <v>63.541200000000003</v>
          </cell>
          <cell r="G8262">
            <v>0.59726000000000001</v>
          </cell>
          <cell r="H8262">
            <v>0.72434220000000005</v>
          </cell>
          <cell r="I8262">
            <v>-0.23668610000000001</v>
          </cell>
          <cell r="J8262">
            <v>-9.6850000000000006E-2</v>
          </cell>
          <cell r="K8262">
            <v>0</v>
          </cell>
          <cell r="L8262">
            <v>9.6850000000000006E-2</v>
          </cell>
          <cell r="M8262">
            <v>0.23668610000000001</v>
          </cell>
          <cell r="N8262">
            <v>0.23668610000000001</v>
          </cell>
          <cell r="O8262">
            <v>442</v>
          </cell>
        </row>
        <row r="8263">
          <cell r="A8263" t="str">
            <v>Residential</v>
          </cell>
          <cell r="B8263">
            <v>6</v>
          </cell>
          <cell r="C8263" t="str">
            <v>All</v>
          </cell>
          <cell r="D8263" t="str">
            <v>PCT</v>
          </cell>
          <cell r="E8263" t="str">
            <v>Enrollment Date Quintile: 2nd Earliest</v>
          </cell>
          <cell r="F8263">
            <v>62.907299999999999</v>
          </cell>
          <cell r="G8263">
            <v>0.61517489999999997</v>
          </cell>
          <cell r="H8263">
            <v>0.92808369999999996</v>
          </cell>
          <cell r="I8263">
            <v>-0.2362448</v>
          </cell>
          <cell r="J8263">
            <v>-9.6669500000000005E-2</v>
          </cell>
          <cell r="K8263">
            <v>0</v>
          </cell>
          <cell r="L8263">
            <v>9.6669500000000005E-2</v>
          </cell>
          <cell r="M8263">
            <v>0.2362448</v>
          </cell>
          <cell r="N8263">
            <v>0.2362448</v>
          </cell>
          <cell r="O8263">
            <v>442</v>
          </cell>
        </row>
        <row r="8264">
          <cell r="A8264" t="str">
            <v>Residential</v>
          </cell>
          <cell r="B8264">
            <v>7</v>
          </cell>
          <cell r="C8264" t="str">
            <v>All</v>
          </cell>
          <cell r="D8264" t="str">
            <v>PCT</v>
          </cell>
          <cell r="E8264" t="str">
            <v>Enrollment Date Quintile: 2nd Earliest</v>
          </cell>
          <cell r="F8264">
            <v>62.0762</v>
          </cell>
          <cell r="G8264">
            <v>0.58846589999999999</v>
          </cell>
          <cell r="H8264">
            <v>0.70518670000000006</v>
          </cell>
          <cell r="I8264">
            <v>-0.23578479999999999</v>
          </cell>
          <cell r="J8264">
            <v>-9.6481200000000003E-2</v>
          </cell>
          <cell r="K8264">
            <v>0</v>
          </cell>
          <cell r="L8264">
            <v>9.6481200000000003E-2</v>
          </cell>
          <cell r="M8264">
            <v>0.23578479999999999</v>
          </cell>
          <cell r="N8264">
            <v>0.23578479999999999</v>
          </cell>
          <cell r="O8264">
            <v>442</v>
          </cell>
        </row>
        <row r="8265">
          <cell r="A8265" t="str">
            <v>Residential</v>
          </cell>
          <cell r="B8265">
            <v>8</v>
          </cell>
          <cell r="C8265" t="str">
            <v>All</v>
          </cell>
          <cell r="D8265" t="str">
            <v>PCT</v>
          </cell>
          <cell r="E8265" t="str">
            <v>Enrollment Date Quintile: 2nd Earliest</v>
          </cell>
          <cell r="F8265">
            <v>63.429200000000002</v>
          </cell>
          <cell r="G8265">
            <v>0.59100220000000003</v>
          </cell>
          <cell r="H8265">
            <v>0.6607324</v>
          </cell>
          <cell r="I8265">
            <v>-0.23783409999999999</v>
          </cell>
          <cell r="J8265">
            <v>-9.7319799999999998E-2</v>
          </cell>
          <cell r="K8265">
            <v>0</v>
          </cell>
          <cell r="L8265">
            <v>9.7319799999999998E-2</v>
          </cell>
          <cell r="M8265">
            <v>0.23783409999999999</v>
          </cell>
          <cell r="N8265">
            <v>0.23783409999999999</v>
          </cell>
          <cell r="O8265">
            <v>442</v>
          </cell>
        </row>
        <row r="8266">
          <cell r="A8266" t="str">
            <v>Residential</v>
          </cell>
          <cell r="B8266">
            <v>9</v>
          </cell>
          <cell r="C8266" t="str">
            <v>All</v>
          </cell>
          <cell r="D8266" t="str">
            <v>PCT</v>
          </cell>
          <cell r="E8266" t="str">
            <v>Enrollment Date Quintile: 2nd Earliest</v>
          </cell>
          <cell r="F8266">
            <v>67.488299999999995</v>
          </cell>
          <cell r="G8266">
            <v>0.51886670000000001</v>
          </cell>
          <cell r="H8266">
            <v>0.5514753</v>
          </cell>
          <cell r="I8266">
            <v>-0.23783650000000001</v>
          </cell>
          <cell r="J8266">
            <v>-9.7320799999999999E-2</v>
          </cell>
          <cell r="K8266">
            <v>0</v>
          </cell>
          <cell r="L8266">
            <v>9.7320799999999999E-2</v>
          </cell>
          <cell r="M8266">
            <v>0.23783650000000001</v>
          </cell>
          <cell r="N8266">
            <v>0.23783650000000001</v>
          </cell>
          <cell r="O8266">
            <v>442</v>
          </cell>
        </row>
        <row r="8267">
          <cell r="A8267" t="str">
            <v>Residential</v>
          </cell>
          <cell r="B8267">
            <v>10</v>
          </cell>
          <cell r="C8267" t="str">
            <v>All</v>
          </cell>
          <cell r="D8267" t="str">
            <v>PCT</v>
          </cell>
          <cell r="E8267" t="str">
            <v>Enrollment Date Quintile: 2nd Earliest</v>
          </cell>
          <cell r="F8267">
            <v>71.367199999999997</v>
          </cell>
          <cell r="G8267">
            <v>0.51523379999999996</v>
          </cell>
          <cell r="H8267">
            <v>0.57160279999999997</v>
          </cell>
          <cell r="I8267">
            <v>-0.2452597</v>
          </cell>
          <cell r="J8267">
            <v>-0.1003583</v>
          </cell>
          <cell r="K8267">
            <v>0</v>
          </cell>
          <cell r="L8267">
            <v>0.1003583</v>
          </cell>
          <cell r="M8267">
            <v>0.2452597</v>
          </cell>
          <cell r="N8267">
            <v>0.2452597</v>
          </cell>
          <cell r="O8267">
            <v>442</v>
          </cell>
        </row>
        <row r="8268">
          <cell r="A8268" t="str">
            <v>Residential</v>
          </cell>
          <cell r="B8268">
            <v>11</v>
          </cell>
          <cell r="C8268" t="str">
            <v>All</v>
          </cell>
          <cell r="D8268" t="str">
            <v>PCT</v>
          </cell>
          <cell r="E8268" t="str">
            <v>Enrollment Date Quintile: 2nd Earliest</v>
          </cell>
          <cell r="F8268">
            <v>76.59</v>
          </cell>
          <cell r="G8268">
            <v>0.60694049999999999</v>
          </cell>
          <cell r="H8268">
            <v>0.77575470000000002</v>
          </cell>
          <cell r="I8268">
            <v>-0.24541950000000001</v>
          </cell>
          <cell r="J8268">
            <v>-0.1004237</v>
          </cell>
          <cell r="K8268">
            <v>0</v>
          </cell>
          <cell r="L8268">
            <v>0.1004237</v>
          </cell>
          <cell r="M8268">
            <v>0.24541950000000001</v>
          </cell>
          <cell r="N8268">
            <v>0.24541950000000001</v>
          </cell>
          <cell r="O8268">
            <v>442</v>
          </cell>
        </row>
        <row r="8269">
          <cell r="A8269" t="str">
            <v>Residential</v>
          </cell>
          <cell r="B8269">
            <v>12</v>
          </cell>
          <cell r="C8269" t="str">
            <v>All</v>
          </cell>
          <cell r="D8269" t="str">
            <v>PCT</v>
          </cell>
          <cell r="E8269" t="str">
            <v>Enrollment Date Quintile: 2nd Earliest</v>
          </cell>
          <cell r="F8269">
            <v>81.081199999999995</v>
          </cell>
          <cell r="G8269">
            <v>0.75028320000000004</v>
          </cell>
          <cell r="H8269">
            <v>0.76500889999999999</v>
          </cell>
          <cell r="I8269">
            <v>-0.24951519999999999</v>
          </cell>
          <cell r="J8269">
            <v>-0.1020996</v>
          </cell>
          <cell r="K8269">
            <v>0</v>
          </cell>
          <cell r="L8269">
            <v>0.1020996</v>
          </cell>
          <cell r="M8269">
            <v>0.24951519999999999</v>
          </cell>
          <cell r="N8269">
            <v>0.24951519999999999</v>
          </cell>
          <cell r="O8269">
            <v>442</v>
          </cell>
        </row>
        <row r="8270">
          <cell r="A8270" t="str">
            <v>Residential</v>
          </cell>
          <cell r="B8270">
            <v>13</v>
          </cell>
          <cell r="C8270" t="str">
            <v>All</v>
          </cell>
          <cell r="D8270" t="str">
            <v>PCT</v>
          </cell>
          <cell r="E8270" t="str">
            <v>Enrollment Date Quintile: 2nd Earliest</v>
          </cell>
          <cell r="F8270">
            <v>84.887100000000004</v>
          </cell>
          <cell r="G8270">
            <v>0.94284369999999995</v>
          </cell>
          <cell r="H8270">
            <v>1.0030749999999999</v>
          </cell>
          <cell r="I8270">
            <v>-0.25446059999999998</v>
          </cell>
          <cell r="J8270">
            <v>-0.1041232</v>
          </cell>
          <cell r="K8270">
            <v>0</v>
          </cell>
          <cell r="L8270">
            <v>0.1041232</v>
          </cell>
          <cell r="M8270">
            <v>0.25446059999999998</v>
          </cell>
          <cell r="N8270">
            <v>0.25446059999999998</v>
          </cell>
          <cell r="O8270">
            <v>442</v>
          </cell>
        </row>
        <row r="8271">
          <cell r="A8271" t="str">
            <v>Residential</v>
          </cell>
          <cell r="B8271">
            <v>14</v>
          </cell>
          <cell r="C8271" t="str">
            <v>All</v>
          </cell>
          <cell r="D8271" t="str">
            <v>PCT</v>
          </cell>
          <cell r="E8271" t="str">
            <v>Enrollment Date Quintile: 2nd Earliest</v>
          </cell>
          <cell r="F8271">
            <v>88.1648</v>
          </cell>
          <cell r="G8271">
            <v>1.230118</v>
          </cell>
          <cell r="H8271">
            <v>1.1725460000000001</v>
          </cell>
          <cell r="I8271">
            <v>-0.26532349999999999</v>
          </cell>
          <cell r="J8271">
            <v>-0.10856830000000001</v>
          </cell>
          <cell r="K8271">
            <v>0</v>
          </cell>
          <cell r="L8271">
            <v>0.10856830000000001</v>
          </cell>
          <cell r="M8271">
            <v>0.26532349999999999</v>
          </cell>
          <cell r="N8271">
            <v>0.26532349999999999</v>
          </cell>
          <cell r="O8271">
            <v>442</v>
          </cell>
        </row>
        <row r="8272">
          <cell r="A8272" t="str">
            <v>Residential</v>
          </cell>
          <cell r="B8272">
            <v>15</v>
          </cell>
          <cell r="C8272" t="str">
            <v>All</v>
          </cell>
          <cell r="D8272" t="str">
            <v>PCT</v>
          </cell>
          <cell r="E8272" t="str">
            <v>Enrollment Date Quintile: 2nd Earliest</v>
          </cell>
          <cell r="F8272">
            <v>91.030799999999999</v>
          </cell>
          <cell r="G8272">
            <v>1.52844</v>
          </cell>
          <cell r="H8272">
            <v>1.342241</v>
          </cell>
          <cell r="I8272">
            <v>-0.2673104</v>
          </cell>
          <cell r="J8272">
            <v>-0.1093812</v>
          </cell>
          <cell r="K8272">
            <v>0</v>
          </cell>
          <cell r="L8272">
            <v>0.1093812</v>
          </cell>
          <cell r="M8272">
            <v>0.2673104</v>
          </cell>
          <cell r="N8272">
            <v>0.2673104</v>
          </cell>
          <cell r="O8272">
            <v>442</v>
          </cell>
        </row>
        <row r="8273">
          <cell r="A8273" t="str">
            <v>Residential</v>
          </cell>
          <cell r="B8273">
            <v>16</v>
          </cell>
          <cell r="C8273" t="str">
            <v>All</v>
          </cell>
          <cell r="D8273" t="str">
            <v>PCT</v>
          </cell>
          <cell r="E8273" t="str">
            <v>Enrollment Date Quintile: 2nd Earliest</v>
          </cell>
          <cell r="F8273">
            <v>93.013000000000005</v>
          </cell>
          <cell r="G8273">
            <v>1.764535</v>
          </cell>
          <cell r="H8273">
            <v>1.669327</v>
          </cell>
          <cell r="I8273">
            <v>-0.27084239999999998</v>
          </cell>
          <cell r="J8273">
            <v>-0.11082649999999999</v>
          </cell>
          <cell r="K8273">
            <v>0</v>
          </cell>
          <cell r="L8273">
            <v>0.11082649999999999</v>
          </cell>
          <cell r="M8273">
            <v>0.27084239999999998</v>
          </cell>
          <cell r="N8273">
            <v>0.27084239999999998</v>
          </cell>
          <cell r="O8273">
            <v>442</v>
          </cell>
        </row>
        <row r="8274">
          <cell r="A8274" t="str">
            <v>Residential</v>
          </cell>
          <cell r="B8274">
            <v>17</v>
          </cell>
          <cell r="C8274" t="str">
            <v>All</v>
          </cell>
          <cell r="D8274" t="str">
            <v>PCT</v>
          </cell>
          <cell r="E8274" t="str">
            <v>Enrollment Date Quintile: 2nd Earliest</v>
          </cell>
          <cell r="F8274">
            <v>94.061300000000003</v>
          </cell>
          <cell r="G8274">
            <v>2.1009579999999999</v>
          </cell>
          <cell r="H8274">
            <v>1.3614219999999999</v>
          </cell>
          <cell r="I8274">
            <v>-0.27289859999999999</v>
          </cell>
          <cell r="J8274">
            <v>-0.1116679</v>
          </cell>
          <cell r="K8274">
            <v>0</v>
          </cell>
          <cell r="L8274">
            <v>0.1116679</v>
          </cell>
          <cell r="M8274">
            <v>0.27289859999999999</v>
          </cell>
          <cell r="N8274">
            <v>0.27289859999999999</v>
          </cell>
          <cell r="O8274">
            <v>442</v>
          </cell>
        </row>
        <row r="8275">
          <cell r="A8275" t="str">
            <v>Residential</v>
          </cell>
          <cell r="B8275">
            <v>18</v>
          </cell>
          <cell r="C8275" t="str">
            <v>All</v>
          </cell>
          <cell r="D8275" t="str">
            <v>PCT</v>
          </cell>
          <cell r="E8275" t="str">
            <v>Enrollment Date Quintile: 2nd Earliest</v>
          </cell>
          <cell r="F8275">
            <v>93.397099999999995</v>
          </cell>
          <cell r="G8275">
            <v>2.2238099999999998</v>
          </cell>
          <cell r="H8275">
            <v>1.4720580000000001</v>
          </cell>
          <cell r="I8275">
            <v>-0.26866099999999998</v>
          </cell>
          <cell r="J8275">
            <v>-0.1099339</v>
          </cell>
          <cell r="K8275">
            <v>0</v>
          </cell>
          <cell r="L8275">
            <v>0.1099339</v>
          </cell>
          <cell r="M8275">
            <v>0.26866099999999998</v>
          </cell>
          <cell r="N8275">
            <v>0.26866099999999998</v>
          </cell>
          <cell r="O8275">
            <v>442</v>
          </cell>
        </row>
        <row r="8276">
          <cell r="A8276" t="str">
            <v>Residential</v>
          </cell>
          <cell r="B8276">
            <v>19</v>
          </cell>
          <cell r="C8276" t="str">
            <v>All</v>
          </cell>
          <cell r="D8276" t="str">
            <v>PCT</v>
          </cell>
          <cell r="E8276" t="str">
            <v>Enrollment Date Quintile: 2nd Earliest</v>
          </cell>
          <cell r="F8276">
            <v>90.772900000000007</v>
          </cell>
          <cell r="G8276">
            <v>2.2209560000000002</v>
          </cell>
          <cell r="H8276">
            <v>1.531595</v>
          </cell>
          <cell r="I8276">
            <v>-0.27745799999999998</v>
          </cell>
          <cell r="J8276">
            <v>-0.1135336</v>
          </cell>
          <cell r="K8276">
            <v>0</v>
          </cell>
          <cell r="L8276">
            <v>0.1135336</v>
          </cell>
          <cell r="M8276">
            <v>0.27745799999999998</v>
          </cell>
          <cell r="N8276">
            <v>0.27745799999999998</v>
          </cell>
          <cell r="O8276">
            <v>442</v>
          </cell>
        </row>
        <row r="8277">
          <cell r="A8277" t="str">
            <v>Residential</v>
          </cell>
          <cell r="B8277">
            <v>20</v>
          </cell>
          <cell r="C8277" t="str">
            <v>All</v>
          </cell>
          <cell r="D8277" t="str">
            <v>PCT</v>
          </cell>
          <cell r="E8277" t="str">
            <v>Enrollment Date Quintile: 2nd Earliest</v>
          </cell>
          <cell r="F8277">
            <v>86.578199999999995</v>
          </cell>
          <cell r="G8277">
            <v>2.1377380000000001</v>
          </cell>
          <cell r="H8277">
            <v>2.236402</v>
          </cell>
          <cell r="I8277">
            <v>-0.29112830000000001</v>
          </cell>
          <cell r="J8277">
            <v>-0.11912739999999999</v>
          </cell>
          <cell r="K8277">
            <v>0</v>
          </cell>
          <cell r="L8277">
            <v>0.11912739999999999</v>
          </cell>
          <cell r="M8277">
            <v>0.29112830000000001</v>
          </cell>
          <cell r="N8277">
            <v>0.29112830000000001</v>
          </cell>
          <cell r="O8277">
            <v>442</v>
          </cell>
        </row>
        <row r="8278">
          <cell r="A8278" t="str">
            <v>Residential</v>
          </cell>
          <cell r="B8278">
            <v>21</v>
          </cell>
          <cell r="C8278" t="str">
            <v>All</v>
          </cell>
          <cell r="D8278" t="str">
            <v>PCT</v>
          </cell>
          <cell r="E8278" t="str">
            <v>Enrollment Date Quintile: 2nd Earliest</v>
          </cell>
          <cell r="F8278">
            <v>82.106200000000001</v>
          </cell>
          <cell r="G8278">
            <v>1.9718960000000001</v>
          </cell>
          <cell r="H8278">
            <v>2.6083419999999999</v>
          </cell>
          <cell r="I8278">
            <v>-0.28025220000000001</v>
          </cell>
          <cell r="J8278">
            <v>-0.1146769</v>
          </cell>
          <cell r="K8278">
            <v>0</v>
          </cell>
          <cell r="L8278">
            <v>0.1146769</v>
          </cell>
          <cell r="M8278">
            <v>0.28025220000000001</v>
          </cell>
          <cell r="N8278">
            <v>0.28025220000000001</v>
          </cell>
          <cell r="O8278">
            <v>442</v>
          </cell>
        </row>
        <row r="8279">
          <cell r="A8279" t="str">
            <v>Residential</v>
          </cell>
          <cell r="B8279">
            <v>22</v>
          </cell>
          <cell r="C8279" t="str">
            <v>All</v>
          </cell>
          <cell r="D8279" t="str">
            <v>PCT</v>
          </cell>
          <cell r="E8279" t="str">
            <v>Enrollment Date Quintile: 2nd Earliest</v>
          </cell>
          <cell r="F8279">
            <v>79.801900000000003</v>
          </cell>
          <cell r="G8279">
            <v>1.7984439999999999</v>
          </cell>
          <cell r="H8279">
            <v>3.1537850000000001</v>
          </cell>
          <cell r="I8279">
            <v>-0.28669869999999997</v>
          </cell>
          <cell r="J8279">
            <v>-0.1173148</v>
          </cell>
          <cell r="K8279">
            <v>0</v>
          </cell>
          <cell r="L8279">
            <v>0.1173148</v>
          </cell>
          <cell r="M8279">
            <v>0.28669869999999997</v>
          </cell>
          <cell r="N8279">
            <v>0.28669869999999997</v>
          </cell>
          <cell r="O8279">
            <v>442</v>
          </cell>
        </row>
        <row r="8280">
          <cell r="A8280" t="str">
            <v>Residential</v>
          </cell>
          <cell r="B8280">
            <v>23</v>
          </cell>
          <cell r="C8280" t="str">
            <v>All</v>
          </cell>
          <cell r="D8280" t="str">
            <v>PCT</v>
          </cell>
          <cell r="E8280" t="str">
            <v>Enrollment Date Quintile: 2nd Earliest</v>
          </cell>
          <cell r="F8280">
            <v>77.085099999999997</v>
          </cell>
          <cell r="G8280">
            <v>1.460601</v>
          </cell>
          <cell r="H8280">
            <v>2.290384</v>
          </cell>
          <cell r="I8280">
            <v>-0.29371069999999999</v>
          </cell>
          <cell r="J8280">
            <v>-0.1201841</v>
          </cell>
          <cell r="K8280">
            <v>0</v>
          </cell>
          <cell r="L8280">
            <v>0.1201841</v>
          </cell>
          <cell r="M8280">
            <v>0.29371069999999999</v>
          </cell>
          <cell r="N8280">
            <v>0.29371069999999999</v>
          </cell>
          <cell r="O8280">
            <v>442</v>
          </cell>
        </row>
        <row r="8281">
          <cell r="A8281" t="str">
            <v>Residential</v>
          </cell>
          <cell r="B8281">
            <v>24</v>
          </cell>
          <cell r="C8281" t="str">
            <v>All</v>
          </cell>
          <cell r="D8281" t="str">
            <v>PCT</v>
          </cell>
          <cell r="E8281" t="str">
            <v>Enrollment Date Quintile: 2nd Earliest</v>
          </cell>
          <cell r="F8281">
            <v>75.176500000000004</v>
          </cell>
          <cell r="G8281">
            <v>1.4152480000000001</v>
          </cell>
          <cell r="H8281">
            <v>2.1287219999999998</v>
          </cell>
          <cell r="I8281">
            <v>-0.27894390000000002</v>
          </cell>
          <cell r="J8281">
            <v>-0.1141416</v>
          </cell>
          <cell r="K8281">
            <v>0</v>
          </cell>
          <cell r="L8281">
            <v>0.1141416</v>
          </cell>
          <cell r="M8281">
            <v>0.27894390000000002</v>
          </cell>
          <cell r="N8281">
            <v>0.27894390000000002</v>
          </cell>
          <cell r="O8281">
            <v>442</v>
          </cell>
        </row>
        <row r="8282">
          <cell r="A8282" t="str">
            <v>Residential</v>
          </cell>
          <cell r="B8282">
            <v>1</v>
          </cell>
          <cell r="C8282" t="str">
            <v>All</v>
          </cell>
          <cell r="D8282" t="str">
            <v>PCT</v>
          </cell>
          <cell r="E8282" t="str">
            <v>Enrollment Date Quintile: 2nd Latest</v>
          </cell>
          <cell r="F8282">
            <v>68.976500000000001</v>
          </cell>
          <cell r="G8282">
            <v>0.58355559999999995</v>
          </cell>
          <cell r="H8282">
            <v>0.67571490000000001</v>
          </cell>
          <cell r="I8282">
            <v>-0.10852870000000001</v>
          </cell>
          <cell r="J8282">
            <v>-4.4408999999999997E-2</v>
          </cell>
          <cell r="K8282">
            <v>0</v>
          </cell>
          <cell r="L8282">
            <v>4.4408999999999997E-2</v>
          </cell>
          <cell r="M8282">
            <v>0.10852870000000001</v>
          </cell>
          <cell r="N8282">
            <v>0.10852870000000001</v>
          </cell>
          <cell r="O8282">
            <v>3347</v>
          </cell>
        </row>
        <row r="8283">
          <cell r="A8283" t="str">
            <v>Residential</v>
          </cell>
          <cell r="B8283">
            <v>2</v>
          </cell>
          <cell r="C8283" t="str">
            <v>All</v>
          </cell>
          <cell r="D8283" t="str">
            <v>PCT</v>
          </cell>
          <cell r="E8283" t="str">
            <v>Enrollment Date Quintile: 2nd Latest</v>
          </cell>
          <cell r="F8283">
            <v>66.796999999999997</v>
          </cell>
          <cell r="G8283">
            <v>0.50066690000000003</v>
          </cell>
          <cell r="H8283">
            <v>0.56862429999999997</v>
          </cell>
          <cell r="I8283">
            <v>-0.10776239999999999</v>
          </cell>
          <cell r="J8283">
            <v>-4.4095500000000003E-2</v>
          </cell>
          <cell r="K8283">
            <v>0</v>
          </cell>
          <cell r="L8283">
            <v>4.4095500000000003E-2</v>
          </cell>
          <cell r="M8283">
            <v>0.10776239999999999</v>
          </cell>
          <cell r="N8283">
            <v>0.10776239999999999</v>
          </cell>
          <cell r="O8283">
            <v>3347</v>
          </cell>
        </row>
        <row r="8284">
          <cell r="A8284" t="str">
            <v>Residential</v>
          </cell>
          <cell r="B8284">
            <v>3</v>
          </cell>
          <cell r="C8284" t="str">
            <v>All</v>
          </cell>
          <cell r="D8284" t="str">
            <v>PCT</v>
          </cell>
          <cell r="E8284" t="str">
            <v>Enrollment Date Quintile: 2nd Latest</v>
          </cell>
          <cell r="F8284">
            <v>65.142899999999997</v>
          </cell>
          <cell r="G8284">
            <v>0.47686230000000002</v>
          </cell>
          <cell r="H8284">
            <v>0.55065160000000002</v>
          </cell>
          <cell r="I8284">
            <v>-0.1070535</v>
          </cell>
          <cell r="J8284">
            <v>-4.3805400000000001E-2</v>
          </cell>
          <cell r="K8284">
            <v>0</v>
          </cell>
          <cell r="L8284">
            <v>4.3805400000000001E-2</v>
          </cell>
          <cell r="M8284">
            <v>0.1070535</v>
          </cell>
          <cell r="N8284">
            <v>0.1070535</v>
          </cell>
          <cell r="O8284">
            <v>3347</v>
          </cell>
        </row>
        <row r="8285">
          <cell r="A8285" t="str">
            <v>Residential</v>
          </cell>
          <cell r="B8285">
            <v>4</v>
          </cell>
          <cell r="C8285" t="str">
            <v>All</v>
          </cell>
          <cell r="D8285" t="str">
            <v>PCT</v>
          </cell>
          <cell r="E8285" t="str">
            <v>Enrollment Date Quintile: 2nd Latest</v>
          </cell>
          <cell r="F8285">
            <v>63.999400000000001</v>
          </cell>
          <cell r="G8285">
            <v>0.4549976</v>
          </cell>
          <cell r="H8285">
            <v>0.48501460000000002</v>
          </cell>
          <cell r="I8285">
            <v>-0.10661379999999999</v>
          </cell>
          <cell r="J8285">
            <v>-4.3625499999999998E-2</v>
          </cell>
          <cell r="K8285">
            <v>0</v>
          </cell>
          <cell r="L8285">
            <v>4.3625499999999998E-2</v>
          </cell>
          <cell r="M8285">
            <v>0.10661379999999999</v>
          </cell>
          <cell r="N8285">
            <v>0.10661379999999999</v>
          </cell>
          <cell r="O8285">
            <v>3347</v>
          </cell>
        </row>
        <row r="8286">
          <cell r="A8286" t="str">
            <v>Residential</v>
          </cell>
          <cell r="B8286">
            <v>5</v>
          </cell>
          <cell r="C8286" t="str">
            <v>All</v>
          </cell>
          <cell r="D8286" t="str">
            <v>PCT</v>
          </cell>
          <cell r="E8286" t="str">
            <v>Enrollment Date Quintile: 2nd Latest</v>
          </cell>
          <cell r="F8286">
            <v>63.255600000000001</v>
          </cell>
          <cell r="G8286">
            <v>0.44963589999999998</v>
          </cell>
          <cell r="H8286">
            <v>0.53487439999999997</v>
          </cell>
          <cell r="I8286">
            <v>-0.1064906</v>
          </cell>
          <cell r="J8286">
            <v>-4.3575099999999999E-2</v>
          </cell>
          <cell r="K8286">
            <v>0</v>
          </cell>
          <cell r="L8286">
            <v>4.3575099999999999E-2</v>
          </cell>
          <cell r="M8286">
            <v>0.1064906</v>
          </cell>
          <cell r="N8286">
            <v>0.1064906</v>
          </cell>
          <cell r="O8286">
            <v>3347</v>
          </cell>
        </row>
        <row r="8287">
          <cell r="A8287" t="str">
            <v>Residential</v>
          </cell>
          <cell r="B8287">
            <v>6</v>
          </cell>
          <cell r="C8287" t="str">
            <v>All</v>
          </cell>
          <cell r="D8287" t="str">
            <v>PCT</v>
          </cell>
          <cell r="E8287" t="str">
            <v>Enrollment Date Quintile: 2nd Latest</v>
          </cell>
          <cell r="F8287">
            <v>62.7806</v>
          </cell>
          <cell r="G8287">
            <v>0.49832149999999997</v>
          </cell>
          <cell r="H8287">
            <v>0.57290240000000003</v>
          </cell>
          <cell r="I8287">
            <v>-0.1064928</v>
          </cell>
          <cell r="J8287">
            <v>-4.3575999999999997E-2</v>
          </cell>
          <cell r="K8287">
            <v>0</v>
          </cell>
          <cell r="L8287">
            <v>4.3575999999999997E-2</v>
          </cell>
          <cell r="M8287">
            <v>0.1064928</v>
          </cell>
          <cell r="N8287">
            <v>0.1064928</v>
          </cell>
          <cell r="O8287">
            <v>3347</v>
          </cell>
        </row>
        <row r="8288">
          <cell r="A8288" t="str">
            <v>Residential</v>
          </cell>
          <cell r="B8288">
            <v>7</v>
          </cell>
          <cell r="C8288" t="str">
            <v>All</v>
          </cell>
          <cell r="D8288" t="str">
            <v>PCT</v>
          </cell>
          <cell r="E8288" t="str">
            <v>Enrollment Date Quintile: 2nd Latest</v>
          </cell>
          <cell r="F8288">
            <v>61.927300000000002</v>
          </cell>
          <cell r="G8288">
            <v>0.61559470000000005</v>
          </cell>
          <cell r="H8288">
            <v>0.7562297</v>
          </cell>
          <cell r="I8288">
            <v>-0.1069599</v>
          </cell>
          <cell r="J8288">
            <v>-4.3767100000000003E-2</v>
          </cell>
          <cell r="K8288">
            <v>0</v>
          </cell>
          <cell r="L8288">
            <v>4.3767100000000003E-2</v>
          </cell>
          <cell r="M8288">
            <v>0.1069599</v>
          </cell>
          <cell r="N8288">
            <v>0.1069599</v>
          </cell>
          <cell r="O8288">
            <v>3347</v>
          </cell>
        </row>
        <row r="8289">
          <cell r="A8289" t="str">
            <v>Residential</v>
          </cell>
          <cell r="B8289">
            <v>8</v>
          </cell>
          <cell r="C8289" t="str">
            <v>All</v>
          </cell>
          <cell r="D8289" t="str">
            <v>PCT</v>
          </cell>
          <cell r="E8289" t="str">
            <v>Enrollment Date Quintile: 2nd Latest</v>
          </cell>
          <cell r="F8289">
            <v>63.070900000000002</v>
          </cell>
          <cell r="G8289">
            <v>0.68718820000000003</v>
          </cell>
          <cell r="H8289">
            <v>0.72521049999999998</v>
          </cell>
          <cell r="I8289">
            <v>-0.108594</v>
          </cell>
          <cell r="J8289">
            <v>-4.4435799999999998E-2</v>
          </cell>
          <cell r="K8289">
            <v>0</v>
          </cell>
          <cell r="L8289">
            <v>4.4435799999999998E-2</v>
          </cell>
          <cell r="M8289">
            <v>0.108594</v>
          </cell>
          <cell r="N8289">
            <v>0.108594</v>
          </cell>
          <cell r="O8289">
            <v>3347</v>
          </cell>
        </row>
        <row r="8290">
          <cell r="A8290" t="str">
            <v>Residential</v>
          </cell>
          <cell r="B8290">
            <v>9</v>
          </cell>
          <cell r="C8290" t="str">
            <v>All</v>
          </cell>
          <cell r="D8290" t="str">
            <v>PCT</v>
          </cell>
          <cell r="E8290" t="str">
            <v>Enrollment Date Quintile: 2nd Latest</v>
          </cell>
          <cell r="F8290">
            <v>67.115799999999993</v>
          </cell>
          <cell r="G8290">
            <v>0.62593980000000005</v>
          </cell>
          <cell r="H8290">
            <v>0.74640759999999995</v>
          </cell>
          <cell r="I8290">
            <v>-0.1098832</v>
          </cell>
          <cell r="J8290">
            <v>-4.4963299999999998E-2</v>
          </cell>
          <cell r="K8290">
            <v>0</v>
          </cell>
          <cell r="L8290">
            <v>4.4963299999999998E-2</v>
          </cell>
          <cell r="M8290">
            <v>0.1098832</v>
          </cell>
          <cell r="N8290">
            <v>0.1098832</v>
          </cell>
          <cell r="O8290">
            <v>3347</v>
          </cell>
        </row>
        <row r="8291">
          <cell r="A8291" t="str">
            <v>Residential</v>
          </cell>
          <cell r="B8291">
            <v>10</v>
          </cell>
          <cell r="C8291" t="str">
            <v>All</v>
          </cell>
          <cell r="D8291" t="str">
            <v>PCT</v>
          </cell>
          <cell r="E8291" t="str">
            <v>Enrollment Date Quintile: 2nd Latest</v>
          </cell>
          <cell r="F8291">
            <v>71.449100000000001</v>
          </cell>
          <cell r="G8291">
            <v>0.60027609999999998</v>
          </cell>
          <cell r="H8291">
            <v>0.62334840000000002</v>
          </cell>
          <cell r="I8291">
            <v>-0.11125500000000001</v>
          </cell>
          <cell r="J8291">
            <v>-4.5524599999999998E-2</v>
          </cell>
          <cell r="K8291">
            <v>0</v>
          </cell>
          <cell r="L8291">
            <v>4.5524599999999998E-2</v>
          </cell>
          <cell r="M8291">
            <v>0.11125500000000001</v>
          </cell>
          <cell r="N8291">
            <v>0.11125500000000001</v>
          </cell>
          <cell r="O8291">
            <v>3347</v>
          </cell>
        </row>
        <row r="8292">
          <cell r="A8292" t="str">
            <v>Residential</v>
          </cell>
          <cell r="B8292">
            <v>11</v>
          </cell>
          <cell r="C8292" t="str">
            <v>All</v>
          </cell>
          <cell r="D8292" t="str">
            <v>PCT</v>
          </cell>
          <cell r="E8292" t="str">
            <v>Enrollment Date Quintile: 2nd Latest</v>
          </cell>
          <cell r="F8292">
            <v>77.003100000000003</v>
          </cell>
          <cell r="G8292">
            <v>0.66460010000000003</v>
          </cell>
          <cell r="H8292">
            <v>0.70299970000000001</v>
          </cell>
          <cell r="I8292">
            <v>-0.11319070000000001</v>
          </cell>
          <cell r="J8292">
            <v>-4.6316700000000002E-2</v>
          </cell>
          <cell r="K8292">
            <v>0</v>
          </cell>
          <cell r="L8292">
            <v>4.6316700000000002E-2</v>
          </cell>
          <cell r="M8292">
            <v>0.11319070000000001</v>
          </cell>
          <cell r="N8292">
            <v>0.11319070000000001</v>
          </cell>
          <cell r="O8292">
            <v>3347</v>
          </cell>
        </row>
        <row r="8293">
          <cell r="A8293" t="str">
            <v>Residential</v>
          </cell>
          <cell r="B8293">
            <v>12</v>
          </cell>
          <cell r="C8293" t="str">
            <v>All</v>
          </cell>
          <cell r="D8293" t="str">
            <v>PCT</v>
          </cell>
          <cell r="E8293" t="str">
            <v>Enrollment Date Quintile: 2nd Latest</v>
          </cell>
          <cell r="F8293">
            <v>81.939700000000002</v>
          </cell>
          <cell r="G8293">
            <v>0.80455120000000002</v>
          </cell>
          <cell r="H8293">
            <v>0.78732619999999998</v>
          </cell>
          <cell r="I8293">
            <v>-0.1154256</v>
          </cell>
          <cell r="J8293">
            <v>-4.7231200000000001E-2</v>
          </cell>
          <cell r="K8293">
            <v>0</v>
          </cell>
          <cell r="L8293">
            <v>4.7231200000000001E-2</v>
          </cell>
          <cell r="M8293">
            <v>0.1154256</v>
          </cell>
          <cell r="N8293">
            <v>0.1154256</v>
          </cell>
          <cell r="O8293">
            <v>3347</v>
          </cell>
        </row>
        <row r="8294">
          <cell r="A8294" t="str">
            <v>Residential</v>
          </cell>
          <cell r="B8294">
            <v>13</v>
          </cell>
          <cell r="C8294" t="str">
            <v>All</v>
          </cell>
          <cell r="D8294" t="str">
            <v>PCT</v>
          </cell>
          <cell r="E8294" t="str">
            <v>Enrollment Date Quintile: 2nd Latest</v>
          </cell>
          <cell r="F8294">
            <v>85.553899999999999</v>
          </cell>
          <cell r="G8294">
            <v>0.95712129999999995</v>
          </cell>
          <cell r="H8294">
            <v>0.94965390000000005</v>
          </cell>
          <cell r="I8294">
            <v>-0.1171519</v>
          </cell>
          <cell r="J8294">
            <v>-4.7937599999999997E-2</v>
          </cell>
          <cell r="K8294">
            <v>0</v>
          </cell>
          <cell r="L8294">
            <v>4.7937599999999997E-2</v>
          </cell>
          <cell r="M8294">
            <v>0.1171519</v>
          </cell>
          <cell r="N8294">
            <v>0.1171519</v>
          </cell>
          <cell r="O8294">
            <v>3347</v>
          </cell>
        </row>
        <row r="8295">
          <cell r="A8295" t="str">
            <v>Residential</v>
          </cell>
          <cell r="B8295">
            <v>14</v>
          </cell>
          <cell r="C8295" t="str">
            <v>All</v>
          </cell>
          <cell r="D8295" t="str">
            <v>PCT</v>
          </cell>
          <cell r="E8295" t="str">
            <v>Enrollment Date Quintile: 2nd Latest</v>
          </cell>
          <cell r="F8295">
            <v>88.670900000000003</v>
          </cell>
          <cell r="G8295">
            <v>1.216235</v>
          </cell>
          <cell r="H8295">
            <v>1.2827139999999999</v>
          </cell>
          <cell r="I8295">
            <v>-0.13004830000000001</v>
          </cell>
          <cell r="J8295">
            <v>-5.3214699999999997E-2</v>
          </cell>
          <cell r="K8295">
            <v>0</v>
          </cell>
          <cell r="L8295">
            <v>5.3214699999999997E-2</v>
          </cell>
          <cell r="M8295">
            <v>0.13004830000000001</v>
          </cell>
          <cell r="N8295">
            <v>0.13004830000000001</v>
          </cell>
          <cell r="O8295">
            <v>3347</v>
          </cell>
        </row>
        <row r="8296">
          <cell r="A8296" t="str">
            <v>Residential</v>
          </cell>
          <cell r="B8296">
            <v>15</v>
          </cell>
          <cell r="C8296" t="str">
            <v>All</v>
          </cell>
          <cell r="D8296" t="str">
            <v>PCT</v>
          </cell>
          <cell r="E8296" t="str">
            <v>Enrollment Date Quintile: 2nd Latest</v>
          </cell>
          <cell r="F8296">
            <v>91.646699999999996</v>
          </cell>
          <cell r="G8296">
            <v>1.5871299999999999</v>
          </cell>
          <cell r="H8296">
            <v>1.5069440000000001</v>
          </cell>
          <cell r="I8296">
            <v>-0.12611629999999999</v>
          </cell>
          <cell r="J8296">
            <v>-5.16058E-2</v>
          </cell>
          <cell r="K8296">
            <v>0</v>
          </cell>
          <cell r="L8296">
            <v>5.16058E-2</v>
          </cell>
          <cell r="M8296">
            <v>0.12611629999999999</v>
          </cell>
          <cell r="N8296">
            <v>0.12611629999999999</v>
          </cell>
          <cell r="O8296">
            <v>3347</v>
          </cell>
        </row>
        <row r="8297">
          <cell r="A8297" t="str">
            <v>Residential</v>
          </cell>
          <cell r="B8297">
            <v>16</v>
          </cell>
          <cell r="C8297" t="str">
            <v>All</v>
          </cell>
          <cell r="D8297" t="str">
            <v>PCT</v>
          </cell>
          <cell r="E8297" t="str">
            <v>Enrollment Date Quintile: 2nd Latest</v>
          </cell>
          <cell r="F8297">
            <v>93.808199999999999</v>
          </cell>
          <cell r="G8297">
            <v>1.7844230000000001</v>
          </cell>
          <cell r="H8297">
            <v>1.646639</v>
          </cell>
          <cell r="I8297">
            <v>-0.13845379999999999</v>
          </cell>
          <cell r="J8297">
            <v>-5.6654200000000002E-2</v>
          </cell>
          <cell r="K8297">
            <v>0</v>
          </cell>
          <cell r="L8297">
            <v>5.6654200000000002E-2</v>
          </cell>
          <cell r="M8297">
            <v>0.13845379999999999</v>
          </cell>
          <cell r="N8297">
            <v>0.13845379999999999</v>
          </cell>
          <cell r="O8297">
            <v>3347</v>
          </cell>
        </row>
        <row r="8298">
          <cell r="A8298" t="str">
            <v>Residential</v>
          </cell>
          <cell r="B8298">
            <v>17</v>
          </cell>
          <cell r="C8298" t="str">
            <v>All</v>
          </cell>
          <cell r="D8298" t="str">
            <v>PCT</v>
          </cell>
          <cell r="E8298" t="str">
            <v>Enrollment Date Quintile: 2nd Latest</v>
          </cell>
          <cell r="F8298">
            <v>95.001499999999993</v>
          </cell>
          <cell r="G8298">
            <v>2.1162000000000001</v>
          </cell>
          <cell r="H8298">
            <v>1.8256110000000001</v>
          </cell>
          <cell r="I8298">
            <v>-0.1353405</v>
          </cell>
          <cell r="J8298">
            <v>-5.5380199999999997E-2</v>
          </cell>
          <cell r="K8298">
            <v>0</v>
          </cell>
          <cell r="L8298">
            <v>5.5380199999999997E-2</v>
          </cell>
          <cell r="M8298">
            <v>0.1353405</v>
          </cell>
          <cell r="N8298">
            <v>0.1353405</v>
          </cell>
          <cell r="O8298">
            <v>3347</v>
          </cell>
        </row>
        <row r="8299">
          <cell r="A8299" t="str">
            <v>Residential</v>
          </cell>
          <cell r="B8299">
            <v>18</v>
          </cell>
          <cell r="C8299" t="str">
            <v>All</v>
          </cell>
          <cell r="D8299" t="str">
            <v>PCT</v>
          </cell>
          <cell r="E8299" t="str">
            <v>Enrollment Date Quintile: 2nd Latest</v>
          </cell>
          <cell r="F8299">
            <v>94.084100000000007</v>
          </cell>
          <cell r="G8299">
            <v>2.6236250000000001</v>
          </cell>
          <cell r="H8299">
            <v>2.2792500000000002</v>
          </cell>
          <cell r="I8299">
            <v>-0.15873719999999999</v>
          </cell>
          <cell r="J8299">
            <v>-6.4953999999999998E-2</v>
          </cell>
          <cell r="K8299">
            <v>0</v>
          </cell>
          <cell r="L8299">
            <v>6.4953999999999998E-2</v>
          </cell>
          <cell r="M8299">
            <v>0.15873719999999999</v>
          </cell>
          <cell r="N8299">
            <v>0.15873719999999999</v>
          </cell>
          <cell r="O8299">
            <v>3347</v>
          </cell>
        </row>
        <row r="8300">
          <cell r="A8300" t="str">
            <v>Residential</v>
          </cell>
          <cell r="B8300">
            <v>19</v>
          </cell>
          <cell r="C8300" t="str">
            <v>All</v>
          </cell>
          <cell r="D8300" t="str">
            <v>PCT</v>
          </cell>
          <cell r="E8300" t="str">
            <v>Enrollment Date Quintile: 2nd Latest</v>
          </cell>
          <cell r="F8300">
            <v>91.759699999999995</v>
          </cell>
          <cell r="G8300">
            <v>2.2451469999999998</v>
          </cell>
          <cell r="H8300">
            <v>2.0645690000000001</v>
          </cell>
          <cell r="I8300">
            <v>-0.1351097</v>
          </cell>
          <cell r="J8300">
            <v>-5.5285800000000003E-2</v>
          </cell>
          <cell r="K8300">
            <v>0</v>
          </cell>
          <cell r="L8300">
            <v>5.5285800000000003E-2</v>
          </cell>
          <cell r="M8300">
            <v>0.1351097</v>
          </cell>
          <cell r="N8300">
            <v>0.1351097</v>
          </cell>
          <cell r="O8300">
            <v>3347</v>
          </cell>
        </row>
        <row r="8301">
          <cell r="A8301" t="str">
            <v>Residential</v>
          </cell>
          <cell r="B8301">
            <v>20</v>
          </cell>
          <cell r="C8301" t="str">
            <v>All</v>
          </cell>
          <cell r="D8301" t="str">
            <v>PCT</v>
          </cell>
          <cell r="E8301" t="str">
            <v>Enrollment Date Quintile: 2nd Latest</v>
          </cell>
          <cell r="F8301">
            <v>87.526499999999999</v>
          </cell>
          <cell r="G8301">
            <v>2.1332779999999998</v>
          </cell>
          <cell r="H8301">
            <v>2.4580410000000001</v>
          </cell>
          <cell r="I8301">
            <v>-0.137685</v>
          </cell>
          <cell r="J8301">
            <v>-5.6339599999999997E-2</v>
          </cell>
          <cell r="K8301">
            <v>0</v>
          </cell>
          <cell r="L8301">
            <v>5.6339599999999997E-2</v>
          </cell>
          <cell r="M8301">
            <v>0.137685</v>
          </cell>
          <cell r="N8301">
            <v>0.137685</v>
          </cell>
          <cell r="O8301">
            <v>3347</v>
          </cell>
        </row>
        <row r="8302">
          <cell r="A8302" t="str">
            <v>Residential</v>
          </cell>
          <cell r="B8302">
            <v>21</v>
          </cell>
          <cell r="C8302" t="str">
            <v>All</v>
          </cell>
          <cell r="D8302" t="str">
            <v>PCT</v>
          </cell>
          <cell r="E8302" t="str">
            <v>Enrollment Date Quintile: 2nd Latest</v>
          </cell>
          <cell r="F8302">
            <v>82.912999999999997</v>
          </cell>
          <cell r="G8302">
            <v>1.8741490000000001</v>
          </cell>
          <cell r="H8302">
            <v>2.2318449999999999</v>
          </cell>
          <cell r="I8302">
            <v>-0.12533630000000001</v>
          </cell>
          <cell r="J8302">
            <v>-5.1286600000000002E-2</v>
          </cell>
          <cell r="K8302">
            <v>0</v>
          </cell>
          <cell r="L8302">
            <v>5.1286600000000002E-2</v>
          </cell>
          <cell r="M8302">
            <v>0.12533630000000001</v>
          </cell>
          <cell r="N8302">
            <v>0.12533630000000001</v>
          </cell>
          <cell r="O8302">
            <v>3347</v>
          </cell>
        </row>
        <row r="8303">
          <cell r="A8303" t="str">
            <v>Residential</v>
          </cell>
          <cell r="B8303">
            <v>22</v>
          </cell>
          <cell r="C8303" t="str">
            <v>All</v>
          </cell>
          <cell r="D8303" t="str">
            <v>PCT</v>
          </cell>
          <cell r="E8303" t="str">
            <v>Enrollment Date Quintile: 2nd Latest</v>
          </cell>
          <cell r="F8303">
            <v>80.245000000000005</v>
          </cell>
          <cell r="G8303">
            <v>1.411959</v>
          </cell>
          <cell r="H8303">
            <v>1.881535</v>
          </cell>
          <cell r="I8303">
            <v>-0.1285319</v>
          </cell>
          <cell r="J8303">
            <v>-5.2594200000000001E-2</v>
          </cell>
          <cell r="K8303">
            <v>0</v>
          </cell>
          <cell r="L8303">
            <v>5.2594200000000001E-2</v>
          </cell>
          <cell r="M8303">
            <v>0.1285319</v>
          </cell>
          <cell r="N8303">
            <v>0.1285319</v>
          </cell>
          <cell r="O8303">
            <v>3347</v>
          </cell>
        </row>
        <row r="8304">
          <cell r="A8304" t="str">
            <v>Residential</v>
          </cell>
          <cell r="B8304">
            <v>23</v>
          </cell>
          <cell r="C8304" t="str">
            <v>All</v>
          </cell>
          <cell r="D8304" t="str">
            <v>PCT</v>
          </cell>
          <cell r="E8304" t="str">
            <v>Enrollment Date Quintile: 2nd Latest</v>
          </cell>
          <cell r="F8304">
            <v>77.398700000000005</v>
          </cell>
          <cell r="G8304">
            <v>0.9989479</v>
          </cell>
          <cell r="H8304">
            <v>1.387745</v>
          </cell>
          <cell r="I8304">
            <v>-0.11905839999999999</v>
          </cell>
          <cell r="J8304">
            <v>-4.8717700000000003E-2</v>
          </cell>
          <cell r="K8304">
            <v>0</v>
          </cell>
          <cell r="L8304">
            <v>4.8717700000000003E-2</v>
          </cell>
          <cell r="M8304">
            <v>0.11905839999999999</v>
          </cell>
          <cell r="N8304">
            <v>0.11905839999999999</v>
          </cell>
          <cell r="O8304">
            <v>3347</v>
          </cell>
        </row>
        <row r="8305">
          <cell r="A8305" t="str">
            <v>Residential</v>
          </cell>
          <cell r="B8305">
            <v>24</v>
          </cell>
          <cell r="C8305" t="str">
            <v>All</v>
          </cell>
          <cell r="D8305" t="str">
            <v>PCT</v>
          </cell>
          <cell r="E8305" t="str">
            <v>Enrollment Date Quintile: 2nd Latest</v>
          </cell>
          <cell r="F8305">
            <v>75.474599999999995</v>
          </cell>
          <cell r="G8305">
            <v>0.74568909999999999</v>
          </cell>
          <cell r="H8305">
            <v>0.94920329999999997</v>
          </cell>
          <cell r="I8305">
            <v>-0.1123879</v>
          </cell>
          <cell r="J8305">
            <v>-4.59882E-2</v>
          </cell>
          <cell r="K8305">
            <v>0</v>
          </cell>
          <cell r="L8305">
            <v>4.59882E-2</v>
          </cell>
          <cell r="M8305">
            <v>0.1123879</v>
          </cell>
          <cell r="N8305">
            <v>0.1123879</v>
          </cell>
          <cell r="O8305">
            <v>3347</v>
          </cell>
        </row>
        <row r="8306">
          <cell r="A8306" t="str">
            <v>Residential</v>
          </cell>
          <cell r="B8306">
            <v>1</v>
          </cell>
          <cell r="C8306" t="str">
            <v>All</v>
          </cell>
          <cell r="D8306" t="str">
            <v>PCT</v>
          </cell>
          <cell r="E8306" t="str">
            <v>Enrollment Date Quintile: Earliest</v>
          </cell>
          <cell r="F8306">
            <v>69.829800000000006</v>
          </cell>
          <cell r="G8306">
            <v>0.74695440000000002</v>
          </cell>
          <cell r="H8306">
            <v>0.76658899999999996</v>
          </cell>
          <cell r="I8306">
            <v>-6.62581E-2</v>
          </cell>
          <cell r="J8306">
            <v>-2.7112299999999999E-2</v>
          </cell>
          <cell r="K8306">
            <v>0</v>
          </cell>
          <cell r="L8306">
            <v>2.7112299999999999E-2</v>
          </cell>
          <cell r="M8306">
            <v>6.62581E-2</v>
          </cell>
          <cell r="N8306">
            <v>6.62581E-2</v>
          </cell>
          <cell r="O8306">
            <v>7822</v>
          </cell>
        </row>
        <row r="8307">
          <cell r="A8307" t="str">
            <v>Residential</v>
          </cell>
          <cell r="B8307">
            <v>2</v>
          </cell>
          <cell r="C8307" t="str">
            <v>All</v>
          </cell>
          <cell r="D8307" t="str">
            <v>PCT</v>
          </cell>
          <cell r="E8307" t="str">
            <v>Enrollment Date Quintile: Earliest</v>
          </cell>
          <cell r="F8307">
            <v>68.286199999999994</v>
          </cell>
          <cell r="G8307">
            <v>0.65525149999999999</v>
          </cell>
          <cell r="H8307">
            <v>0.67377929999999997</v>
          </cell>
          <cell r="I8307">
            <v>-6.5661800000000006E-2</v>
          </cell>
          <cell r="J8307">
            <v>-2.6868300000000001E-2</v>
          </cell>
          <cell r="K8307">
            <v>0</v>
          </cell>
          <cell r="L8307">
            <v>2.6868300000000001E-2</v>
          </cell>
          <cell r="M8307">
            <v>6.5661800000000006E-2</v>
          </cell>
          <cell r="N8307">
            <v>6.5661800000000006E-2</v>
          </cell>
          <cell r="O8307">
            <v>7822</v>
          </cell>
        </row>
        <row r="8308">
          <cell r="A8308" t="str">
            <v>Residential</v>
          </cell>
          <cell r="B8308">
            <v>3</v>
          </cell>
          <cell r="C8308" t="str">
            <v>All</v>
          </cell>
          <cell r="D8308" t="str">
            <v>PCT</v>
          </cell>
          <cell r="E8308" t="str">
            <v>Enrollment Date Quintile: Earliest</v>
          </cell>
          <cell r="F8308">
            <v>67.132199999999997</v>
          </cell>
          <cell r="G8308">
            <v>0.60966180000000003</v>
          </cell>
          <cell r="H8308">
            <v>0.62008399999999997</v>
          </cell>
          <cell r="I8308">
            <v>-6.5233899999999997E-2</v>
          </cell>
          <cell r="J8308">
            <v>-2.66932E-2</v>
          </cell>
          <cell r="K8308">
            <v>0</v>
          </cell>
          <cell r="L8308">
            <v>2.66932E-2</v>
          </cell>
          <cell r="M8308">
            <v>6.5233899999999997E-2</v>
          </cell>
          <cell r="N8308">
            <v>6.5233899999999997E-2</v>
          </cell>
          <cell r="O8308">
            <v>7822</v>
          </cell>
        </row>
        <row r="8309">
          <cell r="A8309" t="str">
            <v>Residential</v>
          </cell>
          <cell r="B8309">
            <v>4</v>
          </cell>
          <cell r="C8309" t="str">
            <v>All</v>
          </cell>
          <cell r="D8309" t="str">
            <v>PCT</v>
          </cell>
          <cell r="E8309" t="str">
            <v>Enrollment Date Quintile: Earliest</v>
          </cell>
          <cell r="F8309">
            <v>66.211399999999998</v>
          </cell>
          <cell r="G8309">
            <v>0.57836529999999997</v>
          </cell>
          <cell r="H8309">
            <v>0.56440469999999998</v>
          </cell>
          <cell r="I8309">
            <v>-6.5005800000000002E-2</v>
          </cell>
          <cell r="J8309">
            <v>-2.6599899999999999E-2</v>
          </cell>
          <cell r="K8309">
            <v>0</v>
          </cell>
          <cell r="L8309">
            <v>2.6599899999999999E-2</v>
          </cell>
          <cell r="M8309">
            <v>6.5005800000000002E-2</v>
          </cell>
          <cell r="N8309">
            <v>6.5005800000000002E-2</v>
          </cell>
          <cell r="O8309">
            <v>7822</v>
          </cell>
        </row>
        <row r="8310">
          <cell r="A8310" t="str">
            <v>Residential</v>
          </cell>
          <cell r="B8310">
            <v>5</v>
          </cell>
          <cell r="C8310" t="str">
            <v>All</v>
          </cell>
          <cell r="D8310" t="str">
            <v>PCT</v>
          </cell>
          <cell r="E8310" t="str">
            <v>Enrollment Date Quintile: Earliest</v>
          </cell>
          <cell r="F8310">
            <v>65.124099999999999</v>
          </cell>
          <cell r="G8310">
            <v>0.59393859999999998</v>
          </cell>
          <cell r="H8310">
            <v>0.61944429999999995</v>
          </cell>
          <cell r="I8310">
            <v>-6.4943399999999998E-2</v>
          </cell>
          <cell r="J8310">
            <v>-2.6574299999999999E-2</v>
          </cell>
          <cell r="K8310">
            <v>0</v>
          </cell>
          <cell r="L8310">
            <v>2.6574299999999999E-2</v>
          </cell>
          <cell r="M8310">
            <v>6.4943399999999998E-2</v>
          </cell>
          <cell r="N8310">
            <v>6.4943399999999998E-2</v>
          </cell>
          <cell r="O8310">
            <v>7822</v>
          </cell>
        </row>
        <row r="8311">
          <cell r="A8311" t="str">
            <v>Residential</v>
          </cell>
          <cell r="B8311">
            <v>6</v>
          </cell>
          <cell r="C8311" t="str">
            <v>All</v>
          </cell>
          <cell r="D8311" t="str">
            <v>PCT</v>
          </cell>
          <cell r="E8311" t="str">
            <v>Enrollment Date Quintile: Earliest</v>
          </cell>
          <cell r="F8311">
            <v>64.419399999999996</v>
          </cell>
          <cell r="G8311">
            <v>0.62139160000000004</v>
          </cell>
          <cell r="H8311">
            <v>0.65573389999999998</v>
          </cell>
          <cell r="I8311">
            <v>-6.4867999999999995E-2</v>
          </cell>
          <cell r="J8311">
            <v>-2.6543400000000002E-2</v>
          </cell>
          <cell r="K8311">
            <v>0</v>
          </cell>
          <cell r="L8311">
            <v>2.6543400000000002E-2</v>
          </cell>
          <cell r="M8311">
            <v>6.4867999999999995E-2</v>
          </cell>
          <cell r="N8311">
            <v>6.4867999999999995E-2</v>
          </cell>
          <cell r="O8311">
            <v>7822</v>
          </cell>
        </row>
        <row r="8312">
          <cell r="A8312" t="str">
            <v>Residential</v>
          </cell>
          <cell r="B8312">
            <v>7</v>
          </cell>
          <cell r="C8312" t="str">
            <v>All</v>
          </cell>
          <cell r="D8312" t="str">
            <v>PCT</v>
          </cell>
          <cell r="E8312" t="str">
            <v>Enrollment Date Quintile: Earliest</v>
          </cell>
          <cell r="F8312">
            <v>63.555199999999999</v>
          </cell>
          <cell r="G8312">
            <v>0.74438059999999995</v>
          </cell>
          <cell r="H8312">
            <v>0.80818920000000005</v>
          </cell>
          <cell r="I8312">
            <v>-6.5441100000000002E-2</v>
          </cell>
          <cell r="J8312">
            <v>-2.6778E-2</v>
          </cell>
          <cell r="K8312">
            <v>0</v>
          </cell>
          <cell r="L8312">
            <v>2.6778E-2</v>
          </cell>
          <cell r="M8312">
            <v>6.5441100000000002E-2</v>
          </cell>
          <cell r="N8312">
            <v>6.5441100000000002E-2</v>
          </cell>
          <cell r="O8312">
            <v>7822</v>
          </cell>
        </row>
        <row r="8313">
          <cell r="A8313" t="str">
            <v>Residential</v>
          </cell>
          <cell r="B8313">
            <v>8</v>
          </cell>
          <cell r="C8313" t="str">
            <v>All</v>
          </cell>
          <cell r="D8313" t="str">
            <v>PCT</v>
          </cell>
          <cell r="E8313" t="str">
            <v>Enrollment Date Quintile: Earliest</v>
          </cell>
          <cell r="F8313">
            <v>64.7239</v>
          </cell>
          <cell r="G8313">
            <v>0.8036065</v>
          </cell>
          <cell r="H8313">
            <v>0.8781677</v>
          </cell>
          <cell r="I8313">
            <v>-6.5716200000000002E-2</v>
          </cell>
          <cell r="J8313">
            <v>-2.6890500000000001E-2</v>
          </cell>
          <cell r="K8313">
            <v>0</v>
          </cell>
          <cell r="L8313">
            <v>2.6890500000000001E-2</v>
          </cell>
          <cell r="M8313">
            <v>6.5716200000000002E-2</v>
          </cell>
          <cell r="N8313">
            <v>6.5716200000000002E-2</v>
          </cell>
          <cell r="O8313">
            <v>7822</v>
          </cell>
        </row>
        <row r="8314">
          <cell r="A8314" t="str">
            <v>Residential</v>
          </cell>
          <cell r="B8314">
            <v>9</v>
          </cell>
          <cell r="C8314" t="str">
            <v>All</v>
          </cell>
          <cell r="D8314" t="str">
            <v>PCT</v>
          </cell>
          <cell r="E8314" t="str">
            <v>Enrollment Date Quintile: Earliest</v>
          </cell>
          <cell r="F8314">
            <v>69.017499999999998</v>
          </cell>
          <cell r="G8314">
            <v>0.77444270000000004</v>
          </cell>
          <cell r="H8314">
            <v>0.80585720000000005</v>
          </cell>
          <cell r="I8314">
            <v>-6.6688399999999995E-2</v>
          </cell>
          <cell r="J8314">
            <v>-2.7288300000000001E-2</v>
          </cell>
          <cell r="K8314">
            <v>0</v>
          </cell>
          <cell r="L8314">
            <v>2.7288300000000001E-2</v>
          </cell>
          <cell r="M8314">
            <v>6.6688399999999995E-2</v>
          </cell>
          <cell r="N8314">
            <v>6.6688399999999995E-2</v>
          </cell>
          <cell r="O8314">
            <v>7822</v>
          </cell>
        </row>
        <row r="8315">
          <cell r="A8315" t="str">
            <v>Residential</v>
          </cell>
          <cell r="B8315">
            <v>10</v>
          </cell>
          <cell r="C8315" t="str">
            <v>All</v>
          </cell>
          <cell r="D8315" t="str">
            <v>PCT</v>
          </cell>
          <cell r="E8315" t="str">
            <v>Enrollment Date Quintile: Earliest</v>
          </cell>
          <cell r="F8315">
            <v>73.549899999999994</v>
          </cell>
          <cell r="G8315">
            <v>0.8028824</v>
          </cell>
          <cell r="H8315">
            <v>0.84927889999999995</v>
          </cell>
          <cell r="I8315">
            <v>-6.8290600000000007E-2</v>
          </cell>
          <cell r="J8315">
            <v>-2.7944E-2</v>
          </cell>
          <cell r="K8315">
            <v>0</v>
          </cell>
          <cell r="L8315">
            <v>2.7944E-2</v>
          </cell>
          <cell r="M8315">
            <v>6.8290600000000007E-2</v>
          </cell>
          <cell r="N8315">
            <v>6.8290600000000007E-2</v>
          </cell>
          <cell r="O8315">
            <v>7822</v>
          </cell>
        </row>
        <row r="8316">
          <cell r="A8316" t="str">
            <v>Residential</v>
          </cell>
          <cell r="B8316">
            <v>11</v>
          </cell>
          <cell r="C8316" t="str">
            <v>All</v>
          </cell>
          <cell r="D8316" t="str">
            <v>PCT</v>
          </cell>
          <cell r="E8316" t="str">
            <v>Enrollment Date Quintile: Earliest</v>
          </cell>
          <cell r="F8316">
            <v>78.121799999999993</v>
          </cell>
          <cell r="G8316">
            <v>0.84445919999999997</v>
          </cell>
          <cell r="H8316">
            <v>0.90534159999999997</v>
          </cell>
          <cell r="I8316">
            <v>-6.8951399999999996E-2</v>
          </cell>
          <cell r="J8316">
            <v>-2.8214400000000001E-2</v>
          </cell>
          <cell r="K8316">
            <v>0</v>
          </cell>
          <cell r="L8316">
            <v>2.8214400000000001E-2</v>
          </cell>
          <cell r="M8316">
            <v>6.8951399999999996E-2</v>
          </cell>
          <cell r="N8316">
            <v>6.8951399999999996E-2</v>
          </cell>
          <cell r="O8316">
            <v>7822</v>
          </cell>
        </row>
        <row r="8317">
          <cell r="A8317" t="str">
            <v>Residential</v>
          </cell>
          <cell r="B8317">
            <v>12</v>
          </cell>
          <cell r="C8317" t="str">
            <v>All</v>
          </cell>
          <cell r="D8317" t="str">
            <v>PCT</v>
          </cell>
          <cell r="E8317" t="str">
            <v>Enrollment Date Quintile: Earliest</v>
          </cell>
          <cell r="F8317">
            <v>82.335400000000007</v>
          </cell>
          <cell r="G8317">
            <v>0.90662189999999998</v>
          </cell>
          <cell r="H8317">
            <v>0.95324039999999999</v>
          </cell>
          <cell r="I8317">
            <v>-6.9720900000000002E-2</v>
          </cell>
          <cell r="J8317">
            <v>-2.8529200000000001E-2</v>
          </cell>
          <cell r="K8317">
            <v>0</v>
          </cell>
          <cell r="L8317">
            <v>2.8529200000000001E-2</v>
          </cell>
          <cell r="M8317">
            <v>6.9720900000000002E-2</v>
          </cell>
          <cell r="N8317">
            <v>6.9720900000000002E-2</v>
          </cell>
          <cell r="O8317">
            <v>7822</v>
          </cell>
        </row>
        <row r="8318">
          <cell r="A8318" t="str">
            <v>Residential</v>
          </cell>
          <cell r="B8318">
            <v>13</v>
          </cell>
          <cell r="C8318" t="str">
            <v>All</v>
          </cell>
          <cell r="D8318" t="str">
            <v>PCT</v>
          </cell>
          <cell r="E8318" t="str">
            <v>Enrollment Date Quintile: Earliest</v>
          </cell>
          <cell r="F8318">
            <v>85.8018</v>
          </cell>
          <cell r="G8318">
            <v>1.022076</v>
          </cell>
          <cell r="H8318">
            <v>1.0280879999999999</v>
          </cell>
          <cell r="I8318">
            <v>-7.0194599999999996E-2</v>
          </cell>
          <cell r="J8318">
            <v>-2.8722999999999999E-2</v>
          </cell>
          <cell r="K8318">
            <v>0</v>
          </cell>
          <cell r="L8318">
            <v>2.8722999999999999E-2</v>
          </cell>
          <cell r="M8318">
            <v>7.0194599999999996E-2</v>
          </cell>
          <cell r="N8318">
            <v>7.0194599999999996E-2</v>
          </cell>
          <cell r="O8318">
            <v>7822</v>
          </cell>
        </row>
        <row r="8319">
          <cell r="A8319" t="str">
            <v>Residential</v>
          </cell>
          <cell r="B8319">
            <v>14</v>
          </cell>
          <cell r="C8319" t="str">
            <v>All</v>
          </cell>
          <cell r="D8319" t="str">
            <v>PCT</v>
          </cell>
          <cell r="E8319" t="str">
            <v>Enrollment Date Quintile: Earliest</v>
          </cell>
          <cell r="F8319">
            <v>88.858699999999999</v>
          </cell>
          <cell r="G8319">
            <v>1.256748</v>
          </cell>
          <cell r="H8319">
            <v>1.2104710000000001</v>
          </cell>
          <cell r="I8319">
            <v>-7.2451299999999996E-2</v>
          </cell>
          <cell r="J8319">
            <v>-2.9646499999999999E-2</v>
          </cell>
          <cell r="K8319">
            <v>0</v>
          </cell>
          <cell r="L8319">
            <v>2.9646499999999999E-2</v>
          </cell>
          <cell r="M8319">
            <v>7.2451299999999996E-2</v>
          </cell>
          <cell r="N8319">
            <v>7.2451299999999996E-2</v>
          </cell>
          <cell r="O8319">
            <v>7822</v>
          </cell>
        </row>
        <row r="8320">
          <cell r="A8320" t="str">
            <v>Residential</v>
          </cell>
          <cell r="B8320">
            <v>15</v>
          </cell>
          <cell r="C8320" t="str">
            <v>All</v>
          </cell>
          <cell r="D8320" t="str">
            <v>PCT</v>
          </cell>
          <cell r="E8320" t="str">
            <v>Enrollment Date Quintile: Earliest</v>
          </cell>
          <cell r="F8320">
            <v>91.698999999999998</v>
          </cell>
          <cell r="G8320">
            <v>1.5308980000000001</v>
          </cell>
          <cell r="H8320">
            <v>1.463662</v>
          </cell>
          <cell r="I8320">
            <v>-7.2115899999999997E-2</v>
          </cell>
          <cell r="J8320">
            <v>-2.9509199999999999E-2</v>
          </cell>
          <cell r="K8320">
            <v>0</v>
          </cell>
          <cell r="L8320">
            <v>2.9509199999999999E-2</v>
          </cell>
          <cell r="M8320">
            <v>7.2115899999999997E-2</v>
          </cell>
          <cell r="N8320">
            <v>7.2115899999999997E-2</v>
          </cell>
          <cell r="O8320">
            <v>7822</v>
          </cell>
        </row>
        <row r="8321">
          <cell r="A8321" t="str">
            <v>Residential</v>
          </cell>
          <cell r="B8321">
            <v>16</v>
          </cell>
          <cell r="C8321" t="str">
            <v>All</v>
          </cell>
          <cell r="D8321" t="str">
            <v>PCT</v>
          </cell>
          <cell r="E8321" t="str">
            <v>Enrollment Date Quintile: Earliest</v>
          </cell>
          <cell r="F8321">
            <v>93.443299999999994</v>
          </cell>
          <cell r="G8321">
            <v>1.9007210000000001</v>
          </cell>
          <cell r="H8321">
            <v>1.8266039999999999</v>
          </cell>
          <cell r="I8321">
            <v>-7.3733499999999993E-2</v>
          </cell>
          <cell r="J8321">
            <v>-3.0171099999999999E-2</v>
          </cell>
          <cell r="K8321">
            <v>0</v>
          </cell>
          <cell r="L8321">
            <v>3.0171099999999999E-2</v>
          </cell>
          <cell r="M8321">
            <v>7.3733499999999993E-2</v>
          </cell>
          <cell r="N8321">
            <v>7.3733499999999993E-2</v>
          </cell>
          <cell r="O8321">
            <v>7822</v>
          </cell>
        </row>
        <row r="8322">
          <cell r="A8322" t="str">
            <v>Residential</v>
          </cell>
          <cell r="B8322">
            <v>17</v>
          </cell>
          <cell r="C8322" t="str">
            <v>All</v>
          </cell>
          <cell r="D8322" t="str">
            <v>PCT</v>
          </cell>
          <cell r="E8322" t="str">
            <v>Enrollment Date Quintile: Earliest</v>
          </cell>
          <cell r="F8322">
            <v>94.181299999999993</v>
          </cell>
          <cell r="G8322">
            <v>2.1878519999999999</v>
          </cell>
          <cell r="H8322">
            <v>2.1493989999999998</v>
          </cell>
          <cell r="I8322">
            <v>-7.6519299999999998E-2</v>
          </cell>
          <cell r="J8322">
            <v>-3.1311100000000001E-2</v>
          </cell>
          <cell r="K8322">
            <v>0</v>
          </cell>
          <cell r="L8322">
            <v>3.1311100000000001E-2</v>
          </cell>
          <cell r="M8322">
            <v>7.6519299999999998E-2</v>
          </cell>
          <cell r="N8322">
            <v>7.6519299999999998E-2</v>
          </cell>
          <cell r="O8322">
            <v>7822</v>
          </cell>
        </row>
        <row r="8323">
          <cell r="A8323" t="str">
            <v>Residential</v>
          </cell>
          <cell r="B8323">
            <v>18</v>
          </cell>
          <cell r="C8323" t="str">
            <v>All</v>
          </cell>
          <cell r="D8323" t="str">
            <v>PCT</v>
          </cell>
          <cell r="E8323" t="str">
            <v>Enrollment Date Quintile: Earliest</v>
          </cell>
          <cell r="F8323">
            <v>93.399299999999997</v>
          </cell>
          <cell r="G8323">
            <v>2.36673</v>
          </cell>
          <cell r="H8323">
            <v>2.2825099999999998</v>
          </cell>
          <cell r="I8323">
            <v>-7.53307E-2</v>
          </cell>
          <cell r="J8323">
            <v>-3.08247E-2</v>
          </cell>
          <cell r="K8323">
            <v>0</v>
          </cell>
          <cell r="L8323">
            <v>3.08247E-2</v>
          </cell>
          <cell r="M8323">
            <v>7.53307E-2</v>
          </cell>
          <cell r="N8323">
            <v>7.53307E-2</v>
          </cell>
          <cell r="O8323">
            <v>7822</v>
          </cell>
        </row>
        <row r="8324">
          <cell r="A8324" t="str">
            <v>Residential</v>
          </cell>
          <cell r="B8324">
            <v>19</v>
          </cell>
          <cell r="C8324" t="str">
            <v>All</v>
          </cell>
          <cell r="D8324" t="str">
            <v>PCT</v>
          </cell>
          <cell r="E8324" t="str">
            <v>Enrollment Date Quintile: Earliest</v>
          </cell>
          <cell r="F8324">
            <v>91.090500000000006</v>
          </cell>
          <cell r="G8324">
            <v>2.2858399999999999</v>
          </cell>
          <cell r="H8324">
            <v>2.3995039999999999</v>
          </cell>
          <cell r="I8324">
            <v>-7.4173100000000006E-2</v>
          </cell>
          <cell r="J8324">
            <v>-3.0351E-2</v>
          </cell>
          <cell r="K8324">
            <v>0</v>
          </cell>
          <cell r="L8324">
            <v>3.0351E-2</v>
          </cell>
          <cell r="M8324">
            <v>7.4173100000000006E-2</v>
          </cell>
          <cell r="N8324">
            <v>7.4173100000000006E-2</v>
          </cell>
          <cell r="O8324">
            <v>7822</v>
          </cell>
        </row>
        <row r="8325">
          <cell r="A8325" t="str">
            <v>Residential</v>
          </cell>
          <cell r="B8325">
            <v>20</v>
          </cell>
          <cell r="C8325" t="str">
            <v>All</v>
          </cell>
          <cell r="D8325" t="str">
            <v>PCT</v>
          </cell>
          <cell r="E8325" t="str">
            <v>Enrollment Date Quintile: Earliest</v>
          </cell>
          <cell r="F8325">
            <v>87.192999999999998</v>
          </cell>
          <cell r="G8325">
            <v>2.1406329999999998</v>
          </cell>
          <cell r="H8325">
            <v>2.573483</v>
          </cell>
          <cell r="I8325">
            <v>-7.6345899999999994E-2</v>
          </cell>
          <cell r="J8325">
            <v>-3.12401E-2</v>
          </cell>
          <cell r="K8325">
            <v>0</v>
          </cell>
          <cell r="L8325">
            <v>3.12401E-2</v>
          </cell>
          <cell r="M8325">
            <v>7.6345899999999994E-2</v>
          </cell>
          <cell r="N8325">
            <v>7.6345899999999994E-2</v>
          </cell>
          <cell r="O8325">
            <v>7822</v>
          </cell>
        </row>
        <row r="8326">
          <cell r="A8326" t="str">
            <v>Residential</v>
          </cell>
          <cell r="B8326">
            <v>21</v>
          </cell>
          <cell r="C8326" t="str">
            <v>All</v>
          </cell>
          <cell r="D8326" t="str">
            <v>PCT</v>
          </cell>
          <cell r="E8326" t="str">
            <v>Enrollment Date Quintile: Earliest</v>
          </cell>
          <cell r="F8326">
            <v>83.054000000000002</v>
          </cell>
          <cell r="G8326">
            <v>1.8969180000000001</v>
          </cell>
          <cell r="H8326">
            <v>2.3823029999999998</v>
          </cell>
          <cell r="I8326">
            <v>-7.3771100000000006E-2</v>
          </cell>
          <cell r="J8326">
            <v>-3.0186500000000002E-2</v>
          </cell>
          <cell r="K8326">
            <v>0</v>
          </cell>
          <cell r="L8326">
            <v>3.0186500000000002E-2</v>
          </cell>
          <cell r="M8326">
            <v>7.3771100000000006E-2</v>
          </cell>
          <cell r="N8326">
            <v>7.3771100000000006E-2</v>
          </cell>
          <cell r="O8326">
            <v>7822</v>
          </cell>
        </row>
        <row r="8327">
          <cell r="A8327" t="str">
            <v>Residential</v>
          </cell>
          <cell r="B8327">
            <v>22</v>
          </cell>
          <cell r="C8327" t="str">
            <v>All</v>
          </cell>
          <cell r="D8327" t="str">
            <v>PCT</v>
          </cell>
          <cell r="E8327" t="str">
            <v>Enrollment Date Quintile: Earliest</v>
          </cell>
          <cell r="F8327">
            <v>80.388599999999997</v>
          </cell>
          <cell r="G8327">
            <v>1.6177980000000001</v>
          </cell>
          <cell r="H8327">
            <v>1.916606</v>
          </cell>
          <cell r="I8327">
            <v>-7.4481199999999997E-2</v>
          </cell>
          <cell r="J8327">
            <v>-3.04771E-2</v>
          </cell>
          <cell r="K8327">
            <v>0</v>
          </cell>
          <cell r="L8327">
            <v>3.04771E-2</v>
          </cell>
          <cell r="M8327">
            <v>7.4481199999999997E-2</v>
          </cell>
          <cell r="N8327">
            <v>7.4481199999999997E-2</v>
          </cell>
          <cell r="O8327">
            <v>7822</v>
          </cell>
        </row>
        <row r="8328">
          <cell r="A8328" t="str">
            <v>Residential</v>
          </cell>
          <cell r="B8328">
            <v>23</v>
          </cell>
          <cell r="C8328" t="str">
            <v>All</v>
          </cell>
          <cell r="D8328" t="str">
            <v>PCT</v>
          </cell>
          <cell r="E8328" t="str">
            <v>Enrollment Date Quintile: Earliest</v>
          </cell>
          <cell r="F8328">
            <v>77.763000000000005</v>
          </cell>
          <cell r="G8328">
            <v>1.2616830000000001</v>
          </cell>
          <cell r="H8328">
            <v>1.548149</v>
          </cell>
          <cell r="I8328">
            <v>-7.25523E-2</v>
          </cell>
          <cell r="J8328">
            <v>-2.96878E-2</v>
          </cell>
          <cell r="K8328">
            <v>0</v>
          </cell>
          <cell r="L8328">
            <v>2.96878E-2</v>
          </cell>
          <cell r="M8328">
            <v>7.25523E-2</v>
          </cell>
          <cell r="N8328">
            <v>7.25523E-2</v>
          </cell>
          <cell r="O8328">
            <v>7822</v>
          </cell>
        </row>
        <row r="8329">
          <cell r="A8329" t="str">
            <v>Residential</v>
          </cell>
          <cell r="B8329">
            <v>24</v>
          </cell>
          <cell r="C8329" t="str">
            <v>All</v>
          </cell>
          <cell r="D8329" t="str">
            <v>PCT</v>
          </cell>
          <cell r="E8329" t="str">
            <v>Enrollment Date Quintile: Earliest</v>
          </cell>
          <cell r="F8329">
            <v>75.972499999999997</v>
          </cell>
          <cell r="G8329">
            <v>0.96793989999999996</v>
          </cell>
          <cell r="H8329">
            <v>1.1029739999999999</v>
          </cell>
          <cell r="I8329">
            <v>-6.9760299999999997E-2</v>
          </cell>
          <cell r="J8329">
            <v>-2.8545299999999999E-2</v>
          </cell>
          <cell r="K8329">
            <v>0</v>
          </cell>
          <cell r="L8329">
            <v>2.8545299999999999E-2</v>
          </cell>
          <cell r="M8329">
            <v>6.9760299999999997E-2</v>
          </cell>
          <cell r="N8329">
            <v>6.9760299999999997E-2</v>
          </cell>
          <cell r="O8329">
            <v>7822</v>
          </cell>
        </row>
        <row r="8330">
          <cell r="A8330" t="str">
            <v>Residential</v>
          </cell>
          <cell r="B8330">
            <v>1</v>
          </cell>
          <cell r="C8330" t="str">
            <v>All</v>
          </cell>
          <cell r="D8330" t="str">
            <v>PCT</v>
          </cell>
          <cell r="E8330" t="str">
            <v>Enrollment Date Quintile: Latest</v>
          </cell>
          <cell r="F8330">
            <v>72.290999999999997</v>
          </cell>
          <cell r="G8330">
            <v>0.89065729999999999</v>
          </cell>
          <cell r="H8330">
            <v>0.90014720000000004</v>
          </cell>
          <cell r="I8330">
            <v>-5.8650300000000002E-2</v>
          </cell>
          <cell r="J8330">
            <v>-2.3999199999999998E-2</v>
          </cell>
          <cell r="K8330">
            <v>0</v>
          </cell>
          <cell r="L8330">
            <v>2.3999199999999998E-2</v>
          </cell>
          <cell r="M8330">
            <v>5.8650300000000002E-2</v>
          </cell>
          <cell r="N8330">
            <v>5.8650300000000002E-2</v>
          </cell>
          <cell r="O8330">
            <v>10679</v>
          </cell>
        </row>
        <row r="8331">
          <cell r="A8331" t="str">
            <v>Residential</v>
          </cell>
          <cell r="B8331">
            <v>2</v>
          </cell>
          <cell r="C8331" t="str">
            <v>All</v>
          </cell>
          <cell r="D8331" t="str">
            <v>PCT</v>
          </cell>
          <cell r="E8331" t="str">
            <v>Enrollment Date Quintile: Latest</v>
          </cell>
          <cell r="F8331">
            <v>70.483400000000003</v>
          </cell>
          <cell r="G8331">
            <v>0.77101209999999998</v>
          </cell>
          <cell r="H8331">
            <v>0.75655839999999996</v>
          </cell>
          <cell r="I8331">
            <v>-5.8037400000000003E-2</v>
          </cell>
          <cell r="J8331">
            <v>-2.3748399999999999E-2</v>
          </cell>
          <cell r="K8331">
            <v>0</v>
          </cell>
          <cell r="L8331">
            <v>2.3748399999999999E-2</v>
          </cell>
          <cell r="M8331">
            <v>5.8037400000000003E-2</v>
          </cell>
          <cell r="N8331">
            <v>5.8037400000000003E-2</v>
          </cell>
          <cell r="O8331">
            <v>10679</v>
          </cell>
        </row>
        <row r="8332">
          <cell r="A8332" t="str">
            <v>Residential</v>
          </cell>
          <cell r="B8332">
            <v>3</v>
          </cell>
          <cell r="C8332" t="str">
            <v>All</v>
          </cell>
          <cell r="D8332" t="str">
            <v>PCT</v>
          </cell>
          <cell r="E8332" t="str">
            <v>Enrollment Date Quintile: Latest</v>
          </cell>
          <cell r="F8332">
            <v>68.753799999999998</v>
          </cell>
          <cell r="G8332">
            <v>0.68270920000000002</v>
          </cell>
          <cell r="H8332">
            <v>0.65134150000000002</v>
          </cell>
          <cell r="I8332">
            <v>-5.7416399999999999E-2</v>
          </cell>
          <cell r="J8332">
            <v>-2.3494299999999999E-2</v>
          </cell>
          <cell r="K8332">
            <v>0</v>
          </cell>
          <cell r="L8332">
            <v>2.3494299999999999E-2</v>
          </cell>
          <cell r="M8332">
            <v>5.7416399999999999E-2</v>
          </cell>
          <cell r="N8332">
            <v>5.7416399999999999E-2</v>
          </cell>
          <cell r="O8332">
            <v>10679</v>
          </cell>
        </row>
        <row r="8333">
          <cell r="A8333" t="str">
            <v>Residential</v>
          </cell>
          <cell r="B8333">
            <v>4</v>
          </cell>
          <cell r="C8333" t="str">
            <v>All</v>
          </cell>
          <cell r="D8333" t="str">
            <v>PCT</v>
          </cell>
          <cell r="E8333" t="str">
            <v>Enrollment Date Quintile: Latest</v>
          </cell>
          <cell r="F8333">
            <v>67.638999999999996</v>
          </cell>
          <cell r="G8333">
            <v>0.65229250000000005</v>
          </cell>
          <cell r="H8333">
            <v>0.65368559999999998</v>
          </cell>
          <cell r="I8333">
            <v>-5.7120200000000003E-2</v>
          </cell>
          <cell r="J8333">
            <v>-2.3373100000000001E-2</v>
          </cell>
          <cell r="K8333">
            <v>0</v>
          </cell>
          <cell r="L8333">
            <v>2.3373100000000001E-2</v>
          </cell>
          <cell r="M8333">
            <v>5.7120200000000003E-2</v>
          </cell>
          <cell r="N8333">
            <v>5.7120200000000003E-2</v>
          </cell>
          <cell r="O8333">
            <v>10679</v>
          </cell>
        </row>
        <row r="8334">
          <cell r="A8334" t="str">
            <v>Residential</v>
          </cell>
          <cell r="B8334">
            <v>5</v>
          </cell>
          <cell r="C8334" t="str">
            <v>All</v>
          </cell>
          <cell r="D8334" t="str">
            <v>PCT</v>
          </cell>
          <cell r="E8334" t="str">
            <v>Enrollment Date Quintile: Latest</v>
          </cell>
          <cell r="F8334">
            <v>66.360100000000003</v>
          </cell>
          <cell r="G8334">
            <v>0.65407890000000002</v>
          </cell>
          <cell r="H8334">
            <v>0.67409620000000003</v>
          </cell>
          <cell r="I8334">
            <v>-5.6961100000000001E-2</v>
          </cell>
          <cell r="J8334">
            <v>-2.3307999999999999E-2</v>
          </cell>
          <cell r="K8334">
            <v>0</v>
          </cell>
          <cell r="L8334">
            <v>2.3307999999999999E-2</v>
          </cell>
          <cell r="M8334">
            <v>5.6961100000000001E-2</v>
          </cell>
          <cell r="N8334">
            <v>5.6961100000000001E-2</v>
          </cell>
          <cell r="O8334">
            <v>10679</v>
          </cell>
        </row>
        <row r="8335">
          <cell r="A8335" t="str">
            <v>Residential</v>
          </cell>
          <cell r="B8335">
            <v>6</v>
          </cell>
          <cell r="C8335" t="str">
            <v>All</v>
          </cell>
          <cell r="D8335" t="str">
            <v>PCT</v>
          </cell>
          <cell r="E8335" t="str">
            <v>Enrollment Date Quintile: Latest</v>
          </cell>
          <cell r="F8335">
            <v>65.600999999999999</v>
          </cell>
          <cell r="G8335">
            <v>0.70169079999999995</v>
          </cell>
          <cell r="H8335">
            <v>0.73366370000000003</v>
          </cell>
          <cell r="I8335">
            <v>-5.6966000000000003E-2</v>
          </cell>
          <cell r="J8335">
            <v>-2.3310000000000001E-2</v>
          </cell>
          <cell r="K8335">
            <v>0</v>
          </cell>
          <cell r="L8335">
            <v>2.3310000000000001E-2</v>
          </cell>
          <cell r="M8335">
            <v>5.6966000000000003E-2</v>
          </cell>
          <cell r="N8335">
            <v>5.6966000000000003E-2</v>
          </cell>
          <cell r="O8335">
            <v>10679</v>
          </cell>
        </row>
        <row r="8336">
          <cell r="A8336" t="str">
            <v>Residential</v>
          </cell>
          <cell r="B8336">
            <v>7</v>
          </cell>
          <cell r="C8336" t="str">
            <v>All</v>
          </cell>
          <cell r="D8336" t="str">
            <v>PCT</v>
          </cell>
          <cell r="E8336" t="str">
            <v>Enrollment Date Quintile: Latest</v>
          </cell>
          <cell r="F8336">
            <v>64.494799999999998</v>
          </cell>
          <cell r="G8336">
            <v>0.80327579999999998</v>
          </cell>
          <cell r="H8336">
            <v>0.81454629999999995</v>
          </cell>
          <cell r="I8336">
            <v>-5.7210499999999997E-2</v>
          </cell>
          <cell r="J8336">
            <v>-2.34101E-2</v>
          </cell>
          <cell r="K8336">
            <v>0</v>
          </cell>
          <cell r="L8336">
            <v>2.34101E-2</v>
          </cell>
          <cell r="M8336">
            <v>5.7210499999999997E-2</v>
          </cell>
          <cell r="N8336">
            <v>5.7210499999999997E-2</v>
          </cell>
          <cell r="O8336">
            <v>10679</v>
          </cell>
        </row>
        <row r="8337">
          <cell r="A8337" t="str">
            <v>Residential</v>
          </cell>
          <cell r="B8337">
            <v>8</v>
          </cell>
          <cell r="C8337" t="str">
            <v>All</v>
          </cell>
          <cell r="D8337" t="str">
            <v>PCT</v>
          </cell>
          <cell r="E8337" t="str">
            <v>Enrollment Date Quintile: Latest</v>
          </cell>
          <cell r="F8337">
            <v>65.307900000000004</v>
          </cell>
          <cell r="G8337">
            <v>0.85860289999999995</v>
          </cell>
          <cell r="H8337">
            <v>0.86504700000000001</v>
          </cell>
          <cell r="I8337">
            <v>-5.7616100000000003E-2</v>
          </cell>
          <cell r="J8337">
            <v>-2.3576E-2</v>
          </cell>
          <cell r="K8337">
            <v>0</v>
          </cell>
          <cell r="L8337">
            <v>2.3576E-2</v>
          </cell>
          <cell r="M8337">
            <v>5.7616100000000003E-2</v>
          </cell>
          <cell r="N8337">
            <v>5.7616100000000003E-2</v>
          </cell>
          <cell r="O8337">
            <v>10679</v>
          </cell>
        </row>
        <row r="8338">
          <cell r="A8338" t="str">
            <v>Residential</v>
          </cell>
          <cell r="B8338">
            <v>9</v>
          </cell>
          <cell r="C8338" t="str">
            <v>All</v>
          </cell>
          <cell r="D8338" t="str">
            <v>PCT</v>
          </cell>
          <cell r="E8338" t="str">
            <v>Enrollment Date Quintile: Latest</v>
          </cell>
          <cell r="F8338">
            <v>68.922899999999998</v>
          </cell>
          <cell r="G8338">
            <v>0.87108289999999999</v>
          </cell>
          <cell r="H8338">
            <v>0.8885788</v>
          </cell>
          <cell r="I8338">
            <v>-5.8571699999999997E-2</v>
          </cell>
          <cell r="J8338">
            <v>-2.3967100000000002E-2</v>
          </cell>
          <cell r="K8338">
            <v>0</v>
          </cell>
          <cell r="L8338">
            <v>2.3967100000000002E-2</v>
          </cell>
          <cell r="M8338">
            <v>5.8571699999999997E-2</v>
          </cell>
          <cell r="N8338">
            <v>5.8571699999999997E-2</v>
          </cell>
          <cell r="O8338">
            <v>10679</v>
          </cell>
        </row>
        <row r="8339">
          <cell r="A8339" t="str">
            <v>Residential</v>
          </cell>
          <cell r="B8339">
            <v>10</v>
          </cell>
          <cell r="C8339" t="str">
            <v>All</v>
          </cell>
          <cell r="D8339" t="str">
            <v>PCT</v>
          </cell>
          <cell r="E8339" t="str">
            <v>Enrollment Date Quintile: Latest</v>
          </cell>
          <cell r="F8339">
            <v>73.6053</v>
          </cell>
          <cell r="G8339">
            <v>0.9571482</v>
          </cell>
          <cell r="H8339">
            <v>0.91836090000000004</v>
          </cell>
          <cell r="I8339">
            <v>-6.0429299999999998E-2</v>
          </cell>
          <cell r="J8339">
            <v>-2.4727200000000001E-2</v>
          </cell>
          <cell r="K8339">
            <v>0</v>
          </cell>
          <cell r="L8339">
            <v>2.4727200000000001E-2</v>
          </cell>
          <cell r="M8339">
            <v>6.0429299999999998E-2</v>
          </cell>
          <cell r="N8339">
            <v>6.0429299999999998E-2</v>
          </cell>
          <cell r="O8339">
            <v>10679</v>
          </cell>
        </row>
        <row r="8340">
          <cell r="A8340" t="str">
            <v>Residential</v>
          </cell>
          <cell r="B8340">
            <v>11</v>
          </cell>
          <cell r="C8340" t="str">
            <v>All</v>
          </cell>
          <cell r="D8340" t="str">
            <v>PCT</v>
          </cell>
          <cell r="E8340" t="str">
            <v>Enrollment Date Quintile: Latest</v>
          </cell>
          <cell r="F8340">
            <v>78.773899999999998</v>
          </cell>
          <cell r="G8340">
            <v>1.0134190000000001</v>
          </cell>
          <cell r="H8340">
            <v>1.0510729999999999</v>
          </cell>
          <cell r="I8340">
            <v>-6.0551800000000003E-2</v>
          </cell>
          <cell r="J8340">
            <v>-2.4777299999999999E-2</v>
          </cell>
          <cell r="K8340">
            <v>0</v>
          </cell>
          <cell r="L8340">
            <v>2.4777299999999999E-2</v>
          </cell>
          <cell r="M8340">
            <v>6.0551800000000003E-2</v>
          </cell>
          <cell r="N8340">
            <v>6.0551800000000003E-2</v>
          </cell>
          <cell r="O8340">
            <v>10679</v>
          </cell>
        </row>
        <row r="8341">
          <cell r="A8341" t="str">
            <v>Residential</v>
          </cell>
          <cell r="B8341">
            <v>12</v>
          </cell>
          <cell r="C8341" t="str">
            <v>All</v>
          </cell>
          <cell r="D8341" t="str">
            <v>PCT</v>
          </cell>
          <cell r="E8341" t="str">
            <v>Enrollment Date Quintile: Latest</v>
          </cell>
          <cell r="F8341">
            <v>83.552000000000007</v>
          </cell>
          <cell r="G8341">
            <v>1.14537</v>
          </cell>
          <cell r="H8341">
            <v>1.1860280000000001</v>
          </cell>
          <cell r="I8341">
            <v>-6.0986899999999997E-2</v>
          </cell>
          <cell r="J8341">
            <v>-2.49553E-2</v>
          </cell>
          <cell r="K8341">
            <v>0</v>
          </cell>
          <cell r="L8341">
            <v>2.49553E-2</v>
          </cell>
          <cell r="M8341">
            <v>6.0986899999999997E-2</v>
          </cell>
          <cell r="N8341">
            <v>6.0986899999999997E-2</v>
          </cell>
          <cell r="O8341">
            <v>10679</v>
          </cell>
        </row>
        <row r="8342">
          <cell r="A8342" t="str">
            <v>Residential</v>
          </cell>
          <cell r="B8342">
            <v>13</v>
          </cell>
          <cell r="C8342" t="str">
            <v>All</v>
          </cell>
          <cell r="D8342" t="str">
            <v>PCT</v>
          </cell>
          <cell r="E8342" t="str">
            <v>Enrollment Date Quintile: Latest</v>
          </cell>
          <cell r="F8342">
            <v>87.102800000000002</v>
          </cell>
          <cell r="G8342">
            <v>1.3668549999999999</v>
          </cell>
          <cell r="H8342">
            <v>1.3386579999999999</v>
          </cell>
          <cell r="I8342">
            <v>-6.3027100000000003E-2</v>
          </cell>
          <cell r="J8342">
            <v>-2.5790199999999999E-2</v>
          </cell>
          <cell r="K8342">
            <v>0</v>
          </cell>
          <cell r="L8342">
            <v>2.5790199999999999E-2</v>
          </cell>
          <cell r="M8342">
            <v>6.3027100000000003E-2</v>
          </cell>
          <cell r="N8342">
            <v>6.3027100000000003E-2</v>
          </cell>
          <cell r="O8342">
            <v>10679</v>
          </cell>
        </row>
        <row r="8343">
          <cell r="A8343" t="str">
            <v>Residential</v>
          </cell>
          <cell r="B8343">
            <v>14</v>
          </cell>
          <cell r="C8343" t="str">
            <v>All</v>
          </cell>
          <cell r="D8343" t="str">
            <v>PCT</v>
          </cell>
          <cell r="E8343" t="str">
            <v>Enrollment Date Quintile: Latest</v>
          </cell>
          <cell r="F8343">
            <v>90.594099999999997</v>
          </cell>
          <cell r="G8343">
            <v>1.5773440000000001</v>
          </cell>
          <cell r="H8343">
            <v>1.5527740000000001</v>
          </cell>
          <cell r="I8343">
            <v>-6.2950099999999995E-2</v>
          </cell>
          <cell r="J8343">
            <v>-2.5758699999999999E-2</v>
          </cell>
          <cell r="K8343">
            <v>0</v>
          </cell>
          <cell r="L8343">
            <v>2.5758699999999999E-2</v>
          </cell>
          <cell r="M8343">
            <v>6.2950099999999995E-2</v>
          </cell>
          <cell r="N8343">
            <v>6.2950099999999995E-2</v>
          </cell>
          <cell r="O8343">
            <v>10679</v>
          </cell>
        </row>
        <row r="8344">
          <cell r="A8344" t="str">
            <v>Residential</v>
          </cell>
          <cell r="B8344">
            <v>15</v>
          </cell>
          <cell r="C8344" t="str">
            <v>All</v>
          </cell>
          <cell r="D8344" t="str">
            <v>PCT</v>
          </cell>
          <cell r="E8344" t="str">
            <v>Enrollment Date Quintile: Latest</v>
          </cell>
          <cell r="F8344">
            <v>93.616399999999999</v>
          </cell>
          <cell r="G8344">
            <v>1.7924599999999999</v>
          </cell>
          <cell r="H8344">
            <v>1.766915</v>
          </cell>
          <cell r="I8344">
            <v>-6.4145300000000002E-2</v>
          </cell>
          <cell r="J8344">
            <v>-2.6247699999999999E-2</v>
          </cell>
          <cell r="K8344">
            <v>0</v>
          </cell>
          <cell r="L8344">
            <v>2.6247699999999999E-2</v>
          </cell>
          <cell r="M8344">
            <v>6.4145300000000002E-2</v>
          </cell>
          <cell r="N8344">
            <v>6.4145300000000002E-2</v>
          </cell>
          <cell r="O8344">
            <v>10679</v>
          </cell>
        </row>
        <row r="8345">
          <cell r="A8345" t="str">
            <v>Residential</v>
          </cell>
          <cell r="B8345">
            <v>16</v>
          </cell>
          <cell r="C8345" t="str">
            <v>All</v>
          </cell>
          <cell r="D8345" t="str">
            <v>PCT</v>
          </cell>
          <cell r="E8345" t="str">
            <v>Enrollment Date Quintile: Latest</v>
          </cell>
          <cell r="F8345">
            <v>95.7851</v>
          </cell>
          <cell r="G8345">
            <v>2.1215860000000002</v>
          </cell>
          <cell r="H8345">
            <v>1.935548</v>
          </cell>
          <cell r="I8345">
            <v>-6.5985299999999997E-2</v>
          </cell>
          <cell r="J8345">
            <v>-2.70006E-2</v>
          </cell>
          <cell r="K8345">
            <v>0</v>
          </cell>
          <cell r="L8345">
            <v>2.70006E-2</v>
          </cell>
          <cell r="M8345">
            <v>6.5985299999999997E-2</v>
          </cell>
          <cell r="N8345">
            <v>6.5985299999999997E-2</v>
          </cell>
          <cell r="O8345">
            <v>10679</v>
          </cell>
        </row>
        <row r="8346">
          <cell r="A8346" t="str">
            <v>Residential</v>
          </cell>
          <cell r="B8346">
            <v>17</v>
          </cell>
          <cell r="C8346" t="str">
            <v>All</v>
          </cell>
          <cell r="D8346" t="str">
            <v>PCT</v>
          </cell>
          <cell r="E8346" t="str">
            <v>Enrollment Date Quintile: Latest</v>
          </cell>
          <cell r="F8346">
            <v>96.988699999999994</v>
          </cell>
          <cell r="G8346">
            <v>2.3921670000000002</v>
          </cell>
          <cell r="H8346">
            <v>2.0141770000000001</v>
          </cell>
          <cell r="I8346">
            <v>-6.6628000000000007E-2</v>
          </cell>
          <cell r="J8346">
            <v>-2.7263599999999999E-2</v>
          </cell>
          <cell r="K8346">
            <v>0</v>
          </cell>
          <cell r="L8346">
            <v>2.7263599999999999E-2</v>
          </cell>
          <cell r="M8346">
            <v>6.6628000000000007E-2</v>
          </cell>
          <cell r="N8346">
            <v>6.6628000000000007E-2</v>
          </cell>
          <cell r="O8346">
            <v>10679</v>
          </cell>
        </row>
        <row r="8347">
          <cell r="A8347" t="str">
            <v>Residential</v>
          </cell>
          <cell r="B8347">
            <v>18</v>
          </cell>
          <cell r="C8347" t="str">
            <v>All</v>
          </cell>
          <cell r="D8347" t="str">
            <v>PCT</v>
          </cell>
          <cell r="E8347" t="str">
            <v>Enrollment Date Quintile: Latest</v>
          </cell>
          <cell r="F8347">
            <v>96.56</v>
          </cell>
          <cell r="G8347">
            <v>2.552756</v>
          </cell>
          <cell r="H8347">
            <v>2.1105999999999998</v>
          </cell>
          <cell r="I8347">
            <v>-6.6523299999999994E-2</v>
          </cell>
          <cell r="J8347">
            <v>-2.72208E-2</v>
          </cell>
          <cell r="K8347">
            <v>0</v>
          </cell>
          <cell r="L8347">
            <v>2.72208E-2</v>
          </cell>
          <cell r="M8347">
            <v>6.6523299999999994E-2</v>
          </cell>
          <cell r="N8347">
            <v>6.6523299999999994E-2</v>
          </cell>
          <cell r="O8347">
            <v>10679</v>
          </cell>
        </row>
        <row r="8348">
          <cell r="A8348" t="str">
            <v>Residential</v>
          </cell>
          <cell r="B8348">
            <v>19</v>
          </cell>
          <cell r="C8348" t="str">
            <v>All</v>
          </cell>
          <cell r="D8348" t="str">
            <v>PCT</v>
          </cell>
          <cell r="E8348" t="str">
            <v>Enrollment Date Quintile: Latest</v>
          </cell>
          <cell r="F8348">
            <v>94.534800000000004</v>
          </cell>
          <cell r="G8348">
            <v>2.5706799999999999</v>
          </cell>
          <cell r="H8348">
            <v>2.321256</v>
          </cell>
          <cell r="I8348">
            <v>-6.7958099999999994E-2</v>
          </cell>
          <cell r="J8348">
            <v>-2.78079E-2</v>
          </cell>
          <cell r="K8348">
            <v>0</v>
          </cell>
          <cell r="L8348">
            <v>2.78079E-2</v>
          </cell>
          <cell r="M8348">
            <v>6.7958099999999994E-2</v>
          </cell>
          <cell r="N8348">
            <v>6.7958099999999994E-2</v>
          </cell>
          <cell r="O8348">
            <v>10679</v>
          </cell>
        </row>
        <row r="8349">
          <cell r="A8349" t="str">
            <v>Residential</v>
          </cell>
          <cell r="B8349">
            <v>20</v>
          </cell>
          <cell r="C8349" t="str">
            <v>All</v>
          </cell>
          <cell r="D8349" t="str">
            <v>PCT</v>
          </cell>
          <cell r="E8349" t="str">
            <v>Enrollment Date Quintile: Latest</v>
          </cell>
          <cell r="F8349">
            <v>91.409499999999994</v>
          </cell>
          <cell r="G8349">
            <v>2.4975969999999998</v>
          </cell>
          <cell r="H8349">
            <v>3.1069969999999998</v>
          </cell>
          <cell r="I8349">
            <v>-6.8835800000000003E-2</v>
          </cell>
          <cell r="J8349">
            <v>-2.81671E-2</v>
          </cell>
          <cell r="K8349">
            <v>0</v>
          </cell>
          <cell r="L8349">
            <v>2.81671E-2</v>
          </cell>
          <cell r="M8349">
            <v>6.8835800000000003E-2</v>
          </cell>
          <cell r="N8349">
            <v>6.8835800000000003E-2</v>
          </cell>
          <cell r="O8349">
            <v>10679</v>
          </cell>
        </row>
        <row r="8350">
          <cell r="A8350" t="str">
            <v>Residential</v>
          </cell>
          <cell r="B8350">
            <v>21</v>
          </cell>
          <cell r="C8350" t="str">
            <v>All</v>
          </cell>
          <cell r="D8350" t="str">
            <v>PCT</v>
          </cell>
          <cell r="E8350" t="str">
            <v>Enrollment Date Quintile: Latest</v>
          </cell>
          <cell r="F8350">
            <v>86.920500000000004</v>
          </cell>
          <cell r="G8350">
            <v>2.2212070000000002</v>
          </cell>
          <cell r="H8350">
            <v>2.8349220000000002</v>
          </cell>
          <cell r="I8350">
            <v>-6.6861900000000002E-2</v>
          </cell>
          <cell r="J8350">
            <v>-2.73593E-2</v>
          </cell>
          <cell r="K8350">
            <v>0</v>
          </cell>
          <cell r="L8350">
            <v>2.73593E-2</v>
          </cell>
          <cell r="M8350">
            <v>6.6861900000000002E-2</v>
          </cell>
          <cell r="N8350">
            <v>6.6861900000000002E-2</v>
          </cell>
          <cell r="O8350">
            <v>10679</v>
          </cell>
        </row>
        <row r="8351">
          <cell r="A8351" t="str">
            <v>Residential</v>
          </cell>
          <cell r="B8351">
            <v>22</v>
          </cell>
          <cell r="C8351" t="str">
            <v>All</v>
          </cell>
          <cell r="D8351" t="str">
            <v>PCT</v>
          </cell>
          <cell r="E8351" t="str">
            <v>Enrollment Date Quintile: Latest</v>
          </cell>
          <cell r="F8351">
            <v>84.002799999999993</v>
          </cell>
          <cell r="G8351">
            <v>1.9231780000000001</v>
          </cell>
          <cell r="H8351">
            <v>2.124978</v>
          </cell>
          <cell r="I8351">
            <v>-6.6379199999999999E-2</v>
          </cell>
          <cell r="J8351">
            <v>-2.71618E-2</v>
          </cell>
          <cell r="K8351">
            <v>0</v>
          </cell>
          <cell r="L8351">
            <v>2.71618E-2</v>
          </cell>
          <cell r="M8351">
            <v>6.6379199999999999E-2</v>
          </cell>
          <cell r="N8351">
            <v>6.6379199999999999E-2</v>
          </cell>
          <cell r="O8351">
            <v>10679</v>
          </cell>
        </row>
        <row r="8352">
          <cell r="A8352" t="str">
            <v>Residential</v>
          </cell>
          <cell r="B8352">
            <v>23</v>
          </cell>
          <cell r="C8352" t="str">
            <v>All</v>
          </cell>
          <cell r="D8352" t="str">
            <v>PCT</v>
          </cell>
          <cell r="E8352" t="str">
            <v>Enrollment Date Quintile: Latest</v>
          </cell>
          <cell r="F8352">
            <v>80.700100000000006</v>
          </cell>
          <cell r="G8352">
            <v>1.5547569999999999</v>
          </cell>
          <cell r="H8352">
            <v>1.6398509999999999</v>
          </cell>
          <cell r="I8352">
            <v>-6.41761E-2</v>
          </cell>
          <cell r="J8352">
            <v>-2.62603E-2</v>
          </cell>
          <cell r="K8352">
            <v>0</v>
          </cell>
          <cell r="L8352">
            <v>2.62603E-2</v>
          </cell>
          <cell r="M8352">
            <v>6.41761E-2</v>
          </cell>
          <cell r="N8352">
            <v>6.41761E-2</v>
          </cell>
          <cell r="O8352">
            <v>10679</v>
          </cell>
        </row>
        <row r="8353">
          <cell r="A8353" t="str">
            <v>Residential</v>
          </cell>
          <cell r="B8353">
            <v>24</v>
          </cell>
          <cell r="C8353" t="str">
            <v>All</v>
          </cell>
          <cell r="D8353" t="str">
            <v>PCT</v>
          </cell>
          <cell r="E8353" t="str">
            <v>Enrollment Date Quintile: Latest</v>
          </cell>
          <cell r="F8353">
            <v>78.438699999999997</v>
          </cell>
          <cell r="G8353">
            <v>1.2418709999999999</v>
          </cell>
          <cell r="H8353">
            <v>1.303086</v>
          </cell>
          <cell r="I8353">
            <v>-6.2037200000000001E-2</v>
          </cell>
          <cell r="J8353">
            <v>-2.5385100000000001E-2</v>
          </cell>
          <cell r="K8353">
            <v>0</v>
          </cell>
          <cell r="L8353">
            <v>2.5385100000000001E-2</v>
          </cell>
          <cell r="M8353">
            <v>6.2037200000000001E-2</v>
          </cell>
          <cell r="N8353">
            <v>6.2037200000000001E-2</v>
          </cell>
          <cell r="O8353">
            <v>10679</v>
          </cell>
        </row>
        <row r="8354">
          <cell r="A8354" t="str">
            <v>Residential</v>
          </cell>
          <cell r="B8354">
            <v>1</v>
          </cell>
          <cell r="C8354" t="str">
            <v>All</v>
          </cell>
          <cell r="D8354" t="str">
            <v>PCT</v>
          </cell>
          <cell r="E8354" t="str">
            <v>Enrollment Date Quintile: Middle</v>
          </cell>
          <cell r="F8354">
            <v>68</v>
          </cell>
          <cell r="G8354">
            <v>1.252203</v>
          </cell>
          <cell r="H8354">
            <v>1.2859</v>
          </cell>
          <cell r="I8354">
            <v>-0.42703849999999999</v>
          </cell>
          <cell r="J8354">
            <v>-0.1747407</v>
          </cell>
          <cell r="K8354">
            <v>0</v>
          </cell>
          <cell r="L8354">
            <v>0.1747407</v>
          </cell>
          <cell r="M8354">
            <v>0.42703849999999999</v>
          </cell>
          <cell r="N8354">
            <v>0.42703849999999999</v>
          </cell>
          <cell r="O8354">
            <v>419</v>
          </cell>
        </row>
        <row r="8355">
          <cell r="A8355" t="str">
            <v>Residential</v>
          </cell>
          <cell r="B8355">
            <v>2</v>
          </cell>
          <cell r="C8355" t="str">
            <v>All</v>
          </cell>
          <cell r="D8355" t="str">
            <v>PCT</v>
          </cell>
          <cell r="E8355" t="str">
            <v>Enrollment Date Quintile: Middle</v>
          </cell>
          <cell r="F8355">
            <v>63</v>
          </cell>
          <cell r="G8355">
            <v>1.101019</v>
          </cell>
          <cell r="H8355">
            <v>1.1028500000000001</v>
          </cell>
          <cell r="I8355">
            <v>-0.41269610000000001</v>
          </cell>
          <cell r="J8355">
            <v>-0.16887189999999999</v>
          </cell>
          <cell r="K8355">
            <v>0</v>
          </cell>
          <cell r="L8355">
            <v>0.16887189999999999</v>
          </cell>
          <cell r="M8355">
            <v>0.41269610000000001</v>
          </cell>
          <cell r="N8355">
            <v>0.41269610000000001</v>
          </cell>
          <cell r="O8355">
            <v>419</v>
          </cell>
        </row>
        <row r="8356">
          <cell r="A8356" t="str">
            <v>Residential</v>
          </cell>
          <cell r="B8356">
            <v>3</v>
          </cell>
          <cell r="C8356" t="str">
            <v>All</v>
          </cell>
          <cell r="D8356" t="str">
            <v>PCT</v>
          </cell>
          <cell r="E8356" t="str">
            <v>Enrollment Date Quintile: Middle</v>
          </cell>
          <cell r="F8356">
            <v>61.5</v>
          </cell>
          <cell r="G8356">
            <v>1.059938</v>
          </cell>
          <cell r="H8356">
            <v>1.0916999999999999</v>
          </cell>
          <cell r="I8356">
            <v>-0.40531109999999998</v>
          </cell>
          <cell r="J8356">
            <v>-0.16585</v>
          </cell>
          <cell r="K8356">
            <v>0</v>
          </cell>
          <cell r="L8356">
            <v>0.16585</v>
          </cell>
          <cell r="M8356">
            <v>0.40531109999999998</v>
          </cell>
          <cell r="N8356">
            <v>0.40531109999999998</v>
          </cell>
          <cell r="O8356">
            <v>419</v>
          </cell>
        </row>
        <row r="8357">
          <cell r="A8357" t="str">
            <v>Residential</v>
          </cell>
          <cell r="B8357">
            <v>4</v>
          </cell>
          <cell r="C8357" t="str">
            <v>All</v>
          </cell>
          <cell r="D8357" t="str">
            <v>PCT</v>
          </cell>
          <cell r="E8357" t="str">
            <v>Enrollment Date Quintile: Middle</v>
          </cell>
          <cell r="F8357">
            <v>60.5</v>
          </cell>
          <cell r="G8357">
            <v>1.0354410000000001</v>
          </cell>
          <cell r="H8357">
            <v>1.04975</v>
          </cell>
          <cell r="I8357">
            <v>-0.39626529999999999</v>
          </cell>
          <cell r="J8357">
            <v>-0.1621486</v>
          </cell>
          <cell r="K8357">
            <v>0</v>
          </cell>
          <cell r="L8357">
            <v>0.1621486</v>
          </cell>
          <cell r="M8357">
            <v>0.39626529999999999</v>
          </cell>
          <cell r="N8357">
            <v>0.39626529999999999</v>
          </cell>
          <cell r="O8357">
            <v>419</v>
          </cell>
        </row>
        <row r="8358">
          <cell r="A8358" t="str">
            <v>Residential</v>
          </cell>
          <cell r="B8358">
            <v>5</v>
          </cell>
          <cell r="C8358" t="str">
            <v>All</v>
          </cell>
          <cell r="D8358" t="str">
            <v>PCT</v>
          </cell>
          <cell r="E8358" t="str">
            <v>Enrollment Date Quintile: Middle</v>
          </cell>
          <cell r="F8358">
            <v>59.5</v>
          </cell>
          <cell r="G8358">
            <v>1.083367</v>
          </cell>
          <cell r="H8358">
            <v>1.0676000000000001</v>
          </cell>
          <cell r="I8358">
            <v>-0.39686579999999999</v>
          </cell>
          <cell r="J8358">
            <v>-0.16239429999999999</v>
          </cell>
          <cell r="K8358">
            <v>0</v>
          </cell>
          <cell r="L8358">
            <v>0.16239429999999999</v>
          </cell>
          <cell r="M8358">
            <v>0.39686579999999999</v>
          </cell>
          <cell r="N8358">
            <v>0.39686579999999999</v>
          </cell>
          <cell r="O8358">
            <v>419</v>
          </cell>
        </row>
        <row r="8359">
          <cell r="A8359" t="str">
            <v>Residential</v>
          </cell>
          <cell r="B8359">
            <v>6</v>
          </cell>
          <cell r="C8359" t="str">
            <v>All</v>
          </cell>
          <cell r="D8359" t="str">
            <v>PCT</v>
          </cell>
          <cell r="E8359" t="str">
            <v>Enrollment Date Quintile: Middle</v>
          </cell>
          <cell r="F8359">
            <v>59</v>
          </cell>
          <cell r="G8359">
            <v>1.3249949999999999</v>
          </cell>
          <cell r="H8359">
            <v>1.11795</v>
          </cell>
          <cell r="I8359">
            <v>-0.51522109999999999</v>
          </cell>
          <cell r="J8359">
            <v>-0.21082429999999999</v>
          </cell>
          <cell r="K8359">
            <v>0</v>
          </cell>
          <cell r="L8359">
            <v>0.21082429999999999</v>
          </cell>
          <cell r="M8359">
            <v>0.51522109999999999</v>
          </cell>
          <cell r="N8359">
            <v>0.51522109999999999</v>
          </cell>
          <cell r="O8359">
            <v>419</v>
          </cell>
        </row>
        <row r="8360">
          <cell r="A8360" t="str">
            <v>Residential</v>
          </cell>
          <cell r="B8360">
            <v>7</v>
          </cell>
          <cell r="C8360" t="str">
            <v>All</v>
          </cell>
          <cell r="D8360" t="str">
            <v>PCT</v>
          </cell>
          <cell r="E8360" t="str">
            <v>Enrollment Date Quintile: Middle</v>
          </cell>
          <cell r="F8360">
            <v>58</v>
          </cell>
          <cell r="G8360">
            <v>1.3867350000000001</v>
          </cell>
          <cell r="H8360">
            <v>1.1214500000000001</v>
          </cell>
          <cell r="I8360">
            <v>-0.4516251</v>
          </cell>
          <cell r="J8360">
            <v>-0.1848013</v>
          </cell>
          <cell r="K8360">
            <v>0</v>
          </cell>
          <cell r="L8360">
            <v>0.1848013</v>
          </cell>
          <cell r="M8360">
            <v>0.4516251</v>
          </cell>
          <cell r="N8360">
            <v>0.4516251</v>
          </cell>
          <cell r="O8360">
            <v>419</v>
          </cell>
        </row>
        <row r="8361">
          <cell r="A8361" t="str">
            <v>Residential</v>
          </cell>
          <cell r="B8361">
            <v>8</v>
          </cell>
          <cell r="C8361" t="str">
            <v>All</v>
          </cell>
          <cell r="D8361" t="str">
            <v>PCT</v>
          </cell>
          <cell r="E8361" t="str">
            <v>Enrollment Date Quintile: Middle</v>
          </cell>
          <cell r="F8361">
            <v>60</v>
          </cell>
          <cell r="G8361">
            <v>1.3165830000000001</v>
          </cell>
          <cell r="H8361">
            <v>1.35745</v>
          </cell>
          <cell r="I8361">
            <v>-0.43549500000000002</v>
          </cell>
          <cell r="J8361">
            <v>-0.178201</v>
          </cell>
          <cell r="K8361">
            <v>0</v>
          </cell>
          <cell r="L8361">
            <v>0.178201</v>
          </cell>
          <cell r="M8361">
            <v>0.43549500000000002</v>
          </cell>
          <cell r="N8361">
            <v>0.43549500000000002</v>
          </cell>
          <cell r="O8361">
            <v>419</v>
          </cell>
        </row>
        <row r="8362">
          <cell r="A8362" t="str">
            <v>Residential</v>
          </cell>
          <cell r="B8362">
            <v>9</v>
          </cell>
          <cell r="C8362" t="str">
            <v>All</v>
          </cell>
          <cell r="D8362" t="str">
            <v>PCT</v>
          </cell>
          <cell r="E8362" t="str">
            <v>Enrollment Date Quintile: Middle</v>
          </cell>
          <cell r="F8362">
            <v>65.5</v>
          </cell>
          <cell r="G8362">
            <v>1.4673940000000001</v>
          </cell>
          <cell r="H8362">
            <v>1.1830989999999999</v>
          </cell>
          <cell r="I8362">
            <v>-0.46567190000000003</v>
          </cell>
          <cell r="J8362">
            <v>-0.1905492</v>
          </cell>
          <cell r="K8362">
            <v>0</v>
          </cell>
          <cell r="L8362">
            <v>0.1905492</v>
          </cell>
          <cell r="M8362">
            <v>0.46567190000000003</v>
          </cell>
          <cell r="N8362">
            <v>0.46567190000000003</v>
          </cell>
          <cell r="O8362">
            <v>419</v>
          </cell>
        </row>
        <row r="8363">
          <cell r="A8363" t="str">
            <v>Residential</v>
          </cell>
          <cell r="B8363">
            <v>10</v>
          </cell>
          <cell r="C8363" t="str">
            <v>All</v>
          </cell>
          <cell r="D8363" t="str">
            <v>PCT</v>
          </cell>
          <cell r="E8363" t="str">
            <v>Enrollment Date Quintile: Middle</v>
          </cell>
          <cell r="F8363">
            <v>70.5</v>
          </cell>
          <cell r="G8363">
            <v>0.91901969999999999</v>
          </cell>
          <cell r="H8363">
            <v>0.77459979999999995</v>
          </cell>
          <cell r="I8363">
            <v>-0.47802749999999999</v>
          </cell>
          <cell r="J8363">
            <v>-0.195605</v>
          </cell>
          <cell r="K8363">
            <v>0</v>
          </cell>
          <cell r="L8363">
            <v>0.195605</v>
          </cell>
          <cell r="M8363">
            <v>0.47802749999999999</v>
          </cell>
          <cell r="N8363">
            <v>0.47802749999999999</v>
          </cell>
          <cell r="O8363">
            <v>419</v>
          </cell>
        </row>
        <row r="8364">
          <cell r="A8364" t="str">
            <v>Residential</v>
          </cell>
          <cell r="B8364">
            <v>11</v>
          </cell>
          <cell r="C8364" t="str">
            <v>All</v>
          </cell>
          <cell r="D8364" t="str">
            <v>PCT</v>
          </cell>
          <cell r="E8364" t="str">
            <v>Enrollment Date Quintile: Middle</v>
          </cell>
          <cell r="F8364">
            <v>78</v>
          </cell>
          <cell r="G8364">
            <v>1.119818</v>
          </cell>
          <cell r="H8364">
            <v>0.88129950000000001</v>
          </cell>
          <cell r="I8364">
            <v>-0.42745660000000002</v>
          </cell>
          <cell r="J8364">
            <v>-0.17491180000000001</v>
          </cell>
          <cell r="K8364">
            <v>0</v>
          </cell>
          <cell r="L8364">
            <v>0.17491180000000001</v>
          </cell>
          <cell r="M8364">
            <v>0.42745660000000002</v>
          </cell>
          <cell r="N8364">
            <v>0.42745660000000002</v>
          </cell>
          <cell r="O8364">
            <v>419</v>
          </cell>
        </row>
        <row r="8365">
          <cell r="A8365" t="str">
            <v>Residential</v>
          </cell>
          <cell r="B8365">
            <v>12</v>
          </cell>
          <cell r="C8365" t="str">
            <v>All</v>
          </cell>
          <cell r="D8365" t="str">
            <v>PCT</v>
          </cell>
          <cell r="E8365" t="str">
            <v>Enrollment Date Quintile: Middle</v>
          </cell>
          <cell r="F8365">
            <v>84.5</v>
          </cell>
          <cell r="G8365">
            <v>0.93980810000000004</v>
          </cell>
          <cell r="H8365">
            <v>1.1447000000000001</v>
          </cell>
          <cell r="I8365">
            <v>-0.4112635</v>
          </cell>
          <cell r="J8365">
            <v>-0.16828570000000001</v>
          </cell>
          <cell r="K8365">
            <v>0</v>
          </cell>
          <cell r="L8365">
            <v>0.16828570000000001</v>
          </cell>
          <cell r="M8365">
            <v>0.4112635</v>
          </cell>
          <cell r="N8365">
            <v>0.4112635</v>
          </cell>
          <cell r="O8365">
            <v>419</v>
          </cell>
        </row>
        <row r="8366">
          <cell r="A8366" t="str">
            <v>Residential</v>
          </cell>
          <cell r="B8366">
            <v>13</v>
          </cell>
          <cell r="C8366" t="str">
            <v>All</v>
          </cell>
          <cell r="D8366" t="str">
            <v>PCT</v>
          </cell>
          <cell r="E8366" t="str">
            <v>Enrollment Date Quintile: Middle</v>
          </cell>
          <cell r="F8366">
            <v>88</v>
          </cell>
          <cell r="G8366">
            <v>1.2730729999999999</v>
          </cell>
          <cell r="H8366">
            <v>0.91879960000000005</v>
          </cell>
          <cell r="I8366">
            <v>-0.43172060000000001</v>
          </cell>
          <cell r="J8366">
            <v>-0.1766566</v>
          </cell>
          <cell r="K8366">
            <v>0</v>
          </cell>
          <cell r="L8366">
            <v>0.1766566</v>
          </cell>
          <cell r="M8366">
            <v>0.43172060000000001</v>
          </cell>
          <cell r="N8366">
            <v>0.43172060000000001</v>
          </cell>
          <cell r="O8366">
            <v>419</v>
          </cell>
        </row>
        <row r="8367">
          <cell r="A8367" t="str">
            <v>Residential</v>
          </cell>
          <cell r="B8367">
            <v>14</v>
          </cell>
          <cell r="C8367" t="str">
            <v>All</v>
          </cell>
          <cell r="D8367" t="str">
            <v>PCT</v>
          </cell>
          <cell r="E8367" t="str">
            <v>Enrollment Date Quintile: Middle</v>
          </cell>
          <cell r="F8367">
            <v>91.5</v>
          </cell>
          <cell r="G8367">
            <v>1.0653010000000001</v>
          </cell>
          <cell r="H8367">
            <v>1.85015</v>
          </cell>
          <cell r="I8367">
            <v>-0.42382110000000001</v>
          </cell>
          <cell r="J8367">
            <v>-0.1734242</v>
          </cell>
          <cell r="K8367">
            <v>0</v>
          </cell>
          <cell r="L8367">
            <v>0.1734242</v>
          </cell>
          <cell r="M8367">
            <v>0.42382110000000001</v>
          </cell>
          <cell r="N8367">
            <v>0.42382110000000001</v>
          </cell>
          <cell r="O8367">
            <v>419</v>
          </cell>
        </row>
        <row r="8368">
          <cell r="A8368" t="str">
            <v>Residential</v>
          </cell>
          <cell r="B8368">
            <v>15</v>
          </cell>
          <cell r="C8368" t="str">
            <v>All</v>
          </cell>
          <cell r="D8368" t="str">
            <v>PCT</v>
          </cell>
          <cell r="E8368" t="str">
            <v>Enrollment Date Quintile: Middle</v>
          </cell>
          <cell r="F8368">
            <v>94.5</v>
          </cell>
          <cell r="G8368">
            <v>1.075798</v>
          </cell>
          <cell r="H8368">
            <v>0.67884990000000001</v>
          </cell>
          <cell r="I8368">
            <v>-0.55880680000000005</v>
          </cell>
          <cell r="J8368">
            <v>-0.22865920000000001</v>
          </cell>
          <cell r="K8368">
            <v>0</v>
          </cell>
          <cell r="L8368">
            <v>0.22865920000000001</v>
          </cell>
          <cell r="M8368">
            <v>0.55880680000000005</v>
          </cell>
          <cell r="N8368">
            <v>0.55880680000000005</v>
          </cell>
          <cell r="O8368">
            <v>419</v>
          </cell>
        </row>
        <row r="8369">
          <cell r="A8369" t="str">
            <v>Residential</v>
          </cell>
          <cell r="B8369">
            <v>16</v>
          </cell>
          <cell r="C8369" t="str">
            <v>All</v>
          </cell>
          <cell r="D8369" t="str">
            <v>PCT</v>
          </cell>
          <cell r="E8369" t="str">
            <v>Enrollment Date Quintile: Middle</v>
          </cell>
          <cell r="F8369">
            <v>97</v>
          </cell>
          <cell r="G8369">
            <v>1.431694</v>
          </cell>
          <cell r="H8369">
            <v>0.64639999999999997</v>
          </cell>
          <cell r="I8369">
            <v>-0.55391869999999999</v>
          </cell>
          <cell r="J8369">
            <v>-0.226659</v>
          </cell>
          <cell r="K8369">
            <v>0</v>
          </cell>
          <cell r="L8369">
            <v>0.226659</v>
          </cell>
          <cell r="M8369">
            <v>0.55391869999999999</v>
          </cell>
          <cell r="N8369">
            <v>0.55391869999999999</v>
          </cell>
          <cell r="O8369">
            <v>419</v>
          </cell>
        </row>
        <row r="8370">
          <cell r="A8370" t="str">
            <v>Residential</v>
          </cell>
          <cell r="B8370">
            <v>17</v>
          </cell>
          <cell r="C8370" t="str">
            <v>All</v>
          </cell>
          <cell r="D8370" t="str">
            <v>PCT</v>
          </cell>
          <cell r="E8370" t="str">
            <v>Enrollment Date Quintile: Middle</v>
          </cell>
          <cell r="F8370">
            <v>98.5</v>
          </cell>
          <cell r="G8370">
            <v>1.5299510000000001</v>
          </cell>
          <cell r="H8370">
            <v>0.70209999999999995</v>
          </cell>
          <cell r="I8370">
            <v>-0.48549609999999999</v>
          </cell>
          <cell r="J8370">
            <v>-0.19866110000000001</v>
          </cell>
          <cell r="K8370">
            <v>0</v>
          </cell>
          <cell r="L8370">
            <v>0.19866110000000001</v>
          </cell>
          <cell r="M8370">
            <v>0.48549609999999999</v>
          </cell>
          <cell r="N8370">
            <v>0.48549609999999999</v>
          </cell>
          <cell r="O8370">
            <v>419</v>
          </cell>
        </row>
        <row r="8371">
          <cell r="A8371" t="str">
            <v>Residential</v>
          </cell>
          <cell r="B8371">
            <v>18</v>
          </cell>
          <cell r="C8371" t="str">
            <v>All</v>
          </cell>
          <cell r="D8371" t="str">
            <v>PCT</v>
          </cell>
          <cell r="E8371" t="str">
            <v>Enrollment Date Quintile: Middle</v>
          </cell>
          <cell r="F8371">
            <v>98</v>
          </cell>
          <cell r="G8371">
            <v>1.795774</v>
          </cell>
          <cell r="H8371">
            <v>3.3242500000000001</v>
          </cell>
          <cell r="I8371">
            <v>-0.51359869999999996</v>
          </cell>
          <cell r="J8371">
            <v>-0.2101604</v>
          </cell>
          <cell r="K8371">
            <v>0</v>
          </cell>
          <cell r="L8371">
            <v>0.2101604</v>
          </cell>
          <cell r="M8371">
            <v>0.51359869999999996</v>
          </cell>
          <cell r="N8371">
            <v>0.51359869999999996</v>
          </cell>
          <cell r="O8371">
            <v>419</v>
          </cell>
        </row>
        <row r="8372">
          <cell r="A8372" t="str">
            <v>Residential</v>
          </cell>
          <cell r="B8372">
            <v>19</v>
          </cell>
          <cell r="C8372" t="str">
            <v>All</v>
          </cell>
          <cell r="D8372" t="str">
            <v>PCT</v>
          </cell>
          <cell r="E8372" t="str">
            <v>Enrollment Date Quintile: Middle</v>
          </cell>
          <cell r="F8372">
            <v>96</v>
          </cell>
          <cell r="G8372">
            <v>1.4836879999999999</v>
          </cell>
          <cell r="H8372">
            <v>3.0960000000000001</v>
          </cell>
          <cell r="I8372">
            <v>-0.57657729999999996</v>
          </cell>
          <cell r="J8372">
            <v>-0.2359308</v>
          </cell>
          <cell r="K8372">
            <v>0</v>
          </cell>
          <cell r="L8372">
            <v>0.2359308</v>
          </cell>
          <cell r="M8372">
            <v>0.57657729999999996</v>
          </cell>
          <cell r="N8372">
            <v>0.57657729999999996</v>
          </cell>
          <cell r="O8372">
            <v>419</v>
          </cell>
        </row>
        <row r="8373">
          <cell r="A8373" t="str">
            <v>Residential</v>
          </cell>
          <cell r="B8373">
            <v>20</v>
          </cell>
          <cell r="C8373" t="str">
            <v>All</v>
          </cell>
          <cell r="D8373" t="str">
            <v>PCT</v>
          </cell>
          <cell r="E8373" t="str">
            <v>Enrollment Date Quintile: Middle</v>
          </cell>
          <cell r="F8373">
            <v>90.5</v>
          </cell>
          <cell r="G8373">
            <v>1.673295</v>
          </cell>
          <cell r="H8373">
            <v>1.9724999999999999</v>
          </cell>
          <cell r="I8373">
            <v>-0.58398260000000002</v>
          </cell>
          <cell r="J8373">
            <v>-0.23896100000000001</v>
          </cell>
          <cell r="K8373">
            <v>0</v>
          </cell>
          <cell r="L8373">
            <v>0.23896100000000001</v>
          </cell>
          <cell r="M8373">
            <v>0.58398260000000002</v>
          </cell>
          <cell r="N8373">
            <v>0.58398260000000002</v>
          </cell>
          <cell r="O8373">
            <v>419</v>
          </cell>
        </row>
        <row r="8374">
          <cell r="A8374" t="str">
            <v>Residential</v>
          </cell>
          <cell r="B8374">
            <v>21</v>
          </cell>
          <cell r="C8374" t="str">
            <v>All</v>
          </cell>
          <cell r="D8374" t="str">
            <v>PCT</v>
          </cell>
          <cell r="E8374" t="str">
            <v>Enrollment Date Quintile: Middle</v>
          </cell>
          <cell r="F8374">
            <v>85</v>
          </cell>
          <cell r="G8374">
            <v>1.456496</v>
          </cell>
          <cell r="H8374">
            <v>2.7961990000000001</v>
          </cell>
          <cell r="I8374">
            <v>-0.54451139999999998</v>
          </cell>
          <cell r="J8374">
            <v>-0.2228096</v>
          </cell>
          <cell r="K8374">
            <v>0</v>
          </cell>
          <cell r="L8374">
            <v>0.2228096</v>
          </cell>
          <cell r="M8374">
            <v>0.54451139999999998</v>
          </cell>
          <cell r="N8374">
            <v>0.54451139999999998</v>
          </cell>
          <cell r="O8374">
            <v>419</v>
          </cell>
        </row>
        <row r="8375">
          <cell r="A8375" t="str">
            <v>Residential</v>
          </cell>
          <cell r="B8375">
            <v>22</v>
          </cell>
          <cell r="C8375" t="str">
            <v>All</v>
          </cell>
          <cell r="D8375" t="str">
            <v>PCT</v>
          </cell>
          <cell r="E8375" t="str">
            <v>Enrollment Date Quintile: Middle</v>
          </cell>
          <cell r="F8375">
            <v>82</v>
          </cell>
          <cell r="G8375">
            <v>1.838497</v>
          </cell>
          <cell r="H8375">
            <v>2.1469</v>
          </cell>
          <cell r="I8375">
            <v>-0.49165389999999998</v>
          </cell>
          <cell r="J8375">
            <v>-0.20118079999999999</v>
          </cell>
          <cell r="K8375">
            <v>0</v>
          </cell>
          <cell r="L8375">
            <v>0.20118079999999999</v>
          </cell>
          <cell r="M8375">
            <v>0.49165389999999998</v>
          </cell>
          <cell r="N8375">
            <v>0.49165389999999998</v>
          </cell>
          <cell r="O8375">
            <v>419</v>
          </cell>
        </row>
        <row r="8376">
          <cell r="A8376" t="str">
            <v>Residential</v>
          </cell>
          <cell r="B8376">
            <v>23</v>
          </cell>
          <cell r="C8376" t="str">
            <v>All</v>
          </cell>
          <cell r="D8376" t="str">
            <v>PCT</v>
          </cell>
          <cell r="E8376" t="str">
            <v>Enrollment Date Quintile: Middle</v>
          </cell>
          <cell r="F8376">
            <v>77.5</v>
          </cell>
          <cell r="G8376">
            <v>1.25091</v>
          </cell>
          <cell r="H8376">
            <v>2.3342000000000001</v>
          </cell>
          <cell r="I8376">
            <v>-0.47558790000000001</v>
          </cell>
          <cell r="J8376">
            <v>-0.19460669999999999</v>
          </cell>
          <cell r="K8376">
            <v>0</v>
          </cell>
          <cell r="L8376">
            <v>0.19460669999999999</v>
          </cell>
          <cell r="M8376">
            <v>0.47558790000000001</v>
          </cell>
          <cell r="N8376">
            <v>0.47558790000000001</v>
          </cell>
          <cell r="O8376">
            <v>419</v>
          </cell>
        </row>
        <row r="8377">
          <cell r="A8377" t="str">
            <v>Residential</v>
          </cell>
          <cell r="B8377">
            <v>24</v>
          </cell>
          <cell r="C8377" t="str">
            <v>All</v>
          </cell>
          <cell r="D8377" t="str">
            <v>PCT</v>
          </cell>
          <cell r="E8377" t="str">
            <v>Enrollment Date Quintile: Middle</v>
          </cell>
          <cell r="F8377">
            <v>74.5</v>
          </cell>
          <cell r="G8377">
            <v>0.94848429999999995</v>
          </cell>
          <cell r="H8377">
            <v>2.8623500000000002</v>
          </cell>
          <cell r="I8377">
            <v>-0.42011379999999998</v>
          </cell>
          <cell r="J8377">
            <v>-0.17190720000000001</v>
          </cell>
          <cell r="K8377">
            <v>0</v>
          </cell>
          <cell r="L8377">
            <v>0.17190720000000001</v>
          </cell>
          <cell r="M8377">
            <v>0.42011379999999998</v>
          </cell>
          <cell r="N8377">
            <v>0.42011379999999998</v>
          </cell>
          <cell r="O8377">
            <v>419</v>
          </cell>
        </row>
        <row r="8378">
          <cell r="A8378" t="str">
            <v>Residential</v>
          </cell>
          <cell r="B8378">
            <v>1</v>
          </cell>
          <cell r="C8378" t="str">
            <v>All</v>
          </cell>
          <cell r="D8378" t="str">
            <v>PCT</v>
          </cell>
          <cell r="E8378" t="str">
            <v>LCA: Greater Bay Area</v>
          </cell>
          <cell r="F8378">
            <v>65.813999999999993</v>
          </cell>
          <cell r="G8378">
            <v>0.59974289999999997</v>
          </cell>
          <cell r="H8378">
            <v>0.69116500000000003</v>
          </cell>
          <cell r="I8378">
            <v>-5.4920200000000002E-2</v>
          </cell>
          <cell r="J8378">
            <v>-2.2472900000000001E-2</v>
          </cell>
          <cell r="K8378">
            <v>0</v>
          </cell>
          <cell r="L8378">
            <v>2.2472900000000001E-2</v>
          </cell>
          <cell r="M8378">
            <v>5.4920200000000002E-2</v>
          </cell>
          <cell r="N8378">
            <v>5.4920200000000002E-2</v>
          </cell>
          <cell r="O8378">
            <v>7146</v>
          </cell>
        </row>
        <row r="8379">
          <cell r="A8379" t="str">
            <v>Residential</v>
          </cell>
          <cell r="B8379">
            <v>2</v>
          </cell>
          <cell r="C8379" t="str">
            <v>All</v>
          </cell>
          <cell r="D8379" t="str">
            <v>PCT</v>
          </cell>
          <cell r="E8379" t="str">
            <v>LCA: Greater Bay Area</v>
          </cell>
          <cell r="F8379">
            <v>62.933799999999998</v>
          </cell>
          <cell r="G8379">
            <v>0.51920869999999997</v>
          </cell>
          <cell r="H8379">
            <v>0.5866093</v>
          </cell>
          <cell r="I8379">
            <v>-5.4257E-2</v>
          </cell>
          <cell r="J8379">
            <v>-2.2201499999999999E-2</v>
          </cell>
          <cell r="K8379">
            <v>0</v>
          </cell>
          <cell r="L8379">
            <v>2.2201499999999999E-2</v>
          </cell>
          <cell r="M8379">
            <v>5.4257E-2</v>
          </cell>
          <cell r="N8379">
            <v>5.4257E-2</v>
          </cell>
          <cell r="O8379">
            <v>7146</v>
          </cell>
        </row>
        <row r="8380">
          <cell r="A8380" t="str">
            <v>Residential</v>
          </cell>
          <cell r="B8380">
            <v>3</v>
          </cell>
          <cell r="C8380" t="str">
            <v>All</v>
          </cell>
          <cell r="D8380" t="str">
            <v>PCT</v>
          </cell>
          <cell r="E8380" t="str">
            <v>LCA: Greater Bay Area</v>
          </cell>
          <cell r="F8380">
            <v>61.956699999999998</v>
          </cell>
          <cell r="G8380">
            <v>0.46412419999999999</v>
          </cell>
          <cell r="H8380">
            <v>0.53880130000000004</v>
          </cell>
          <cell r="I8380">
            <v>-5.37049E-2</v>
          </cell>
          <cell r="J8380">
            <v>-2.1975600000000001E-2</v>
          </cell>
          <cell r="K8380">
            <v>0</v>
          </cell>
          <cell r="L8380">
            <v>2.1975600000000001E-2</v>
          </cell>
          <cell r="M8380">
            <v>5.37049E-2</v>
          </cell>
          <cell r="N8380">
            <v>5.37049E-2</v>
          </cell>
          <cell r="O8380">
            <v>7146</v>
          </cell>
        </row>
        <row r="8381">
          <cell r="A8381" t="str">
            <v>Residential</v>
          </cell>
          <cell r="B8381">
            <v>4</v>
          </cell>
          <cell r="C8381" t="str">
            <v>All</v>
          </cell>
          <cell r="D8381" t="str">
            <v>PCT</v>
          </cell>
          <cell r="E8381" t="str">
            <v>LCA: Greater Bay Area</v>
          </cell>
          <cell r="F8381">
            <v>60.709400000000002</v>
          </cell>
          <cell r="G8381">
            <v>0.43780210000000003</v>
          </cell>
          <cell r="H8381">
            <v>0.49991469999999999</v>
          </cell>
          <cell r="I8381">
            <v>-5.3238099999999997E-2</v>
          </cell>
          <cell r="J8381">
            <v>-2.1784600000000001E-2</v>
          </cell>
          <cell r="K8381">
            <v>0</v>
          </cell>
          <cell r="L8381">
            <v>2.1784600000000001E-2</v>
          </cell>
          <cell r="M8381">
            <v>5.3238099999999997E-2</v>
          </cell>
          <cell r="N8381">
            <v>5.3238099999999997E-2</v>
          </cell>
          <cell r="O8381">
            <v>7146</v>
          </cell>
        </row>
        <row r="8382">
          <cell r="A8382" t="str">
            <v>Residential</v>
          </cell>
          <cell r="B8382">
            <v>5</v>
          </cell>
          <cell r="C8382" t="str">
            <v>All</v>
          </cell>
          <cell r="D8382" t="str">
            <v>PCT</v>
          </cell>
          <cell r="E8382" t="str">
            <v>LCA: Greater Bay Area</v>
          </cell>
          <cell r="F8382">
            <v>60.241799999999998</v>
          </cell>
          <cell r="G8382">
            <v>0.4331141</v>
          </cell>
          <cell r="H8382">
            <v>0.54306030000000005</v>
          </cell>
          <cell r="I8382">
            <v>-5.2994300000000001E-2</v>
          </cell>
          <cell r="J8382">
            <v>-2.1684800000000001E-2</v>
          </cell>
          <cell r="K8382">
            <v>0</v>
          </cell>
          <cell r="L8382">
            <v>2.1684800000000001E-2</v>
          </cell>
          <cell r="M8382">
            <v>5.2994300000000001E-2</v>
          </cell>
          <cell r="N8382">
            <v>5.2994300000000001E-2</v>
          </cell>
          <cell r="O8382">
            <v>7146</v>
          </cell>
        </row>
        <row r="8383">
          <cell r="A8383" t="str">
            <v>Residential</v>
          </cell>
          <cell r="B8383">
            <v>6</v>
          </cell>
          <cell r="C8383" t="str">
            <v>All</v>
          </cell>
          <cell r="D8383" t="str">
            <v>PCT</v>
          </cell>
          <cell r="E8383" t="str">
            <v>LCA: Greater Bay Area</v>
          </cell>
          <cell r="F8383">
            <v>59.988999999999997</v>
          </cell>
          <cell r="G8383">
            <v>0.46212490000000001</v>
          </cell>
          <cell r="H8383">
            <v>0.54152109999999998</v>
          </cell>
          <cell r="I8383">
            <v>-5.30623E-2</v>
          </cell>
          <cell r="J8383">
            <v>-2.1712700000000001E-2</v>
          </cell>
          <cell r="K8383">
            <v>0</v>
          </cell>
          <cell r="L8383">
            <v>2.1712700000000001E-2</v>
          </cell>
          <cell r="M8383">
            <v>5.30623E-2</v>
          </cell>
          <cell r="N8383">
            <v>5.30623E-2</v>
          </cell>
          <cell r="O8383">
            <v>7146</v>
          </cell>
        </row>
        <row r="8384">
          <cell r="A8384" t="str">
            <v>Residential</v>
          </cell>
          <cell r="B8384">
            <v>7</v>
          </cell>
          <cell r="C8384" t="str">
            <v>All</v>
          </cell>
          <cell r="D8384" t="str">
            <v>PCT</v>
          </cell>
          <cell r="E8384" t="str">
            <v>LCA: Greater Bay Area</v>
          </cell>
          <cell r="F8384">
            <v>59.007899999999999</v>
          </cell>
          <cell r="G8384">
            <v>0.54801949999999999</v>
          </cell>
          <cell r="H8384">
            <v>0.67842049999999998</v>
          </cell>
          <cell r="I8384">
            <v>-5.3260799999999997E-2</v>
          </cell>
          <cell r="J8384">
            <v>-2.1793900000000001E-2</v>
          </cell>
          <cell r="K8384">
            <v>0</v>
          </cell>
          <cell r="L8384">
            <v>2.1793900000000001E-2</v>
          </cell>
          <cell r="M8384">
            <v>5.3260799999999997E-2</v>
          </cell>
          <cell r="N8384">
            <v>5.3260799999999997E-2</v>
          </cell>
          <cell r="O8384">
            <v>7146</v>
          </cell>
        </row>
        <row r="8385">
          <cell r="A8385" t="str">
            <v>Residential</v>
          </cell>
          <cell r="B8385">
            <v>8</v>
          </cell>
          <cell r="C8385" t="str">
            <v>All</v>
          </cell>
          <cell r="D8385" t="str">
            <v>PCT</v>
          </cell>
          <cell r="E8385" t="str">
            <v>LCA: Greater Bay Area</v>
          </cell>
          <cell r="F8385">
            <v>60.266199999999998</v>
          </cell>
          <cell r="G8385">
            <v>0.61560809999999999</v>
          </cell>
          <cell r="H8385">
            <v>0.74374669999999998</v>
          </cell>
          <cell r="I8385">
            <v>-5.3922499999999998E-2</v>
          </cell>
          <cell r="J8385">
            <v>-2.20647E-2</v>
          </cell>
          <cell r="K8385">
            <v>0</v>
          </cell>
          <cell r="L8385">
            <v>2.20647E-2</v>
          </cell>
          <cell r="M8385">
            <v>5.3922499999999998E-2</v>
          </cell>
          <cell r="N8385">
            <v>5.3922499999999998E-2</v>
          </cell>
          <cell r="O8385">
            <v>7146</v>
          </cell>
        </row>
        <row r="8386">
          <cell r="A8386" t="str">
            <v>Residential</v>
          </cell>
          <cell r="B8386">
            <v>9</v>
          </cell>
          <cell r="C8386" t="str">
            <v>All</v>
          </cell>
          <cell r="D8386" t="str">
            <v>PCT</v>
          </cell>
          <cell r="E8386" t="str">
            <v>LCA: Greater Bay Area</v>
          </cell>
          <cell r="F8386">
            <v>64.7393</v>
          </cell>
          <cell r="G8386">
            <v>0.62342350000000002</v>
          </cell>
          <cell r="H8386">
            <v>0.71434850000000005</v>
          </cell>
          <cell r="I8386">
            <v>-5.5170200000000003E-2</v>
          </cell>
          <cell r="J8386">
            <v>-2.25752E-2</v>
          </cell>
          <cell r="K8386">
            <v>0</v>
          </cell>
          <cell r="L8386">
            <v>2.25752E-2</v>
          </cell>
          <cell r="M8386">
            <v>5.5170200000000003E-2</v>
          </cell>
          <cell r="N8386">
            <v>5.5170200000000003E-2</v>
          </cell>
          <cell r="O8386">
            <v>7146</v>
          </cell>
        </row>
        <row r="8387">
          <cell r="A8387" t="str">
            <v>Residential</v>
          </cell>
          <cell r="B8387">
            <v>10</v>
          </cell>
          <cell r="C8387" t="str">
            <v>All</v>
          </cell>
          <cell r="D8387" t="str">
            <v>PCT</v>
          </cell>
          <cell r="E8387" t="str">
            <v>LCA: Greater Bay Area</v>
          </cell>
          <cell r="F8387">
            <v>68.418000000000006</v>
          </cell>
          <cell r="G8387">
            <v>0.65661259999999999</v>
          </cell>
          <cell r="H8387">
            <v>0.76082059999999996</v>
          </cell>
          <cell r="I8387">
            <v>-5.76208E-2</v>
          </cell>
          <cell r="J8387">
            <v>-2.3578000000000002E-2</v>
          </cell>
          <cell r="K8387">
            <v>0</v>
          </cell>
          <cell r="L8387">
            <v>2.3578000000000002E-2</v>
          </cell>
          <cell r="M8387">
            <v>5.76208E-2</v>
          </cell>
          <cell r="N8387">
            <v>5.76208E-2</v>
          </cell>
          <cell r="O8387">
            <v>7146</v>
          </cell>
        </row>
        <row r="8388">
          <cell r="A8388" t="str">
            <v>Residential</v>
          </cell>
          <cell r="B8388">
            <v>11</v>
          </cell>
          <cell r="C8388" t="str">
            <v>All</v>
          </cell>
          <cell r="D8388" t="str">
            <v>PCT</v>
          </cell>
          <cell r="E8388" t="str">
            <v>LCA: Greater Bay Area</v>
          </cell>
          <cell r="F8388">
            <v>74.054900000000004</v>
          </cell>
          <cell r="G8388">
            <v>0.7292168</v>
          </cell>
          <cell r="H8388">
            <v>0.79352679999999998</v>
          </cell>
          <cell r="I8388">
            <v>-5.8330300000000002E-2</v>
          </cell>
          <cell r="J8388">
            <v>-2.3868299999999999E-2</v>
          </cell>
          <cell r="K8388">
            <v>0</v>
          </cell>
          <cell r="L8388">
            <v>2.3868299999999999E-2</v>
          </cell>
          <cell r="M8388">
            <v>5.8330300000000002E-2</v>
          </cell>
          <cell r="N8388">
            <v>5.8330300000000002E-2</v>
          </cell>
          <cell r="O8388">
            <v>7146</v>
          </cell>
        </row>
        <row r="8389">
          <cell r="A8389" t="str">
            <v>Residential</v>
          </cell>
          <cell r="B8389">
            <v>12</v>
          </cell>
          <cell r="C8389" t="str">
            <v>All</v>
          </cell>
          <cell r="D8389" t="str">
            <v>PCT</v>
          </cell>
          <cell r="E8389" t="str">
            <v>LCA: Greater Bay Area</v>
          </cell>
          <cell r="F8389">
            <v>79.433599999999998</v>
          </cell>
          <cell r="G8389">
            <v>0.79092689999999999</v>
          </cell>
          <cell r="H8389">
            <v>0.83147870000000002</v>
          </cell>
          <cell r="I8389">
            <v>-5.9659799999999999E-2</v>
          </cell>
          <cell r="J8389">
            <v>-2.4412300000000001E-2</v>
          </cell>
          <cell r="K8389">
            <v>0</v>
          </cell>
          <cell r="L8389">
            <v>2.4412300000000001E-2</v>
          </cell>
          <cell r="M8389">
            <v>5.9659799999999999E-2</v>
          </cell>
          <cell r="N8389">
            <v>5.9659799999999999E-2</v>
          </cell>
          <cell r="O8389">
            <v>7146</v>
          </cell>
        </row>
        <row r="8390">
          <cell r="A8390" t="str">
            <v>Residential</v>
          </cell>
          <cell r="B8390">
            <v>13</v>
          </cell>
          <cell r="C8390" t="str">
            <v>All</v>
          </cell>
          <cell r="D8390" t="str">
            <v>PCT</v>
          </cell>
          <cell r="E8390" t="str">
            <v>LCA: Greater Bay Area</v>
          </cell>
          <cell r="F8390">
            <v>83.218599999999995</v>
          </cell>
          <cell r="G8390">
            <v>0.90309799999999996</v>
          </cell>
          <cell r="H8390">
            <v>0.88897329999999997</v>
          </cell>
          <cell r="I8390">
            <v>-6.1303099999999999E-2</v>
          </cell>
          <cell r="J8390">
            <v>-2.5084700000000001E-2</v>
          </cell>
          <cell r="K8390">
            <v>0</v>
          </cell>
          <cell r="L8390">
            <v>2.5084700000000001E-2</v>
          </cell>
          <cell r="M8390">
            <v>6.1303099999999999E-2</v>
          </cell>
          <cell r="N8390">
            <v>6.1303099999999999E-2</v>
          </cell>
          <cell r="O8390">
            <v>7146</v>
          </cell>
        </row>
        <row r="8391">
          <cell r="A8391" t="str">
            <v>Residential</v>
          </cell>
          <cell r="B8391">
            <v>14</v>
          </cell>
          <cell r="C8391" t="str">
            <v>All</v>
          </cell>
          <cell r="D8391" t="str">
            <v>PCT</v>
          </cell>
          <cell r="E8391" t="str">
            <v>LCA: Greater Bay Area</v>
          </cell>
          <cell r="F8391">
            <v>86.480800000000002</v>
          </cell>
          <cell r="G8391">
            <v>1.017558</v>
          </cell>
          <cell r="H8391">
            <v>1.0162800000000001</v>
          </cell>
          <cell r="I8391">
            <v>-6.2488099999999998E-2</v>
          </cell>
          <cell r="J8391">
            <v>-2.5569600000000001E-2</v>
          </cell>
          <cell r="K8391">
            <v>0</v>
          </cell>
          <cell r="L8391">
            <v>2.5569600000000001E-2</v>
          </cell>
          <cell r="M8391">
            <v>6.2488099999999998E-2</v>
          </cell>
          <cell r="N8391">
            <v>6.2488099999999998E-2</v>
          </cell>
          <cell r="O8391">
            <v>7146</v>
          </cell>
        </row>
        <row r="8392">
          <cell r="A8392" t="str">
            <v>Residential</v>
          </cell>
          <cell r="B8392">
            <v>15</v>
          </cell>
          <cell r="C8392" t="str">
            <v>All</v>
          </cell>
          <cell r="D8392" t="str">
            <v>PCT</v>
          </cell>
          <cell r="E8392" t="str">
            <v>LCA: Greater Bay Area</v>
          </cell>
          <cell r="F8392">
            <v>89.728099999999998</v>
          </cell>
          <cell r="G8392">
            <v>1.249414</v>
          </cell>
          <cell r="H8392">
            <v>1.1599550000000001</v>
          </cell>
          <cell r="I8392">
            <v>-6.4402899999999999E-2</v>
          </cell>
          <cell r="J8392">
            <v>-2.63532E-2</v>
          </cell>
          <cell r="K8392">
            <v>0</v>
          </cell>
          <cell r="L8392">
            <v>2.63532E-2</v>
          </cell>
          <cell r="M8392">
            <v>6.4402899999999999E-2</v>
          </cell>
          <cell r="N8392">
            <v>6.4402899999999999E-2</v>
          </cell>
          <cell r="O8392">
            <v>7146</v>
          </cell>
        </row>
        <row r="8393">
          <cell r="A8393" t="str">
            <v>Residential</v>
          </cell>
          <cell r="B8393">
            <v>16</v>
          </cell>
          <cell r="C8393" t="str">
            <v>All</v>
          </cell>
          <cell r="D8393" t="str">
            <v>PCT</v>
          </cell>
          <cell r="E8393" t="str">
            <v>LCA: Greater Bay Area</v>
          </cell>
          <cell r="F8393">
            <v>91.933599999999998</v>
          </cell>
          <cell r="G8393">
            <v>1.520697</v>
          </cell>
          <cell r="H8393">
            <v>1.4384570000000001</v>
          </cell>
          <cell r="I8393">
            <v>-6.9763699999999998E-2</v>
          </cell>
          <cell r="J8393">
            <v>-2.8546700000000001E-2</v>
          </cell>
          <cell r="K8393">
            <v>0</v>
          </cell>
          <cell r="L8393">
            <v>2.8546700000000001E-2</v>
          </cell>
          <cell r="M8393">
            <v>6.9763699999999998E-2</v>
          </cell>
          <cell r="N8393">
            <v>6.9763699999999998E-2</v>
          </cell>
          <cell r="O8393">
            <v>7146</v>
          </cell>
        </row>
        <row r="8394">
          <cell r="A8394" t="str">
            <v>Residential</v>
          </cell>
          <cell r="B8394">
            <v>17</v>
          </cell>
          <cell r="C8394" t="str">
            <v>All</v>
          </cell>
          <cell r="D8394" t="str">
            <v>PCT</v>
          </cell>
          <cell r="E8394" t="str">
            <v>LCA: Greater Bay Area</v>
          </cell>
          <cell r="F8394">
            <v>93.148499999999999</v>
          </cell>
          <cell r="G8394">
            <v>1.71275</v>
          </cell>
          <cell r="H8394">
            <v>1.723328</v>
          </cell>
          <cell r="I8394">
            <v>-7.0131799999999994E-2</v>
          </cell>
          <cell r="J8394">
            <v>-2.8697400000000001E-2</v>
          </cell>
          <cell r="K8394">
            <v>0</v>
          </cell>
          <cell r="L8394">
            <v>2.8697400000000001E-2</v>
          </cell>
          <cell r="M8394">
            <v>7.0131799999999994E-2</v>
          </cell>
          <cell r="N8394">
            <v>7.0131799999999994E-2</v>
          </cell>
          <cell r="O8394">
            <v>7146</v>
          </cell>
        </row>
        <row r="8395">
          <cell r="A8395" t="str">
            <v>Residential</v>
          </cell>
          <cell r="B8395">
            <v>18</v>
          </cell>
          <cell r="C8395" t="str">
            <v>All</v>
          </cell>
          <cell r="D8395" t="str">
            <v>PCT</v>
          </cell>
          <cell r="E8395" t="str">
            <v>LCA: Greater Bay Area</v>
          </cell>
          <cell r="F8395">
            <v>91.650099999999995</v>
          </cell>
          <cell r="G8395">
            <v>1.90831</v>
          </cell>
          <cell r="H8395">
            <v>1.8763430000000001</v>
          </cell>
          <cell r="I8395">
            <v>-7.2463799999999995E-2</v>
          </cell>
          <cell r="J8395">
            <v>-2.96516E-2</v>
          </cell>
          <cell r="K8395">
            <v>0</v>
          </cell>
          <cell r="L8395">
            <v>2.96516E-2</v>
          </cell>
          <cell r="M8395">
            <v>7.2463799999999995E-2</v>
          </cell>
          <cell r="N8395">
            <v>7.2463799999999995E-2</v>
          </cell>
          <cell r="O8395">
            <v>7146</v>
          </cell>
        </row>
        <row r="8396">
          <cell r="A8396" t="str">
            <v>Residential</v>
          </cell>
          <cell r="B8396">
            <v>19</v>
          </cell>
          <cell r="C8396" t="str">
            <v>All</v>
          </cell>
          <cell r="D8396" t="str">
            <v>PCT</v>
          </cell>
          <cell r="E8396" t="str">
            <v>LCA: Greater Bay Area</v>
          </cell>
          <cell r="F8396">
            <v>89.1083</v>
          </cell>
          <cell r="G8396">
            <v>1.8026489999999999</v>
          </cell>
          <cell r="H8396">
            <v>1.9705539999999999</v>
          </cell>
          <cell r="I8396">
            <v>-7.2009600000000007E-2</v>
          </cell>
          <cell r="J8396">
            <v>-2.9465700000000001E-2</v>
          </cell>
          <cell r="K8396">
            <v>0</v>
          </cell>
          <cell r="L8396">
            <v>2.9465700000000001E-2</v>
          </cell>
          <cell r="M8396">
            <v>7.2009600000000007E-2</v>
          </cell>
          <cell r="N8396">
            <v>7.2009600000000007E-2</v>
          </cell>
          <cell r="O8396">
            <v>7146</v>
          </cell>
        </row>
        <row r="8397">
          <cell r="A8397" t="str">
            <v>Residential</v>
          </cell>
          <cell r="B8397">
            <v>20</v>
          </cell>
          <cell r="C8397" t="str">
            <v>All</v>
          </cell>
          <cell r="D8397" t="str">
            <v>PCT</v>
          </cell>
          <cell r="E8397" t="str">
            <v>LCA: Greater Bay Area</v>
          </cell>
          <cell r="F8397">
            <v>84.102800000000002</v>
          </cell>
          <cell r="G8397">
            <v>1.727662</v>
          </cell>
          <cell r="H8397">
            <v>2.325469</v>
          </cell>
          <cell r="I8397">
            <v>-7.2844500000000006E-2</v>
          </cell>
          <cell r="J8397">
            <v>-2.9807400000000001E-2</v>
          </cell>
          <cell r="K8397">
            <v>0</v>
          </cell>
          <cell r="L8397">
            <v>2.9807400000000001E-2</v>
          </cell>
          <cell r="M8397">
            <v>7.2844500000000006E-2</v>
          </cell>
          <cell r="N8397">
            <v>7.2844500000000006E-2</v>
          </cell>
          <cell r="O8397">
            <v>7146</v>
          </cell>
        </row>
        <row r="8398">
          <cell r="A8398" t="str">
            <v>Residential</v>
          </cell>
          <cell r="B8398">
            <v>21</v>
          </cell>
          <cell r="C8398" t="str">
            <v>All</v>
          </cell>
          <cell r="D8398" t="str">
            <v>PCT</v>
          </cell>
          <cell r="E8398" t="str">
            <v>LCA: Greater Bay Area</v>
          </cell>
          <cell r="F8398">
            <v>79.372900000000001</v>
          </cell>
          <cell r="G8398">
            <v>1.5687720000000001</v>
          </cell>
          <cell r="H8398">
            <v>2.1363530000000002</v>
          </cell>
          <cell r="I8398">
            <v>-6.8429100000000007E-2</v>
          </cell>
          <cell r="J8398">
            <v>-2.80006E-2</v>
          </cell>
          <cell r="K8398">
            <v>0</v>
          </cell>
          <cell r="L8398">
            <v>2.80006E-2</v>
          </cell>
          <cell r="M8398">
            <v>6.8429100000000007E-2</v>
          </cell>
          <cell r="N8398">
            <v>6.8429100000000007E-2</v>
          </cell>
          <cell r="O8398">
            <v>7146</v>
          </cell>
        </row>
        <row r="8399">
          <cell r="A8399" t="str">
            <v>Residential</v>
          </cell>
          <cell r="B8399">
            <v>22</v>
          </cell>
          <cell r="C8399" t="str">
            <v>All</v>
          </cell>
          <cell r="D8399" t="str">
            <v>PCT</v>
          </cell>
          <cell r="E8399" t="str">
            <v>LCA: Greater Bay Area</v>
          </cell>
          <cell r="F8399">
            <v>77.180800000000005</v>
          </cell>
          <cell r="G8399">
            <v>1.3794770000000001</v>
          </cell>
          <cell r="H8399">
            <v>1.749965</v>
          </cell>
          <cell r="I8399">
            <v>-6.6528299999999999E-2</v>
          </cell>
          <cell r="J8399">
            <v>-2.7222799999999998E-2</v>
          </cell>
          <cell r="K8399">
            <v>0</v>
          </cell>
          <cell r="L8399">
            <v>2.7222799999999998E-2</v>
          </cell>
          <cell r="M8399">
            <v>6.6528299999999999E-2</v>
          </cell>
          <cell r="N8399">
            <v>6.6528299999999999E-2</v>
          </cell>
          <cell r="O8399">
            <v>7146</v>
          </cell>
        </row>
        <row r="8400">
          <cell r="A8400" t="str">
            <v>Residential</v>
          </cell>
          <cell r="B8400">
            <v>23</v>
          </cell>
          <cell r="C8400" t="str">
            <v>All</v>
          </cell>
          <cell r="D8400" t="str">
            <v>PCT</v>
          </cell>
          <cell r="E8400" t="str">
            <v>LCA: Greater Bay Area</v>
          </cell>
          <cell r="F8400">
            <v>74.277799999999999</v>
          </cell>
          <cell r="G8400">
            <v>1.0811170000000001</v>
          </cell>
          <cell r="H8400">
            <v>1.4838100000000001</v>
          </cell>
          <cell r="I8400">
            <v>-6.5107799999999993E-2</v>
          </cell>
          <cell r="J8400">
            <v>-2.6641600000000001E-2</v>
          </cell>
          <cell r="K8400">
            <v>0</v>
          </cell>
          <cell r="L8400">
            <v>2.6641600000000001E-2</v>
          </cell>
          <cell r="M8400">
            <v>6.5107799999999993E-2</v>
          </cell>
          <cell r="N8400">
            <v>6.5107799999999993E-2</v>
          </cell>
          <cell r="O8400">
            <v>7146</v>
          </cell>
        </row>
        <row r="8401">
          <cell r="A8401" t="str">
            <v>Residential</v>
          </cell>
          <cell r="B8401">
            <v>24</v>
          </cell>
          <cell r="C8401" t="str">
            <v>All</v>
          </cell>
          <cell r="D8401" t="str">
            <v>PCT</v>
          </cell>
          <cell r="E8401" t="str">
            <v>LCA: Greater Bay Area</v>
          </cell>
          <cell r="F8401">
            <v>72.589699999999993</v>
          </cell>
          <cell r="G8401">
            <v>0.82438730000000005</v>
          </cell>
          <cell r="H8401">
            <v>1.134228</v>
          </cell>
          <cell r="I8401">
            <v>-6.0391800000000002E-2</v>
          </cell>
          <cell r="J8401">
            <v>-2.4711799999999999E-2</v>
          </cell>
          <cell r="K8401">
            <v>0</v>
          </cell>
          <cell r="L8401">
            <v>2.4711799999999999E-2</v>
          </cell>
          <cell r="M8401">
            <v>6.0391800000000002E-2</v>
          </cell>
          <cell r="N8401">
            <v>6.0391800000000002E-2</v>
          </cell>
          <cell r="O8401">
            <v>7146</v>
          </cell>
        </row>
        <row r="8402">
          <cell r="A8402" t="str">
            <v>Residential</v>
          </cell>
          <cell r="B8402">
            <v>1</v>
          </cell>
          <cell r="C8402" t="str">
            <v>All</v>
          </cell>
          <cell r="D8402" t="str">
            <v>PCT</v>
          </cell>
          <cell r="E8402" t="str">
            <v>LCA: Greater Fresno</v>
          </cell>
          <cell r="F8402">
            <v>77</v>
          </cell>
          <cell r="G8402">
            <v>1.0152300000000001</v>
          </cell>
          <cell r="H8402">
            <v>1.012688</v>
          </cell>
          <cell r="I8402">
            <v>-8.4861900000000004E-2</v>
          </cell>
          <cell r="J8402">
            <v>-3.47248E-2</v>
          </cell>
          <cell r="K8402">
            <v>0</v>
          </cell>
          <cell r="L8402">
            <v>3.47248E-2</v>
          </cell>
          <cell r="M8402">
            <v>8.4861900000000004E-2</v>
          </cell>
          <cell r="N8402">
            <v>8.4861900000000004E-2</v>
          </cell>
          <cell r="O8402">
            <v>7001</v>
          </cell>
        </row>
        <row r="8403">
          <cell r="A8403" t="str">
            <v>Residential</v>
          </cell>
          <cell r="B8403">
            <v>2</v>
          </cell>
          <cell r="C8403" t="str">
            <v>All</v>
          </cell>
          <cell r="D8403" t="str">
            <v>PCT</v>
          </cell>
          <cell r="E8403" t="str">
            <v>LCA: Greater Fresno</v>
          </cell>
          <cell r="F8403">
            <v>76.5</v>
          </cell>
          <cell r="G8403">
            <v>0.92390600000000001</v>
          </cell>
          <cell r="H8403">
            <v>0.87051330000000005</v>
          </cell>
          <cell r="I8403">
            <v>-8.42725E-2</v>
          </cell>
          <cell r="J8403">
            <v>-3.4483600000000003E-2</v>
          </cell>
          <cell r="K8403">
            <v>0</v>
          </cell>
          <cell r="L8403">
            <v>3.4483600000000003E-2</v>
          </cell>
          <cell r="M8403">
            <v>8.42725E-2</v>
          </cell>
          <cell r="N8403">
            <v>8.42725E-2</v>
          </cell>
          <cell r="O8403">
            <v>7001</v>
          </cell>
        </row>
        <row r="8404">
          <cell r="A8404" t="str">
            <v>Residential</v>
          </cell>
          <cell r="B8404">
            <v>3</v>
          </cell>
          <cell r="C8404" t="str">
            <v>All</v>
          </cell>
          <cell r="D8404" t="str">
            <v>PCT</v>
          </cell>
          <cell r="E8404" t="str">
            <v>LCA: Greater Fresno</v>
          </cell>
          <cell r="F8404">
            <v>73.5</v>
          </cell>
          <cell r="G8404">
            <v>0.83330029999999999</v>
          </cell>
          <cell r="H8404">
            <v>0.77969679999999997</v>
          </cell>
          <cell r="I8404">
            <v>-8.3576300000000006E-2</v>
          </cell>
          <cell r="J8404">
            <v>-3.4198699999999999E-2</v>
          </cell>
          <cell r="K8404">
            <v>0</v>
          </cell>
          <cell r="L8404">
            <v>3.4198699999999999E-2</v>
          </cell>
          <cell r="M8404">
            <v>8.3576300000000006E-2</v>
          </cell>
          <cell r="N8404">
            <v>8.3576300000000006E-2</v>
          </cell>
          <cell r="O8404">
            <v>7001</v>
          </cell>
        </row>
        <row r="8405">
          <cell r="A8405" t="str">
            <v>Residential</v>
          </cell>
          <cell r="B8405">
            <v>4</v>
          </cell>
          <cell r="C8405" t="str">
            <v>All</v>
          </cell>
          <cell r="D8405" t="str">
            <v>PCT</v>
          </cell>
          <cell r="E8405" t="str">
            <v>LCA: Greater Fresno</v>
          </cell>
          <cell r="F8405">
            <v>72</v>
          </cell>
          <cell r="G8405">
            <v>0.77283559999999996</v>
          </cell>
          <cell r="H8405">
            <v>0.75534290000000004</v>
          </cell>
          <cell r="I8405">
            <v>-8.3273399999999997E-2</v>
          </cell>
          <cell r="J8405">
            <v>-3.4074800000000002E-2</v>
          </cell>
          <cell r="K8405">
            <v>0</v>
          </cell>
          <cell r="L8405">
            <v>3.4074800000000002E-2</v>
          </cell>
          <cell r="M8405">
            <v>8.3273399999999997E-2</v>
          </cell>
          <cell r="N8405">
            <v>8.3273399999999997E-2</v>
          </cell>
          <cell r="O8405">
            <v>7001</v>
          </cell>
        </row>
        <row r="8406">
          <cell r="A8406" t="str">
            <v>Residential</v>
          </cell>
          <cell r="B8406">
            <v>5</v>
          </cell>
          <cell r="C8406" t="str">
            <v>All</v>
          </cell>
          <cell r="D8406" t="str">
            <v>PCT</v>
          </cell>
          <cell r="E8406" t="str">
            <v>LCA: Greater Fresno</v>
          </cell>
          <cell r="F8406">
            <v>70.5</v>
          </cell>
          <cell r="G8406">
            <v>0.80324629999999997</v>
          </cell>
          <cell r="H8406">
            <v>0.79475499999999999</v>
          </cell>
          <cell r="I8406">
            <v>-8.3120299999999994E-2</v>
          </cell>
          <cell r="J8406">
            <v>-3.4012100000000003E-2</v>
          </cell>
          <cell r="K8406">
            <v>0</v>
          </cell>
          <cell r="L8406">
            <v>3.4012100000000003E-2</v>
          </cell>
          <cell r="M8406">
            <v>8.3120299999999994E-2</v>
          </cell>
          <cell r="N8406">
            <v>8.3120299999999994E-2</v>
          </cell>
          <cell r="O8406">
            <v>7001</v>
          </cell>
        </row>
        <row r="8407">
          <cell r="A8407" t="str">
            <v>Residential</v>
          </cell>
          <cell r="B8407">
            <v>6</v>
          </cell>
          <cell r="C8407" t="str">
            <v>All</v>
          </cell>
          <cell r="D8407" t="str">
            <v>PCT</v>
          </cell>
          <cell r="E8407" t="str">
            <v>LCA: Greater Fresno</v>
          </cell>
          <cell r="F8407">
            <v>69.5</v>
          </cell>
          <cell r="G8407">
            <v>0.84839330000000002</v>
          </cell>
          <cell r="H8407">
            <v>0.86607429999999996</v>
          </cell>
          <cell r="I8407">
            <v>-8.3051700000000006E-2</v>
          </cell>
          <cell r="J8407">
            <v>-3.3984100000000003E-2</v>
          </cell>
          <cell r="K8407">
            <v>0</v>
          </cell>
          <cell r="L8407">
            <v>3.3984100000000003E-2</v>
          </cell>
          <cell r="M8407">
            <v>8.3051700000000006E-2</v>
          </cell>
          <cell r="N8407">
            <v>8.3051700000000006E-2</v>
          </cell>
          <cell r="O8407">
            <v>7001</v>
          </cell>
        </row>
        <row r="8408">
          <cell r="A8408" t="str">
            <v>Residential</v>
          </cell>
          <cell r="B8408">
            <v>7</v>
          </cell>
          <cell r="C8408" t="str">
            <v>All</v>
          </cell>
          <cell r="D8408" t="str">
            <v>PCT</v>
          </cell>
          <cell r="E8408" t="str">
            <v>LCA: Greater Fresno</v>
          </cell>
          <cell r="F8408">
            <v>68.5</v>
          </cell>
          <cell r="G8408">
            <v>0.98053250000000003</v>
          </cell>
          <cell r="H8408">
            <v>0.9742402</v>
          </cell>
          <cell r="I8408">
            <v>-8.33816E-2</v>
          </cell>
          <cell r="J8408">
            <v>-3.4119099999999999E-2</v>
          </cell>
          <cell r="K8408">
            <v>0</v>
          </cell>
          <cell r="L8408">
            <v>3.4119099999999999E-2</v>
          </cell>
          <cell r="M8408">
            <v>8.33816E-2</v>
          </cell>
          <cell r="N8408">
            <v>8.33816E-2</v>
          </cell>
          <cell r="O8408">
            <v>7001</v>
          </cell>
        </row>
        <row r="8409">
          <cell r="A8409" t="str">
            <v>Residential</v>
          </cell>
          <cell r="B8409">
            <v>8</v>
          </cell>
          <cell r="C8409" t="str">
            <v>All</v>
          </cell>
          <cell r="D8409" t="str">
            <v>PCT</v>
          </cell>
          <cell r="E8409" t="str">
            <v>LCA: Greater Fresno</v>
          </cell>
          <cell r="F8409">
            <v>69</v>
          </cell>
          <cell r="G8409">
            <v>0.98995060000000001</v>
          </cell>
          <cell r="H8409">
            <v>0.94649810000000001</v>
          </cell>
          <cell r="I8409">
            <v>-8.3790000000000003E-2</v>
          </cell>
          <cell r="J8409">
            <v>-3.4286200000000003E-2</v>
          </cell>
          <cell r="K8409">
            <v>0</v>
          </cell>
          <cell r="L8409">
            <v>3.4286200000000003E-2</v>
          </cell>
          <cell r="M8409">
            <v>8.3790000000000003E-2</v>
          </cell>
          <cell r="N8409">
            <v>8.3790000000000003E-2</v>
          </cell>
          <cell r="O8409">
            <v>7001</v>
          </cell>
        </row>
        <row r="8410">
          <cell r="A8410" t="str">
            <v>Residential</v>
          </cell>
          <cell r="B8410">
            <v>9</v>
          </cell>
          <cell r="C8410" t="str">
            <v>All</v>
          </cell>
          <cell r="D8410" t="str">
            <v>PCT</v>
          </cell>
          <cell r="E8410" t="str">
            <v>LCA: Greater Fresno</v>
          </cell>
          <cell r="F8410">
            <v>71.5</v>
          </cell>
          <cell r="G8410">
            <v>0.97640760000000004</v>
          </cell>
          <cell r="H8410">
            <v>0.97633369999999997</v>
          </cell>
          <cell r="I8410">
            <v>-8.4421099999999999E-2</v>
          </cell>
          <cell r="J8410">
            <v>-3.4544400000000003E-2</v>
          </cell>
          <cell r="K8410">
            <v>0</v>
          </cell>
          <cell r="L8410">
            <v>3.4544400000000003E-2</v>
          </cell>
          <cell r="M8410">
            <v>8.4421099999999999E-2</v>
          </cell>
          <cell r="N8410">
            <v>8.4421099999999999E-2</v>
          </cell>
          <cell r="O8410">
            <v>7001</v>
          </cell>
        </row>
        <row r="8411">
          <cell r="A8411" t="str">
            <v>Residential</v>
          </cell>
          <cell r="B8411">
            <v>10</v>
          </cell>
          <cell r="C8411" t="str">
            <v>All</v>
          </cell>
          <cell r="D8411" t="str">
            <v>PCT</v>
          </cell>
          <cell r="E8411" t="str">
            <v>LCA: Greater Fresno</v>
          </cell>
          <cell r="F8411">
            <v>76</v>
          </cell>
          <cell r="G8411">
            <v>1.0066999999999999</v>
          </cell>
          <cell r="H8411">
            <v>1.0189379999999999</v>
          </cell>
          <cell r="I8411">
            <v>-8.5575300000000007E-2</v>
          </cell>
          <cell r="J8411">
            <v>-3.5016699999999998E-2</v>
          </cell>
          <cell r="K8411">
            <v>0</v>
          </cell>
          <cell r="L8411">
            <v>3.5016699999999998E-2</v>
          </cell>
          <cell r="M8411">
            <v>8.5575300000000007E-2</v>
          </cell>
          <cell r="N8411">
            <v>8.5575300000000007E-2</v>
          </cell>
          <cell r="O8411">
            <v>7001</v>
          </cell>
        </row>
        <row r="8412">
          <cell r="A8412" t="str">
            <v>Residential</v>
          </cell>
          <cell r="B8412">
            <v>11</v>
          </cell>
          <cell r="C8412" t="str">
            <v>All</v>
          </cell>
          <cell r="D8412" t="str">
            <v>PCT</v>
          </cell>
          <cell r="E8412" t="str">
            <v>LCA: Greater Fresno</v>
          </cell>
          <cell r="F8412">
            <v>81.5</v>
          </cell>
          <cell r="G8412">
            <v>1.050416</v>
          </cell>
          <cell r="H8412">
            <v>1.0360849999999999</v>
          </cell>
          <cell r="I8412">
            <v>-8.5863800000000004E-2</v>
          </cell>
          <cell r="J8412">
            <v>-3.5134800000000001E-2</v>
          </cell>
          <cell r="K8412">
            <v>0</v>
          </cell>
          <cell r="L8412">
            <v>3.5134800000000001E-2</v>
          </cell>
          <cell r="M8412">
            <v>8.5863800000000004E-2</v>
          </cell>
          <cell r="N8412">
            <v>8.5863800000000004E-2</v>
          </cell>
          <cell r="O8412">
            <v>7001</v>
          </cell>
        </row>
        <row r="8413">
          <cell r="A8413" t="str">
            <v>Residential</v>
          </cell>
          <cell r="B8413">
            <v>12</v>
          </cell>
          <cell r="C8413" t="str">
            <v>All</v>
          </cell>
          <cell r="D8413" t="str">
            <v>PCT</v>
          </cell>
          <cell r="E8413" t="str">
            <v>LCA: Greater Fresno</v>
          </cell>
          <cell r="F8413">
            <v>86</v>
          </cell>
          <cell r="G8413">
            <v>1.185192</v>
          </cell>
          <cell r="H8413">
            <v>1.184582</v>
          </cell>
          <cell r="I8413">
            <v>-8.5416900000000004E-2</v>
          </cell>
          <cell r="J8413">
            <v>-3.4951900000000001E-2</v>
          </cell>
          <cell r="K8413">
            <v>0</v>
          </cell>
          <cell r="L8413">
            <v>3.4951900000000001E-2</v>
          </cell>
          <cell r="M8413">
            <v>8.5416900000000004E-2</v>
          </cell>
          <cell r="N8413">
            <v>8.5416900000000004E-2</v>
          </cell>
          <cell r="O8413">
            <v>7001</v>
          </cell>
        </row>
        <row r="8414">
          <cell r="A8414" t="str">
            <v>Residential</v>
          </cell>
          <cell r="B8414">
            <v>13</v>
          </cell>
          <cell r="C8414" t="str">
            <v>All</v>
          </cell>
          <cell r="D8414" t="str">
            <v>PCT</v>
          </cell>
          <cell r="E8414" t="str">
            <v>LCA: Greater Fresno</v>
          </cell>
          <cell r="F8414">
            <v>89.5</v>
          </cell>
          <cell r="G8414">
            <v>1.4410529999999999</v>
          </cell>
          <cell r="H8414">
            <v>1.428668</v>
          </cell>
          <cell r="I8414">
            <v>-8.6850999999999998E-2</v>
          </cell>
          <cell r="J8414">
            <v>-3.5538699999999999E-2</v>
          </cell>
          <cell r="K8414">
            <v>0</v>
          </cell>
          <cell r="L8414">
            <v>3.5538699999999999E-2</v>
          </cell>
          <cell r="M8414">
            <v>8.6850999999999998E-2</v>
          </cell>
          <cell r="N8414">
            <v>8.6850999999999998E-2</v>
          </cell>
          <cell r="O8414">
            <v>7001</v>
          </cell>
        </row>
        <row r="8415">
          <cell r="A8415" t="str">
            <v>Residential</v>
          </cell>
          <cell r="B8415">
            <v>14</v>
          </cell>
          <cell r="C8415" t="str">
            <v>All</v>
          </cell>
          <cell r="D8415" t="str">
            <v>PCT</v>
          </cell>
          <cell r="E8415" t="str">
            <v>LCA: Greater Fresno</v>
          </cell>
          <cell r="F8415">
            <v>92.5</v>
          </cell>
          <cell r="G8415">
            <v>1.7601020000000001</v>
          </cell>
          <cell r="H8415">
            <v>1.7963070000000001</v>
          </cell>
          <cell r="I8415">
            <v>-9.0304200000000001E-2</v>
          </cell>
          <cell r="J8415">
            <v>-3.69518E-2</v>
          </cell>
          <cell r="K8415">
            <v>0</v>
          </cell>
          <cell r="L8415">
            <v>3.69518E-2</v>
          </cell>
          <cell r="M8415">
            <v>9.0304200000000001E-2</v>
          </cell>
          <cell r="N8415">
            <v>9.0304200000000001E-2</v>
          </cell>
          <cell r="O8415">
            <v>7001</v>
          </cell>
        </row>
        <row r="8416">
          <cell r="A8416" t="str">
            <v>Residential</v>
          </cell>
          <cell r="B8416">
            <v>15</v>
          </cell>
          <cell r="C8416" t="str">
            <v>All</v>
          </cell>
          <cell r="D8416" t="str">
            <v>PCT</v>
          </cell>
          <cell r="E8416" t="str">
            <v>LCA: Greater Fresno</v>
          </cell>
          <cell r="F8416">
            <v>95</v>
          </cell>
          <cell r="G8416">
            <v>2.0653250000000001</v>
          </cell>
          <cell r="H8416">
            <v>2.0564469999999999</v>
          </cell>
          <cell r="I8416">
            <v>-8.8665099999999997E-2</v>
          </cell>
          <cell r="J8416">
            <v>-3.6281000000000001E-2</v>
          </cell>
          <cell r="K8416">
            <v>0</v>
          </cell>
          <cell r="L8416">
            <v>3.6281000000000001E-2</v>
          </cell>
          <cell r="M8416">
            <v>8.8665099999999997E-2</v>
          </cell>
          <cell r="N8416">
            <v>8.8665099999999997E-2</v>
          </cell>
          <cell r="O8416">
            <v>7001</v>
          </cell>
        </row>
        <row r="8417">
          <cell r="A8417" t="str">
            <v>Residential</v>
          </cell>
          <cell r="B8417">
            <v>16</v>
          </cell>
          <cell r="C8417" t="str">
            <v>All</v>
          </cell>
          <cell r="D8417" t="str">
            <v>PCT</v>
          </cell>
          <cell r="E8417" t="str">
            <v>LCA: Greater Fresno</v>
          </cell>
          <cell r="F8417">
            <v>97.5</v>
          </cell>
          <cell r="G8417">
            <v>2.4898720000000001</v>
          </cell>
          <cell r="H8417">
            <v>2.1966489999999999</v>
          </cell>
          <cell r="I8417">
            <v>-8.8125599999999998E-2</v>
          </cell>
          <cell r="J8417">
            <v>-3.6060300000000003E-2</v>
          </cell>
          <cell r="K8417">
            <v>0</v>
          </cell>
          <cell r="L8417">
            <v>3.6060300000000003E-2</v>
          </cell>
          <cell r="M8417">
            <v>8.8125599999999998E-2</v>
          </cell>
          <cell r="N8417">
            <v>8.8125599999999998E-2</v>
          </cell>
          <cell r="O8417">
            <v>7001</v>
          </cell>
        </row>
        <row r="8418">
          <cell r="A8418" t="str">
            <v>Residential</v>
          </cell>
          <cell r="B8418">
            <v>17</v>
          </cell>
          <cell r="C8418" t="str">
            <v>All</v>
          </cell>
          <cell r="D8418" t="str">
            <v>PCT</v>
          </cell>
          <cell r="E8418" t="str">
            <v>LCA: Greater Fresno</v>
          </cell>
          <cell r="F8418">
            <v>99</v>
          </cell>
          <cell r="G8418">
            <v>2.873615</v>
          </cell>
          <cell r="H8418">
            <v>2.3347820000000001</v>
          </cell>
          <cell r="I8418">
            <v>-8.9159799999999997E-2</v>
          </cell>
          <cell r="J8418">
            <v>-3.6483500000000002E-2</v>
          </cell>
          <cell r="K8418">
            <v>0</v>
          </cell>
          <cell r="L8418">
            <v>3.6483500000000002E-2</v>
          </cell>
          <cell r="M8418">
            <v>8.9159799999999997E-2</v>
          </cell>
          <cell r="N8418">
            <v>8.9159799999999997E-2</v>
          </cell>
          <cell r="O8418">
            <v>7001</v>
          </cell>
        </row>
        <row r="8419">
          <cell r="A8419" t="str">
            <v>Residential</v>
          </cell>
          <cell r="B8419">
            <v>18</v>
          </cell>
          <cell r="C8419" t="str">
            <v>All</v>
          </cell>
          <cell r="D8419" t="str">
            <v>PCT</v>
          </cell>
          <cell r="E8419" t="str">
            <v>LCA: Greater Fresno</v>
          </cell>
          <cell r="F8419">
            <v>99</v>
          </cell>
          <cell r="G8419">
            <v>3.1173679999999999</v>
          </cell>
          <cell r="H8419">
            <v>2.4012310000000001</v>
          </cell>
          <cell r="I8419">
            <v>-9.1830300000000004E-2</v>
          </cell>
          <cell r="J8419">
            <v>-3.7576199999999997E-2</v>
          </cell>
          <cell r="K8419">
            <v>0</v>
          </cell>
          <cell r="L8419">
            <v>3.7576199999999997E-2</v>
          </cell>
          <cell r="M8419">
            <v>9.1830300000000004E-2</v>
          </cell>
          <cell r="N8419">
            <v>9.1830300000000004E-2</v>
          </cell>
          <cell r="O8419">
            <v>7001</v>
          </cell>
        </row>
        <row r="8420">
          <cell r="A8420" t="str">
            <v>Residential</v>
          </cell>
          <cell r="B8420">
            <v>19</v>
          </cell>
          <cell r="C8420" t="str">
            <v>All</v>
          </cell>
          <cell r="D8420" t="str">
            <v>PCT</v>
          </cell>
          <cell r="E8420" t="str">
            <v>LCA: Greater Fresno</v>
          </cell>
          <cell r="F8420">
            <v>96.5</v>
          </cell>
          <cell r="G8420">
            <v>3.0342709999999999</v>
          </cell>
          <cell r="H8420">
            <v>2.5872679999999999</v>
          </cell>
          <cell r="I8420">
            <v>-9.0256799999999998E-2</v>
          </cell>
          <cell r="J8420">
            <v>-3.6932300000000001E-2</v>
          </cell>
          <cell r="K8420">
            <v>0</v>
          </cell>
          <cell r="L8420">
            <v>3.6932300000000001E-2</v>
          </cell>
          <cell r="M8420">
            <v>9.0256799999999998E-2</v>
          </cell>
          <cell r="N8420">
            <v>9.0256799999999998E-2</v>
          </cell>
          <cell r="O8420">
            <v>7001</v>
          </cell>
        </row>
        <row r="8421">
          <cell r="A8421" t="str">
            <v>Residential</v>
          </cell>
          <cell r="B8421">
            <v>20</v>
          </cell>
          <cell r="C8421" t="str">
            <v>All</v>
          </cell>
          <cell r="D8421" t="str">
            <v>PCT</v>
          </cell>
          <cell r="E8421" t="str">
            <v>LCA: Greater Fresno</v>
          </cell>
          <cell r="F8421">
            <v>94.5</v>
          </cell>
          <cell r="G8421">
            <v>2.8734380000000002</v>
          </cell>
          <cell r="H8421">
            <v>3.265746</v>
          </cell>
          <cell r="I8421">
            <v>-9.3096399999999996E-2</v>
          </cell>
          <cell r="J8421">
            <v>-3.8094299999999998E-2</v>
          </cell>
          <cell r="K8421">
            <v>0</v>
          </cell>
          <cell r="L8421">
            <v>3.8094299999999998E-2</v>
          </cell>
          <cell r="M8421">
            <v>9.3096399999999996E-2</v>
          </cell>
          <cell r="N8421">
            <v>9.3096399999999996E-2</v>
          </cell>
          <cell r="O8421">
            <v>7001</v>
          </cell>
        </row>
        <row r="8422">
          <cell r="A8422" t="str">
            <v>Residential</v>
          </cell>
          <cell r="B8422">
            <v>21</v>
          </cell>
          <cell r="C8422" t="str">
            <v>All</v>
          </cell>
          <cell r="D8422" t="str">
            <v>PCT</v>
          </cell>
          <cell r="E8422" t="str">
            <v>LCA: Greater Fresno</v>
          </cell>
          <cell r="F8422">
            <v>90.5</v>
          </cell>
          <cell r="G8422">
            <v>2.5439020000000001</v>
          </cell>
          <cell r="H8422">
            <v>3.034198</v>
          </cell>
          <cell r="I8422">
            <v>-8.97593E-2</v>
          </cell>
          <cell r="J8422">
            <v>-3.6728799999999999E-2</v>
          </cell>
          <cell r="K8422">
            <v>0</v>
          </cell>
          <cell r="L8422">
            <v>3.6728799999999999E-2</v>
          </cell>
          <cell r="M8422">
            <v>8.97593E-2</v>
          </cell>
          <cell r="N8422">
            <v>8.97593E-2</v>
          </cell>
          <cell r="O8422">
            <v>7001</v>
          </cell>
        </row>
        <row r="8423">
          <cell r="A8423" t="str">
            <v>Residential</v>
          </cell>
          <cell r="B8423">
            <v>22</v>
          </cell>
          <cell r="C8423" t="str">
            <v>All</v>
          </cell>
          <cell r="D8423" t="str">
            <v>PCT</v>
          </cell>
          <cell r="E8423" t="str">
            <v>LCA: Greater Fresno</v>
          </cell>
          <cell r="F8423">
            <v>87.5</v>
          </cell>
          <cell r="G8423">
            <v>2.2014290000000001</v>
          </cell>
          <cell r="H8423">
            <v>2.5272619999999999</v>
          </cell>
          <cell r="I8423">
            <v>-9.0016399999999996E-2</v>
          </cell>
          <cell r="J8423">
            <v>-3.6833999999999999E-2</v>
          </cell>
          <cell r="K8423">
            <v>0</v>
          </cell>
          <cell r="L8423">
            <v>3.6833999999999999E-2</v>
          </cell>
          <cell r="M8423">
            <v>9.0016399999999996E-2</v>
          </cell>
          <cell r="N8423">
            <v>9.0016399999999996E-2</v>
          </cell>
          <cell r="O8423">
            <v>7001</v>
          </cell>
        </row>
        <row r="8424">
          <cell r="A8424" t="str">
            <v>Residential</v>
          </cell>
          <cell r="B8424">
            <v>23</v>
          </cell>
          <cell r="C8424" t="str">
            <v>All</v>
          </cell>
          <cell r="D8424" t="str">
            <v>PCT</v>
          </cell>
          <cell r="E8424" t="str">
            <v>LCA: Greater Fresno</v>
          </cell>
          <cell r="F8424">
            <v>84.5</v>
          </cell>
          <cell r="G8424">
            <v>1.7340990000000001</v>
          </cell>
          <cell r="H8424">
            <v>1.8419509999999999</v>
          </cell>
          <cell r="I8424">
            <v>-8.8231799999999999E-2</v>
          </cell>
          <cell r="J8424">
            <v>-3.6103799999999998E-2</v>
          </cell>
          <cell r="K8424">
            <v>0</v>
          </cell>
          <cell r="L8424">
            <v>3.6103799999999998E-2</v>
          </cell>
          <cell r="M8424">
            <v>8.8231799999999999E-2</v>
          </cell>
          <cell r="N8424">
            <v>8.8231799999999999E-2</v>
          </cell>
          <cell r="O8424">
            <v>7001</v>
          </cell>
        </row>
        <row r="8425">
          <cell r="A8425" t="str">
            <v>Residential</v>
          </cell>
          <cell r="B8425">
            <v>24</v>
          </cell>
          <cell r="C8425" t="str">
            <v>All</v>
          </cell>
          <cell r="D8425" t="str">
            <v>PCT</v>
          </cell>
          <cell r="E8425" t="str">
            <v>LCA: Greater Fresno</v>
          </cell>
          <cell r="F8425">
            <v>82</v>
          </cell>
          <cell r="G8425">
            <v>1.3538779999999999</v>
          </cell>
          <cell r="H8425">
            <v>1.435845</v>
          </cell>
          <cell r="I8425">
            <v>-8.6455000000000004E-2</v>
          </cell>
          <cell r="J8425">
            <v>-3.5376699999999997E-2</v>
          </cell>
          <cell r="K8425">
            <v>0</v>
          </cell>
          <cell r="L8425">
            <v>3.5376699999999997E-2</v>
          </cell>
          <cell r="M8425">
            <v>8.6455000000000004E-2</v>
          </cell>
          <cell r="N8425">
            <v>8.6455000000000004E-2</v>
          </cell>
          <cell r="O8425">
            <v>7001</v>
          </cell>
        </row>
        <row r="8426">
          <cell r="A8426" t="str">
            <v>Residential</v>
          </cell>
          <cell r="B8426">
            <v>1</v>
          </cell>
          <cell r="C8426" t="str">
            <v>All</v>
          </cell>
          <cell r="D8426" t="str">
            <v>PCT</v>
          </cell>
          <cell r="E8426" t="str">
            <v>LCA: Kern</v>
          </cell>
          <cell r="F8426">
            <v>75.5</v>
          </cell>
          <cell r="G8426">
            <v>0.97389879999999995</v>
          </cell>
          <cell r="H8426">
            <v>0.8629618</v>
          </cell>
          <cell r="I8426">
            <v>-0.15374689999999999</v>
          </cell>
          <cell r="J8426">
            <v>-6.2911999999999996E-2</v>
          </cell>
          <cell r="K8426">
            <v>0</v>
          </cell>
          <cell r="L8426">
            <v>6.2911999999999996E-2</v>
          </cell>
          <cell r="M8426">
            <v>0.15374689999999999</v>
          </cell>
          <cell r="N8426">
            <v>0.15374689999999999</v>
          </cell>
          <cell r="O8426">
            <v>1003</v>
          </cell>
        </row>
        <row r="8427">
          <cell r="A8427" t="str">
            <v>Residential</v>
          </cell>
          <cell r="B8427">
            <v>2</v>
          </cell>
          <cell r="C8427" t="str">
            <v>All</v>
          </cell>
          <cell r="D8427" t="str">
            <v>PCT</v>
          </cell>
          <cell r="E8427" t="str">
            <v>LCA: Kern</v>
          </cell>
          <cell r="F8427">
            <v>74</v>
          </cell>
          <cell r="G8427">
            <v>0.86773880000000003</v>
          </cell>
          <cell r="H8427">
            <v>0.77552549999999998</v>
          </cell>
          <cell r="I8427">
            <v>-0.15259139999999999</v>
          </cell>
          <cell r="J8427">
            <v>-6.24392E-2</v>
          </cell>
          <cell r="K8427">
            <v>0</v>
          </cell>
          <cell r="L8427">
            <v>6.24392E-2</v>
          </cell>
          <cell r="M8427">
            <v>0.15259139999999999</v>
          </cell>
          <cell r="N8427">
            <v>0.15259139999999999</v>
          </cell>
          <cell r="O8427">
            <v>1003</v>
          </cell>
        </row>
        <row r="8428">
          <cell r="A8428" t="str">
            <v>Residential</v>
          </cell>
          <cell r="B8428">
            <v>3</v>
          </cell>
          <cell r="C8428" t="str">
            <v>All</v>
          </cell>
          <cell r="D8428" t="str">
            <v>PCT</v>
          </cell>
          <cell r="E8428" t="str">
            <v>LCA: Kern</v>
          </cell>
          <cell r="F8428">
            <v>73</v>
          </cell>
          <cell r="G8428">
            <v>0.78259270000000003</v>
          </cell>
          <cell r="H8428">
            <v>0.6964399</v>
          </cell>
          <cell r="I8428">
            <v>-0.15192629999999999</v>
          </cell>
          <cell r="J8428">
            <v>-6.2167E-2</v>
          </cell>
          <cell r="K8428">
            <v>0</v>
          </cell>
          <cell r="L8428">
            <v>6.2167E-2</v>
          </cell>
          <cell r="M8428">
            <v>0.15192629999999999</v>
          </cell>
          <cell r="N8428">
            <v>0.15192629999999999</v>
          </cell>
          <cell r="O8428">
            <v>1003</v>
          </cell>
        </row>
        <row r="8429">
          <cell r="A8429" t="str">
            <v>Residential</v>
          </cell>
          <cell r="B8429">
            <v>4</v>
          </cell>
          <cell r="C8429" t="str">
            <v>All</v>
          </cell>
          <cell r="D8429" t="str">
            <v>PCT</v>
          </cell>
          <cell r="E8429" t="str">
            <v>LCA: Kern</v>
          </cell>
          <cell r="F8429">
            <v>72.5</v>
          </cell>
          <cell r="G8429">
            <v>0.71696309999999996</v>
          </cell>
          <cell r="H8429">
            <v>0.637208</v>
          </cell>
          <cell r="I8429">
            <v>-0.1517396</v>
          </cell>
          <cell r="J8429">
            <v>-6.2090600000000003E-2</v>
          </cell>
          <cell r="K8429">
            <v>0</v>
          </cell>
          <cell r="L8429">
            <v>6.2090600000000003E-2</v>
          </cell>
          <cell r="M8429">
            <v>0.1517396</v>
          </cell>
          <cell r="N8429">
            <v>0.1517396</v>
          </cell>
          <cell r="O8429">
            <v>1003</v>
          </cell>
        </row>
        <row r="8430">
          <cell r="A8430" t="str">
            <v>Residential</v>
          </cell>
          <cell r="B8430">
            <v>5</v>
          </cell>
          <cell r="C8430" t="str">
            <v>All</v>
          </cell>
          <cell r="D8430" t="str">
            <v>PCT</v>
          </cell>
          <cell r="E8430" t="str">
            <v>LCA: Kern</v>
          </cell>
          <cell r="F8430">
            <v>70</v>
          </cell>
          <cell r="G8430">
            <v>0.70594000000000001</v>
          </cell>
          <cell r="H8430">
            <v>0.62706070000000003</v>
          </cell>
          <cell r="I8430">
            <v>-0.15153530000000001</v>
          </cell>
          <cell r="J8430">
            <v>-6.2007E-2</v>
          </cell>
          <cell r="K8430">
            <v>0</v>
          </cell>
          <cell r="L8430">
            <v>6.2007E-2</v>
          </cell>
          <cell r="M8430">
            <v>0.15153530000000001</v>
          </cell>
          <cell r="N8430">
            <v>0.15153530000000001</v>
          </cell>
          <cell r="O8430">
            <v>1003</v>
          </cell>
        </row>
        <row r="8431">
          <cell r="A8431" t="str">
            <v>Residential</v>
          </cell>
          <cell r="B8431">
            <v>6</v>
          </cell>
          <cell r="C8431" t="str">
            <v>All</v>
          </cell>
          <cell r="D8431" t="str">
            <v>PCT</v>
          </cell>
          <cell r="E8431" t="str">
            <v>LCA: Kern</v>
          </cell>
          <cell r="F8431">
            <v>68.5</v>
          </cell>
          <cell r="G8431">
            <v>0.71905289999999999</v>
          </cell>
          <cell r="H8431">
            <v>0.67131379999999996</v>
          </cell>
          <cell r="I8431">
            <v>-0.1514626</v>
          </cell>
          <cell r="J8431">
            <v>-6.1977299999999999E-2</v>
          </cell>
          <cell r="K8431">
            <v>0</v>
          </cell>
          <cell r="L8431">
            <v>6.1977299999999999E-2</v>
          </cell>
          <cell r="M8431">
            <v>0.1514626</v>
          </cell>
          <cell r="N8431">
            <v>0.1514626</v>
          </cell>
          <cell r="O8431">
            <v>1003</v>
          </cell>
        </row>
        <row r="8432">
          <cell r="A8432" t="str">
            <v>Residential</v>
          </cell>
          <cell r="B8432">
            <v>7</v>
          </cell>
          <cell r="C8432" t="str">
            <v>All</v>
          </cell>
          <cell r="D8432" t="str">
            <v>PCT</v>
          </cell>
          <cell r="E8432" t="str">
            <v>LCA: Kern</v>
          </cell>
          <cell r="F8432">
            <v>68</v>
          </cell>
          <cell r="G8432">
            <v>0.87578420000000001</v>
          </cell>
          <cell r="H8432">
            <v>0.84064309999999998</v>
          </cell>
          <cell r="I8432">
            <v>-0.1522232</v>
          </cell>
          <cell r="J8432">
            <v>-6.2288499999999997E-2</v>
          </cell>
          <cell r="K8432">
            <v>0</v>
          </cell>
          <cell r="L8432">
            <v>6.2288499999999997E-2</v>
          </cell>
          <cell r="M8432">
            <v>0.1522232</v>
          </cell>
          <cell r="N8432">
            <v>0.1522232</v>
          </cell>
          <cell r="O8432">
            <v>1003</v>
          </cell>
        </row>
        <row r="8433">
          <cell r="A8433" t="str">
            <v>Residential</v>
          </cell>
          <cell r="B8433">
            <v>8</v>
          </cell>
          <cell r="C8433" t="str">
            <v>All</v>
          </cell>
          <cell r="D8433" t="str">
            <v>PCT</v>
          </cell>
          <cell r="E8433" t="str">
            <v>LCA: Kern</v>
          </cell>
          <cell r="F8433">
            <v>70</v>
          </cell>
          <cell r="G8433">
            <v>0.94975100000000001</v>
          </cell>
          <cell r="H8433">
            <v>1.007671</v>
          </cell>
          <cell r="I8433">
            <v>-0.15339030000000001</v>
          </cell>
          <cell r="J8433">
            <v>-6.2766100000000005E-2</v>
          </cell>
          <cell r="K8433">
            <v>0</v>
          </cell>
          <cell r="L8433">
            <v>6.2766100000000005E-2</v>
          </cell>
          <cell r="M8433">
            <v>0.15339030000000001</v>
          </cell>
          <cell r="N8433">
            <v>0.15339030000000001</v>
          </cell>
          <cell r="O8433">
            <v>1003</v>
          </cell>
        </row>
        <row r="8434">
          <cell r="A8434" t="str">
            <v>Residential</v>
          </cell>
          <cell r="B8434">
            <v>9</v>
          </cell>
          <cell r="C8434" t="str">
            <v>All</v>
          </cell>
          <cell r="D8434" t="str">
            <v>PCT</v>
          </cell>
          <cell r="E8434" t="str">
            <v>LCA: Kern</v>
          </cell>
          <cell r="F8434">
            <v>75</v>
          </cell>
          <cell r="G8434">
            <v>0.85315030000000003</v>
          </cell>
          <cell r="H8434">
            <v>0.80448050000000004</v>
          </cell>
          <cell r="I8434">
            <v>-0.15353559999999999</v>
          </cell>
          <cell r="J8434">
            <v>-6.2825500000000006E-2</v>
          </cell>
          <cell r="K8434">
            <v>0</v>
          </cell>
          <cell r="L8434">
            <v>6.2825500000000006E-2</v>
          </cell>
          <cell r="M8434">
            <v>0.15353559999999999</v>
          </cell>
          <cell r="N8434">
            <v>0.15353559999999999</v>
          </cell>
          <cell r="O8434">
            <v>1003</v>
          </cell>
        </row>
        <row r="8435">
          <cell r="A8435" t="str">
            <v>Residential</v>
          </cell>
          <cell r="B8435">
            <v>10</v>
          </cell>
          <cell r="C8435" t="str">
            <v>All</v>
          </cell>
          <cell r="D8435" t="str">
            <v>PCT</v>
          </cell>
          <cell r="E8435" t="str">
            <v>LCA: Kern</v>
          </cell>
          <cell r="F8435">
            <v>80</v>
          </cell>
          <cell r="G8435">
            <v>0.97673489999999996</v>
          </cell>
          <cell r="H8435">
            <v>0.99168259999999997</v>
          </cell>
          <cell r="I8435">
            <v>-0.1548571</v>
          </cell>
          <cell r="J8435">
            <v>-6.33663E-2</v>
          </cell>
          <cell r="K8435">
            <v>0</v>
          </cell>
          <cell r="L8435">
            <v>6.33663E-2</v>
          </cell>
          <cell r="M8435">
            <v>0.1548571</v>
          </cell>
          <cell r="N8435">
            <v>0.1548571</v>
          </cell>
          <cell r="O8435">
            <v>1003</v>
          </cell>
        </row>
        <row r="8436">
          <cell r="A8436" t="str">
            <v>Residential</v>
          </cell>
          <cell r="B8436">
            <v>11</v>
          </cell>
          <cell r="C8436" t="str">
            <v>All</v>
          </cell>
          <cell r="D8436" t="str">
            <v>PCT</v>
          </cell>
          <cell r="E8436" t="str">
            <v>LCA: Kern</v>
          </cell>
          <cell r="F8436">
            <v>84</v>
          </cell>
          <cell r="G8436">
            <v>1.05105</v>
          </cell>
          <cell r="H8436">
            <v>1.3176220000000001</v>
          </cell>
          <cell r="I8436">
            <v>-0.15565080000000001</v>
          </cell>
          <cell r="J8436">
            <v>-6.3690999999999998E-2</v>
          </cell>
          <cell r="K8436">
            <v>0</v>
          </cell>
          <cell r="L8436">
            <v>6.3690999999999998E-2</v>
          </cell>
          <cell r="M8436">
            <v>0.15565080000000001</v>
          </cell>
          <cell r="N8436">
            <v>0.15565080000000001</v>
          </cell>
          <cell r="O8436">
            <v>1003</v>
          </cell>
        </row>
        <row r="8437">
          <cell r="A8437" t="str">
            <v>Residential</v>
          </cell>
          <cell r="B8437">
            <v>12</v>
          </cell>
          <cell r="C8437" t="str">
            <v>All</v>
          </cell>
          <cell r="D8437" t="str">
            <v>PCT</v>
          </cell>
          <cell r="E8437" t="str">
            <v>LCA: Kern</v>
          </cell>
          <cell r="F8437">
            <v>87.5</v>
          </cell>
          <cell r="G8437">
            <v>1.260499</v>
          </cell>
          <cell r="H8437">
            <v>1.419244</v>
          </cell>
          <cell r="I8437">
            <v>-0.1561304</v>
          </cell>
          <cell r="J8437">
            <v>-6.3887299999999994E-2</v>
          </cell>
          <cell r="K8437">
            <v>0</v>
          </cell>
          <cell r="L8437">
            <v>6.3887299999999994E-2</v>
          </cell>
          <cell r="M8437">
            <v>0.1561304</v>
          </cell>
          <cell r="N8437">
            <v>0.1561304</v>
          </cell>
          <cell r="O8437">
            <v>1003</v>
          </cell>
        </row>
        <row r="8438">
          <cell r="A8438" t="str">
            <v>Residential</v>
          </cell>
          <cell r="B8438">
            <v>13</v>
          </cell>
          <cell r="C8438" t="str">
            <v>All</v>
          </cell>
          <cell r="D8438" t="str">
            <v>PCT</v>
          </cell>
          <cell r="E8438" t="str">
            <v>LCA: Kern</v>
          </cell>
          <cell r="F8438">
            <v>90.5</v>
          </cell>
          <cell r="G8438">
            <v>1.4892540000000001</v>
          </cell>
          <cell r="H8438">
            <v>1.42326</v>
          </cell>
          <cell r="I8438">
            <v>-0.15757850000000001</v>
          </cell>
          <cell r="J8438">
            <v>-6.4479900000000007E-2</v>
          </cell>
          <cell r="K8438">
            <v>0</v>
          </cell>
          <cell r="L8438">
            <v>6.4479900000000007E-2</v>
          </cell>
          <cell r="M8438">
            <v>0.15757850000000001</v>
          </cell>
          <cell r="N8438">
            <v>0.15757850000000001</v>
          </cell>
          <cell r="O8438">
            <v>1003</v>
          </cell>
        </row>
        <row r="8439">
          <cell r="A8439" t="str">
            <v>Residential</v>
          </cell>
          <cell r="B8439">
            <v>14</v>
          </cell>
          <cell r="C8439" t="str">
            <v>All</v>
          </cell>
          <cell r="D8439" t="str">
            <v>PCT</v>
          </cell>
          <cell r="E8439" t="str">
            <v>LCA: Kern</v>
          </cell>
          <cell r="F8439">
            <v>93</v>
          </cell>
          <cell r="G8439">
            <v>1.797229</v>
          </cell>
          <cell r="H8439">
            <v>1.6318900000000001</v>
          </cell>
          <cell r="I8439">
            <v>-0.1583321</v>
          </cell>
          <cell r="J8439">
            <v>-6.4788200000000004E-2</v>
          </cell>
          <cell r="K8439">
            <v>0</v>
          </cell>
          <cell r="L8439">
            <v>6.4788200000000004E-2</v>
          </cell>
          <cell r="M8439">
            <v>0.1583321</v>
          </cell>
          <cell r="N8439">
            <v>0.1583321</v>
          </cell>
          <cell r="O8439">
            <v>1003</v>
          </cell>
        </row>
        <row r="8440">
          <cell r="A8440" t="str">
            <v>Residential</v>
          </cell>
          <cell r="B8440">
            <v>15</v>
          </cell>
          <cell r="C8440" t="str">
            <v>All</v>
          </cell>
          <cell r="D8440" t="str">
            <v>PCT</v>
          </cell>
          <cell r="E8440" t="str">
            <v>LCA: Kern</v>
          </cell>
          <cell r="F8440">
            <v>95</v>
          </cell>
          <cell r="G8440">
            <v>2.0645920000000002</v>
          </cell>
          <cell r="H8440">
            <v>1.870609</v>
          </cell>
          <cell r="I8440">
            <v>-0.1608842</v>
          </cell>
          <cell r="J8440">
            <v>-6.5832500000000002E-2</v>
          </cell>
          <cell r="K8440">
            <v>0</v>
          </cell>
          <cell r="L8440">
            <v>6.5832500000000002E-2</v>
          </cell>
          <cell r="M8440">
            <v>0.1608842</v>
          </cell>
          <cell r="N8440">
            <v>0.1608842</v>
          </cell>
          <cell r="O8440">
            <v>1003</v>
          </cell>
        </row>
        <row r="8441">
          <cell r="A8441" t="str">
            <v>Residential</v>
          </cell>
          <cell r="B8441">
            <v>16</v>
          </cell>
          <cell r="C8441" t="str">
            <v>All</v>
          </cell>
          <cell r="D8441" t="str">
            <v>PCT</v>
          </cell>
          <cell r="E8441" t="str">
            <v>LCA: Kern</v>
          </cell>
          <cell r="F8441">
            <v>96</v>
          </cell>
          <cell r="G8441">
            <v>2.48481</v>
          </cell>
          <cell r="H8441">
            <v>1.894461</v>
          </cell>
          <cell r="I8441">
            <v>-0.1618271</v>
          </cell>
          <cell r="J8441">
            <v>-6.6218299999999994E-2</v>
          </cell>
          <cell r="K8441">
            <v>0</v>
          </cell>
          <cell r="L8441">
            <v>6.6218299999999994E-2</v>
          </cell>
          <cell r="M8441">
            <v>0.1618271</v>
          </cell>
          <cell r="N8441">
            <v>0.1618271</v>
          </cell>
          <cell r="O8441">
            <v>1003</v>
          </cell>
        </row>
        <row r="8442">
          <cell r="A8442" t="str">
            <v>Residential</v>
          </cell>
          <cell r="B8442">
            <v>17</v>
          </cell>
          <cell r="C8442" t="str">
            <v>All</v>
          </cell>
          <cell r="D8442" t="str">
            <v>PCT</v>
          </cell>
          <cell r="E8442" t="str">
            <v>LCA: Kern</v>
          </cell>
          <cell r="F8442">
            <v>96</v>
          </cell>
          <cell r="G8442">
            <v>2.806244</v>
          </cell>
          <cell r="H8442">
            <v>2.1013920000000001</v>
          </cell>
          <cell r="I8442">
            <v>-0.16269210000000001</v>
          </cell>
          <cell r="J8442">
            <v>-6.6572300000000001E-2</v>
          </cell>
          <cell r="K8442">
            <v>0</v>
          </cell>
          <cell r="L8442">
            <v>6.6572300000000001E-2</v>
          </cell>
          <cell r="M8442">
            <v>0.16269210000000001</v>
          </cell>
          <cell r="N8442">
            <v>0.16269210000000001</v>
          </cell>
          <cell r="O8442">
            <v>1003</v>
          </cell>
        </row>
        <row r="8443">
          <cell r="A8443" t="str">
            <v>Residential</v>
          </cell>
          <cell r="B8443">
            <v>18</v>
          </cell>
          <cell r="C8443" t="str">
            <v>All</v>
          </cell>
          <cell r="D8443" t="str">
            <v>PCT</v>
          </cell>
          <cell r="E8443" t="str">
            <v>LCA: Kern</v>
          </cell>
          <cell r="F8443">
            <v>96.5</v>
          </cell>
          <cell r="G8443">
            <v>2.9409619999999999</v>
          </cell>
          <cell r="H8443">
            <v>2.022078</v>
          </cell>
          <cell r="I8443">
            <v>-0.1630798</v>
          </cell>
          <cell r="J8443">
            <v>-6.6730899999999996E-2</v>
          </cell>
          <cell r="K8443">
            <v>0</v>
          </cell>
          <cell r="L8443">
            <v>6.6730899999999996E-2</v>
          </cell>
          <cell r="M8443">
            <v>0.1630798</v>
          </cell>
          <cell r="N8443">
            <v>0.1630798</v>
          </cell>
          <cell r="O8443">
            <v>1003</v>
          </cell>
        </row>
        <row r="8444">
          <cell r="A8444" t="str">
            <v>Residential</v>
          </cell>
          <cell r="B8444">
            <v>19</v>
          </cell>
          <cell r="C8444" t="str">
            <v>All</v>
          </cell>
          <cell r="D8444" t="str">
            <v>PCT</v>
          </cell>
          <cell r="E8444" t="str">
            <v>LCA: Kern</v>
          </cell>
          <cell r="F8444">
            <v>94.5</v>
          </cell>
          <cell r="G8444">
            <v>2.8848229999999999</v>
          </cell>
          <cell r="H8444">
            <v>2.250092</v>
          </cell>
          <cell r="I8444">
            <v>-0.16387209999999999</v>
          </cell>
          <cell r="J8444">
            <v>-6.7055100000000006E-2</v>
          </cell>
          <cell r="K8444">
            <v>0</v>
          </cell>
          <cell r="L8444">
            <v>6.7055100000000006E-2</v>
          </cell>
          <cell r="M8444">
            <v>0.16387209999999999</v>
          </cell>
          <cell r="N8444">
            <v>0.16387209999999999</v>
          </cell>
          <cell r="O8444">
            <v>1003</v>
          </cell>
        </row>
        <row r="8445">
          <cell r="A8445" t="str">
            <v>Residential</v>
          </cell>
          <cell r="B8445">
            <v>20</v>
          </cell>
          <cell r="C8445" t="str">
            <v>All</v>
          </cell>
          <cell r="D8445" t="str">
            <v>PCT</v>
          </cell>
          <cell r="E8445" t="str">
            <v>LCA: Kern</v>
          </cell>
          <cell r="F8445">
            <v>91.5</v>
          </cell>
          <cell r="G8445">
            <v>2.7610790000000001</v>
          </cell>
          <cell r="H8445">
            <v>3.0818240000000001</v>
          </cell>
          <cell r="I8445">
            <v>-0.1665546</v>
          </cell>
          <cell r="J8445">
            <v>-6.8152799999999999E-2</v>
          </cell>
          <cell r="K8445">
            <v>0</v>
          </cell>
          <cell r="L8445">
            <v>6.8152799999999999E-2</v>
          </cell>
          <cell r="M8445">
            <v>0.1665546</v>
          </cell>
          <cell r="N8445">
            <v>0.1665546</v>
          </cell>
          <cell r="O8445">
            <v>1003</v>
          </cell>
        </row>
        <row r="8446">
          <cell r="A8446" t="str">
            <v>Residential</v>
          </cell>
          <cell r="B8446">
            <v>21</v>
          </cell>
          <cell r="C8446" t="str">
            <v>All</v>
          </cell>
          <cell r="D8446" t="str">
            <v>PCT</v>
          </cell>
          <cell r="E8446" t="str">
            <v>LCA: Kern</v>
          </cell>
          <cell r="F8446">
            <v>88.5</v>
          </cell>
          <cell r="G8446">
            <v>2.3941650000000001</v>
          </cell>
          <cell r="H8446">
            <v>2.6660919999999999</v>
          </cell>
          <cell r="I8446">
            <v>-0.16337969999999999</v>
          </cell>
          <cell r="J8446">
            <v>-6.6853599999999999E-2</v>
          </cell>
          <cell r="K8446">
            <v>0</v>
          </cell>
          <cell r="L8446">
            <v>6.6853599999999999E-2</v>
          </cell>
          <cell r="M8446">
            <v>0.16337969999999999</v>
          </cell>
          <cell r="N8446">
            <v>0.16337969999999999</v>
          </cell>
          <cell r="O8446">
            <v>1003</v>
          </cell>
        </row>
        <row r="8447">
          <cell r="A8447" t="str">
            <v>Residential</v>
          </cell>
          <cell r="B8447">
            <v>22</v>
          </cell>
          <cell r="C8447" t="str">
            <v>All</v>
          </cell>
          <cell r="D8447" t="str">
            <v>PCT</v>
          </cell>
          <cell r="E8447" t="str">
            <v>LCA: Kern</v>
          </cell>
          <cell r="F8447">
            <v>85.5</v>
          </cell>
          <cell r="G8447">
            <v>2.0047229999999998</v>
          </cell>
          <cell r="H8447">
            <v>2.1759919999999999</v>
          </cell>
          <cell r="I8447">
            <v>-0.16161249999999999</v>
          </cell>
          <cell r="J8447">
            <v>-6.6130499999999995E-2</v>
          </cell>
          <cell r="K8447">
            <v>0</v>
          </cell>
          <cell r="L8447">
            <v>6.6130499999999995E-2</v>
          </cell>
          <cell r="M8447">
            <v>0.16161249999999999</v>
          </cell>
          <cell r="N8447">
            <v>0.16161249999999999</v>
          </cell>
          <cell r="O8447">
            <v>1003</v>
          </cell>
        </row>
        <row r="8448">
          <cell r="A8448" t="str">
            <v>Residential</v>
          </cell>
          <cell r="B8448">
            <v>23</v>
          </cell>
          <cell r="C8448" t="str">
            <v>All</v>
          </cell>
          <cell r="D8448" t="str">
            <v>PCT</v>
          </cell>
          <cell r="E8448" t="str">
            <v>LCA: Kern</v>
          </cell>
          <cell r="F8448">
            <v>82.5</v>
          </cell>
          <cell r="G8448">
            <v>1.6332690000000001</v>
          </cell>
          <cell r="H8448">
            <v>1.9061589999999999</v>
          </cell>
          <cell r="I8448">
            <v>-0.1597421</v>
          </cell>
          <cell r="J8448">
            <v>-6.5365199999999998E-2</v>
          </cell>
          <cell r="K8448">
            <v>0</v>
          </cell>
          <cell r="L8448">
            <v>6.5365199999999998E-2</v>
          </cell>
          <cell r="M8448">
            <v>0.1597421</v>
          </cell>
          <cell r="N8448">
            <v>0.1597421</v>
          </cell>
          <cell r="O8448">
            <v>1003</v>
          </cell>
        </row>
        <row r="8449">
          <cell r="A8449" t="str">
            <v>Residential</v>
          </cell>
          <cell r="B8449">
            <v>24</v>
          </cell>
          <cell r="C8449" t="str">
            <v>All</v>
          </cell>
          <cell r="D8449" t="str">
            <v>PCT</v>
          </cell>
          <cell r="E8449" t="str">
            <v>LCA: Kern</v>
          </cell>
          <cell r="F8449">
            <v>80</v>
          </cell>
          <cell r="G8449">
            <v>1.2379979999999999</v>
          </cell>
          <cell r="H8449">
            <v>1.2330350000000001</v>
          </cell>
          <cell r="I8449">
            <v>-0.1562634</v>
          </cell>
          <cell r="J8449">
            <v>-6.3941700000000004E-2</v>
          </cell>
          <cell r="K8449">
            <v>0</v>
          </cell>
          <cell r="L8449">
            <v>6.3941700000000004E-2</v>
          </cell>
          <cell r="M8449">
            <v>0.1562634</v>
          </cell>
          <cell r="N8449">
            <v>0.1562634</v>
          </cell>
          <cell r="O8449">
            <v>1003</v>
          </cell>
        </row>
        <row r="8450">
          <cell r="A8450" t="str">
            <v>Residential</v>
          </cell>
          <cell r="B8450">
            <v>1</v>
          </cell>
          <cell r="C8450" t="str">
            <v>All</v>
          </cell>
          <cell r="D8450" t="str">
            <v>PCT</v>
          </cell>
          <cell r="E8450" t="str">
            <v>LCA: Other</v>
          </cell>
          <cell r="F8450">
            <v>71.263400000000004</v>
          </cell>
          <cell r="G8450">
            <v>0.76448660000000002</v>
          </cell>
          <cell r="H8450">
            <v>0.83338400000000001</v>
          </cell>
          <cell r="I8450">
            <v>-0.1289824</v>
          </cell>
          <cell r="J8450">
            <v>-5.2778499999999999E-2</v>
          </cell>
          <cell r="K8450">
            <v>0</v>
          </cell>
          <cell r="L8450">
            <v>5.2778499999999999E-2</v>
          </cell>
          <cell r="M8450">
            <v>0.1289824</v>
          </cell>
          <cell r="N8450">
            <v>0.1289824</v>
          </cell>
          <cell r="O8450">
            <v>3470</v>
          </cell>
        </row>
        <row r="8451">
          <cell r="A8451" t="str">
            <v>Residential</v>
          </cell>
          <cell r="B8451">
            <v>2</v>
          </cell>
          <cell r="C8451" t="str">
            <v>All</v>
          </cell>
          <cell r="D8451" t="str">
            <v>PCT</v>
          </cell>
          <cell r="E8451" t="str">
            <v>LCA: Other</v>
          </cell>
          <cell r="F8451">
            <v>69.450100000000006</v>
          </cell>
          <cell r="G8451">
            <v>0.62675990000000004</v>
          </cell>
          <cell r="H8451">
            <v>0.6909438</v>
          </cell>
          <cell r="I8451">
            <v>-0.12766559999999999</v>
          </cell>
          <cell r="J8451">
            <v>-5.22397E-2</v>
          </cell>
          <cell r="K8451">
            <v>0</v>
          </cell>
          <cell r="L8451">
            <v>5.22397E-2</v>
          </cell>
          <cell r="M8451">
            <v>0.12766559999999999</v>
          </cell>
          <cell r="N8451">
            <v>0.12766559999999999</v>
          </cell>
          <cell r="O8451">
            <v>3470</v>
          </cell>
        </row>
        <row r="8452">
          <cell r="A8452" t="str">
            <v>Residential</v>
          </cell>
          <cell r="B8452">
            <v>3</v>
          </cell>
          <cell r="C8452" t="str">
            <v>All</v>
          </cell>
          <cell r="D8452" t="str">
            <v>PCT</v>
          </cell>
          <cell r="E8452" t="str">
            <v>LCA: Other</v>
          </cell>
          <cell r="F8452">
            <v>67.356099999999998</v>
          </cell>
          <cell r="G8452">
            <v>0.58091519999999996</v>
          </cell>
          <cell r="H8452">
            <v>0.56111409999999995</v>
          </cell>
          <cell r="I8452">
            <v>-0.12688679999999999</v>
          </cell>
          <cell r="J8452">
            <v>-5.1921000000000002E-2</v>
          </cell>
          <cell r="K8452">
            <v>0</v>
          </cell>
          <cell r="L8452">
            <v>5.1921000000000002E-2</v>
          </cell>
          <cell r="M8452">
            <v>0.12688679999999999</v>
          </cell>
          <cell r="N8452">
            <v>0.12688679999999999</v>
          </cell>
          <cell r="O8452">
            <v>3470</v>
          </cell>
        </row>
        <row r="8453">
          <cell r="A8453" t="str">
            <v>Residential</v>
          </cell>
          <cell r="B8453">
            <v>4</v>
          </cell>
          <cell r="C8453" t="str">
            <v>All</v>
          </cell>
          <cell r="D8453" t="str">
            <v>PCT</v>
          </cell>
          <cell r="E8453" t="str">
            <v>LCA: Other</v>
          </cell>
          <cell r="F8453">
            <v>66.856099999999998</v>
          </cell>
          <cell r="G8453">
            <v>0.58262959999999997</v>
          </cell>
          <cell r="H8453">
            <v>0.53234110000000001</v>
          </cell>
          <cell r="I8453">
            <v>-0.12657309999999999</v>
          </cell>
          <cell r="J8453">
            <v>-5.1792699999999997E-2</v>
          </cell>
          <cell r="K8453">
            <v>0</v>
          </cell>
          <cell r="L8453">
            <v>5.1792699999999997E-2</v>
          </cell>
          <cell r="M8453">
            <v>0.12657309999999999</v>
          </cell>
          <cell r="N8453">
            <v>0.12657309999999999</v>
          </cell>
          <cell r="O8453">
            <v>3470</v>
          </cell>
        </row>
        <row r="8454">
          <cell r="A8454" t="str">
            <v>Residential</v>
          </cell>
          <cell r="B8454">
            <v>5</v>
          </cell>
          <cell r="C8454" t="str">
            <v>All</v>
          </cell>
          <cell r="D8454" t="str">
            <v>PCT</v>
          </cell>
          <cell r="E8454" t="str">
            <v>LCA: Other</v>
          </cell>
          <cell r="F8454">
            <v>65.767099999999999</v>
          </cell>
          <cell r="G8454">
            <v>0.56443279999999996</v>
          </cell>
          <cell r="H8454">
            <v>0.56903680000000001</v>
          </cell>
          <cell r="I8454">
            <v>-0.1265386</v>
          </cell>
          <cell r="J8454">
            <v>-5.1778600000000001E-2</v>
          </cell>
          <cell r="K8454">
            <v>0</v>
          </cell>
          <cell r="L8454">
            <v>5.1778600000000001E-2</v>
          </cell>
          <cell r="M8454">
            <v>0.1265386</v>
          </cell>
          <cell r="N8454">
            <v>0.1265386</v>
          </cell>
          <cell r="O8454">
            <v>3470</v>
          </cell>
        </row>
        <row r="8455">
          <cell r="A8455" t="str">
            <v>Residential</v>
          </cell>
          <cell r="B8455">
            <v>6</v>
          </cell>
          <cell r="C8455" t="str">
            <v>All</v>
          </cell>
          <cell r="D8455" t="str">
            <v>PCT</v>
          </cell>
          <cell r="E8455" t="str">
            <v>LCA: Other</v>
          </cell>
          <cell r="F8455">
            <v>65.051400000000001</v>
          </cell>
          <cell r="G8455">
            <v>0.57740089999999999</v>
          </cell>
          <cell r="H8455">
            <v>0.59754940000000001</v>
          </cell>
          <cell r="I8455">
            <v>-0.12649659999999999</v>
          </cell>
          <cell r="J8455">
            <v>-5.1761399999999999E-2</v>
          </cell>
          <cell r="K8455">
            <v>0</v>
          </cell>
          <cell r="L8455">
            <v>5.1761399999999999E-2</v>
          </cell>
          <cell r="M8455">
            <v>0.12649659999999999</v>
          </cell>
          <cell r="N8455">
            <v>0.12649659999999999</v>
          </cell>
          <cell r="O8455">
            <v>3470</v>
          </cell>
        </row>
        <row r="8456">
          <cell r="A8456" t="str">
            <v>Residential</v>
          </cell>
          <cell r="B8456">
            <v>7</v>
          </cell>
          <cell r="C8456" t="str">
            <v>All</v>
          </cell>
          <cell r="D8456" t="str">
            <v>PCT</v>
          </cell>
          <cell r="E8456" t="str">
            <v>LCA: Other</v>
          </cell>
          <cell r="F8456">
            <v>64.705299999999994</v>
          </cell>
          <cell r="G8456">
            <v>0.71196040000000005</v>
          </cell>
          <cell r="H8456">
            <v>0.73794490000000001</v>
          </cell>
          <cell r="I8456">
            <v>-0.1267925</v>
          </cell>
          <cell r="J8456">
            <v>-5.1882499999999998E-2</v>
          </cell>
          <cell r="K8456">
            <v>0</v>
          </cell>
          <cell r="L8456">
            <v>5.1882499999999998E-2</v>
          </cell>
          <cell r="M8456">
            <v>0.1267925</v>
          </cell>
          <cell r="N8456">
            <v>0.1267925</v>
          </cell>
          <cell r="O8456">
            <v>3470</v>
          </cell>
        </row>
        <row r="8457">
          <cell r="A8457" t="str">
            <v>Residential</v>
          </cell>
          <cell r="B8457">
            <v>8</v>
          </cell>
          <cell r="C8457" t="str">
            <v>All</v>
          </cell>
          <cell r="D8457" t="str">
            <v>PCT</v>
          </cell>
          <cell r="E8457" t="str">
            <v>LCA: Other</v>
          </cell>
          <cell r="F8457">
            <v>66.0749</v>
          </cell>
          <cell r="G8457">
            <v>0.87172070000000001</v>
          </cell>
          <cell r="H8457">
            <v>0.87271500000000002</v>
          </cell>
          <cell r="I8457">
            <v>-0.12832959999999999</v>
          </cell>
          <cell r="J8457">
            <v>-5.25114E-2</v>
          </cell>
          <cell r="K8457">
            <v>0</v>
          </cell>
          <cell r="L8457">
            <v>5.25114E-2</v>
          </cell>
          <cell r="M8457">
            <v>0.12832959999999999</v>
          </cell>
          <cell r="N8457">
            <v>0.12832959999999999</v>
          </cell>
          <cell r="O8457">
            <v>3470</v>
          </cell>
        </row>
        <row r="8458">
          <cell r="A8458" t="str">
            <v>Residential</v>
          </cell>
          <cell r="B8458">
            <v>9</v>
          </cell>
          <cell r="C8458" t="str">
            <v>All</v>
          </cell>
          <cell r="D8458" t="str">
            <v>PCT</v>
          </cell>
          <cell r="E8458" t="str">
            <v>LCA: Other</v>
          </cell>
          <cell r="F8458">
            <v>69.819699999999997</v>
          </cell>
          <cell r="G8458">
            <v>0.84300750000000002</v>
          </cell>
          <cell r="H8458">
            <v>0.82675730000000003</v>
          </cell>
          <cell r="I8458">
            <v>-0.1309688</v>
          </cell>
          <cell r="J8458">
            <v>-5.3591399999999997E-2</v>
          </cell>
          <cell r="K8458">
            <v>0</v>
          </cell>
          <cell r="L8458">
            <v>5.3591399999999997E-2</v>
          </cell>
          <cell r="M8458">
            <v>0.1309688</v>
          </cell>
          <cell r="N8458">
            <v>0.1309688</v>
          </cell>
          <cell r="O8458">
            <v>3470</v>
          </cell>
        </row>
        <row r="8459">
          <cell r="A8459" t="str">
            <v>Residential</v>
          </cell>
          <cell r="B8459">
            <v>10</v>
          </cell>
          <cell r="C8459" t="str">
            <v>All</v>
          </cell>
          <cell r="D8459" t="str">
            <v>PCT</v>
          </cell>
          <cell r="E8459" t="str">
            <v>LCA: Other</v>
          </cell>
          <cell r="F8459">
            <v>75.290599999999998</v>
          </cell>
          <cell r="G8459">
            <v>0.85609480000000004</v>
          </cell>
          <cell r="H8459">
            <v>0.73126159999999996</v>
          </cell>
          <cell r="I8459">
            <v>-0.13515460000000001</v>
          </cell>
          <cell r="J8459">
            <v>-5.5304199999999998E-2</v>
          </cell>
          <cell r="K8459">
            <v>0</v>
          </cell>
          <cell r="L8459">
            <v>5.5304199999999998E-2</v>
          </cell>
          <cell r="M8459">
            <v>0.13515460000000001</v>
          </cell>
          <cell r="N8459">
            <v>0.13515460000000001</v>
          </cell>
          <cell r="O8459">
            <v>3470</v>
          </cell>
        </row>
        <row r="8460">
          <cell r="A8460" t="str">
            <v>Residential</v>
          </cell>
          <cell r="B8460">
            <v>11</v>
          </cell>
          <cell r="C8460" t="str">
            <v>All</v>
          </cell>
          <cell r="D8460" t="str">
            <v>PCT</v>
          </cell>
          <cell r="E8460" t="str">
            <v>LCA: Other</v>
          </cell>
          <cell r="F8460">
            <v>80.071299999999994</v>
          </cell>
          <cell r="G8460">
            <v>0.87500690000000003</v>
          </cell>
          <cell r="H8460">
            <v>1.0794809999999999</v>
          </cell>
          <cell r="I8460">
            <v>-0.1348818</v>
          </cell>
          <cell r="J8460">
            <v>-5.5192499999999999E-2</v>
          </cell>
          <cell r="K8460">
            <v>0</v>
          </cell>
          <cell r="L8460">
            <v>5.5192499999999999E-2</v>
          </cell>
          <cell r="M8460">
            <v>0.1348818</v>
          </cell>
          <cell r="N8460">
            <v>0.1348818</v>
          </cell>
          <cell r="O8460">
            <v>3470</v>
          </cell>
        </row>
        <row r="8461">
          <cell r="A8461" t="str">
            <v>Residential</v>
          </cell>
          <cell r="B8461">
            <v>12</v>
          </cell>
          <cell r="C8461" t="str">
            <v>All</v>
          </cell>
          <cell r="D8461" t="str">
            <v>PCT</v>
          </cell>
          <cell r="E8461" t="str">
            <v>LCA: Other</v>
          </cell>
          <cell r="F8461">
            <v>84.042199999999994</v>
          </cell>
          <cell r="G8461">
            <v>1.0502389999999999</v>
          </cell>
          <cell r="H8461">
            <v>1.0714220000000001</v>
          </cell>
          <cell r="I8461">
            <v>-0.13562779999999999</v>
          </cell>
          <cell r="J8461">
            <v>-5.54978E-2</v>
          </cell>
          <cell r="K8461">
            <v>0</v>
          </cell>
          <cell r="L8461">
            <v>5.54978E-2</v>
          </cell>
          <cell r="M8461">
            <v>0.13562779999999999</v>
          </cell>
          <cell r="N8461">
            <v>0.13562779999999999</v>
          </cell>
          <cell r="O8461">
            <v>3470</v>
          </cell>
        </row>
        <row r="8462">
          <cell r="A8462" t="str">
            <v>Residential</v>
          </cell>
          <cell r="B8462">
            <v>13</v>
          </cell>
          <cell r="C8462" t="str">
            <v>All</v>
          </cell>
          <cell r="D8462" t="str">
            <v>PCT</v>
          </cell>
          <cell r="E8462" t="str">
            <v>LCA: Other</v>
          </cell>
          <cell r="F8462">
            <v>87.513099999999994</v>
          </cell>
          <cell r="G8462">
            <v>1.208272</v>
          </cell>
          <cell r="H8462">
            <v>1.1334880000000001</v>
          </cell>
          <cell r="I8462">
            <v>-0.1382072</v>
          </cell>
          <cell r="J8462">
            <v>-5.6553300000000001E-2</v>
          </cell>
          <cell r="K8462">
            <v>0</v>
          </cell>
          <cell r="L8462">
            <v>5.6553300000000001E-2</v>
          </cell>
          <cell r="M8462">
            <v>0.1382072</v>
          </cell>
          <cell r="N8462">
            <v>0.1382072</v>
          </cell>
          <cell r="O8462">
            <v>3470</v>
          </cell>
        </row>
        <row r="8463">
          <cell r="A8463" t="str">
            <v>Residential</v>
          </cell>
          <cell r="B8463">
            <v>14</v>
          </cell>
          <cell r="C8463" t="str">
            <v>All</v>
          </cell>
          <cell r="D8463" t="str">
            <v>PCT</v>
          </cell>
          <cell r="E8463" t="str">
            <v>LCA: Other</v>
          </cell>
          <cell r="F8463">
            <v>90.801100000000005</v>
          </cell>
          <cell r="G8463">
            <v>1.448283</v>
          </cell>
          <cell r="H8463">
            <v>1.2476020000000001</v>
          </cell>
          <cell r="I8463">
            <v>-0.13947290000000001</v>
          </cell>
          <cell r="J8463">
            <v>-5.7071200000000002E-2</v>
          </cell>
          <cell r="K8463">
            <v>0</v>
          </cell>
          <cell r="L8463">
            <v>5.7071200000000002E-2</v>
          </cell>
          <cell r="M8463">
            <v>0.13947290000000001</v>
          </cell>
          <cell r="N8463">
            <v>0.13947290000000001</v>
          </cell>
          <cell r="O8463">
            <v>3470</v>
          </cell>
        </row>
        <row r="8464">
          <cell r="A8464" t="str">
            <v>Residential</v>
          </cell>
          <cell r="B8464">
            <v>15</v>
          </cell>
          <cell r="C8464" t="str">
            <v>All</v>
          </cell>
          <cell r="D8464" t="str">
            <v>PCT</v>
          </cell>
          <cell r="E8464" t="str">
            <v>LCA: Other</v>
          </cell>
          <cell r="F8464">
            <v>93.744799999999998</v>
          </cell>
          <cell r="G8464">
            <v>1.6098710000000001</v>
          </cell>
          <cell r="H8464">
            <v>1.6596770000000001</v>
          </cell>
          <cell r="I8464">
            <v>-0.1419668</v>
          </cell>
          <cell r="J8464">
            <v>-5.8091700000000003E-2</v>
          </cell>
          <cell r="K8464">
            <v>0</v>
          </cell>
          <cell r="L8464">
            <v>5.8091700000000003E-2</v>
          </cell>
          <cell r="M8464">
            <v>0.1419668</v>
          </cell>
          <cell r="N8464">
            <v>0.1419668</v>
          </cell>
          <cell r="O8464">
            <v>3470</v>
          </cell>
        </row>
        <row r="8465">
          <cell r="A8465" t="str">
            <v>Residential</v>
          </cell>
          <cell r="B8465">
            <v>16</v>
          </cell>
          <cell r="C8465" t="str">
            <v>All</v>
          </cell>
          <cell r="D8465" t="str">
            <v>PCT</v>
          </cell>
          <cell r="E8465" t="str">
            <v>LCA: Other</v>
          </cell>
          <cell r="F8465">
            <v>95.215699999999998</v>
          </cell>
          <cell r="G8465">
            <v>1.8070269999999999</v>
          </cell>
          <cell r="H8465">
            <v>2.1400969999999999</v>
          </cell>
          <cell r="I8465">
            <v>-0.15116160000000001</v>
          </cell>
          <cell r="J8465">
            <v>-6.1854100000000002E-2</v>
          </cell>
          <cell r="K8465">
            <v>0</v>
          </cell>
          <cell r="L8465">
            <v>6.1854100000000002E-2</v>
          </cell>
          <cell r="M8465">
            <v>0.15116160000000001</v>
          </cell>
          <cell r="N8465">
            <v>0.15116160000000001</v>
          </cell>
          <cell r="O8465">
            <v>3470</v>
          </cell>
        </row>
        <row r="8466">
          <cell r="A8466" t="str">
            <v>Residential</v>
          </cell>
          <cell r="B8466">
            <v>17</v>
          </cell>
          <cell r="C8466" t="str">
            <v>All</v>
          </cell>
          <cell r="D8466" t="str">
            <v>PCT</v>
          </cell>
          <cell r="E8466" t="str">
            <v>LCA: Other</v>
          </cell>
          <cell r="F8466">
            <v>96</v>
          </cell>
          <cell r="G8466">
            <v>2.1618360000000001</v>
          </cell>
          <cell r="H8466">
            <v>1.7754319999999999</v>
          </cell>
          <cell r="I8466">
            <v>-0.15555450000000001</v>
          </cell>
          <cell r="J8466">
            <v>-6.3651700000000005E-2</v>
          </cell>
          <cell r="K8466">
            <v>0</v>
          </cell>
          <cell r="L8466">
            <v>6.3651700000000005E-2</v>
          </cell>
          <cell r="M8466">
            <v>0.15555450000000001</v>
          </cell>
          <cell r="N8466">
            <v>0.15555450000000001</v>
          </cell>
          <cell r="O8466">
            <v>3470</v>
          </cell>
        </row>
        <row r="8467">
          <cell r="A8467" t="str">
            <v>Residential</v>
          </cell>
          <cell r="B8467">
            <v>18</v>
          </cell>
          <cell r="C8467" t="str">
            <v>All</v>
          </cell>
          <cell r="D8467" t="str">
            <v>PCT</v>
          </cell>
          <cell r="E8467" t="str">
            <v>LCA: Other</v>
          </cell>
          <cell r="F8467">
            <v>96.184799999999996</v>
          </cell>
          <cell r="G8467">
            <v>2.4281090000000001</v>
          </cell>
          <cell r="H8467">
            <v>2.0701800000000001</v>
          </cell>
          <cell r="I8467">
            <v>-0.15733559999999999</v>
          </cell>
          <cell r="J8467">
            <v>-6.4380400000000004E-2</v>
          </cell>
          <cell r="K8467">
            <v>0</v>
          </cell>
          <cell r="L8467">
            <v>6.4380400000000004E-2</v>
          </cell>
          <cell r="M8467">
            <v>0.15733559999999999</v>
          </cell>
          <cell r="N8467">
            <v>0.15733559999999999</v>
          </cell>
          <cell r="O8467">
            <v>3470</v>
          </cell>
        </row>
        <row r="8468">
          <cell r="A8468" t="str">
            <v>Residential</v>
          </cell>
          <cell r="B8468">
            <v>19</v>
          </cell>
          <cell r="C8468" t="str">
            <v>All</v>
          </cell>
          <cell r="D8468" t="str">
            <v>PCT</v>
          </cell>
          <cell r="E8468" t="str">
            <v>LCA: Other</v>
          </cell>
          <cell r="F8468">
            <v>95.1267</v>
          </cell>
          <cell r="G8468">
            <v>2.3656350000000002</v>
          </cell>
          <cell r="H8468">
            <v>2.0586410000000002</v>
          </cell>
          <cell r="I8468">
            <v>-0.1435921</v>
          </cell>
          <cell r="J8468">
            <v>-5.8756700000000002E-2</v>
          </cell>
          <cell r="K8468">
            <v>0</v>
          </cell>
          <cell r="L8468">
            <v>5.8756700000000002E-2</v>
          </cell>
          <cell r="M8468">
            <v>0.1435921</v>
          </cell>
          <cell r="N8468">
            <v>0.1435921</v>
          </cell>
          <cell r="O8468">
            <v>3470</v>
          </cell>
        </row>
        <row r="8469">
          <cell r="A8469" t="str">
            <v>Residential</v>
          </cell>
          <cell r="B8469">
            <v>20</v>
          </cell>
          <cell r="C8469" t="str">
            <v>All</v>
          </cell>
          <cell r="D8469" t="str">
            <v>PCT</v>
          </cell>
          <cell r="E8469" t="str">
            <v>LCA: Other</v>
          </cell>
          <cell r="F8469">
            <v>91.815200000000004</v>
          </cell>
          <cell r="G8469">
            <v>2.3506429999999998</v>
          </cell>
          <cell r="H8469">
            <v>2.5505550000000001</v>
          </cell>
          <cell r="I8469">
            <v>-0.14635880000000001</v>
          </cell>
          <cell r="J8469">
            <v>-5.9888900000000002E-2</v>
          </cell>
          <cell r="K8469">
            <v>0</v>
          </cell>
          <cell r="L8469">
            <v>5.9888900000000002E-2</v>
          </cell>
          <cell r="M8469">
            <v>0.14635880000000001</v>
          </cell>
          <cell r="N8469">
            <v>0.14635880000000001</v>
          </cell>
          <cell r="O8469">
            <v>3470</v>
          </cell>
        </row>
        <row r="8470">
          <cell r="A8470" t="str">
            <v>Residential</v>
          </cell>
          <cell r="B8470">
            <v>21</v>
          </cell>
          <cell r="C8470" t="str">
            <v>All</v>
          </cell>
          <cell r="D8470" t="str">
            <v>PCT</v>
          </cell>
          <cell r="E8470" t="str">
            <v>LCA: Other</v>
          </cell>
          <cell r="F8470">
            <v>87.088999999999999</v>
          </cell>
          <cell r="G8470">
            <v>1.993438</v>
          </cell>
          <cell r="H8470">
            <v>2.6390989999999999</v>
          </cell>
          <cell r="I8470">
            <v>-0.143758</v>
          </cell>
          <cell r="J8470">
            <v>-5.8824599999999998E-2</v>
          </cell>
          <cell r="K8470">
            <v>0</v>
          </cell>
          <cell r="L8470">
            <v>5.8824599999999998E-2</v>
          </cell>
          <cell r="M8470">
            <v>0.143758</v>
          </cell>
          <cell r="N8470">
            <v>0.143758</v>
          </cell>
          <cell r="O8470">
            <v>3470</v>
          </cell>
        </row>
        <row r="8471">
          <cell r="A8471" t="str">
            <v>Residential</v>
          </cell>
          <cell r="B8471">
            <v>22</v>
          </cell>
          <cell r="C8471" t="str">
            <v>All</v>
          </cell>
          <cell r="D8471" t="str">
            <v>PCT</v>
          </cell>
          <cell r="E8471" t="str">
            <v>LCA: Other</v>
          </cell>
          <cell r="F8471">
            <v>83.462299999999999</v>
          </cell>
          <cell r="G8471">
            <v>1.61063</v>
          </cell>
          <cell r="H8471">
            <v>1.8730059999999999</v>
          </cell>
          <cell r="I8471">
            <v>-0.1427157</v>
          </cell>
          <cell r="J8471">
            <v>-5.8398100000000001E-2</v>
          </cell>
          <cell r="K8471">
            <v>0</v>
          </cell>
          <cell r="L8471">
            <v>5.8398100000000001E-2</v>
          </cell>
          <cell r="M8471">
            <v>0.1427157</v>
          </cell>
          <cell r="N8471">
            <v>0.1427157</v>
          </cell>
          <cell r="O8471">
            <v>3470</v>
          </cell>
        </row>
        <row r="8472">
          <cell r="A8472" t="str">
            <v>Residential</v>
          </cell>
          <cell r="B8472">
            <v>23</v>
          </cell>
          <cell r="C8472" t="str">
            <v>All</v>
          </cell>
          <cell r="D8472" t="str">
            <v>PCT</v>
          </cell>
          <cell r="E8472" t="str">
            <v>LCA: Other</v>
          </cell>
          <cell r="F8472">
            <v>80.773799999999994</v>
          </cell>
          <cell r="G8472">
            <v>1.2302489999999999</v>
          </cell>
          <cell r="H8472">
            <v>1.2485759999999999</v>
          </cell>
          <cell r="I8472">
            <v>-0.1396809</v>
          </cell>
          <cell r="J8472">
            <v>-5.71563E-2</v>
          </cell>
          <cell r="K8472">
            <v>0</v>
          </cell>
          <cell r="L8472">
            <v>5.71563E-2</v>
          </cell>
          <cell r="M8472">
            <v>0.1396809</v>
          </cell>
          <cell r="N8472">
            <v>0.1396809</v>
          </cell>
          <cell r="O8472">
            <v>3470</v>
          </cell>
        </row>
        <row r="8473">
          <cell r="A8473" t="str">
            <v>Residential</v>
          </cell>
          <cell r="B8473">
            <v>24</v>
          </cell>
          <cell r="C8473" t="str">
            <v>All</v>
          </cell>
          <cell r="D8473" t="str">
            <v>PCT</v>
          </cell>
          <cell r="E8473" t="str">
            <v>LCA: Other</v>
          </cell>
          <cell r="F8473">
            <v>78.744799999999998</v>
          </cell>
          <cell r="G8473">
            <v>1.04616</v>
          </cell>
          <cell r="H8473">
            <v>0.91191659999999997</v>
          </cell>
          <cell r="I8473">
            <v>-0.1381058</v>
          </cell>
          <cell r="J8473">
            <v>-5.6511800000000001E-2</v>
          </cell>
          <cell r="K8473">
            <v>0</v>
          </cell>
          <cell r="L8473">
            <v>5.6511800000000001E-2</v>
          </cell>
          <cell r="M8473">
            <v>0.1381058</v>
          </cell>
          <cell r="N8473">
            <v>0.1381058</v>
          </cell>
          <cell r="O8473">
            <v>3470</v>
          </cell>
        </row>
        <row r="8474">
          <cell r="A8474" t="str">
            <v>Residential</v>
          </cell>
          <cell r="B8474">
            <v>1</v>
          </cell>
          <cell r="C8474" t="str">
            <v>All</v>
          </cell>
          <cell r="D8474" t="str">
            <v>PCT</v>
          </cell>
          <cell r="E8474" t="str">
            <v>LCA: Sierra</v>
          </cell>
          <cell r="F8474">
            <v>61.901499999999999</v>
          </cell>
          <cell r="G8474">
            <v>0.45979120000000001</v>
          </cell>
          <cell r="H8474">
            <v>0.58729690000000001</v>
          </cell>
          <cell r="I8474">
            <v>-0.20758940000000001</v>
          </cell>
          <cell r="J8474">
            <v>-8.4943900000000003E-2</v>
          </cell>
          <cell r="K8474">
            <v>0</v>
          </cell>
          <cell r="L8474">
            <v>8.4943900000000003E-2</v>
          </cell>
          <cell r="M8474">
            <v>0.20758940000000001</v>
          </cell>
          <cell r="N8474">
            <v>0.20758940000000001</v>
          </cell>
          <cell r="O8474">
            <v>1136</v>
          </cell>
        </row>
        <row r="8475">
          <cell r="A8475" t="str">
            <v>Residential</v>
          </cell>
          <cell r="B8475">
            <v>2</v>
          </cell>
          <cell r="C8475" t="str">
            <v>All</v>
          </cell>
          <cell r="D8475" t="str">
            <v>PCT</v>
          </cell>
          <cell r="E8475" t="str">
            <v>LCA: Sierra</v>
          </cell>
          <cell r="F8475">
            <v>61.191299999999998</v>
          </cell>
          <cell r="G8475">
            <v>0.45427909999999999</v>
          </cell>
          <cell r="H8475">
            <v>0.49366520000000003</v>
          </cell>
          <cell r="I8475">
            <v>-0.2064146</v>
          </cell>
          <cell r="J8475">
            <v>-8.4463200000000002E-2</v>
          </cell>
          <cell r="K8475">
            <v>0</v>
          </cell>
          <cell r="L8475">
            <v>8.4463200000000002E-2</v>
          </cell>
          <cell r="M8475">
            <v>0.2064146</v>
          </cell>
          <cell r="N8475">
            <v>0.2064146</v>
          </cell>
          <cell r="O8475">
            <v>1136</v>
          </cell>
        </row>
        <row r="8476">
          <cell r="A8476" t="str">
            <v>Residential</v>
          </cell>
          <cell r="B8476">
            <v>3</v>
          </cell>
          <cell r="C8476" t="str">
            <v>All</v>
          </cell>
          <cell r="D8476" t="str">
            <v>PCT</v>
          </cell>
          <cell r="E8476" t="str">
            <v>LCA: Sierra</v>
          </cell>
          <cell r="F8476">
            <v>59.840899999999998</v>
          </cell>
          <cell r="G8476">
            <v>0.43404209999999999</v>
          </cell>
          <cell r="H8476">
            <v>0.4717479</v>
          </cell>
          <cell r="I8476">
            <v>-0.205627</v>
          </cell>
          <cell r="J8476">
            <v>-8.4140900000000005E-2</v>
          </cell>
          <cell r="K8476">
            <v>0</v>
          </cell>
          <cell r="L8476">
            <v>8.4140900000000005E-2</v>
          </cell>
          <cell r="M8476">
            <v>0.205627</v>
          </cell>
          <cell r="N8476">
            <v>0.205627</v>
          </cell>
          <cell r="O8476">
            <v>1136</v>
          </cell>
        </row>
        <row r="8477">
          <cell r="A8477" t="str">
            <v>Residential</v>
          </cell>
          <cell r="B8477">
            <v>4</v>
          </cell>
          <cell r="C8477" t="str">
            <v>All</v>
          </cell>
          <cell r="D8477" t="str">
            <v>PCT</v>
          </cell>
          <cell r="E8477" t="str">
            <v>LCA: Sierra</v>
          </cell>
          <cell r="F8477">
            <v>60.200699999999998</v>
          </cell>
          <cell r="G8477">
            <v>0.4468319</v>
          </cell>
          <cell r="H8477">
            <v>0.51348329999999998</v>
          </cell>
          <cell r="I8477">
            <v>-0.20538049999999999</v>
          </cell>
          <cell r="J8477">
            <v>-8.4040000000000004E-2</v>
          </cell>
          <cell r="K8477">
            <v>0</v>
          </cell>
          <cell r="L8477">
            <v>8.4040000000000004E-2</v>
          </cell>
          <cell r="M8477">
            <v>0.20538049999999999</v>
          </cell>
          <cell r="N8477">
            <v>0.20538049999999999</v>
          </cell>
          <cell r="O8477">
            <v>1136</v>
          </cell>
        </row>
        <row r="8478">
          <cell r="A8478" t="str">
            <v>Residential</v>
          </cell>
          <cell r="B8478">
            <v>5</v>
          </cell>
          <cell r="C8478" t="str">
            <v>All</v>
          </cell>
          <cell r="D8478" t="str">
            <v>PCT</v>
          </cell>
          <cell r="E8478" t="str">
            <v>LCA: Sierra</v>
          </cell>
          <cell r="F8478">
            <v>60.560600000000001</v>
          </cell>
          <cell r="G8478">
            <v>0.50005370000000005</v>
          </cell>
          <cell r="H8478">
            <v>0.56145650000000002</v>
          </cell>
          <cell r="I8478">
            <v>-0.20570749999999999</v>
          </cell>
          <cell r="J8478">
            <v>-8.4173799999999993E-2</v>
          </cell>
          <cell r="K8478">
            <v>0</v>
          </cell>
          <cell r="L8478">
            <v>8.4173799999999993E-2</v>
          </cell>
          <cell r="M8478">
            <v>0.20570749999999999</v>
          </cell>
          <cell r="N8478">
            <v>0.20570749999999999</v>
          </cell>
          <cell r="O8478">
            <v>1136</v>
          </cell>
        </row>
        <row r="8479">
          <cell r="A8479" t="str">
            <v>Residential</v>
          </cell>
          <cell r="B8479">
            <v>6</v>
          </cell>
          <cell r="C8479" t="str">
            <v>All</v>
          </cell>
          <cell r="D8479" t="str">
            <v>PCT</v>
          </cell>
          <cell r="E8479" t="str">
            <v>LCA: Sierra</v>
          </cell>
          <cell r="F8479">
            <v>60.060600000000001</v>
          </cell>
          <cell r="G8479">
            <v>0.58389990000000003</v>
          </cell>
          <cell r="H8479">
            <v>0.7233465</v>
          </cell>
          <cell r="I8479">
            <v>-0.20589460000000001</v>
          </cell>
          <cell r="J8479">
            <v>-8.4250400000000003E-2</v>
          </cell>
          <cell r="K8479">
            <v>0</v>
          </cell>
          <cell r="L8479">
            <v>8.4250400000000003E-2</v>
          </cell>
          <cell r="M8479">
            <v>0.20589460000000001</v>
          </cell>
          <cell r="N8479">
            <v>0.20589460000000001</v>
          </cell>
          <cell r="O8479">
            <v>1136</v>
          </cell>
        </row>
        <row r="8480">
          <cell r="A8480" t="str">
            <v>Residential</v>
          </cell>
          <cell r="B8480">
            <v>7</v>
          </cell>
          <cell r="C8480" t="str">
            <v>All</v>
          </cell>
          <cell r="D8480" t="str">
            <v>PCT</v>
          </cell>
          <cell r="E8480" t="str">
            <v>LCA: Sierra</v>
          </cell>
          <cell r="F8480">
            <v>59.700699999999998</v>
          </cell>
          <cell r="G8480">
            <v>0.68765810000000005</v>
          </cell>
          <cell r="H8480">
            <v>0.82148500000000002</v>
          </cell>
          <cell r="I8480">
            <v>-0.20887330000000001</v>
          </cell>
          <cell r="J8480">
            <v>-8.5469299999999998E-2</v>
          </cell>
          <cell r="K8480">
            <v>0</v>
          </cell>
          <cell r="L8480">
            <v>8.5469299999999998E-2</v>
          </cell>
          <cell r="M8480">
            <v>0.20887330000000001</v>
          </cell>
          <cell r="N8480">
            <v>0.20887330000000001</v>
          </cell>
          <cell r="O8480">
            <v>1136</v>
          </cell>
        </row>
        <row r="8481">
          <cell r="A8481" t="str">
            <v>Residential</v>
          </cell>
          <cell r="B8481">
            <v>8</v>
          </cell>
          <cell r="C8481" t="str">
            <v>All</v>
          </cell>
          <cell r="D8481" t="str">
            <v>PCT</v>
          </cell>
          <cell r="E8481" t="str">
            <v>LCA: Sierra</v>
          </cell>
          <cell r="F8481">
            <v>62.130699999999997</v>
          </cell>
          <cell r="G8481">
            <v>0.72711479999999995</v>
          </cell>
          <cell r="H8481">
            <v>0.81699690000000003</v>
          </cell>
          <cell r="I8481">
            <v>-0.2087551</v>
          </cell>
          <cell r="J8481">
            <v>-8.5420899999999994E-2</v>
          </cell>
          <cell r="K8481">
            <v>0</v>
          </cell>
          <cell r="L8481">
            <v>8.5420899999999994E-2</v>
          </cell>
          <cell r="M8481">
            <v>0.2087551</v>
          </cell>
          <cell r="N8481">
            <v>0.2087551</v>
          </cell>
          <cell r="O8481">
            <v>1136</v>
          </cell>
        </row>
        <row r="8482">
          <cell r="A8482" t="str">
            <v>Residential</v>
          </cell>
          <cell r="B8482">
            <v>9</v>
          </cell>
          <cell r="C8482" t="str">
            <v>All</v>
          </cell>
          <cell r="D8482" t="str">
            <v>PCT</v>
          </cell>
          <cell r="E8482" t="str">
            <v>LCA: Sierra</v>
          </cell>
          <cell r="F8482">
            <v>70.7898</v>
          </cell>
          <cell r="G8482">
            <v>0.88938309999999998</v>
          </cell>
          <cell r="H8482">
            <v>0.99081699999999995</v>
          </cell>
          <cell r="I8482">
            <v>-0.21270919999999999</v>
          </cell>
          <cell r="J8482">
            <v>-8.7038900000000002E-2</v>
          </cell>
          <cell r="K8482">
            <v>0</v>
          </cell>
          <cell r="L8482">
            <v>8.7038900000000002E-2</v>
          </cell>
          <cell r="M8482">
            <v>0.21270919999999999</v>
          </cell>
          <cell r="N8482">
            <v>0.21270919999999999</v>
          </cell>
          <cell r="O8482">
            <v>1136</v>
          </cell>
        </row>
        <row r="8483">
          <cell r="A8483" t="str">
            <v>Residential</v>
          </cell>
          <cell r="B8483">
            <v>10</v>
          </cell>
          <cell r="C8483" t="str">
            <v>All</v>
          </cell>
          <cell r="D8483" t="str">
            <v>PCT</v>
          </cell>
          <cell r="E8483" t="str">
            <v>LCA: Sierra</v>
          </cell>
          <cell r="F8483">
            <v>80.159099999999995</v>
          </cell>
          <cell r="G8483">
            <v>0.70317649999999998</v>
          </cell>
          <cell r="H8483">
            <v>0.72257099999999996</v>
          </cell>
          <cell r="I8483">
            <v>-0.21802640000000001</v>
          </cell>
          <cell r="J8483">
            <v>-8.9214600000000005E-2</v>
          </cell>
          <cell r="K8483">
            <v>0</v>
          </cell>
          <cell r="L8483">
            <v>8.9214600000000005E-2</v>
          </cell>
          <cell r="M8483">
            <v>0.21802640000000001</v>
          </cell>
          <cell r="N8483">
            <v>0.21802640000000001</v>
          </cell>
          <cell r="O8483">
            <v>1136</v>
          </cell>
        </row>
        <row r="8484">
          <cell r="A8484" t="str">
            <v>Residential</v>
          </cell>
          <cell r="B8484">
            <v>11</v>
          </cell>
          <cell r="C8484" t="str">
            <v>All</v>
          </cell>
          <cell r="D8484" t="str">
            <v>PCT</v>
          </cell>
          <cell r="E8484" t="str">
            <v>LCA: Sierra</v>
          </cell>
          <cell r="F8484">
            <v>85.729200000000006</v>
          </cell>
          <cell r="G8484">
            <v>0.6318397</v>
          </cell>
          <cell r="H8484">
            <v>0.58609140000000004</v>
          </cell>
          <cell r="I8484">
            <v>-0.22590270000000001</v>
          </cell>
          <cell r="J8484">
            <v>-9.2437599999999995E-2</v>
          </cell>
          <cell r="K8484">
            <v>0</v>
          </cell>
          <cell r="L8484">
            <v>9.2437599999999995E-2</v>
          </cell>
          <cell r="M8484">
            <v>0.22590270000000001</v>
          </cell>
          <cell r="N8484">
            <v>0.22590270000000001</v>
          </cell>
          <cell r="O8484">
            <v>1136</v>
          </cell>
        </row>
        <row r="8485">
          <cell r="A8485" t="str">
            <v>Residential</v>
          </cell>
          <cell r="B8485">
            <v>12</v>
          </cell>
          <cell r="C8485" t="str">
            <v>All</v>
          </cell>
          <cell r="D8485" t="str">
            <v>PCT</v>
          </cell>
          <cell r="E8485" t="str">
            <v>LCA: Sierra</v>
          </cell>
          <cell r="F8485">
            <v>88.009500000000003</v>
          </cell>
          <cell r="G8485">
            <v>0.68854459999999995</v>
          </cell>
          <cell r="H8485">
            <v>0.58763620000000005</v>
          </cell>
          <cell r="I8485">
            <v>-0.25544139999999999</v>
          </cell>
          <cell r="J8485">
            <v>-0.1045246</v>
          </cell>
          <cell r="K8485">
            <v>0</v>
          </cell>
          <cell r="L8485">
            <v>0.1045246</v>
          </cell>
          <cell r="M8485">
            <v>0.25544139999999999</v>
          </cell>
          <cell r="N8485">
            <v>0.25544139999999999</v>
          </cell>
          <cell r="O8485">
            <v>1136</v>
          </cell>
        </row>
        <row r="8486">
          <cell r="A8486" t="str">
            <v>Residential</v>
          </cell>
          <cell r="B8486">
            <v>13</v>
          </cell>
          <cell r="C8486" t="str">
            <v>All</v>
          </cell>
          <cell r="D8486" t="str">
            <v>PCT</v>
          </cell>
          <cell r="E8486" t="str">
            <v>LCA: Sierra</v>
          </cell>
          <cell r="F8486">
            <v>90.219700000000003</v>
          </cell>
          <cell r="G8486">
            <v>0.71970420000000002</v>
          </cell>
          <cell r="H8486">
            <v>0.86000220000000005</v>
          </cell>
          <cell r="I8486">
            <v>-0.2558357</v>
          </cell>
          <cell r="J8486">
            <v>-0.1046859</v>
          </cell>
          <cell r="K8486">
            <v>0</v>
          </cell>
          <cell r="L8486">
            <v>0.1046859</v>
          </cell>
          <cell r="M8486">
            <v>0.2558357</v>
          </cell>
          <cell r="N8486">
            <v>0.2558357</v>
          </cell>
          <cell r="O8486">
            <v>1136</v>
          </cell>
        </row>
        <row r="8487">
          <cell r="A8487" t="str">
            <v>Residential</v>
          </cell>
          <cell r="B8487">
            <v>14</v>
          </cell>
          <cell r="C8487" t="str">
            <v>All</v>
          </cell>
          <cell r="D8487" t="str">
            <v>PCT</v>
          </cell>
          <cell r="E8487" t="str">
            <v>LCA: Sierra</v>
          </cell>
          <cell r="F8487">
            <v>91.429900000000004</v>
          </cell>
          <cell r="G8487">
            <v>1.099558</v>
          </cell>
          <cell r="H8487">
            <v>1.0280959999999999</v>
          </cell>
          <cell r="I8487">
            <v>-0.3045505</v>
          </cell>
          <cell r="J8487">
            <v>-0.1246196</v>
          </cell>
          <cell r="K8487">
            <v>0</v>
          </cell>
          <cell r="L8487">
            <v>0.1246196</v>
          </cell>
          <cell r="M8487">
            <v>0.3045505</v>
          </cell>
          <cell r="N8487">
            <v>0.3045505</v>
          </cell>
          <cell r="O8487">
            <v>1136</v>
          </cell>
        </row>
        <row r="8488">
          <cell r="A8488" t="str">
            <v>Residential</v>
          </cell>
          <cell r="B8488">
            <v>15</v>
          </cell>
          <cell r="C8488" t="str">
            <v>All</v>
          </cell>
          <cell r="D8488" t="str">
            <v>PCT</v>
          </cell>
          <cell r="E8488" t="str">
            <v>LCA: Sierra</v>
          </cell>
          <cell r="F8488">
            <v>92.640199999999993</v>
          </cell>
          <cell r="G8488">
            <v>1.5232939999999999</v>
          </cell>
          <cell r="H8488">
            <v>1.6011139999999999</v>
          </cell>
          <cell r="I8488">
            <v>-0.26624989999999998</v>
          </cell>
          <cell r="J8488">
            <v>-0.1089473</v>
          </cell>
          <cell r="K8488">
            <v>0</v>
          </cell>
          <cell r="L8488">
            <v>0.1089473</v>
          </cell>
          <cell r="M8488">
            <v>0.26624989999999998</v>
          </cell>
          <cell r="N8488">
            <v>0.26624989999999998</v>
          </cell>
          <cell r="O8488">
            <v>1136</v>
          </cell>
        </row>
        <row r="8489">
          <cell r="A8489" t="str">
            <v>Residential</v>
          </cell>
          <cell r="B8489">
            <v>16</v>
          </cell>
          <cell r="C8489" t="str">
            <v>All</v>
          </cell>
          <cell r="D8489" t="str">
            <v>PCT</v>
          </cell>
          <cell r="E8489" t="str">
            <v>LCA: Sierra</v>
          </cell>
          <cell r="F8489">
            <v>94.140199999999993</v>
          </cell>
          <cell r="G8489">
            <v>1.914728</v>
          </cell>
          <cell r="H8489">
            <v>2.4746920000000001</v>
          </cell>
          <cell r="I8489">
            <v>-0.27372600000000002</v>
          </cell>
          <cell r="J8489">
            <v>-0.11200649999999999</v>
          </cell>
          <cell r="K8489">
            <v>0</v>
          </cell>
          <cell r="L8489">
            <v>0.11200649999999999</v>
          </cell>
          <cell r="M8489">
            <v>0.27372600000000002</v>
          </cell>
          <cell r="N8489">
            <v>0.27372600000000002</v>
          </cell>
          <cell r="O8489">
            <v>1136</v>
          </cell>
        </row>
        <row r="8490">
          <cell r="A8490" t="str">
            <v>Residential</v>
          </cell>
          <cell r="B8490">
            <v>17</v>
          </cell>
          <cell r="C8490" t="str">
            <v>All</v>
          </cell>
          <cell r="D8490" t="str">
            <v>PCT</v>
          </cell>
          <cell r="E8490" t="str">
            <v>LCA: Sierra</v>
          </cell>
          <cell r="F8490">
            <v>93.850399999999993</v>
          </cell>
          <cell r="G8490">
            <v>2.2857150000000002</v>
          </cell>
          <cell r="H8490">
            <v>2.980483</v>
          </cell>
          <cell r="I8490">
            <v>-0.29710160000000002</v>
          </cell>
          <cell r="J8490">
            <v>-0.1215715</v>
          </cell>
          <cell r="K8490">
            <v>0</v>
          </cell>
          <cell r="L8490">
            <v>0.1215715</v>
          </cell>
          <cell r="M8490">
            <v>0.29710160000000002</v>
          </cell>
          <cell r="N8490">
            <v>0.29710160000000002</v>
          </cell>
          <cell r="O8490">
            <v>1136</v>
          </cell>
        </row>
        <row r="8491">
          <cell r="A8491" t="str">
            <v>Residential</v>
          </cell>
          <cell r="B8491">
            <v>18</v>
          </cell>
          <cell r="C8491" t="str">
            <v>All</v>
          </cell>
          <cell r="D8491" t="str">
            <v>PCT</v>
          </cell>
          <cell r="E8491" t="str">
            <v>LCA: Sierra</v>
          </cell>
          <cell r="F8491">
            <v>92.630700000000004</v>
          </cell>
          <cell r="G8491">
            <v>2.3944670000000001</v>
          </cell>
          <cell r="H8491">
            <v>3.1800510000000002</v>
          </cell>
          <cell r="I8491">
            <v>-0.2492576</v>
          </cell>
          <cell r="J8491">
            <v>-0.10199419999999999</v>
          </cell>
          <cell r="K8491">
            <v>0</v>
          </cell>
          <cell r="L8491">
            <v>0.10199419999999999</v>
          </cell>
          <cell r="M8491">
            <v>0.2492576</v>
          </cell>
          <cell r="N8491">
            <v>0.2492576</v>
          </cell>
          <cell r="O8491">
            <v>1136</v>
          </cell>
        </row>
        <row r="8492">
          <cell r="A8492" t="str">
            <v>Residential</v>
          </cell>
          <cell r="B8492">
            <v>19</v>
          </cell>
          <cell r="C8492" t="str">
            <v>All</v>
          </cell>
          <cell r="D8492" t="str">
            <v>PCT</v>
          </cell>
          <cell r="E8492" t="str">
            <v>LCA: Sierra</v>
          </cell>
          <cell r="F8492">
            <v>88.621200000000002</v>
          </cell>
          <cell r="G8492">
            <v>2.4303689999999998</v>
          </cell>
          <cell r="H8492">
            <v>3.3309039999999999</v>
          </cell>
          <cell r="I8492">
            <v>-0.25341570000000002</v>
          </cell>
          <cell r="J8492">
            <v>-0.1036957</v>
          </cell>
          <cell r="K8492">
            <v>0</v>
          </cell>
          <cell r="L8492">
            <v>0.1036957</v>
          </cell>
          <cell r="M8492">
            <v>0.25341570000000002</v>
          </cell>
          <cell r="N8492">
            <v>0.25341570000000002</v>
          </cell>
          <cell r="O8492">
            <v>1136</v>
          </cell>
        </row>
        <row r="8493">
          <cell r="A8493" t="str">
            <v>Residential</v>
          </cell>
          <cell r="B8493">
            <v>20</v>
          </cell>
          <cell r="C8493" t="str">
            <v>All</v>
          </cell>
          <cell r="D8493" t="str">
            <v>PCT</v>
          </cell>
          <cell r="E8493" t="str">
            <v>LCA: Sierra</v>
          </cell>
          <cell r="F8493">
            <v>79.462100000000007</v>
          </cell>
          <cell r="G8493">
            <v>1.966253</v>
          </cell>
          <cell r="H8493">
            <v>2.4302239999999999</v>
          </cell>
          <cell r="I8493">
            <v>-0.230715</v>
          </cell>
          <cell r="J8493">
            <v>-9.4406699999999996E-2</v>
          </cell>
          <cell r="K8493">
            <v>0</v>
          </cell>
          <cell r="L8493">
            <v>9.4406699999999996E-2</v>
          </cell>
          <cell r="M8493">
            <v>0.230715</v>
          </cell>
          <cell r="N8493">
            <v>0.230715</v>
          </cell>
          <cell r="O8493">
            <v>1136</v>
          </cell>
        </row>
        <row r="8494">
          <cell r="A8494" t="str">
            <v>Residential</v>
          </cell>
          <cell r="B8494">
            <v>21</v>
          </cell>
          <cell r="C8494" t="str">
            <v>All</v>
          </cell>
          <cell r="D8494" t="str">
            <v>PCT</v>
          </cell>
          <cell r="E8494" t="str">
            <v>LCA: Sierra</v>
          </cell>
          <cell r="F8494">
            <v>74.032200000000003</v>
          </cell>
          <cell r="G8494">
            <v>1.731797</v>
          </cell>
          <cell r="H8494">
            <v>2.4122910000000002</v>
          </cell>
          <cell r="I8494">
            <v>-0.22485550000000001</v>
          </cell>
          <cell r="J8494">
            <v>-9.2008999999999994E-2</v>
          </cell>
          <cell r="K8494">
            <v>0</v>
          </cell>
          <cell r="L8494">
            <v>9.2008999999999994E-2</v>
          </cell>
          <cell r="M8494">
            <v>0.22485550000000001</v>
          </cell>
          <cell r="N8494">
            <v>0.22485550000000001</v>
          </cell>
          <cell r="O8494">
            <v>1136</v>
          </cell>
        </row>
        <row r="8495">
          <cell r="A8495" t="str">
            <v>Residential</v>
          </cell>
          <cell r="B8495">
            <v>22</v>
          </cell>
          <cell r="C8495" t="str">
            <v>All</v>
          </cell>
          <cell r="D8495" t="str">
            <v>PCT</v>
          </cell>
          <cell r="E8495" t="str">
            <v>LCA: Sierra</v>
          </cell>
          <cell r="F8495">
            <v>70.462100000000007</v>
          </cell>
          <cell r="G8495">
            <v>1.316937</v>
          </cell>
          <cell r="H8495">
            <v>1.7176070000000001</v>
          </cell>
          <cell r="I8495">
            <v>-0.219883</v>
          </cell>
          <cell r="J8495">
            <v>-8.9974299999999993E-2</v>
          </cell>
          <cell r="K8495">
            <v>0</v>
          </cell>
          <cell r="L8495">
            <v>8.9974299999999993E-2</v>
          </cell>
          <cell r="M8495">
            <v>0.219883</v>
          </cell>
          <cell r="N8495">
            <v>0.219883</v>
          </cell>
          <cell r="O8495">
            <v>1136</v>
          </cell>
        </row>
        <row r="8496">
          <cell r="A8496" t="str">
            <v>Residential</v>
          </cell>
          <cell r="B8496">
            <v>23</v>
          </cell>
          <cell r="C8496" t="str">
            <v>All</v>
          </cell>
          <cell r="D8496" t="str">
            <v>PCT</v>
          </cell>
          <cell r="E8496" t="str">
            <v>LCA: Sierra</v>
          </cell>
          <cell r="F8496">
            <v>69.321899999999999</v>
          </cell>
          <cell r="G8496">
            <v>0.64161349999999995</v>
          </cell>
          <cell r="H8496">
            <v>0.96617140000000001</v>
          </cell>
          <cell r="I8496">
            <v>-0.21620020000000001</v>
          </cell>
          <cell r="J8496">
            <v>-8.8467400000000002E-2</v>
          </cell>
          <cell r="K8496">
            <v>0</v>
          </cell>
          <cell r="L8496">
            <v>8.8467400000000002E-2</v>
          </cell>
          <cell r="M8496">
            <v>0.21620020000000001</v>
          </cell>
          <cell r="N8496">
            <v>0.21620020000000001</v>
          </cell>
          <cell r="O8496">
            <v>1136</v>
          </cell>
        </row>
        <row r="8497">
          <cell r="A8497" t="str">
            <v>Residential</v>
          </cell>
          <cell r="B8497">
            <v>24</v>
          </cell>
          <cell r="C8497" t="str">
            <v>All</v>
          </cell>
          <cell r="D8497" t="str">
            <v>PCT</v>
          </cell>
          <cell r="E8497" t="str">
            <v>LCA: Sierra</v>
          </cell>
          <cell r="F8497">
            <v>67.751900000000006</v>
          </cell>
          <cell r="G8497">
            <v>0.49703320000000001</v>
          </cell>
          <cell r="H8497">
            <v>0.58335309999999996</v>
          </cell>
          <cell r="I8497">
            <v>-0.21234629999999999</v>
          </cell>
          <cell r="J8497">
            <v>-8.6890400000000007E-2</v>
          </cell>
          <cell r="K8497">
            <v>0</v>
          </cell>
          <cell r="L8497">
            <v>8.6890400000000007E-2</v>
          </cell>
          <cell r="M8497">
            <v>0.21234629999999999</v>
          </cell>
          <cell r="N8497">
            <v>0.21234629999999999</v>
          </cell>
          <cell r="O8497">
            <v>1136</v>
          </cell>
        </row>
        <row r="8498">
          <cell r="A8498" t="str">
            <v>Residential</v>
          </cell>
          <cell r="B8498">
            <v>1</v>
          </cell>
          <cell r="C8498" t="str">
            <v>All</v>
          </cell>
          <cell r="D8498" t="str">
            <v>PCT</v>
          </cell>
          <cell r="E8498" t="str">
            <v>LCA: Stockton</v>
          </cell>
          <cell r="F8498">
            <v>71.869</v>
          </cell>
          <cell r="G8498">
            <v>0.98174640000000002</v>
          </cell>
          <cell r="H8498">
            <v>0.87197829999999998</v>
          </cell>
          <cell r="I8498">
            <v>-0.12387140000000001</v>
          </cell>
          <cell r="J8498">
            <v>-5.0687200000000002E-2</v>
          </cell>
          <cell r="K8498">
            <v>0</v>
          </cell>
          <cell r="L8498">
            <v>5.0687200000000002E-2</v>
          </cell>
          <cell r="M8498">
            <v>0.12387140000000001</v>
          </cell>
          <cell r="N8498">
            <v>0.12387140000000001</v>
          </cell>
          <cell r="O8498">
            <v>2528</v>
          </cell>
        </row>
        <row r="8499">
          <cell r="A8499" t="str">
            <v>Residential</v>
          </cell>
          <cell r="B8499">
            <v>2</v>
          </cell>
          <cell r="C8499" t="str">
            <v>All</v>
          </cell>
          <cell r="D8499" t="str">
            <v>PCT</v>
          </cell>
          <cell r="E8499" t="str">
            <v>LCA: Stockton</v>
          </cell>
          <cell r="F8499">
            <v>70.369</v>
          </cell>
          <cell r="G8499">
            <v>0.77065119999999998</v>
          </cell>
          <cell r="H8499">
            <v>0.71644030000000003</v>
          </cell>
          <cell r="I8499">
            <v>-0.12211859999999999</v>
          </cell>
          <cell r="J8499">
            <v>-4.9970000000000001E-2</v>
          </cell>
          <cell r="K8499">
            <v>0</v>
          </cell>
          <cell r="L8499">
            <v>4.9970000000000001E-2</v>
          </cell>
          <cell r="M8499">
            <v>0.12211859999999999</v>
          </cell>
          <cell r="N8499">
            <v>0.12211859999999999</v>
          </cell>
          <cell r="O8499">
            <v>2528</v>
          </cell>
        </row>
        <row r="8500">
          <cell r="A8500" t="str">
            <v>Residential</v>
          </cell>
          <cell r="B8500">
            <v>3</v>
          </cell>
          <cell r="C8500" t="str">
            <v>All</v>
          </cell>
          <cell r="D8500" t="str">
            <v>PCT</v>
          </cell>
          <cell r="E8500" t="str">
            <v>LCA: Stockton</v>
          </cell>
          <cell r="F8500">
            <v>70.842799999999997</v>
          </cell>
          <cell r="G8500">
            <v>0.72482139999999995</v>
          </cell>
          <cell r="H8500">
            <v>0.63782039999999995</v>
          </cell>
          <cell r="I8500">
            <v>-0.1205558</v>
          </cell>
          <cell r="J8500">
            <v>-4.9330400000000003E-2</v>
          </cell>
          <cell r="K8500">
            <v>0</v>
          </cell>
          <cell r="L8500">
            <v>4.9330400000000003E-2</v>
          </cell>
          <cell r="M8500">
            <v>0.1205558</v>
          </cell>
          <cell r="N8500">
            <v>0.1205558</v>
          </cell>
          <cell r="O8500">
            <v>2528</v>
          </cell>
        </row>
        <row r="8501">
          <cell r="A8501" t="str">
            <v>Residential</v>
          </cell>
          <cell r="B8501">
            <v>4</v>
          </cell>
          <cell r="C8501" t="str">
            <v>All</v>
          </cell>
          <cell r="D8501" t="str">
            <v>PCT</v>
          </cell>
          <cell r="E8501" t="str">
            <v>LCA: Stockton</v>
          </cell>
          <cell r="F8501">
            <v>70.355900000000005</v>
          </cell>
          <cell r="G8501">
            <v>0.74058420000000003</v>
          </cell>
          <cell r="H8501">
            <v>0.64327869999999998</v>
          </cell>
          <cell r="I8501">
            <v>-0.1201711</v>
          </cell>
          <cell r="J8501">
            <v>-4.9173000000000001E-2</v>
          </cell>
          <cell r="K8501">
            <v>0</v>
          </cell>
          <cell r="L8501">
            <v>4.9173000000000001E-2</v>
          </cell>
          <cell r="M8501">
            <v>0.1201711</v>
          </cell>
          <cell r="N8501">
            <v>0.1201711</v>
          </cell>
          <cell r="O8501">
            <v>2528</v>
          </cell>
        </row>
        <row r="8502">
          <cell r="A8502" t="str">
            <v>Residential</v>
          </cell>
          <cell r="B8502">
            <v>5</v>
          </cell>
          <cell r="C8502" t="str">
            <v>All</v>
          </cell>
          <cell r="D8502" t="str">
            <v>PCT</v>
          </cell>
          <cell r="E8502" t="str">
            <v>LCA: Stockton</v>
          </cell>
          <cell r="F8502">
            <v>68.408299999999997</v>
          </cell>
          <cell r="G8502">
            <v>0.74625109999999995</v>
          </cell>
          <cell r="H8502">
            <v>0.68603069999999999</v>
          </cell>
          <cell r="I8502">
            <v>-0.1202424</v>
          </cell>
          <cell r="J8502">
            <v>-4.9202200000000001E-2</v>
          </cell>
          <cell r="K8502">
            <v>0</v>
          </cell>
          <cell r="L8502">
            <v>4.9202200000000001E-2</v>
          </cell>
          <cell r="M8502">
            <v>0.1202424</v>
          </cell>
          <cell r="N8502">
            <v>0.1202424</v>
          </cell>
          <cell r="O8502">
            <v>2528</v>
          </cell>
        </row>
        <row r="8503">
          <cell r="A8503" t="str">
            <v>Residential</v>
          </cell>
          <cell r="B8503">
            <v>6</v>
          </cell>
          <cell r="C8503" t="str">
            <v>All</v>
          </cell>
          <cell r="D8503" t="str">
            <v>PCT</v>
          </cell>
          <cell r="E8503" t="str">
            <v>LCA: Stockton</v>
          </cell>
          <cell r="F8503">
            <v>67.408299999999997</v>
          </cell>
          <cell r="G8503">
            <v>0.84591439999999996</v>
          </cell>
          <cell r="H8503">
            <v>0.87576310000000002</v>
          </cell>
          <cell r="I8503">
            <v>-0.12037009999999999</v>
          </cell>
          <cell r="J8503">
            <v>-4.92545E-2</v>
          </cell>
          <cell r="K8503">
            <v>0</v>
          </cell>
          <cell r="L8503">
            <v>4.92545E-2</v>
          </cell>
          <cell r="M8503">
            <v>0.12037009999999999</v>
          </cell>
          <cell r="N8503">
            <v>0.12037009999999999</v>
          </cell>
          <cell r="O8503">
            <v>2528</v>
          </cell>
        </row>
        <row r="8504">
          <cell r="A8504" t="str">
            <v>Residential</v>
          </cell>
          <cell r="B8504">
            <v>7</v>
          </cell>
          <cell r="C8504" t="str">
            <v>All</v>
          </cell>
          <cell r="D8504" t="str">
            <v>PCT</v>
          </cell>
          <cell r="E8504" t="str">
            <v>LCA: Stockton</v>
          </cell>
          <cell r="F8504">
            <v>65.447599999999994</v>
          </cell>
          <cell r="G8504">
            <v>0.90908310000000003</v>
          </cell>
          <cell r="H8504">
            <v>0.8465954</v>
          </cell>
          <cell r="I8504">
            <v>-0.1221633</v>
          </cell>
          <cell r="J8504">
            <v>-4.9988200000000003E-2</v>
          </cell>
          <cell r="K8504">
            <v>0</v>
          </cell>
          <cell r="L8504">
            <v>4.9988200000000003E-2</v>
          </cell>
          <cell r="M8504">
            <v>0.1221633</v>
          </cell>
          <cell r="N8504">
            <v>0.1221633</v>
          </cell>
          <cell r="O8504">
            <v>2528</v>
          </cell>
        </row>
        <row r="8505">
          <cell r="A8505" t="str">
            <v>Residential</v>
          </cell>
          <cell r="B8505">
            <v>8</v>
          </cell>
          <cell r="C8505" t="str">
            <v>All</v>
          </cell>
          <cell r="D8505" t="str">
            <v>PCT</v>
          </cell>
          <cell r="E8505" t="str">
            <v>LCA: Stockton</v>
          </cell>
          <cell r="F8505">
            <v>65.526200000000003</v>
          </cell>
          <cell r="G8505">
            <v>0.91303069999999997</v>
          </cell>
          <cell r="H8505">
            <v>0.85159339999999994</v>
          </cell>
          <cell r="I8505">
            <v>-0.12174550000000001</v>
          </cell>
          <cell r="J8505">
            <v>-4.9817300000000002E-2</v>
          </cell>
          <cell r="K8505">
            <v>0</v>
          </cell>
          <cell r="L8505">
            <v>4.9817300000000002E-2</v>
          </cell>
          <cell r="M8505">
            <v>0.12174550000000001</v>
          </cell>
          <cell r="N8505">
            <v>0.12174550000000001</v>
          </cell>
          <cell r="O8505">
            <v>2528</v>
          </cell>
        </row>
        <row r="8506">
          <cell r="A8506" t="str">
            <v>Residential</v>
          </cell>
          <cell r="B8506">
            <v>9</v>
          </cell>
          <cell r="C8506" t="str">
            <v>All</v>
          </cell>
          <cell r="D8506" t="str">
            <v>PCT</v>
          </cell>
          <cell r="E8506" t="str">
            <v>LCA: Stockton</v>
          </cell>
          <cell r="F8506">
            <v>69.617900000000006</v>
          </cell>
          <cell r="G8506">
            <v>0.835449</v>
          </cell>
          <cell r="H8506">
            <v>0.88478429999999997</v>
          </cell>
          <cell r="I8506">
            <v>-0.1242282</v>
          </cell>
          <cell r="J8506">
            <v>-5.0833200000000002E-2</v>
          </cell>
          <cell r="K8506">
            <v>0</v>
          </cell>
          <cell r="L8506">
            <v>5.0833200000000002E-2</v>
          </cell>
          <cell r="M8506">
            <v>0.1242282</v>
          </cell>
          <cell r="N8506">
            <v>0.1242282</v>
          </cell>
          <cell r="O8506">
            <v>2528</v>
          </cell>
        </row>
        <row r="8507">
          <cell r="A8507" t="str">
            <v>Residential</v>
          </cell>
          <cell r="B8507">
            <v>10</v>
          </cell>
          <cell r="C8507" t="str">
            <v>All</v>
          </cell>
          <cell r="D8507" t="str">
            <v>PCT</v>
          </cell>
          <cell r="E8507" t="str">
            <v>LCA: Stockton</v>
          </cell>
          <cell r="F8507">
            <v>75.170299999999997</v>
          </cell>
          <cell r="G8507">
            <v>1.0079389999999999</v>
          </cell>
          <cell r="H8507">
            <v>0.77762589999999998</v>
          </cell>
          <cell r="I8507">
            <v>-0.1277124</v>
          </cell>
          <cell r="J8507">
            <v>-5.2258899999999997E-2</v>
          </cell>
          <cell r="K8507">
            <v>0</v>
          </cell>
          <cell r="L8507">
            <v>5.2258899999999997E-2</v>
          </cell>
          <cell r="M8507">
            <v>0.1277124</v>
          </cell>
          <cell r="N8507">
            <v>0.1277124</v>
          </cell>
          <cell r="O8507">
            <v>2528</v>
          </cell>
        </row>
        <row r="8508">
          <cell r="A8508" t="str">
            <v>Residential</v>
          </cell>
          <cell r="B8508">
            <v>11</v>
          </cell>
          <cell r="C8508" t="str">
            <v>All</v>
          </cell>
          <cell r="D8508" t="str">
            <v>PCT</v>
          </cell>
          <cell r="E8508" t="str">
            <v>LCA: Stockton</v>
          </cell>
          <cell r="F8508">
            <v>77.735799999999998</v>
          </cell>
          <cell r="G8508">
            <v>1.0529520000000001</v>
          </cell>
          <cell r="H8508">
            <v>0.97261339999999996</v>
          </cell>
          <cell r="I8508">
            <v>-0.1283425</v>
          </cell>
          <cell r="J8508">
            <v>-5.2516699999999999E-2</v>
          </cell>
          <cell r="K8508">
            <v>0</v>
          </cell>
          <cell r="L8508">
            <v>5.2516699999999999E-2</v>
          </cell>
          <cell r="M8508">
            <v>0.1283425</v>
          </cell>
          <cell r="N8508">
            <v>0.1283425</v>
          </cell>
          <cell r="O8508">
            <v>2528</v>
          </cell>
        </row>
        <row r="8509">
          <cell r="A8509" t="str">
            <v>Residential</v>
          </cell>
          <cell r="B8509">
            <v>12</v>
          </cell>
          <cell r="C8509" t="str">
            <v>All</v>
          </cell>
          <cell r="D8509" t="str">
            <v>PCT</v>
          </cell>
          <cell r="E8509" t="str">
            <v>LCA: Stockton</v>
          </cell>
          <cell r="F8509">
            <v>81.722700000000003</v>
          </cell>
          <cell r="G8509">
            <v>1.1425810000000001</v>
          </cell>
          <cell r="H8509">
            <v>1.237511</v>
          </cell>
          <cell r="I8509">
            <v>-0.12997400000000001</v>
          </cell>
          <cell r="J8509">
            <v>-5.3184299999999997E-2</v>
          </cell>
          <cell r="K8509">
            <v>0</v>
          </cell>
          <cell r="L8509">
            <v>5.3184299999999997E-2</v>
          </cell>
          <cell r="M8509">
            <v>0.12997400000000001</v>
          </cell>
          <cell r="N8509">
            <v>0.12997400000000001</v>
          </cell>
          <cell r="O8509">
            <v>2528</v>
          </cell>
        </row>
        <row r="8510">
          <cell r="A8510" t="str">
            <v>Residential</v>
          </cell>
          <cell r="B8510">
            <v>13</v>
          </cell>
          <cell r="C8510" t="str">
            <v>All</v>
          </cell>
          <cell r="D8510" t="str">
            <v>PCT</v>
          </cell>
          <cell r="E8510" t="str">
            <v>LCA: Stockton</v>
          </cell>
          <cell r="F8510">
            <v>85.170299999999997</v>
          </cell>
          <cell r="G8510">
            <v>1.3642890000000001</v>
          </cell>
          <cell r="H8510">
            <v>1.423478</v>
          </cell>
          <cell r="I8510">
            <v>-0.13429540000000001</v>
          </cell>
          <cell r="J8510">
            <v>-5.4952599999999997E-2</v>
          </cell>
          <cell r="K8510">
            <v>0</v>
          </cell>
          <cell r="L8510">
            <v>5.4952599999999997E-2</v>
          </cell>
          <cell r="M8510">
            <v>0.13429540000000001</v>
          </cell>
          <cell r="N8510">
            <v>0.13429540000000001</v>
          </cell>
          <cell r="O8510">
            <v>2528</v>
          </cell>
        </row>
        <row r="8511">
          <cell r="A8511" t="str">
            <v>Residential</v>
          </cell>
          <cell r="B8511">
            <v>14</v>
          </cell>
          <cell r="C8511" t="str">
            <v>All</v>
          </cell>
          <cell r="D8511" t="str">
            <v>PCT</v>
          </cell>
          <cell r="E8511" t="str">
            <v>LCA: Stockton</v>
          </cell>
          <cell r="F8511">
            <v>90.091700000000003</v>
          </cell>
          <cell r="G8511">
            <v>1.6830350000000001</v>
          </cell>
          <cell r="H8511">
            <v>1.711212</v>
          </cell>
          <cell r="I8511">
            <v>-0.13406870000000001</v>
          </cell>
          <cell r="J8511">
            <v>-5.48598E-2</v>
          </cell>
          <cell r="K8511">
            <v>0</v>
          </cell>
          <cell r="L8511">
            <v>5.48598E-2</v>
          </cell>
          <cell r="M8511">
            <v>0.13406870000000001</v>
          </cell>
          <cell r="N8511">
            <v>0.13406870000000001</v>
          </cell>
          <cell r="O8511">
            <v>2528</v>
          </cell>
        </row>
        <row r="8512">
          <cell r="A8512" t="str">
            <v>Residential</v>
          </cell>
          <cell r="B8512">
            <v>15</v>
          </cell>
          <cell r="C8512" t="str">
            <v>All</v>
          </cell>
          <cell r="D8512" t="str">
            <v>PCT</v>
          </cell>
          <cell r="E8512" t="str">
            <v>LCA: Stockton</v>
          </cell>
          <cell r="F8512">
            <v>94.039299999999997</v>
          </cell>
          <cell r="G8512">
            <v>1.9464239999999999</v>
          </cell>
          <cell r="H8512">
            <v>1.8444659999999999</v>
          </cell>
          <cell r="I8512">
            <v>-0.13483439999999999</v>
          </cell>
          <cell r="J8512">
            <v>-5.5173100000000003E-2</v>
          </cell>
          <cell r="K8512">
            <v>0</v>
          </cell>
          <cell r="L8512">
            <v>5.5173100000000003E-2</v>
          </cell>
          <cell r="M8512">
            <v>0.13483439999999999</v>
          </cell>
          <cell r="N8512">
            <v>0.13483439999999999</v>
          </cell>
          <cell r="O8512">
            <v>2528</v>
          </cell>
        </row>
        <row r="8513">
          <cell r="A8513" t="str">
            <v>Residential</v>
          </cell>
          <cell r="B8513">
            <v>16</v>
          </cell>
          <cell r="C8513" t="str">
            <v>All</v>
          </cell>
          <cell r="D8513" t="str">
            <v>PCT</v>
          </cell>
          <cell r="E8513" t="str">
            <v>LCA: Stockton</v>
          </cell>
          <cell r="F8513">
            <v>95.513099999999994</v>
          </cell>
          <cell r="G8513">
            <v>2.2527349999999999</v>
          </cell>
          <cell r="H8513">
            <v>1.9463710000000001</v>
          </cell>
          <cell r="I8513">
            <v>-0.13439499999999999</v>
          </cell>
          <cell r="J8513">
            <v>-5.4993300000000002E-2</v>
          </cell>
          <cell r="K8513">
            <v>0</v>
          </cell>
          <cell r="L8513">
            <v>5.4993300000000002E-2</v>
          </cell>
          <cell r="M8513">
            <v>0.13439499999999999</v>
          </cell>
          <cell r="N8513">
            <v>0.13439499999999999</v>
          </cell>
          <cell r="O8513">
            <v>2528</v>
          </cell>
        </row>
        <row r="8514">
          <cell r="A8514" t="str">
            <v>Residential</v>
          </cell>
          <cell r="B8514">
            <v>17</v>
          </cell>
          <cell r="C8514" t="str">
            <v>All</v>
          </cell>
          <cell r="D8514" t="str">
            <v>PCT</v>
          </cell>
          <cell r="E8514" t="str">
            <v>LCA: Stockton</v>
          </cell>
          <cell r="F8514">
            <v>95.986900000000006</v>
          </cell>
          <cell r="G8514">
            <v>2.5258159999999998</v>
          </cell>
          <cell r="H8514">
            <v>2.215751</v>
          </cell>
          <cell r="I8514">
            <v>-0.1372727</v>
          </cell>
          <cell r="J8514">
            <v>-5.6170900000000003E-2</v>
          </cell>
          <cell r="K8514">
            <v>0</v>
          </cell>
          <cell r="L8514">
            <v>5.6170900000000003E-2</v>
          </cell>
          <cell r="M8514">
            <v>0.1372727</v>
          </cell>
          <cell r="N8514">
            <v>0.1372727</v>
          </cell>
          <cell r="O8514">
            <v>2528</v>
          </cell>
        </row>
        <row r="8515">
          <cell r="A8515" t="str">
            <v>Residential</v>
          </cell>
          <cell r="B8515">
            <v>18</v>
          </cell>
          <cell r="C8515" t="str">
            <v>All</v>
          </cell>
          <cell r="D8515" t="str">
            <v>PCT</v>
          </cell>
          <cell r="E8515" t="str">
            <v>LCA: Stockton</v>
          </cell>
          <cell r="F8515">
            <v>95.447599999999994</v>
          </cell>
          <cell r="G8515">
            <v>2.7027260000000002</v>
          </cell>
          <cell r="H8515">
            <v>2.6619929999999998</v>
          </cell>
          <cell r="I8515">
            <v>-0.136463</v>
          </cell>
          <cell r="J8515">
            <v>-5.5839600000000003E-2</v>
          </cell>
          <cell r="K8515">
            <v>0</v>
          </cell>
          <cell r="L8515">
            <v>5.5839600000000003E-2</v>
          </cell>
          <cell r="M8515">
            <v>0.136463</v>
          </cell>
          <cell r="N8515">
            <v>0.136463</v>
          </cell>
          <cell r="O8515">
            <v>2528</v>
          </cell>
        </row>
        <row r="8516">
          <cell r="A8516" t="str">
            <v>Residential</v>
          </cell>
          <cell r="B8516">
            <v>19</v>
          </cell>
          <cell r="C8516" t="str">
            <v>All</v>
          </cell>
          <cell r="D8516" t="str">
            <v>PCT</v>
          </cell>
          <cell r="E8516" t="str">
            <v>LCA: Stockton</v>
          </cell>
          <cell r="F8516">
            <v>94.408299999999997</v>
          </cell>
          <cell r="G8516">
            <v>2.771004</v>
          </cell>
          <cell r="H8516">
            <v>2.7564579999999999</v>
          </cell>
          <cell r="I8516">
            <v>-0.13789000000000001</v>
          </cell>
          <cell r="J8516">
            <v>-5.6423500000000001E-2</v>
          </cell>
          <cell r="K8516">
            <v>0</v>
          </cell>
          <cell r="L8516">
            <v>5.6423500000000001E-2</v>
          </cell>
          <cell r="M8516">
            <v>0.13789000000000001</v>
          </cell>
          <cell r="N8516">
            <v>0.13789000000000001</v>
          </cell>
          <cell r="O8516">
            <v>2528</v>
          </cell>
        </row>
        <row r="8517">
          <cell r="A8517" t="str">
            <v>Residential</v>
          </cell>
          <cell r="B8517">
            <v>20</v>
          </cell>
          <cell r="C8517" t="str">
            <v>All</v>
          </cell>
          <cell r="D8517" t="str">
            <v>PCT</v>
          </cell>
          <cell r="E8517" t="str">
            <v>LCA: Stockton</v>
          </cell>
          <cell r="F8517">
            <v>92.329700000000003</v>
          </cell>
          <cell r="G8517">
            <v>2.713908</v>
          </cell>
          <cell r="H8517">
            <v>3.4846620000000001</v>
          </cell>
          <cell r="I8517">
            <v>-0.1423875</v>
          </cell>
          <cell r="J8517">
            <v>-5.8263799999999998E-2</v>
          </cell>
          <cell r="K8517">
            <v>0</v>
          </cell>
          <cell r="L8517">
            <v>5.8263799999999998E-2</v>
          </cell>
          <cell r="M8517">
            <v>0.1423875</v>
          </cell>
          <cell r="N8517">
            <v>0.1423875</v>
          </cell>
          <cell r="O8517">
            <v>2528</v>
          </cell>
        </row>
        <row r="8518">
          <cell r="A8518" t="str">
            <v>Residential</v>
          </cell>
          <cell r="B8518">
            <v>21</v>
          </cell>
          <cell r="C8518" t="str">
            <v>All</v>
          </cell>
          <cell r="D8518" t="str">
            <v>PCT</v>
          </cell>
          <cell r="E8518" t="str">
            <v>LCA: Stockton</v>
          </cell>
          <cell r="F8518">
            <v>87.869</v>
          </cell>
          <cell r="G8518">
            <v>2.420315</v>
          </cell>
          <cell r="H8518">
            <v>3.0015290000000001</v>
          </cell>
          <cell r="I8518">
            <v>-0.14033200000000001</v>
          </cell>
          <cell r="J8518">
            <v>-5.74227E-2</v>
          </cell>
          <cell r="K8518">
            <v>0</v>
          </cell>
          <cell r="L8518">
            <v>5.74227E-2</v>
          </cell>
          <cell r="M8518">
            <v>0.14033200000000001</v>
          </cell>
          <cell r="N8518">
            <v>0.14033200000000001</v>
          </cell>
          <cell r="O8518">
            <v>2528</v>
          </cell>
        </row>
        <row r="8519">
          <cell r="A8519" t="str">
            <v>Residential</v>
          </cell>
          <cell r="B8519">
            <v>22</v>
          </cell>
          <cell r="C8519" t="str">
            <v>All</v>
          </cell>
          <cell r="D8519" t="str">
            <v>PCT</v>
          </cell>
          <cell r="E8519" t="str">
            <v>LCA: Stockton</v>
          </cell>
          <cell r="F8519">
            <v>84.764200000000002</v>
          </cell>
          <cell r="G8519">
            <v>1.9365159999999999</v>
          </cell>
          <cell r="H8519">
            <v>2.0441039999999999</v>
          </cell>
          <cell r="I8519">
            <v>-0.15359239999999999</v>
          </cell>
          <cell r="J8519">
            <v>-6.2848799999999996E-2</v>
          </cell>
          <cell r="K8519">
            <v>0</v>
          </cell>
          <cell r="L8519">
            <v>6.2848799999999996E-2</v>
          </cell>
          <cell r="M8519">
            <v>0.15359239999999999</v>
          </cell>
          <cell r="N8519">
            <v>0.15359239999999999</v>
          </cell>
          <cell r="O8519">
            <v>2528</v>
          </cell>
        </row>
        <row r="8520">
          <cell r="A8520" t="str">
            <v>Residential</v>
          </cell>
          <cell r="B8520">
            <v>23</v>
          </cell>
          <cell r="C8520" t="str">
            <v>All</v>
          </cell>
          <cell r="D8520" t="str">
            <v>PCT</v>
          </cell>
          <cell r="E8520" t="str">
            <v>LCA: Stockton</v>
          </cell>
          <cell r="F8520">
            <v>80.816599999999994</v>
          </cell>
          <cell r="G8520">
            <v>1.6566460000000001</v>
          </cell>
          <cell r="H8520">
            <v>1.6473770000000001</v>
          </cell>
          <cell r="I8520">
            <v>-0.1365451</v>
          </cell>
          <cell r="J8520">
            <v>-5.5873100000000002E-2</v>
          </cell>
          <cell r="K8520">
            <v>0</v>
          </cell>
          <cell r="L8520">
            <v>5.5873100000000002E-2</v>
          </cell>
          <cell r="M8520">
            <v>0.1365451</v>
          </cell>
          <cell r="N8520">
            <v>0.1365451</v>
          </cell>
          <cell r="O8520">
            <v>2528</v>
          </cell>
        </row>
        <row r="8521">
          <cell r="A8521" t="str">
            <v>Residential</v>
          </cell>
          <cell r="B8521">
            <v>24</v>
          </cell>
          <cell r="C8521" t="str">
            <v>All</v>
          </cell>
          <cell r="D8521" t="str">
            <v>PCT</v>
          </cell>
          <cell r="E8521" t="str">
            <v>LCA: Stockton</v>
          </cell>
          <cell r="F8521">
            <v>78.829700000000003</v>
          </cell>
          <cell r="G8521">
            <v>1.4026190000000001</v>
          </cell>
          <cell r="H8521">
            <v>1.36677</v>
          </cell>
          <cell r="I8521">
            <v>-0.13172880000000001</v>
          </cell>
          <cell r="J8521">
            <v>-5.3902400000000003E-2</v>
          </cell>
          <cell r="K8521">
            <v>0</v>
          </cell>
          <cell r="L8521">
            <v>5.3902400000000003E-2</v>
          </cell>
          <cell r="M8521">
            <v>0.13172880000000001</v>
          </cell>
          <cell r="N8521">
            <v>0.13172880000000001</v>
          </cell>
          <cell r="O8521">
            <v>2528</v>
          </cell>
        </row>
        <row r="8522">
          <cell r="A8522" t="str">
            <v>Residential</v>
          </cell>
          <cell r="B8522">
            <v>1</v>
          </cell>
          <cell r="C8522" t="str">
            <v>All</v>
          </cell>
          <cell r="D8522" t="str">
            <v>PCT</v>
          </cell>
          <cell r="E8522" t="str">
            <v>Tonnage: 2&lt;=tons&lt;3</v>
          </cell>
          <cell r="F8522">
            <v>71.787700000000001</v>
          </cell>
          <cell r="G8522">
            <v>0.75910350000000004</v>
          </cell>
          <cell r="H8522">
            <v>0.71153370000000005</v>
          </cell>
          <cell r="I8522">
            <v>-9.6411399999999994E-2</v>
          </cell>
          <cell r="J8522">
            <v>-3.9450800000000001E-2</v>
          </cell>
          <cell r="K8522">
            <v>0</v>
          </cell>
          <cell r="L8522">
            <v>3.9450800000000001E-2</v>
          </cell>
          <cell r="M8522">
            <v>9.6411399999999994E-2</v>
          </cell>
          <cell r="N8522">
            <v>9.6411399999999994E-2</v>
          </cell>
          <cell r="O8522">
            <v>3383</v>
          </cell>
        </row>
        <row r="8523">
          <cell r="A8523" t="str">
            <v>Residential</v>
          </cell>
          <cell r="B8523">
            <v>2</v>
          </cell>
          <cell r="C8523" t="str">
            <v>All</v>
          </cell>
          <cell r="D8523" t="str">
            <v>PCT</v>
          </cell>
          <cell r="E8523" t="str">
            <v>Tonnage: 2&lt;=tons&lt;3</v>
          </cell>
          <cell r="F8523">
            <v>70.351299999999995</v>
          </cell>
          <cell r="G8523">
            <v>0.65000100000000005</v>
          </cell>
          <cell r="H8523">
            <v>0.58966410000000002</v>
          </cell>
          <cell r="I8523">
            <v>-9.5594600000000002E-2</v>
          </cell>
          <cell r="J8523">
            <v>-3.9116499999999998E-2</v>
          </cell>
          <cell r="K8523">
            <v>0</v>
          </cell>
          <cell r="L8523">
            <v>3.9116499999999998E-2</v>
          </cell>
          <cell r="M8523">
            <v>9.5594600000000002E-2</v>
          </cell>
          <cell r="N8523">
            <v>9.5594600000000002E-2</v>
          </cell>
          <cell r="O8523">
            <v>3383</v>
          </cell>
        </row>
        <row r="8524">
          <cell r="A8524" t="str">
            <v>Residential</v>
          </cell>
          <cell r="B8524">
            <v>3</v>
          </cell>
          <cell r="C8524" t="str">
            <v>All</v>
          </cell>
          <cell r="D8524" t="str">
            <v>PCT</v>
          </cell>
          <cell r="E8524" t="str">
            <v>Tonnage: 2&lt;=tons&lt;3</v>
          </cell>
          <cell r="F8524">
            <v>68.559100000000001</v>
          </cell>
          <cell r="G8524">
            <v>0.58746920000000002</v>
          </cell>
          <cell r="H8524">
            <v>0.54119680000000003</v>
          </cell>
          <cell r="I8524">
            <v>-9.4770900000000005E-2</v>
          </cell>
          <cell r="J8524">
            <v>-3.8779500000000001E-2</v>
          </cell>
          <cell r="K8524">
            <v>0</v>
          </cell>
          <cell r="L8524">
            <v>3.8779500000000001E-2</v>
          </cell>
          <cell r="M8524">
            <v>9.4770900000000005E-2</v>
          </cell>
          <cell r="N8524">
            <v>9.4770900000000005E-2</v>
          </cell>
          <cell r="O8524">
            <v>3383</v>
          </cell>
        </row>
        <row r="8525">
          <cell r="A8525" t="str">
            <v>Residential</v>
          </cell>
          <cell r="B8525">
            <v>4</v>
          </cell>
          <cell r="C8525" t="str">
            <v>All</v>
          </cell>
          <cell r="D8525" t="str">
            <v>PCT</v>
          </cell>
          <cell r="E8525" t="str">
            <v>Tonnage: 2&lt;=tons&lt;3</v>
          </cell>
          <cell r="F8525">
            <v>67.580699999999993</v>
          </cell>
          <cell r="G8525">
            <v>0.5583304</v>
          </cell>
          <cell r="H8525">
            <v>0.53297609999999995</v>
          </cell>
          <cell r="I8525">
            <v>-9.44575E-2</v>
          </cell>
          <cell r="J8525">
            <v>-3.8651199999999997E-2</v>
          </cell>
          <cell r="K8525">
            <v>0</v>
          </cell>
          <cell r="L8525">
            <v>3.8651199999999997E-2</v>
          </cell>
          <cell r="M8525">
            <v>9.44575E-2</v>
          </cell>
          <cell r="N8525">
            <v>9.44575E-2</v>
          </cell>
          <cell r="O8525">
            <v>3383</v>
          </cell>
        </row>
        <row r="8526">
          <cell r="A8526" t="str">
            <v>Residential</v>
          </cell>
          <cell r="B8526">
            <v>5</v>
          </cell>
          <cell r="C8526" t="str">
            <v>All</v>
          </cell>
          <cell r="D8526" t="str">
            <v>PCT</v>
          </cell>
          <cell r="E8526" t="str">
            <v>Tonnage: 2&lt;=tons&lt;3</v>
          </cell>
          <cell r="F8526">
            <v>66.437200000000004</v>
          </cell>
          <cell r="G8526">
            <v>0.52116989999999996</v>
          </cell>
          <cell r="H8526">
            <v>0.56315179999999998</v>
          </cell>
          <cell r="I8526">
            <v>-9.4144800000000001E-2</v>
          </cell>
          <cell r="J8526">
            <v>-3.8523300000000003E-2</v>
          </cell>
          <cell r="K8526">
            <v>0</v>
          </cell>
          <cell r="L8526">
            <v>3.8523300000000003E-2</v>
          </cell>
          <cell r="M8526">
            <v>9.4144800000000001E-2</v>
          </cell>
          <cell r="N8526">
            <v>9.4144800000000001E-2</v>
          </cell>
          <cell r="O8526">
            <v>3383</v>
          </cell>
        </row>
        <row r="8527">
          <cell r="A8527" t="str">
            <v>Residential</v>
          </cell>
          <cell r="B8527">
            <v>6</v>
          </cell>
          <cell r="C8527" t="str">
            <v>All</v>
          </cell>
          <cell r="D8527" t="str">
            <v>PCT</v>
          </cell>
          <cell r="E8527" t="str">
            <v>Tonnage: 2&lt;=tons&lt;3</v>
          </cell>
          <cell r="F8527">
            <v>65.688000000000002</v>
          </cell>
          <cell r="G8527">
            <v>0.56482209999999999</v>
          </cell>
          <cell r="H8527">
            <v>0.6125292</v>
          </cell>
          <cell r="I8527">
            <v>-9.43909E-2</v>
          </cell>
          <cell r="J8527">
            <v>-3.8623999999999999E-2</v>
          </cell>
          <cell r="K8527">
            <v>0</v>
          </cell>
          <cell r="L8527">
            <v>3.8623999999999999E-2</v>
          </cell>
          <cell r="M8527">
            <v>9.43909E-2</v>
          </cell>
          <cell r="N8527">
            <v>9.43909E-2</v>
          </cell>
          <cell r="O8527">
            <v>3383</v>
          </cell>
        </row>
        <row r="8528">
          <cell r="A8528" t="str">
            <v>Residential</v>
          </cell>
          <cell r="B8528">
            <v>7</v>
          </cell>
          <cell r="C8528" t="str">
            <v>All</v>
          </cell>
          <cell r="D8528" t="str">
            <v>PCT</v>
          </cell>
          <cell r="E8528" t="str">
            <v>Tonnage: 2&lt;=tons&lt;3</v>
          </cell>
          <cell r="F8528">
            <v>64.827200000000005</v>
          </cell>
          <cell r="G8528">
            <v>0.65908</v>
          </cell>
          <cell r="H8528">
            <v>0.65058159999999998</v>
          </cell>
          <cell r="I8528">
            <v>-9.4700800000000002E-2</v>
          </cell>
          <cell r="J8528">
            <v>-3.8750800000000002E-2</v>
          </cell>
          <cell r="K8528">
            <v>0</v>
          </cell>
          <cell r="L8528">
            <v>3.8750800000000002E-2</v>
          </cell>
          <cell r="M8528">
            <v>9.4700800000000002E-2</v>
          </cell>
          <cell r="N8528">
            <v>9.4700800000000002E-2</v>
          </cell>
          <cell r="O8528">
            <v>3383</v>
          </cell>
        </row>
        <row r="8529">
          <cell r="A8529" t="str">
            <v>Residential</v>
          </cell>
          <cell r="B8529">
            <v>8</v>
          </cell>
          <cell r="C8529" t="str">
            <v>All</v>
          </cell>
          <cell r="D8529" t="str">
            <v>PCT</v>
          </cell>
          <cell r="E8529" t="str">
            <v>Tonnage: 2&lt;=tons&lt;3</v>
          </cell>
          <cell r="F8529">
            <v>65.800899999999999</v>
          </cell>
          <cell r="G8529">
            <v>0.73922350000000003</v>
          </cell>
          <cell r="H8529">
            <v>0.83686680000000002</v>
          </cell>
          <cell r="I8529">
            <v>-9.5661700000000002E-2</v>
          </cell>
          <cell r="J8529">
            <v>-3.9143999999999998E-2</v>
          </cell>
          <cell r="K8529">
            <v>0</v>
          </cell>
          <cell r="L8529">
            <v>3.9143999999999998E-2</v>
          </cell>
          <cell r="M8529">
            <v>9.5661700000000002E-2</v>
          </cell>
          <cell r="N8529">
            <v>9.5661700000000002E-2</v>
          </cell>
          <cell r="O8529">
            <v>3383</v>
          </cell>
        </row>
        <row r="8530">
          <cell r="A8530" t="str">
            <v>Residential</v>
          </cell>
          <cell r="B8530">
            <v>9</v>
          </cell>
          <cell r="C8530" t="str">
            <v>All</v>
          </cell>
          <cell r="D8530" t="str">
            <v>PCT</v>
          </cell>
          <cell r="E8530" t="str">
            <v>Tonnage: 2&lt;=tons&lt;3</v>
          </cell>
          <cell r="F8530">
            <v>69.510599999999997</v>
          </cell>
          <cell r="G8530">
            <v>0.70293609999999995</v>
          </cell>
          <cell r="H8530">
            <v>0.72995080000000001</v>
          </cell>
          <cell r="I8530">
            <v>-9.6843299999999993E-2</v>
          </cell>
          <cell r="J8530">
            <v>-3.9627500000000003E-2</v>
          </cell>
          <cell r="K8530">
            <v>0</v>
          </cell>
          <cell r="L8530">
            <v>3.9627500000000003E-2</v>
          </cell>
          <cell r="M8530">
            <v>9.6843299999999993E-2</v>
          </cell>
          <cell r="N8530">
            <v>9.6843299999999993E-2</v>
          </cell>
          <cell r="O8530">
            <v>3383</v>
          </cell>
        </row>
        <row r="8531">
          <cell r="A8531" t="str">
            <v>Residential</v>
          </cell>
          <cell r="B8531">
            <v>10</v>
          </cell>
          <cell r="C8531" t="str">
            <v>All</v>
          </cell>
          <cell r="D8531" t="str">
            <v>PCT</v>
          </cell>
          <cell r="E8531" t="str">
            <v>Tonnage: 2&lt;=tons&lt;3</v>
          </cell>
          <cell r="F8531">
            <v>74.323099999999997</v>
          </cell>
          <cell r="G8531">
            <v>0.77923249999999999</v>
          </cell>
          <cell r="H8531">
            <v>0.75850289999999998</v>
          </cell>
          <cell r="I8531">
            <v>-9.9904000000000007E-2</v>
          </cell>
          <cell r="J8531">
            <v>-4.0879899999999997E-2</v>
          </cell>
          <cell r="K8531">
            <v>0</v>
          </cell>
          <cell r="L8531">
            <v>4.0879899999999997E-2</v>
          </cell>
          <cell r="M8531">
            <v>9.9904000000000007E-2</v>
          </cell>
          <cell r="N8531">
            <v>9.9904000000000007E-2</v>
          </cell>
          <cell r="O8531">
            <v>3383</v>
          </cell>
        </row>
        <row r="8532">
          <cell r="A8532" t="str">
            <v>Residential</v>
          </cell>
          <cell r="B8532">
            <v>11</v>
          </cell>
          <cell r="C8532" t="str">
            <v>All</v>
          </cell>
          <cell r="D8532" t="str">
            <v>PCT</v>
          </cell>
          <cell r="E8532" t="str">
            <v>Tonnage: 2&lt;=tons&lt;3</v>
          </cell>
          <cell r="F8532">
            <v>79.227800000000002</v>
          </cell>
          <cell r="G8532">
            <v>0.81475010000000003</v>
          </cell>
          <cell r="H8532">
            <v>0.8345631</v>
          </cell>
          <cell r="I8532">
            <v>-9.9762400000000001E-2</v>
          </cell>
          <cell r="J8532">
            <v>-4.0821999999999997E-2</v>
          </cell>
          <cell r="K8532">
            <v>0</v>
          </cell>
          <cell r="L8532">
            <v>4.0821999999999997E-2</v>
          </cell>
          <cell r="M8532">
            <v>9.9762400000000001E-2</v>
          </cell>
          <cell r="N8532">
            <v>9.9762400000000001E-2</v>
          </cell>
          <cell r="O8532">
            <v>3383</v>
          </cell>
        </row>
        <row r="8533">
          <cell r="A8533" t="str">
            <v>Residential</v>
          </cell>
          <cell r="B8533">
            <v>12</v>
          </cell>
          <cell r="C8533" t="str">
            <v>All</v>
          </cell>
          <cell r="D8533" t="str">
            <v>PCT</v>
          </cell>
          <cell r="E8533" t="str">
            <v>Tonnage: 2&lt;=tons&lt;3</v>
          </cell>
          <cell r="F8533">
            <v>83.574299999999994</v>
          </cell>
          <cell r="G8533">
            <v>0.91654270000000004</v>
          </cell>
          <cell r="H8533">
            <v>0.92840429999999996</v>
          </cell>
          <cell r="I8533">
            <v>-0.1003665</v>
          </cell>
          <cell r="J8533">
            <v>-4.10692E-2</v>
          </cell>
          <cell r="K8533">
            <v>0</v>
          </cell>
          <cell r="L8533">
            <v>4.10692E-2</v>
          </cell>
          <cell r="M8533">
            <v>0.1003665</v>
          </cell>
          <cell r="N8533">
            <v>0.1003665</v>
          </cell>
          <cell r="O8533">
            <v>3383</v>
          </cell>
        </row>
        <row r="8534">
          <cell r="A8534" t="str">
            <v>Residential</v>
          </cell>
          <cell r="B8534">
            <v>13</v>
          </cell>
          <cell r="C8534" t="str">
            <v>All</v>
          </cell>
          <cell r="D8534" t="str">
            <v>PCT</v>
          </cell>
          <cell r="E8534" t="str">
            <v>Tonnage: 2&lt;=tons&lt;3</v>
          </cell>
          <cell r="F8534">
            <v>87.043199999999999</v>
          </cell>
          <cell r="G8534">
            <v>1.097213</v>
          </cell>
          <cell r="H8534">
            <v>1.085831</v>
          </cell>
          <cell r="I8534">
            <v>-0.1027879</v>
          </cell>
          <cell r="J8534">
            <v>-4.206E-2</v>
          </cell>
          <cell r="K8534">
            <v>0</v>
          </cell>
          <cell r="L8534">
            <v>4.206E-2</v>
          </cell>
          <cell r="M8534">
            <v>0.1027879</v>
          </cell>
          <cell r="N8534">
            <v>0.1027879</v>
          </cell>
          <cell r="O8534">
            <v>3383</v>
          </cell>
        </row>
        <row r="8535">
          <cell r="A8535" t="str">
            <v>Residential</v>
          </cell>
          <cell r="B8535">
            <v>14</v>
          </cell>
          <cell r="C8535" t="str">
            <v>All</v>
          </cell>
          <cell r="D8535" t="str">
            <v>PCT</v>
          </cell>
          <cell r="E8535" t="str">
            <v>Tonnage: 2&lt;=tons&lt;3</v>
          </cell>
          <cell r="F8535">
            <v>90.252200000000002</v>
          </cell>
          <cell r="G8535">
            <v>1.346743</v>
          </cell>
          <cell r="H8535">
            <v>1.291938</v>
          </cell>
          <cell r="I8535">
            <v>-0.10234790000000001</v>
          </cell>
          <cell r="J8535">
            <v>-4.1879899999999998E-2</v>
          </cell>
          <cell r="K8535">
            <v>0</v>
          </cell>
          <cell r="L8535">
            <v>4.1879899999999998E-2</v>
          </cell>
          <cell r="M8535">
            <v>0.10234790000000001</v>
          </cell>
          <cell r="N8535">
            <v>0.10234790000000001</v>
          </cell>
          <cell r="O8535">
            <v>3383</v>
          </cell>
        </row>
        <row r="8536">
          <cell r="A8536" t="str">
            <v>Residential</v>
          </cell>
          <cell r="B8536">
            <v>15</v>
          </cell>
          <cell r="C8536" t="str">
            <v>All</v>
          </cell>
          <cell r="D8536" t="str">
            <v>PCT</v>
          </cell>
          <cell r="E8536" t="str">
            <v>Tonnage: 2&lt;=tons&lt;3</v>
          </cell>
          <cell r="F8536">
            <v>93.125200000000007</v>
          </cell>
          <cell r="G8536">
            <v>1.5445869999999999</v>
          </cell>
          <cell r="H8536">
            <v>1.579099</v>
          </cell>
          <cell r="I8536">
            <v>-0.1030942</v>
          </cell>
          <cell r="J8536">
            <v>-4.2185300000000002E-2</v>
          </cell>
          <cell r="K8536">
            <v>0</v>
          </cell>
          <cell r="L8536">
            <v>4.2185300000000002E-2</v>
          </cell>
          <cell r="M8536">
            <v>0.1030942</v>
          </cell>
          <cell r="N8536">
            <v>0.1030942</v>
          </cell>
          <cell r="O8536">
            <v>3383</v>
          </cell>
        </row>
        <row r="8537">
          <cell r="A8537" t="str">
            <v>Residential</v>
          </cell>
          <cell r="B8537">
            <v>16</v>
          </cell>
          <cell r="C8537" t="str">
            <v>All</v>
          </cell>
          <cell r="D8537" t="str">
            <v>PCT</v>
          </cell>
          <cell r="E8537" t="str">
            <v>Tonnage: 2&lt;=tons&lt;3</v>
          </cell>
          <cell r="F8537">
            <v>95.052300000000002</v>
          </cell>
          <cell r="G8537">
            <v>1.8955010000000001</v>
          </cell>
          <cell r="H8537">
            <v>1.630274</v>
          </cell>
          <cell r="I8537">
            <v>-0.1051475</v>
          </cell>
          <cell r="J8537">
            <v>-4.3025500000000001E-2</v>
          </cell>
          <cell r="K8537">
            <v>0</v>
          </cell>
          <cell r="L8537">
            <v>4.3025500000000001E-2</v>
          </cell>
          <cell r="M8537">
            <v>0.1051475</v>
          </cell>
          <cell r="N8537">
            <v>0.1051475</v>
          </cell>
          <cell r="O8537">
            <v>3383</v>
          </cell>
        </row>
        <row r="8538">
          <cell r="A8538" t="str">
            <v>Residential</v>
          </cell>
          <cell r="B8538">
            <v>17</v>
          </cell>
          <cell r="C8538" t="str">
            <v>All</v>
          </cell>
          <cell r="D8538" t="str">
            <v>PCT</v>
          </cell>
          <cell r="E8538" t="str">
            <v>Tonnage: 2&lt;=tons&lt;3</v>
          </cell>
          <cell r="F8538">
            <v>96.046499999999995</v>
          </cell>
          <cell r="G8538">
            <v>2.1497799999999998</v>
          </cell>
          <cell r="H8538">
            <v>1.8181750000000001</v>
          </cell>
          <cell r="I8538">
            <v>-0.10872419999999999</v>
          </cell>
          <cell r="J8538">
            <v>-4.4489000000000001E-2</v>
          </cell>
          <cell r="K8538">
            <v>0</v>
          </cell>
          <cell r="L8538">
            <v>4.4489000000000001E-2</v>
          </cell>
          <cell r="M8538">
            <v>0.10872419999999999</v>
          </cell>
          <cell r="N8538">
            <v>0.10872419999999999</v>
          </cell>
          <cell r="O8538">
            <v>3383</v>
          </cell>
        </row>
        <row r="8539">
          <cell r="A8539" t="str">
            <v>Residential</v>
          </cell>
          <cell r="B8539">
            <v>18</v>
          </cell>
          <cell r="C8539" t="str">
            <v>All</v>
          </cell>
          <cell r="D8539" t="str">
            <v>PCT</v>
          </cell>
          <cell r="E8539" t="str">
            <v>Tonnage: 2&lt;=tons&lt;3</v>
          </cell>
          <cell r="F8539">
            <v>95.607699999999994</v>
          </cell>
          <cell r="G8539">
            <v>2.2097739999999999</v>
          </cell>
          <cell r="H8539">
            <v>1.860897</v>
          </cell>
          <cell r="I8539">
            <v>-0.1046386</v>
          </cell>
          <cell r="J8539">
            <v>-4.2817300000000003E-2</v>
          </cell>
          <cell r="K8539">
            <v>0</v>
          </cell>
          <cell r="L8539">
            <v>4.2817300000000003E-2</v>
          </cell>
          <cell r="M8539">
            <v>0.1046386</v>
          </cell>
          <cell r="N8539">
            <v>0.1046386</v>
          </cell>
          <cell r="O8539">
            <v>3383</v>
          </cell>
        </row>
        <row r="8540">
          <cell r="A8540" t="str">
            <v>Residential</v>
          </cell>
          <cell r="B8540">
            <v>19</v>
          </cell>
          <cell r="C8540" t="str">
            <v>All</v>
          </cell>
          <cell r="D8540" t="str">
            <v>PCT</v>
          </cell>
          <cell r="E8540" t="str">
            <v>Tonnage: 2&lt;=tons&lt;3</v>
          </cell>
          <cell r="F8540">
            <v>93.589399999999998</v>
          </cell>
          <cell r="G8540">
            <v>2.146655</v>
          </cell>
          <cell r="H8540">
            <v>2.0141680000000002</v>
          </cell>
          <cell r="I8540">
            <v>-0.10606359999999999</v>
          </cell>
          <cell r="J8540">
            <v>-4.3400399999999999E-2</v>
          </cell>
          <cell r="K8540">
            <v>0</v>
          </cell>
          <cell r="L8540">
            <v>4.3400399999999999E-2</v>
          </cell>
          <cell r="M8540">
            <v>0.10606359999999999</v>
          </cell>
          <cell r="N8540">
            <v>0.10606359999999999</v>
          </cell>
          <cell r="O8540">
            <v>3383</v>
          </cell>
        </row>
        <row r="8541">
          <cell r="A8541" t="str">
            <v>Residential</v>
          </cell>
          <cell r="B8541">
            <v>20</v>
          </cell>
          <cell r="C8541" t="str">
            <v>All</v>
          </cell>
          <cell r="D8541" t="str">
            <v>PCT</v>
          </cell>
          <cell r="E8541" t="str">
            <v>Tonnage: 2&lt;=tons&lt;3</v>
          </cell>
          <cell r="F8541">
            <v>90.322100000000006</v>
          </cell>
          <cell r="G8541">
            <v>2.0219420000000001</v>
          </cell>
          <cell r="H8541">
            <v>2.3792330000000002</v>
          </cell>
          <cell r="I8541">
            <v>-0.1078418</v>
          </cell>
          <cell r="J8541">
            <v>-4.4128000000000001E-2</v>
          </cell>
          <cell r="K8541">
            <v>0</v>
          </cell>
          <cell r="L8541">
            <v>4.4128000000000001E-2</v>
          </cell>
          <cell r="M8541">
            <v>0.1078418</v>
          </cell>
          <cell r="N8541">
            <v>0.1078418</v>
          </cell>
          <cell r="O8541">
            <v>3383</v>
          </cell>
        </row>
        <row r="8542">
          <cell r="A8542" t="str">
            <v>Residential</v>
          </cell>
          <cell r="B8542">
            <v>21</v>
          </cell>
          <cell r="C8542" t="str">
            <v>All</v>
          </cell>
          <cell r="D8542" t="str">
            <v>PCT</v>
          </cell>
          <cell r="E8542" t="str">
            <v>Tonnage: 2&lt;=tons&lt;3</v>
          </cell>
          <cell r="F8542">
            <v>85.990099999999998</v>
          </cell>
          <cell r="G8542">
            <v>1.784276</v>
          </cell>
          <cell r="H8542">
            <v>2.2731270000000001</v>
          </cell>
          <cell r="I8542">
            <v>-0.1029244</v>
          </cell>
          <cell r="J8542">
            <v>-4.2115800000000002E-2</v>
          </cell>
          <cell r="K8542">
            <v>0</v>
          </cell>
          <cell r="L8542">
            <v>4.2115800000000002E-2</v>
          </cell>
          <cell r="M8542">
            <v>0.1029244</v>
          </cell>
          <cell r="N8542">
            <v>0.1029244</v>
          </cell>
          <cell r="O8542">
            <v>3383</v>
          </cell>
        </row>
        <row r="8543">
          <cell r="A8543" t="str">
            <v>Residential</v>
          </cell>
          <cell r="B8543">
            <v>22</v>
          </cell>
          <cell r="C8543" t="str">
            <v>All</v>
          </cell>
          <cell r="D8543" t="str">
            <v>PCT</v>
          </cell>
          <cell r="E8543" t="str">
            <v>Tonnage: 2&lt;=tons&lt;3</v>
          </cell>
          <cell r="F8543">
            <v>82.933099999999996</v>
          </cell>
          <cell r="G8543">
            <v>1.47631</v>
          </cell>
          <cell r="H8543">
            <v>1.701128</v>
          </cell>
          <cell r="I8543">
            <v>-0.1029233</v>
          </cell>
          <cell r="J8543">
            <v>-4.2115399999999997E-2</v>
          </cell>
          <cell r="K8543">
            <v>0</v>
          </cell>
          <cell r="L8543">
            <v>4.2115399999999997E-2</v>
          </cell>
          <cell r="M8543">
            <v>0.1029233</v>
          </cell>
          <cell r="N8543">
            <v>0.1029233</v>
          </cell>
          <cell r="O8543">
            <v>3383</v>
          </cell>
        </row>
        <row r="8544">
          <cell r="A8544" t="str">
            <v>Residential</v>
          </cell>
          <cell r="B8544">
            <v>23</v>
          </cell>
          <cell r="C8544" t="str">
            <v>All</v>
          </cell>
          <cell r="D8544" t="str">
            <v>PCT</v>
          </cell>
          <cell r="E8544" t="str">
            <v>Tonnage: 2&lt;=tons&lt;3</v>
          </cell>
          <cell r="F8544">
            <v>80.095600000000005</v>
          </cell>
          <cell r="G8544">
            <v>1.2336780000000001</v>
          </cell>
          <cell r="H8544">
            <v>1.466772</v>
          </cell>
          <cell r="I8544">
            <v>-0.101011</v>
          </cell>
          <cell r="J8544">
            <v>-4.1332899999999999E-2</v>
          </cell>
          <cell r="K8544">
            <v>0</v>
          </cell>
          <cell r="L8544">
            <v>4.1332899999999999E-2</v>
          </cell>
          <cell r="M8544">
            <v>0.101011</v>
          </cell>
          <cell r="N8544">
            <v>0.101011</v>
          </cell>
          <cell r="O8544">
            <v>3383</v>
          </cell>
        </row>
        <row r="8545">
          <cell r="A8545" t="str">
            <v>Residential</v>
          </cell>
          <cell r="B8545">
            <v>24</v>
          </cell>
          <cell r="C8545" t="str">
            <v>All</v>
          </cell>
          <cell r="D8545" t="str">
            <v>PCT</v>
          </cell>
          <cell r="E8545" t="str">
            <v>Tonnage: 2&lt;=tons&lt;3</v>
          </cell>
          <cell r="F8545">
            <v>78.060100000000006</v>
          </cell>
          <cell r="G8545">
            <v>1.000211</v>
          </cell>
          <cell r="H8545">
            <v>1.1411530000000001</v>
          </cell>
          <cell r="I8545">
            <v>-0.1001703</v>
          </cell>
          <cell r="J8545">
            <v>-4.0988900000000002E-2</v>
          </cell>
          <cell r="K8545">
            <v>0</v>
          </cell>
          <cell r="L8545">
            <v>4.0988900000000002E-2</v>
          </cell>
          <cell r="M8545">
            <v>0.1001703</v>
          </cell>
          <cell r="N8545">
            <v>0.1001703</v>
          </cell>
          <cell r="O8545">
            <v>3383</v>
          </cell>
        </row>
        <row r="8546">
          <cell r="A8546" t="str">
            <v>Residential</v>
          </cell>
          <cell r="B8546">
            <v>1</v>
          </cell>
          <cell r="C8546" t="str">
            <v>All</v>
          </cell>
          <cell r="D8546" t="str">
            <v>PCT</v>
          </cell>
          <cell r="E8546" t="str">
            <v>Tonnage: 3&lt;=tons&lt;4</v>
          </cell>
          <cell r="F8546">
            <v>71.258200000000002</v>
          </cell>
          <cell r="G8546">
            <v>0.780003</v>
          </cell>
          <cell r="H8546">
            <v>0.77970430000000002</v>
          </cell>
          <cell r="I8546">
            <v>-5.3486499999999999E-2</v>
          </cell>
          <cell r="J8546">
            <v>-2.1886300000000001E-2</v>
          </cell>
          <cell r="K8546">
            <v>0</v>
          </cell>
          <cell r="L8546">
            <v>2.1886300000000001E-2</v>
          </cell>
          <cell r="M8546">
            <v>5.3486499999999999E-2</v>
          </cell>
          <cell r="N8546">
            <v>5.3486499999999999E-2</v>
          </cell>
          <cell r="O8546">
            <v>11646</v>
          </cell>
        </row>
        <row r="8547">
          <cell r="A8547" t="str">
            <v>Residential</v>
          </cell>
          <cell r="B8547">
            <v>2</v>
          </cell>
          <cell r="C8547" t="str">
            <v>All</v>
          </cell>
          <cell r="D8547" t="str">
            <v>PCT</v>
          </cell>
          <cell r="E8547" t="str">
            <v>Tonnage: 3&lt;=tons&lt;4</v>
          </cell>
          <cell r="F8547">
            <v>69.522999999999996</v>
          </cell>
          <cell r="G8547">
            <v>0.67996389999999995</v>
          </cell>
          <cell r="H8547">
            <v>0.68587830000000005</v>
          </cell>
          <cell r="I8547">
            <v>-5.2907599999999999E-2</v>
          </cell>
          <cell r="J8547">
            <v>-2.1649399999999999E-2</v>
          </cell>
          <cell r="K8547">
            <v>0</v>
          </cell>
          <cell r="L8547">
            <v>2.1649399999999999E-2</v>
          </cell>
          <cell r="M8547">
            <v>5.2907599999999999E-2</v>
          </cell>
          <cell r="N8547">
            <v>5.2907599999999999E-2</v>
          </cell>
          <cell r="O8547">
            <v>11646</v>
          </cell>
        </row>
        <row r="8548">
          <cell r="A8548" t="str">
            <v>Residential</v>
          </cell>
          <cell r="B8548">
            <v>3</v>
          </cell>
          <cell r="C8548" t="str">
            <v>All</v>
          </cell>
          <cell r="D8548" t="str">
            <v>PCT</v>
          </cell>
          <cell r="E8548" t="str">
            <v>Tonnage: 3&lt;=tons&lt;4</v>
          </cell>
          <cell r="F8548">
            <v>67.9452</v>
          </cell>
          <cell r="G8548">
            <v>0.61908129999999995</v>
          </cell>
          <cell r="H8548">
            <v>0.60578719999999997</v>
          </cell>
          <cell r="I8548">
            <v>-5.2453600000000003E-2</v>
          </cell>
          <cell r="J8548">
            <v>-2.1463599999999999E-2</v>
          </cell>
          <cell r="K8548">
            <v>0</v>
          </cell>
          <cell r="L8548">
            <v>2.1463599999999999E-2</v>
          </cell>
          <cell r="M8548">
            <v>5.2453600000000003E-2</v>
          </cell>
          <cell r="N8548">
            <v>5.2453600000000003E-2</v>
          </cell>
          <cell r="O8548">
            <v>11646</v>
          </cell>
        </row>
        <row r="8549">
          <cell r="A8549" t="str">
            <v>Residential</v>
          </cell>
          <cell r="B8549">
            <v>4</v>
          </cell>
          <cell r="C8549" t="str">
            <v>All</v>
          </cell>
          <cell r="D8549" t="str">
            <v>PCT</v>
          </cell>
          <cell r="E8549" t="str">
            <v>Tonnage: 3&lt;=tons&lt;4</v>
          </cell>
          <cell r="F8549">
            <v>66.867599999999996</v>
          </cell>
          <cell r="G8549">
            <v>0.6006629</v>
          </cell>
          <cell r="H8549">
            <v>0.5950107</v>
          </cell>
          <cell r="I8549">
            <v>-5.2249900000000002E-2</v>
          </cell>
          <cell r="J8549">
            <v>-2.1380199999999999E-2</v>
          </cell>
          <cell r="K8549">
            <v>0</v>
          </cell>
          <cell r="L8549">
            <v>2.1380199999999999E-2</v>
          </cell>
          <cell r="M8549">
            <v>5.2249900000000002E-2</v>
          </cell>
          <cell r="N8549">
            <v>5.2249900000000002E-2</v>
          </cell>
          <cell r="O8549">
            <v>11646</v>
          </cell>
        </row>
        <row r="8550">
          <cell r="A8550" t="str">
            <v>Residential</v>
          </cell>
          <cell r="B8550">
            <v>5</v>
          </cell>
          <cell r="C8550" t="str">
            <v>All</v>
          </cell>
          <cell r="D8550" t="str">
            <v>PCT</v>
          </cell>
          <cell r="E8550" t="str">
            <v>Tonnage: 3&lt;=tons&lt;4</v>
          </cell>
          <cell r="F8550">
            <v>65.694199999999995</v>
          </cell>
          <cell r="G8550">
            <v>0.61505500000000002</v>
          </cell>
          <cell r="H8550">
            <v>0.61470899999999995</v>
          </cell>
          <cell r="I8550">
            <v>-5.22064E-2</v>
          </cell>
          <cell r="J8550">
            <v>-2.13624E-2</v>
          </cell>
          <cell r="K8550">
            <v>0</v>
          </cell>
          <cell r="L8550">
            <v>2.13624E-2</v>
          </cell>
          <cell r="M8550">
            <v>5.22064E-2</v>
          </cell>
          <cell r="N8550">
            <v>5.22064E-2</v>
          </cell>
          <cell r="O8550">
            <v>11646</v>
          </cell>
        </row>
        <row r="8551">
          <cell r="A8551" t="str">
            <v>Residential</v>
          </cell>
          <cell r="B8551">
            <v>6</v>
          </cell>
          <cell r="C8551" t="str">
            <v>All</v>
          </cell>
          <cell r="D8551" t="str">
            <v>PCT</v>
          </cell>
          <cell r="E8551" t="str">
            <v>Tonnage: 3&lt;=tons&lt;4</v>
          </cell>
          <cell r="F8551">
            <v>64.972700000000003</v>
          </cell>
          <cell r="G8551">
            <v>0.66034340000000002</v>
          </cell>
          <cell r="H8551">
            <v>0.65719439999999996</v>
          </cell>
          <cell r="I8551">
            <v>-5.22151E-2</v>
          </cell>
          <cell r="J8551">
            <v>-2.1366E-2</v>
          </cell>
          <cell r="K8551">
            <v>0</v>
          </cell>
          <cell r="L8551">
            <v>2.1366E-2</v>
          </cell>
          <cell r="M8551">
            <v>5.22151E-2</v>
          </cell>
          <cell r="N8551">
            <v>5.22151E-2</v>
          </cell>
          <cell r="O8551">
            <v>11646</v>
          </cell>
        </row>
        <row r="8552">
          <cell r="A8552" t="str">
            <v>Residential</v>
          </cell>
          <cell r="B8552">
            <v>7</v>
          </cell>
          <cell r="C8552" t="str">
            <v>All</v>
          </cell>
          <cell r="D8552" t="str">
            <v>PCT</v>
          </cell>
          <cell r="E8552" t="str">
            <v>Tonnage: 3&lt;=tons&lt;4</v>
          </cell>
          <cell r="F8552">
            <v>64.004300000000001</v>
          </cell>
          <cell r="G8552">
            <v>0.7631038</v>
          </cell>
          <cell r="H8552">
            <v>0.7804778</v>
          </cell>
          <cell r="I8552">
            <v>-5.2395200000000003E-2</v>
          </cell>
          <cell r="J8552">
            <v>-2.1439699999999999E-2</v>
          </cell>
          <cell r="K8552">
            <v>0</v>
          </cell>
          <cell r="L8552">
            <v>2.1439699999999999E-2</v>
          </cell>
          <cell r="M8552">
            <v>5.2395200000000003E-2</v>
          </cell>
          <cell r="N8552">
            <v>5.2395200000000003E-2</v>
          </cell>
          <cell r="O8552">
            <v>11646</v>
          </cell>
        </row>
        <row r="8553">
          <cell r="A8553" t="str">
            <v>Residential</v>
          </cell>
          <cell r="B8553">
            <v>8</v>
          </cell>
          <cell r="C8553" t="str">
            <v>All</v>
          </cell>
          <cell r="D8553" t="str">
            <v>PCT</v>
          </cell>
          <cell r="E8553" t="str">
            <v>Tonnage: 3&lt;=tons&lt;4</v>
          </cell>
          <cell r="F8553">
            <v>65.006600000000006</v>
          </cell>
          <cell r="G8553">
            <v>0.81868399999999997</v>
          </cell>
          <cell r="H8553">
            <v>0.78123589999999998</v>
          </cell>
          <cell r="I8553">
            <v>-5.2965400000000003E-2</v>
          </cell>
          <cell r="J8553">
            <v>-2.1673000000000001E-2</v>
          </cell>
          <cell r="K8553">
            <v>0</v>
          </cell>
          <cell r="L8553">
            <v>2.1673000000000001E-2</v>
          </cell>
          <cell r="M8553">
            <v>5.2965400000000003E-2</v>
          </cell>
          <cell r="N8553">
            <v>5.2965400000000003E-2</v>
          </cell>
          <cell r="O8553">
            <v>11646</v>
          </cell>
        </row>
        <row r="8554">
          <cell r="A8554" t="str">
            <v>Residential</v>
          </cell>
          <cell r="B8554">
            <v>9</v>
          </cell>
          <cell r="C8554" t="str">
            <v>All</v>
          </cell>
          <cell r="D8554" t="str">
            <v>PCT</v>
          </cell>
          <cell r="E8554" t="str">
            <v>Tonnage: 3&lt;=tons&lt;4</v>
          </cell>
          <cell r="F8554">
            <v>68.907700000000006</v>
          </cell>
          <cell r="G8554">
            <v>0.79378000000000004</v>
          </cell>
          <cell r="H8554">
            <v>0.81712340000000006</v>
          </cell>
          <cell r="I8554">
            <v>-5.3807599999999997E-2</v>
          </cell>
          <cell r="J8554">
            <v>-2.2017599999999998E-2</v>
          </cell>
          <cell r="K8554">
            <v>0</v>
          </cell>
          <cell r="L8554">
            <v>2.2017599999999998E-2</v>
          </cell>
          <cell r="M8554">
            <v>5.3807599999999997E-2</v>
          </cell>
          <cell r="N8554">
            <v>5.3807599999999997E-2</v>
          </cell>
          <cell r="O8554">
            <v>11646</v>
          </cell>
        </row>
        <row r="8555">
          <cell r="A8555" t="str">
            <v>Residential</v>
          </cell>
          <cell r="B8555">
            <v>10</v>
          </cell>
          <cell r="C8555" t="str">
            <v>All</v>
          </cell>
          <cell r="D8555" t="str">
            <v>PCT</v>
          </cell>
          <cell r="E8555" t="str">
            <v>Tonnage: 3&lt;=tons&lt;4</v>
          </cell>
          <cell r="F8555">
            <v>73.454899999999995</v>
          </cell>
          <cell r="G8555">
            <v>0.84051629999999999</v>
          </cell>
          <cell r="H8555">
            <v>0.82394520000000004</v>
          </cell>
          <cell r="I8555">
            <v>-5.50451E-2</v>
          </cell>
          <cell r="J8555">
            <v>-2.2523999999999999E-2</v>
          </cell>
          <cell r="K8555">
            <v>0</v>
          </cell>
          <cell r="L8555">
            <v>2.2523999999999999E-2</v>
          </cell>
          <cell r="M8555">
            <v>5.50451E-2</v>
          </cell>
          <cell r="N8555">
            <v>5.50451E-2</v>
          </cell>
          <cell r="O8555">
            <v>11646</v>
          </cell>
        </row>
        <row r="8556">
          <cell r="A8556" t="str">
            <v>Residential</v>
          </cell>
          <cell r="B8556">
            <v>11</v>
          </cell>
          <cell r="C8556" t="str">
            <v>All</v>
          </cell>
          <cell r="D8556" t="str">
            <v>PCT</v>
          </cell>
          <cell r="E8556" t="str">
            <v>Tonnage: 3&lt;=tons&lt;4</v>
          </cell>
          <cell r="F8556">
            <v>78.523600000000002</v>
          </cell>
          <cell r="G8556">
            <v>0.8823839</v>
          </cell>
          <cell r="H8556">
            <v>0.91715550000000001</v>
          </cell>
          <cell r="I8556">
            <v>-5.5546699999999997E-2</v>
          </cell>
          <cell r="J8556">
            <v>-2.2729200000000001E-2</v>
          </cell>
          <cell r="K8556">
            <v>0</v>
          </cell>
          <cell r="L8556">
            <v>2.2729200000000001E-2</v>
          </cell>
          <cell r="M8556">
            <v>5.5546699999999997E-2</v>
          </cell>
          <cell r="N8556">
            <v>5.5546699999999997E-2</v>
          </cell>
          <cell r="O8556">
            <v>11646</v>
          </cell>
        </row>
        <row r="8557">
          <cell r="A8557" t="str">
            <v>Residential</v>
          </cell>
          <cell r="B8557">
            <v>12</v>
          </cell>
          <cell r="C8557" t="str">
            <v>All</v>
          </cell>
          <cell r="D8557" t="str">
            <v>PCT</v>
          </cell>
          <cell r="E8557" t="str">
            <v>Tonnage: 3&lt;=tons&lt;4</v>
          </cell>
          <cell r="F8557">
            <v>83.135999999999996</v>
          </cell>
          <cell r="G8557">
            <v>0.97397009999999995</v>
          </cell>
          <cell r="H8557">
            <v>0.9652811</v>
          </cell>
          <cell r="I8557">
            <v>-5.5656900000000002E-2</v>
          </cell>
          <cell r="J8557">
            <v>-2.2774300000000001E-2</v>
          </cell>
          <cell r="K8557">
            <v>0</v>
          </cell>
          <cell r="L8557">
            <v>2.2774300000000001E-2</v>
          </cell>
          <cell r="M8557">
            <v>5.5656900000000002E-2</v>
          </cell>
          <cell r="N8557">
            <v>5.5656900000000002E-2</v>
          </cell>
          <cell r="O8557">
            <v>11646</v>
          </cell>
        </row>
        <row r="8558">
          <cell r="A8558" t="str">
            <v>Residential</v>
          </cell>
          <cell r="B8558">
            <v>13</v>
          </cell>
          <cell r="C8558" t="str">
            <v>All</v>
          </cell>
          <cell r="D8558" t="str">
            <v>PCT</v>
          </cell>
          <cell r="E8558" t="str">
            <v>Tonnage: 3&lt;=tons&lt;4</v>
          </cell>
          <cell r="F8558">
            <v>86.650800000000004</v>
          </cell>
          <cell r="G8558">
            <v>1.1133</v>
          </cell>
          <cell r="H8558">
            <v>1.1192139999999999</v>
          </cell>
          <cell r="I8558">
            <v>-5.6251799999999998E-2</v>
          </cell>
          <cell r="J8558">
            <v>-2.3017800000000001E-2</v>
          </cell>
          <cell r="K8558">
            <v>0</v>
          </cell>
          <cell r="L8558">
            <v>2.3017800000000001E-2</v>
          </cell>
          <cell r="M8558">
            <v>5.6251799999999998E-2</v>
          </cell>
          <cell r="N8558">
            <v>5.6251799999999998E-2</v>
          </cell>
          <cell r="O8558">
            <v>11646</v>
          </cell>
        </row>
        <row r="8559">
          <cell r="A8559" t="str">
            <v>Residential</v>
          </cell>
          <cell r="B8559">
            <v>14</v>
          </cell>
          <cell r="C8559" t="str">
            <v>All</v>
          </cell>
          <cell r="D8559" t="str">
            <v>PCT</v>
          </cell>
          <cell r="E8559" t="str">
            <v>Tonnage: 3&lt;=tons&lt;4</v>
          </cell>
          <cell r="F8559">
            <v>89.861699999999999</v>
          </cell>
          <cell r="G8559">
            <v>1.345486</v>
          </cell>
          <cell r="H8559">
            <v>1.386857</v>
          </cell>
          <cell r="I8559">
            <v>-5.88172E-2</v>
          </cell>
          <cell r="J8559">
            <v>-2.4067499999999999E-2</v>
          </cell>
          <cell r="K8559">
            <v>0</v>
          </cell>
          <cell r="L8559">
            <v>2.4067499999999999E-2</v>
          </cell>
          <cell r="M8559">
            <v>5.88172E-2</v>
          </cell>
          <cell r="N8559">
            <v>5.88172E-2</v>
          </cell>
          <cell r="O8559">
            <v>11646</v>
          </cell>
        </row>
        <row r="8560">
          <cell r="A8560" t="str">
            <v>Residential</v>
          </cell>
          <cell r="B8560">
            <v>15</v>
          </cell>
          <cell r="C8560" t="str">
            <v>All</v>
          </cell>
          <cell r="D8560" t="str">
            <v>PCT</v>
          </cell>
          <cell r="E8560" t="str">
            <v>Tonnage: 3&lt;=tons&lt;4</v>
          </cell>
          <cell r="F8560">
            <v>92.751199999999997</v>
          </cell>
          <cell r="G8560">
            <v>1.6108579999999999</v>
          </cell>
          <cell r="H8560">
            <v>1.5374909999999999</v>
          </cell>
          <cell r="I8560">
            <v>-5.8753699999999999E-2</v>
          </cell>
          <cell r="J8560">
            <v>-2.40415E-2</v>
          </cell>
          <cell r="K8560">
            <v>0</v>
          </cell>
          <cell r="L8560">
            <v>2.40415E-2</v>
          </cell>
          <cell r="M8560">
            <v>5.8753699999999999E-2</v>
          </cell>
          <cell r="N8560">
            <v>5.8753699999999999E-2</v>
          </cell>
          <cell r="O8560">
            <v>11646</v>
          </cell>
        </row>
        <row r="8561">
          <cell r="A8561" t="str">
            <v>Residential</v>
          </cell>
          <cell r="B8561">
            <v>16</v>
          </cell>
          <cell r="C8561" t="str">
            <v>All</v>
          </cell>
          <cell r="D8561" t="str">
            <v>PCT</v>
          </cell>
          <cell r="E8561" t="str">
            <v>Tonnage: 3&lt;=tons&lt;4</v>
          </cell>
          <cell r="F8561">
            <v>94.789000000000001</v>
          </cell>
          <cell r="G8561">
            <v>1.983641</v>
          </cell>
          <cell r="H8561">
            <v>1.8276110000000001</v>
          </cell>
          <cell r="I8561">
            <v>-6.0502300000000002E-2</v>
          </cell>
          <cell r="J8561">
            <v>-2.4757100000000001E-2</v>
          </cell>
          <cell r="K8561">
            <v>0</v>
          </cell>
          <cell r="L8561">
            <v>2.4757100000000001E-2</v>
          </cell>
          <cell r="M8561">
            <v>6.0502300000000002E-2</v>
          </cell>
          <cell r="N8561">
            <v>6.0502300000000002E-2</v>
          </cell>
          <cell r="O8561">
            <v>11646</v>
          </cell>
        </row>
        <row r="8562">
          <cell r="A8562" t="str">
            <v>Residential</v>
          </cell>
          <cell r="B8562">
            <v>17</v>
          </cell>
          <cell r="C8562" t="str">
            <v>All</v>
          </cell>
          <cell r="D8562" t="str">
            <v>PCT</v>
          </cell>
          <cell r="E8562" t="str">
            <v>Tonnage: 3&lt;=tons&lt;4</v>
          </cell>
          <cell r="F8562">
            <v>95.835800000000006</v>
          </cell>
          <cell r="G8562">
            <v>2.274559</v>
          </cell>
          <cell r="H8562">
            <v>1.9756359999999999</v>
          </cell>
          <cell r="I8562">
            <v>-6.1782900000000002E-2</v>
          </cell>
          <cell r="J8562">
            <v>-2.5281100000000001E-2</v>
          </cell>
          <cell r="K8562">
            <v>0</v>
          </cell>
          <cell r="L8562">
            <v>2.5281100000000001E-2</v>
          </cell>
          <cell r="M8562">
            <v>6.1782900000000002E-2</v>
          </cell>
          <cell r="N8562">
            <v>6.1782900000000002E-2</v>
          </cell>
          <cell r="O8562">
            <v>11646</v>
          </cell>
        </row>
        <row r="8563">
          <cell r="A8563" t="str">
            <v>Residential</v>
          </cell>
          <cell r="B8563">
            <v>18</v>
          </cell>
          <cell r="C8563" t="str">
            <v>All</v>
          </cell>
          <cell r="D8563" t="str">
            <v>PCT</v>
          </cell>
          <cell r="E8563" t="str">
            <v>Tonnage: 3&lt;=tons&lt;4</v>
          </cell>
          <cell r="F8563">
            <v>95.236999999999995</v>
          </cell>
          <cell r="G8563">
            <v>2.5149309999999998</v>
          </cell>
          <cell r="H8563">
            <v>2.1466630000000002</v>
          </cell>
          <cell r="I8563">
            <v>-6.3082100000000002E-2</v>
          </cell>
          <cell r="J8563">
            <v>-2.5812700000000001E-2</v>
          </cell>
          <cell r="K8563">
            <v>0</v>
          </cell>
          <cell r="L8563">
            <v>2.5812700000000001E-2</v>
          </cell>
          <cell r="M8563">
            <v>6.3082100000000002E-2</v>
          </cell>
          <cell r="N8563">
            <v>6.3082100000000002E-2</v>
          </cell>
          <cell r="O8563">
            <v>11646</v>
          </cell>
        </row>
        <row r="8564">
          <cell r="A8564" t="str">
            <v>Residential</v>
          </cell>
          <cell r="B8564">
            <v>19</v>
          </cell>
          <cell r="C8564" t="str">
            <v>All</v>
          </cell>
          <cell r="D8564" t="str">
            <v>PCT</v>
          </cell>
          <cell r="E8564" t="str">
            <v>Tonnage: 3&lt;=tons&lt;4</v>
          </cell>
          <cell r="F8564">
            <v>93.013599999999997</v>
          </cell>
          <cell r="G8564">
            <v>2.4178350000000002</v>
          </cell>
          <cell r="H8564">
            <v>2.2552279999999998</v>
          </cell>
          <cell r="I8564">
            <v>-6.0896600000000002E-2</v>
          </cell>
          <cell r="J8564">
            <v>-2.49184E-2</v>
          </cell>
          <cell r="K8564">
            <v>0</v>
          </cell>
          <cell r="L8564">
            <v>2.49184E-2</v>
          </cell>
          <cell r="M8564">
            <v>6.0896600000000002E-2</v>
          </cell>
          <cell r="N8564">
            <v>6.0896600000000002E-2</v>
          </cell>
          <cell r="O8564">
            <v>11646</v>
          </cell>
        </row>
        <row r="8565">
          <cell r="A8565" t="str">
            <v>Residential</v>
          </cell>
          <cell r="B8565">
            <v>20</v>
          </cell>
          <cell r="C8565" t="str">
            <v>All</v>
          </cell>
          <cell r="D8565" t="str">
            <v>PCT</v>
          </cell>
          <cell r="E8565" t="str">
            <v>Tonnage: 3&lt;=tons&lt;4</v>
          </cell>
          <cell r="F8565">
            <v>89.482699999999994</v>
          </cell>
          <cell r="G8565">
            <v>2.2969569999999999</v>
          </cell>
          <cell r="H8565">
            <v>2.693314</v>
          </cell>
          <cell r="I8565">
            <v>-6.2505900000000003E-2</v>
          </cell>
          <cell r="J8565">
            <v>-2.55769E-2</v>
          </cell>
          <cell r="K8565">
            <v>0</v>
          </cell>
          <cell r="L8565">
            <v>2.55769E-2</v>
          </cell>
          <cell r="M8565">
            <v>6.2505900000000003E-2</v>
          </cell>
          <cell r="N8565">
            <v>6.2505900000000003E-2</v>
          </cell>
          <cell r="O8565">
            <v>11646</v>
          </cell>
        </row>
        <row r="8566">
          <cell r="A8566" t="str">
            <v>Residential</v>
          </cell>
          <cell r="B8566">
            <v>21</v>
          </cell>
          <cell r="C8566" t="str">
            <v>All</v>
          </cell>
          <cell r="D8566" t="str">
            <v>PCT</v>
          </cell>
          <cell r="E8566" t="str">
            <v>Tonnage: 3&lt;=tons&lt;4</v>
          </cell>
          <cell r="F8566">
            <v>85.160799999999995</v>
          </cell>
          <cell r="G8566">
            <v>2.0593759999999999</v>
          </cell>
          <cell r="H8566">
            <v>2.4342169999999999</v>
          </cell>
          <cell r="I8566">
            <v>-6.0701400000000003E-2</v>
          </cell>
          <cell r="J8566">
            <v>-2.4838499999999999E-2</v>
          </cell>
          <cell r="K8566">
            <v>0</v>
          </cell>
          <cell r="L8566">
            <v>2.4838499999999999E-2</v>
          </cell>
          <cell r="M8566">
            <v>6.0701400000000003E-2</v>
          </cell>
          <cell r="N8566">
            <v>6.0701400000000003E-2</v>
          </cell>
          <cell r="O8566">
            <v>11646</v>
          </cell>
        </row>
        <row r="8567">
          <cell r="A8567" t="str">
            <v>Residential</v>
          </cell>
          <cell r="B8567">
            <v>22</v>
          </cell>
          <cell r="C8567" t="str">
            <v>All</v>
          </cell>
          <cell r="D8567" t="str">
            <v>PCT</v>
          </cell>
          <cell r="E8567" t="str">
            <v>Tonnage: 3&lt;=tons&lt;4</v>
          </cell>
          <cell r="F8567">
            <v>82.387600000000006</v>
          </cell>
          <cell r="G8567">
            <v>1.8153699999999999</v>
          </cell>
          <cell r="H8567">
            <v>1.9938709999999999</v>
          </cell>
          <cell r="I8567">
            <v>-6.1409499999999999E-2</v>
          </cell>
          <cell r="J8567">
            <v>-2.5128299999999999E-2</v>
          </cell>
          <cell r="K8567">
            <v>0</v>
          </cell>
          <cell r="L8567">
            <v>2.5128299999999999E-2</v>
          </cell>
          <cell r="M8567">
            <v>6.1409499999999999E-2</v>
          </cell>
          <cell r="N8567">
            <v>6.1409499999999999E-2</v>
          </cell>
          <cell r="O8567">
            <v>11646</v>
          </cell>
        </row>
        <row r="8568">
          <cell r="A8568" t="str">
            <v>Residential</v>
          </cell>
          <cell r="B8568">
            <v>23</v>
          </cell>
          <cell r="C8568" t="str">
            <v>All</v>
          </cell>
          <cell r="D8568" t="str">
            <v>PCT</v>
          </cell>
          <cell r="E8568" t="str">
            <v>Tonnage: 3&lt;=tons&lt;4</v>
          </cell>
          <cell r="F8568">
            <v>79.394800000000004</v>
          </cell>
          <cell r="G8568">
            <v>1.3945149999999999</v>
          </cell>
          <cell r="H8568">
            <v>1.5624210000000001</v>
          </cell>
          <cell r="I8568">
            <v>-5.8969800000000003E-2</v>
          </cell>
          <cell r="J8568">
            <v>-2.4129899999999999E-2</v>
          </cell>
          <cell r="K8568">
            <v>0</v>
          </cell>
          <cell r="L8568">
            <v>2.4129899999999999E-2</v>
          </cell>
          <cell r="M8568">
            <v>5.8969800000000003E-2</v>
          </cell>
          <cell r="N8568">
            <v>5.8969800000000003E-2</v>
          </cell>
          <cell r="O8568">
            <v>11646</v>
          </cell>
        </row>
        <row r="8569">
          <cell r="A8569" t="str">
            <v>Residential</v>
          </cell>
          <cell r="B8569">
            <v>24</v>
          </cell>
          <cell r="C8569" t="str">
            <v>All</v>
          </cell>
          <cell r="D8569" t="str">
            <v>PCT</v>
          </cell>
          <cell r="E8569" t="str">
            <v>Tonnage: 3&lt;=tons&lt;4</v>
          </cell>
          <cell r="F8569">
            <v>77.315399999999997</v>
          </cell>
          <cell r="G8569">
            <v>1.079156</v>
          </cell>
          <cell r="H8569">
            <v>1.120015</v>
          </cell>
          <cell r="I8569">
            <v>-5.6143600000000002E-2</v>
          </cell>
          <cell r="J8569">
            <v>-2.2973500000000001E-2</v>
          </cell>
          <cell r="K8569">
            <v>0</v>
          </cell>
          <cell r="L8569">
            <v>2.2973500000000001E-2</v>
          </cell>
          <cell r="M8569">
            <v>5.6143600000000002E-2</v>
          </cell>
          <cell r="N8569">
            <v>5.6143600000000002E-2</v>
          </cell>
          <cell r="O8569">
            <v>11646</v>
          </cell>
        </row>
        <row r="8570">
          <cell r="A8570" t="str">
            <v>Residential</v>
          </cell>
          <cell r="B8570">
            <v>1</v>
          </cell>
          <cell r="C8570" t="str">
            <v>All</v>
          </cell>
          <cell r="D8570" t="str">
            <v>PCT</v>
          </cell>
          <cell r="E8570" t="str">
            <v>Tonnage: 4&lt;=tons&lt;5</v>
          </cell>
          <cell r="F8570">
            <v>70.449100000000001</v>
          </cell>
          <cell r="G8570">
            <v>0.79527619999999999</v>
          </cell>
          <cell r="H8570">
            <v>0.8171986</v>
          </cell>
          <cell r="I8570">
            <v>-9.4466400000000006E-2</v>
          </cell>
          <cell r="J8570">
            <v>-3.8654899999999999E-2</v>
          </cell>
          <cell r="K8570">
            <v>0</v>
          </cell>
          <cell r="L8570">
            <v>3.8654899999999999E-2</v>
          </cell>
          <cell r="M8570">
            <v>9.4466400000000006E-2</v>
          </cell>
          <cell r="N8570">
            <v>9.4466400000000006E-2</v>
          </cell>
          <cell r="O8570">
            <v>4312</v>
          </cell>
        </row>
        <row r="8571">
          <cell r="A8571" t="str">
            <v>Residential</v>
          </cell>
          <cell r="B8571">
            <v>2</v>
          </cell>
          <cell r="C8571" t="str">
            <v>All</v>
          </cell>
          <cell r="D8571" t="str">
            <v>PCT</v>
          </cell>
          <cell r="E8571" t="str">
            <v>Tonnage: 4&lt;=tons&lt;5</v>
          </cell>
          <cell r="F8571">
            <v>68.327399999999997</v>
          </cell>
          <cell r="G8571">
            <v>0.67527939999999997</v>
          </cell>
          <cell r="H8571">
            <v>0.694353</v>
          </cell>
          <cell r="I8571">
            <v>-9.4099000000000002E-2</v>
          </cell>
          <cell r="J8571">
            <v>-3.85046E-2</v>
          </cell>
          <cell r="K8571">
            <v>0</v>
          </cell>
          <cell r="L8571">
            <v>3.85046E-2</v>
          </cell>
          <cell r="M8571">
            <v>9.4099000000000002E-2</v>
          </cell>
          <cell r="N8571">
            <v>9.4099000000000002E-2</v>
          </cell>
          <cell r="O8571">
            <v>4312</v>
          </cell>
        </row>
        <row r="8572">
          <cell r="A8572" t="str">
            <v>Residential</v>
          </cell>
          <cell r="B8572">
            <v>3</v>
          </cell>
          <cell r="C8572" t="str">
            <v>All</v>
          </cell>
          <cell r="D8572" t="str">
            <v>PCT</v>
          </cell>
          <cell r="E8572" t="str">
            <v>Tonnage: 4&lt;=tons&lt;5</v>
          </cell>
          <cell r="F8572">
            <v>66.910899999999998</v>
          </cell>
          <cell r="G8572">
            <v>0.6133866</v>
          </cell>
          <cell r="H8572">
            <v>0.62957479999999999</v>
          </cell>
          <cell r="I8572">
            <v>-9.3394900000000003E-2</v>
          </cell>
          <cell r="J8572">
            <v>-3.8216399999999998E-2</v>
          </cell>
          <cell r="K8572">
            <v>0</v>
          </cell>
          <cell r="L8572">
            <v>3.8216399999999998E-2</v>
          </cell>
          <cell r="M8572">
            <v>9.3394900000000003E-2</v>
          </cell>
          <cell r="N8572">
            <v>9.3394900000000003E-2</v>
          </cell>
          <cell r="O8572">
            <v>4312</v>
          </cell>
        </row>
        <row r="8573">
          <cell r="A8573" t="str">
            <v>Residential</v>
          </cell>
          <cell r="B8573">
            <v>4</v>
          </cell>
          <cell r="C8573" t="str">
            <v>All</v>
          </cell>
          <cell r="D8573" t="str">
            <v>PCT</v>
          </cell>
          <cell r="E8573" t="str">
            <v>Tonnage: 4&lt;=tons&lt;5</v>
          </cell>
          <cell r="F8573">
            <v>65.881799999999998</v>
          </cell>
          <cell r="G8573">
            <v>0.59361079999999999</v>
          </cell>
          <cell r="H8573">
            <v>0.59893859999999999</v>
          </cell>
          <cell r="I8573">
            <v>-9.3069700000000005E-2</v>
          </cell>
          <cell r="J8573">
            <v>-3.8083400000000003E-2</v>
          </cell>
          <cell r="K8573">
            <v>0</v>
          </cell>
          <cell r="L8573">
            <v>3.8083400000000003E-2</v>
          </cell>
          <cell r="M8573">
            <v>9.3069700000000005E-2</v>
          </cell>
          <cell r="N8573">
            <v>9.3069700000000005E-2</v>
          </cell>
          <cell r="O8573">
            <v>4312</v>
          </cell>
        </row>
        <row r="8574">
          <cell r="A8574" t="str">
            <v>Residential</v>
          </cell>
          <cell r="B8574">
            <v>5</v>
          </cell>
          <cell r="C8574" t="str">
            <v>All</v>
          </cell>
          <cell r="D8574" t="str">
            <v>PCT</v>
          </cell>
          <cell r="E8574" t="str">
            <v>Tonnage: 4&lt;=tons&lt;5</v>
          </cell>
          <cell r="F8574">
            <v>64.761799999999994</v>
          </cell>
          <cell r="G8574">
            <v>0.59420139999999999</v>
          </cell>
          <cell r="H8574">
            <v>0.65477850000000004</v>
          </cell>
          <cell r="I8574">
            <v>-9.29262E-2</v>
          </cell>
          <cell r="J8574">
            <v>-3.8024599999999999E-2</v>
          </cell>
          <cell r="K8574">
            <v>0</v>
          </cell>
          <cell r="L8574">
            <v>3.8024599999999999E-2</v>
          </cell>
          <cell r="M8574">
            <v>9.29262E-2</v>
          </cell>
          <cell r="N8574">
            <v>9.29262E-2</v>
          </cell>
          <cell r="O8574">
            <v>4312</v>
          </cell>
        </row>
        <row r="8575">
          <cell r="A8575" t="str">
            <v>Residential</v>
          </cell>
          <cell r="B8575">
            <v>6</v>
          </cell>
          <cell r="C8575" t="str">
            <v>All</v>
          </cell>
          <cell r="D8575" t="str">
            <v>PCT</v>
          </cell>
          <cell r="E8575" t="str">
            <v>Tonnage: 4&lt;=tons&lt;5</v>
          </cell>
          <cell r="F8575">
            <v>64.074799999999996</v>
          </cell>
          <cell r="G8575">
            <v>0.63626190000000005</v>
          </cell>
          <cell r="H8575">
            <v>0.74589620000000001</v>
          </cell>
          <cell r="I8575">
            <v>-9.3060599999999993E-2</v>
          </cell>
          <cell r="J8575">
            <v>-3.8079599999999998E-2</v>
          </cell>
          <cell r="K8575">
            <v>0</v>
          </cell>
          <cell r="L8575">
            <v>3.8079599999999998E-2</v>
          </cell>
          <cell r="M8575">
            <v>9.3060599999999993E-2</v>
          </cell>
          <cell r="N8575">
            <v>9.3060599999999993E-2</v>
          </cell>
          <cell r="O8575">
            <v>4312</v>
          </cell>
        </row>
        <row r="8576">
          <cell r="A8576" t="str">
            <v>Residential</v>
          </cell>
          <cell r="B8576">
            <v>7</v>
          </cell>
          <cell r="C8576" t="str">
            <v>All</v>
          </cell>
          <cell r="D8576" t="str">
            <v>PCT</v>
          </cell>
          <cell r="E8576" t="str">
            <v>Tonnage: 4&lt;=tons&lt;5</v>
          </cell>
          <cell r="F8576">
            <v>63.001199999999997</v>
          </cell>
          <cell r="G8576">
            <v>0.79561689999999996</v>
          </cell>
          <cell r="H8576">
            <v>0.8937119</v>
          </cell>
          <cell r="I8576">
            <v>-9.4266199999999994E-2</v>
          </cell>
          <cell r="J8576">
            <v>-3.8573000000000003E-2</v>
          </cell>
          <cell r="K8576">
            <v>0</v>
          </cell>
          <cell r="L8576">
            <v>3.8573000000000003E-2</v>
          </cell>
          <cell r="M8576">
            <v>9.4266199999999994E-2</v>
          </cell>
          <cell r="N8576">
            <v>9.4266199999999994E-2</v>
          </cell>
          <cell r="O8576">
            <v>4312</v>
          </cell>
        </row>
        <row r="8577">
          <cell r="A8577" t="str">
            <v>Residential</v>
          </cell>
          <cell r="B8577">
            <v>8</v>
          </cell>
          <cell r="C8577" t="str">
            <v>All</v>
          </cell>
          <cell r="D8577" t="str">
            <v>PCT</v>
          </cell>
          <cell r="E8577" t="str">
            <v>Tonnage: 4&lt;=tons&lt;5</v>
          </cell>
          <cell r="F8577">
            <v>64.055800000000005</v>
          </cell>
          <cell r="G8577">
            <v>0.85409990000000002</v>
          </cell>
          <cell r="H8577">
            <v>0.95613250000000005</v>
          </cell>
          <cell r="I8577">
            <v>-9.4108800000000006E-2</v>
          </cell>
          <cell r="J8577">
            <v>-3.8508500000000001E-2</v>
          </cell>
          <cell r="K8577">
            <v>0</v>
          </cell>
          <cell r="L8577">
            <v>3.8508500000000001E-2</v>
          </cell>
          <cell r="M8577">
            <v>9.4108800000000006E-2</v>
          </cell>
          <cell r="N8577">
            <v>9.4108800000000006E-2</v>
          </cell>
          <cell r="O8577">
            <v>4312</v>
          </cell>
        </row>
        <row r="8578">
          <cell r="A8578" t="str">
            <v>Residential</v>
          </cell>
          <cell r="B8578">
            <v>9</v>
          </cell>
          <cell r="C8578" t="str">
            <v>All</v>
          </cell>
          <cell r="D8578" t="str">
            <v>PCT</v>
          </cell>
          <cell r="E8578" t="str">
            <v>Tonnage: 4&lt;=tons&lt;5</v>
          </cell>
          <cell r="F8578">
            <v>68.218100000000007</v>
          </cell>
          <cell r="G8578">
            <v>0.85710419999999998</v>
          </cell>
          <cell r="H8578">
            <v>0.87366529999999998</v>
          </cell>
          <cell r="I8578">
            <v>-9.5808299999999999E-2</v>
          </cell>
          <cell r="J8578">
            <v>-3.9204000000000003E-2</v>
          </cell>
          <cell r="K8578">
            <v>0</v>
          </cell>
          <cell r="L8578">
            <v>3.9204000000000003E-2</v>
          </cell>
          <cell r="M8578">
            <v>9.5808299999999999E-2</v>
          </cell>
          <cell r="N8578">
            <v>9.5808299999999999E-2</v>
          </cell>
          <cell r="O8578">
            <v>4312</v>
          </cell>
        </row>
        <row r="8579">
          <cell r="A8579" t="str">
            <v>Residential</v>
          </cell>
          <cell r="B8579">
            <v>10</v>
          </cell>
          <cell r="C8579" t="str">
            <v>All</v>
          </cell>
          <cell r="D8579" t="str">
            <v>PCT</v>
          </cell>
          <cell r="E8579" t="str">
            <v>Tonnage: 4&lt;=tons&lt;5</v>
          </cell>
          <cell r="F8579">
            <v>72.927000000000007</v>
          </cell>
          <cell r="G8579">
            <v>0.89013620000000004</v>
          </cell>
          <cell r="H8579">
            <v>0.91783329999999996</v>
          </cell>
          <cell r="I8579">
            <v>-9.7726499999999994E-2</v>
          </cell>
          <cell r="J8579">
            <v>-3.9988900000000001E-2</v>
          </cell>
          <cell r="K8579">
            <v>0</v>
          </cell>
          <cell r="L8579">
            <v>3.9988900000000001E-2</v>
          </cell>
          <cell r="M8579">
            <v>9.7726499999999994E-2</v>
          </cell>
          <cell r="N8579">
            <v>9.7726499999999994E-2</v>
          </cell>
          <cell r="O8579">
            <v>4312</v>
          </cell>
        </row>
        <row r="8580">
          <cell r="A8580" t="str">
            <v>Residential</v>
          </cell>
          <cell r="B8580">
            <v>11</v>
          </cell>
          <cell r="C8580" t="str">
            <v>All</v>
          </cell>
          <cell r="D8580" t="str">
            <v>PCT</v>
          </cell>
          <cell r="E8580" t="str">
            <v>Tonnage: 4&lt;=tons&lt;5</v>
          </cell>
          <cell r="F8580">
            <v>78.157399999999996</v>
          </cell>
          <cell r="G8580">
            <v>0.97330019999999995</v>
          </cell>
          <cell r="H8580">
            <v>1.0409630000000001</v>
          </cell>
          <cell r="I8580">
            <v>-9.8294099999999995E-2</v>
          </cell>
          <cell r="J8580">
            <v>-4.0221199999999999E-2</v>
          </cell>
          <cell r="K8580">
            <v>0</v>
          </cell>
          <cell r="L8580">
            <v>4.0221199999999999E-2</v>
          </cell>
          <cell r="M8580">
            <v>9.8294099999999995E-2</v>
          </cell>
          <cell r="N8580">
            <v>9.8294099999999995E-2</v>
          </cell>
          <cell r="O8580">
            <v>4312</v>
          </cell>
        </row>
        <row r="8581">
          <cell r="A8581" t="str">
            <v>Residential</v>
          </cell>
          <cell r="B8581">
            <v>12</v>
          </cell>
          <cell r="C8581" t="str">
            <v>All</v>
          </cell>
          <cell r="D8581" t="str">
            <v>PCT</v>
          </cell>
          <cell r="E8581" t="str">
            <v>Tonnage: 4&lt;=tons&lt;5</v>
          </cell>
          <cell r="F8581">
            <v>82.9392</v>
          </cell>
          <cell r="G8581">
            <v>1.052311</v>
          </cell>
          <cell r="H8581">
            <v>1.11131</v>
          </cell>
          <cell r="I8581">
            <v>-0.1006601</v>
          </cell>
          <cell r="J8581">
            <v>-4.1189299999999998E-2</v>
          </cell>
          <cell r="K8581">
            <v>0</v>
          </cell>
          <cell r="L8581">
            <v>4.1189299999999998E-2</v>
          </cell>
          <cell r="M8581">
            <v>0.1006601</v>
          </cell>
          <cell r="N8581">
            <v>0.1006601</v>
          </cell>
          <cell r="O8581">
            <v>4312</v>
          </cell>
        </row>
        <row r="8582">
          <cell r="A8582" t="str">
            <v>Residential</v>
          </cell>
          <cell r="B8582">
            <v>13</v>
          </cell>
          <cell r="C8582" t="str">
            <v>All</v>
          </cell>
          <cell r="D8582" t="str">
            <v>PCT</v>
          </cell>
          <cell r="E8582" t="str">
            <v>Tonnage: 4&lt;=tons&lt;5</v>
          </cell>
          <cell r="F8582">
            <v>86.481399999999994</v>
          </cell>
          <cell r="G8582">
            <v>1.230521</v>
          </cell>
          <cell r="H8582">
            <v>1.158426</v>
          </cell>
          <cell r="I8582">
            <v>-0.1032844</v>
          </cell>
          <cell r="J8582">
            <v>-4.2263099999999998E-2</v>
          </cell>
          <cell r="K8582">
            <v>0</v>
          </cell>
          <cell r="L8582">
            <v>4.2263099999999998E-2</v>
          </cell>
          <cell r="M8582">
            <v>0.1032844</v>
          </cell>
          <cell r="N8582">
            <v>0.1032844</v>
          </cell>
          <cell r="O8582">
            <v>4312</v>
          </cell>
        </row>
        <row r="8583">
          <cell r="A8583" t="str">
            <v>Residential</v>
          </cell>
          <cell r="B8583">
            <v>14</v>
          </cell>
          <cell r="C8583" t="str">
            <v>All</v>
          </cell>
          <cell r="D8583" t="str">
            <v>PCT</v>
          </cell>
          <cell r="E8583" t="str">
            <v>Tonnage: 4&lt;=tons&lt;5</v>
          </cell>
          <cell r="F8583">
            <v>89.910300000000007</v>
          </cell>
          <cell r="G8583">
            <v>1.4956449999999999</v>
          </cell>
          <cell r="H8583">
            <v>1.385308</v>
          </cell>
          <cell r="I8583">
            <v>-0.1052077</v>
          </cell>
          <cell r="J8583">
            <v>-4.3050100000000001E-2</v>
          </cell>
          <cell r="K8583">
            <v>0</v>
          </cell>
          <cell r="L8583">
            <v>4.3050100000000001E-2</v>
          </cell>
          <cell r="M8583">
            <v>0.1052077</v>
          </cell>
          <cell r="N8583">
            <v>0.1052077</v>
          </cell>
          <cell r="O8583">
            <v>4312</v>
          </cell>
        </row>
        <row r="8584">
          <cell r="A8584" t="str">
            <v>Residential</v>
          </cell>
          <cell r="B8584">
            <v>15</v>
          </cell>
          <cell r="C8584" t="str">
            <v>All</v>
          </cell>
          <cell r="D8584" t="str">
            <v>PCT</v>
          </cell>
          <cell r="E8584" t="str">
            <v>Tonnage: 4&lt;=tons&lt;5</v>
          </cell>
          <cell r="F8584">
            <v>92.909899999999993</v>
          </cell>
          <cell r="G8584">
            <v>1.795507</v>
          </cell>
          <cell r="H8584">
            <v>1.8512770000000001</v>
          </cell>
          <cell r="I8584">
            <v>-0.1074205</v>
          </cell>
          <cell r="J8584">
            <v>-4.3955599999999997E-2</v>
          </cell>
          <cell r="K8584">
            <v>0</v>
          </cell>
          <cell r="L8584">
            <v>4.3955599999999997E-2</v>
          </cell>
          <cell r="M8584">
            <v>0.1074205</v>
          </cell>
          <cell r="N8584">
            <v>0.1074205</v>
          </cell>
          <cell r="O8584">
            <v>4312</v>
          </cell>
        </row>
        <row r="8585">
          <cell r="A8585" t="str">
            <v>Residential</v>
          </cell>
          <cell r="B8585">
            <v>16</v>
          </cell>
          <cell r="C8585" t="str">
            <v>All</v>
          </cell>
          <cell r="D8585" t="str">
            <v>PCT</v>
          </cell>
          <cell r="E8585" t="str">
            <v>Tonnage: 4&lt;=tons&lt;5</v>
          </cell>
          <cell r="F8585">
            <v>94.998099999999994</v>
          </cell>
          <cell r="G8585">
            <v>2.0483129999999998</v>
          </cell>
          <cell r="H8585">
            <v>1.9874039999999999</v>
          </cell>
          <cell r="I8585">
            <v>-0.1140869</v>
          </cell>
          <cell r="J8585">
            <v>-4.66834E-2</v>
          </cell>
          <cell r="K8585">
            <v>0</v>
          </cell>
          <cell r="L8585">
            <v>4.66834E-2</v>
          </cell>
          <cell r="M8585">
            <v>0.1140869</v>
          </cell>
          <cell r="N8585">
            <v>0.1140869</v>
          </cell>
          <cell r="O8585">
            <v>4312</v>
          </cell>
        </row>
        <row r="8586">
          <cell r="A8586" t="str">
            <v>Residential</v>
          </cell>
          <cell r="B8586">
            <v>17</v>
          </cell>
          <cell r="C8586" t="str">
            <v>All</v>
          </cell>
          <cell r="D8586" t="str">
            <v>PCT</v>
          </cell>
          <cell r="E8586" t="str">
            <v>Tonnage: 4&lt;=tons&lt;5</v>
          </cell>
          <cell r="F8586">
            <v>96.081999999999994</v>
          </cell>
          <cell r="G8586">
            <v>2.3975360000000001</v>
          </cell>
          <cell r="H8586">
            <v>2.152714</v>
          </cell>
          <cell r="I8586">
            <v>-0.1123788</v>
          </cell>
          <cell r="J8586">
            <v>-4.5984499999999998E-2</v>
          </cell>
          <cell r="K8586">
            <v>0</v>
          </cell>
          <cell r="L8586">
            <v>4.5984499999999998E-2</v>
          </cell>
          <cell r="M8586">
            <v>0.1123788</v>
          </cell>
          <cell r="N8586">
            <v>0.1123788</v>
          </cell>
          <cell r="O8586">
            <v>4312</v>
          </cell>
        </row>
        <row r="8587">
          <cell r="A8587" t="str">
            <v>Residential</v>
          </cell>
          <cell r="B8587">
            <v>18</v>
          </cell>
          <cell r="C8587" t="str">
            <v>All</v>
          </cell>
          <cell r="D8587" t="str">
            <v>PCT</v>
          </cell>
          <cell r="E8587" t="str">
            <v>Tonnage: 4&lt;=tons&lt;5</v>
          </cell>
          <cell r="F8587">
            <v>95.470200000000006</v>
          </cell>
          <cell r="G8587">
            <v>2.651062</v>
          </cell>
          <cell r="H8587">
            <v>2.2307649999999999</v>
          </cell>
          <cell r="I8587">
            <v>-0.1171386</v>
          </cell>
          <cell r="J8587">
            <v>-4.7932200000000001E-2</v>
          </cell>
          <cell r="K8587">
            <v>0</v>
          </cell>
          <cell r="L8587">
            <v>4.7932200000000001E-2</v>
          </cell>
          <cell r="M8587">
            <v>0.1171386</v>
          </cell>
          <cell r="N8587">
            <v>0.1171386</v>
          </cell>
          <cell r="O8587">
            <v>4312</v>
          </cell>
        </row>
        <row r="8588">
          <cell r="A8588" t="str">
            <v>Residential</v>
          </cell>
          <cell r="B8588">
            <v>19</v>
          </cell>
          <cell r="C8588" t="str">
            <v>All</v>
          </cell>
          <cell r="D8588" t="str">
            <v>PCT</v>
          </cell>
          <cell r="E8588" t="str">
            <v>Tonnage: 4&lt;=tons&lt;5</v>
          </cell>
          <cell r="F8588">
            <v>93.288499999999999</v>
          </cell>
          <cell r="G8588">
            <v>2.554792</v>
          </cell>
          <cell r="H8588">
            <v>2.3389530000000001</v>
          </cell>
          <cell r="I8588">
            <v>-0.1153812</v>
          </cell>
          <cell r="J8588">
            <v>-4.7212999999999998E-2</v>
          </cell>
          <cell r="K8588">
            <v>0</v>
          </cell>
          <cell r="L8588">
            <v>4.7212999999999998E-2</v>
          </cell>
          <cell r="M8588">
            <v>0.1153812</v>
          </cell>
          <cell r="N8588">
            <v>0.1153812</v>
          </cell>
          <cell r="O8588">
            <v>4312</v>
          </cell>
        </row>
        <row r="8589">
          <cell r="A8589" t="str">
            <v>Residential</v>
          </cell>
          <cell r="B8589">
            <v>20</v>
          </cell>
          <cell r="C8589" t="str">
            <v>All</v>
          </cell>
          <cell r="D8589" t="str">
            <v>PCT</v>
          </cell>
          <cell r="E8589" t="str">
            <v>Tonnage: 4&lt;=tons&lt;5</v>
          </cell>
          <cell r="F8589">
            <v>89.473699999999994</v>
          </cell>
          <cell r="G8589">
            <v>2.5005540000000002</v>
          </cell>
          <cell r="H8589">
            <v>2.9673250000000002</v>
          </cell>
          <cell r="I8589">
            <v>-0.1146065</v>
          </cell>
          <cell r="J8589">
            <v>-4.6896100000000003E-2</v>
          </cell>
          <cell r="K8589">
            <v>0</v>
          </cell>
          <cell r="L8589">
            <v>4.6896100000000003E-2</v>
          </cell>
          <cell r="M8589">
            <v>0.1146065</v>
          </cell>
          <cell r="N8589">
            <v>0.1146065</v>
          </cell>
          <cell r="O8589">
            <v>4312</v>
          </cell>
        </row>
        <row r="8590">
          <cell r="A8590" t="str">
            <v>Residential</v>
          </cell>
          <cell r="B8590">
            <v>21</v>
          </cell>
          <cell r="C8590" t="str">
            <v>All</v>
          </cell>
          <cell r="D8590" t="str">
            <v>PCT</v>
          </cell>
          <cell r="E8590" t="str">
            <v>Tonnage: 4&lt;=tons&lt;5</v>
          </cell>
          <cell r="F8590">
            <v>84.883300000000006</v>
          </cell>
          <cell r="G8590">
            <v>2.0103610000000001</v>
          </cell>
          <cell r="H8590">
            <v>2.595761</v>
          </cell>
          <cell r="I8590">
            <v>-0.11011070000000001</v>
          </cell>
          <cell r="J8590">
            <v>-4.5056400000000003E-2</v>
          </cell>
          <cell r="K8590">
            <v>0</v>
          </cell>
          <cell r="L8590">
            <v>4.5056400000000003E-2</v>
          </cell>
          <cell r="M8590">
            <v>0.11011070000000001</v>
          </cell>
          <cell r="N8590">
            <v>0.11011070000000001</v>
          </cell>
          <cell r="O8590">
            <v>4312</v>
          </cell>
        </row>
        <row r="8591">
          <cell r="A8591" t="str">
            <v>Residential</v>
          </cell>
          <cell r="B8591">
            <v>22</v>
          </cell>
          <cell r="C8591" t="str">
            <v>All</v>
          </cell>
          <cell r="D8591" t="str">
            <v>PCT</v>
          </cell>
          <cell r="E8591" t="str">
            <v>Tonnage: 4&lt;=tons&lt;5</v>
          </cell>
          <cell r="F8591">
            <v>82.102099999999993</v>
          </cell>
          <cell r="G8591">
            <v>1.6067359999999999</v>
          </cell>
          <cell r="H8591">
            <v>1.99379</v>
          </cell>
          <cell r="I8591">
            <v>-0.10745730000000001</v>
          </cell>
          <cell r="J8591">
            <v>-4.3970599999999999E-2</v>
          </cell>
          <cell r="K8591">
            <v>0</v>
          </cell>
          <cell r="L8591">
            <v>4.3970599999999999E-2</v>
          </cell>
          <cell r="M8591">
            <v>0.10745730000000001</v>
          </cell>
          <cell r="N8591">
            <v>0.10745730000000001</v>
          </cell>
          <cell r="O8591">
            <v>4312</v>
          </cell>
        </row>
        <row r="8592">
          <cell r="A8592" t="str">
            <v>Residential</v>
          </cell>
          <cell r="B8592">
            <v>23</v>
          </cell>
          <cell r="C8592" t="str">
            <v>All</v>
          </cell>
          <cell r="D8592" t="str">
            <v>PCT</v>
          </cell>
          <cell r="E8592" t="str">
            <v>Tonnage: 4&lt;=tons&lt;5</v>
          </cell>
          <cell r="F8592">
            <v>78.864900000000006</v>
          </cell>
          <cell r="G8592">
            <v>1.2453099999999999</v>
          </cell>
          <cell r="H8592">
            <v>1.4078759999999999</v>
          </cell>
          <cell r="I8592">
            <v>-0.10365539999999999</v>
          </cell>
          <cell r="J8592">
            <v>-4.2414899999999998E-2</v>
          </cell>
          <cell r="K8592">
            <v>0</v>
          </cell>
          <cell r="L8592">
            <v>4.2414899999999998E-2</v>
          </cell>
          <cell r="M8592">
            <v>0.10365539999999999</v>
          </cell>
          <cell r="N8592">
            <v>0.10365539999999999</v>
          </cell>
          <cell r="O8592">
            <v>4312</v>
          </cell>
        </row>
        <row r="8593">
          <cell r="A8593" t="str">
            <v>Residential</v>
          </cell>
          <cell r="B8593">
            <v>24</v>
          </cell>
          <cell r="C8593" t="str">
            <v>All</v>
          </cell>
          <cell r="D8593" t="str">
            <v>PCT</v>
          </cell>
          <cell r="E8593" t="str">
            <v>Tonnage: 4&lt;=tons&lt;5</v>
          </cell>
          <cell r="F8593">
            <v>76.694100000000006</v>
          </cell>
          <cell r="G8593">
            <v>1.0148109999999999</v>
          </cell>
          <cell r="H8593">
            <v>1.211652</v>
          </cell>
          <cell r="I8593">
            <v>-9.8269099999999998E-2</v>
          </cell>
          <cell r="J8593">
            <v>-4.0210900000000001E-2</v>
          </cell>
          <cell r="K8593">
            <v>0</v>
          </cell>
          <cell r="L8593">
            <v>4.0210900000000001E-2</v>
          </cell>
          <cell r="M8593">
            <v>9.8269099999999998E-2</v>
          </cell>
          <cell r="N8593">
            <v>9.8269099999999998E-2</v>
          </cell>
          <cell r="O8593">
            <v>4312</v>
          </cell>
        </row>
        <row r="8594">
          <cell r="A8594" t="str">
            <v>Residential</v>
          </cell>
          <cell r="B8594">
            <v>1</v>
          </cell>
          <cell r="C8594" t="str">
            <v>All</v>
          </cell>
          <cell r="D8594" t="str">
            <v>PCT</v>
          </cell>
          <cell r="E8594" t="str">
            <v>Tonnage: 5&lt;=tons</v>
          </cell>
          <cell r="F8594">
            <v>69.093699999999998</v>
          </cell>
          <cell r="G8594">
            <v>0.95544309999999999</v>
          </cell>
          <cell r="H8594">
            <v>1.1872050000000001</v>
          </cell>
          <cell r="I8594">
            <v>-0.13093779999999999</v>
          </cell>
          <cell r="J8594">
            <v>-5.35787E-2</v>
          </cell>
          <cell r="K8594">
            <v>0</v>
          </cell>
          <cell r="L8594">
            <v>5.35787E-2</v>
          </cell>
          <cell r="M8594">
            <v>0.13093779999999999</v>
          </cell>
          <cell r="N8594">
            <v>0.13093779999999999</v>
          </cell>
          <cell r="O8594">
            <v>3193</v>
          </cell>
        </row>
        <row r="8595">
          <cell r="A8595" t="str">
            <v>Residential</v>
          </cell>
          <cell r="B8595">
            <v>2</v>
          </cell>
          <cell r="C8595" t="str">
            <v>All</v>
          </cell>
          <cell r="D8595" t="str">
            <v>PCT</v>
          </cell>
          <cell r="E8595" t="str">
            <v>Tonnage: 5&lt;=tons</v>
          </cell>
          <cell r="F8595">
            <v>67.313199999999995</v>
          </cell>
          <cell r="G8595">
            <v>0.84897579999999995</v>
          </cell>
          <cell r="H8595">
            <v>0.93903709999999996</v>
          </cell>
          <cell r="I8595">
            <v>-0.12912760000000001</v>
          </cell>
          <cell r="J8595">
            <v>-5.2838000000000003E-2</v>
          </cell>
          <cell r="K8595">
            <v>0</v>
          </cell>
          <cell r="L8595">
            <v>5.2838000000000003E-2</v>
          </cell>
          <cell r="M8595">
            <v>0.12912760000000001</v>
          </cell>
          <cell r="N8595">
            <v>0.12912760000000001</v>
          </cell>
          <cell r="O8595">
            <v>3193</v>
          </cell>
        </row>
        <row r="8596">
          <cell r="A8596" t="str">
            <v>Residential</v>
          </cell>
          <cell r="B8596">
            <v>3</v>
          </cell>
          <cell r="C8596" t="str">
            <v>All</v>
          </cell>
          <cell r="D8596" t="str">
            <v>PCT</v>
          </cell>
          <cell r="E8596" t="str">
            <v>Tonnage: 5&lt;=tons</v>
          </cell>
          <cell r="F8596">
            <v>66.243700000000004</v>
          </cell>
          <cell r="G8596">
            <v>0.76430050000000005</v>
          </cell>
          <cell r="H8596">
            <v>0.84868030000000005</v>
          </cell>
          <cell r="I8596">
            <v>-0.1277567</v>
          </cell>
          <cell r="J8596">
            <v>-5.2276999999999997E-2</v>
          </cell>
          <cell r="K8596">
            <v>0</v>
          </cell>
          <cell r="L8596">
            <v>5.2276999999999997E-2</v>
          </cell>
          <cell r="M8596">
            <v>0.1277567</v>
          </cell>
          <cell r="N8596">
            <v>0.1277567</v>
          </cell>
          <cell r="O8596">
            <v>3193</v>
          </cell>
        </row>
        <row r="8597">
          <cell r="A8597" t="str">
            <v>Residential</v>
          </cell>
          <cell r="B8597">
            <v>4</v>
          </cell>
          <cell r="C8597" t="str">
            <v>All</v>
          </cell>
          <cell r="D8597" t="str">
            <v>PCT</v>
          </cell>
          <cell r="E8597" t="str">
            <v>Tonnage: 5&lt;=tons</v>
          </cell>
          <cell r="F8597">
            <v>65.180400000000006</v>
          </cell>
          <cell r="G8597">
            <v>0.68396690000000004</v>
          </cell>
          <cell r="H8597">
            <v>0.72815750000000001</v>
          </cell>
          <cell r="I8597">
            <v>-0.12661729999999999</v>
          </cell>
          <cell r="J8597">
            <v>-5.1810799999999997E-2</v>
          </cell>
          <cell r="K8597">
            <v>0</v>
          </cell>
          <cell r="L8597">
            <v>5.1810799999999997E-2</v>
          </cell>
          <cell r="M8597">
            <v>0.12661729999999999</v>
          </cell>
          <cell r="N8597">
            <v>0.12661729999999999</v>
          </cell>
          <cell r="O8597">
            <v>3193</v>
          </cell>
        </row>
        <row r="8598">
          <cell r="A8598" t="str">
            <v>Residential</v>
          </cell>
          <cell r="B8598">
            <v>5</v>
          </cell>
          <cell r="C8598" t="str">
            <v>All</v>
          </cell>
          <cell r="D8598" t="str">
            <v>PCT</v>
          </cell>
          <cell r="E8598" t="str">
            <v>Tonnage: 5&lt;=tons</v>
          </cell>
          <cell r="F8598">
            <v>64.230800000000002</v>
          </cell>
          <cell r="G8598">
            <v>0.70648120000000003</v>
          </cell>
          <cell r="H8598">
            <v>0.825318</v>
          </cell>
          <cell r="I8598">
            <v>-0.1260087</v>
          </cell>
          <cell r="J8598">
            <v>-5.1561700000000002E-2</v>
          </cell>
          <cell r="K8598">
            <v>0</v>
          </cell>
          <cell r="L8598">
            <v>5.1561700000000002E-2</v>
          </cell>
          <cell r="M8598">
            <v>0.1260087</v>
          </cell>
          <cell r="N8598">
            <v>0.1260087</v>
          </cell>
          <cell r="O8598">
            <v>3193</v>
          </cell>
        </row>
        <row r="8599">
          <cell r="A8599" t="str">
            <v>Residential</v>
          </cell>
          <cell r="B8599">
            <v>6</v>
          </cell>
          <cell r="C8599" t="str">
            <v>All</v>
          </cell>
          <cell r="D8599" t="str">
            <v>PCT</v>
          </cell>
          <cell r="E8599" t="str">
            <v>Tonnage: 5&lt;=tons</v>
          </cell>
          <cell r="F8599">
            <v>63.657600000000002</v>
          </cell>
          <cell r="G8599">
            <v>0.72550979999999998</v>
          </cell>
          <cell r="H8599">
            <v>0.87140390000000001</v>
          </cell>
          <cell r="I8599">
            <v>-0.12562139999999999</v>
          </cell>
          <cell r="J8599">
            <v>-5.1403299999999999E-2</v>
          </cell>
          <cell r="K8599">
            <v>0</v>
          </cell>
          <cell r="L8599">
            <v>5.1403299999999999E-2</v>
          </cell>
          <cell r="M8599">
            <v>0.12562139999999999</v>
          </cell>
          <cell r="N8599">
            <v>0.12562139999999999</v>
          </cell>
          <cell r="O8599">
            <v>3193</v>
          </cell>
        </row>
        <row r="8600">
          <cell r="A8600" t="str">
            <v>Residential</v>
          </cell>
          <cell r="B8600">
            <v>7</v>
          </cell>
          <cell r="C8600" t="str">
            <v>All</v>
          </cell>
          <cell r="D8600" t="str">
            <v>PCT</v>
          </cell>
          <cell r="E8600" t="str">
            <v>Tonnage: 5&lt;=tons</v>
          </cell>
          <cell r="F8600">
            <v>62.627899999999997</v>
          </cell>
          <cell r="G8600">
            <v>0.80475289999999999</v>
          </cell>
          <cell r="H8600">
            <v>0.96696289999999996</v>
          </cell>
          <cell r="I8600">
            <v>-0.12626709999999999</v>
          </cell>
          <cell r="J8600">
            <v>-5.1667499999999998E-2</v>
          </cell>
          <cell r="K8600">
            <v>0</v>
          </cell>
          <cell r="L8600">
            <v>5.1667499999999998E-2</v>
          </cell>
          <cell r="M8600">
            <v>0.12626709999999999</v>
          </cell>
          <cell r="N8600">
            <v>0.12626709999999999</v>
          </cell>
          <cell r="O8600">
            <v>3193</v>
          </cell>
        </row>
        <row r="8601">
          <cell r="A8601" t="str">
            <v>Residential</v>
          </cell>
          <cell r="B8601">
            <v>8</v>
          </cell>
          <cell r="C8601" t="str">
            <v>All</v>
          </cell>
          <cell r="D8601" t="str">
            <v>PCT</v>
          </cell>
          <cell r="E8601" t="str">
            <v>Tonnage: 5&lt;=tons</v>
          </cell>
          <cell r="F8601">
            <v>63.558</v>
          </cell>
          <cell r="G8601">
            <v>0.8420474</v>
          </cell>
          <cell r="H8601">
            <v>1.008527</v>
          </cell>
          <cell r="I8601">
            <v>-0.12650980000000001</v>
          </cell>
          <cell r="J8601">
            <v>-5.1766800000000002E-2</v>
          </cell>
          <cell r="K8601">
            <v>0</v>
          </cell>
          <cell r="L8601">
            <v>5.1766800000000002E-2</v>
          </cell>
          <cell r="M8601">
            <v>0.12650980000000001</v>
          </cell>
          <cell r="N8601">
            <v>0.12650980000000001</v>
          </cell>
          <cell r="O8601">
            <v>3193</v>
          </cell>
        </row>
        <row r="8602">
          <cell r="A8602" t="str">
            <v>Residential</v>
          </cell>
          <cell r="B8602">
            <v>9</v>
          </cell>
          <cell r="C8602" t="str">
            <v>All</v>
          </cell>
          <cell r="D8602" t="str">
            <v>PCT</v>
          </cell>
          <cell r="E8602" t="str">
            <v>Tonnage: 5&lt;=tons</v>
          </cell>
          <cell r="F8602">
            <v>67.488</v>
          </cell>
          <cell r="G8602">
            <v>0.85872210000000004</v>
          </cell>
          <cell r="H8602">
            <v>0.97137759999999995</v>
          </cell>
          <cell r="I8602">
            <v>-0.1279998</v>
          </cell>
          <cell r="J8602">
            <v>-5.2376499999999999E-2</v>
          </cell>
          <cell r="K8602">
            <v>0</v>
          </cell>
          <cell r="L8602">
            <v>5.2376499999999999E-2</v>
          </cell>
          <cell r="M8602">
            <v>0.1279998</v>
          </cell>
          <cell r="N8602">
            <v>0.1279998</v>
          </cell>
          <cell r="O8602">
            <v>3193</v>
          </cell>
        </row>
        <row r="8603">
          <cell r="A8603" t="str">
            <v>Residential</v>
          </cell>
          <cell r="B8603">
            <v>10</v>
          </cell>
          <cell r="C8603" t="str">
            <v>All</v>
          </cell>
          <cell r="D8603" t="str">
            <v>PCT</v>
          </cell>
          <cell r="E8603" t="str">
            <v>Tonnage: 5&lt;=tons</v>
          </cell>
          <cell r="F8603">
            <v>71.630600000000001</v>
          </cell>
          <cell r="G8603">
            <v>0.88416729999999999</v>
          </cell>
          <cell r="H8603">
            <v>0.95263039999999999</v>
          </cell>
          <cell r="I8603">
            <v>-0.13323670000000001</v>
          </cell>
          <cell r="J8603">
            <v>-5.4519400000000003E-2</v>
          </cell>
          <cell r="K8603">
            <v>0</v>
          </cell>
          <cell r="L8603">
            <v>5.4519400000000003E-2</v>
          </cell>
          <cell r="M8603">
            <v>0.13323670000000001</v>
          </cell>
          <cell r="N8603">
            <v>0.13323670000000001</v>
          </cell>
          <cell r="O8603">
            <v>3193</v>
          </cell>
        </row>
        <row r="8604">
          <cell r="A8604" t="str">
            <v>Residential</v>
          </cell>
          <cell r="B8604">
            <v>11</v>
          </cell>
          <cell r="C8604" t="str">
            <v>All</v>
          </cell>
          <cell r="D8604" t="str">
            <v>PCT</v>
          </cell>
          <cell r="E8604" t="str">
            <v>Tonnage: 5&lt;=tons</v>
          </cell>
          <cell r="F8604">
            <v>76.245000000000005</v>
          </cell>
          <cell r="G8604">
            <v>0.96296530000000002</v>
          </cell>
          <cell r="H8604">
            <v>1.0793060000000001</v>
          </cell>
          <cell r="I8604">
            <v>-0.13381419999999999</v>
          </cell>
          <cell r="J8604">
            <v>-5.4755699999999997E-2</v>
          </cell>
          <cell r="K8604">
            <v>0</v>
          </cell>
          <cell r="L8604">
            <v>5.4755699999999997E-2</v>
          </cell>
          <cell r="M8604">
            <v>0.13381419999999999</v>
          </cell>
          <cell r="N8604">
            <v>0.13381419999999999</v>
          </cell>
          <cell r="O8604">
            <v>3193</v>
          </cell>
        </row>
        <row r="8605">
          <cell r="A8605" t="str">
            <v>Residential</v>
          </cell>
          <cell r="B8605">
            <v>12</v>
          </cell>
          <cell r="C8605" t="str">
            <v>All</v>
          </cell>
          <cell r="D8605" t="str">
            <v>PCT</v>
          </cell>
          <cell r="E8605" t="str">
            <v>Tonnage: 5&lt;=tons</v>
          </cell>
          <cell r="F8605">
            <v>80.777900000000002</v>
          </cell>
          <cell r="G8605">
            <v>1.175754</v>
          </cell>
          <cell r="H8605">
            <v>1.3925689999999999</v>
          </cell>
          <cell r="I8605">
            <v>-0.1367669</v>
          </cell>
          <cell r="J8605">
            <v>-5.5963899999999997E-2</v>
          </cell>
          <cell r="K8605">
            <v>0</v>
          </cell>
          <cell r="L8605">
            <v>5.5963899999999997E-2</v>
          </cell>
          <cell r="M8605">
            <v>0.1367669</v>
          </cell>
          <cell r="N8605">
            <v>0.1367669</v>
          </cell>
          <cell r="O8605">
            <v>3193</v>
          </cell>
        </row>
        <row r="8606">
          <cell r="A8606" t="str">
            <v>Residential</v>
          </cell>
          <cell r="B8606">
            <v>13</v>
          </cell>
          <cell r="C8606" t="str">
            <v>All</v>
          </cell>
          <cell r="D8606" t="str">
            <v>PCT</v>
          </cell>
          <cell r="E8606" t="str">
            <v>Tonnage: 5&lt;=tons</v>
          </cell>
          <cell r="F8606">
            <v>84.464500000000001</v>
          </cell>
          <cell r="G8606">
            <v>1.4682189999999999</v>
          </cell>
          <cell r="H8606">
            <v>1.471624</v>
          </cell>
          <cell r="I8606">
            <v>-0.1432977</v>
          </cell>
          <cell r="J8606">
            <v>-5.8636300000000002E-2</v>
          </cell>
          <cell r="K8606">
            <v>0</v>
          </cell>
          <cell r="L8606">
            <v>5.8636300000000002E-2</v>
          </cell>
          <cell r="M8606">
            <v>0.1432977</v>
          </cell>
          <cell r="N8606">
            <v>0.1432977</v>
          </cell>
          <cell r="O8606">
            <v>3193</v>
          </cell>
        </row>
        <row r="8607">
          <cell r="A8607" t="str">
            <v>Residential</v>
          </cell>
          <cell r="B8607">
            <v>14</v>
          </cell>
          <cell r="C8607" t="str">
            <v>All</v>
          </cell>
          <cell r="D8607" t="str">
            <v>PCT</v>
          </cell>
          <cell r="E8607" t="str">
            <v>Tonnage: 5&lt;=tons</v>
          </cell>
          <cell r="F8607">
            <v>87.914900000000003</v>
          </cell>
          <cell r="G8607">
            <v>1.614859</v>
          </cell>
          <cell r="H8607">
            <v>1.507536</v>
          </cell>
          <cell r="I8607">
            <v>-0.14212269999999999</v>
          </cell>
          <cell r="J8607">
            <v>-5.8155499999999999E-2</v>
          </cell>
          <cell r="K8607">
            <v>0</v>
          </cell>
          <cell r="L8607">
            <v>5.8155499999999999E-2</v>
          </cell>
          <cell r="M8607">
            <v>0.14212269999999999</v>
          </cell>
          <cell r="N8607">
            <v>0.14212269999999999</v>
          </cell>
          <cell r="O8607">
            <v>3193</v>
          </cell>
        </row>
        <row r="8608">
          <cell r="A8608" t="str">
            <v>Residential</v>
          </cell>
          <cell r="B8608">
            <v>15</v>
          </cell>
          <cell r="C8608" t="str">
            <v>All</v>
          </cell>
          <cell r="D8608" t="str">
            <v>PCT</v>
          </cell>
          <cell r="E8608" t="str">
            <v>Tonnage: 5&lt;=tons</v>
          </cell>
          <cell r="F8608">
            <v>91.099800000000002</v>
          </cell>
          <cell r="G8608">
            <v>1.8708530000000001</v>
          </cell>
          <cell r="H8608">
            <v>1.641615</v>
          </cell>
          <cell r="I8608">
            <v>-0.1426008</v>
          </cell>
          <cell r="J8608">
            <v>-5.8351100000000003E-2</v>
          </cell>
          <cell r="K8608">
            <v>0</v>
          </cell>
          <cell r="L8608">
            <v>5.8351100000000003E-2</v>
          </cell>
          <cell r="M8608">
            <v>0.1426008</v>
          </cell>
          <cell r="N8608">
            <v>0.1426008</v>
          </cell>
          <cell r="O8608">
            <v>3193</v>
          </cell>
        </row>
        <row r="8609">
          <cell r="A8609" t="str">
            <v>Residential</v>
          </cell>
          <cell r="B8609">
            <v>16</v>
          </cell>
          <cell r="C8609" t="str">
            <v>All</v>
          </cell>
          <cell r="D8609" t="str">
            <v>PCT</v>
          </cell>
          <cell r="E8609" t="str">
            <v>Tonnage: 5&lt;=tons</v>
          </cell>
          <cell r="F8609">
            <v>93.009699999999995</v>
          </cell>
          <cell r="G8609">
            <v>2.1060910000000002</v>
          </cell>
          <cell r="H8609">
            <v>2.0259079999999998</v>
          </cell>
          <cell r="I8609">
            <v>-0.14712239999999999</v>
          </cell>
          <cell r="J8609">
            <v>-6.0201299999999999E-2</v>
          </cell>
          <cell r="K8609">
            <v>0</v>
          </cell>
          <cell r="L8609">
            <v>6.0201299999999999E-2</v>
          </cell>
          <cell r="M8609">
            <v>0.14712239999999999</v>
          </cell>
          <cell r="N8609">
            <v>0.14712239999999999</v>
          </cell>
          <cell r="O8609">
            <v>3193</v>
          </cell>
        </row>
        <row r="8610">
          <cell r="A8610" t="str">
            <v>Residential</v>
          </cell>
          <cell r="B8610">
            <v>17</v>
          </cell>
          <cell r="C8610" t="str">
            <v>All</v>
          </cell>
          <cell r="D8610" t="str">
            <v>PCT</v>
          </cell>
          <cell r="E8610" t="str">
            <v>Tonnage: 5&lt;=tons</v>
          </cell>
          <cell r="F8610">
            <v>93.9696</v>
          </cell>
          <cell r="G8610">
            <v>2.3467199999999999</v>
          </cell>
          <cell r="H8610">
            <v>2.2545440000000001</v>
          </cell>
          <cell r="I8610">
            <v>-0.14913969999999999</v>
          </cell>
          <cell r="J8610">
            <v>-6.1026799999999999E-2</v>
          </cell>
          <cell r="K8610">
            <v>0</v>
          </cell>
          <cell r="L8610">
            <v>6.1026799999999999E-2</v>
          </cell>
          <cell r="M8610">
            <v>0.14913969999999999</v>
          </cell>
          <cell r="N8610">
            <v>0.14913969999999999</v>
          </cell>
          <cell r="O8610">
            <v>3193</v>
          </cell>
        </row>
        <row r="8611">
          <cell r="A8611" t="str">
            <v>Residential</v>
          </cell>
          <cell r="B8611">
            <v>18</v>
          </cell>
          <cell r="C8611" t="str">
            <v>All</v>
          </cell>
          <cell r="D8611" t="str">
            <v>PCT</v>
          </cell>
          <cell r="E8611" t="str">
            <v>Tonnage: 5&lt;=tons</v>
          </cell>
          <cell r="F8611">
            <v>93.030299999999997</v>
          </cell>
          <cell r="G8611">
            <v>2.5564619999999998</v>
          </cell>
          <cell r="H8611">
            <v>2.6565989999999999</v>
          </cell>
          <cell r="I8611">
            <v>-0.15235940000000001</v>
          </cell>
          <cell r="J8611">
            <v>-6.2344200000000002E-2</v>
          </cell>
          <cell r="K8611">
            <v>0</v>
          </cell>
          <cell r="L8611">
            <v>6.2344200000000002E-2</v>
          </cell>
          <cell r="M8611">
            <v>0.15235940000000001</v>
          </cell>
          <cell r="N8611">
            <v>0.15235940000000001</v>
          </cell>
          <cell r="O8611">
            <v>3193</v>
          </cell>
        </row>
        <row r="8612">
          <cell r="A8612" t="str">
            <v>Residential</v>
          </cell>
          <cell r="B8612">
            <v>19</v>
          </cell>
          <cell r="C8612" t="str">
            <v>All</v>
          </cell>
          <cell r="D8612" t="str">
            <v>PCT</v>
          </cell>
          <cell r="E8612" t="str">
            <v>Tonnage: 5&lt;=tons</v>
          </cell>
          <cell r="F8612">
            <v>90.835400000000007</v>
          </cell>
          <cell r="G8612">
            <v>2.6074619999999999</v>
          </cell>
          <cell r="H8612">
            <v>2.801615</v>
          </cell>
          <cell r="I8612">
            <v>-0.1536304</v>
          </cell>
          <cell r="J8612">
            <v>-6.2864299999999998E-2</v>
          </cell>
          <cell r="K8612">
            <v>0</v>
          </cell>
          <cell r="L8612">
            <v>6.2864299999999998E-2</v>
          </cell>
          <cell r="M8612">
            <v>0.1536304</v>
          </cell>
          <cell r="N8612">
            <v>0.1536304</v>
          </cell>
          <cell r="O8612">
            <v>3193</v>
          </cell>
        </row>
        <row r="8613">
          <cell r="A8613" t="str">
            <v>Residential</v>
          </cell>
          <cell r="B8613">
            <v>20</v>
          </cell>
          <cell r="C8613" t="str">
            <v>All</v>
          </cell>
          <cell r="D8613" t="str">
            <v>PCT</v>
          </cell>
          <cell r="E8613" t="str">
            <v>Tonnage: 5&lt;=tons</v>
          </cell>
          <cell r="F8613">
            <v>87.081100000000006</v>
          </cell>
          <cell r="G8613">
            <v>2.53634</v>
          </cell>
          <cell r="H8613">
            <v>3.6263390000000002</v>
          </cell>
          <cell r="I8613">
            <v>-0.15849630000000001</v>
          </cell>
          <cell r="J8613">
            <v>-6.4855399999999994E-2</v>
          </cell>
          <cell r="K8613">
            <v>0</v>
          </cell>
          <cell r="L8613">
            <v>6.4855399999999994E-2</v>
          </cell>
          <cell r="M8613">
            <v>0.15849630000000001</v>
          </cell>
          <cell r="N8613">
            <v>0.15849630000000001</v>
          </cell>
          <cell r="O8613">
            <v>3193</v>
          </cell>
        </row>
        <row r="8614">
          <cell r="A8614" t="str">
            <v>Residential</v>
          </cell>
          <cell r="B8614">
            <v>21</v>
          </cell>
          <cell r="C8614" t="str">
            <v>All</v>
          </cell>
          <cell r="D8614" t="str">
            <v>PCT</v>
          </cell>
          <cell r="E8614" t="str">
            <v>Tonnage: 5&lt;=tons</v>
          </cell>
          <cell r="F8614">
            <v>82.690899999999999</v>
          </cell>
          <cell r="G8614">
            <v>2.4581930000000001</v>
          </cell>
          <cell r="H8614">
            <v>3.6145890000000001</v>
          </cell>
          <cell r="I8614">
            <v>-0.14893480000000001</v>
          </cell>
          <cell r="J8614">
            <v>-6.0942900000000001E-2</v>
          </cell>
          <cell r="K8614">
            <v>0</v>
          </cell>
          <cell r="L8614">
            <v>6.0942900000000001E-2</v>
          </cell>
          <cell r="M8614">
            <v>0.14893480000000001</v>
          </cell>
          <cell r="N8614">
            <v>0.14893480000000001</v>
          </cell>
          <cell r="O8614">
            <v>3193</v>
          </cell>
        </row>
        <row r="8615">
          <cell r="A8615" t="str">
            <v>Residential</v>
          </cell>
          <cell r="B8615">
            <v>22</v>
          </cell>
          <cell r="C8615" t="str">
            <v>All</v>
          </cell>
          <cell r="D8615" t="str">
            <v>PCT</v>
          </cell>
          <cell r="E8615" t="str">
            <v>Tonnage: 5&lt;=tons</v>
          </cell>
          <cell r="F8615">
            <v>80.197699999999998</v>
          </cell>
          <cell r="G8615">
            <v>2.0436779999999999</v>
          </cell>
          <cell r="H8615">
            <v>2.7503329999999999</v>
          </cell>
          <cell r="I8615">
            <v>-0.15001990000000001</v>
          </cell>
          <cell r="J8615">
            <v>-6.1386900000000001E-2</v>
          </cell>
          <cell r="K8615">
            <v>0</v>
          </cell>
          <cell r="L8615">
            <v>6.1386900000000001E-2</v>
          </cell>
          <cell r="M8615">
            <v>0.15001990000000001</v>
          </cell>
          <cell r="N8615">
            <v>0.15001990000000001</v>
          </cell>
          <cell r="O8615">
            <v>3193</v>
          </cell>
        </row>
        <row r="8616">
          <cell r="A8616" t="str">
            <v>Residential</v>
          </cell>
          <cell r="B8616">
            <v>23</v>
          </cell>
          <cell r="C8616" t="str">
            <v>All</v>
          </cell>
          <cell r="D8616" t="str">
            <v>PCT</v>
          </cell>
          <cell r="E8616" t="str">
            <v>Tonnage: 5&lt;=tons</v>
          </cell>
          <cell r="F8616">
            <v>77.393600000000006</v>
          </cell>
          <cell r="G8616">
            <v>1.6786080000000001</v>
          </cell>
          <cell r="H8616">
            <v>2.1312489999999999</v>
          </cell>
          <cell r="I8616">
            <v>-0.1461539</v>
          </cell>
          <cell r="J8616">
            <v>-5.9804999999999997E-2</v>
          </cell>
          <cell r="K8616">
            <v>0</v>
          </cell>
          <cell r="L8616">
            <v>5.9804999999999997E-2</v>
          </cell>
          <cell r="M8616">
            <v>0.1461539</v>
          </cell>
          <cell r="N8616">
            <v>0.1461539</v>
          </cell>
          <cell r="O8616">
            <v>3193</v>
          </cell>
        </row>
        <row r="8617">
          <cell r="A8617" t="str">
            <v>Residential</v>
          </cell>
          <cell r="B8617">
            <v>24</v>
          </cell>
          <cell r="C8617" t="str">
            <v>All</v>
          </cell>
          <cell r="D8617" t="str">
            <v>PCT</v>
          </cell>
          <cell r="E8617" t="str">
            <v>Tonnage: 5&lt;=tons</v>
          </cell>
          <cell r="F8617">
            <v>75.663300000000007</v>
          </cell>
          <cell r="G8617">
            <v>1.3127660000000001</v>
          </cell>
          <cell r="H8617">
            <v>1.706372</v>
          </cell>
          <cell r="I8617">
            <v>-0.14300119999999999</v>
          </cell>
          <cell r="J8617">
            <v>-5.8514900000000002E-2</v>
          </cell>
          <cell r="K8617">
            <v>0</v>
          </cell>
          <cell r="L8617">
            <v>5.8514900000000002E-2</v>
          </cell>
          <cell r="M8617">
            <v>0.14300119999999999</v>
          </cell>
          <cell r="N8617">
            <v>0.14300119999999999</v>
          </cell>
          <cell r="O8617">
            <v>3193</v>
          </cell>
        </row>
        <row r="8618">
          <cell r="A8618" t="str">
            <v>Residential</v>
          </cell>
          <cell r="B8618">
            <v>1</v>
          </cell>
          <cell r="C8618" t="str">
            <v>All</v>
          </cell>
          <cell r="D8618" t="str">
            <v>PCT</v>
          </cell>
          <cell r="E8618" t="str">
            <v>Tonnage: tons&lt;2</v>
          </cell>
          <cell r="F8618">
            <v>69.733800000000002</v>
          </cell>
          <cell r="G8618">
            <v>0.7845432</v>
          </cell>
          <cell r="H8618">
            <v>0.79280949999999994</v>
          </cell>
          <cell r="I8618">
            <v>-0.32141769999999997</v>
          </cell>
          <cell r="J8618">
            <v>-0.13152150000000001</v>
          </cell>
          <cell r="K8618">
            <v>0</v>
          </cell>
          <cell r="L8618">
            <v>0.13152150000000001</v>
          </cell>
          <cell r="M8618">
            <v>0.32141769999999997</v>
          </cell>
          <cell r="N8618">
            <v>0.32141769999999997</v>
          </cell>
          <cell r="O8618">
            <v>173</v>
          </cell>
        </row>
        <row r="8619">
          <cell r="A8619" t="str">
            <v>Residential</v>
          </cell>
          <cell r="B8619">
            <v>2</v>
          </cell>
          <cell r="C8619" t="str">
            <v>All</v>
          </cell>
          <cell r="D8619" t="str">
            <v>PCT</v>
          </cell>
          <cell r="E8619" t="str">
            <v>Tonnage: tons&lt;2</v>
          </cell>
          <cell r="F8619">
            <v>66.250900000000001</v>
          </cell>
          <cell r="G8619">
            <v>0.63180780000000003</v>
          </cell>
          <cell r="H8619">
            <v>0.5452901</v>
          </cell>
          <cell r="I8619">
            <v>-0.31932690000000002</v>
          </cell>
          <cell r="J8619">
            <v>-0.130666</v>
          </cell>
          <cell r="K8619">
            <v>0</v>
          </cell>
          <cell r="L8619">
            <v>0.130666</v>
          </cell>
          <cell r="M8619">
            <v>0.31932690000000002</v>
          </cell>
          <cell r="N8619">
            <v>0.31932690000000002</v>
          </cell>
          <cell r="O8619">
            <v>173</v>
          </cell>
        </row>
        <row r="8620">
          <cell r="A8620" t="str">
            <v>Residential</v>
          </cell>
          <cell r="B8620">
            <v>3</v>
          </cell>
          <cell r="C8620" t="str">
            <v>All</v>
          </cell>
          <cell r="D8620" t="str">
            <v>PCT</v>
          </cell>
          <cell r="E8620" t="str">
            <v>Tonnage: tons&lt;2</v>
          </cell>
          <cell r="F8620">
            <v>65.617800000000003</v>
          </cell>
          <cell r="G8620">
            <v>0.615645</v>
          </cell>
          <cell r="H8620">
            <v>0.37199660000000001</v>
          </cell>
          <cell r="I8620">
            <v>-0.3164322</v>
          </cell>
          <cell r="J8620">
            <v>-0.1294815</v>
          </cell>
          <cell r="K8620">
            <v>0</v>
          </cell>
          <cell r="L8620">
            <v>0.1294815</v>
          </cell>
          <cell r="M8620">
            <v>0.3164322</v>
          </cell>
          <cell r="N8620">
            <v>0.3164322</v>
          </cell>
          <cell r="O8620">
            <v>173</v>
          </cell>
        </row>
        <row r="8621">
          <cell r="A8621" t="str">
            <v>Residential</v>
          </cell>
          <cell r="B8621">
            <v>4</v>
          </cell>
          <cell r="C8621" t="str">
            <v>All</v>
          </cell>
          <cell r="D8621" t="str">
            <v>PCT</v>
          </cell>
          <cell r="E8621" t="str">
            <v>Tonnage: tons&lt;2</v>
          </cell>
          <cell r="F8621">
            <v>64.834599999999995</v>
          </cell>
          <cell r="G8621">
            <v>0.57179360000000001</v>
          </cell>
          <cell r="H8621">
            <v>0.40072370000000002</v>
          </cell>
          <cell r="I8621">
            <v>-0.31633289999999997</v>
          </cell>
          <cell r="J8621">
            <v>-0.12944079999999999</v>
          </cell>
          <cell r="K8621">
            <v>0</v>
          </cell>
          <cell r="L8621">
            <v>0.12944079999999999</v>
          </cell>
          <cell r="M8621">
            <v>0.31633289999999997</v>
          </cell>
          <cell r="N8621">
            <v>0.31633289999999997</v>
          </cell>
          <cell r="O8621">
            <v>173</v>
          </cell>
        </row>
        <row r="8622">
          <cell r="A8622" t="str">
            <v>Residential</v>
          </cell>
          <cell r="B8622">
            <v>5</v>
          </cell>
          <cell r="C8622" t="str">
            <v>All</v>
          </cell>
          <cell r="D8622" t="str">
            <v>PCT</v>
          </cell>
          <cell r="E8622" t="str">
            <v>Tonnage: tons&lt;2</v>
          </cell>
          <cell r="F8622">
            <v>63.4011</v>
          </cell>
          <cell r="G8622">
            <v>0.54013009999999995</v>
          </cell>
          <cell r="H8622">
            <v>0.39792909999999998</v>
          </cell>
          <cell r="I8622">
            <v>-0.31485980000000002</v>
          </cell>
          <cell r="J8622">
            <v>-0.12883810000000001</v>
          </cell>
          <cell r="K8622">
            <v>0</v>
          </cell>
          <cell r="L8622">
            <v>0.12883810000000001</v>
          </cell>
          <cell r="M8622">
            <v>0.31485980000000002</v>
          </cell>
          <cell r="N8622">
            <v>0.31485980000000002</v>
          </cell>
          <cell r="O8622">
            <v>173</v>
          </cell>
        </row>
        <row r="8623">
          <cell r="A8623" t="str">
            <v>Residential</v>
          </cell>
          <cell r="B8623">
            <v>6</v>
          </cell>
          <cell r="C8623" t="str">
            <v>All</v>
          </cell>
          <cell r="D8623" t="str">
            <v>PCT</v>
          </cell>
          <cell r="E8623" t="str">
            <v>Tonnage: tons&lt;2</v>
          </cell>
          <cell r="F8623">
            <v>62.684399999999997</v>
          </cell>
          <cell r="G8623">
            <v>0.56049249999999995</v>
          </cell>
          <cell r="H8623">
            <v>0.39045299999999999</v>
          </cell>
          <cell r="I8623">
            <v>-0.31447799999999998</v>
          </cell>
          <cell r="J8623">
            <v>-0.12868189999999999</v>
          </cell>
          <cell r="K8623">
            <v>0</v>
          </cell>
          <cell r="L8623">
            <v>0.12868189999999999</v>
          </cell>
          <cell r="M8623">
            <v>0.31447799999999998</v>
          </cell>
          <cell r="N8623">
            <v>0.31447799999999998</v>
          </cell>
          <cell r="O8623">
            <v>173</v>
          </cell>
        </row>
        <row r="8624">
          <cell r="A8624" t="str">
            <v>Residential</v>
          </cell>
          <cell r="B8624">
            <v>7</v>
          </cell>
          <cell r="C8624" t="str">
            <v>All</v>
          </cell>
          <cell r="D8624" t="str">
            <v>PCT</v>
          </cell>
          <cell r="E8624" t="str">
            <v>Tonnage: tons&lt;2</v>
          </cell>
          <cell r="F8624">
            <v>61.250900000000001</v>
          </cell>
          <cell r="G8624">
            <v>0.54366510000000001</v>
          </cell>
          <cell r="H8624">
            <v>0.4251916</v>
          </cell>
          <cell r="I8624">
            <v>-0.31492140000000002</v>
          </cell>
          <cell r="J8624">
            <v>-0.12886329999999999</v>
          </cell>
          <cell r="K8624">
            <v>0</v>
          </cell>
          <cell r="L8624">
            <v>0.12886329999999999</v>
          </cell>
          <cell r="M8624">
            <v>0.31492140000000002</v>
          </cell>
          <cell r="N8624">
            <v>0.31492140000000002</v>
          </cell>
          <cell r="O8624">
            <v>173</v>
          </cell>
        </row>
        <row r="8625">
          <cell r="A8625" t="str">
            <v>Residential</v>
          </cell>
          <cell r="B8625">
            <v>8</v>
          </cell>
          <cell r="C8625" t="str">
            <v>All</v>
          </cell>
          <cell r="D8625" t="str">
            <v>PCT</v>
          </cell>
          <cell r="E8625" t="str">
            <v>Tonnage: tons&lt;2</v>
          </cell>
          <cell r="F8625">
            <v>62.384</v>
          </cell>
          <cell r="G8625">
            <v>0.6266872</v>
          </cell>
          <cell r="H8625">
            <v>0.6113767</v>
          </cell>
          <cell r="I8625">
            <v>-0.31680029999999998</v>
          </cell>
          <cell r="J8625">
            <v>-0.1296321</v>
          </cell>
          <cell r="K8625">
            <v>0</v>
          </cell>
          <cell r="L8625">
            <v>0.1296321</v>
          </cell>
          <cell r="M8625">
            <v>0.31680029999999998</v>
          </cell>
          <cell r="N8625">
            <v>0.31680029999999998</v>
          </cell>
          <cell r="O8625">
            <v>173</v>
          </cell>
        </row>
        <row r="8626">
          <cell r="A8626" t="str">
            <v>Residential</v>
          </cell>
          <cell r="B8626">
            <v>9</v>
          </cell>
          <cell r="C8626" t="str">
            <v>All</v>
          </cell>
          <cell r="D8626" t="str">
            <v>PCT</v>
          </cell>
          <cell r="E8626" t="str">
            <v>Tonnage: tons&lt;2</v>
          </cell>
          <cell r="F8626">
            <v>67.233800000000002</v>
          </cell>
          <cell r="G8626">
            <v>0.88926110000000003</v>
          </cell>
          <cell r="H8626">
            <v>0.79990329999999998</v>
          </cell>
          <cell r="I8626">
            <v>-0.32338980000000001</v>
          </cell>
          <cell r="J8626">
            <v>-0.13232849999999999</v>
          </cell>
          <cell r="K8626">
            <v>0</v>
          </cell>
          <cell r="L8626">
            <v>0.13232849999999999</v>
          </cell>
          <cell r="M8626">
            <v>0.32338980000000001</v>
          </cell>
          <cell r="N8626">
            <v>0.32338980000000001</v>
          </cell>
          <cell r="O8626">
            <v>173</v>
          </cell>
        </row>
        <row r="8627">
          <cell r="A8627" t="str">
            <v>Residential</v>
          </cell>
          <cell r="B8627">
            <v>10</v>
          </cell>
          <cell r="C8627" t="str">
            <v>All</v>
          </cell>
          <cell r="D8627" t="str">
            <v>PCT</v>
          </cell>
          <cell r="E8627" t="str">
            <v>Tonnage: tons&lt;2</v>
          </cell>
          <cell r="F8627">
            <v>72.450599999999994</v>
          </cell>
          <cell r="G8627">
            <v>1.2106790000000001</v>
          </cell>
          <cell r="H8627">
            <v>0.86788379999999998</v>
          </cell>
          <cell r="I8627">
            <v>-0.35884310000000003</v>
          </cell>
          <cell r="J8627">
            <v>-0.14683570000000001</v>
          </cell>
          <cell r="K8627">
            <v>0</v>
          </cell>
          <cell r="L8627">
            <v>0.14683570000000001</v>
          </cell>
          <cell r="M8627">
            <v>0.35884310000000003</v>
          </cell>
          <cell r="N8627">
            <v>0.35884310000000003</v>
          </cell>
          <cell r="O8627">
            <v>173</v>
          </cell>
        </row>
        <row r="8628">
          <cell r="A8628" t="str">
            <v>Residential</v>
          </cell>
          <cell r="B8628">
            <v>11</v>
          </cell>
          <cell r="C8628" t="str">
            <v>All</v>
          </cell>
          <cell r="D8628" t="str">
            <v>PCT</v>
          </cell>
          <cell r="E8628" t="str">
            <v>Tonnage: tons&lt;2</v>
          </cell>
          <cell r="F8628">
            <v>77.783299999999997</v>
          </cell>
          <cell r="G8628">
            <v>1.215578</v>
          </cell>
          <cell r="H8628">
            <v>1.030797</v>
          </cell>
          <cell r="I8628">
            <v>-0.33273049999999998</v>
          </cell>
          <cell r="J8628">
            <v>-0.13615060000000001</v>
          </cell>
          <cell r="K8628">
            <v>0</v>
          </cell>
          <cell r="L8628">
            <v>0.13615060000000001</v>
          </cell>
          <cell r="M8628">
            <v>0.33273049999999998</v>
          </cell>
          <cell r="N8628">
            <v>0.33273049999999998</v>
          </cell>
          <cell r="O8628">
            <v>173</v>
          </cell>
        </row>
        <row r="8629">
          <cell r="A8629" t="str">
            <v>Residential</v>
          </cell>
          <cell r="B8629">
            <v>12</v>
          </cell>
          <cell r="C8629" t="str">
            <v>All</v>
          </cell>
          <cell r="D8629" t="str">
            <v>PCT</v>
          </cell>
          <cell r="E8629" t="str">
            <v>Tonnage: tons&lt;2</v>
          </cell>
          <cell r="F8629">
            <v>83.199600000000004</v>
          </cell>
          <cell r="G8629">
            <v>1.2397800000000001</v>
          </cell>
          <cell r="H8629">
            <v>1.3153809999999999</v>
          </cell>
          <cell r="I8629">
            <v>-0.3690329</v>
          </cell>
          <cell r="J8629">
            <v>-0.15100530000000001</v>
          </cell>
          <cell r="K8629">
            <v>0</v>
          </cell>
          <cell r="L8629">
            <v>0.15100530000000001</v>
          </cell>
          <cell r="M8629">
            <v>0.3690329</v>
          </cell>
          <cell r="N8629">
            <v>0.3690329</v>
          </cell>
          <cell r="O8629">
            <v>173</v>
          </cell>
        </row>
        <row r="8630">
          <cell r="A8630" t="str">
            <v>Residential</v>
          </cell>
          <cell r="B8630">
            <v>13</v>
          </cell>
          <cell r="C8630" t="str">
            <v>All</v>
          </cell>
          <cell r="D8630" t="str">
            <v>PCT</v>
          </cell>
          <cell r="E8630" t="str">
            <v>Tonnage: tons&lt;2</v>
          </cell>
          <cell r="F8630">
            <v>86.699600000000004</v>
          </cell>
          <cell r="G8630">
            <v>1.430734</v>
          </cell>
          <cell r="H8630">
            <v>1.6755599999999999</v>
          </cell>
          <cell r="I8630">
            <v>-0.3606973</v>
          </cell>
          <cell r="J8630">
            <v>-0.14759439999999999</v>
          </cell>
          <cell r="K8630">
            <v>0</v>
          </cell>
          <cell r="L8630">
            <v>0.14759439999999999</v>
          </cell>
          <cell r="M8630">
            <v>0.3606973</v>
          </cell>
          <cell r="N8630">
            <v>0.3606973</v>
          </cell>
          <cell r="O8630">
            <v>173</v>
          </cell>
        </row>
        <row r="8631">
          <cell r="A8631" t="str">
            <v>Residential</v>
          </cell>
          <cell r="B8631">
            <v>14</v>
          </cell>
          <cell r="C8631" t="str">
            <v>All</v>
          </cell>
          <cell r="D8631" t="str">
            <v>PCT</v>
          </cell>
          <cell r="E8631" t="str">
            <v>Tonnage: tons&lt;2</v>
          </cell>
          <cell r="F8631">
            <v>90.849800000000002</v>
          </cell>
          <cell r="G8631">
            <v>1.4925999999999999</v>
          </cell>
          <cell r="H8631">
            <v>1.594349</v>
          </cell>
          <cell r="I8631">
            <v>-0.36865399999999998</v>
          </cell>
          <cell r="J8631">
            <v>-0.15085019999999999</v>
          </cell>
          <cell r="K8631">
            <v>0</v>
          </cell>
          <cell r="L8631">
            <v>0.15085019999999999</v>
          </cell>
          <cell r="M8631">
            <v>0.36865399999999998</v>
          </cell>
          <cell r="N8631">
            <v>0.36865399999999998</v>
          </cell>
          <cell r="O8631">
            <v>173</v>
          </cell>
        </row>
        <row r="8632">
          <cell r="A8632" t="str">
            <v>Residential</v>
          </cell>
          <cell r="B8632">
            <v>15</v>
          </cell>
          <cell r="C8632" t="str">
            <v>All</v>
          </cell>
          <cell r="D8632" t="str">
            <v>PCT</v>
          </cell>
          <cell r="E8632" t="str">
            <v>Tonnage: tons&lt;2</v>
          </cell>
          <cell r="F8632">
            <v>94.283299999999997</v>
          </cell>
          <cell r="G8632">
            <v>1.633596</v>
          </cell>
          <cell r="H8632">
            <v>1.3962019999999999</v>
          </cell>
          <cell r="I8632">
            <v>-0.34982259999999998</v>
          </cell>
          <cell r="J8632">
            <v>-0.14314450000000001</v>
          </cell>
          <cell r="K8632">
            <v>0</v>
          </cell>
          <cell r="L8632">
            <v>0.14314450000000001</v>
          </cell>
          <cell r="M8632">
            <v>0.34982259999999998</v>
          </cell>
          <cell r="N8632">
            <v>0.34982259999999998</v>
          </cell>
          <cell r="O8632">
            <v>173</v>
          </cell>
        </row>
        <row r="8633">
          <cell r="A8633" t="str">
            <v>Residential</v>
          </cell>
          <cell r="B8633">
            <v>16</v>
          </cell>
          <cell r="C8633" t="str">
            <v>All</v>
          </cell>
          <cell r="D8633" t="str">
            <v>PCT</v>
          </cell>
          <cell r="E8633" t="str">
            <v>Tonnage: tons&lt;2</v>
          </cell>
          <cell r="F8633">
            <v>96.349800000000002</v>
          </cell>
          <cell r="G8633">
            <v>1.8556299999999999</v>
          </cell>
          <cell r="H8633">
            <v>1.26278</v>
          </cell>
          <cell r="I8633">
            <v>-0.37934839999999997</v>
          </cell>
          <cell r="J8633">
            <v>-0.15522630000000001</v>
          </cell>
          <cell r="K8633">
            <v>0</v>
          </cell>
          <cell r="L8633">
            <v>0.15522630000000001</v>
          </cell>
          <cell r="M8633">
            <v>0.37934839999999997</v>
          </cell>
          <cell r="N8633">
            <v>0.37934839999999997</v>
          </cell>
          <cell r="O8633">
            <v>173</v>
          </cell>
        </row>
        <row r="8634">
          <cell r="A8634" t="str">
            <v>Residential</v>
          </cell>
          <cell r="B8634">
            <v>17</v>
          </cell>
          <cell r="C8634" t="str">
            <v>All</v>
          </cell>
          <cell r="D8634" t="str">
            <v>PCT</v>
          </cell>
          <cell r="E8634" t="str">
            <v>Tonnage: tons&lt;2</v>
          </cell>
          <cell r="F8634">
            <v>97.416399999999996</v>
          </cell>
          <cell r="G8634">
            <v>1.8211809999999999</v>
          </cell>
          <cell r="H8634">
            <v>1.4404699999999999</v>
          </cell>
          <cell r="I8634">
            <v>-0.35137740000000001</v>
          </cell>
          <cell r="J8634">
            <v>-0.14378079999999999</v>
          </cell>
          <cell r="K8634">
            <v>0</v>
          </cell>
          <cell r="L8634">
            <v>0.14378079999999999</v>
          </cell>
          <cell r="M8634">
            <v>0.35137740000000001</v>
          </cell>
          <cell r="N8634">
            <v>0.35137740000000001</v>
          </cell>
          <cell r="O8634">
            <v>173</v>
          </cell>
        </row>
        <row r="8635">
          <cell r="A8635" t="str">
            <v>Residential</v>
          </cell>
          <cell r="B8635">
            <v>18</v>
          </cell>
          <cell r="C8635" t="str">
            <v>All</v>
          </cell>
          <cell r="D8635" t="str">
            <v>PCT</v>
          </cell>
          <cell r="E8635" t="str">
            <v>Tonnage: tons&lt;2</v>
          </cell>
          <cell r="F8635">
            <v>96.916399999999996</v>
          </cell>
          <cell r="G8635">
            <v>2.2811469999999998</v>
          </cell>
          <cell r="H8635">
            <v>1.349218</v>
          </cell>
          <cell r="I8635">
            <v>-0.37161820000000001</v>
          </cell>
          <cell r="J8635">
            <v>-0.15206320000000001</v>
          </cell>
          <cell r="K8635">
            <v>0</v>
          </cell>
          <cell r="L8635">
            <v>0.15206320000000001</v>
          </cell>
          <cell r="M8635">
            <v>0.37161820000000001</v>
          </cell>
          <cell r="N8635">
            <v>0.37161820000000001</v>
          </cell>
          <cell r="O8635">
            <v>173</v>
          </cell>
        </row>
        <row r="8636">
          <cell r="A8636" t="str">
            <v>Residential</v>
          </cell>
          <cell r="B8636">
            <v>19</v>
          </cell>
          <cell r="C8636" t="str">
            <v>All</v>
          </cell>
          <cell r="D8636" t="str">
            <v>PCT</v>
          </cell>
          <cell r="E8636" t="str">
            <v>Tonnage: tons&lt;2</v>
          </cell>
          <cell r="F8636">
            <v>95.349800000000002</v>
          </cell>
          <cell r="G8636">
            <v>2.1437149999999998</v>
          </cell>
          <cell r="H8636">
            <v>1.307172</v>
          </cell>
          <cell r="I8636">
            <v>-0.3923275</v>
          </cell>
          <cell r="J8636">
            <v>-0.16053719999999999</v>
          </cell>
          <cell r="K8636">
            <v>0</v>
          </cell>
          <cell r="L8636">
            <v>0.16053719999999999</v>
          </cell>
          <cell r="M8636">
            <v>0.3923275</v>
          </cell>
          <cell r="N8636">
            <v>0.3923275</v>
          </cell>
          <cell r="O8636">
            <v>173</v>
          </cell>
        </row>
        <row r="8637">
          <cell r="A8637" t="str">
            <v>Residential</v>
          </cell>
          <cell r="B8637">
            <v>20</v>
          </cell>
          <cell r="C8637" t="str">
            <v>All</v>
          </cell>
          <cell r="D8637" t="str">
            <v>PCT</v>
          </cell>
          <cell r="E8637" t="str">
            <v>Tonnage: tons&lt;2</v>
          </cell>
          <cell r="F8637">
            <v>91.366900000000001</v>
          </cell>
          <cell r="G8637">
            <v>1.486286</v>
          </cell>
          <cell r="H8637">
            <v>1.6555009999999999</v>
          </cell>
          <cell r="I8637">
            <v>-0.39762969999999997</v>
          </cell>
          <cell r="J8637">
            <v>-0.16270689999999999</v>
          </cell>
          <cell r="K8637">
            <v>0</v>
          </cell>
          <cell r="L8637">
            <v>0.16270689999999999</v>
          </cell>
          <cell r="M8637">
            <v>0.39762969999999997</v>
          </cell>
          <cell r="N8637">
            <v>0.39762969999999997</v>
          </cell>
          <cell r="O8637">
            <v>173</v>
          </cell>
        </row>
        <row r="8638">
          <cell r="A8638" t="str">
            <v>Residential</v>
          </cell>
          <cell r="B8638">
            <v>21</v>
          </cell>
          <cell r="C8638" t="str">
            <v>All</v>
          </cell>
          <cell r="D8638" t="str">
            <v>PCT</v>
          </cell>
          <cell r="E8638" t="str">
            <v>Tonnage: tons&lt;2</v>
          </cell>
          <cell r="F8638">
            <v>86.300399999999996</v>
          </cell>
          <cell r="G8638">
            <v>1.5265759999999999</v>
          </cell>
          <cell r="H8638">
            <v>2.72214</v>
          </cell>
          <cell r="I8638">
            <v>-0.41656559999999998</v>
          </cell>
          <cell r="J8638">
            <v>-0.1704553</v>
          </cell>
          <cell r="K8638">
            <v>0</v>
          </cell>
          <cell r="L8638">
            <v>0.1704553</v>
          </cell>
          <cell r="M8638">
            <v>0.41656559999999998</v>
          </cell>
          <cell r="N8638">
            <v>0.41656559999999998</v>
          </cell>
          <cell r="O8638">
            <v>173</v>
          </cell>
        </row>
        <row r="8639">
          <cell r="A8639" t="str">
            <v>Residential</v>
          </cell>
          <cell r="B8639">
            <v>22</v>
          </cell>
          <cell r="C8639" t="str">
            <v>All</v>
          </cell>
          <cell r="D8639" t="str">
            <v>PCT</v>
          </cell>
          <cell r="E8639" t="str">
            <v>Tonnage: tons&lt;2</v>
          </cell>
          <cell r="F8639">
            <v>83.300399999999996</v>
          </cell>
          <cell r="G8639">
            <v>1.1929179999999999</v>
          </cell>
          <cell r="H8639">
            <v>1.7977749999999999</v>
          </cell>
          <cell r="I8639">
            <v>-0.38648310000000002</v>
          </cell>
          <cell r="J8639">
            <v>-0.1581457</v>
          </cell>
          <cell r="K8639">
            <v>0</v>
          </cell>
          <cell r="L8639">
            <v>0.1581457</v>
          </cell>
          <cell r="M8639">
            <v>0.38648310000000002</v>
          </cell>
          <cell r="N8639">
            <v>0.38648310000000002</v>
          </cell>
          <cell r="O8639">
            <v>173</v>
          </cell>
        </row>
        <row r="8640">
          <cell r="A8640" t="str">
            <v>Residential</v>
          </cell>
          <cell r="B8640">
            <v>23</v>
          </cell>
          <cell r="C8640" t="str">
            <v>All</v>
          </cell>
          <cell r="D8640" t="str">
            <v>PCT</v>
          </cell>
          <cell r="E8640" t="str">
            <v>Tonnage: tons&lt;2</v>
          </cell>
          <cell r="F8640">
            <v>79.017099999999999</v>
          </cell>
          <cell r="G8640">
            <v>1.4182889999999999</v>
          </cell>
          <cell r="H8640">
            <v>1.7118679999999999</v>
          </cell>
          <cell r="I8640">
            <v>-0.3645621</v>
          </cell>
          <cell r="J8640">
            <v>-0.1491759</v>
          </cell>
          <cell r="K8640">
            <v>0</v>
          </cell>
          <cell r="L8640">
            <v>0.1491759</v>
          </cell>
          <cell r="M8640">
            <v>0.3645621</v>
          </cell>
          <cell r="N8640">
            <v>0.3645621</v>
          </cell>
          <cell r="O8640">
            <v>173</v>
          </cell>
        </row>
        <row r="8641">
          <cell r="A8641" t="str">
            <v>Residential</v>
          </cell>
          <cell r="B8641">
            <v>24</v>
          </cell>
          <cell r="C8641" t="str">
            <v>All</v>
          </cell>
          <cell r="D8641" t="str">
            <v>PCT</v>
          </cell>
          <cell r="E8641" t="str">
            <v>Tonnage: tons&lt;2</v>
          </cell>
          <cell r="F8641">
            <v>76.450599999999994</v>
          </cell>
          <cell r="G8641">
            <v>1.5209360000000001</v>
          </cell>
          <cell r="H8641">
            <v>1.1322369999999999</v>
          </cell>
          <cell r="I8641">
            <v>-0.45829360000000002</v>
          </cell>
          <cell r="J8641">
            <v>-0.18753</v>
          </cell>
          <cell r="K8641">
            <v>0</v>
          </cell>
          <cell r="L8641">
            <v>0.18753</v>
          </cell>
          <cell r="M8641">
            <v>0.45829360000000002</v>
          </cell>
          <cell r="N8641">
            <v>0.45829360000000002</v>
          </cell>
          <cell r="O8641">
            <v>173</v>
          </cell>
        </row>
        <row r="8642">
          <cell r="A8642" t="str">
            <v>Residential</v>
          </cell>
          <cell r="B8642">
            <v>1</v>
          </cell>
          <cell r="C8642" t="str">
            <v>All</v>
          </cell>
          <cell r="D8642" t="str">
            <v>PCT</v>
          </cell>
          <cell r="E8642" t="str">
            <v>Usage: 10000&lt;Annual kwh&lt;20000</v>
          </cell>
          <cell r="F8642">
            <v>71.026600000000002</v>
          </cell>
          <cell r="G8642">
            <v>0.62655570000000005</v>
          </cell>
          <cell r="H8642">
            <v>0.63955899999999999</v>
          </cell>
          <cell r="I8642">
            <v>-7.9486000000000001E-2</v>
          </cell>
          <cell r="J8642">
            <v>-3.2524999999999998E-2</v>
          </cell>
          <cell r="K8642">
            <v>0</v>
          </cell>
          <cell r="L8642">
            <v>3.2524999999999998E-2</v>
          </cell>
          <cell r="M8642">
            <v>7.9486000000000001E-2</v>
          </cell>
          <cell r="N8642">
            <v>7.9486000000000001E-2</v>
          </cell>
          <cell r="O8642">
            <v>6132</v>
          </cell>
        </row>
        <row r="8643">
          <cell r="A8643" t="str">
            <v>Residential</v>
          </cell>
          <cell r="B8643">
            <v>2</v>
          </cell>
          <cell r="C8643" t="str">
            <v>All</v>
          </cell>
          <cell r="D8643" t="str">
            <v>PCT</v>
          </cell>
          <cell r="E8643" t="str">
            <v>Usage: 10000&lt;Annual kwh&lt;20000</v>
          </cell>
          <cell r="F8643">
            <v>69.367999999999995</v>
          </cell>
          <cell r="G8643">
            <v>0.5502688</v>
          </cell>
          <cell r="H8643">
            <v>0.53233560000000002</v>
          </cell>
          <cell r="I8643">
            <v>-7.8719700000000004E-2</v>
          </cell>
          <cell r="J8643">
            <v>-3.2211499999999997E-2</v>
          </cell>
          <cell r="K8643">
            <v>0</v>
          </cell>
          <cell r="L8643">
            <v>3.2211499999999997E-2</v>
          </cell>
          <cell r="M8643">
            <v>7.8719700000000004E-2</v>
          </cell>
          <cell r="N8643">
            <v>7.8719700000000004E-2</v>
          </cell>
          <cell r="O8643">
            <v>6132</v>
          </cell>
        </row>
        <row r="8644">
          <cell r="A8644" t="str">
            <v>Residential</v>
          </cell>
          <cell r="B8644">
            <v>3</v>
          </cell>
          <cell r="C8644" t="str">
            <v>All</v>
          </cell>
          <cell r="D8644" t="str">
            <v>PCT</v>
          </cell>
          <cell r="E8644" t="str">
            <v>Usage: 10000&lt;Annual kwh&lt;20000</v>
          </cell>
          <cell r="F8644">
            <v>68.13</v>
          </cell>
          <cell r="G8644">
            <v>0.4903575</v>
          </cell>
          <cell r="H8644">
            <v>0.47712139999999997</v>
          </cell>
          <cell r="I8644">
            <v>-7.8216599999999997E-2</v>
          </cell>
          <cell r="J8644">
            <v>-3.2005600000000002E-2</v>
          </cell>
          <cell r="K8644">
            <v>0</v>
          </cell>
          <cell r="L8644">
            <v>3.2005600000000002E-2</v>
          </cell>
          <cell r="M8644">
            <v>7.8216599999999997E-2</v>
          </cell>
          <cell r="N8644">
            <v>7.8216599999999997E-2</v>
          </cell>
          <cell r="O8644">
            <v>6132</v>
          </cell>
        </row>
        <row r="8645">
          <cell r="A8645" t="str">
            <v>Residential</v>
          </cell>
          <cell r="B8645">
            <v>4</v>
          </cell>
          <cell r="C8645" t="str">
            <v>All</v>
          </cell>
          <cell r="D8645" t="str">
            <v>PCT</v>
          </cell>
          <cell r="E8645" t="str">
            <v>Usage: 10000&lt;Annual kwh&lt;20000</v>
          </cell>
          <cell r="F8645">
            <v>67.090699999999998</v>
          </cell>
          <cell r="G8645">
            <v>0.44859589999999999</v>
          </cell>
          <cell r="H8645">
            <v>0.45116620000000002</v>
          </cell>
          <cell r="I8645">
            <v>-7.7983700000000003E-2</v>
          </cell>
          <cell r="J8645">
            <v>-3.1910300000000003E-2</v>
          </cell>
          <cell r="K8645">
            <v>0</v>
          </cell>
          <cell r="L8645">
            <v>3.1910300000000003E-2</v>
          </cell>
          <cell r="M8645">
            <v>7.7983700000000003E-2</v>
          </cell>
          <cell r="N8645">
            <v>7.7983700000000003E-2</v>
          </cell>
          <cell r="O8645">
            <v>6132</v>
          </cell>
        </row>
        <row r="8646">
          <cell r="A8646" t="str">
            <v>Residential</v>
          </cell>
          <cell r="B8646">
            <v>5</v>
          </cell>
          <cell r="C8646" t="str">
            <v>All</v>
          </cell>
          <cell r="D8646" t="str">
            <v>PCT</v>
          </cell>
          <cell r="E8646" t="str">
            <v>Usage: 10000&lt;Annual kwh&lt;20000</v>
          </cell>
          <cell r="F8646">
            <v>65.835899999999995</v>
          </cell>
          <cell r="G8646">
            <v>0.43271799999999999</v>
          </cell>
          <cell r="H8646">
            <v>0.44621460000000002</v>
          </cell>
          <cell r="I8646">
            <v>-7.7835199999999993E-2</v>
          </cell>
          <cell r="J8646">
            <v>-3.1849500000000003E-2</v>
          </cell>
          <cell r="K8646">
            <v>0</v>
          </cell>
          <cell r="L8646">
            <v>3.1849500000000003E-2</v>
          </cell>
          <cell r="M8646">
            <v>7.7835199999999993E-2</v>
          </cell>
          <cell r="N8646">
            <v>7.7835199999999993E-2</v>
          </cell>
          <cell r="O8646">
            <v>6132</v>
          </cell>
        </row>
        <row r="8647">
          <cell r="A8647" t="str">
            <v>Residential</v>
          </cell>
          <cell r="B8647">
            <v>6</v>
          </cell>
          <cell r="C8647" t="str">
            <v>All</v>
          </cell>
          <cell r="D8647" t="str">
            <v>PCT</v>
          </cell>
          <cell r="E8647" t="str">
            <v>Usage: 10000&lt;Annual kwh&lt;20000</v>
          </cell>
          <cell r="F8647">
            <v>65.100800000000007</v>
          </cell>
          <cell r="G8647">
            <v>0.46427239999999997</v>
          </cell>
          <cell r="H8647">
            <v>0.49963299999999999</v>
          </cell>
          <cell r="I8647">
            <v>-7.7910699999999999E-2</v>
          </cell>
          <cell r="J8647">
            <v>-3.1880400000000003E-2</v>
          </cell>
          <cell r="K8647">
            <v>0</v>
          </cell>
          <cell r="L8647">
            <v>3.1880400000000003E-2</v>
          </cell>
          <cell r="M8647">
            <v>7.7910699999999999E-2</v>
          </cell>
          <cell r="N8647">
            <v>7.7910699999999999E-2</v>
          </cell>
          <cell r="O8647">
            <v>6132</v>
          </cell>
        </row>
        <row r="8648">
          <cell r="A8648" t="str">
            <v>Residential</v>
          </cell>
          <cell r="B8648">
            <v>7</v>
          </cell>
          <cell r="C8648" t="str">
            <v>All</v>
          </cell>
          <cell r="D8648" t="str">
            <v>PCT</v>
          </cell>
          <cell r="E8648" t="str">
            <v>Usage: 10000&lt;Annual kwh&lt;20000</v>
          </cell>
          <cell r="F8648">
            <v>64.076499999999996</v>
          </cell>
          <cell r="G8648">
            <v>0.58577009999999996</v>
          </cell>
          <cell r="H8648">
            <v>0.59082990000000002</v>
          </cell>
          <cell r="I8648">
            <v>-7.8157299999999999E-2</v>
          </cell>
          <cell r="J8648">
            <v>-3.1981299999999997E-2</v>
          </cell>
          <cell r="K8648">
            <v>0</v>
          </cell>
          <cell r="L8648">
            <v>3.1981299999999997E-2</v>
          </cell>
          <cell r="M8648">
            <v>7.8157299999999999E-2</v>
          </cell>
          <cell r="N8648">
            <v>7.8157299999999999E-2</v>
          </cell>
          <cell r="O8648">
            <v>6132</v>
          </cell>
        </row>
        <row r="8649">
          <cell r="A8649" t="str">
            <v>Residential</v>
          </cell>
          <cell r="B8649">
            <v>8</v>
          </cell>
          <cell r="C8649" t="str">
            <v>All</v>
          </cell>
          <cell r="D8649" t="str">
            <v>PCT</v>
          </cell>
          <cell r="E8649" t="str">
            <v>Usage: 10000&lt;Annual kwh&lt;20000</v>
          </cell>
          <cell r="F8649">
            <v>65.008200000000002</v>
          </cell>
          <cell r="G8649">
            <v>0.64515769999999995</v>
          </cell>
          <cell r="H8649">
            <v>0.68707479999999999</v>
          </cell>
          <cell r="I8649">
            <v>-7.9052300000000006E-2</v>
          </cell>
          <cell r="J8649">
            <v>-3.2347599999999997E-2</v>
          </cell>
          <cell r="K8649">
            <v>0</v>
          </cell>
          <cell r="L8649">
            <v>3.2347599999999997E-2</v>
          </cell>
          <cell r="M8649">
            <v>7.9052300000000006E-2</v>
          </cell>
          <cell r="N8649">
            <v>7.9052300000000006E-2</v>
          </cell>
          <cell r="O8649">
            <v>6132</v>
          </cell>
        </row>
        <row r="8650">
          <cell r="A8650" t="str">
            <v>Residential</v>
          </cell>
          <cell r="B8650">
            <v>9</v>
          </cell>
          <cell r="C8650" t="str">
            <v>All</v>
          </cell>
          <cell r="D8650" t="str">
            <v>PCT</v>
          </cell>
          <cell r="E8650" t="str">
            <v>Usage: 10000&lt;Annual kwh&lt;20000</v>
          </cell>
          <cell r="F8650">
            <v>68.893100000000004</v>
          </cell>
          <cell r="G8650">
            <v>0.65881219999999996</v>
          </cell>
          <cell r="H8650">
            <v>0.70680989999999999</v>
          </cell>
          <cell r="I8650">
            <v>-7.9987299999999997E-2</v>
          </cell>
          <cell r="J8650">
            <v>-3.2730099999999998E-2</v>
          </cell>
          <cell r="K8650">
            <v>0</v>
          </cell>
          <cell r="L8650">
            <v>3.2730099999999998E-2</v>
          </cell>
          <cell r="M8650">
            <v>7.9987299999999997E-2</v>
          </cell>
          <cell r="N8650">
            <v>7.9987299999999997E-2</v>
          </cell>
          <cell r="O8650">
            <v>6132</v>
          </cell>
        </row>
        <row r="8651">
          <cell r="A8651" t="str">
            <v>Residential</v>
          </cell>
          <cell r="B8651">
            <v>10</v>
          </cell>
          <cell r="C8651" t="str">
            <v>All</v>
          </cell>
          <cell r="D8651" t="str">
            <v>PCT</v>
          </cell>
          <cell r="E8651" t="str">
            <v>Usage: 10000&lt;Annual kwh&lt;20000</v>
          </cell>
          <cell r="F8651">
            <v>73.271000000000001</v>
          </cell>
          <cell r="G8651">
            <v>0.68233549999999998</v>
          </cell>
          <cell r="H8651">
            <v>0.72596179999999999</v>
          </cell>
          <cell r="I8651">
            <v>-8.0648700000000004E-2</v>
          </cell>
          <cell r="J8651">
            <v>-3.3000799999999997E-2</v>
          </cell>
          <cell r="K8651">
            <v>0</v>
          </cell>
          <cell r="L8651">
            <v>3.3000799999999997E-2</v>
          </cell>
          <cell r="M8651">
            <v>8.0648700000000004E-2</v>
          </cell>
          <cell r="N8651">
            <v>8.0648700000000004E-2</v>
          </cell>
          <cell r="O8651">
            <v>6132</v>
          </cell>
        </row>
        <row r="8652">
          <cell r="A8652" t="str">
            <v>Residential</v>
          </cell>
          <cell r="B8652">
            <v>11</v>
          </cell>
          <cell r="C8652" t="str">
            <v>All</v>
          </cell>
          <cell r="D8652" t="str">
            <v>PCT</v>
          </cell>
          <cell r="E8652" t="str">
            <v>Usage: 10000&lt;Annual kwh&lt;20000</v>
          </cell>
          <cell r="F8652">
            <v>77.909400000000005</v>
          </cell>
          <cell r="G8652">
            <v>0.74996070000000004</v>
          </cell>
          <cell r="H8652">
            <v>0.86094110000000001</v>
          </cell>
          <cell r="I8652">
            <v>-8.2007800000000006E-2</v>
          </cell>
          <cell r="J8652">
            <v>-3.3556900000000001E-2</v>
          </cell>
          <cell r="K8652">
            <v>0</v>
          </cell>
          <cell r="L8652">
            <v>3.3556900000000001E-2</v>
          </cell>
          <cell r="M8652">
            <v>8.2007800000000006E-2</v>
          </cell>
          <cell r="N8652">
            <v>8.2007800000000006E-2</v>
          </cell>
          <cell r="O8652">
            <v>6132</v>
          </cell>
        </row>
        <row r="8653">
          <cell r="A8653" t="str">
            <v>Residential</v>
          </cell>
          <cell r="B8653">
            <v>12</v>
          </cell>
          <cell r="C8653" t="str">
            <v>All</v>
          </cell>
          <cell r="D8653" t="str">
            <v>PCT</v>
          </cell>
          <cell r="E8653" t="str">
            <v>Usage: 10000&lt;Annual kwh&lt;20000</v>
          </cell>
          <cell r="F8653">
            <v>82.406499999999994</v>
          </cell>
          <cell r="G8653">
            <v>0.84075230000000001</v>
          </cell>
          <cell r="H8653">
            <v>0.95441529999999997</v>
          </cell>
          <cell r="I8653">
            <v>-8.2192600000000005E-2</v>
          </cell>
          <cell r="J8653">
            <v>-3.3632599999999999E-2</v>
          </cell>
          <cell r="K8653">
            <v>0</v>
          </cell>
          <cell r="L8653">
            <v>3.3632599999999999E-2</v>
          </cell>
          <cell r="M8653">
            <v>8.2192600000000005E-2</v>
          </cell>
          <cell r="N8653">
            <v>8.2192600000000005E-2</v>
          </cell>
          <cell r="O8653">
            <v>6132</v>
          </cell>
        </row>
        <row r="8654">
          <cell r="A8654" t="str">
            <v>Residential</v>
          </cell>
          <cell r="B8654">
            <v>13</v>
          </cell>
          <cell r="C8654" t="str">
            <v>All</v>
          </cell>
          <cell r="D8654" t="str">
            <v>PCT</v>
          </cell>
          <cell r="E8654" t="str">
            <v>Usage: 10000&lt;Annual kwh&lt;20000</v>
          </cell>
          <cell r="F8654">
            <v>85.951899999999995</v>
          </cell>
          <cell r="G8654">
            <v>1.0129360000000001</v>
          </cell>
          <cell r="H8654">
            <v>1.050028</v>
          </cell>
          <cell r="I8654">
            <v>-8.3835099999999996E-2</v>
          </cell>
          <cell r="J8654">
            <v>-3.4304599999999998E-2</v>
          </cell>
          <cell r="K8654">
            <v>0</v>
          </cell>
          <cell r="L8654">
            <v>3.4304599999999998E-2</v>
          </cell>
          <cell r="M8654">
            <v>8.3835099999999996E-2</v>
          </cell>
          <cell r="N8654">
            <v>8.3835099999999996E-2</v>
          </cell>
          <cell r="O8654">
            <v>6132</v>
          </cell>
        </row>
        <row r="8655">
          <cell r="A8655" t="str">
            <v>Residential</v>
          </cell>
          <cell r="B8655">
            <v>14</v>
          </cell>
          <cell r="C8655" t="str">
            <v>All</v>
          </cell>
          <cell r="D8655" t="str">
            <v>PCT</v>
          </cell>
          <cell r="E8655" t="str">
            <v>Usage: 10000&lt;Annual kwh&lt;20000</v>
          </cell>
          <cell r="F8655">
            <v>89.276300000000006</v>
          </cell>
          <cell r="G8655">
            <v>1.238184</v>
          </cell>
          <cell r="H8655">
            <v>1.1587019999999999</v>
          </cell>
          <cell r="I8655">
            <v>-8.7988499999999997E-2</v>
          </cell>
          <cell r="J8655">
            <v>-3.60042E-2</v>
          </cell>
          <cell r="K8655">
            <v>0</v>
          </cell>
          <cell r="L8655">
            <v>3.60042E-2</v>
          </cell>
          <cell r="M8655">
            <v>8.7988499999999997E-2</v>
          </cell>
          <cell r="N8655">
            <v>8.7988499999999997E-2</v>
          </cell>
          <cell r="O8655">
            <v>6132</v>
          </cell>
        </row>
        <row r="8656">
          <cell r="A8656" t="str">
            <v>Residential</v>
          </cell>
          <cell r="B8656">
            <v>15</v>
          </cell>
          <cell r="C8656" t="str">
            <v>All</v>
          </cell>
          <cell r="D8656" t="str">
            <v>PCT</v>
          </cell>
          <cell r="E8656" t="str">
            <v>Usage: 10000&lt;Annual kwh&lt;20000</v>
          </cell>
          <cell r="F8656">
            <v>92.287099999999995</v>
          </cell>
          <cell r="G8656">
            <v>1.467293</v>
          </cell>
          <cell r="H8656">
            <v>1.2850410000000001</v>
          </cell>
          <cell r="I8656">
            <v>-8.8017200000000004E-2</v>
          </cell>
          <cell r="J8656">
            <v>-3.6015900000000003E-2</v>
          </cell>
          <cell r="K8656">
            <v>0</v>
          </cell>
          <cell r="L8656">
            <v>3.6015900000000003E-2</v>
          </cell>
          <cell r="M8656">
            <v>8.8017200000000004E-2</v>
          </cell>
          <cell r="N8656">
            <v>8.8017200000000004E-2</v>
          </cell>
          <cell r="O8656">
            <v>6132</v>
          </cell>
        </row>
        <row r="8657">
          <cell r="A8657" t="str">
            <v>Residential</v>
          </cell>
          <cell r="B8657">
            <v>16</v>
          </cell>
          <cell r="C8657" t="str">
            <v>All</v>
          </cell>
          <cell r="D8657" t="str">
            <v>PCT</v>
          </cell>
          <cell r="E8657" t="str">
            <v>Usage: 10000&lt;Annual kwh&lt;20000</v>
          </cell>
          <cell r="F8657">
            <v>94.188900000000004</v>
          </cell>
          <cell r="G8657">
            <v>1.757277</v>
          </cell>
          <cell r="H8657">
            <v>1.344687</v>
          </cell>
          <cell r="I8657">
            <v>-9.1128700000000007E-2</v>
          </cell>
          <cell r="J8657">
            <v>-3.7289099999999999E-2</v>
          </cell>
          <cell r="K8657">
            <v>0</v>
          </cell>
          <cell r="L8657">
            <v>3.7289099999999999E-2</v>
          </cell>
          <cell r="M8657">
            <v>9.1128700000000007E-2</v>
          </cell>
          <cell r="N8657">
            <v>9.1128700000000007E-2</v>
          </cell>
          <cell r="O8657">
            <v>6132</v>
          </cell>
        </row>
        <row r="8658">
          <cell r="A8658" t="str">
            <v>Residential</v>
          </cell>
          <cell r="B8658">
            <v>17</v>
          </cell>
          <cell r="C8658" t="str">
            <v>All</v>
          </cell>
          <cell r="D8658" t="str">
            <v>PCT</v>
          </cell>
          <cell r="E8658" t="str">
            <v>Usage: 10000&lt;Annual kwh&lt;20000</v>
          </cell>
          <cell r="F8658">
            <v>95.116100000000003</v>
          </cell>
          <cell r="G8658">
            <v>1.964531</v>
          </cell>
          <cell r="H8658">
            <v>1.543239</v>
          </cell>
          <cell r="I8658">
            <v>-9.4607200000000002E-2</v>
          </cell>
          <cell r="J8658">
            <v>-3.8712499999999997E-2</v>
          </cell>
          <cell r="K8658">
            <v>0</v>
          </cell>
          <cell r="L8658">
            <v>3.8712499999999997E-2</v>
          </cell>
          <cell r="M8658">
            <v>9.4607200000000002E-2</v>
          </cell>
          <cell r="N8658">
            <v>9.4607200000000002E-2</v>
          </cell>
          <cell r="O8658">
            <v>6132</v>
          </cell>
        </row>
        <row r="8659">
          <cell r="A8659" t="str">
            <v>Residential</v>
          </cell>
          <cell r="B8659">
            <v>18</v>
          </cell>
          <cell r="C8659" t="str">
            <v>All</v>
          </cell>
          <cell r="D8659" t="str">
            <v>PCT</v>
          </cell>
          <cell r="E8659" t="str">
            <v>Usage: 10000&lt;Annual kwh&lt;20000</v>
          </cell>
          <cell r="F8659">
            <v>94.434799999999996</v>
          </cell>
          <cell r="G8659">
            <v>2.1056680000000001</v>
          </cell>
          <cell r="H8659">
            <v>1.7890140000000001</v>
          </cell>
          <cell r="I8659">
            <v>-9.3396000000000007E-2</v>
          </cell>
          <cell r="J8659">
            <v>-3.8216899999999998E-2</v>
          </cell>
          <cell r="K8659">
            <v>0</v>
          </cell>
          <cell r="L8659">
            <v>3.8216899999999998E-2</v>
          </cell>
          <cell r="M8659">
            <v>9.3396000000000007E-2</v>
          </cell>
          <cell r="N8659">
            <v>9.3396000000000007E-2</v>
          </cell>
          <cell r="O8659">
            <v>6132</v>
          </cell>
        </row>
        <row r="8660">
          <cell r="A8660" t="str">
            <v>Residential</v>
          </cell>
          <cell r="B8660">
            <v>19</v>
          </cell>
          <cell r="C8660" t="str">
            <v>All</v>
          </cell>
          <cell r="D8660" t="str">
            <v>PCT</v>
          </cell>
          <cell r="E8660" t="str">
            <v>Usage: 10000&lt;Annual kwh&lt;20000</v>
          </cell>
          <cell r="F8660">
            <v>92.305499999999995</v>
          </cell>
          <cell r="G8660">
            <v>1.9960819999999999</v>
          </cell>
          <cell r="H8660">
            <v>1.9343649999999999</v>
          </cell>
          <cell r="I8660">
            <v>-9.2219599999999999E-2</v>
          </cell>
          <cell r="J8660">
            <v>-3.7735499999999998E-2</v>
          </cell>
          <cell r="K8660">
            <v>0</v>
          </cell>
          <cell r="L8660">
            <v>3.7735499999999998E-2</v>
          </cell>
          <cell r="M8660">
            <v>9.2219599999999999E-2</v>
          </cell>
          <cell r="N8660">
            <v>9.2219599999999999E-2</v>
          </cell>
          <cell r="O8660">
            <v>6132</v>
          </cell>
        </row>
        <row r="8661">
          <cell r="A8661" t="str">
            <v>Residential</v>
          </cell>
          <cell r="B8661">
            <v>20</v>
          </cell>
          <cell r="C8661" t="str">
            <v>All</v>
          </cell>
          <cell r="D8661" t="str">
            <v>PCT</v>
          </cell>
          <cell r="E8661" t="str">
            <v>Usage: 10000&lt;Annual kwh&lt;20000</v>
          </cell>
          <cell r="F8661">
            <v>88.936499999999995</v>
          </cell>
          <cell r="G8661">
            <v>1.9060790000000001</v>
          </cell>
          <cell r="H8661">
            <v>2.348268</v>
          </cell>
          <cell r="I8661">
            <v>-9.3246200000000001E-2</v>
          </cell>
          <cell r="J8661">
            <v>-3.8155599999999998E-2</v>
          </cell>
          <cell r="K8661">
            <v>0</v>
          </cell>
          <cell r="L8661">
            <v>3.8155599999999998E-2</v>
          </cell>
          <cell r="M8661">
            <v>9.3246200000000001E-2</v>
          </cell>
          <cell r="N8661">
            <v>9.3246200000000001E-2</v>
          </cell>
          <cell r="O8661">
            <v>6132</v>
          </cell>
        </row>
        <row r="8662">
          <cell r="A8662" t="str">
            <v>Residential</v>
          </cell>
          <cell r="B8662">
            <v>21</v>
          </cell>
          <cell r="C8662" t="str">
            <v>All</v>
          </cell>
          <cell r="D8662" t="str">
            <v>PCT</v>
          </cell>
          <cell r="E8662" t="str">
            <v>Usage: 10000&lt;Annual kwh&lt;20000</v>
          </cell>
          <cell r="F8662">
            <v>84.750500000000002</v>
          </cell>
          <cell r="G8662">
            <v>1.656901</v>
          </cell>
          <cell r="H8662">
            <v>2.195201</v>
          </cell>
          <cell r="I8662">
            <v>-8.8600999999999999E-2</v>
          </cell>
          <cell r="J8662">
            <v>-3.6254799999999997E-2</v>
          </cell>
          <cell r="K8662">
            <v>0</v>
          </cell>
          <cell r="L8662">
            <v>3.6254799999999997E-2</v>
          </cell>
          <cell r="M8662">
            <v>8.8600999999999999E-2</v>
          </cell>
          <cell r="N8662">
            <v>8.8600999999999999E-2</v>
          </cell>
          <cell r="O8662">
            <v>6132</v>
          </cell>
        </row>
        <row r="8663">
          <cell r="A8663" t="str">
            <v>Residential</v>
          </cell>
          <cell r="B8663">
            <v>22</v>
          </cell>
          <cell r="C8663" t="str">
            <v>All</v>
          </cell>
          <cell r="D8663" t="str">
            <v>PCT</v>
          </cell>
          <cell r="E8663" t="str">
            <v>Usage: 10000&lt;Annual kwh&lt;20000</v>
          </cell>
          <cell r="F8663">
            <v>82.076599999999999</v>
          </cell>
          <cell r="G8663">
            <v>1.356732</v>
          </cell>
          <cell r="H8663">
            <v>1.720181</v>
          </cell>
          <cell r="I8663">
            <v>-9.0762099999999998E-2</v>
          </cell>
          <cell r="J8663">
            <v>-3.7139100000000001E-2</v>
          </cell>
          <cell r="K8663">
            <v>0</v>
          </cell>
          <cell r="L8663">
            <v>3.7139100000000001E-2</v>
          </cell>
          <cell r="M8663">
            <v>9.0762099999999998E-2</v>
          </cell>
          <cell r="N8663">
            <v>9.0762099999999998E-2</v>
          </cell>
          <cell r="O8663">
            <v>6132</v>
          </cell>
        </row>
        <row r="8664">
          <cell r="A8664" t="str">
            <v>Residential</v>
          </cell>
          <cell r="B8664">
            <v>23</v>
          </cell>
          <cell r="C8664" t="str">
            <v>All</v>
          </cell>
          <cell r="D8664" t="str">
            <v>PCT</v>
          </cell>
          <cell r="E8664" t="str">
            <v>Usage: 10000&lt;Annual kwh&lt;20000</v>
          </cell>
          <cell r="F8664">
            <v>79.118399999999994</v>
          </cell>
          <cell r="G8664">
            <v>1.0697840000000001</v>
          </cell>
          <cell r="H8664">
            <v>1.395572</v>
          </cell>
          <cell r="I8664">
            <v>-8.5264900000000005E-2</v>
          </cell>
          <cell r="J8664">
            <v>-3.4889700000000003E-2</v>
          </cell>
          <cell r="K8664">
            <v>0</v>
          </cell>
          <cell r="L8664">
            <v>3.4889700000000003E-2</v>
          </cell>
          <cell r="M8664">
            <v>8.5264900000000005E-2</v>
          </cell>
          <cell r="N8664">
            <v>8.5264900000000005E-2</v>
          </cell>
          <cell r="O8664">
            <v>6132</v>
          </cell>
        </row>
        <row r="8665">
          <cell r="A8665" t="str">
            <v>Residential</v>
          </cell>
          <cell r="B8665">
            <v>24</v>
          </cell>
          <cell r="C8665" t="str">
            <v>All</v>
          </cell>
          <cell r="D8665" t="str">
            <v>PCT</v>
          </cell>
          <cell r="E8665" t="str">
            <v>Usage: 10000&lt;Annual kwh&lt;20000</v>
          </cell>
          <cell r="F8665">
            <v>77.168599999999998</v>
          </cell>
          <cell r="G8665">
            <v>0.83864439999999996</v>
          </cell>
          <cell r="H8665">
            <v>0.95861189999999996</v>
          </cell>
          <cell r="I8665">
            <v>-8.2394999999999996E-2</v>
          </cell>
          <cell r="J8665">
            <v>-3.37154E-2</v>
          </cell>
          <cell r="K8665">
            <v>0</v>
          </cell>
          <cell r="L8665">
            <v>3.37154E-2</v>
          </cell>
          <cell r="M8665">
            <v>8.2394999999999996E-2</v>
          </cell>
          <cell r="N8665">
            <v>8.2394999999999996E-2</v>
          </cell>
          <cell r="O8665">
            <v>6132</v>
          </cell>
        </row>
        <row r="8666">
          <cell r="A8666" t="str">
            <v>Residential</v>
          </cell>
          <cell r="B8666">
            <v>1</v>
          </cell>
          <cell r="C8666" t="str">
            <v>All</v>
          </cell>
          <cell r="D8666" t="str">
            <v>PCT</v>
          </cell>
          <cell r="E8666" t="str">
            <v>Usage: 20000&lt;Annual kwh&lt;30000</v>
          </cell>
          <cell r="F8666">
            <v>70.380600000000001</v>
          </cell>
          <cell r="G8666">
            <v>0.76955700000000005</v>
          </cell>
          <cell r="H8666">
            <v>0.78802539999999999</v>
          </cell>
          <cell r="I8666">
            <v>-7.2044399999999995E-2</v>
          </cell>
          <cell r="J8666">
            <v>-2.9479999999999999E-2</v>
          </cell>
          <cell r="K8666">
            <v>0</v>
          </cell>
          <cell r="L8666">
            <v>2.9479999999999999E-2</v>
          </cell>
          <cell r="M8666">
            <v>7.2044399999999995E-2</v>
          </cell>
          <cell r="N8666">
            <v>7.2044399999999995E-2</v>
          </cell>
          <cell r="O8666">
            <v>5382</v>
          </cell>
        </row>
        <row r="8667">
          <cell r="A8667" t="str">
            <v>Residential</v>
          </cell>
          <cell r="B8667">
            <v>2</v>
          </cell>
          <cell r="C8667" t="str">
            <v>All</v>
          </cell>
          <cell r="D8667" t="str">
            <v>PCT</v>
          </cell>
          <cell r="E8667" t="str">
            <v>Usage: 20000&lt;Annual kwh&lt;30000</v>
          </cell>
          <cell r="F8667">
            <v>68.519199999999998</v>
          </cell>
          <cell r="G8667">
            <v>0.66521839999999999</v>
          </cell>
          <cell r="H8667">
            <v>0.65216799999999997</v>
          </cell>
          <cell r="I8667">
            <v>-7.1251300000000004E-2</v>
          </cell>
          <cell r="J8667">
            <v>-2.9155500000000001E-2</v>
          </cell>
          <cell r="K8667">
            <v>0</v>
          </cell>
          <cell r="L8667">
            <v>2.9155500000000001E-2</v>
          </cell>
          <cell r="M8667">
            <v>7.1251300000000004E-2</v>
          </cell>
          <cell r="N8667">
            <v>7.1251300000000004E-2</v>
          </cell>
          <cell r="O8667">
            <v>5382</v>
          </cell>
        </row>
        <row r="8668">
          <cell r="A8668" t="str">
            <v>Residential</v>
          </cell>
          <cell r="B8668">
            <v>3</v>
          </cell>
          <cell r="C8668" t="str">
            <v>All</v>
          </cell>
          <cell r="D8668" t="str">
            <v>PCT</v>
          </cell>
          <cell r="E8668" t="str">
            <v>Usage: 20000&lt;Annual kwh&lt;30000</v>
          </cell>
          <cell r="F8668">
            <v>66.867999999999995</v>
          </cell>
          <cell r="G8668">
            <v>0.58472270000000004</v>
          </cell>
          <cell r="H8668">
            <v>0.55714109999999994</v>
          </cell>
          <cell r="I8668">
            <v>-7.0455100000000007E-2</v>
          </cell>
          <cell r="J8668">
            <v>-2.88297E-2</v>
          </cell>
          <cell r="K8668">
            <v>0</v>
          </cell>
          <cell r="L8668">
            <v>2.88297E-2</v>
          </cell>
          <cell r="M8668">
            <v>7.0455100000000007E-2</v>
          </cell>
          <cell r="N8668">
            <v>7.0455100000000007E-2</v>
          </cell>
          <cell r="O8668">
            <v>5382</v>
          </cell>
        </row>
        <row r="8669">
          <cell r="A8669" t="str">
            <v>Residential</v>
          </cell>
          <cell r="B8669">
            <v>4</v>
          </cell>
          <cell r="C8669" t="str">
            <v>All</v>
          </cell>
          <cell r="D8669" t="str">
            <v>PCT</v>
          </cell>
          <cell r="E8669" t="str">
            <v>Usage: 20000&lt;Annual kwh&lt;30000</v>
          </cell>
          <cell r="F8669">
            <v>65.749700000000004</v>
          </cell>
          <cell r="G8669">
            <v>0.56980509999999995</v>
          </cell>
          <cell r="H8669">
            <v>0.55615559999999997</v>
          </cell>
          <cell r="I8669">
            <v>-7.0143399999999995E-2</v>
          </cell>
          <cell r="J8669">
            <v>-2.8702100000000001E-2</v>
          </cell>
          <cell r="K8669">
            <v>0</v>
          </cell>
          <cell r="L8669">
            <v>2.8702100000000001E-2</v>
          </cell>
          <cell r="M8669">
            <v>7.0143399999999995E-2</v>
          </cell>
          <cell r="N8669">
            <v>7.0143399999999995E-2</v>
          </cell>
          <cell r="O8669">
            <v>5382</v>
          </cell>
        </row>
        <row r="8670">
          <cell r="A8670" t="str">
            <v>Residential</v>
          </cell>
          <cell r="B8670">
            <v>5</v>
          </cell>
          <cell r="C8670" t="str">
            <v>All</v>
          </cell>
          <cell r="D8670" t="str">
            <v>PCT</v>
          </cell>
          <cell r="E8670" t="str">
            <v>Usage: 20000&lt;Annual kwh&lt;30000</v>
          </cell>
          <cell r="F8670">
            <v>64.788700000000006</v>
          </cell>
          <cell r="G8670">
            <v>0.55829649999999997</v>
          </cell>
          <cell r="H8670">
            <v>0.56479880000000005</v>
          </cell>
          <cell r="I8670">
            <v>-6.9838300000000006E-2</v>
          </cell>
          <cell r="J8670">
            <v>-2.85773E-2</v>
          </cell>
          <cell r="K8670">
            <v>0</v>
          </cell>
          <cell r="L8670">
            <v>2.85773E-2</v>
          </cell>
          <cell r="M8670">
            <v>6.9838300000000006E-2</v>
          </cell>
          <cell r="N8670">
            <v>6.9838300000000006E-2</v>
          </cell>
          <cell r="O8670">
            <v>5382</v>
          </cell>
        </row>
        <row r="8671">
          <cell r="A8671" t="str">
            <v>Residential</v>
          </cell>
          <cell r="B8671">
            <v>6</v>
          </cell>
          <cell r="C8671" t="str">
            <v>All</v>
          </cell>
          <cell r="D8671" t="str">
            <v>PCT</v>
          </cell>
          <cell r="E8671" t="str">
            <v>Usage: 20000&lt;Annual kwh&lt;30000</v>
          </cell>
          <cell r="F8671">
            <v>64.181700000000006</v>
          </cell>
          <cell r="G8671">
            <v>0.58858049999999995</v>
          </cell>
          <cell r="H8671">
            <v>0.62776949999999998</v>
          </cell>
          <cell r="I8671">
            <v>-6.9972599999999996E-2</v>
          </cell>
          <cell r="J8671">
            <v>-2.86322E-2</v>
          </cell>
          <cell r="K8671">
            <v>0</v>
          </cell>
          <cell r="L8671">
            <v>2.86322E-2</v>
          </cell>
          <cell r="M8671">
            <v>6.9972599999999996E-2</v>
          </cell>
          <cell r="N8671">
            <v>6.9972599999999996E-2</v>
          </cell>
          <cell r="O8671">
            <v>5382</v>
          </cell>
        </row>
        <row r="8672">
          <cell r="A8672" t="str">
            <v>Residential</v>
          </cell>
          <cell r="B8672">
            <v>7</v>
          </cell>
          <cell r="C8672" t="str">
            <v>All</v>
          </cell>
          <cell r="D8672" t="str">
            <v>PCT</v>
          </cell>
          <cell r="E8672" t="str">
            <v>Usage: 20000&lt;Annual kwh&lt;30000</v>
          </cell>
          <cell r="F8672">
            <v>63.251899999999999</v>
          </cell>
          <cell r="G8672">
            <v>0.7066905</v>
          </cell>
          <cell r="H8672">
            <v>0.79373260000000001</v>
          </cell>
          <cell r="I8672">
            <v>-7.0307999999999995E-2</v>
          </cell>
          <cell r="J8672">
            <v>-2.87695E-2</v>
          </cell>
          <cell r="K8672">
            <v>0</v>
          </cell>
          <cell r="L8672">
            <v>2.87695E-2</v>
          </cell>
          <cell r="M8672">
            <v>7.0307999999999995E-2</v>
          </cell>
          <cell r="N8672">
            <v>7.0307999999999995E-2</v>
          </cell>
          <cell r="O8672">
            <v>5382</v>
          </cell>
        </row>
        <row r="8673">
          <cell r="A8673" t="str">
            <v>Residential</v>
          </cell>
          <cell r="B8673">
            <v>8</v>
          </cell>
          <cell r="C8673" t="str">
            <v>All</v>
          </cell>
          <cell r="D8673" t="str">
            <v>PCT</v>
          </cell>
          <cell r="E8673" t="str">
            <v>Usage: 20000&lt;Annual kwh&lt;30000</v>
          </cell>
          <cell r="F8673">
            <v>64.243899999999996</v>
          </cell>
          <cell r="G8673">
            <v>0.79280539999999999</v>
          </cell>
          <cell r="H8673">
            <v>0.87157759999999995</v>
          </cell>
          <cell r="I8673">
            <v>-7.0804199999999998E-2</v>
          </cell>
          <cell r="J8673">
            <v>-2.8972500000000002E-2</v>
          </cell>
          <cell r="K8673">
            <v>0</v>
          </cell>
          <cell r="L8673">
            <v>2.8972500000000002E-2</v>
          </cell>
          <cell r="M8673">
            <v>7.0804199999999998E-2</v>
          </cell>
          <cell r="N8673">
            <v>7.0804199999999998E-2</v>
          </cell>
          <cell r="O8673">
            <v>5382</v>
          </cell>
        </row>
        <row r="8674">
          <cell r="A8674" t="str">
            <v>Residential</v>
          </cell>
          <cell r="B8674">
            <v>9</v>
          </cell>
          <cell r="C8674" t="str">
            <v>All</v>
          </cell>
          <cell r="D8674" t="str">
            <v>PCT</v>
          </cell>
          <cell r="E8674" t="str">
            <v>Usage: 20000&lt;Annual kwh&lt;30000</v>
          </cell>
          <cell r="F8674">
            <v>68.007000000000005</v>
          </cell>
          <cell r="G8674">
            <v>0.7580017</v>
          </cell>
          <cell r="H8674">
            <v>0.77243170000000005</v>
          </cell>
          <cell r="I8674">
            <v>-7.1941900000000003E-2</v>
          </cell>
          <cell r="J8674">
            <v>-2.9437999999999999E-2</v>
          </cell>
          <cell r="K8674">
            <v>0</v>
          </cell>
          <cell r="L8674">
            <v>2.9437999999999999E-2</v>
          </cell>
          <cell r="M8674">
            <v>7.1941900000000003E-2</v>
          </cell>
          <cell r="N8674">
            <v>7.1941900000000003E-2</v>
          </cell>
          <cell r="O8674">
            <v>5382</v>
          </cell>
        </row>
        <row r="8675">
          <cell r="A8675" t="str">
            <v>Residential</v>
          </cell>
          <cell r="B8675">
            <v>10</v>
          </cell>
          <cell r="C8675" t="str">
            <v>All</v>
          </cell>
          <cell r="D8675" t="str">
            <v>PCT</v>
          </cell>
          <cell r="E8675" t="str">
            <v>Usage: 20000&lt;Annual kwh&lt;30000</v>
          </cell>
          <cell r="F8675">
            <v>72.397499999999994</v>
          </cell>
          <cell r="G8675">
            <v>0.78168729999999997</v>
          </cell>
          <cell r="H8675">
            <v>0.82559070000000001</v>
          </cell>
          <cell r="I8675">
            <v>-7.5150499999999995E-2</v>
          </cell>
          <cell r="J8675">
            <v>-3.0751000000000001E-2</v>
          </cell>
          <cell r="K8675">
            <v>0</v>
          </cell>
          <cell r="L8675">
            <v>3.0751000000000001E-2</v>
          </cell>
          <cell r="M8675">
            <v>7.5150499999999995E-2</v>
          </cell>
          <cell r="N8675">
            <v>7.5150499999999995E-2</v>
          </cell>
          <cell r="O8675">
            <v>5382</v>
          </cell>
        </row>
        <row r="8676">
          <cell r="A8676" t="str">
            <v>Residential</v>
          </cell>
          <cell r="B8676">
            <v>11</v>
          </cell>
          <cell r="C8676" t="str">
            <v>All</v>
          </cell>
          <cell r="D8676" t="str">
            <v>PCT</v>
          </cell>
          <cell r="E8676" t="str">
            <v>Usage: 20000&lt;Annual kwh&lt;30000</v>
          </cell>
          <cell r="F8676">
            <v>77.589100000000002</v>
          </cell>
          <cell r="G8676">
            <v>0.86298269999999999</v>
          </cell>
          <cell r="H8676">
            <v>0.88467379999999995</v>
          </cell>
          <cell r="I8676">
            <v>-7.4943599999999999E-2</v>
          </cell>
          <cell r="J8676">
            <v>-3.0666300000000001E-2</v>
          </cell>
          <cell r="K8676">
            <v>0</v>
          </cell>
          <cell r="L8676">
            <v>3.0666300000000001E-2</v>
          </cell>
          <cell r="M8676">
            <v>7.4943599999999999E-2</v>
          </cell>
          <cell r="N8676">
            <v>7.4943599999999999E-2</v>
          </cell>
          <cell r="O8676">
            <v>5382</v>
          </cell>
        </row>
        <row r="8677">
          <cell r="A8677" t="str">
            <v>Residential</v>
          </cell>
          <cell r="B8677">
            <v>12</v>
          </cell>
          <cell r="C8677" t="str">
            <v>All</v>
          </cell>
          <cell r="D8677" t="str">
            <v>PCT</v>
          </cell>
          <cell r="E8677" t="str">
            <v>Usage: 20000&lt;Annual kwh&lt;30000</v>
          </cell>
          <cell r="F8677">
            <v>82.315399999999997</v>
          </cell>
          <cell r="G8677">
            <v>0.92312479999999997</v>
          </cell>
          <cell r="H8677">
            <v>0.95705649999999998</v>
          </cell>
          <cell r="I8677">
            <v>-7.6406199999999994E-2</v>
          </cell>
          <cell r="J8677">
            <v>-3.1264800000000002E-2</v>
          </cell>
          <cell r="K8677">
            <v>0</v>
          </cell>
          <cell r="L8677">
            <v>3.1264800000000002E-2</v>
          </cell>
          <cell r="M8677">
            <v>7.6406199999999994E-2</v>
          </cell>
          <cell r="N8677">
            <v>7.6406199999999994E-2</v>
          </cell>
          <cell r="O8677">
            <v>5382</v>
          </cell>
        </row>
        <row r="8678">
          <cell r="A8678" t="str">
            <v>Residential</v>
          </cell>
          <cell r="B8678">
            <v>13</v>
          </cell>
          <cell r="C8678" t="str">
            <v>All</v>
          </cell>
          <cell r="D8678" t="str">
            <v>PCT</v>
          </cell>
          <cell r="E8678" t="str">
            <v>Usage: 20000&lt;Annual kwh&lt;30000</v>
          </cell>
          <cell r="F8678">
            <v>85.926199999999994</v>
          </cell>
          <cell r="G8678">
            <v>1.055132</v>
          </cell>
          <cell r="H8678">
            <v>0.98220209999999997</v>
          </cell>
          <cell r="I8678">
            <v>-7.70816E-2</v>
          </cell>
          <cell r="J8678">
            <v>-3.1541199999999998E-2</v>
          </cell>
          <cell r="K8678">
            <v>0</v>
          </cell>
          <cell r="L8678">
            <v>3.1541199999999998E-2</v>
          </cell>
          <cell r="M8678">
            <v>7.70816E-2</v>
          </cell>
          <cell r="N8678">
            <v>7.70816E-2</v>
          </cell>
          <cell r="O8678">
            <v>5382</v>
          </cell>
        </row>
        <row r="8679">
          <cell r="A8679" t="str">
            <v>Residential</v>
          </cell>
          <cell r="B8679">
            <v>14</v>
          </cell>
          <cell r="C8679" t="str">
            <v>All</v>
          </cell>
          <cell r="D8679" t="str">
            <v>PCT</v>
          </cell>
          <cell r="E8679" t="str">
            <v>Usage: 20000&lt;Annual kwh&lt;30000</v>
          </cell>
          <cell r="F8679">
            <v>89.226600000000005</v>
          </cell>
          <cell r="G8679">
            <v>1.2444109999999999</v>
          </cell>
          <cell r="H8679">
            <v>1.255755</v>
          </cell>
          <cell r="I8679">
            <v>-7.8276299999999993E-2</v>
          </cell>
          <cell r="J8679">
            <v>-3.2030000000000003E-2</v>
          </cell>
          <cell r="K8679">
            <v>0</v>
          </cell>
          <cell r="L8679">
            <v>3.2030000000000003E-2</v>
          </cell>
          <cell r="M8679">
            <v>7.8276299999999993E-2</v>
          </cell>
          <cell r="N8679">
            <v>7.8276299999999993E-2</v>
          </cell>
          <cell r="O8679">
            <v>5382</v>
          </cell>
        </row>
        <row r="8680">
          <cell r="A8680" t="str">
            <v>Residential</v>
          </cell>
          <cell r="B8680">
            <v>15</v>
          </cell>
          <cell r="C8680" t="str">
            <v>All</v>
          </cell>
          <cell r="D8680" t="str">
            <v>PCT</v>
          </cell>
          <cell r="E8680" t="str">
            <v>Usage: 20000&lt;Annual kwh&lt;30000</v>
          </cell>
          <cell r="F8680">
            <v>92.245699999999999</v>
          </cell>
          <cell r="G8680">
            <v>1.4651289999999999</v>
          </cell>
          <cell r="H8680">
            <v>1.4710920000000001</v>
          </cell>
          <cell r="I8680">
            <v>-7.9954700000000004E-2</v>
          </cell>
          <cell r="J8680">
            <v>-3.2716799999999997E-2</v>
          </cell>
          <cell r="K8680">
            <v>0</v>
          </cell>
          <cell r="L8680">
            <v>3.2716799999999997E-2</v>
          </cell>
          <cell r="M8680">
            <v>7.9954700000000004E-2</v>
          </cell>
          <cell r="N8680">
            <v>7.9954700000000004E-2</v>
          </cell>
          <cell r="O8680">
            <v>5382</v>
          </cell>
        </row>
        <row r="8681">
          <cell r="A8681" t="str">
            <v>Residential</v>
          </cell>
          <cell r="B8681">
            <v>16</v>
          </cell>
          <cell r="C8681" t="str">
            <v>All</v>
          </cell>
          <cell r="D8681" t="str">
            <v>PCT</v>
          </cell>
          <cell r="E8681" t="str">
            <v>Usage: 20000&lt;Annual kwh&lt;30000</v>
          </cell>
          <cell r="F8681">
            <v>94.3249</v>
          </cell>
          <cell r="G8681">
            <v>1.77206</v>
          </cell>
          <cell r="H8681">
            <v>1.525971</v>
          </cell>
          <cell r="I8681">
            <v>-8.4526000000000004E-2</v>
          </cell>
          <cell r="J8681">
            <v>-3.4587399999999997E-2</v>
          </cell>
          <cell r="K8681">
            <v>0</v>
          </cell>
          <cell r="L8681">
            <v>3.4587399999999997E-2</v>
          </cell>
          <cell r="M8681">
            <v>8.4526000000000004E-2</v>
          </cell>
          <cell r="N8681">
            <v>8.4526000000000004E-2</v>
          </cell>
          <cell r="O8681">
            <v>5382</v>
          </cell>
        </row>
        <row r="8682">
          <cell r="A8682" t="str">
            <v>Residential</v>
          </cell>
          <cell r="B8682">
            <v>17</v>
          </cell>
          <cell r="C8682" t="str">
            <v>All</v>
          </cell>
          <cell r="D8682" t="str">
            <v>PCT</v>
          </cell>
          <cell r="E8682" t="str">
            <v>Usage: 20000&lt;Annual kwh&lt;30000</v>
          </cell>
          <cell r="F8682">
            <v>95.468800000000002</v>
          </cell>
          <cell r="G8682">
            <v>2.1251609999999999</v>
          </cell>
          <cell r="H8682">
            <v>1.755498</v>
          </cell>
          <cell r="I8682">
            <v>-8.6264400000000005E-2</v>
          </cell>
          <cell r="J8682">
            <v>-3.5298700000000002E-2</v>
          </cell>
          <cell r="K8682">
            <v>0</v>
          </cell>
          <cell r="L8682">
            <v>3.5298700000000002E-2</v>
          </cell>
          <cell r="M8682">
            <v>8.6264400000000005E-2</v>
          </cell>
          <cell r="N8682">
            <v>8.6264400000000005E-2</v>
          </cell>
          <cell r="O8682">
            <v>5382</v>
          </cell>
        </row>
        <row r="8683">
          <cell r="A8683" t="str">
            <v>Residential</v>
          </cell>
          <cell r="B8683">
            <v>18</v>
          </cell>
          <cell r="C8683" t="str">
            <v>All</v>
          </cell>
          <cell r="D8683" t="str">
            <v>PCT</v>
          </cell>
          <cell r="E8683" t="str">
            <v>Usage: 20000&lt;Annual kwh&lt;30000</v>
          </cell>
          <cell r="F8683">
            <v>94.7637</v>
          </cell>
          <cell r="G8683">
            <v>2.3468249999999999</v>
          </cell>
          <cell r="H8683">
            <v>1.944542</v>
          </cell>
          <cell r="I8683">
            <v>-9.0761300000000003E-2</v>
          </cell>
          <cell r="J8683">
            <v>-3.71388E-2</v>
          </cell>
          <cell r="K8683">
            <v>0</v>
          </cell>
          <cell r="L8683">
            <v>3.71388E-2</v>
          </cell>
          <cell r="M8683">
            <v>9.0761300000000003E-2</v>
          </cell>
          <cell r="N8683">
            <v>9.0761300000000003E-2</v>
          </cell>
          <cell r="O8683">
            <v>5382</v>
          </cell>
        </row>
        <row r="8684">
          <cell r="A8684" t="str">
            <v>Residential</v>
          </cell>
          <cell r="B8684">
            <v>19</v>
          </cell>
          <cell r="C8684" t="str">
            <v>All</v>
          </cell>
          <cell r="D8684" t="str">
            <v>PCT</v>
          </cell>
          <cell r="E8684" t="str">
            <v>Usage: 20000&lt;Annual kwh&lt;30000</v>
          </cell>
          <cell r="F8684">
            <v>92.603300000000004</v>
          </cell>
          <cell r="G8684">
            <v>2.2132320000000001</v>
          </cell>
          <cell r="H8684">
            <v>2.048152</v>
          </cell>
          <cell r="I8684">
            <v>-8.4015199999999998E-2</v>
          </cell>
          <cell r="J8684">
            <v>-3.4378300000000001E-2</v>
          </cell>
          <cell r="K8684">
            <v>0</v>
          </cell>
          <cell r="L8684">
            <v>3.4378300000000001E-2</v>
          </cell>
          <cell r="M8684">
            <v>8.4015199999999998E-2</v>
          </cell>
          <cell r="N8684">
            <v>8.4015199999999998E-2</v>
          </cell>
          <cell r="O8684">
            <v>5382</v>
          </cell>
        </row>
        <row r="8685">
          <cell r="A8685" t="str">
            <v>Residential</v>
          </cell>
          <cell r="B8685">
            <v>20</v>
          </cell>
          <cell r="C8685" t="str">
            <v>All</v>
          </cell>
          <cell r="D8685" t="str">
            <v>PCT</v>
          </cell>
          <cell r="E8685" t="str">
            <v>Usage: 20000&lt;Annual kwh&lt;30000</v>
          </cell>
          <cell r="F8685">
            <v>88.971900000000005</v>
          </cell>
          <cell r="G8685">
            <v>2.122293</v>
          </cell>
          <cell r="H8685">
            <v>2.7057159999999998</v>
          </cell>
          <cell r="I8685">
            <v>-8.7170800000000007E-2</v>
          </cell>
          <cell r="J8685">
            <v>-3.5669600000000003E-2</v>
          </cell>
          <cell r="K8685">
            <v>0</v>
          </cell>
          <cell r="L8685">
            <v>3.5669600000000003E-2</v>
          </cell>
          <cell r="M8685">
            <v>8.7170800000000007E-2</v>
          </cell>
          <cell r="N8685">
            <v>8.7170800000000007E-2</v>
          </cell>
          <cell r="O8685">
            <v>5382</v>
          </cell>
        </row>
        <row r="8686">
          <cell r="A8686" t="str">
            <v>Residential</v>
          </cell>
          <cell r="B8686">
            <v>21</v>
          </cell>
          <cell r="C8686" t="str">
            <v>All</v>
          </cell>
          <cell r="D8686" t="str">
            <v>PCT</v>
          </cell>
          <cell r="E8686" t="str">
            <v>Usage: 20000&lt;Annual kwh&lt;30000</v>
          </cell>
          <cell r="F8686">
            <v>84.487799999999993</v>
          </cell>
          <cell r="G8686">
            <v>1.872528</v>
          </cell>
          <cell r="H8686">
            <v>2.6410800000000001</v>
          </cell>
          <cell r="I8686">
            <v>-8.3354700000000004E-2</v>
          </cell>
          <cell r="J8686">
            <v>-3.4108100000000002E-2</v>
          </cell>
          <cell r="K8686">
            <v>0</v>
          </cell>
          <cell r="L8686">
            <v>3.4108100000000002E-2</v>
          </cell>
          <cell r="M8686">
            <v>8.3354700000000004E-2</v>
          </cell>
          <cell r="N8686">
            <v>8.3354700000000004E-2</v>
          </cell>
          <cell r="O8686">
            <v>5382</v>
          </cell>
        </row>
        <row r="8687">
          <cell r="A8687" t="str">
            <v>Residential</v>
          </cell>
          <cell r="B8687">
            <v>22</v>
          </cell>
          <cell r="C8687" t="str">
            <v>All</v>
          </cell>
          <cell r="D8687" t="str">
            <v>PCT</v>
          </cell>
          <cell r="E8687" t="str">
            <v>Usage: 20000&lt;Annual kwh&lt;30000</v>
          </cell>
          <cell r="F8687">
            <v>81.705100000000002</v>
          </cell>
          <cell r="G8687">
            <v>1.6775359999999999</v>
          </cell>
          <cell r="H8687">
            <v>1.8502540000000001</v>
          </cell>
          <cell r="I8687">
            <v>-8.4179599999999993E-2</v>
          </cell>
          <cell r="J8687">
            <v>-3.44456E-2</v>
          </cell>
          <cell r="K8687">
            <v>0</v>
          </cell>
          <cell r="L8687">
            <v>3.44456E-2</v>
          </cell>
          <cell r="M8687">
            <v>8.4179599999999993E-2</v>
          </cell>
          <cell r="N8687">
            <v>8.4179599999999993E-2</v>
          </cell>
          <cell r="O8687">
            <v>5382</v>
          </cell>
        </row>
        <row r="8688">
          <cell r="A8688" t="str">
            <v>Residential</v>
          </cell>
          <cell r="B8688">
            <v>23</v>
          </cell>
          <cell r="C8688" t="str">
            <v>All</v>
          </cell>
          <cell r="D8688" t="str">
            <v>PCT</v>
          </cell>
          <cell r="E8688" t="str">
            <v>Usage: 20000&lt;Annual kwh&lt;30000</v>
          </cell>
          <cell r="F8688">
            <v>78.777500000000003</v>
          </cell>
          <cell r="G8688">
            <v>1.3611230000000001</v>
          </cell>
          <cell r="H8688">
            <v>1.4109830000000001</v>
          </cell>
          <cell r="I8688">
            <v>-8.0903000000000003E-2</v>
          </cell>
          <cell r="J8688">
            <v>-3.3104799999999997E-2</v>
          </cell>
          <cell r="K8688">
            <v>0</v>
          </cell>
          <cell r="L8688">
            <v>3.3104799999999997E-2</v>
          </cell>
          <cell r="M8688">
            <v>8.0903000000000003E-2</v>
          </cell>
          <cell r="N8688">
            <v>8.0903000000000003E-2</v>
          </cell>
          <cell r="O8688">
            <v>5382</v>
          </cell>
        </row>
        <row r="8689">
          <cell r="A8689" t="str">
            <v>Residential</v>
          </cell>
          <cell r="B8689">
            <v>24</v>
          </cell>
          <cell r="C8689" t="str">
            <v>All</v>
          </cell>
          <cell r="D8689" t="str">
            <v>PCT</v>
          </cell>
          <cell r="E8689" t="str">
            <v>Usage: 20000&lt;Annual kwh&lt;30000</v>
          </cell>
          <cell r="F8689">
            <v>76.796099999999996</v>
          </cell>
          <cell r="G8689">
            <v>1.069075</v>
          </cell>
          <cell r="H8689">
            <v>1.1980839999999999</v>
          </cell>
          <cell r="I8689">
            <v>-7.7955499999999997E-2</v>
          </cell>
          <cell r="J8689">
            <v>-3.1898799999999998E-2</v>
          </cell>
          <cell r="K8689">
            <v>0</v>
          </cell>
          <cell r="L8689">
            <v>3.1898799999999998E-2</v>
          </cell>
          <cell r="M8689">
            <v>7.7955499999999997E-2</v>
          </cell>
          <cell r="N8689">
            <v>7.7955499999999997E-2</v>
          </cell>
          <cell r="O8689">
            <v>5382</v>
          </cell>
        </row>
        <row r="8690">
          <cell r="A8690" t="str">
            <v>Residential</v>
          </cell>
          <cell r="B8690">
            <v>1</v>
          </cell>
          <cell r="C8690" t="str">
            <v>All</v>
          </cell>
          <cell r="D8690" t="str">
            <v>PCT</v>
          </cell>
          <cell r="E8690" t="str">
            <v>Usage: 30000&lt;Annual kwh&lt;40000</v>
          </cell>
          <cell r="F8690">
            <v>72.327500000000001</v>
          </cell>
          <cell r="G8690">
            <v>0.8723978</v>
          </cell>
          <cell r="H8690">
            <v>0.86197049999999997</v>
          </cell>
          <cell r="I8690">
            <v>-0.1241994</v>
          </cell>
          <cell r="J8690">
            <v>-5.0821400000000003E-2</v>
          </cell>
          <cell r="K8690">
            <v>0</v>
          </cell>
          <cell r="L8690">
            <v>5.0821400000000003E-2</v>
          </cell>
          <cell r="M8690">
            <v>0.1241994</v>
          </cell>
          <cell r="N8690">
            <v>0.1241994</v>
          </cell>
          <cell r="O8690">
            <v>3545</v>
          </cell>
        </row>
        <row r="8691">
          <cell r="A8691" t="str">
            <v>Residential</v>
          </cell>
          <cell r="B8691">
            <v>2</v>
          </cell>
          <cell r="C8691" t="str">
            <v>All</v>
          </cell>
          <cell r="D8691" t="str">
            <v>PCT</v>
          </cell>
          <cell r="E8691" t="str">
            <v>Usage: 30000&lt;Annual kwh&lt;40000</v>
          </cell>
          <cell r="F8691">
            <v>70.570300000000003</v>
          </cell>
          <cell r="G8691">
            <v>0.74325229999999998</v>
          </cell>
          <cell r="H8691">
            <v>0.74859549999999997</v>
          </cell>
          <cell r="I8691">
            <v>-0.12361809999999999</v>
          </cell>
          <cell r="J8691">
            <v>-5.0583500000000003E-2</v>
          </cell>
          <cell r="K8691">
            <v>0</v>
          </cell>
          <cell r="L8691">
            <v>5.0583500000000003E-2</v>
          </cell>
          <cell r="M8691">
            <v>0.12361809999999999</v>
          </cell>
          <cell r="N8691">
            <v>0.12361809999999999</v>
          </cell>
          <cell r="O8691">
            <v>3545</v>
          </cell>
        </row>
        <row r="8692">
          <cell r="A8692" t="str">
            <v>Residential</v>
          </cell>
          <cell r="B8692">
            <v>3</v>
          </cell>
          <cell r="C8692" t="str">
            <v>All</v>
          </cell>
          <cell r="D8692" t="str">
            <v>PCT</v>
          </cell>
          <cell r="E8692" t="str">
            <v>Usage: 30000&lt;Annual kwh&lt;40000</v>
          </cell>
          <cell r="F8692">
            <v>68.747900000000001</v>
          </cell>
          <cell r="G8692">
            <v>0.66515389999999996</v>
          </cell>
          <cell r="H8692">
            <v>0.69785699999999995</v>
          </cell>
          <cell r="I8692">
            <v>-0.12268179999999999</v>
          </cell>
          <cell r="J8692">
            <v>-5.0200399999999999E-2</v>
          </cell>
          <cell r="K8692">
            <v>0</v>
          </cell>
          <cell r="L8692">
            <v>5.0200399999999999E-2</v>
          </cell>
          <cell r="M8692">
            <v>0.12268179999999999</v>
          </cell>
          <cell r="N8692">
            <v>0.12268179999999999</v>
          </cell>
          <cell r="O8692">
            <v>3545</v>
          </cell>
        </row>
        <row r="8693">
          <cell r="A8693" t="str">
            <v>Residential</v>
          </cell>
          <cell r="B8693">
            <v>4</v>
          </cell>
          <cell r="C8693" t="str">
            <v>All</v>
          </cell>
          <cell r="D8693" t="str">
            <v>PCT</v>
          </cell>
          <cell r="E8693" t="str">
            <v>Usage: 30000&lt;Annual kwh&lt;40000</v>
          </cell>
          <cell r="F8693">
            <v>67.639399999999995</v>
          </cell>
          <cell r="G8693">
            <v>0.62102310000000005</v>
          </cell>
          <cell r="H8693">
            <v>0.61687760000000003</v>
          </cell>
          <cell r="I8693">
            <v>-0.1220311</v>
          </cell>
          <cell r="J8693">
            <v>-4.9934100000000002E-2</v>
          </cell>
          <cell r="K8693">
            <v>0</v>
          </cell>
          <cell r="L8693">
            <v>4.9934100000000002E-2</v>
          </cell>
          <cell r="M8693">
            <v>0.1220311</v>
          </cell>
          <cell r="N8693">
            <v>0.1220311</v>
          </cell>
          <cell r="O8693">
            <v>3545</v>
          </cell>
        </row>
        <row r="8694">
          <cell r="A8694" t="str">
            <v>Residential</v>
          </cell>
          <cell r="B8694">
            <v>5</v>
          </cell>
          <cell r="C8694" t="str">
            <v>All</v>
          </cell>
          <cell r="D8694" t="str">
            <v>PCT</v>
          </cell>
          <cell r="E8694" t="str">
            <v>Usage: 30000&lt;Annual kwh&lt;40000</v>
          </cell>
          <cell r="F8694">
            <v>66.378100000000003</v>
          </cell>
          <cell r="G8694">
            <v>0.61240300000000003</v>
          </cell>
          <cell r="H8694">
            <v>0.69673600000000002</v>
          </cell>
          <cell r="I8694">
            <v>-0.12188209999999999</v>
          </cell>
          <cell r="J8694">
            <v>-4.9873199999999999E-2</v>
          </cell>
          <cell r="K8694">
            <v>0</v>
          </cell>
          <cell r="L8694">
            <v>4.9873199999999999E-2</v>
          </cell>
          <cell r="M8694">
            <v>0.12188209999999999</v>
          </cell>
          <cell r="N8694">
            <v>0.12188209999999999</v>
          </cell>
          <cell r="O8694">
            <v>3545</v>
          </cell>
        </row>
        <row r="8695">
          <cell r="A8695" t="str">
            <v>Residential</v>
          </cell>
          <cell r="B8695">
            <v>6</v>
          </cell>
          <cell r="C8695" t="str">
            <v>All</v>
          </cell>
          <cell r="D8695" t="str">
            <v>PCT</v>
          </cell>
          <cell r="E8695" t="str">
            <v>Usage: 30000&lt;Annual kwh&lt;40000</v>
          </cell>
          <cell r="F8695">
            <v>65.598399999999998</v>
          </cell>
          <cell r="G8695">
            <v>0.6910676</v>
          </cell>
          <cell r="H8695">
            <v>0.79849740000000002</v>
          </cell>
          <cell r="I8695">
            <v>-0.1219416</v>
          </cell>
          <cell r="J8695">
            <v>-4.9897499999999997E-2</v>
          </cell>
          <cell r="K8695">
            <v>0</v>
          </cell>
          <cell r="L8695">
            <v>4.9897499999999997E-2</v>
          </cell>
          <cell r="M8695">
            <v>0.1219416</v>
          </cell>
          <cell r="N8695">
            <v>0.1219416</v>
          </cell>
          <cell r="O8695">
            <v>3545</v>
          </cell>
        </row>
        <row r="8696">
          <cell r="A8696" t="str">
            <v>Residential</v>
          </cell>
          <cell r="B8696">
            <v>7</v>
          </cell>
          <cell r="C8696" t="str">
            <v>All</v>
          </cell>
          <cell r="D8696" t="str">
            <v>PCT</v>
          </cell>
          <cell r="E8696" t="str">
            <v>Usage: 30000&lt;Annual kwh&lt;40000</v>
          </cell>
          <cell r="F8696">
            <v>64.540000000000006</v>
          </cell>
          <cell r="G8696">
            <v>0.82256249999999997</v>
          </cell>
          <cell r="H8696">
            <v>0.85125039999999996</v>
          </cell>
          <cell r="I8696">
            <v>-0.1236114</v>
          </cell>
          <cell r="J8696">
            <v>-5.0580800000000002E-2</v>
          </cell>
          <cell r="K8696">
            <v>0</v>
          </cell>
          <cell r="L8696">
            <v>5.0580800000000002E-2</v>
          </cell>
          <cell r="M8696">
            <v>0.1236114</v>
          </cell>
          <cell r="N8696">
            <v>0.1236114</v>
          </cell>
          <cell r="O8696">
            <v>3545</v>
          </cell>
        </row>
        <row r="8697">
          <cell r="A8697" t="str">
            <v>Residential</v>
          </cell>
          <cell r="B8697">
            <v>8</v>
          </cell>
          <cell r="C8697" t="str">
            <v>All</v>
          </cell>
          <cell r="D8697" t="str">
            <v>PCT</v>
          </cell>
          <cell r="E8697" t="str">
            <v>Usage: 30000&lt;Annual kwh&lt;40000</v>
          </cell>
          <cell r="F8697">
            <v>65.448700000000002</v>
          </cell>
          <cell r="G8697">
            <v>0.87244920000000004</v>
          </cell>
          <cell r="H8697">
            <v>0.9656827</v>
          </cell>
          <cell r="I8697">
            <v>-0.1230796</v>
          </cell>
          <cell r="J8697">
            <v>-5.0363199999999997E-2</v>
          </cell>
          <cell r="K8697">
            <v>0</v>
          </cell>
          <cell r="L8697">
            <v>5.0363199999999997E-2</v>
          </cell>
          <cell r="M8697">
            <v>0.1230796</v>
          </cell>
          <cell r="N8697">
            <v>0.1230796</v>
          </cell>
          <cell r="O8697">
            <v>3545</v>
          </cell>
        </row>
        <row r="8698">
          <cell r="A8698" t="str">
            <v>Residential</v>
          </cell>
          <cell r="B8698">
            <v>9</v>
          </cell>
          <cell r="C8698" t="str">
            <v>All</v>
          </cell>
          <cell r="D8698" t="str">
            <v>PCT</v>
          </cell>
          <cell r="E8698" t="str">
            <v>Usage: 30000&lt;Annual kwh&lt;40000</v>
          </cell>
          <cell r="F8698">
            <v>69.222099999999998</v>
          </cell>
          <cell r="G8698">
            <v>0.90002720000000003</v>
          </cell>
          <cell r="H8698">
            <v>0.9334363</v>
          </cell>
          <cell r="I8698">
            <v>-0.1242253</v>
          </cell>
          <cell r="J8698">
            <v>-5.0832000000000002E-2</v>
          </cell>
          <cell r="K8698">
            <v>0</v>
          </cell>
          <cell r="L8698">
            <v>5.0832000000000002E-2</v>
          </cell>
          <cell r="M8698">
            <v>0.1242253</v>
          </cell>
          <cell r="N8698">
            <v>0.1242253</v>
          </cell>
          <cell r="O8698">
            <v>3545</v>
          </cell>
        </row>
        <row r="8699">
          <cell r="A8699" t="str">
            <v>Residential</v>
          </cell>
          <cell r="B8699">
            <v>10</v>
          </cell>
          <cell r="C8699" t="str">
            <v>All</v>
          </cell>
          <cell r="D8699" t="str">
            <v>PCT</v>
          </cell>
          <cell r="E8699" t="str">
            <v>Usage: 30000&lt;Annual kwh&lt;40000</v>
          </cell>
          <cell r="F8699">
            <v>74.016400000000004</v>
          </cell>
          <cell r="G8699">
            <v>1.077771</v>
          </cell>
          <cell r="H8699">
            <v>1.0931550000000001</v>
          </cell>
          <cell r="I8699">
            <v>-0.12849540000000001</v>
          </cell>
          <cell r="J8699">
            <v>-5.2579300000000002E-2</v>
          </cell>
          <cell r="K8699">
            <v>0</v>
          </cell>
          <cell r="L8699">
            <v>5.2579300000000002E-2</v>
          </cell>
          <cell r="M8699">
            <v>0.12849540000000001</v>
          </cell>
          <cell r="N8699">
            <v>0.12849540000000001</v>
          </cell>
          <cell r="O8699">
            <v>3545</v>
          </cell>
        </row>
        <row r="8700">
          <cell r="A8700" t="str">
            <v>Residential</v>
          </cell>
          <cell r="B8700">
            <v>11</v>
          </cell>
          <cell r="C8700" t="str">
            <v>All</v>
          </cell>
          <cell r="D8700" t="str">
            <v>PCT</v>
          </cell>
          <cell r="E8700" t="str">
            <v>Usage: 30000&lt;Annual kwh&lt;40000</v>
          </cell>
          <cell r="F8700">
            <v>79.322800000000001</v>
          </cell>
          <cell r="G8700">
            <v>1.1019159999999999</v>
          </cell>
          <cell r="H8700">
            <v>0.95716970000000001</v>
          </cell>
          <cell r="I8700">
            <v>-0.13049189999999999</v>
          </cell>
          <cell r="J8700">
            <v>-5.3396199999999998E-2</v>
          </cell>
          <cell r="K8700">
            <v>0</v>
          </cell>
          <cell r="L8700">
            <v>5.3396199999999998E-2</v>
          </cell>
          <cell r="M8700">
            <v>0.13049189999999999</v>
          </cell>
          <cell r="N8700">
            <v>0.13049189999999999</v>
          </cell>
          <cell r="O8700">
            <v>3545</v>
          </cell>
        </row>
        <row r="8701">
          <cell r="A8701" t="str">
            <v>Residential</v>
          </cell>
          <cell r="B8701">
            <v>12</v>
          </cell>
          <cell r="C8701" t="str">
            <v>All</v>
          </cell>
          <cell r="D8701" t="str">
            <v>PCT</v>
          </cell>
          <cell r="E8701" t="str">
            <v>Usage: 30000&lt;Annual kwh&lt;40000</v>
          </cell>
          <cell r="F8701">
            <v>84.051299999999998</v>
          </cell>
          <cell r="G8701">
            <v>1.280689</v>
          </cell>
          <cell r="H8701">
            <v>1.2959510000000001</v>
          </cell>
          <cell r="I8701">
            <v>-0.13275670000000001</v>
          </cell>
          <cell r="J8701">
            <v>-5.4323000000000003E-2</v>
          </cell>
          <cell r="K8701">
            <v>0</v>
          </cell>
          <cell r="L8701">
            <v>5.4323000000000003E-2</v>
          </cell>
          <cell r="M8701">
            <v>0.13275670000000001</v>
          </cell>
          <cell r="N8701">
            <v>0.13275670000000001</v>
          </cell>
          <cell r="O8701">
            <v>3545</v>
          </cell>
        </row>
        <row r="8702">
          <cell r="A8702" t="str">
            <v>Residential</v>
          </cell>
          <cell r="B8702">
            <v>13</v>
          </cell>
          <cell r="C8702" t="str">
            <v>All</v>
          </cell>
          <cell r="D8702" t="str">
            <v>PCT</v>
          </cell>
          <cell r="E8702" t="str">
            <v>Usage: 30000&lt;Annual kwh&lt;40000</v>
          </cell>
          <cell r="F8702">
            <v>87.540899999999993</v>
          </cell>
          <cell r="G8702">
            <v>1.5267280000000001</v>
          </cell>
          <cell r="H8702">
            <v>1.660007</v>
          </cell>
          <cell r="I8702">
            <v>-0.1370556</v>
          </cell>
          <cell r="J8702">
            <v>-5.6082E-2</v>
          </cell>
          <cell r="K8702">
            <v>0</v>
          </cell>
          <cell r="L8702">
            <v>5.6082E-2</v>
          </cell>
          <cell r="M8702">
            <v>0.1370556</v>
          </cell>
          <cell r="N8702">
            <v>0.1370556</v>
          </cell>
          <cell r="O8702">
            <v>3545</v>
          </cell>
        </row>
        <row r="8703">
          <cell r="A8703" t="str">
            <v>Residential</v>
          </cell>
          <cell r="B8703">
            <v>14</v>
          </cell>
          <cell r="C8703" t="str">
            <v>All</v>
          </cell>
          <cell r="D8703" t="str">
            <v>PCT</v>
          </cell>
          <cell r="E8703" t="str">
            <v>Usage: 30000&lt;Annual kwh&lt;40000</v>
          </cell>
          <cell r="F8703">
            <v>90.865700000000004</v>
          </cell>
          <cell r="G8703">
            <v>1.7598529999999999</v>
          </cell>
          <cell r="H8703">
            <v>1.8726499999999999</v>
          </cell>
          <cell r="I8703">
            <v>-0.1428779</v>
          </cell>
          <cell r="J8703">
            <v>-5.8464500000000003E-2</v>
          </cell>
          <cell r="K8703">
            <v>0</v>
          </cell>
          <cell r="L8703">
            <v>5.8464500000000003E-2</v>
          </cell>
          <cell r="M8703">
            <v>0.1428779</v>
          </cell>
          <cell r="N8703">
            <v>0.1428779</v>
          </cell>
          <cell r="O8703">
            <v>3545</v>
          </cell>
        </row>
        <row r="8704">
          <cell r="A8704" t="str">
            <v>Residential</v>
          </cell>
          <cell r="B8704">
            <v>15</v>
          </cell>
          <cell r="C8704" t="str">
            <v>All</v>
          </cell>
          <cell r="D8704" t="str">
            <v>PCT</v>
          </cell>
          <cell r="E8704" t="str">
            <v>Usage: 30000&lt;Annual kwh&lt;40000</v>
          </cell>
          <cell r="F8704">
            <v>93.740200000000002</v>
          </cell>
          <cell r="G8704">
            <v>2.2562410000000002</v>
          </cell>
          <cell r="H8704">
            <v>2.1396489999999999</v>
          </cell>
          <cell r="I8704">
            <v>-0.1432794</v>
          </cell>
          <cell r="J8704">
            <v>-5.8628800000000002E-2</v>
          </cell>
          <cell r="K8704">
            <v>0</v>
          </cell>
          <cell r="L8704">
            <v>5.8628800000000002E-2</v>
          </cell>
          <cell r="M8704">
            <v>0.1432794</v>
          </cell>
          <cell r="N8704">
            <v>0.1432794</v>
          </cell>
          <cell r="O8704">
            <v>3545</v>
          </cell>
        </row>
        <row r="8705">
          <cell r="A8705" t="str">
            <v>Residential</v>
          </cell>
          <cell r="B8705">
            <v>16</v>
          </cell>
          <cell r="C8705" t="str">
            <v>All</v>
          </cell>
          <cell r="D8705" t="str">
            <v>PCT</v>
          </cell>
          <cell r="E8705" t="str">
            <v>Usage: 30000&lt;Annual kwh&lt;40000</v>
          </cell>
          <cell r="F8705">
            <v>95.924099999999996</v>
          </cell>
          <cell r="G8705">
            <v>2.7059799999999998</v>
          </cell>
          <cell r="H8705">
            <v>2.7917800000000002</v>
          </cell>
          <cell r="I8705">
            <v>-0.14415549999999999</v>
          </cell>
          <cell r="J8705">
            <v>-5.8987199999999997E-2</v>
          </cell>
          <cell r="K8705">
            <v>0</v>
          </cell>
          <cell r="L8705">
            <v>5.8987199999999997E-2</v>
          </cell>
          <cell r="M8705">
            <v>0.14415549999999999</v>
          </cell>
          <cell r="N8705">
            <v>0.14415549999999999</v>
          </cell>
          <cell r="O8705">
            <v>3545</v>
          </cell>
        </row>
        <row r="8706">
          <cell r="A8706" t="str">
            <v>Residential</v>
          </cell>
          <cell r="B8706">
            <v>17</v>
          </cell>
          <cell r="C8706" t="str">
            <v>All</v>
          </cell>
          <cell r="D8706" t="str">
            <v>PCT</v>
          </cell>
          <cell r="E8706" t="str">
            <v>Usage: 30000&lt;Annual kwh&lt;40000</v>
          </cell>
          <cell r="F8706">
            <v>97.103300000000004</v>
          </cell>
          <cell r="G8706">
            <v>3.1513019999999998</v>
          </cell>
          <cell r="H8706">
            <v>2.9261379999999999</v>
          </cell>
          <cell r="I8706">
            <v>-0.14139450000000001</v>
          </cell>
          <cell r="J8706">
            <v>-5.7857499999999999E-2</v>
          </cell>
          <cell r="K8706">
            <v>0</v>
          </cell>
          <cell r="L8706">
            <v>5.7857499999999999E-2</v>
          </cell>
          <cell r="M8706">
            <v>0.14139450000000001</v>
          </cell>
          <cell r="N8706">
            <v>0.14139450000000001</v>
          </cell>
          <cell r="O8706">
            <v>3545</v>
          </cell>
        </row>
        <row r="8707">
          <cell r="A8707" t="str">
            <v>Residential</v>
          </cell>
          <cell r="B8707">
            <v>18</v>
          </cell>
          <cell r="C8707" t="str">
            <v>All</v>
          </cell>
          <cell r="D8707" t="str">
            <v>PCT</v>
          </cell>
          <cell r="E8707" t="str">
            <v>Usage: 30000&lt;Annual kwh&lt;40000</v>
          </cell>
          <cell r="F8707">
            <v>96.688100000000006</v>
          </cell>
          <cell r="G8707">
            <v>3.2795350000000001</v>
          </cell>
          <cell r="H8707">
            <v>3.0250490000000001</v>
          </cell>
          <cell r="I8707">
            <v>-0.13956640000000001</v>
          </cell>
          <cell r="J8707">
            <v>-5.7109500000000001E-2</v>
          </cell>
          <cell r="K8707">
            <v>0</v>
          </cell>
          <cell r="L8707">
            <v>5.7109500000000001E-2</v>
          </cell>
          <cell r="M8707">
            <v>0.13956640000000001</v>
          </cell>
          <cell r="N8707">
            <v>0.13956640000000001</v>
          </cell>
          <cell r="O8707">
            <v>3545</v>
          </cell>
        </row>
        <row r="8708">
          <cell r="A8708" t="str">
            <v>Residential</v>
          </cell>
          <cell r="B8708">
            <v>19</v>
          </cell>
          <cell r="C8708" t="str">
            <v>All</v>
          </cell>
          <cell r="D8708" t="str">
            <v>PCT</v>
          </cell>
          <cell r="E8708" t="str">
            <v>Usage: 30000&lt;Annual kwh&lt;40000</v>
          </cell>
          <cell r="F8708">
            <v>94.510099999999994</v>
          </cell>
          <cell r="G8708">
            <v>3.1516250000000001</v>
          </cell>
          <cell r="H8708">
            <v>3.2297169999999999</v>
          </cell>
          <cell r="I8708">
            <v>-0.14084540000000001</v>
          </cell>
          <cell r="J8708">
            <v>-5.7632799999999998E-2</v>
          </cell>
          <cell r="K8708">
            <v>0</v>
          </cell>
          <cell r="L8708">
            <v>5.7632799999999998E-2</v>
          </cell>
          <cell r="M8708">
            <v>0.14084540000000001</v>
          </cell>
          <cell r="N8708">
            <v>0.14084540000000001</v>
          </cell>
          <cell r="O8708">
            <v>3545</v>
          </cell>
        </row>
        <row r="8709">
          <cell r="A8709" t="str">
            <v>Residential</v>
          </cell>
          <cell r="B8709">
            <v>20</v>
          </cell>
          <cell r="C8709" t="str">
            <v>All</v>
          </cell>
          <cell r="D8709" t="str">
            <v>PCT</v>
          </cell>
          <cell r="E8709" t="str">
            <v>Usage: 30000&lt;Annual kwh&lt;40000</v>
          </cell>
          <cell r="F8709">
            <v>91.194900000000004</v>
          </cell>
          <cell r="G8709">
            <v>3.0037539999999998</v>
          </cell>
          <cell r="H8709">
            <v>3.5964369999999999</v>
          </cell>
          <cell r="I8709">
            <v>-0.14353579999999999</v>
          </cell>
          <cell r="J8709">
            <v>-5.87337E-2</v>
          </cell>
          <cell r="K8709">
            <v>0</v>
          </cell>
          <cell r="L8709">
            <v>5.87337E-2</v>
          </cell>
          <cell r="M8709">
            <v>0.14353579999999999</v>
          </cell>
          <cell r="N8709">
            <v>0.14353579999999999</v>
          </cell>
          <cell r="O8709">
            <v>3545</v>
          </cell>
        </row>
        <row r="8710">
          <cell r="A8710" t="str">
            <v>Residential</v>
          </cell>
          <cell r="B8710">
            <v>21</v>
          </cell>
          <cell r="C8710" t="str">
            <v>All</v>
          </cell>
          <cell r="D8710" t="str">
            <v>PCT</v>
          </cell>
          <cell r="E8710" t="str">
            <v>Usage: 30000&lt;Annual kwh&lt;40000</v>
          </cell>
          <cell r="F8710">
            <v>86.737099999999998</v>
          </cell>
          <cell r="G8710">
            <v>2.7428029999999999</v>
          </cell>
          <cell r="H8710">
            <v>3.1247039999999999</v>
          </cell>
          <cell r="I8710">
            <v>-0.14049629999999999</v>
          </cell>
          <cell r="J8710">
            <v>-5.7489899999999997E-2</v>
          </cell>
          <cell r="K8710">
            <v>0</v>
          </cell>
          <cell r="L8710">
            <v>5.7489899999999997E-2</v>
          </cell>
          <cell r="M8710">
            <v>0.14049629999999999</v>
          </cell>
          <cell r="N8710">
            <v>0.14049629999999999</v>
          </cell>
          <cell r="O8710">
            <v>3545</v>
          </cell>
        </row>
        <row r="8711">
          <cell r="A8711" t="str">
            <v>Residential</v>
          </cell>
          <cell r="B8711">
            <v>22</v>
          </cell>
          <cell r="C8711" t="str">
            <v>All</v>
          </cell>
          <cell r="D8711" t="str">
            <v>PCT</v>
          </cell>
          <cell r="E8711" t="str">
            <v>Usage: 30000&lt;Annual kwh&lt;40000</v>
          </cell>
          <cell r="F8711">
            <v>83.812600000000003</v>
          </cell>
          <cell r="G8711">
            <v>2.1655220000000002</v>
          </cell>
          <cell r="H8711">
            <v>2.670944</v>
          </cell>
          <cell r="I8711">
            <v>-0.1406994</v>
          </cell>
          <cell r="J8711">
            <v>-5.7573100000000002E-2</v>
          </cell>
          <cell r="K8711">
            <v>0</v>
          </cell>
          <cell r="L8711">
            <v>5.7573100000000002E-2</v>
          </cell>
          <cell r="M8711">
            <v>0.1406994</v>
          </cell>
          <cell r="N8711">
            <v>0.1406994</v>
          </cell>
          <cell r="O8711">
            <v>3545</v>
          </cell>
        </row>
        <row r="8712">
          <cell r="A8712" t="str">
            <v>Residential</v>
          </cell>
          <cell r="B8712">
            <v>23</v>
          </cell>
          <cell r="C8712" t="str">
            <v>All</v>
          </cell>
          <cell r="D8712" t="str">
            <v>PCT</v>
          </cell>
          <cell r="E8712" t="str">
            <v>Usage: 30000&lt;Annual kwh&lt;40000</v>
          </cell>
          <cell r="F8712">
            <v>80.574799999999996</v>
          </cell>
          <cell r="G8712">
            <v>1.6132139999999999</v>
          </cell>
          <cell r="H8712">
            <v>2.1163210000000001</v>
          </cell>
          <cell r="I8712">
            <v>-0.13378209999999999</v>
          </cell>
          <cell r="J8712">
            <v>-5.4742600000000002E-2</v>
          </cell>
          <cell r="K8712">
            <v>0</v>
          </cell>
          <cell r="L8712">
            <v>5.4742600000000002E-2</v>
          </cell>
          <cell r="M8712">
            <v>0.13378209999999999</v>
          </cell>
          <cell r="N8712">
            <v>0.13378209999999999</v>
          </cell>
          <cell r="O8712">
            <v>3545</v>
          </cell>
        </row>
        <row r="8713">
          <cell r="A8713" t="str">
            <v>Residential</v>
          </cell>
          <cell r="B8713">
            <v>24</v>
          </cell>
          <cell r="C8713" t="str">
            <v>All</v>
          </cell>
          <cell r="D8713" t="str">
            <v>PCT</v>
          </cell>
          <cell r="E8713" t="str">
            <v>Usage: 30000&lt;Annual kwh&lt;40000</v>
          </cell>
          <cell r="F8713">
            <v>78.277600000000007</v>
          </cell>
          <cell r="G8713">
            <v>1.2090209999999999</v>
          </cell>
          <cell r="H8713">
            <v>1.5432920000000001</v>
          </cell>
          <cell r="I8713">
            <v>-0.12810369999999999</v>
          </cell>
          <cell r="J8713">
            <v>-5.2419E-2</v>
          </cell>
          <cell r="K8713">
            <v>0</v>
          </cell>
          <cell r="L8713">
            <v>5.2419E-2</v>
          </cell>
          <cell r="M8713">
            <v>0.12810369999999999</v>
          </cell>
          <cell r="N8713">
            <v>0.12810369999999999</v>
          </cell>
          <cell r="O8713">
            <v>3545</v>
          </cell>
        </row>
        <row r="8714">
          <cell r="A8714" t="str">
            <v>Residential</v>
          </cell>
          <cell r="B8714">
            <v>1</v>
          </cell>
          <cell r="C8714" t="str">
            <v>All</v>
          </cell>
          <cell r="D8714" t="str">
            <v>PCT</v>
          </cell>
          <cell r="E8714" t="str">
            <v>Usage: 5000&lt;Annual kwh&lt;10000</v>
          </cell>
          <cell r="F8714">
            <v>69.941299999999998</v>
          </cell>
          <cell r="G8714">
            <v>0.58399749999999995</v>
          </cell>
          <cell r="H8714">
            <v>0.62253219999999998</v>
          </cell>
          <cell r="I8714">
            <v>-7.4872599999999997E-2</v>
          </cell>
          <cell r="J8714">
            <v>-3.06372E-2</v>
          </cell>
          <cell r="K8714">
            <v>0</v>
          </cell>
          <cell r="L8714">
            <v>3.06372E-2</v>
          </cell>
          <cell r="M8714">
            <v>7.4872599999999997E-2</v>
          </cell>
          <cell r="N8714">
            <v>7.4872599999999997E-2</v>
          </cell>
          <cell r="O8714">
            <v>3370</v>
          </cell>
        </row>
        <row r="8715">
          <cell r="A8715" t="str">
            <v>Residential</v>
          </cell>
          <cell r="B8715">
            <v>2</v>
          </cell>
          <cell r="C8715" t="str">
            <v>All</v>
          </cell>
          <cell r="D8715" t="str">
            <v>PCT</v>
          </cell>
          <cell r="E8715" t="str">
            <v>Usage: 5000&lt;Annual kwh&lt;10000</v>
          </cell>
          <cell r="F8715">
            <v>67.801900000000003</v>
          </cell>
          <cell r="G8715">
            <v>0.48583700000000002</v>
          </cell>
          <cell r="H8715">
            <v>0.54662529999999998</v>
          </cell>
          <cell r="I8715">
            <v>-7.4162900000000004E-2</v>
          </cell>
          <cell r="J8715">
            <v>-3.03469E-2</v>
          </cell>
          <cell r="K8715">
            <v>0</v>
          </cell>
          <cell r="L8715">
            <v>3.03469E-2</v>
          </cell>
          <cell r="M8715">
            <v>7.4162900000000004E-2</v>
          </cell>
          <cell r="N8715">
            <v>7.4162900000000004E-2</v>
          </cell>
          <cell r="O8715">
            <v>3370</v>
          </cell>
        </row>
        <row r="8716">
          <cell r="A8716" t="str">
            <v>Residential</v>
          </cell>
          <cell r="B8716">
            <v>3</v>
          </cell>
          <cell r="C8716" t="str">
            <v>All</v>
          </cell>
          <cell r="D8716" t="str">
            <v>PCT</v>
          </cell>
          <cell r="E8716" t="str">
            <v>Usage: 5000&lt;Annual kwh&lt;10000</v>
          </cell>
          <cell r="F8716">
            <v>66.475399999999993</v>
          </cell>
          <cell r="G8716">
            <v>0.43808130000000001</v>
          </cell>
          <cell r="H8716">
            <v>0.4688214</v>
          </cell>
          <cell r="I8716">
            <v>-7.35793E-2</v>
          </cell>
          <cell r="J8716">
            <v>-3.0108099999999999E-2</v>
          </cell>
          <cell r="K8716">
            <v>0</v>
          </cell>
          <cell r="L8716">
            <v>3.0108099999999999E-2</v>
          </cell>
          <cell r="M8716">
            <v>7.35793E-2</v>
          </cell>
          <cell r="N8716">
            <v>7.35793E-2</v>
          </cell>
          <cell r="O8716">
            <v>3370</v>
          </cell>
        </row>
        <row r="8717">
          <cell r="A8717" t="str">
            <v>Residential</v>
          </cell>
          <cell r="B8717">
            <v>4</v>
          </cell>
          <cell r="C8717" t="str">
            <v>All</v>
          </cell>
          <cell r="D8717" t="str">
            <v>PCT</v>
          </cell>
          <cell r="E8717" t="str">
            <v>Usage: 5000&lt;Annual kwh&lt;10000</v>
          </cell>
          <cell r="F8717">
            <v>65.572900000000004</v>
          </cell>
          <cell r="G8717">
            <v>0.40985100000000002</v>
          </cell>
          <cell r="H8717">
            <v>0.443411</v>
          </cell>
          <cell r="I8717">
            <v>-7.3185500000000001E-2</v>
          </cell>
          <cell r="J8717">
            <v>-2.9946899999999999E-2</v>
          </cell>
          <cell r="K8717">
            <v>0</v>
          </cell>
          <cell r="L8717">
            <v>2.9946899999999999E-2</v>
          </cell>
          <cell r="M8717">
            <v>7.3185500000000001E-2</v>
          </cell>
          <cell r="N8717">
            <v>7.3185500000000001E-2</v>
          </cell>
          <cell r="O8717">
            <v>3370</v>
          </cell>
        </row>
        <row r="8718">
          <cell r="A8718" t="str">
            <v>Residential</v>
          </cell>
          <cell r="B8718">
            <v>5</v>
          </cell>
          <cell r="C8718" t="str">
            <v>All</v>
          </cell>
          <cell r="D8718" t="str">
            <v>PCT</v>
          </cell>
          <cell r="E8718" t="str">
            <v>Usage: 5000&lt;Annual kwh&lt;10000</v>
          </cell>
          <cell r="F8718">
            <v>64.436099999999996</v>
          </cell>
          <cell r="G8718">
            <v>0.41311369999999997</v>
          </cell>
          <cell r="H8718">
            <v>0.47276509999999999</v>
          </cell>
          <cell r="I8718">
            <v>-7.3211600000000002E-2</v>
          </cell>
          <cell r="J8718">
            <v>-2.9957600000000001E-2</v>
          </cell>
          <cell r="K8718">
            <v>0</v>
          </cell>
          <cell r="L8718">
            <v>2.9957600000000001E-2</v>
          </cell>
          <cell r="M8718">
            <v>7.3211600000000002E-2</v>
          </cell>
          <cell r="N8718">
            <v>7.3211600000000002E-2</v>
          </cell>
          <cell r="O8718">
            <v>3370</v>
          </cell>
        </row>
        <row r="8719">
          <cell r="A8719" t="str">
            <v>Residential</v>
          </cell>
          <cell r="B8719">
            <v>6</v>
          </cell>
          <cell r="C8719" t="str">
            <v>All</v>
          </cell>
          <cell r="D8719" t="str">
            <v>PCT</v>
          </cell>
          <cell r="E8719" t="str">
            <v>Usage: 5000&lt;Annual kwh&lt;10000</v>
          </cell>
          <cell r="F8719">
            <v>63.693800000000003</v>
          </cell>
          <cell r="G8719">
            <v>0.45141360000000003</v>
          </cell>
          <cell r="H8719">
            <v>0.49011850000000001</v>
          </cell>
          <cell r="I8719">
            <v>-7.3153999999999997E-2</v>
          </cell>
          <cell r="J8719">
            <v>-2.9933999999999999E-2</v>
          </cell>
          <cell r="K8719">
            <v>0</v>
          </cell>
          <cell r="L8719">
            <v>2.9933999999999999E-2</v>
          </cell>
          <cell r="M8719">
            <v>7.3153999999999997E-2</v>
          </cell>
          <cell r="N8719">
            <v>7.3153999999999997E-2</v>
          </cell>
          <cell r="O8719">
            <v>3370</v>
          </cell>
        </row>
        <row r="8720">
          <cell r="A8720" t="str">
            <v>Residential</v>
          </cell>
          <cell r="B8720">
            <v>7</v>
          </cell>
          <cell r="C8720" t="str">
            <v>All</v>
          </cell>
          <cell r="D8720" t="str">
            <v>PCT</v>
          </cell>
          <cell r="E8720" t="str">
            <v>Usage: 5000&lt;Annual kwh&lt;10000</v>
          </cell>
          <cell r="F8720">
            <v>62.798099999999998</v>
          </cell>
          <cell r="G8720">
            <v>0.51994989999999996</v>
          </cell>
          <cell r="H8720">
            <v>0.59471700000000005</v>
          </cell>
          <cell r="I8720">
            <v>-7.3463399999999998E-2</v>
          </cell>
          <cell r="J8720">
            <v>-3.00606E-2</v>
          </cell>
          <cell r="K8720">
            <v>0</v>
          </cell>
          <cell r="L8720">
            <v>3.00606E-2</v>
          </cell>
          <cell r="M8720">
            <v>7.3463399999999998E-2</v>
          </cell>
          <cell r="N8720">
            <v>7.3463399999999998E-2</v>
          </cell>
          <cell r="O8720">
            <v>3370</v>
          </cell>
        </row>
        <row r="8721">
          <cell r="A8721" t="str">
            <v>Residential</v>
          </cell>
          <cell r="B8721">
            <v>8</v>
          </cell>
          <cell r="C8721" t="str">
            <v>All</v>
          </cell>
          <cell r="D8721" t="str">
            <v>PCT</v>
          </cell>
          <cell r="E8721" t="str">
            <v>Usage: 5000&lt;Annual kwh&lt;10000</v>
          </cell>
          <cell r="F8721">
            <v>64.201899999999995</v>
          </cell>
          <cell r="G8721">
            <v>0.53464310000000004</v>
          </cell>
          <cell r="H8721">
            <v>0.59775449999999997</v>
          </cell>
          <cell r="I8721">
            <v>-7.3657899999999998E-2</v>
          </cell>
          <cell r="J8721">
            <v>-3.0140199999999999E-2</v>
          </cell>
          <cell r="K8721">
            <v>0</v>
          </cell>
          <cell r="L8721">
            <v>3.0140199999999999E-2</v>
          </cell>
          <cell r="M8721">
            <v>7.3657899999999998E-2</v>
          </cell>
          <cell r="N8721">
            <v>7.3657899999999998E-2</v>
          </cell>
          <cell r="O8721">
            <v>3370</v>
          </cell>
        </row>
        <row r="8722">
          <cell r="A8722" t="str">
            <v>Residential</v>
          </cell>
          <cell r="B8722">
            <v>9</v>
          </cell>
          <cell r="C8722" t="str">
            <v>All</v>
          </cell>
          <cell r="D8722" t="str">
            <v>PCT</v>
          </cell>
          <cell r="E8722" t="str">
            <v>Usage: 5000&lt;Annual kwh&lt;10000</v>
          </cell>
          <cell r="F8722">
            <v>68.902900000000002</v>
          </cell>
          <cell r="G8722">
            <v>0.52727650000000004</v>
          </cell>
          <cell r="H8722">
            <v>0.57709650000000001</v>
          </cell>
          <cell r="I8722">
            <v>-7.4828599999999995E-2</v>
          </cell>
          <cell r="J8722">
            <v>-3.0619199999999999E-2</v>
          </cell>
          <cell r="K8722">
            <v>0</v>
          </cell>
          <cell r="L8722">
            <v>3.0619199999999999E-2</v>
          </cell>
          <cell r="M8722">
            <v>7.4828599999999995E-2</v>
          </cell>
          <cell r="N8722">
            <v>7.4828599999999995E-2</v>
          </cell>
          <cell r="O8722">
            <v>3370</v>
          </cell>
        </row>
        <row r="8723">
          <cell r="A8723" t="str">
            <v>Residential</v>
          </cell>
          <cell r="B8723">
            <v>10</v>
          </cell>
          <cell r="C8723" t="str">
            <v>All</v>
          </cell>
          <cell r="D8723" t="str">
            <v>PCT</v>
          </cell>
          <cell r="E8723" t="str">
            <v>Usage: 5000&lt;Annual kwh&lt;10000</v>
          </cell>
          <cell r="F8723">
            <v>73.778800000000004</v>
          </cell>
          <cell r="G8723">
            <v>0.52162830000000004</v>
          </cell>
          <cell r="H8723">
            <v>0.55633969999999999</v>
          </cell>
          <cell r="I8723">
            <v>-7.6194899999999996E-2</v>
          </cell>
          <cell r="J8723">
            <v>-3.1178299999999999E-2</v>
          </cell>
          <cell r="K8723">
            <v>0</v>
          </cell>
          <cell r="L8723">
            <v>3.1178299999999999E-2</v>
          </cell>
          <cell r="M8723">
            <v>7.6194899999999996E-2</v>
          </cell>
          <cell r="N8723">
            <v>7.6194899999999996E-2</v>
          </cell>
          <cell r="O8723">
            <v>3370</v>
          </cell>
        </row>
        <row r="8724">
          <cell r="A8724" t="str">
            <v>Residential</v>
          </cell>
          <cell r="B8724">
            <v>11</v>
          </cell>
          <cell r="C8724" t="str">
            <v>All</v>
          </cell>
          <cell r="D8724" t="str">
            <v>PCT</v>
          </cell>
          <cell r="E8724" t="str">
            <v>Usage: 5000&lt;Annual kwh&lt;10000</v>
          </cell>
          <cell r="F8724">
            <v>79.033100000000005</v>
          </cell>
          <cell r="G8724">
            <v>0.53162500000000001</v>
          </cell>
          <cell r="H8724">
            <v>0.67066340000000002</v>
          </cell>
          <cell r="I8724">
            <v>-7.5728299999999998E-2</v>
          </cell>
          <cell r="J8724">
            <v>-3.0987399999999998E-2</v>
          </cell>
          <cell r="K8724">
            <v>0</v>
          </cell>
          <cell r="L8724">
            <v>3.0987399999999998E-2</v>
          </cell>
          <cell r="M8724">
            <v>7.5728299999999998E-2</v>
          </cell>
          <cell r="N8724">
            <v>7.5728299999999998E-2</v>
          </cell>
          <cell r="O8724">
            <v>3370</v>
          </cell>
        </row>
        <row r="8725">
          <cell r="A8725" t="str">
            <v>Residential</v>
          </cell>
          <cell r="B8725">
            <v>12</v>
          </cell>
          <cell r="C8725" t="str">
            <v>All</v>
          </cell>
          <cell r="D8725" t="str">
            <v>PCT</v>
          </cell>
          <cell r="E8725" t="str">
            <v>Usage: 5000&lt;Annual kwh&lt;10000</v>
          </cell>
          <cell r="F8725">
            <v>83.589600000000004</v>
          </cell>
          <cell r="G8725">
            <v>0.61738040000000005</v>
          </cell>
          <cell r="H8725">
            <v>0.62098920000000002</v>
          </cell>
          <cell r="I8725">
            <v>-7.7784900000000004E-2</v>
          </cell>
          <cell r="J8725">
            <v>-3.18289E-2</v>
          </cell>
          <cell r="K8725">
            <v>0</v>
          </cell>
          <cell r="L8725">
            <v>3.18289E-2</v>
          </cell>
          <cell r="M8725">
            <v>7.7784900000000004E-2</v>
          </cell>
          <cell r="N8725">
            <v>7.7784900000000004E-2</v>
          </cell>
          <cell r="O8725">
            <v>3370</v>
          </cell>
        </row>
        <row r="8726">
          <cell r="A8726" t="str">
            <v>Residential</v>
          </cell>
          <cell r="B8726">
            <v>13</v>
          </cell>
          <cell r="C8726" t="str">
            <v>All</v>
          </cell>
          <cell r="D8726" t="str">
            <v>PCT</v>
          </cell>
          <cell r="E8726" t="str">
            <v>Usage: 5000&lt;Annual kwh&lt;10000</v>
          </cell>
          <cell r="F8726">
            <v>86.997699999999995</v>
          </cell>
          <cell r="G8726">
            <v>0.74330719999999995</v>
          </cell>
          <cell r="H8726">
            <v>0.71128360000000002</v>
          </cell>
          <cell r="I8726">
            <v>-8.0303600000000003E-2</v>
          </cell>
          <cell r="J8726">
            <v>-3.2859600000000003E-2</v>
          </cell>
          <cell r="K8726">
            <v>0</v>
          </cell>
          <cell r="L8726">
            <v>3.2859600000000003E-2</v>
          </cell>
          <cell r="M8726">
            <v>8.0303600000000003E-2</v>
          </cell>
          <cell r="N8726">
            <v>8.0303600000000003E-2</v>
          </cell>
          <cell r="O8726">
            <v>3370</v>
          </cell>
        </row>
        <row r="8727">
          <cell r="A8727" t="str">
            <v>Residential</v>
          </cell>
          <cell r="B8727">
            <v>14</v>
          </cell>
          <cell r="C8727" t="str">
            <v>All</v>
          </cell>
          <cell r="D8727" t="str">
            <v>PCT</v>
          </cell>
          <cell r="E8727" t="str">
            <v>Usage: 5000&lt;Annual kwh&lt;10000</v>
          </cell>
          <cell r="F8727">
            <v>90.068100000000001</v>
          </cell>
          <cell r="G8727">
            <v>0.91818290000000002</v>
          </cell>
          <cell r="H8727">
            <v>0.83898130000000004</v>
          </cell>
          <cell r="I8727">
            <v>-8.0155599999999994E-2</v>
          </cell>
          <cell r="J8727">
            <v>-3.2799000000000002E-2</v>
          </cell>
          <cell r="K8727">
            <v>0</v>
          </cell>
          <cell r="L8727">
            <v>3.2799000000000002E-2</v>
          </cell>
          <cell r="M8727">
            <v>8.0155599999999994E-2</v>
          </cell>
          <cell r="N8727">
            <v>8.0155599999999994E-2</v>
          </cell>
          <cell r="O8727">
            <v>3370</v>
          </cell>
        </row>
        <row r="8728">
          <cell r="A8728" t="str">
            <v>Residential</v>
          </cell>
          <cell r="B8728">
            <v>15</v>
          </cell>
          <cell r="C8728" t="str">
            <v>All</v>
          </cell>
          <cell r="D8728" t="str">
            <v>PCT</v>
          </cell>
          <cell r="E8728" t="str">
            <v>Usage: 5000&lt;Annual kwh&lt;10000</v>
          </cell>
          <cell r="F8728">
            <v>92.781899999999993</v>
          </cell>
          <cell r="G8728">
            <v>1.1457109999999999</v>
          </cell>
          <cell r="H8728">
            <v>1.1142890000000001</v>
          </cell>
          <cell r="I8728">
            <v>-8.0710199999999996E-2</v>
          </cell>
          <cell r="J8728">
            <v>-3.3026E-2</v>
          </cell>
          <cell r="K8728">
            <v>0</v>
          </cell>
          <cell r="L8728">
            <v>3.3026E-2</v>
          </cell>
          <cell r="M8728">
            <v>8.0710199999999996E-2</v>
          </cell>
          <cell r="N8728">
            <v>8.0710199999999996E-2</v>
          </cell>
          <cell r="O8728">
            <v>3370</v>
          </cell>
        </row>
        <row r="8729">
          <cell r="A8729" t="str">
            <v>Residential</v>
          </cell>
          <cell r="B8729">
            <v>16</v>
          </cell>
          <cell r="C8729" t="str">
            <v>All</v>
          </cell>
          <cell r="D8729" t="str">
            <v>PCT</v>
          </cell>
          <cell r="E8729" t="str">
            <v>Usage: 5000&lt;Annual kwh&lt;10000</v>
          </cell>
          <cell r="F8729">
            <v>94.696399999999997</v>
          </cell>
          <cell r="G8729">
            <v>1.4226240000000001</v>
          </cell>
          <cell r="H8729">
            <v>1.391918</v>
          </cell>
          <cell r="I8729">
            <v>-8.3847900000000003E-2</v>
          </cell>
          <cell r="J8729">
            <v>-3.4309899999999997E-2</v>
          </cell>
          <cell r="K8729">
            <v>0</v>
          </cell>
          <cell r="L8729">
            <v>3.4309899999999997E-2</v>
          </cell>
          <cell r="M8729">
            <v>8.3847900000000003E-2</v>
          </cell>
          <cell r="N8729">
            <v>8.3847900000000003E-2</v>
          </cell>
          <cell r="O8729">
            <v>3370</v>
          </cell>
        </row>
        <row r="8730">
          <cell r="A8730" t="str">
            <v>Residential</v>
          </cell>
          <cell r="B8730">
            <v>17</v>
          </cell>
          <cell r="C8730" t="str">
            <v>All</v>
          </cell>
          <cell r="D8730" t="str">
            <v>PCT</v>
          </cell>
          <cell r="E8730" t="str">
            <v>Usage: 5000&lt;Annual kwh&lt;10000</v>
          </cell>
          <cell r="F8730">
            <v>95.555099999999996</v>
          </cell>
          <cell r="G8730">
            <v>1.598716</v>
          </cell>
          <cell r="H8730">
            <v>1.5777460000000001</v>
          </cell>
          <cell r="I8730">
            <v>-8.6069099999999996E-2</v>
          </cell>
          <cell r="J8730">
            <v>-3.5218800000000001E-2</v>
          </cell>
          <cell r="K8730">
            <v>0</v>
          </cell>
          <cell r="L8730">
            <v>3.5218800000000001E-2</v>
          </cell>
          <cell r="M8730">
            <v>8.6069099999999996E-2</v>
          </cell>
          <cell r="N8730">
            <v>8.6069099999999996E-2</v>
          </cell>
          <cell r="O8730">
            <v>3370</v>
          </cell>
        </row>
        <row r="8731">
          <cell r="A8731" t="str">
            <v>Residential</v>
          </cell>
          <cell r="B8731">
            <v>18</v>
          </cell>
          <cell r="C8731" t="str">
            <v>All</v>
          </cell>
          <cell r="D8731" t="str">
            <v>PCT</v>
          </cell>
          <cell r="E8731" t="str">
            <v>Usage: 5000&lt;Annual kwh&lt;10000</v>
          </cell>
          <cell r="F8731">
            <v>94.970100000000002</v>
          </cell>
          <cell r="G8731">
            <v>1.798343</v>
          </cell>
          <cell r="H8731">
            <v>1.7167479999999999</v>
          </cell>
          <cell r="I8731">
            <v>-8.6246100000000006E-2</v>
          </cell>
          <cell r="J8731">
            <v>-3.5291200000000002E-2</v>
          </cell>
          <cell r="K8731">
            <v>0</v>
          </cell>
          <cell r="L8731">
            <v>3.5291200000000002E-2</v>
          </cell>
          <cell r="M8731">
            <v>8.6246100000000006E-2</v>
          </cell>
          <cell r="N8731">
            <v>8.6246100000000006E-2</v>
          </cell>
          <cell r="O8731">
            <v>3370</v>
          </cell>
        </row>
        <row r="8732">
          <cell r="A8732" t="str">
            <v>Residential</v>
          </cell>
          <cell r="B8732">
            <v>19</v>
          </cell>
          <cell r="C8732" t="str">
            <v>All</v>
          </cell>
          <cell r="D8732" t="str">
            <v>PCT</v>
          </cell>
          <cell r="E8732" t="str">
            <v>Usage: 5000&lt;Annual kwh&lt;10000</v>
          </cell>
          <cell r="F8732">
            <v>92.589200000000005</v>
          </cell>
          <cell r="G8732">
            <v>1.7977959999999999</v>
          </cell>
          <cell r="H8732">
            <v>1.8225629999999999</v>
          </cell>
          <cell r="I8732">
            <v>-8.8840000000000002E-2</v>
          </cell>
          <cell r="J8732">
            <v>-3.6352599999999999E-2</v>
          </cell>
          <cell r="K8732">
            <v>0</v>
          </cell>
          <cell r="L8732">
            <v>3.6352599999999999E-2</v>
          </cell>
          <cell r="M8732">
            <v>8.8840000000000002E-2</v>
          </cell>
          <cell r="N8732">
            <v>8.8840000000000002E-2</v>
          </cell>
          <cell r="O8732">
            <v>3370</v>
          </cell>
        </row>
        <row r="8733">
          <cell r="A8733" t="str">
            <v>Residential</v>
          </cell>
          <cell r="B8733">
            <v>20</v>
          </cell>
          <cell r="C8733" t="str">
            <v>All</v>
          </cell>
          <cell r="D8733" t="str">
            <v>PCT</v>
          </cell>
          <cell r="E8733" t="str">
            <v>Usage: 5000&lt;Annual kwh&lt;10000</v>
          </cell>
          <cell r="F8733">
            <v>88.273899999999998</v>
          </cell>
          <cell r="G8733">
            <v>1.6760949999999999</v>
          </cell>
          <cell r="H8733">
            <v>2.1650109999999998</v>
          </cell>
          <cell r="I8733">
            <v>-9.0500200000000003E-2</v>
          </cell>
          <cell r="J8733">
            <v>-3.70319E-2</v>
          </cell>
          <cell r="K8733">
            <v>0</v>
          </cell>
          <cell r="L8733">
            <v>3.70319E-2</v>
          </cell>
          <cell r="M8733">
            <v>9.0500200000000003E-2</v>
          </cell>
          <cell r="N8733">
            <v>9.0500200000000003E-2</v>
          </cell>
          <cell r="O8733">
            <v>3370</v>
          </cell>
        </row>
        <row r="8734">
          <cell r="A8734" t="str">
            <v>Residential</v>
          </cell>
          <cell r="B8734">
            <v>21</v>
          </cell>
          <cell r="C8734" t="str">
            <v>All</v>
          </cell>
          <cell r="D8734" t="str">
            <v>PCT</v>
          </cell>
          <cell r="E8734" t="str">
            <v>Usage: 5000&lt;Annual kwh&lt;10000</v>
          </cell>
          <cell r="F8734">
            <v>83.848200000000006</v>
          </cell>
          <cell r="G8734">
            <v>1.4438530000000001</v>
          </cell>
          <cell r="H8734">
            <v>1.9088940000000001</v>
          </cell>
          <cell r="I8734">
            <v>-8.5025000000000003E-2</v>
          </cell>
          <cell r="J8734">
            <v>-3.4791500000000003E-2</v>
          </cell>
          <cell r="K8734">
            <v>0</v>
          </cell>
          <cell r="L8734">
            <v>3.4791500000000003E-2</v>
          </cell>
          <cell r="M8734">
            <v>8.5025000000000003E-2</v>
          </cell>
          <cell r="N8734">
            <v>8.5025000000000003E-2</v>
          </cell>
          <cell r="O8734">
            <v>3370</v>
          </cell>
        </row>
        <row r="8735">
          <cell r="A8735" t="str">
            <v>Residential</v>
          </cell>
          <cell r="B8735">
            <v>22</v>
          </cell>
          <cell r="C8735" t="str">
            <v>All</v>
          </cell>
          <cell r="D8735" t="str">
            <v>PCT</v>
          </cell>
          <cell r="E8735" t="str">
            <v>Usage: 5000&lt;Annual kwh&lt;10000</v>
          </cell>
          <cell r="F8735">
            <v>81.0886</v>
          </cell>
          <cell r="G8735">
            <v>1.2135910000000001</v>
          </cell>
          <cell r="H8735">
            <v>1.6825600000000001</v>
          </cell>
          <cell r="I8735">
            <v>-8.2573900000000006E-2</v>
          </cell>
          <cell r="J8735">
            <v>-3.3788600000000002E-2</v>
          </cell>
          <cell r="K8735">
            <v>0</v>
          </cell>
          <cell r="L8735">
            <v>3.3788600000000002E-2</v>
          </cell>
          <cell r="M8735">
            <v>8.2573900000000006E-2</v>
          </cell>
          <cell r="N8735">
            <v>8.2573900000000006E-2</v>
          </cell>
          <cell r="O8735">
            <v>3370</v>
          </cell>
        </row>
        <row r="8736">
          <cell r="A8736" t="str">
            <v>Residential</v>
          </cell>
          <cell r="B8736">
            <v>23</v>
          </cell>
          <cell r="C8736" t="str">
            <v>All</v>
          </cell>
          <cell r="D8736" t="str">
            <v>PCT</v>
          </cell>
          <cell r="E8736" t="str">
            <v>Usage: 5000&lt;Annual kwh&lt;10000</v>
          </cell>
          <cell r="F8736">
            <v>78.053299999999993</v>
          </cell>
          <cell r="G8736">
            <v>0.96674320000000002</v>
          </cell>
          <cell r="H8736">
            <v>1.3025580000000001</v>
          </cell>
          <cell r="I8736">
            <v>-8.2437499999999997E-2</v>
          </cell>
          <cell r="J8736">
            <v>-3.37328E-2</v>
          </cell>
          <cell r="K8736">
            <v>0</v>
          </cell>
          <cell r="L8736">
            <v>3.37328E-2</v>
          </cell>
          <cell r="M8736">
            <v>8.2437499999999997E-2</v>
          </cell>
          <cell r="N8736">
            <v>8.2437499999999997E-2</v>
          </cell>
          <cell r="O8736">
            <v>3370</v>
          </cell>
        </row>
        <row r="8737">
          <cell r="A8737" t="str">
            <v>Residential</v>
          </cell>
          <cell r="B8737">
            <v>24</v>
          </cell>
          <cell r="C8737" t="str">
            <v>All</v>
          </cell>
          <cell r="D8737" t="str">
            <v>PCT</v>
          </cell>
          <cell r="E8737" t="str">
            <v>Usage: 5000&lt;Annual kwh&lt;10000</v>
          </cell>
          <cell r="F8737">
            <v>75.898300000000006</v>
          </cell>
          <cell r="G8737">
            <v>0.80469520000000005</v>
          </cell>
          <cell r="H8737">
            <v>0.98845309999999997</v>
          </cell>
          <cell r="I8737">
            <v>-7.8915100000000002E-2</v>
          </cell>
          <cell r="J8737">
            <v>-3.2291399999999998E-2</v>
          </cell>
          <cell r="K8737">
            <v>0</v>
          </cell>
          <cell r="L8737">
            <v>3.2291399999999998E-2</v>
          </cell>
          <cell r="M8737">
            <v>7.8915100000000002E-2</v>
          </cell>
          <cell r="N8737">
            <v>7.8915100000000002E-2</v>
          </cell>
          <cell r="O8737">
            <v>3370</v>
          </cell>
        </row>
        <row r="8738">
          <cell r="A8738" t="str">
            <v>Residential</v>
          </cell>
          <cell r="B8738">
            <v>1</v>
          </cell>
          <cell r="C8738" t="str">
            <v>All</v>
          </cell>
          <cell r="D8738" t="str">
            <v>PCT</v>
          </cell>
          <cell r="E8738" t="str">
            <v>Usage: Annual kwh&lt;5000</v>
          </cell>
          <cell r="F8738">
            <v>67.257999999999996</v>
          </cell>
          <cell r="G8738">
            <v>0.347441</v>
          </cell>
          <cell r="H8738">
            <v>0.36817270000000002</v>
          </cell>
          <cell r="I8738">
            <v>-0.12805910000000001</v>
          </cell>
          <cell r="J8738">
            <v>-5.2400799999999997E-2</v>
          </cell>
          <cell r="K8738">
            <v>0</v>
          </cell>
          <cell r="L8738">
            <v>5.2400799999999997E-2</v>
          </cell>
          <cell r="M8738">
            <v>0.12805910000000001</v>
          </cell>
          <cell r="N8738">
            <v>0.12805910000000001</v>
          </cell>
          <cell r="O8738">
            <v>1073</v>
          </cell>
        </row>
        <row r="8739">
          <cell r="A8739" t="str">
            <v>Residential</v>
          </cell>
          <cell r="B8739">
            <v>2</v>
          </cell>
          <cell r="C8739" t="str">
            <v>All</v>
          </cell>
          <cell r="D8739" t="str">
            <v>PCT</v>
          </cell>
          <cell r="E8739" t="str">
            <v>Usage: Annual kwh&lt;5000</v>
          </cell>
          <cell r="F8739">
            <v>65.539500000000004</v>
          </cell>
          <cell r="G8739">
            <v>0.28056799999999998</v>
          </cell>
          <cell r="H8739">
            <v>0.32461390000000001</v>
          </cell>
          <cell r="I8739">
            <v>-0.12689400000000001</v>
          </cell>
          <cell r="J8739">
            <v>-5.1923999999999998E-2</v>
          </cell>
          <cell r="K8739">
            <v>0</v>
          </cell>
          <cell r="L8739">
            <v>5.1923999999999998E-2</v>
          </cell>
          <cell r="M8739">
            <v>0.12689400000000001</v>
          </cell>
          <cell r="N8739">
            <v>0.12689400000000001</v>
          </cell>
          <cell r="O8739">
            <v>1073</v>
          </cell>
        </row>
        <row r="8740">
          <cell r="A8740" t="str">
            <v>Residential</v>
          </cell>
          <cell r="B8740">
            <v>3</v>
          </cell>
          <cell r="C8740" t="str">
            <v>All</v>
          </cell>
          <cell r="D8740" t="str">
            <v>PCT</v>
          </cell>
          <cell r="E8740" t="str">
            <v>Usage: Annual kwh&lt;5000</v>
          </cell>
          <cell r="F8740">
            <v>64.454300000000003</v>
          </cell>
          <cell r="G8740">
            <v>0.27268809999999999</v>
          </cell>
          <cell r="H8740">
            <v>0.33559420000000001</v>
          </cell>
          <cell r="I8740">
            <v>-0.12630060000000001</v>
          </cell>
          <cell r="J8740">
            <v>-5.1681199999999997E-2</v>
          </cell>
          <cell r="K8740">
            <v>0</v>
          </cell>
          <cell r="L8740">
            <v>5.1681199999999997E-2</v>
          </cell>
          <cell r="M8740">
            <v>0.12630060000000001</v>
          </cell>
          <cell r="N8740">
            <v>0.12630060000000001</v>
          </cell>
          <cell r="O8740">
            <v>1073</v>
          </cell>
        </row>
        <row r="8741">
          <cell r="A8741" t="str">
            <v>Residential</v>
          </cell>
          <cell r="B8741">
            <v>4</v>
          </cell>
          <cell r="C8741" t="str">
            <v>All</v>
          </cell>
          <cell r="D8741" t="str">
            <v>PCT</v>
          </cell>
          <cell r="E8741" t="str">
            <v>Usage: Annual kwh&lt;5000</v>
          </cell>
          <cell r="F8741">
            <v>63.329099999999997</v>
          </cell>
          <cell r="G8741">
            <v>0.26370510000000003</v>
          </cell>
          <cell r="H8741">
            <v>0.33428989999999997</v>
          </cell>
          <cell r="I8741">
            <v>-0.12600140000000001</v>
          </cell>
          <cell r="J8741">
            <v>-5.1558699999999999E-2</v>
          </cell>
          <cell r="K8741">
            <v>0</v>
          </cell>
          <cell r="L8741">
            <v>5.1558699999999999E-2</v>
          </cell>
          <cell r="M8741">
            <v>0.12600140000000001</v>
          </cell>
          <cell r="N8741">
            <v>0.12600140000000001</v>
          </cell>
          <cell r="O8741">
            <v>1073</v>
          </cell>
        </row>
        <row r="8742">
          <cell r="A8742" t="str">
            <v>Residential</v>
          </cell>
          <cell r="B8742">
            <v>5</v>
          </cell>
          <cell r="C8742" t="str">
            <v>All</v>
          </cell>
          <cell r="D8742" t="str">
            <v>PCT</v>
          </cell>
          <cell r="E8742" t="str">
            <v>Usage: Annual kwh&lt;5000</v>
          </cell>
          <cell r="F8742">
            <v>62.762799999999999</v>
          </cell>
          <cell r="G8742">
            <v>0.275339</v>
          </cell>
          <cell r="H8742">
            <v>0.3183956</v>
          </cell>
          <cell r="I8742">
            <v>-0.1265714</v>
          </cell>
          <cell r="J8742">
            <v>-5.1791999999999998E-2</v>
          </cell>
          <cell r="K8742">
            <v>0</v>
          </cell>
          <cell r="L8742">
            <v>5.1791999999999998E-2</v>
          </cell>
          <cell r="M8742">
            <v>0.1265714</v>
          </cell>
          <cell r="N8742">
            <v>0.1265714</v>
          </cell>
          <cell r="O8742">
            <v>1073</v>
          </cell>
        </row>
        <row r="8743">
          <cell r="A8743" t="str">
            <v>Residential</v>
          </cell>
          <cell r="B8743">
            <v>6</v>
          </cell>
          <cell r="C8743" t="str">
            <v>All</v>
          </cell>
          <cell r="D8743" t="str">
            <v>PCT</v>
          </cell>
          <cell r="E8743" t="str">
            <v>Usage: Annual kwh&lt;5000</v>
          </cell>
          <cell r="F8743">
            <v>62.423699999999997</v>
          </cell>
          <cell r="G8743">
            <v>0.27907310000000002</v>
          </cell>
          <cell r="H8743">
            <v>0.31189339999999999</v>
          </cell>
          <cell r="I8743">
            <v>-0.12631909999999999</v>
          </cell>
          <cell r="J8743">
            <v>-5.16888E-2</v>
          </cell>
          <cell r="K8743">
            <v>0</v>
          </cell>
          <cell r="L8743">
            <v>5.16888E-2</v>
          </cell>
          <cell r="M8743">
            <v>0.12631909999999999</v>
          </cell>
          <cell r="N8743">
            <v>0.12631909999999999</v>
          </cell>
          <cell r="O8743">
            <v>1073</v>
          </cell>
        </row>
        <row r="8744">
          <cell r="A8744" t="str">
            <v>Residential</v>
          </cell>
          <cell r="B8744">
            <v>7</v>
          </cell>
          <cell r="C8744" t="str">
            <v>All</v>
          </cell>
          <cell r="D8744" t="str">
            <v>PCT</v>
          </cell>
          <cell r="E8744" t="str">
            <v>Usage: Annual kwh&lt;5000</v>
          </cell>
          <cell r="F8744">
            <v>61.564100000000003</v>
          </cell>
          <cell r="G8744">
            <v>0.36103410000000002</v>
          </cell>
          <cell r="H8744">
            <v>0.38325550000000003</v>
          </cell>
          <cell r="I8744">
            <v>-0.1269139</v>
          </cell>
          <cell r="J8744">
            <v>-5.1932100000000002E-2</v>
          </cell>
          <cell r="K8744">
            <v>0</v>
          </cell>
          <cell r="L8744">
            <v>5.1932100000000002E-2</v>
          </cell>
          <cell r="M8744">
            <v>0.1269139</v>
          </cell>
          <cell r="N8744">
            <v>0.1269139</v>
          </cell>
          <cell r="O8744">
            <v>1073</v>
          </cell>
        </row>
        <row r="8745">
          <cell r="A8745" t="str">
            <v>Residential</v>
          </cell>
          <cell r="B8745">
            <v>8</v>
          </cell>
          <cell r="C8745" t="str">
            <v>All</v>
          </cell>
          <cell r="D8745" t="str">
            <v>PCT</v>
          </cell>
          <cell r="E8745" t="str">
            <v>Usage: Annual kwh&lt;5000</v>
          </cell>
          <cell r="F8745">
            <v>62.480699999999999</v>
          </cell>
          <cell r="G8745">
            <v>0.42777349999999997</v>
          </cell>
          <cell r="H8745">
            <v>0.47358869999999997</v>
          </cell>
          <cell r="I8745">
            <v>-0.1286803</v>
          </cell>
          <cell r="J8745">
            <v>-5.2655E-2</v>
          </cell>
          <cell r="K8745">
            <v>0</v>
          </cell>
          <cell r="L8745">
            <v>5.2655E-2</v>
          </cell>
          <cell r="M8745">
            <v>0.1286803</v>
          </cell>
          <cell r="N8745">
            <v>0.1286803</v>
          </cell>
          <cell r="O8745">
            <v>1073</v>
          </cell>
        </row>
        <row r="8746">
          <cell r="A8746" t="str">
            <v>Residential</v>
          </cell>
          <cell r="B8746">
            <v>9</v>
          </cell>
          <cell r="C8746" t="str">
            <v>All</v>
          </cell>
          <cell r="D8746" t="str">
            <v>PCT</v>
          </cell>
          <cell r="E8746" t="str">
            <v>Usage: Annual kwh&lt;5000</v>
          </cell>
          <cell r="F8746">
            <v>66.303600000000003</v>
          </cell>
          <cell r="G8746">
            <v>0.46339940000000002</v>
          </cell>
          <cell r="H8746">
            <v>0.47381479999999998</v>
          </cell>
          <cell r="I8746">
            <v>-0.1345942</v>
          </cell>
          <cell r="J8746">
            <v>-5.5074900000000003E-2</v>
          </cell>
          <cell r="K8746">
            <v>0</v>
          </cell>
          <cell r="L8746">
            <v>5.5074900000000003E-2</v>
          </cell>
          <cell r="M8746">
            <v>0.1345942</v>
          </cell>
          <cell r="N8746">
            <v>0.1345942</v>
          </cell>
          <cell r="O8746">
            <v>1073</v>
          </cell>
        </row>
        <row r="8747">
          <cell r="A8747" t="str">
            <v>Residential</v>
          </cell>
          <cell r="B8747">
            <v>10</v>
          </cell>
          <cell r="C8747" t="str">
            <v>All</v>
          </cell>
          <cell r="D8747" t="str">
            <v>PCT</v>
          </cell>
          <cell r="E8747" t="str">
            <v>Usage: Annual kwh&lt;5000</v>
          </cell>
          <cell r="F8747">
            <v>70.097700000000003</v>
          </cell>
          <cell r="G8747">
            <v>0.46652450000000001</v>
          </cell>
          <cell r="H8747">
            <v>0.35875390000000001</v>
          </cell>
          <cell r="I8747">
            <v>-0.1427996</v>
          </cell>
          <cell r="J8747">
            <v>-5.8432499999999998E-2</v>
          </cell>
          <cell r="K8747">
            <v>0</v>
          </cell>
          <cell r="L8747">
            <v>5.8432499999999998E-2</v>
          </cell>
          <cell r="M8747">
            <v>0.1427996</v>
          </cell>
          <cell r="N8747">
            <v>0.1427996</v>
          </cell>
          <cell r="O8747">
            <v>1073</v>
          </cell>
        </row>
        <row r="8748">
          <cell r="A8748" t="str">
            <v>Residential</v>
          </cell>
          <cell r="B8748">
            <v>11</v>
          </cell>
          <cell r="C8748" t="str">
            <v>All</v>
          </cell>
          <cell r="D8748" t="str">
            <v>PCT</v>
          </cell>
          <cell r="E8748" t="str">
            <v>Usage: Annual kwh&lt;5000</v>
          </cell>
          <cell r="F8748">
            <v>74.724500000000006</v>
          </cell>
          <cell r="G8748">
            <v>0.56017850000000002</v>
          </cell>
          <cell r="H8748">
            <v>0.4390521</v>
          </cell>
          <cell r="I8748">
            <v>-0.1434686</v>
          </cell>
          <cell r="J8748">
            <v>-5.87062E-2</v>
          </cell>
          <cell r="K8748">
            <v>0</v>
          </cell>
          <cell r="L8748">
            <v>5.87062E-2</v>
          </cell>
          <cell r="M8748">
            <v>0.1434686</v>
          </cell>
          <cell r="N8748">
            <v>0.1434686</v>
          </cell>
          <cell r="O8748">
            <v>1073</v>
          </cell>
        </row>
        <row r="8749">
          <cell r="A8749" t="str">
            <v>Residential</v>
          </cell>
          <cell r="B8749">
            <v>12</v>
          </cell>
          <cell r="C8749" t="str">
            <v>All</v>
          </cell>
          <cell r="D8749" t="str">
            <v>PCT</v>
          </cell>
          <cell r="E8749" t="str">
            <v>Usage: Annual kwh&lt;5000</v>
          </cell>
          <cell r="F8749">
            <v>79.300799999999995</v>
          </cell>
          <cell r="G8749">
            <v>0.58336069999999995</v>
          </cell>
          <cell r="H8749">
            <v>0.48043730000000001</v>
          </cell>
          <cell r="I8749">
            <v>-0.14780769999999999</v>
          </cell>
          <cell r="J8749">
            <v>-6.0481699999999999E-2</v>
          </cell>
          <cell r="K8749">
            <v>0</v>
          </cell>
          <cell r="L8749">
            <v>6.0481699999999999E-2</v>
          </cell>
          <cell r="M8749">
            <v>0.14780769999999999</v>
          </cell>
          <cell r="N8749">
            <v>0.14780769999999999</v>
          </cell>
          <cell r="O8749">
            <v>1073</v>
          </cell>
        </row>
        <row r="8750">
          <cell r="A8750" t="str">
            <v>Residential</v>
          </cell>
          <cell r="B8750">
            <v>13</v>
          </cell>
          <cell r="C8750" t="str">
            <v>All</v>
          </cell>
          <cell r="D8750" t="str">
            <v>PCT</v>
          </cell>
          <cell r="E8750" t="str">
            <v>Usage: Annual kwh&lt;5000</v>
          </cell>
          <cell r="F8750">
            <v>83.0518</v>
          </cell>
          <cell r="G8750">
            <v>0.51023269999999998</v>
          </cell>
          <cell r="H8750">
            <v>0.41581269999999998</v>
          </cell>
          <cell r="I8750">
            <v>-0.1476384</v>
          </cell>
          <cell r="J8750">
            <v>-6.0412399999999998E-2</v>
          </cell>
          <cell r="K8750">
            <v>0</v>
          </cell>
          <cell r="L8750">
            <v>6.0412399999999998E-2</v>
          </cell>
          <cell r="M8750">
            <v>0.1476384</v>
          </cell>
          <cell r="N8750">
            <v>0.1476384</v>
          </cell>
          <cell r="O8750">
            <v>1073</v>
          </cell>
        </row>
        <row r="8751">
          <cell r="A8751" t="str">
            <v>Residential</v>
          </cell>
          <cell r="B8751">
            <v>14</v>
          </cell>
          <cell r="C8751" t="str">
            <v>All</v>
          </cell>
          <cell r="D8751" t="str">
            <v>PCT</v>
          </cell>
          <cell r="E8751" t="str">
            <v>Usage: Annual kwh&lt;5000</v>
          </cell>
          <cell r="F8751">
            <v>86.255600000000001</v>
          </cell>
          <cell r="G8751">
            <v>0.61982250000000005</v>
          </cell>
          <cell r="H8751">
            <v>0.74784640000000002</v>
          </cell>
          <cell r="I8751">
            <v>-0.15531220000000001</v>
          </cell>
          <cell r="J8751">
            <v>-6.3552499999999998E-2</v>
          </cell>
          <cell r="K8751">
            <v>0</v>
          </cell>
          <cell r="L8751">
            <v>6.3552499999999998E-2</v>
          </cell>
          <cell r="M8751">
            <v>0.15531220000000001</v>
          </cell>
          <cell r="N8751">
            <v>0.15531220000000001</v>
          </cell>
          <cell r="O8751">
            <v>1073</v>
          </cell>
        </row>
        <row r="8752">
          <cell r="A8752" t="str">
            <v>Residential</v>
          </cell>
          <cell r="B8752">
            <v>15</v>
          </cell>
          <cell r="C8752" t="str">
            <v>All</v>
          </cell>
          <cell r="D8752" t="str">
            <v>PCT</v>
          </cell>
          <cell r="E8752" t="str">
            <v>Usage: Annual kwh&lt;5000</v>
          </cell>
          <cell r="F8752">
            <v>89.513900000000007</v>
          </cell>
          <cell r="G8752">
            <v>0.62537160000000003</v>
          </cell>
          <cell r="H8752">
            <v>0.81581720000000002</v>
          </cell>
          <cell r="I8752">
            <v>-0.1458624</v>
          </cell>
          <cell r="J8752">
            <v>-5.9685700000000001E-2</v>
          </cell>
          <cell r="K8752">
            <v>0</v>
          </cell>
          <cell r="L8752">
            <v>5.9685700000000001E-2</v>
          </cell>
          <cell r="M8752">
            <v>0.1458624</v>
          </cell>
          <cell r="N8752">
            <v>0.1458624</v>
          </cell>
          <cell r="O8752">
            <v>1073</v>
          </cell>
        </row>
        <row r="8753">
          <cell r="A8753" t="str">
            <v>Residential</v>
          </cell>
          <cell r="B8753">
            <v>16</v>
          </cell>
          <cell r="C8753" t="str">
            <v>All</v>
          </cell>
          <cell r="D8753" t="str">
            <v>PCT</v>
          </cell>
          <cell r="E8753" t="str">
            <v>Usage: Annual kwh&lt;5000</v>
          </cell>
          <cell r="F8753">
            <v>91.419499999999999</v>
          </cell>
          <cell r="G8753">
            <v>0.76000999999999996</v>
          </cell>
          <cell r="H8753">
            <v>0.78179310000000002</v>
          </cell>
          <cell r="I8753">
            <v>-0.1747223</v>
          </cell>
          <cell r="J8753">
            <v>-7.1495000000000003E-2</v>
          </cell>
          <cell r="K8753">
            <v>0</v>
          </cell>
          <cell r="L8753">
            <v>7.1495000000000003E-2</v>
          </cell>
          <cell r="M8753">
            <v>0.1747223</v>
          </cell>
          <cell r="N8753">
            <v>0.1747223</v>
          </cell>
          <cell r="O8753">
            <v>1073</v>
          </cell>
        </row>
        <row r="8754">
          <cell r="A8754" t="str">
            <v>Residential</v>
          </cell>
          <cell r="B8754">
            <v>17</v>
          </cell>
          <cell r="C8754" t="str">
            <v>All</v>
          </cell>
          <cell r="D8754" t="str">
            <v>PCT</v>
          </cell>
          <cell r="E8754" t="str">
            <v>Usage: Annual kwh&lt;5000</v>
          </cell>
          <cell r="F8754">
            <v>92.406599999999997</v>
          </cell>
          <cell r="G8754">
            <v>0.80769970000000002</v>
          </cell>
          <cell r="H8754">
            <v>0.85665599999999997</v>
          </cell>
          <cell r="I8754">
            <v>-0.17441889999999999</v>
          </cell>
          <cell r="J8754">
            <v>-7.1370799999999998E-2</v>
          </cell>
          <cell r="K8754">
            <v>0</v>
          </cell>
          <cell r="L8754">
            <v>7.1370799999999998E-2</v>
          </cell>
          <cell r="M8754">
            <v>0.17441889999999999</v>
          </cell>
          <cell r="N8754">
            <v>0.17441889999999999</v>
          </cell>
          <cell r="O8754">
            <v>1073</v>
          </cell>
        </row>
        <row r="8755">
          <cell r="A8755" t="str">
            <v>Residential</v>
          </cell>
          <cell r="B8755">
            <v>18</v>
          </cell>
          <cell r="C8755" t="str">
            <v>All</v>
          </cell>
          <cell r="D8755" t="str">
            <v>PCT</v>
          </cell>
          <cell r="E8755" t="str">
            <v>Usage: Annual kwh&lt;5000</v>
          </cell>
          <cell r="F8755">
            <v>91.05</v>
          </cell>
          <cell r="G8755">
            <v>1.0286219999999999</v>
          </cell>
          <cell r="H8755">
            <v>0.75968950000000002</v>
          </cell>
          <cell r="I8755">
            <v>-0.1774896</v>
          </cell>
          <cell r="J8755">
            <v>-7.2627300000000006E-2</v>
          </cell>
          <cell r="K8755">
            <v>0</v>
          </cell>
          <cell r="L8755">
            <v>7.2627300000000006E-2</v>
          </cell>
          <cell r="M8755">
            <v>0.1774896</v>
          </cell>
          <cell r="N8755">
            <v>0.1774896</v>
          </cell>
          <cell r="O8755">
            <v>1073</v>
          </cell>
        </row>
        <row r="8756">
          <cell r="A8756" t="str">
            <v>Residential</v>
          </cell>
          <cell r="B8756">
            <v>19</v>
          </cell>
          <cell r="C8756" t="str">
            <v>All</v>
          </cell>
          <cell r="D8756" t="str">
            <v>PCT</v>
          </cell>
          <cell r="E8756" t="str">
            <v>Usage: Annual kwh&lt;5000</v>
          </cell>
          <cell r="F8756">
            <v>88.784300000000002</v>
          </cell>
          <cell r="G8756">
            <v>1.046594</v>
          </cell>
          <cell r="H8756">
            <v>1.1254139999999999</v>
          </cell>
          <cell r="I8756">
            <v>-0.18209239999999999</v>
          </cell>
          <cell r="J8756">
            <v>-7.4510699999999999E-2</v>
          </cell>
          <cell r="K8756">
            <v>0</v>
          </cell>
          <cell r="L8756">
            <v>7.4510699999999999E-2</v>
          </cell>
          <cell r="M8756">
            <v>0.18209239999999999</v>
          </cell>
          <cell r="N8756">
            <v>0.18209239999999999</v>
          </cell>
          <cell r="O8756">
            <v>1073</v>
          </cell>
        </row>
        <row r="8757">
          <cell r="A8757" t="str">
            <v>Residential</v>
          </cell>
          <cell r="B8757">
            <v>20</v>
          </cell>
          <cell r="C8757" t="str">
            <v>All</v>
          </cell>
          <cell r="D8757" t="str">
            <v>PCT</v>
          </cell>
          <cell r="E8757" t="str">
            <v>Usage: Annual kwh&lt;5000</v>
          </cell>
          <cell r="F8757">
            <v>84.662199999999999</v>
          </cell>
          <cell r="G8757">
            <v>1.0533950000000001</v>
          </cell>
          <cell r="H8757">
            <v>1.3759330000000001</v>
          </cell>
          <cell r="I8757">
            <v>-0.17002400000000001</v>
          </cell>
          <cell r="J8757">
            <v>-6.9572400000000006E-2</v>
          </cell>
          <cell r="K8757">
            <v>0</v>
          </cell>
          <cell r="L8757">
            <v>6.9572400000000006E-2</v>
          </cell>
          <cell r="M8757">
            <v>0.17002400000000001</v>
          </cell>
          <cell r="N8757">
            <v>0.17002400000000001</v>
          </cell>
          <cell r="O8757">
            <v>1073</v>
          </cell>
        </row>
        <row r="8758">
          <cell r="A8758" t="str">
            <v>Residential</v>
          </cell>
          <cell r="B8758">
            <v>21</v>
          </cell>
          <cell r="C8758" t="str">
            <v>All</v>
          </cell>
          <cell r="D8758" t="str">
            <v>PCT</v>
          </cell>
          <cell r="E8758" t="str">
            <v>Usage: Annual kwh&lt;5000</v>
          </cell>
          <cell r="F8758">
            <v>80.284199999999998</v>
          </cell>
          <cell r="G8758">
            <v>0.82095340000000006</v>
          </cell>
          <cell r="H8758">
            <v>1.2626900000000001</v>
          </cell>
          <cell r="I8758">
            <v>-0.17132230000000001</v>
          </cell>
          <cell r="J8758">
            <v>-7.0103700000000005E-2</v>
          </cell>
          <cell r="K8758">
            <v>0</v>
          </cell>
          <cell r="L8758">
            <v>7.0103700000000005E-2</v>
          </cell>
          <cell r="M8758">
            <v>0.17132230000000001</v>
          </cell>
          <cell r="N8758">
            <v>0.17132230000000001</v>
          </cell>
          <cell r="O8758">
            <v>1073</v>
          </cell>
        </row>
        <row r="8759">
          <cell r="A8759" t="str">
            <v>Residential</v>
          </cell>
          <cell r="B8759">
            <v>22</v>
          </cell>
          <cell r="C8759" t="str">
            <v>All</v>
          </cell>
          <cell r="D8759" t="str">
            <v>PCT</v>
          </cell>
          <cell r="E8759" t="str">
            <v>Usage: Annual kwh&lt;5000</v>
          </cell>
          <cell r="F8759">
            <v>77.920299999999997</v>
          </cell>
          <cell r="G8759">
            <v>0.65892839999999997</v>
          </cell>
          <cell r="H8759">
            <v>1.1784589999999999</v>
          </cell>
          <cell r="I8759">
            <v>-0.14934310000000001</v>
          </cell>
          <cell r="J8759">
            <v>-6.1109999999999998E-2</v>
          </cell>
          <cell r="K8759">
            <v>0</v>
          </cell>
          <cell r="L8759">
            <v>6.1109999999999998E-2</v>
          </cell>
          <cell r="M8759">
            <v>0.14934310000000001</v>
          </cell>
          <cell r="N8759">
            <v>0.14934310000000001</v>
          </cell>
          <cell r="O8759">
            <v>1073</v>
          </cell>
        </row>
        <row r="8760">
          <cell r="A8760" t="str">
            <v>Residential</v>
          </cell>
          <cell r="B8760">
            <v>23</v>
          </cell>
          <cell r="C8760" t="str">
            <v>All</v>
          </cell>
          <cell r="D8760" t="str">
            <v>PCT</v>
          </cell>
          <cell r="E8760" t="str">
            <v>Usage: Annual kwh&lt;5000</v>
          </cell>
          <cell r="F8760">
            <v>75.576999999999998</v>
          </cell>
          <cell r="G8760">
            <v>0.53562940000000003</v>
          </cell>
          <cell r="H8760">
            <v>0.78635560000000004</v>
          </cell>
          <cell r="I8760">
            <v>-0.14130809999999999</v>
          </cell>
          <cell r="J8760">
            <v>-5.7822100000000001E-2</v>
          </cell>
          <cell r="K8760">
            <v>0</v>
          </cell>
          <cell r="L8760">
            <v>5.7822100000000001E-2</v>
          </cell>
          <cell r="M8760">
            <v>0.14130809999999999</v>
          </cell>
          <cell r="N8760">
            <v>0.14130809999999999</v>
          </cell>
          <cell r="O8760">
            <v>1073</v>
          </cell>
        </row>
        <row r="8761">
          <cell r="A8761" t="str">
            <v>Residential</v>
          </cell>
          <cell r="B8761">
            <v>24</v>
          </cell>
          <cell r="C8761" t="str">
            <v>All</v>
          </cell>
          <cell r="D8761" t="str">
            <v>PCT</v>
          </cell>
          <cell r="E8761" t="str">
            <v>Usage: Annual kwh&lt;5000</v>
          </cell>
          <cell r="F8761">
            <v>74.221500000000006</v>
          </cell>
          <cell r="G8761">
            <v>0.41984300000000002</v>
          </cell>
          <cell r="H8761">
            <v>0.57357000000000002</v>
          </cell>
          <cell r="I8761">
            <v>-0.13294539999999999</v>
          </cell>
          <cell r="J8761">
            <v>-5.4400200000000003E-2</v>
          </cell>
          <cell r="K8761">
            <v>0</v>
          </cell>
          <cell r="L8761">
            <v>5.4400200000000003E-2</v>
          </cell>
          <cell r="M8761">
            <v>0.13294539999999999</v>
          </cell>
          <cell r="N8761">
            <v>0.13294539999999999</v>
          </cell>
          <cell r="O8761">
            <v>1073</v>
          </cell>
        </row>
        <row r="8762">
          <cell r="A8762" t="str">
            <v>Residential</v>
          </cell>
          <cell r="B8762">
            <v>1</v>
          </cell>
          <cell r="C8762" t="str">
            <v>All</v>
          </cell>
          <cell r="D8762" t="str">
            <v>PCT</v>
          </cell>
          <cell r="E8762" t="str">
            <v>Usage: Annual kwh&gt;=40000</v>
          </cell>
          <cell r="F8762">
            <v>73.0107</v>
          </cell>
          <cell r="G8762">
            <v>1.486686</v>
          </cell>
          <cell r="H8762">
            <v>1.5731930000000001</v>
          </cell>
          <cell r="I8762">
            <v>-0.142322</v>
          </cell>
          <cell r="J8762">
            <v>-5.8236999999999997E-2</v>
          </cell>
          <cell r="K8762">
            <v>0</v>
          </cell>
          <cell r="L8762">
            <v>5.8236999999999997E-2</v>
          </cell>
          <cell r="M8762">
            <v>0.142322</v>
          </cell>
          <cell r="N8762">
            <v>0.142322</v>
          </cell>
          <cell r="O8762">
            <v>3207</v>
          </cell>
        </row>
        <row r="8763">
          <cell r="A8763" t="str">
            <v>Residential</v>
          </cell>
          <cell r="B8763">
            <v>2</v>
          </cell>
          <cell r="C8763" t="str">
            <v>All</v>
          </cell>
          <cell r="D8763" t="str">
            <v>PCT</v>
          </cell>
          <cell r="E8763" t="str">
            <v>Usage: Annual kwh&gt;=40000</v>
          </cell>
          <cell r="F8763">
            <v>71.625900000000001</v>
          </cell>
          <cell r="G8763">
            <v>1.3346560000000001</v>
          </cell>
          <cell r="H8763">
            <v>1.350376</v>
          </cell>
          <cell r="I8763">
            <v>-0.140655</v>
          </cell>
          <cell r="J8763">
            <v>-5.7554899999999999E-2</v>
          </cell>
          <cell r="K8763">
            <v>0</v>
          </cell>
          <cell r="L8763">
            <v>5.7554899999999999E-2</v>
          </cell>
          <cell r="M8763">
            <v>0.140655</v>
          </cell>
          <cell r="N8763">
            <v>0.140655</v>
          </cell>
          <cell r="O8763">
            <v>3207</v>
          </cell>
        </row>
        <row r="8764">
          <cell r="A8764" t="str">
            <v>Residential</v>
          </cell>
          <cell r="B8764">
            <v>3</v>
          </cell>
          <cell r="C8764" t="str">
            <v>All</v>
          </cell>
          <cell r="D8764" t="str">
            <v>PCT</v>
          </cell>
          <cell r="E8764" t="str">
            <v>Usage: Annual kwh&gt;=40000</v>
          </cell>
          <cell r="F8764">
            <v>69.840900000000005</v>
          </cell>
          <cell r="G8764">
            <v>1.2662450000000001</v>
          </cell>
          <cell r="H8764">
            <v>1.238612</v>
          </cell>
          <cell r="I8764">
            <v>-0.1392862</v>
          </cell>
          <cell r="J8764">
            <v>-5.6994799999999998E-2</v>
          </cell>
          <cell r="K8764">
            <v>0</v>
          </cell>
          <cell r="L8764">
            <v>5.6994799999999998E-2</v>
          </cell>
          <cell r="M8764">
            <v>0.1392862</v>
          </cell>
          <cell r="N8764">
            <v>0.1392862</v>
          </cell>
          <cell r="O8764">
            <v>3207</v>
          </cell>
        </row>
        <row r="8765">
          <cell r="A8765" t="str">
            <v>Residential</v>
          </cell>
          <cell r="B8765">
            <v>4</v>
          </cell>
          <cell r="C8765" t="str">
            <v>All</v>
          </cell>
          <cell r="D8765" t="str">
            <v>PCT</v>
          </cell>
          <cell r="E8765" t="str">
            <v>Usage: Annual kwh&gt;=40000</v>
          </cell>
          <cell r="F8765">
            <v>68.788499999999999</v>
          </cell>
          <cell r="G8765">
            <v>1.2355339999999999</v>
          </cell>
          <cell r="H8765">
            <v>1.188577</v>
          </cell>
          <cell r="I8765">
            <v>-0.13851430000000001</v>
          </cell>
          <cell r="J8765">
            <v>-5.6678899999999997E-2</v>
          </cell>
          <cell r="K8765">
            <v>0</v>
          </cell>
          <cell r="L8765">
            <v>5.6678899999999997E-2</v>
          </cell>
          <cell r="M8765">
            <v>0.13851430000000001</v>
          </cell>
          <cell r="N8765">
            <v>0.13851430000000001</v>
          </cell>
          <cell r="O8765">
            <v>3207</v>
          </cell>
        </row>
        <row r="8766">
          <cell r="A8766" t="str">
            <v>Residential</v>
          </cell>
          <cell r="B8766">
            <v>5</v>
          </cell>
          <cell r="C8766" t="str">
            <v>All</v>
          </cell>
          <cell r="D8766" t="str">
            <v>PCT</v>
          </cell>
          <cell r="E8766" t="str">
            <v>Usage: Annual kwh&gt;=40000</v>
          </cell>
          <cell r="F8766">
            <v>67.436199999999999</v>
          </cell>
          <cell r="G8766">
            <v>1.315153</v>
          </cell>
          <cell r="H8766">
            <v>1.337054</v>
          </cell>
          <cell r="I8766">
            <v>-0.13822619999999999</v>
          </cell>
          <cell r="J8766">
            <v>-5.6561E-2</v>
          </cell>
          <cell r="K8766">
            <v>0</v>
          </cell>
          <cell r="L8766">
            <v>5.6561E-2</v>
          </cell>
          <cell r="M8766">
            <v>0.13822619999999999</v>
          </cell>
          <cell r="N8766">
            <v>0.13822619999999999</v>
          </cell>
          <cell r="O8766">
            <v>3207</v>
          </cell>
        </row>
        <row r="8767">
          <cell r="A8767" t="str">
            <v>Residential</v>
          </cell>
          <cell r="B8767">
            <v>6</v>
          </cell>
          <cell r="C8767" t="str">
            <v>All</v>
          </cell>
          <cell r="D8767" t="str">
            <v>PCT</v>
          </cell>
          <cell r="E8767" t="str">
            <v>Usage: Annual kwh&gt;=40000</v>
          </cell>
          <cell r="F8767">
            <v>66.603499999999997</v>
          </cell>
          <cell r="G8767">
            <v>1.369974</v>
          </cell>
          <cell r="H8767">
            <v>1.39255</v>
          </cell>
          <cell r="I8767">
            <v>-0.1380209</v>
          </cell>
          <cell r="J8767">
            <v>-5.6476999999999999E-2</v>
          </cell>
          <cell r="K8767">
            <v>0</v>
          </cell>
          <cell r="L8767">
            <v>5.6476999999999999E-2</v>
          </cell>
          <cell r="M8767">
            <v>0.1380209</v>
          </cell>
          <cell r="N8767">
            <v>0.1380209</v>
          </cell>
          <cell r="O8767">
            <v>3207</v>
          </cell>
        </row>
        <row r="8768">
          <cell r="A8768" t="str">
            <v>Residential</v>
          </cell>
          <cell r="B8768">
            <v>7</v>
          </cell>
          <cell r="C8768" t="str">
            <v>All</v>
          </cell>
          <cell r="D8768" t="str">
            <v>PCT</v>
          </cell>
          <cell r="E8768" t="str">
            <v>Usage: Annual kwh&gt;=40000</v>
          </cell>
          <cell r="F8768">
            <v>65.505799999999994</v>
          </cell>
          <cell r="G8768">
            <v>1.4719450000000001</v>
          </cell>
          <cell r="H8768">
            <v>1.5010079999999999</v>
          </cell>
          <cell r="I8768">
            <v>-0.13856940000000001</v>
          </cell>
          <cell r="J8768">
            <v>-5.6701500000000002E-2</v>
          </cell>
          <cell r="K8768">
            <v>0</v>
          </cell>
          <cell r="L8768">
            <v>5.6701500000000002E-2</v>
          </cell>
          <cell r="M8768">
            <v>0.13856940000000001</v>
          </cell>
          <cell r="N8768">
            <v>0.13856940000000001</v>
          </cell>
          <cell r="O8768">
            <v>3207</v>
          </cell>
        </row>
        <row r="8769">
          <cell r="A8769" t="str">
            <v>Residential</v>
          </cell>
          <cell r="B8769">
            <v>8</v>
          </cell>
          <cell r="C8769" t="str">
            <v>All</v>
          </cell>
          <cell r="D8769" t="str">
            <v>PCT</v>
          </cell>
          <cell r="E8769" t="str">
            <v>Usage: Annual kwh&gt;=40000</v>
          </cell>
          <cell r="F8769">
            <v>66.228200000000001</v>
          </cell>
          <cell r="G8769">
            <v>1.5268630000000001</v>
          </cell>
          <cell r="H8769">
            <v>1.3938539999999999</v>
          </cell>
          <cell r="I8769">
            <v>-0.1400082</v>
          </cell>
          <cell r="J8769">
            <v>-5.7290199999999999E-2</v>
          </cell>
          <cell r="K8769">
            <v>0</v>
          </cell>
          <cell r="L8769">
            <v>5.7290199999999999E-2</v>
          </cell>
          <cell r="M8769">
            <v>0.1400082</v>
          </cell>
          <cell r="N8769">
            <v>0.1400082</v>
          </cell>
          <cell r="O8769">
            <v>3207</v>
          </cell>
        </row>
        <row r="8770">
          <cell r="A8770" t="str">
            <v>Residential</v>
          </cell>
          <cell r="B8770">
            <v>9</v>
          </cell>
          <cell r="C8770" t="str">
            <v>All</v>
          </cell>
          <cell r="D8770" t="str">
            <v>PCT</v>
          </cell>
          <cell r="E8770" t="str">
            <v>Usage: Annual kwh&gt;=40000</v>
          </cell>
          <cell r="F8770">
            <v>69.744500000000002</v>
          </cell>
          <cell r="G8770">
            <v>1.4469069999999999</v>
          </cell>
          <cell r="H8770">
            <v>1.4946120000000001</v>
          </cell>
          <cell r="I8770">
            <v>-0.14221500000000001</v>
          </cell>
          <cell r="J8770">
            <v>-5.81932E-2</v>
          </cell>
          <cell r="K8770">
            <v>0</v>
          </cell>
          <cell r="L8770">
            <v>5.81932E-2</v>
          </cell>
          <cell r="M8770">
            <v>0.14221500000000001</v>
          </cell>
          <cell r="N8770">
            <v>0.14221500000000001</v>
          </cell>
          <cell r="O8770">
            <v>3207</v>
          </cell>
        </row>
        <row r="8771">
          <cell r="A8771" t="str">
            <v>Residential</v>
          </cell>
          <cell r="B8771">
            <v>10</v>
          </cell>
          <cell r="C8771" t="str">
            <v>All</v>
          </cell>
          <cell r="D8771" t="str">
            <v>PCT</v>
          </cell>
          <cell r="E8771" t="str">
            <v>Usage: Annual kwh&gt;=40000</v>
          </cell>
          <cell r="F8771">
            <v>74.631299999999996</v>
          </cell>
          <cell r="G8771">
            <v>1.549922</v>
          </cell>
          <cell r="H8771">
            <v>1.400949</v>
          </cell>
          <cell r="I8771">
            <v>-0.14513280000000001</v>
          </cell>
          <cell r="J8771">
            <v>-5.9387200000000001E-2</v>
          </cell>
          <cell r="K8771">
            <v>0</v>
          </cell>
          <cell r="L8771">
            <v>5.9387200000000001E-2</v>
          </cell>
          <cell r="M8771">
            <v>0.14513280000000001</v>
          </cell>
          <cell r="N8771">
            <v>0.14513280000000001</v>
          </cell>
          <cell r="O8771">
            <v>3207</v>
          </cell>
        </row>
        <row r="8772">
          <cell r="A8772" t="str">
            <v>Residential</v>
          </cell>
          <cell r="B8772">
            <v>11</v>
          </cell>
          <cell r="C8772" t="str">
            <v>All</v>
          </cell>
          <cell r="D8772" t="str">
            <v>PCT</v>
          </cell>
          <cell r="E8772" t="str">
            <v>Usage: Annual kwh&gt;=40000</v>
          </cell>
          <cell r="F8772">
            <v>79.508899999999997</v>
          </cell>
          <cell r="G8772">
            <v>1.594552</v>
          </cell>
          <cell r="H8772">
            <v>1.7042170000000001</v>
          </cell>
          <cell r="I8772">
            <v>-0.1461509</v>
          </cell>
          <cell r="J8772">
            <v>-5.9803799999999997E-2</v>
          </cell>
          <cell r="K8772">
            <v>0</v>
          </cell>
          <cell r="L8772">
            <v>5.9803799999999997E-2</v>
          </cell>
          <cell r="M8772">
            <v>0.1461509</v>
          </cell>
          <cell r="N8772">
            <v>0.1461509</v>
          </cell>
          <cell r="O8772">
            <v>3207</v>
          </cell>
        </row>
        <row r="8773">
          <cell r="A8773" t="str">
            <v>Residential</v>
          </cell>
          <cell r="B8773">
            <v>12</v>
          </cell>
          <cell r="C8773" t="str">
            <v>All</v>
          </cell>
          <cell r="D8773" t="str">
            <v>PCT</v>
          </cell>
          <cell r="E8773" t="str">
            <v>Usage: Annual kwh&gt;=40000</v>
          </cell>
          <cell r="F8773">
            <v>83.973100000000002</v>
          </cell>
          <cell r="G8773">
            <v>1.8119339999999999</v>
          </cell>
          <cell r="H8773">
            <v>1.8398669999999999</v>
          </cell>
          <cell r="I8773">
            <v>-0.14536489999999999</v>
          </cell>
          <cell r="J8773">
            <v>-5.9482199999999999E-2</v>
          </cell>
          <cell r="K8773">
            <v>0</v>
          </cell>
          <cell r="L8773">
            <v>5.9482199999999999E-2</v>
          </cell>
          <cell r="M8773">
            <v>0.14536489999999999</v>
          </cell>
          <cell r="N8773">
            <v>0.14536489999999999</v>
          </cell>
          <cell r="O8773">
            <v>3207</v>
          </cell>
        </row>
        <row r="8774">
          <cell r="A8774" t="str">
            <v>Residential</v>
          </cell>
          <cell r="B8774">
            <v>13</v>
          </cell>
          <cell r="C8774" t="str">
            <v>All</v>
          </cell>
          <cell r="D8774" t="str">
            <v>PCT</v>
          </cell>
          <cell r="E8774" t="str">
            <v>Usage: Annual kwh&gt;=40000</v>
          </cell>
          <cell r="F8774">
            <v>87.467799999999997</v>
          </cell>
          <cell r="G8774">
            <v>2.159157</v>
          </cell>
          <cell r="H8774">
            <v>2.1220970000000001</v>
          </cell>
          <cell r="I8774">
            <v>-0.1493932</v>
          </cell>
          <cell r="J8774">
            <v>-6.1130499999999997E-2</v>
          </cell>
          <cell r="K8774">
            <v>0</v>
          </cell>
          <cell r="L8774">
            <v>6.1130499999999997E-2</v>
          </cell>
          <cell r="M8774">
            <v>0.1493932</v>
          </cell>
          <cell r="N8774">
            <v>0.1493932</v>
          </cell>
          <cell r="O8774">
            <v>3207</v>
          </cell>
        </row>
        <row r="8775">
          <cell r="A8775" t="str">
            <v>Residential</v>
          </cell>
          <cell r="B8775">
            <v>14</v>
          </cell>
          <cell r="C8775" t="str">
            <v>All</v>
          </cell>
          <cell r="D8775" t="str">
            <v>PCT</v>
          </cell>
          <cell r="E8775" t="str">
            <v>Usage: Annual kwh&gt;=40000</v>
          </cell>
          <cell r="F8775">
            <v>90.925700000000006</v>
          </cell>
          <cell r="G8775">
            <v>2.551803</v>
          </cell>
          <cell r="H8775">
            <v>2.482898</v>
          </cell>
          <cell r="I8775">
            <v>-0.1512204</v>
          </cell>
          <cell r="J8775">
            <v>-6.1878200000000001E-2</v>
          </cell>
          <cell r="K8775">
            <v>0</v>
          </cell>
          <cell r="L8775">
            <v>6.1878200000000001E-2</v>
          </cell>
          <cell r="M8775">
            <v>0.1512204</v>
          </cell>
          <cell r="N8775">
            <v>0.1512204</v>
          </cell>
          <cell r="O8775">
            <v>3207</v>
          </cell>
        </row>
        <row r="8776">
          <cell r="A8776" t="str">
            <v>Residential</v>
          </cell>
          <cell r="B8776">
            <v>15</v>
          </cell>
          <cell r="C8776" t="str">
            <v>All</v>
          </cell>
          <cell r="D8776" t="str">
            <v>PCT</v>
          </cell>
          <cell r="E8776" t="str">
            <v>Usage: Annual kwh&gt;=40000</v>
          </cell>
          <cell r="F8776">
            <v>93.880499999999998</v>
          </cell>
          <cell r="G8776">
            <v>2.8502649999999998</v>
          </cell>
          <cell r="H8776">
            <v>2.8186309999999999</v>
          </cell>
          <cell r="I8776">
            <v>-0.151474</v>
          </cell>
          <cell r="J8776">
            <v>-6.1981899999999999E-2</v>
          </cell>
          <cell r="K8776">
            <v>0</v>
          </cell>
          <cell r="L8776">
            <v>6.1981899999999999E-2</v>
          </cell>
          <cell r="M8776">
            <v>0.151474</v>
          </cell>
          <cell r="N8776">
            <v>0.151474</v>
          </cell>
          <cell r="O8776">
            <v>3207</v>
          </cell>
        </row>
        <row r="8777">
          <cell r="A8777" t="str">
            <v>Residential</v>
          </cell>
          <cell r="B8777">
            <v>16</v>
          </cell>
          <cell r="C8777" t="str">
            <v>All</v>
          </cell>
          <cell r="D8777" t="str">
            <v>PCT</v>
          </cell>
          <cell r="E8777" t="str">
            <v>Usage: Annual kwh&gt;=40000</v>
          </cell>
          <cell r="F8777">
            <v>95.966499999999996</v>
          </cell>
          <cell r="G8777">
            <v>3.2723930000000001</v>
          </cell>
          <cell r="H8777">
            <v>3.3679969999999999</v>
          </cell>
          <cell r="I8777">
            <v>-0.15267169999999999</v>
          </cell>
          <cell r="J8777">
            <v>-6.2472E-2</v>
          </cell>
          <cell r="K8777">
            <v>0</v>
          </cell>
          <cell r="L8777">
            <v>6.2472E-2</v>
          </cell>
          <cell r="M8777">
            <v>0.15267169999999999</v>
          </cell>
          <cell r="N8777">
            <v>0.15267169999999999</v>
          </cell>
          <cell r="O8777">
            <v>3207</v>
          </cell>
        </row>
        <row r="8778">
          <cell r="A8778" t="str">
            <v>Residential</v>
          </cell>
          <cell r="B8778">
            <v>17</v>
          </cell>
          <cell r="C8778" t="str">
            <v>All</v>
          </cell>
          <cell r="D8778" t="str">
            <v>PCT</v>
          </cell>
          <cell r="E8778" t="str">
            <v>Usage: Annual kwh&gt;=40000</v>
          </cell>
          <cell r="F8778">
            <v>97.076499999999996</v>
          </cell>
          <cell r="G8778">
            <v>3.647389</v>
          </cell>
          <cell r="H8778">
            <v>3.4158409999999999</v>
          </cell>
          <cell r="I8778">
            <v>-0.1533564</v>
          </cell>
          <cell r="J8778">
            <v>-6.2752199999999994E-2</v>
          </cell>
          <cell r="K8778">
            <v>0</v>
          </cell>
          <cell r="L8778">
            <v>6.2752199999999994E-2</v>
          </cell>
          <cell r="M8778">
            <v>0.1533564</v>
          </cell>
          <cell r="N8778">
            <v>0.1533564</v>
          </cell>
          <cell r="O8778">
            <v>3207</v>
          </cell>
        </row>
        <row r="8779">
          <cell r="A8779" t="str">
            <v>Residential</v>
          </cell>
          <cell r="B8779">
            <v>18</v>
          </cell>
          <cell r="C8779" t="str">
            <v>All</v>
          </cell>
          <cell r="D8779" t="str">
            <v>PCT</v>
          </cell>
          <cell r="E8779" t="str">
            <v>Usage: Annual kwh&gt;=40000</v>
          </cell>
          <cell r="F8779">
            <v>96.754099999999994</v>
          </cell>
          <cell r="G8779">
            <v>4.0121760000000002</v>
          </cell>
          <cell r="H8779">
            <v>3.5888779999999998</v>
          </cell>
          <cell r="I8779">
            <v>-0.1582751</v>
          </cell>
          <cell r="J8779">
            <v>-6.47649E-2</v>
          </cell>
          <cell r="K8779">
            <v>0</v>
          </cell>
          <cell r="L8779">
            <v>6.47649E-2</v>
          </cell>
          <cell r="M8779">
            <v>0.1582751</v>
          </cell>
          <cell r="N8779">
            <v>0.1582751</v>
          </cell>
          <cell r="O8779">
            <v>3207</v>
          </cell>
        </row>
        <row r="8780">
          <cell r="A8780" t="str">
            <v>Residential</v>
          </cell>
          <cell r="B8780">
            <v>19</v>
          </cell>
          <cell r="C8780" t="str">
            <v>All</v>
          </cell>
          <cell r="D8780" t="str">
            <v>PCT</v>
          </cell>
          <cell r="E8780" t="str">
            <v>Usage: Annual kwh&gt;=40000</v>
          </cell>
          <cell r="F8780">
            <v>94.747200000000007</v>
          </cell>
          <cell r="G8780">
            <v>4.0443939999999996</v>
          </cell>
          <cell r="H8780">
            <v>3.5563280000000002</v>
          </cell>
          <cell r="I8780">
            <v>-0.1575783</v>
          </cell>
          <cell r="J8780">
            <v>-6.4479800000000004E-2</v>
          </cell>
          <cell r="K8780">
            <v>0</v>
          </cell>
          <cell r="L8780">
            <v>6.4479800000000004E-2</v>
          </cell>
          <cell r="M8780">
            <v>0.1575783</v>
          </cell>
          <cell r="N8780">
            <v>0.1575783</v>
          </cell>
          <cell r="O8780">
            <v>3207</v>
          </cell>
        </row>
        <row r="8781">
          <cell r="A8781" t="str">
            <v>Residential</v>
          </cell>
          <cell r="B8781">
            <v>20</v>
          </cell>
          <cell r="C8781" t="str">
            <v>All</v>
          </cell>
          <cell r="D8781" t="str">
            <v>PCT</v>
          </cell>
          <cell r="E8781" t="str">
            <v>Usage: Annual kwh&gt;=40000</v>
          </cell>
          <cell r="F8781">
            <v>91.861900000000006</v>
          </cell>
          <cell r="G8781">
            <v>3.923578</v>
          </cell>
          <cell r="H8781">
            <v>4.355289</v>
          </cell>
          <cell r="I8781">
            <v>-0.1615394</v>
          </cell>
          <cell r="J8781">
            <v>-6.6100599999999995E-2</v>
          </cell>
          <cell r="K8781">
            <v>0</v>
          </cell>
          <cell r="L8781">
            <v>6.6100599999999995E-2</v>
          </cell>
          <cell r="M8781">
            <v>0.1615394</v>
          </cell>
          <cell r="N8781">
            <v>0.1615394</v>
          </cell>
          <cell r="O8781">
            <v>3207</v>
          </cell>
        </row>
        <row r="8782">
          <cell r="A8782" t="str">
            <v>Residential</v>
          </cell>
          <cell r="B8782">
            <v>21</v>
          </cell>
          <cell r="C8782" t="str">
            <v>All</v>
          </cell>
          <cell r="D8782" t="str">
            <v>PCT</v>
          </cell>
          <cell r="E8782" t="str">
            <v>Usage: Annual kwh&gt;=40000</v>
          </cell>
          <cell r="F8782">
            <v>87.472300000000004</v>
          </cell>
          <cell r="G8782">
            <v>3.604832</v>
          </cell>
          <cell r="H8782">
            <v>3.981385</v>
          </cell>
          <cell r="I8782">
            <v>-0.15661710000000001</v>
          </cell>
          <cell r="J8782">
            <v>-6.4086400000000002E-2</v>
          </cell>
          <cell r="K8782">
            <v>0</v>
          </cell>
          <cell r="L8782">
            <v>6.4086400000000002E-2</v>
          </cell>
          <cell r="M8782">
            <v>0.15661710000000001</v>
          </cell>
          <cell r="N8782">
            <v>0.15661710000000001</v>
          </cell>
          <cell r="O8782">
            <v>3207</v>
          </cell>
        </row>
        <row r="8783">
          <cell r="A8783" t="str">
            <v>Residential</v>
          </cell>
          <cell r="B8783">
            <v>22</v>
          </cell>
          <cell r="C8783" t="str">
            <v>All</v>
          </cell>
          <cell r="D8783" t="str">
            <v>PCT</v>
          </cell>
          <cell r="E8783" t="str">
            <v>Usage: Annual kwh&gt;=40000</v>
          </cell>
          <cell r="F8783">
            <v>84.468800000000002</v>
          </cell>
          <cell r="G8783">
            <v>3.1617790000000001</v>
          </cell>
          <cell r="H8783">
            <v>3.146099</v>
          </cell>
          <cell r="I8783">
            <v>-0.1587903</v>
          </cell>
          <cell r="J8783">
            <v>-6.4975699999999997E-2</v>
          </cell>
          <cell r="K8783">
            <v>0</v>
          </cell>
          <cell r="L8783">
            <v>6.4975699999999997E-2</v>
          </cell>
          <cell r="M8783">
            <v>0.1587903</v>
          </cell>
          <cell r="N8783">
            <v>0.1587903</v>
          </cell>
          <cell r="O8783">
            <v>3207</v>
          </cell>
        </row>
        <row r="8784">
          <cell r="A8784" t="str">
            <v>Residential</v>
          </cell>
          <cell r="B8784">
            <v>23</v>
          </cell>
          <cell r="C8784" t="str">
            <v>All</v>
          </cell>
          <cell r="D8784" t="str">
            <v>PCT</v>
          </cell>
          <cell r="E8784" t="str">
            <v>Usage: Annual kwh&gt;=40000</v>
          </cell>
          <cell r="F8784">
            <v>81.300700000000006</v>
          </cell>
          <cell r="G8784">
            <v>2.4738889999999998</v>
          </cell>
          <cell r="H8784">
            <v>2.4556490000000002</v>
          </cell>
          <cell r="I8784">
            <v>-0.15651860000000001</v>
          </cell>
          <cell r="J8784">
            <v>-6.4046099999999995E-2</v>
          </cell>
          <cell r="K8784">
            <v>0</v>
          </cell>
          <cell r="L8784">
            <v>6.4046099999999995E-2</v>
          </cell>
          <cell r="M8784">
            <v>0.15651860000000001</v>
          </cell>
          <cell r="N8784">
            <v>0.15651860000000001</v>
          </cell>
          <cell r="O8784">
            <v>3207</v>
          </cell>
        </row>
        <row r="8785">
          <cell r="A8785" t="str">
            <v>Residential</v>
          </cell>
          <cell r="B8785">
            <v>24</v>
          </cell>
          <cell r="C8785" t="str">
            <v>All</v>
          </cell>
          <cell r="D8785" t="str">
            <v>PCT</v>
          </cell>
          <cell r="E8785" t="str">
            <v>Usage: Annual kwh&gt;=40000</v>
          </cell>
          <cell r="F8785">
            <v>79.075500000000005</v>
          </cell>
          <cell r="G8785">
            <v>1.9602170000000001</v>
          </cell>
          <cell r="H8785">
            <v>1.872566</v>
          </cell>
          <cell r="I8785">
            <v>-0.1507281</v>
          </cell>
          <cell r="J8785">
            <v>-6.1676700000000001E-2</v>
          </cell>
          <cell r="K8785">
            <v>0</v>
          </cell>
          <cell r="L8785">
            <v>6.1676700000000001E-2</v>
          </cell>
          <cell r="M8785">
            <v>0.1507281</v>
          </cell>
          <cell r="N8785">
            <v>0.1507281</v>
          </cell>
          <cell r="O8785">
            <v>3207</v>
          </cell>
        </row>
        <row r="8786">
          <cell r="A8786" t="str">
            <v>Residential</v>
          </cell>
          <cell r="B8786">
            <v>1</v>
          </cell>
          <cell r="C8786" t="str">
            <v>All</v>
          </cell>
          <cell r="D8786" t="str">
            <v>Switch</v>
          </cell>
          <cell r="E8786" t="str">
            <v>ACs per customer: 1</v>
          </cell>
          <cell r="F8786">
            <v>69.021799999999999</v>
          </cell>
          <cell r="G8786">
            <v>0.64174260000000005</v>
          </cell>
          <cell r="H8786">
            <v>0.69738049999999996</v>
          </cell>
          <cell r="I8786">
            <v>-2.12351E-2</v>
          </cell>
          <cell r="J8786">
            <v>-8.6891999999999994E-3</v>
          </cell>
          <cell r="K8786">
            <v>0</v>
          </cell>
          <cell r="L8786">
            <v>8.6891999999999994E-3</v>
          </cell>
          <cell r="M8786">
            <v>2.12351E-2</v>
          </cell>
          <cell r="N8786">
            <v>2.12351E-2</v>
          </cell>
          <cell r="O8786">
            <v>75228</v>
          </cell>
        </row>
        <row r="8787">
          <cell r="A8787" t="str">
            <v>Residential</v>
          </cell>
          <cell r="B8787">
            <v>2</v>
          </cell>
          <cell r="C8787" t="str">
            <v>All</v>
          </cell>
          <cell r="D8787" t="str">
            <v>Switch</v>
          </cell>
          <cell r="E8787" t="str">
            <v>ACs per customer: 1</v>
          </cell>
          <cell r="F8787">
            <v>67.289000000000001</v>
          </cell>
          <cell r="G8787">
            <v>0.56361340000000004</v>
          </cell>
          <cell r="H8787">
            <v>0.5920763</v>
          </cell>
          <cell r="I8787">
            <v>-2.10429E-2</v>
          </cell>
          <cell r="J8787">
            <v>-8.6105999999999995E-3</v>
          </cell>
          <cell r="K8787">
            <v>0</v>
          </cell>
          <cell r="L8787">
            <v>8.6105999999999995E-3</v>
          </cell>
          <cell r="M8787">
            <v>2.10429E-2</v>
          </cell>
          <cell r="N8787">
            <v>2.10429E-2</v>
          </cell>
          <cell r="O8787">
            <v>75228</v>
          </cell>
        </row>
        <row r="8788">
          <cell r="A8788" t="str">
            <v>Residential</v>
          </cell>
          <cell r="B8788">
            <v>3</v>
          </cell>
          <cell r="C8788" t="str">
            <v>All</v>
          </cell>
          <cell r="D8788" t="str">
            <v>Switch</v>
          </cell>
          <cell r="E8788" t="str">
            <v>ACs per customer: 1</v>
          </cell>
          <cell r="F8788">
            <v>65.860799999999998</v>
          </cell>
          <cell r="G8788">
            <v>0.51658729999999997</v>
          </cell>
          <cell r="H8788">
            <v>0.54290380000000005</v>
          </cell>
          <cell r="I8788">
            <v>-2.0866800000000001E-2</v>
          </cell>
          <cell r="J8788">
            <v>-8.5384999999999992E-3</v>
          </cell>
          <cell r="K8788">
            <v>0</v>
          </cell>
          <cell r="L8788">
            <v>8.5384999999999992E-3</v>
          </cell>
          <cell r="M8788">
            <v>2.0866800000000001E-2</v>
          </cell>
          <cell r="N8788">
            <v>2.0866800000000001E-2</v>
          </cell>
          <cell r="O8788">
            <v>75228</v>
          </cell>
        </row>
        <row r="8789">
          <cell r="A8789" t="str">
            <v>Residential</v>
          </cell>
          <cell r="B8789">
            <v>4</v>
          </cell>
          <cell r="C8789" t="str">
            <v>All</v>
          </cell>
          <cell r="D8789" t="str">
            <v>Switch</v>
          </cell>
          <cell r="E8789" t="str">
            <v>ACs per customer: 1</v>
          </cell>
          <cell r="F8789">
            <v>64.904200000000003</v>
          </cell>
          <cell r="G8789">
            <v>0.5011892</v>
          </cell>
          <cell r="H8789">
            <v>0.50958110000000001</v>
          </cell>
          <cell r="I8789">
            <v>-2.0900800000000001E-2</v>
          </cell>
          <cell r="J8789">
            <v>-8.5523999999999999E-3</v>
          </cell>
          <cell r="K8789">
            <v>0</v>
          </cell>
          <cell r="L8789">
            <v>8.5523999999999999E-3</v>
          </cell>
          <cell r="M8789">
            <v>2.0900800000000001E-2</v>
          </cell>
          <cell r="N8789">
            <v>2.0900800000000001E-2</v>
          </cell>
          <cell r="O8789">
            <v>75228</v>
          </cell>
        </row>
        <row r="8790">
          <cell r="A8790" t="str">
            <v>Residential</v>
          </cell>
          <cell r="B8790">
            <v>5</v>
          </cell>
          <cell r="C8790" t="str">
            <v>All</v>
          </cell>
          <cell r="D8790" t="str">
            <v>Switch</v>
          </cell>
          <cell r="E8790" t="str">
            <v>ACs per customer: 1</v>
          </cell>
          <cell r="F8790">
            <v>64.120500000000007</v>
          </cell>
          <cell r="G8790">
            <v>0.4938323</v>
          </cell>
          <cell r="H8790">
            <v>0.51303710000000002</v>
          </cell>
          <cell r="I8790">
            <v>-2.07911E-2</v>
          </cell>
          <cell r="J8790">
            <v>-8.5074999999999994E-3</v>
          </cell>
          <cell r="K8790">
            <v>0</v>
          </cell>
          <cell r="L8790">
            <v>8.5074999999999994E-3</v>
          </cell>
          <cell r="M8790">
            <v>2.07911E-2</v>
          </cell>
          <cell r="N8790">
            <v>2.07911E-2</v>
          </cell>
          <cell r="O8790">
            <v>75228</v>
          </cell>
        </row>
        <row r="8791">
          <cell r="A8791" t="str">
            <v>Residential</v>
          </cell>
          <cell r="B8791">
            <v>6</v>
          </cell>
          <cell r="C8791" t="str">
            <v>All</v>
          </cell>
          <cell r="D8791" t="str">
            <v>Switch</v>
          </cell>
          <cell r="E8791" t="str">
            <v>ACs per customer: 1</v>
          </cell>
          <cell r="F8791">
            <v>63.561100000000003</v>
          </cell>
          <cell r="G8791">
            <v>0.54523569999999999</v>
          </cell>
          <cell r="H8791">
            <v>0.57368680000000005</v>
          </cell>
          <cell r="I8791">
            <v>-2.0816299999999999E-2</v>
          </cell>
          <cell r="J8791">
            <v>-8.5179000000000001E-3</v>
          </cell>
          <cell r="K8791">
            <v>0</v>
          </cell>
          <cell r="L8791">
            <v>8.5179000000000001E-3</v>
          </cell>
          <cell r="M8791">
            <v>2.0816299999999999E-2</v>
          </cell>
          <cell r="N8791">
            <v>2.0816299999999999E-2</v>
          </cell>
          <cell r="O8791">
            <v>75228</v>
          </cell>
        </row>
        <row r="8792">
          <cell r="A8792" t="str">
            <v>Residential</v>
          </cell>
          <cell r="B8792">
            <v>7</v>
          </cell>
          <cell r="C8792" t="str">
            <v>All</v>
          </cell>
          <cell r="D8792" t="str">
            <v>Switch</v>
          </cell>
          <cell r="E8792" t="str">
            <v>ACs per customer: 1</v>
          </cell>
          <cell r="F8792">
            <v>62.646700000000003</v>
          </cell>
          <cell r="G8792">
            <v>0.66730809999999996</v>
          </cell>
          <cell r="H8792">
            <v>0.70292220000000005</v>
          </cell>
          <cell r="I8792">
            <v>-2.09015E-2</v>
          </cell>
          <cell r="J8792">
            <v>-8.5526999999999999E-3</v>
          </cell>
          <cell r="K8792">
            <v>0</v>
          </cell>
          <cell r="L8792">
            <v>8.5526999999999999E-3</v>
          </cell>
          <cell r="M8792">
            <v>2.09015E-2</v>
          </cell>
          <cell r="N8792">
            <v>2.09015E-2</v>
          </cell>
          <cell r="O8792">
            <v>75228</v>
          </cell>
        </row>
        <row r="8793">
          <cell r="A8793" t="str">
            <v>Residential</v>
          </cell>
          <cell r="B8793">
            <v>8</v>
          </cell>
          <cell r="C8793" t="str">
            <v>All</v>
          </cell>
          <cell r="D8793" t="str">
            <v>Switch</v>
          </cell>
          <cell r="E8793" t="str">
            <v>ACs per customer: 1</v>
          </cell>
          <cell r="F8793">
            <v>63.735799999999998</v>
          </cell>
          <cell r="G8793">
            <v>0.73720859999999999</v>
          </cell>
          <cell r="H8793">
            <v>0.76257779999999997</v>
          </cell>
          <cell r="I8793">
            <v>-2.1070499999999999E-2</v>
          </cell>
          <cell r="J8793">
            <v>-8.6219E-3</v>
          </cell>
          <cell r="K8793">
            <v>0</v>
          </cell>
          <cell r="L8793">
            <v>8.6219E-3</v>
          </cell>
          <cell r="M8793">
            <v>2.1070499999999999E-2</v>
          </cell>
          <cell r="N8793">
            <v>2.1070499999999999E-2</v>
          </cell>
          <cell r="O8793">
            <v>75228</v>
          </cell>
        </row>
        <row r="8794">
          <cell r="A8794" t="str">
            <v>Residential</v>
          </cell>
          <cell r="B8794">
            <v>9</v>
          </cell>
          <cell r="C8794" t="str">
            <v>All</v>
          </cell>
          <cell r="D8794" t="str">
            <v>Switch</v>
          </cell>
          <cell r="E8794" t="str">
            <v>ACs per customer: 1</v>
          </cell>
          <cell r="F8794">
            <v>68.041799999999995</v>
          </cell>
          <cell r="G8794">
            <v>0.70427479999999998</v>
          </cell>
          <cell r="H8794">
            <v>0.72379249999999995</v>
          </cell>
          <cell r="I8794">
            <v>-2.1358599999999998E-2</v>
          </cell>
          <cell r="J8794">
            <v>-8.7398000000000007E-3</v>
          </cell>
          <cell r="K8794">
            <v>0</v>
          </cell>
          <cell r="L8794">
            <v>8.7398000000000007E-3</v>
          </cell>
          <cell r="M8794">
            <v>2.1358599999999998E-2</v>
          </cell>
          <cell r="N8794">
            <v>2.1358599999999998E-2</v>
          </cell>
          <cell r="O8794">
            <v>75228</v>
          </cell>
        </row>
        <row r="8795">
          <cell r="A8795" t="str">
            <v>Residential</v>
          </cell>
          <cell r="B8795">
            <v>10</v>
          </cell>
          <cell r="C8795" t="str">
            <v>All</v>
          </cell>
          <cell r="D8795" t="str">
            <v>Switch</v>
          </cell>
          <cell r="E8795" t="str">
            <v>ACs per customer: 1</v>
          </cell>
          <cell r="F8795">
            <v>72.8827</v>
          </cell>
          <cell r="G8795">
            <v>0.71139620000000003</v>
          </cell>
          <cell r="H8795">
            <v>0.72752459999999997</v>
          </cell>
          <cell r="I8795">
            <v>-2.2000700000000002E-2</v>
          </cell>
          <cell r="J8795">
            <v>-9.0025000000000001E-3</v>
          </cell>
          <cell r="K8795">
            <v>0</v>
          </cell>
          <cell r="L8795">
            <v>9.0025000000000001E-3</v>
          </cell>
          <cell r="M8795">
            <v>2.2000700000000002E-2</v>
          </cell>
          <cell r="N8795">
            <v>2.2000700000000002E-2</v>
          </cell>
          <cell r="O8795">
            <v>75228</v>
          </cell>
        </row>
        <row r="8796">
          <cell r="A8796" t="str">
            <v>Residential</v>
          </cell>
          <cell r="B8796">
            <v>11</v>
          </cell>
          <cell r="C8796" t="str">
            <v>All</v>
          </cell>
          <cell r="D8796" t="str">
            <v>Switch</v>
          </cell>
          <cell r="E8796" t="str">
            <v>ACs per customer: 1</v>
          </cell>
          <cell r="F8796">
            <v>77.953100000000006</v>
          </cell>
          <cell r="G8796">
            <v>0.75429480000000004</v>
          </cell>
          <cell r="H8796">
            <v>0.76044679999999998</v>
          </cell>
          <cell r="I8796">
            <v>-2.2387199999999999E-2</v>
          </cell>
          <cell r="J8796">
            <v>-9.1607000000000008E-3</v>
          </cell>
          <cell r="K8796">
            <v>0</v>
          </cell>
          <cell r="L8796">
            <v>9.1607000000000008E-3</v>
          </cell>
          <cell r="M8796">
            <v>2.2387199999999999E-2</v>
          </cell>
          <cell r="N8796">
            <v>2.2387199999999999E-2</v>
          </cell>
          <cell r="O8796">
            <v>75228</v>
          </cell>
        </row>
        <row r="8797">
          <cell r="A8797" t="str">
            <v>Residential</v>
          </cell>
          <cell r="B8797">
            <v>12</v>
          </cell>
          <cell r="C8797" t="str">
            <v>All</v>
          </cell>
          <cell r="D8797" t="str">
            <v>Switch</v>
          </cell>
          <cell r="E8797" t="str">
            <v>ACs per customer: 1</v>
          </cell>
          <cell r="F8797">
            <v>82.427700000000002</v>
          </cell>
          <cell r="G8797">
            <v>0.85754850000000005</v>
          </cell>
          <cell r="H8797">
            <v>0.83924589999999999</v>
          </cell>
          <cell r="I8797">
            <v>-2.2301999999999999E-2</v>
          </cell>
          <cell r="J8797">
            <v>-9.1257999999999999E-3</v>
          </cell>
          <cell r="K8797">
            <v>0</v>
          </cell>
          <cell r="L8797">
            <v>9.1257999999999999E-3</v>
          </cell>
          <cell r="M8797">
            <v>2.2301999999999999E-2</v>
          </cell>
          <cell r="N8797">
            <v>2.2301999999999999E-2</v>
          </cell>
          <cell r="O8797">
            <v>75228</v>
          </cell>
        </row>
        <row r="8798">
          <cell r="A8798" t="str">
            <v>Residential</v>
          </cell>
          <cell r="B8798">
            <v>13</v>
          </cell>
          <cell r="C8798" t="str">
            <v>All</v>
          </cell>
          <cell r="D8798" t="str">
            <v>Switch</v>
          </cell>
          <cell r="E8798" t="str">
            <v>ACs per customer: 1</v>
          </cell>
          <cell r="F8798">
            <v>85.884399999999999</v>
          </cell>
          <cell r="G8798">
            <v>0.99562640000000002</v>
          </cell>
          <cell r="H8798">
            <v>0.96864470000000003</v>
          </cell>
          <cell r="I8798">
            <v>-2.281E-2</v>
          </cell>
          <cell r="J8798">
            <v>-9.3337000000000003E-3</v>
          </cell>
          <cell r="K8798">
            <v>0</v>
          </cell>
          <cell r="L8798">
            <v>9.3337000000000003E-3</v>
          </cell>
          <cell r="M8798">
            <v>2.281E-2</v>
          </cell>
          <cell r="N8798">
            <v>2.281E-2</v>
          </cell>
          <cell r="O8798">
            <v>75228</v>
          </cell>
        </row>
        <row r="8799">
          <cell r="A8799" t="str">
            <v>Residential</v>
          </cell>
          <cell r="B8799">
            <v>14</v>
          </cell>
          <cell r="C8799" t="str">
            <v>All</v>
          </cell>
          <cell r="D8799" t="str">
            <v>Switch</v>
          </cell>
          <cell r="E8799" t="str">
            <v>ACs per customer: 1</v>
          </cell>
          <cell r="F8799">
            <v>88.997600000000006</v>
          </cell>
          <cell r="G8799">
            <v>1.160474</v>
          </cell>
          <cell r="H8799">
            <v>1.163214</v>
          </cell>
          <cell r="I8799">
            <v>-2.4534799999999999E-2</v>
          </cell>
          <cell r="J8799">
            <v>-1.00395E-2</v>
          </cell>
          <cell r="K8799">
            <v>0</v>
          </cell>
          <cell r="L8799">
            <v>1.00395E-2</v>
          </cell>
          <cell r="M8799">
            <v>2.4534799999999999E-2</v>
          </cell>
          <cell r="N8799">
            <v>2.4534799999999999E-2</v>
          </cell>
          <cell r="O8799">
            <v>75228</v>
          </cell>
        </row>
        <row r="8800">
          <cell r="A8800" t="str">
            <v>Residential</v>
          </cell>
          <cell r="B8800">
            <v>15</v>
          </cell>
          <cell r="C8800" t="str">
            <v>All</v>
          </cell>
          <cell r="D8800" t="str">
            <v>Switch</v>
          </cell>
          <cell r="E8800" t="str">
            <v>ACs per customer: 1</v>
          </cell>
          <cell r="F8800">
            <v>91.909000000000006</v>
          </cell>
          <cell r="G8800">
            <v>1.393343</v>
          </cell>
          <cell r="H8800">
            <v>1.4297359999999999</v>
          </cell>
          <cell r="I8800">
            <v>-2.5892499999999999E-2</v>
          </cell>
          <cell r="J8800">
            <v>-1.0595E-2</v>
          </cell>
          <cell r="K8800">
            <v>0</v>
          </cell>
          <cell r="L8800">
            <v>1.0595E-2</v>
          </cell>
          <cell r="M8800">
            <v>2.5892499999999999E-2</v>
          </cell>
          <cell r="N8800">
            <v>2.5892499999999999E-2</v>
          </cell>
          <cell r="O8800">
            <v>75228</v>
          </cell>
        </row>
        <row r="8801">
          <cell r="A8801" t="str">
            <v>Residential</v>
          </cell>
          <cell r="B8801">
            <v>16</v>
          </cell>
          <cell r="C8801" t="str">
            <v>All</v>
          </cell>
          <cell r="D8801" t="str">
            <v>Switch</v>
          </cell>
          <cell r="E8801" t="str">
            <v>ACs per customer: 1</v>
          </cell>
          <cell r="F8801">
            <v>93.890699999999995</v>
          </cell>
          <cell r="G8801">
            <v>1.6772389999999999</v>
          </cell>
          <cell r="H8801">
            <v>1.575504</v>
          </cell>
          <cell r="I8801">
            <v>-2.6933599999999999E-2</v>
          </cell>
          <cell r="J8801">
            <v>-1.1021E-2</v>
          </cell>
          <cell r="K8801">
            <v>0</v>
          </cell>
          <cell r="L8801">
            <v>1.1021E-2</v>
          </cell>
          <cell r="M8801">
            <v>2.6933599999999999E-2</v>
          </cell>
          <cell r="N8801">
            <v>2.6933599999999999E-2</v>
          </cell>
          <cell r="O8801">
            <v>75228</v>
          </cell>
        </row>
        <row r="8802">
          <cell r="A8802" t="str">
            <v>Residential</v>
          </cell>
          <cell r="B8802">
            <v>17</v>
          </cell>
          <cell r="C8802" t="str">
            <v>All</v>
          </cell>
          <cell r="D8802" t="str">
            <v>Switch</v>
          </cell>
          <cell r="E8802" t="str">
            <v>ACs per customer: 1</v>
          </cell>
          <cell r="F8802">
            <v>94.842399999999998</v>
          </cell>
          <cell r="G8802">
            <v>1.9151359999999999</v>
          </cell>
          <cell r="H8802">
            <v>1.6386419999999999</v>
          </cell>
          <cell r="I8802">
            <v>-2.6542799999999998E-2</v>
          </cell>
          <cell r="J8802">
            <v>-1.08611E-2</v>
          </cell>
          <cell r="K8802">
            <v>0</v>
          </cell>
          <cell r="L8802">
            <v>1.08611E-2</v>
          </cell>
          <cell r="M8802">
            <v>2.6542799999999998E-2</v>
          </cell>
          <cell r="N8802">
            <v>2.6542799999999998E-2</v>
          </cell>
          <cell r="O8802">
            <v>75228</v>
          </cell>
        </row>
        <row r="8803">
          <cell r="A8803" t="str">
            <v>Residential</v>
          </cell>
          <cell r="B8803">
            <v>18</v>
          </cell>
          <cell r="C8803" t="str">
            <v>All</v>
          </cell>
          <cell r="D8803" t="str">
            <v>Switch</v>
          </cell>
          <cell r="E8803" t="str">
            <v>ACs per customer: 1</v>
          </cell>
          <cell r="F8803">
            <v>93.924000000000007</v>
          </cell>
          <cell r="G8803">
            <v>2.0707979999999999</v>
          </cell>
          <cell r="H8803">
            <v>1.8375330000000001</v>
          </cell>
          <cell r="I8803">
            <v>-2.6888499999999999E-2</v>
          </cell>
          <cell r="J8803">
            <v>-1.10026E-2</v>
          </cell>
          <cell r="K8803">
            <v>0</v>
          </cell>
          <cell r="L8803">
            <v>1.10026E-2</v>
          </cell>
          <cell r="M8803">
            <v>2.6888499999999999E-2</v>
          </cell>
          <cell r="N8803">
            <v>2.6888499999999999E-2</v>
          </cell>
          <cell r="O8803">
            <v>75228</v>
          </cell>
        </row>
        <row r="8804">
          <cell r="A8804" t="str">
            <v>Residential</v>
          </cell>
          <cell r="B8804">
            <v>19</v>
          </cell>
          <cell r="C8804" t="str">
            <v>All</v>
          </cell>
          <cell r="D8804" t="str">
            <v>Switch</v>
          </cell>
          <cell r="E8804" t="str">
            <v>ACs per customer: 1</v>
          </cell>
          <cell r="F8804">
            <v>91.589200000000005</v>
          </cell>
          <cell r="G8804">
            <v>2.0796990000000002</v>
          </cell>
          <cell r="H8804">
            <v>1.953233</v>
          </cell>
          <cell r="I8804">
            <v>-2.7749699999999999E-2</v>
          </cell>
          <cell r="J8804">
            <v>-1.1354899999999999E-2</v>
          </cell>
          <cell r="K8804">
            <v>0</v>
          </cell>
          <cell r="L8804">
            <v>1.1354899999999999E-2</v>
          </cell>
          <cell r="M8804">
            <v>2.7749699999999999E-2</v>
          </cell>
          <cell r="N8804">
            <v>2.7749699999999999E-2</v>
          </cell>
          <cell r="O8804">
            <v>75228</v>
          </cell>
        </row>
        <row r="8805">
          <cell r="A8805" t="str">
            <v>Residential</v>
          </cell>
          <cell r="B8805">
            <v>20</v>
          </cell>
          <cell r="C8805" t="str">
            <v>All</v>
          </cell>
          <cell r="D8805" t="str">
            <v>Switch</v>
          </cell>
          <cell r="E8805" t="str">
            <v>ACs per customer: 1</v>
          </cell>
          <cell r="F8805">
            <v>87.372900000000001</v>
          </cell>
          <cell r="G8805">
            <v>1.9176500000000001</v>
          </cell>
          <cell r="H8805">
            <v>2.3471069999999998</v>
          </cell>
          <cell r="I8805">
            <v>-2.5772099999999999E-2</v>
          </cell>
          <cell r="J8805">
            <v>-1.05457E-2</v>
          </cell>
          <cell r="K8805">
            <v>0</v>
          </cell>
          <cell r="L8805">
            <v>1.05457E-2</v>
          </cell>
          <cell r="M8805">
            <v>2.5772099999999999E-2</v>
          </cell>
          <cell r="N8805">
            <v>2.5772099999999999E-2</v>
          </cell>
          <cell r="O8805">
            <v>75228</v>
          </cell>
        </row>
        <row r="8806">
          <cell r="A8806" t="str">
            <v>Residential</v>
          </cell>
          <cell r="B8806">
            <v>21</v>
          </cell>
          <cell r="C8806" t="str">
            <v>All</v>
          </cell>
          <cell r="D8806" t="str">
            <v>Switch</v>
          </cell>
          <cell r="E8806" t="str">
            <v>ACs per customer: 1</v>
          </cell>
          <cell r="F8806">
            <v>82.839100000000002</v>
          </cell>
          <cell r="G8806">
            <v>1.764618</v>
          </cell>
          <cell r="H8806">
            <v>2.1158009999999998</v>
          </cell>
          <cell r="I8806">
            <v>-2.4543800000000001E-2</v>
          </cell>
          <cell r="J8806">
            <v>-1.0043099999999999E-2</v>
          </cell>
          <cell r="K8806">
            <v>0</v>
          </cell>
          <cell r="L8806">
            <v>1.0043099999999999E-2</v>
          </cell>
          <cell r="M8806">
            <v>2.4543800000000001E-2</v>
          </cell>
          <cell r="N8806">
            <v>2.4543800000000001E-2</v>
          </cell>
          <cell r="O8806">
            <v>75228</v>
          </cell>
        </row>
        <row r="8807">
          <cell r="A8807" t="str">
            <v>Residential</v>
          </cell>
          <cell r="B8807">
            <v>22</v>
          </cell>
          <cell r="C8807" t="str">
            <v>All</v>
          </cell>
          <cell r="D8807" t="str">
            <v>Switch</v>
          </cell>
          <cell r="E8807" t="str">
            <v>ACs per customer: 1</v>
          </cell>
          <cell r="F8807">
            <v>79.987899999999996</v>
          </cell>
          <cell r="G8807">
            <v>1.497814</v>
          </cell>
          <cell r="H8807">
            <v>1.707678</v>
          </cell>
          <cell r="I8807">
            <v>-2.40076E-2</v>
          </cell>
          <cell r="J8807">
            <v>-9.8236999999999994E-3</v>
          </cell>
          <cell r="K8807">
            <v>0</v>
          </cell>
          <cell r="L8807">
            <v>9.8236999999999994E-3</v>
          </cell>
          <cell r="M8807">
            <v>2.40076E-2</v>
          </cell>
          <cell r="N8807">
            <v>2.40076E-2</v>
          </cell>
          <cell r="O8807">
            <v>75228</v>
          </cell>
        </row>
        <row r="8808">
          <cell r="A8808" t="str">
            <v>Residential</v>
          </cell>
          <cell r="B8808">
            <v>23</v>
          </cell>
          <cell r="C8808" t="str">
            <v>All</v>
          </cell>
          <cell r="D8808" t="str">
            <v>Switch</v>
          </cell>
          <cell r="E8808" t="str">
            <v>ACs per customer: 1</v>
          </cell>
          <cell r="F8808">
            <v>77.287300000000002</v>
          </cell>
          <cell r="G8808">
            <v>1.1717690000000001</v>
          </cell>
          <cell r="H8808">
            <v>1.3051349999999999</v>
          </cell>
          <cell r="I8808">
            <v>-2.3120000000000002E-2</v>
          </cell>
          <cell r="J8808">
            <v>-9.4605000000000002E-3</v>
          </cell>
          <cell r="K8808">
            <v>0</v>
          </cell>
          <cell r="L8808">
            <v>9.4605000000000002E-3</v>
          </cell>
          <cell r="M8808">
            <v>2.3120000000000002E-2</v>
          </cell>
          <cell r="N8808">
            <v>2.3120000000000002E-2</v>
          </cell>
          <cell r="O8808">
            <v>75228</v>
          </cell>
        </row>
        <row r="8809">
          <cell r="A8809" t="str">
            <v>Residential</v>
          </cell>
          <cell r="B8809">
            <v>24</v>
          </cell>
          <cell r="C8809" t="str">
            <v>All</v>
          </cell>
          <cell r="D8809" t="str">
            <v>Switch</v>
          </cell>
          <cell r="E8809" t="str">
            <v>ACs per customer: 1</v>
          </cell>
          <cell r="F8809">
            <v>75.455500000000001</v>
          </cell>
          <cell r="G8809">
            <v>0.89352759999999998</v>
          </cell>
          <cell r="H8809">
            <v>1.011031</v>
          </cell>
          <cell r="I8809">
            <v>-2.4125799999999999E-2</v>
          </cell>
          <cell r="J8809">
            <v>-9.8721E-3</v>
          </cell>
          <cell r="K8809">
            <v>0</v>
          </cell>
          <cell r="L8809">
            <v>9.8721E-3</v>
          </cell>
          <cell r="M8809">
            <v>2.4125799999999999E-2</v>
          </cell>
          <cell r="N8809">
            <v>2.4125799999999999E-2</v>
          </cell>
          <cell r="O8809">
            <v>75228</v>
          </cell>
        </row>
        <row r="8810">
          <cell r="A8810" t="str">
            <v>Residential</v>
          </cell>
          <cell r="B8810">
            <v>1</v>
          </cell>
          <cell r="C8810" t="str">
            <v>All</v>
          </cell>
          <cell r="D8810" t="str">
            <v>Switch</v>
          </cell>
          <cell r="E8810" t="str">
            <v>ACs per customer: 2-3</v>
          </cell>
          <cell r="F8810">
            <v>68.727599999999995</v>
          </cell>
          <cell r="G8810">
            <v>0.89491359999999998</v>
          </cell>
          <cell r="H8810">
            <v>0.91357429999999995</v>
          </cell>
          <cell r="I8810">
            <v>-7.7437300000000001E-2</v>
          </cell>
          <cell r="J8810">
            <v>-3.1686699999999998E-2</v>
          </cell>
          <cell r="K8810">
            <v>0</v>
          </cell>
          <cell r="L8810">
            <v>3.1686699999999998E-2</v>
          </cell>
          <cell r="M8810">
            <v>7.7437300000000001E-2</v>
          </cell>
          <cell r="N8810">
            <v>7.7437300000000001E-2</v>
          </cell>
          <cell r="O8810">
            <v>8589</v>
          </cell>
        </row>
        <row r="8811">
          <cell r="A8811" t="str">
            <v>Residential</v>
          </cell>
          <cell r="B8811">
            <v>2</v>
          </cell>
          <cell r="C8811" t="str">
            <v>All</v>
          </cell>
          <cell r="D8811" t="str">
            <v>Switch</v>
          </cell>
          <cell r="E8811" t="str">
            <v>ACs per customer: 2-3</v>
          </cell>
          <cell r="F8811">
            <v>67.338700000000003</v>
          </cell>
          <cell r="G8811">
            <v>0.78860699999999995</v>
          </cell>
          <cell r="H8811">
            <v>0.8330149</v>
          </cell>
          <cell r="I8811">
            <v>-7.6653299999999994E-2</v>
          </cell>
          <cell r="J8811">
            <v>-3.1365900000000002E-2</v>
          </cell>
          <cell r="K8811">
            <v>0</v>
          </cell>
          <cell r="L8811">
            <v>3.1365900000000002E-2</v>
          </cell>
          <cell r="M8811">
            <v>7.6653299999999994E-2</v>
          </cell>
          <cell r="N8811">
            <v>7.6653299999999994E-2</v>
          </cell>
          <cell r="O8811">
            <v>8589</v>
          </cell>
        </row>
        <row r="8812">
          <cell r="A8812" t="str">
            <v>Residential</v>
          </cell>
          <cell r="B8812">
            <v>3</v>
          </cell>
          <cell r="C8812" t="str">
            <v>All</v>
          </cell>
          <cell r="D8812" t="str">
            <v>Switch</v>
          </cell>
          <cell r="E8812" t="str">
            <v>ACs per customer: 2-3</v>
          </cell>
          <cell r="F8812">
            <v>65.896699999999996</v>
          </cell>
          <cell r="G8812">
            <v>0.75173860000000003</v>
          </cell>
          <cell r="H8812">
            <v>0.77970419999999996</v>
          </cell>
          <cell r="I8812">
            <v>-7.6043899999999998E-2</v>
          </cell>
          <cell r="J8812">
            <v>-3.1116499999999998E-2</v>
          </cell>
          <cell r="K8812">
            <v>0</v>
          </cell>
          <cell r="L8812">
            <v>3.1116499999999998E-2</v>
          </cell>
          <cell r="M8812">
            <v>7.6043899999999998E-2</v>
          </cell>
          <cell r="N8812">
            <v>7.6043899999999998E-2</v>
          </cell>
          <cell r="O8812">
            <v>8589</v>
          </cell>
        </row>
        <row r="8813">
          <cell r="A8813" t="str">
            <v>Residential</v>
          </cell>
          <cell r="B8813">
            <v>4</v>
          </cell>
          <cell r="C8813" t="str">
            <v>All</v>
          </cell>
          <cell r="D8813" t="str">
            <v>Switch</v>
          </cell>
          <cell r="E8813" t="str">
            <v>ACs per customer: 2-3</v>
          </cell>
          <cell r="F8813">
            <v>64.930700000000002</v>
          </cell>
          <cell r="G8813">
            <v>0.7443765</v>
          </cell>
          <cell r="H8813">
            <v>0.78462229999999999</v>
          </cell>
          <cell r="I8813">
            <v>-7.6025300000000004E-2</v>
          </cell>
          <cell r="J8813">
            <v>-3.1108899999999998E-2</v>
          </cell>
          <cell r="K8813">
            <v>0</v>
          </cell>
          <cell r="L8813">
            <v>3.1108899999999998E-2</v>
          </cell>
          <cell r="M8813">
            <v>7.6025300000000004E-2</v>
          </cell>
          <cell r="N8813">
            <v>7.6025300000000004E-2</v>
          </cell>
          <cell r="O8813">
            <v>8589</v>
          </cell>
        </row>
        <row r="8814">
          <cell r="A8814" t="str">
            <v>Residential</v>
          </cell>
          <cell r="B8814">
            <v>5</v>
          </cell>
          <cell r="C8814" t="str">
            <v>All</v>
          </cell>
          <cell r="D8814" t="str">
            <v>Switch</v>
          </cell>
          <cell r="E8814" t="str">
            <v>ACs per customer: 2-3</v>
          </cell>
          <cell r="F8814">
            <v>64.262100000000004</v>
          </cell>
          <cell r="G8814">
            <v>0.71327580000000002</v>
          </cell>
          <cell r="H8814">
            <v>0.75292510000000001</v>
          </cell>
          <cell r="I8814">
            <v>-7.5747300000000004E-2</v>
          </cell>
          <cell r="J8814">
            <v>-3.0995200000000001E-2</v>
          </cell>
          <cell r="K8814">
            <v>0</v>
          </cell>
          <cell r="L8814">
            <v>3.0995200000000001E-2</v>
          </cell>
          <cell r="M8814">
            <v>7.5747300000000004E-2</v>
          </cell>
          <cell r="N8814">
            <v>7.5747300000000004E-2</v>
          </cell>
          <cell r="O8814">
            <v>8589</v>
          </cell>
        </row>
        <row r="8815">
          <cell r="A8815" t="str">
            <v>Residential</v>
          </cell>
          <cell r="B8815">
            <v>6</v>
          </cell>
          <cell r="C8815" t="str">
            <v>All</v>
          </cell>
          <cell r="D8815" t="str">
            <v>Switch</v>
          </cell>
          <cell r="E8815" t="str">
            <v>ACs per customer: 2-3</v>
          </cell>
          <cell r="F8815">
            <v>63.735500000000002</v>
          </cell>
          <cell r="G8815">
            <v>0.76946130000000001</v>
          </cell>
          <cell r="H8815">
            <v>0.85442070000000003</v>
          </cell>
          <cell r="I8815">
            <v>-7.5652300000000006E-2</v>
          </cell>
          <cell r="J8815">
            <v>-3.0956299999999999E-2</v>
          </cell>
          <cell r="K8815">
            <v>0</v>
          </cell>
          <cell r="L8815">
            <v>3.0956299999999999E-2</v>
          </cell>
          <cell r="M8815">
            <v>7.5652300000000006E-2</v>
          </cell>
          <cell r="N8815">
            <v>7.5652300000000006E-2</v>
          </cell>
          <cell r="O8815">
            <v>8589</v>
          </cell>
        </row>
        <row r="8816">
          <cell r="A8816" t="str">
            <v>Residential</v>
          </cell>
          <cell r="B8816">
            <v>7</v>
          </cell>
          <cell r="C8816" t="str">
            <v>All</v>
          </cell>
          <cell r="D8816" t="str">
            <v>Switch</v>
          </cell>
          <cell r="E8816" t="str">
            <v>ACs per customer: 2-3</v>
          </cell>
          <cell r="F8816">
            <v>62.922400000000003</v>
          </cell>
          <cell r="G8816">
            <v>0.99532010000000004</v>
          </cell>
          <cell r="H8816">
            <v>1.099985</v>
          </cell>
          <cell r="I8816">
            <v>-7.6129100000000005E-2</v>
          </cell>
          <cell r="J8816">
            <v>-3.1151399999999999E-2</v>
          </cell>
          <cell r="K8816">
            <v>0</v>
          </cell>
          <cell r="L8816">
            <v>3.1151399999999999E-2</v>
          </cell>
          <cell r="M8816">
            <v>7.6129100000000005E-2</v>
          </cell>
          <cell r="N8816">
            <v>7.6129100000000005E-2</v>
          </cell>
          <cell r="O8816">
            <v>8589</v>
          </cell>
        </row>
        <row r="8817">
          <cell r="A8817" t="str">
            <v>Residential</v>
          </cell>
          <cell r="B8817">
            <v>8</v>
          </cell>
          <cell r="C8817" t="str">
            <v>All</v>
          </cell>
          <cell r="D8817" t="str">
            <v>Switch</v>
          </cell>
          <cell r="E8817" t="str">
            <v>ACs per customer: 2-3</v>
          </cell>
          <cell r="F8817">
            <v>63.999299999999998</v>
          </cell>
          <cell r="G8817">
            <v>1.1031979999999999</v>
          </cell>
          <cell r="H8817">
            <v>1.225881</v>
          </cell>
          <cell r="I8817">
            <v>-7.6792399999999997E-2</v>
          </cell>
          <cell r="J8817">
            <v>-3.1422800000000001E-2</v>
          </cell>
          <cell r="K8817">
            <v>0</v>
          </cell>
          <cell r="L8817">
            <v>3.1422800000000001E-2</v>
          </cell>
          <cell r="M8817">
            <v>7.6792399999999997E-2</v>
          </cell>
          <cell r="N8817">
            <v>7.6792399999999997E-2</v>
          </cell>
          <cell r="O8817">
            <v>8589</v>
          </cell>
        </row>
        <row r="8818">
          <cell r="A8818" t="str">
            <v>Residential</v>
          </cell>
          <cell r="B8818">
            <v>9</v>
          </cell>
          <cell r="C8818" t="str">
            <v>All</v>
          </cell>
          <cell r="D8818" t="str">
            <v>Switch</v>
          </cell>
          <cell r="E8818" t="str">
            <v>ACs per customer: 2-3</v>
          </cell>
          <cell r="F8818">
            <v>68.186199999999999</v>
          </cell>
          <cell r="G8818">
            <v>1.0332049999999999</v>
          </cell>
          <cell r="H8818">
            <v>1.118644</v>
          </cell>
          <cell r="I8818">
            <v>-7.7578400000000006E-2</v>
          </cell>
          <cell r="J8818">
            <v>-3.1744500000000002E-2</v>
          </cell>
          <cell r="K8818">
            <v>0</v>
          </cell>
          <cell r="L8818">
            <v>3.1744500000000002E-2</v>
          </cell>
          <cell r="M8818">
            <v>7.7578400000000006E-2</v>
          </cell>
          <cell r="N8818">
            <v>7.7578400000000006E-2</v>
          </cell>
          <cell r="O8818">
            <v>8589</v>
          </cell>
        </row>
        <row r="8819">
          <cell r="A8819" t="str">
            <v>Residential</v>
          </cell>
          <cell r="B8819">
            <v>10</v>
          </cell>
          <cell r="C8819" t="str">
            <v>All</v>
          </cell>
          <cell r="D8819" t="str">
            <v>Switch</v>
          </cell>
          <cell r="E8819" t="str">
            <v>ACs per customer: 2-3</v>
          </cell>
          <cell r="F8819">
            <v>72.876199999999997</v>
          </cell>
          <cell r="G8819">
            <v>1.001382</v>
          </cell>
          <cell r="H8819">
            <v>1.1136459999999999</v>
          </cell>
          <cell r="I8819">
            <v>-7.8970399999999996E-2</v>
          </cell>
          <cell r="J8819">
            <v>-3.2314099999999998E-2</v>
          </cell>
          <cell r="K8819">
            <v>0</v>
          </cell>
          <cell r="L8819">
            <v>3.2314099999999998E-2</v>
          </cell>
          <cell r="M8819">
            <v>7.8970399999999996E-2</v>
          </cell>
          <cell r="N8819">
            <v>7.8970399999999996E-2</v>
          </cell>
          <cell r="O8819">
            <v>8589</v>
          </cell>
        </row>
        <row r="8820">
          <cell r="A8820" t="str">
            <v>Residential</v>
          </cell>
          <cell r="B8820">
            <v>11</v>
          </cell>
          <cell r="C8820" t="str">
            <v>All</v>
          </cell>
          <cell r="D8820" t="str">
            <v>Switch</v>
          </cell>
          <cell r="E8820" t="str">
            <v>ACs per customer: 2-3</v>
          </cell>
          <cell r="F8820">
            <v>77.718800000000002</v>
          </cell>
          <cell r="G8820">
            <v>1.0590790000000001</v>
          </cell>
          <cell r="H8820">
            <v>1.099407</v>
          </cell>
          <cell r="I8820">
            <v>-8.0693600000000004E-2</v>
          </cell>
          <cell r="J8820">
            <v>-3.3019199999999999E-2</v>
          </cell>
          <cell r="K8820">
            <v>0</v>
          </cell>
          <cell r="L8820">
            <v>3.3019199999999999E-2</v>
          </cell>
          <cell r="M8820">
            <v>8.0693600000000004E-2</v>
          </cell>
          <cell r="N8820">
            <v>8.0693600000000004E-2</v>
          </cell>
          <cell r="O8820">
            <v>8589</v>
          </cell>
        </row>
        <row r="8821">
          <cell r="A8821" t="str">
            <v>Residential</v>
          </cell>
          <cell r="B8821">
            <v>12</v>
          </cell>
          <cell r="C8821" t="str">
            <v>All</v>
          </cell>
          <cell r="D8821" t="str">
            <v>Switch</v>
          </cell>
          <cell r="E8821" t="str">
            <v>ACs per customer: 2-3</v>
          </cell>
          <cell r="F8821">
            <v>81.974999999999994</v>
          </cell>
          <cell r="G8821">
            <v>1.158399</v>
          </cell>
          <cell r="H8821">
            <v>1.1504799999999999</v>
          </cell>
          <cell r="I8821">
            <v>-8.1501299999999999E-2</v>
          </cell>
          <cell r="J8821">
            <v>-3.3349700000000003E-2</v>
          </cell>
          <cell r="K8821">
            <v>0</v>
          </cell>
          <cell r="L8821">
            <v>3.3349700000000003E-2</v>
          </cell>
          <cell r="M8821">
            <v>8.1501299999999999E-2</v>
          </cell>
          <cell r="N8821">
            <v>8.1501299999999999E-2</v>
          </cell>
          <cell r="O8821">
            <v>8589</v>
          </cell>
        </row>
        <row r="8822">
          <cell r="A8822" t="str">
            <v>Residential</v>
          </cell>
          <cell r="B8822">
            <v>13</v>
          </cell>
          <cell r="C8822" t="str">
            <v>All</v>
          </cell>
          <cell r="D8822" t="str">
            <v>Switch</v>
          </cell>
          <cell r="E8822" t="str">
            <v>ACs per customer: 2-3</v>
          </cell>
          <cell r="F8822">
            <v>85.428100000000001</v>
          </cell>
          <cell r="G8822">
            <v>1.1554329999999999</v>
          </cell>
          <cell r="H8822">
            <v>1.170955</v>
          </cell>
          <cell r="I8822">
            <v>-8.0618499999999996E-2</v>
          </cell>
          <cell r="J8822">
            <v>-3.2988499999999997E-2</v>
          </cell>
          <cell r="K8822">
            <v>0</v>
          </cell>
          <cell r="L8822">
            <v>3.2988499999999997E-2</v>
          </cell>
          <cell r="M8822">
            <v>8.0618499999999996E-2</v>
          </cell>
          <cell r="N8822">
            <v>8.0618499999999996E-2</v>
          </cell>
          <cell r="O8822">
            <v>8589</v>
          </cell>
        </row>
        <row r="8823">
          <cell r="A8823" t="str">
            <v>Residential</v>
          </cell>
          <cell r="B8823">
            <v>14</v>
          </cell>
          <cell r="C8823" t="str">
            <v>All</v>
          </cell>
          <cell r="D8823" t="str">
            <v>Switch</v>
          </cell>
          <cell r="E8823" t="str">
            <v>ACs per customer: 2-3</v>
          </cell>
          <cell r="F8823">
            <v>88.388800000000003</v>
          </cell>
          <cell r="G8823">
            <v>1.294754</v>
          </cell>
          <cell r="H8823">
            <v>1.290878</v>
          </cell>
          <cell r="I8823">
            <v>-8.2280300000000001E-2</v>
          </cell>
          <cell r="J8823">
            <v>-3.3668499999999997E-2</v>
          </cell>
          <cell r="K8823">
            <v>0</v>
          </cell>
          <cell r="L8823">
            <v>3.3668499999999997E-2</v>
          </cell>
          <cell r="M8823">
            <v>8.2280300000000001E-2</v>
          </cell>
          <cell r="N8823">
            <v>8.2280300000000001E-2</v>
          </cell>
          <cell r="O8823">
            <v>8589</v>
          </cell>
        </row>
        <row r="8824">
          <cell r="A8824" t="str">
            <v>Residential</v>
          </cell>
          <cell r="B8824">
            <v>15</v>
          </cell>
          <cell r="C8824" t="str">
            <v>All</v>
          </cell>
          <cell r="D8824" t="str">
            <v>Switch</v>
          </cell>
          <cell r="E8824" t="str">
            <v>ACs per customer: 2-3</v>
          </cell>
          <cell r="F8824">
            <v>91.2667</v>
          </cell>
          <cell r="G8824">
            <v>1.5014259999999999</v>
          </cell>
          <cell r="H8824">
            <v>1.457371</v>
          </cell>
          <cell r="I8824">
            <v>-8.2835900000000004E-2</v>
          </cell>
          <cell r="J8824">
            <v>-3.3895799999999997E-2</v>
          </cell>
          <cell r="K8824">
            <v>0</v>
          </cell>
          <cell r="L8824">
            <v>3.3895799999999997E-2</v>
          </cell>
          <cell r="M8824">
            <v>8.2835900000000004E-2</v>
          </cell>
          <cell r="N8824">
            <v>8.2835900000000004E-2</v>
          </cell>
          <cell r="O8824">
            <v>8589</v>
          </cell>
        </row>
        <row r="8825">
          <cell r="A8825" t="str">
            <v>Residential</v>
          </cell>
          <cell r="B8825">
            <v>16</v>
          </cell>
          <cell r="C8825" t="str">
            <v>All</v>
          </cell>
          <cell r="D8825" t="str">
            <v>Switch</v>
          </cell>
          <cell r="E8825" t="str">
            <v>ACs per customer: 2-3</v>
          </cell>
          <cell r="F8825">
            <v>93.147800000000004</v>
          </cell>
          <cell r="G8825">
            <v>1.768373</v>
          </cell>
          <cell r="H8825">
            <v>1.535766</v>
          </cell>
          <cell r="I8825">
            <v>-8.7285600000000005E-2</v>
          </cell>
          <cell r="J8825">
            <v>-3.5716600000000001E-2</v>
          </cell>
          <cell r="K8825">
            <v>0</v>
          </cell>
          <cell r="L8825">
            <v>3.5716600000000001E-2</v>
          </cell>
          <cell r="M8825">
            <v>8.7285600000000005E-2</v>
          </cell>
          <cell r="N8825">
            <v>8.7285600000000005E-2</v>
          </cell>
          <cell r="O8825">
            <v>8589</v>
          </cell>
        </row>
        <row r="8826">
          <cell r="A8826" t="str">
            <v>Residential</v>
          </cell>
          <cell r="B8826">
            <v>17</v>
          </cell>
          <cell r="C8826" t="str">
            <v>All</v>
          </cell>
          <cell r="D8826" t="str">
            <v>Switch</v>
          </cell>
          <cell r="E8826" t="str">
            <v>ACs per customer: 2-3</v>
          </cell>
          <cell r="F8826">
            <v>94.022199999999998</v>
          </cell>
          <cell r="G8826">
            <v>2.1427390000000002</v>
          </cell>
          <cell r="H8826">
            <v>1.8494679999999999</v>
          </cell>
          <cell r="I8826">
            <v>-9.2268299999999998E-2</v>
          </cell>
          <cell r="J8826">
            <v>-3.7755400000000001E-2</v>
          </cell>
          <cell r="K8826">
            <v>0</v>
          </cell>
          <cell r="L8826">
            <v>3.7755400000000001E-2</v>
          </cell>
          <cell r="M8826">
            <v>9.2268299999999998E-2</v>
          </cell>
          <cell r="N8826">
            <v>9.2268299999999998E-2</v>
          </cell>
          <cell r="O8826">
            <v>8589</v>
          </cell>
        </row>
        <row r="8827">
          <cell r="A8827" t="str">
            <v>Residential</v>
          </cell>
          <cell r="B8827">
            <v>18</v>
          </cell>
          <cell r="C8827" t="str">
            <v>All</v>
          </cell>
          <cell r="D8827" t="str">
            <v>Switch</v>
          </cell>
          <cell r="E8827" t="str">
            <v>ACs per customer: 2-3</v>
          </cell>
          <cell r="F8827">
            <v>92.974999999999994</v>
          </cell>
          <cell r="G8827">
            <v>2.4404469999999998</v>
          </cell>
          <cell r="H8827">
            <v>2.1782729999999999</v>
          </cell>
          <cell r="I8827">
            <v>-9.3218499999999996E-2</v>
          </cell>
          <cell r="J8827">
            <v>-3.8144200000000003E-2</v>
          </cell>
          <cell r="K8827">
            <v>0</v>
          </cell>
          <cell r="L8827">
            <v>3.8144200000000003E-2</v>
          </cell>
          <cell r="M8827">
            <v>9.3218499999999996E-2</v>
          </cell>
          <cell r="N8827">
            <v>9.3218499999999996E-2</v>
          </cell>
          <cell r="O8827">
            <v>8589</v>
          </cell>
        </row>
        <row r="8828">
          <cell r="A8828" t="str">
            <v>Residential</v>
          </cell>
          <cell r="B8828">
            <v>19</v>
          </cell>
          <cell r="C8828" t="str">
            <v>All</v>
          </cell>
          <cell r="D8828" t="str">
            <v>Switch</v>
          </cell>
          <cell r="E8828" t="str">
            <v>ACs per customer: 2-3</v>
          </cell>
          <cell r="F8828">
            <v>90.5732</v>
          </cell>
          <cell r="G8828">
            <v>2.3567800000000001</v>
          </cell>
          <cell r="H8828">
            <v>2.3088929999999999</v>
          </cell>
          <cell r="I8828">
            <v>-9.0567800000000004E-2</v>
          </cell>
          <cell r="J8828">
            <v>-3.7059599999999998E-2</v>
          </cell>
          <cell r="K8828">
            <v>0</v>
          </cell>
          <cell r="L8828">
            <v>3.7059599999999998E-2</v>
          </cell>
          <cell r="M8828">
            <v>9.0567800000000004E-2</v>
          </cell>
          <cell r="N8828">
            <v>9.0567800000000004E-2</v>
          </cell>
          <cell r="O8828">
            <v>8589</v>
          </cell>
        </row>
        <row r="8829">
          <cell r="A8829" t="str">
            <v>Residential</v>
          </cell>
          <cell r="B8829">
            <v>20</v>
          </cell>
          <cell r="C8829" t="str">
            <v>All</v>
          </cell>
          <cell r="D8829" t="str">
            <v>Switch</v>
          </cell>
          <cell r="E8829" t="str">
            <v>ACs per customer: 2-3</v>
          </cell>
          <cell r="F8829">
            <v>86.397499999999994</v>
          </cell>
          <cell r="G8829">
            <v>2.3304079999999998</v>
          </cell>
          <cell r="H8829">
            <v>2.6700430000000002</v>
          </cell>
          <cell r="I8829">
            <v>-9.2549500000000007E-2</v>
          </cell>
          <cell r="J8829">
            <v>-3.7870500000000001E-2</v>
          </cell>
          <cell r="K8829">
            <v>0</v>
          </cell>
          <cell r="L8829">
            <v>3.7870500000000001E-2</v>
          </cell>
          <cell r="M8829">
            <v>9.2549500000000007E-2</v>
          </cell>
          <cell r="N8829">
            <v>9.2549500000000007E-2</v>
          </cell>
          <cell r="O8829">
            <v>8589</v>
          </cell>
        </row>
        <row r="8830">
          <cell r="A8830" t="str">
            <v>Residential</v>
          </cell>
          <cell r="B8830">
            <v>21</v>
          </cell>
          <cell r="C8830" t="str">
            <v>All</v>
          </cell>
          <cell r="D8830" t="str">
            <v>Switch</v>
          </cell>
          <cell r="E8830" t="str">
            <v>ACs per customer: 2-3</v>
          </cell>
          <cell r="F8830">
            <v>82.035899999999998</v>
          </cell>
          <cell r="G8830">
            <v>2.2797909999999999</v>
          </cell>
          <cell r="H8830">
            <v>2.5832619999999999</v>
          </cell>
          <cell r="I8830">
            <v>-9.1006000000000004E-2</v>
          </cell>
          <cell r="J8830">
            <v>-3.7238899999999998E-2</v>
          </cell>
          <cell r="K8830">
            <v>0</v>
          </cell>
          <cell r="L8830">
            <v>3.7238899999999998E-2</v>
          </cell>
          <cell r="M8830">
            <v>9.1006000000000004E-2</v>
          </cell>
          <cell r="N8830">
            <v>9.1006000000000004E-2</v>
          </cell>
          <cell r="O8830">
            <v>8589</v>
          </cell>
        </row>
        <row r="8831">
          <cell r="A8831" t="str">
            <v>Residential</v>
          </cell>
          <cell r="B8831">
            <v>22</v>
          </cell>
          <cell r="C8831" t="str">
            <v>All</v>
          </cell>
          <cell r="D8831" t="str">
            <v>Switch</v>
          </cell>
          <cell r="E8831" t="str">
            <v>ACs per customer: 2-3</v>
          </cell>
          <cell r="F8831">
            <v>79.187899999999999</v>
          </cell>
          <cell r="G8831">
            <v>2.0061100000000001</v>
          </cell>
          <cell r="H8831">
            <v>2.3507479999999998</v>
          </cell>
          <cell r="I8831">
            <v>-8.9779499999999998E-2</v>
          </cell>
          <cell r="J8831">
            <v>-3.6736999999999999E-2</v>
          </cell>
          <cell r="K8831">
            <v>0</v>
          </cell>
          <cell r="L8831">
            <v>3.6736999999999999E-2</v>
          </cell>
          <cell r="M8831">
            <v>8.9779499999999998E-2</v>
          </cell>
          <cell r="N8831">
            <v>8.9779499999999998E-2</v>
          </cell>
          <cell r="O8831">
            <v>8589</v>
          </cell>
        </row>
        <row r="8832">
          <cell r="A8832" t="str">
            <v>Residential</v>
          </cell>
          <cell r="B8832">
            <v>23</v>
          </cell>
          <cell r="C8832" t="str">
            <v>All</v>
          </cell>
          <cell r="D8832" t="str">
            <v>Switch</v>
          </cell>
          <cell r="E8832" t="str">
            <v>ACs per customer: 2-3</v>
          </cell>
          <cell r="F8832">
            <v>76.823899999999995</v>
          </cell>
          <cell r="G8832">
            <v>1.5968960000000001</v>
          </cell>
          <cell r="H8832">
            <v>1.7818369999999999</v>
          </cell>
          <cell r="I8832">
            <v>-8.5647399999999999E-2</v>
          </cell>
          <cell r="J8832">
            <v>-3.50462E-2</v>
          </cell>
          <cell r="K8832">
            <v>0</v>
          </cell>
          <cell r="L8832">
            <v>3.50462E-2</v>
          </cell>
          <cell r="M8832">
            <v>8.5647399999999999E-2</v>
          </cell>
          <cell r="N8832">
            <v>8.5647399999999999E-2</v>
          </cell>
          <cell r="O8832">
            <v>8589</v>
          </cell>
        </row>
        <row r="8833">
          <cell r="A8833" t="str">
            <v>Residential</v>
          </cell>
          <cell r="B8833">
            <v>24</v>
          </cell>
          <cell r="C8833" t="str">
            <v>All</v>
          </cell>
          <cell r="D8833" t="str">
            <v>Switch</v>
          </cell>
          <cell r="E8833" t="str">
            <v>ACs per customer: 2-3</v>
          </cell>
          <cell r="F8833">
            <v>75.206400000000002</v>
          </cell>
          <cell r="G8833">
            <v>1.2248859999999999</v>
          </cell>
          <cell r="H8833">
            <v>1.3351630000000001</v>
          </cell>
          <cell r="I8833">
            <v>-8.2666299999999998E-2</v>
          </cell>
          <cell r="J8833">
            <v>-3.38264E-2</v>
          </cell>
          <cell r="K8833">
            <v>0</v>
          </cell>
          <cell r="L8833">
            <v>3.38264E-2</v>
          </cell>
          <cell r="M8833">
            <v>8.2666299999999998E-2</v>
          </cell>
          <cell r="N8833">
            <v>8.2666299999999998E-2</v>
          </cell>
          <cell r="O8833">
            <v>8589</v>
          </cell>
        </row>
        <row r="8834">
          <cell r="A8834" t="str">
            <v>Residential</v>
          </cell>
          <cell r="B8834">
            <v>1</v>
          </cell>
          <cell r="C8834" t="str">
            <v>All</v>
          </cell>
          <cell r="D8834" t="str">
            <v>Switch</v>
          </cell>
          <cell r="E8834" t="str">
            <v>All</v>
          </cell>
          <cell r="F8834">
            <v>68.996300000000005</v>
          </cell>
          <cell r="G8834">
            <v>0.66371919999999995</v>
          </cell>
          <cell r="H8834">
            <v>0.71609279999999997</v>
          </cell>
          <cell r="I8834">
            <v>-2.05224E-2</v>
          </cell>
          <cell r="J8834">
            <v>-8.3975999999999999E-3</v>
          </cell>
          <cell r="K8834">
            <v>0</v>
          </cell>
          <cell r="L8834">
            <v>8.3975999999999999E-3</v>
          </cell>
          <cell r="M8834">
            <v>2.05224E-2</v>
          </cell>
          <cell r="N8834">
            <v>2.05224E-2</v>
          </cell>
          <cell r="O8834">
            <v>83912</v>
          </cell>
        </row>
        <row r="8835">
          <cell r="A8835" t="str">
            <v>Residential</v>
          </cell>
          <cell r="B8835">
            <v>2</v>
          </cell>
          <cell r="C8835" t="str">
            <v>All</v>
          </cell>
          <cell r="D8835" t="str">
            <v>Switch</v>
          </cell>
          <cell r="E8835" t="str">
            <v>All</v>
          </cell>
          <cell r="F8835">
            <v>67.293400000000005</v>
          </cell>
          <cell r="G8835">
            <v>0.58314469999999996</v>
          </cell>
          <cell r="H8835">
            <v>0.61293039999999999</v>
          </cell>
          <cell r="I8835">
            <v>-2.03343E-2</v>
          </cell>
          <cell r="J8835">
            <v>-8.3205999999999992E-3</v>
          </cell>
          <cell r="K8835">
            <v>0</v>
          </cell>
          <cell r="L8835">
            <v>8.3205999999999992E-3</v>
          </cell>
          <cell r="M8835">
            <v>2.03343E-2</v>
          </cell>
          <cell r="N8835">
            <v>2.03343E-2</v>
          </cell>
          <cell r="O8835">
            <v>83912</v>
          </cell>
        </row>
        <row r="8836">
          <cell r="A8836" t="str">
            <v>Residential</v>
          </cell>
          <cell r="B8836">
            <v>3</v>
          </cell>
          <cell r="C8836" t="str">
            <v>All</v>
          </cell>
          <cell r="D8836" t="str">
            <v>Switch</v>
          </cell>
          <cell r="E8836" t="str">
            <v>All</v>
          </cell>
          <cell r="F8836">
            <v>65.863900000000001</v>
          </cell>
          <cell r="G8836">
            <v>0.53700749999999997</v>
          </cell>
          <cell r="H8836">
            <v>0.56339980000000001</v>
          </cell>
          <cell r="I8836">
            <v>-2.0165099999999998E-2</v>
          </cell>
          <cell r="J8836">
            <v>-8.2514000000000007E-3</v>
          </cell>
          <cell r="K8836">
            <v>0</v>
          </cell>
          <cell r="L8836">
            <v>8.2514000000000007E-3</v>
          </cell>
          <cell r="M8836">
            <v>2.0165099999999998E-2</v>
          </cell>
          <cell r="N8836">
            <v>2.0165099999999998E-2</v>
          </cell>
          <cell r="O8836">
            <v>83912</v>
          </cell>
        </row>
        <row r="8837">
          <cell r="A8837" t="str">
            <v>Residential</v>
          </cell>
          <cell r="B8837">
            <v>4</v>
          </cell>
          <cell r="C8837" t="str">
            <v>All</v>
          </cell>
          <cell r="D8837" t="str">
            <v>Switch</v>
          </cell>
          <cell r="E8837" t="str">
            <v>All</v>
          </cell>
          <cell r="F8837">
            <v>64.906499999999994</v>
          </cell>
          <cell r="G8837">
            <v>0.52231039999999995</v>
          </cell>
          <cell r="H8837">
            <v>0.5333869</v>
          </cell>
          <cell r="I8837">
            <v>-2.0193900000000001E-2</v>
          </cell>
          <cell r="J8837">
            <v>-8.2632000000000001E-3</v>
          </cell>
          <cell r="K8837">
            <v>0</v>
          </cell>
          <cell r="L8837">
            <v>8.2632000000000001E-3</v>
          </cell>
          <cell r="M8837">
            <v>2.0193900000000001E-2</v>
          </cell>
          <cell r="N8837">
            <v>2.0193900000000001E-2</v>
          </cell>
          <cell r="O8837">
            <v>83912</v>
          </cell>
        </row>
        <row r="8838">
          <cell r="A8838" t="str">
            <v>Residential</v>
          </cell>
          <cell r="B8838">
            <v>5</v>
          </cell>
          <cell r="C8838" t="str">
            <v>All</v>
          </cell>
          <cell r="D8838" t="str">
            <v>Switch</v>
          </cell>
          <cell r="E8838" t="str">
            <v>All</v>
          </cell>
          <cell r="F8838">
            <v>64.1327</v>
          </cell>
          <cell r="G8838">
            <v>0.51288719999999999</v>
          </cell>
          <cell r="H8838">
            <v>0.53380030000000001</v>
          </cell>
          <cell r="I8838">
            <v>-2.0091299999999999E-2</v>
          </cell>
          <cell r="J8838">
            <v>-8.2211999999999997E-3</v>
          </cell>
          <cell r="K8838">
            <v>0</v>
          </cell>
          <cell r="L8838">
            <v>8.2211999999999997E-3</v>
          </cell>
          <cell r="M8838">
            <v>2.0091299999999999E-2</v>
          </cell>
          <cell r="N8838">
            <v>2.0091299999999999E-2</v>
          </cell>
          <cell r="O8838">
            <v>83912</v>
          </cell>
        </row>
        <row r="8839">
          <cell r="A8839" t="str">
            <v>Residential</v>
          </cell>
          <cell r="B8839">
            <v>6</v>
          </cell>
          <cell r="C8839" t="str">
            <v>All</v>
          </cell>
          <cell r="D8839" t="str">
            <v>Switch</v>
          </cell>
          <cell r="E8839" t="str">
            <v>All</v>
          </cell>
          <cell r="F8839">
            <v>63.5762</v>
          </cell>
          <cell r="G8839">
            <v>0.56470189999999998</v>
          </cell>
          <cell r="H8839">
            <v>0.59798530000000005</v>
          </cell>
          <cell r="I8839">
            <v>-2.01104E-2</v>
          </cell>
          <cell r="J8839">
            <v>-8.2290000000000002E-3</v>
          </cell>
          <cell r="K8839">
            <v>0</v>
          </cell>
          <cell r="L8839">
            <v>8.2290000000000002E-3</v>
          </cell>
          <cell r="M8839">
            <v>2.01104E-2</v>
          </cell>
          <cell r="N8839">
            <v>2.01104E-2</v>
          </cell>
          <cell r="O8839">
            <v>83912</v>
          </cell>
        </row>
        <row r="8840">
          <cell r="A8840" t="str">
            <v>Residential</v>
          </cell>
          <cell r="B8840">
            <v>7</v>
          </cell>
          <cell r="C8840" t="str">
            <v>All</v>
          </cell>
          <cell r="D8840" t="str">
            <v>Switch</v>
          </cell>
          <cell r="E8840" t="str">
            <v>All</v>
          </cell>
          <cell r="F8840">
            <v>62.6706</v>
          </cell>
          <cell r="G8840">
            <v>0.69579729999999995</v>
          </cell>
          <cell r="H8840">
            <v>0.73728939999999998</v>
          </cell>
          <cell r="I8840">
            <v>-2.01975E-2</v>
          </cell>
          <cell r="J8840">
            <v>-8.2646999999999998E-3</v>
          </cell>
          <cell r="K8840">
            <v>0</v>
          </cell>
          <cell r="L8840">
            <v>8.2646999999999998E-3</v>
          </cell>
          <cell r="M8840">
            <v>2.01975E-2</v>
          </cell>
          <cell r="N8840">
            <v>2.01975E-2</v>
          </cell>
          <cell r="O8840">
            <v>83912</v>
          </cell>
        </row>
        <row r="8841">
          <cell r="A8841" t="str">
            <v>Residential</v>
          </cell>
          <cell r="B8841">
            <v>8</v>
          </cell>
          <cell r="C8841" t="str">
            <v>All</v>
          </cell>
          <cell r="D8841" t="str">
            <v>Switch</v>
          </cell>
          <cell r="E8841" t="str">
            <v>All</v>
          </cell>
          <cell r="F8841">
            <v>63.758600000000001</v>
          </cell>
          <cell r="G8841">
            <v>0.76899709999999999</v>
          </cell>
          <cell r="H8841">
            <v>0.80267829999999996</v>
          </cell>
          <cell r="I8841">
            <v>-2.0362100000000001E-2</v>
          </cell>
          <cell r="J8841">
            <v>-8.3320000000000009E-3</v>
          </cell>
          <cell r="K8841">
            <v>0</v>
          </cell>
          <cell r="L8841">
            <v>8.3320000000000009E-3</v>
          </cell>
          <cell r="M8841">
            <v>2.0362100000000001E-2</v>
          </cell>
          <cell r="N8841">
            <v>2.0362100000000001E-2</v>
          </cell>
          <cell r="O8841">
            <v>83912</v>
          </cell>
        </row>
        <row r="8842">
          <cell r="A8842" t="str">
            <v>Residential</v>
          </cell>
          <cell r="B8842">
            <v>9</v>
          </cell>
          <cell r="C8842" t="str">
            <v>All</v>
          </cell>
          <cell r="D8842" t="str">
            <v>Switch</v>
          </cell>
          <cell r="E8842" t="str">
            <v>All</v>
          </cell>
          <cell r="F8842">
            <v>68.054299999999998</v>
          </cell>
          <cell r="G8842">
            <v>0.7328403</v>
          </cell>
          <cell r="H8842">
            <v>0.75796830000000004</v>
          </cell>
          <cell r="I8842">
            <v>-2.0633100000000001E-2</v>
          </cell>
          <cell r="J8842">
            <v>-8.4428999999999997E-3</v>
          </cell>
          <cell r="K8842">
            <v>0</v>
          </cell>
          <cell r="L8842">
            <v>8.4428999999999997E-3</v>
          </cell>
          <cell r="M8842">
            <v>2.0633100000000001E-2</v>
          </cell>
          <cell r="N8842">
            <v>2.0633100000000001E-2</v>
          </cell>
          <cell r="O8842">
            <v>83912</v>
          </cell>
        </row>
        <row r="8843">
          <cell r="A8843" t="str">
            <v>Residential</v>
          </cell>
          <cell r="B8843">
            <v>10</v>
          </cell>
          <cell r="C8843" t="str">
            <v>All</v>
          </cell>
          <cell r="D8843" t="str">
            <v>Switch</v>
          </cell>
          <cell r="E8843" t="str">
            <v>All</v>
          </cell>
          <cell r="F8843">
            <v>72.882099999999994</v>
          </cell>
          <cell r="G8843">
            <v>0.73657079999999997</v>
          </cell>
          <cell r="H8843">
            <v>0.76094479999999998</v>
          </cell>
          <cell r="I8843">
            <v>-2.1227099999999999E-2</v>
          </cell>
          <cell r="J8843">
            <v>-8.6858999999999999E-3</v>
          </cell>
          <cell r="K8843">
            <v>0</v>
          </cell>
          <cell r="L8843">
            <v>8.6858999999999999E-3</v>
          </cell>
          <cell r="M8843">
            <v>2.1227099999999999E-2</v>
          </cell>
          <cell r="N8843">
            <v>2.1227099999999999E-2</v>
          </cell>
          <cell r="O8843">
            <v>83912</v>
          </cell>
        </row>
        <row r="8844">
          <cell r="A8844" t="str">
            <v>Residential</v>
          </cell>
          <cell r="B8844">
            <v>11</v>
          </cell>
          <cell r="C8844" t="str">
            <v>All</v>
          </cell>
          <cell r="D8844" t="str">
            <v>Switch</v>
          </cell>
          <cell r="E8844" t="str">
            <v>All</v>
          </cell>
          <cell r="F8844">
            <v>77.9328</v>
          </cell>
          <cell r="G8844">
            <v>0.78075349999999999</v>
          </cell>
          <cell r="H8844">
            <v>0.78978499999999996</v>
          </cell>
          <cell r="I8844">
            <v>-2.1609400000000001E-2</v>
          </cell>
          <cell r="J8844">
            <v>-8.8424000000000003E-3</v>
          </cell>
          <cell r="K8844">
            <v>0</v>
          </cell>
          <cell r="L8844">
            <v>8.8424000000000003E-3</v>
          </cell>
          <cell r="M8844">
            <v>2.1609400000000001E-2</v>
          </cell>
          <cell r="N8844">
            <v>2.1609400000000001E-2</v>
          </cell>
          <cell r="O8844">
            <v>83912</v>
          </cell>
        </row>
        <row r="8845">
          <cell r="A8845" t="str">
            <v>Residential</v>
          </cell>
          <cell r="B8845">
            <v>12</v>
          </cell>
          <cell r="C8845" t="str">
            <v>All</v>
          </cell>
          <cell r="D8845" t="str">
            <v>Switch</v>
          </cell>
          <cell r="E8845" t="str">
            <v>All</v>
          </cell>
          <cell r="F8845">
            <v>82.388499999999993</v>
          </cell>
          <cell r="G8845">
            <v>0.88365470000000002</v>
          </cell>
          <cell r="H8845">
            <v>0.86618419999999996</v>
          </cell>
          <cell r="I8845">
            <v>-2.1558500000000001E-2</v>
          </cell>
          <cell r="J8845">
            <v>-8.8216000000000006E-3</v>
          </cell>
          <cell r="K8845">
            <v>0</v>
          </cell>
          <cell r="L8845">
            <v>8.8216000000000006E-3</v>
          </cell>
          <cell r="M8845">
            <v>2.1558500000000001E-2</v>
          </cell>
          <cell r="N8845">
            <v>2.1558500000000001E-2</v>
          </cell>
          <cell r="O8845">
            <v>83912</v>
          </cell>
        </row>
        <row r="8846">
          <cell r="A8846" t="str">
            <v>Residential</v>
          </cell>
          <cell r="B8846">
            <v>13</v>
          </cell>
          <cell r="C8846" t="str">
            <v>All</v>
          </cell>
          <cell r="D8846" t="str">
            <v>Switch</v>
          </cell>
          <cell r="E8846" t="str">
            <v>All</v>
          </cell>
          <cell r="F8846">
            <v>85.844899999999996</v>
          </cell>
          <cell r="G8846">
            <v>1.009441</v>
          </cell>
          <cell r="H8846">
            <v>0.98615529999999996</v>
          </cell>
          <cell r="I8846">
            <v>-2.1973099999999999E-2</v>
          </cell>
          <cell r="J8846">
            <v>-8.9911999999999995E-3</v>
          </cell>
          <cell r="K8846">
            <v>0</v>
          </cell>
          <cell r="L8846">
            <v>8.9911999999999995E-3</v>
          </cell>
          <cell r="M8846">
            <v>2.1973099999999999E-2</v>
          </cell>
          <cell r="N8846">
            <v>2.1973099999999999E-2</v>
          </cell>
          <cell r="O8846">
            <v>83912</v>
          </cell>
        </row>
        <row r="8847">
          <cell r="A8847" t="str">
            <v>Residential</v>
          </cell>
          <cell r="B8847">
            <v>14</v>
          </cell>
          <cell r="C8847" t="str">
            <v>All</v>
          </cell>
          <cell r="D8847" t="str">
            <v>Switch</v>
          </cell>
          <cell r="E8847" t="str">
            <v>All</v>
          </cell>
          <cell r="F8847">
            <v>88.944900000000004</v>
          </cell>
          <cell r="G8847">
            <v>1.17205</v>
          </cell>
          <cell r="H8847">
            <v>1.1742630000000001</v>
          </cell>
          <cell r="I8847">
            <v>-2.3515600000000001E-2</v>
          </cell>
          <cell r="J8847">
            <v>-9.6223999999999997E-3</v>
          </cell>
          <cell r="K8847">
            <v>0</v>
          </cell>
          <cell r="L8847">
            <v>9.6223999999999997E-3</v>
          </cell>
          <cell r="M8847">
            <v>2.3515600000000001E-2</v>
          </cell>
          <cell r="N8847">
            <v>2.3515600000000001E-2</v>
          </cell>
          <cell r="O8847">
            <v>83912</v>
          </cell>
        </row>
        <row r="8848">
          <cell r="A8848" t="str">
            <v>Residential</v>
          </cell>
          <cell r="B8848">
            <v>15</v>
          </cell>
          <cell r="C8848" t="str">
            <v>All</v>
          </cell>
          <cell r="D8848" t="str">
            <v>Switch</v>
          </cell>
          <cell r="E8848" t="str">
            <v>All</v>
          </cell>
          <cell r="F8848">
            <v>91.853399999999993</v>
          </cell>
          <cell r="G8848">
            <v>1.4026160000000001</v>
          </cell>
          <cell r="H8848">
            <v>1.4321269999999999</v>
          </cell>
          <cell r="I8848">
            <v>-2.4714300000000002E-2</v>
          </cell>
          <cell r="J8848">
            <v>-1.0112899999999999E-2</v>
          </cell>
          <cell r="K8848">
            <v>0</v>
          </cell>
          <cell r="L8848">
            <v>1.0112899999999999E-2</v>
          </cell>
          <cell r="M8848">
            <v>2.4714300000000002E-2</v>
          </cell>
          <cell r="N8848">
            <v>2.4714300000000002E-2</v>
          </cell>
          <cell r="O8848">
            <v>83912</v>
          </cell>
        </row>
        <row r="8849">
          <cell r="A8849" t="str">
            <v>Residential</v>
          </cell>
          <cell r="B8849">
            <v>16</v>
          </cell>
          <cell r="C8849" t="str">
            <v>All</v>
          </cell>
          <cell r="D8849" t="str">
            <v>Switch</v>
          </cell>
          <cell r="E8849" t="str">
            <v>All</v>
          </cell>
          <cell r="F8849">
            <v>93.826400000000007</v>
          </cell>
          <cell r="G8849">
            <v>1.685009</v>
          </cell>
          <cell r="H8849">
            <v>1.5720639999999999</v>
          </cell>
          <cell r="I8849">
            <v>-2.57363E-2</v>
          </cell>
          <cell r="J8849">
            <v>-1.05311E-2</v>
          </cell>
          <cell r="K8849">
            <v>0</v>
          </cell>
          <cell r="L8849">
            <v>1.05311E-2</v>
          </cell>
          <cell r="M8849">
            <v>2.57363E-2</v>
          </cell>
          <cell r="N8849">
            <v>2.57363E-2</v>
          </cell>
          <cell r="O8849">
            <v>83912</v>
          </cell>
        </row>
        <row r="8850">
          <cell r="A8850" t="str">
            <v>Residential</v>
          </cell>
          <cell r="B8850">
            <v>17</v>
          </cell>
          <cell r="C8850" t="str">
            <v>All</v>
          </cell>
          <cell r="D8850" t="str">
            <v>Switch</v>
          </cell>
          <cell r="E8850" t="str">
            <v>All</v>
          </cell>
          <cell r="F8850">
            <v>94.7714</v>
          </cell>
          <cell r="G8850">
            <v>1.934763</v>
          </cell>
          <cell r="H8850">
            <v>1.65689</v>
          </cell>
          <cell r="I8850">
            <v>-2.5526799999999999E-2</v>
          </cell>
          <cell r="J8850">
            <v>-1.0445400000000001E-2</v>
          </cell>
          <cell r="K8850">
            <v>0</v>
          </cell>
          <cell r="L8850">
            <v>1.0445400000000001E-2</v>
          </cell>
          <cell r="M8850">
            <v>2.5526799999999999E-2</v>
          </cell>
          <cell r="N8850">
            <v>2.5526799999999999E-2</v>
          </cell>
          <cell r="O8850">
            <v>83912</v>
          </cell>
        </row>
        <row r="8851">
          <cell r="A8851" t="str">
            <v>Residential</v>
          </cell>
          <cell r="B8851">
            <v>18</v>
          </cell>
          <cell r="C8851" t="str">
            <v>All</v>
          </cell>
          <cell r="D8851" t="str">
            <v>Switch</v>
          </cell>
          <cell r="E8851" t="str">
            <v>All</v>
          </cell>
          <cell r="F8851">
            <v>93.841800000000006</v>
          </cell>
          <cell r="G8851">
            <v>2.1027749999999998</v>
          </cell>
          <cell r="H8851">
            <v>1.8670249999999999</v>
          </cell>
          <cell r="I8851">
            <v>-2.58525E-2</v>
          </cell>
          <cell r="J8851">
            <v>-1.0578600000000001E-2</v>
          </cell>
          <cell r="K8851">
            <v>0</v>
          </cell>
          <cell r="L8851">
            <v>1.0578600000000001E-2</v>
          </cell>
          <cell r="M8851">
            <v>2.58525E-2</v>
          </cell>
          <cell r="N8851">
            <v>2.58525E-2</v>
          </cell>
          <cell r="O8851">
            <v>83912</v>
          </cell>
        </row>
        <row r="8852">
          <cell r="A8852" t="str">
            <v>Residential</v>
          </cell>
          <cell r="B8852">
            <v>19</v>
          </cell>
          <cell r="C8852" t="str">
            <v>All</v>
          </cell>
          <cell r="D8852" t="str">
            <v>Switch</v>
          </cell>
          <cell r="E8852" t="str">
            <v>All</v>
          </cell>
          <cell r="F8852">
            <v>91.501199999999997</v>
          </cell>
          <cell r="G8852">
            <v>2.1036169999999998</v>
          </cell>
          <cell r="H8852">
            <v>1.9840169999999999</v>
          </cell>
          <cell r="I8852">
            <v>-2.6532300000000002E-2</v>
          </cell>
          <cell r="J8852">
            <v>-1.08568E-2</v>
          </cell>
          <cell r="K8852">
            <v>0</v>
          </cell>
          <cell r="L8852">
            <v>1.08568E-2</v>
          </cell>
          <cell r="M8852">
            <v>2.6532300000000002E-2</v>
          </cell>
          <cell r="N8852">
            <v>2.6532300000000002E-2</v>
          </cell>
          <cell r="O8852">
            <v>83912</v>
          </cell>
        </row>
        <row r="8853">
          <cell r="A8853" t="str">
            <v>Residential</v>
          </cell>
          <cell r="B8853">
            <v>20</v>
          </cell>
          <cell r="C8853" t="str">
            <v>All</v>
          </cell>
          <cell r="D8853" t="str">
            <v>Switch</v>
          </cell>
          <cell r="E8853" t="str">
            <v>All</v>
          </cell>
          <cell r="F8853">
            <v>87.288399999999996</v>
          </cell>
          <cell r="G8853">
            <v>1.953395</v>
          </cell>
          <cell r="H8853">
            <v>2.3750589999999998</v>
          </cell>
          <cell r="I8853">
            <v>-2.4867E-2</v>
          </cell>
          <cell r="J8853">
            <v>-1.0175399999999999E-2</v>
          </cell>
          <cell r="K8853">
            <v>0</v>
          </cell>
          <cell r="L8853">
            <v>1.0175399999999999E-2</v>
          </cell>
          <cell r="M8853">
            <v>2.4867E-2</v>
          </cell>
          <cell r="N8853">
            <v>2.4867E-2</v>
          </cell>
          <cell r="O8853">
            <v>83912</v>
          </cell>
        </row>
        <row r="8854">
          <cell r="A8854" t="str">
            <v>Residential</v>
          </cell>
          <cell r="B8854">
            <v>21</v>
          </cell>
          <cell r="C8854" t="str">
            <v>All</v>
          </cell>
          <cell r="D8854" t="str">
            <v>Switch</v>
          </cell>
          <cell r="E8854" t="str">
            <v>All</v>
          </cell>
          <cell r="F8854">
            <v>82.769599999999997</v>
          </cell>
          <cell r="G8854">
            <v>1.809293</v>
          </cell>
          <cell r="H8854">
            <v>2.1562619999999999</v>
          </cell>
          <cell r="I8854">
            <v>-2.37629E-2</v>
          </cell>
          <cell r="J8854">
            <v>-9.7236000000000006E-3</v>
          </cell>
          <cell r="K8854">
            <v>0</v>
          </cell>
          <cell r="L8854">
            <v>9.7236000000000006E-3</v>
          </cell>
          <cell r="M8854">
            <v>2.37629E-2</v>
          </cell>
          <cell r="N8854">
            <v>2.37629E-2</v>
          </cell>
          <cell r="O8854">
            <v>83912</v>
          </cell>
        </row>
        <row r="8855">
          <cell r="A8855" t="str">
            <v>Residential</v>
          </cell>
          <cell r="B8855">
            <v>22</v>
          </cell>
          <cell r="C8855" t="str">
            <v>All</v>
          </cell>
          <cell r="D8855" t="str">
            <v>Switch</v>
          </cell>
          <cell r="E8855" t="str">
            <v>All</v>
          </cell>
          <cell r="F8855">
            <v>79.918599999999998</v>
          </cell>
          <cell r="G8855">
            <v>1.541917</v>
          </cell>
          <cell r="H8855">
            <v>1.7633380000000001</v>
          </cell>
          <cell r="I8855">
            <v>-2.32657E-2</v>
          </cell>
          <cell r="J8855">
            <v>-9.5201000000000001E-3</v>
          </cell>
          <cell r="K8855">
            <v>0</v>
          </cell>
          <cell r="L8855">
            <v>9.5201000000000001E-3</v>
          </cell>
          <cell r="M8855">
            <v>2.32657E-2</v>
          </cell>
          <cell r="N8855">
            <v>2.32657E-2</v>
          </cell>
          <cell r="O8855">
            <v>83912</v>
          </cell>
        </row>
        <row r="8856">
          <cell r="A8856" t="str">
            <v>Residential</v>
          </cell>
          <cell r="B8856">
            <v>23</v>
          </cell>
          <cell r="C8856" t="str">
            <v>All</v>
          </cell>
          <cell r="D8856" t="str">
            <v>Switch</v>
          </cell>
          <cell r="E8856" t="str">
            <v>All</v>
          </cell>
          <cell r="F8856">
            <v>77.247200000000007</v>
          </cell>
          <cell r="G8856">
            <v>1.208663</v>
          </cell>
          <cell r="H8856">
            <v>1.3463959999999999</v>
          </cell>
          <cell r="I8856">
            <v>-2.2382200000000001E-2</v>
          </cell>
          <cell r="J8856">
            <v>-9.1585999999999994E-3</v>
          </cell>
          <cell r="K8856">
            <v>0</v>
          </cell>
          <cell r="L8856">
            <v>9.1585999999999994E-3</v>
          </cell>
          <cell r="M8856">
            <v>2.2382200000000001E-2</v>
          </cell>
          <cell r="N8856">
            <v>2.2382200000000001E-2</v>
          </cell>
          <cell r="O8856">
            <v>83912</v>
          </cell>
        </row>
        <row r="8857">
          <cell r="A8857" t="str">
            <v>Residential</v>
          </cell>
          <cell r="B8857">
            <v>24</v>
          </cell>
          <cell r="C8857" t="str">
            <v>All</v>
          </cell>
          <cell r="D8857" t="str">
            <v>Switch</v>
          </cell>
          <cell r="E8857" t="str">
            <v>All</v>
          </cell>
          <cell r="F8857">
            <v>75.433999999999997</v>
          </cell>
          <cell r="G8857">
            <v>0.92228600000000005</v>
          </cell>
          <cell r="H8857">
            <v>1.039086</v>
          </cell>
          <cell r="I8857">
            <v>-2.317E-2</v>
          </cell>
          <cell r="J8857">
            <v>-9.4809999999999998E-3</v>
          </cell>
          <cell r="K8857">
            <v>0</v>
          </cell>
          <cell r="L8857">
            <v>9.4809999999999998E-3</v>
          </cell>
          <cell r="M8857">
            <v>2.317E-2</v>
          </cell>
          <cell r="N8857">
            <v>2.317E-2</v>
          </cell>
          <cell r="O8857">
            <v>83912</v>
          </cell>
        </row>
        <row r="8858">
          <cell r="A8858" t="str">
            <v>Residential</v>
          </cell>
          <cell r="B8858">
            <v>1</v>
          </cell>
          <cell r="C8858" t="str">
            <v>All</v>
          </cell>
          <cell r="D8858" t="str">
            <v>Switch</v>
          </cell>
          <cell r="E8858" t="str">
            <v>Building Age: &lt; 3 YEARS</v>
          </cell>
          <cell r="F8858">
            <v>67.969800000000006</v>
          </cell>
          <cell r="G8858">
            <v>0.74386859999999999</v>
          </cell>
          <cell r="H8858">
            <v>1.005684</v>
          </cell>
          <cell r="I8858">
            <v>-0.13817679999999999</v>
          </cell>
          <cell r="J8858">
            <v>-5.6540800000000002E-2</v>
          </cell>
          <cell r="K8858">
            <v>0</v>
          </cell>
          <cell r="L8858">
            <v>5.6540800000000002E-2</v>
          </cell>
          <cell r="M8858">
            <v>0.13817679999999999</v>
          </cell>
          <cell r="N8858">
            <v>0.13817679999999999</v>
          </cell>
          <cell r="O8858">
            <v>2499</v>
          </cell>
        </row>
        <row r="8859">
          <cell r="A8859" t="str">
            <v>Residential</v>
          </cell>
          <cell r="B8859">
            <v>2</v>
          </cell>
          <cell r="C8859" t="str">
            <v>All</v>
          </cell>
          <cell r="D8859" t="str">
            <v>Switch</v>
          </cell>
          <cell r="E8859" t="str">
            <v>Building Age: &lt; 3 YEARS</v>
          </cell>
          <cell r="F8859">
            <v>66.635000000000005</v>
          </cell>
          <cell r="G8859">
            <v>0.60227699999999995</v>
          </cell>
          <cell r="H8859">
            <v>0.79632380000000003</v>
          </cell>
          <cell r="I8859">
            <v>-0.13645779999999999</v>
          </cell>
          <cell r="J8859">
            <v>-5.5837400000000002E-2</v>
          </cell>
          <cell r="K8859">
            <v>0</v>
          </cell>
          <cell r="L8859">
            <v>5.5837400000000002E-2</v>
          </cell>
          <cell r="M8859">
            <v>0.13645779999999999</v>
          </cell>
          <cell r="N8859">
            <v>0.13645779999999999</v>
          </cell>
          <cell r="O8859">
            <v>2499</v>
          </cell>
        </row>
        <row r="8860">
          <cell r="A8860" t="str">
            <v>Residential</v>
          </cell>
          <cell r="B8860">
            <v>3</v>
          </cell>
          <cell r="C8860" t="str">
            <v>All</v>
          </cell>
          <cell r="D8860" t="str">
            <v>Switch</v>
          </cell>
          <cell r="E8860" t="str">
            <v>Building Age: &lt; 3 YEARS</v>
          </cell>
          <cell r="F8860">
            <v>65.6751</v>
          </cell>
          <cell r="G8860">
            <v>0.53814510000000004</v>
          </cell>
          <cell r="H8860">
            <v>0.62411609999999995</v>
          </cell>
          <cell r="I8860">
            <v>-0.1345297</v>
          </cell>
          <cell r="J8860">
            <v>-5.50485E-2</v>
          </cell>
          <cell r="K8860">
            <v>0</v>
          </cell>
          <cell r="L8860">
            <v>5.50485E-2</v>
          </cell>
          <cell r="M8860">
            <v>0.1345297</v>
          </cell>
          <cell r="N8860">
            <v>0.1345297</v>
          </cell>
          <cell r="O8860">
            <v>2499</v>
          </cell>
        </row>
        <row r="8861">
          <cell r="A8861" t="str">
            <v>Residential</v>
          </cell>
          <cell r="B8861">
            <v>4</v>
          </cell>
          <cell r="C8861" t="str">
            <v>All</v>
          </cell>
          <cell r="D8861" t="str">
            <v>Switch</v>
          </cell>
          <cell r="E8861" t="str">
            <v>Building Age: &lt; 3 YEARS</v>
          </cell>
          <cell r="F8861">
            <v>64.915899999999993</v>
          </cell>
          <cell r="G8861">
            <v>0.4920214</v>
          </cell>
          <cell r="H8861">
            <v>0.49741600000000002</v>
          </cell>
          <cell r="I8861">
            <v>-0.13379849999999999</v>
          </cell>
          <cell r="J8861">
            <v>-5.4749300000000001E-2</v>
          </cell>
          <cell r="K8861">
            <v>0</v>
          </cell>
          <cell r="L8861">
            <v>5.4749300000000001E-2</v>
          </cell>
          <cell r="M8861">
            <v>0.13379849999999999</v>
          </cell>
          <cell r="N8861">
            <v>0.13379849999999999</v>
          </cell>
          <cell r="O8861">
            <v>2499</v>
          </cell>
        </row>
        <row r="8862">
          <cell r="A8862" t="str">
            <v>Residential</v>
          </cell>
          <cell r="B8862">
            <v>5</v>
          </cell>
          <cell r="C8862" t="str">
            <v>All</v>
          </cell>
          <cell r="D8862" t="str">
            <v>Switch</v>
          </cell>
          <cell r="E8862" t="str">
            <v>Building Age: &lt; 3 YEARS</v>
          </cell>
          <cell r="F8862">
            <v>64.212199999999996</v>
          </cell>
          <cell r="G8862">
            <v>0.4714757</v>
          </cell>
          <cell r="H8862">
            <v>0.51413540000000002</v>
          </cell>
          <cell r="I8862">
            <v>-0.13357579999999999</v>
          </cell>
          <cell r="J8862">
            <v>-5.4658100000000001E-2</v>
          </cell>
          <cell r="K8862">
            <v>0</v>
          </cell>
          <cell r="L8862">
            <v>5.4658100000000001E-2</v>
          </cell>
          <cell r="M8862">
            <v>0.13357579999999999</v>
          </cell>
          <cell r="N8862">
            <v>0.13357579999999999</v>
          </cell>
          <cell r="O8862">
            <v>2499</v>
          </cell>
        </row>
        <row r="8863">
          <cell r="A8863" t="str">
            <v>Residential</v>
          </cell>
          <cell r="B8863">
            <v>6</v>
          </cell>
          <cell r="C8863" t="str">
            <v>All</v>
          </cell>
          <cell r="D8863" t="str">
            <v>Switch</v>
          </cell>
          <cell r="E8863" t="str">
            <v>Building Age: &lt; 3 YEARS</v>
          </cell>
          <cell r="F8863">
            <v>63.668700000000001</v>
          </cell>
          <cell r="G8863">
            <v>0.49593419999999999</v>
          </cell>
          <cell r="H8863">
            <v>0.6857917</v>
          </cell>
          <cell r="I8863">
            <v>-0.13340199999999999</v>
          </cell>
          <cell r="J8863">
            <v>-5.4586999999999997E-2</v>
          </cell>
          <cell r="K8863">
            <v>0</v>
          </cell>
          <cell r="L8863">
            <v>5.4586999999999997E-2</v>
          </cell>
          <cell r="M8863">
            <v>0.13340199999999999</v>
          </cell>
          <cell r="N8863">
            <v>0.13340199999999999</v>
          </cell>
          <cell r="O8863">
            <v>2499</v>
          </cell>
        </row>
        <row r="8864">
          <cell r="A8864" t="str">
            <v>Residential</v>
          </cell>
          <cell r="B8864">
            <v>7</v>
          </cell>
          <cell r="C8864" t="str">
            <v>All</v>
          </cell>
          <cell r="D8864" t="str">
            <v>Switch</v>
          </cell>
          <cell r="E8864" t="str">
            <v>Building Age: &lt; 3 YEARS</v>
          </cell>
          <cell r="F8864">
            <v>62.697699999999998</v>
          </cell>
          <cell r="G8864">
            <v>0.66556009999999999</v>
          </cell>
          <cell r="H8864">
            <v>0.78819209999999995</v>
          </cell>
          <cell r="I8864">
            <v>-0.13462789999999999</v>
          </cell>
          <cell r="J8864">
            <v>-5.5088699999999997E-2</v>
          </cell>
          <cell r="K8864">
            <v>0</v>
          </cell>
          <cell r="L8864">
            <v>5.5088699999999997E-2</v>
          </cell>
          <cell r="M8864">
            <v>0.13462789999999999</v>
          </cell>
          <cell r="N8864">
            <v>0.13462789999999999</v>
          </cell>
          <cell r="O8864">
            <v>2499</v>
          </cell>
        </row>
        <row r="8865">
          <cell r="A8865" t="str">
            <v>Residential</v>
          </cell>
          <cell r="B8865">
            <v>8</v>
          </cell>
          <cell r="C8865" t="str">
            <v>All</v>
          </cell>
          <cell r="D8865" t="str">
            <v>Switch</v>
          </cell>
          <cell r="E8865" t="str">
            <v>Building Age: &lt; 3 YEARS</v>
          </cell>
          <cell r="F8865">
            <v>63.684100000000001</v>
          </cell>
          <cell r="G8865">
            <v>0.71388669999999999</v>
          </cell>
          <cell r="H8865">
            <v>0.92656309999999997</v>
          </cell>
          <cell r="I8865">
            <v>-0.13528770000000001</v>
          </cell>
          <cell r="J8865">
            <v>-5.5358600000000001E-2</v>
          </cell>
          <cell r="K8865">
            <v>0</v>
          </cell>
          <cell r="L8865">
            <v>5.5358600000000001E-2</v>
          </cell>
          <cell r="M8865">
            <v>0.13528770000000001</v>
          </cell>
          <cell r="N8865">
            <v>0.13528770000000001</v>
          </cell>
          <cell r="O8865">
            <v>2499</v>
          </cell>
        </row>
        <row r="8866">
          <cell r="A8866" t="str">
            <v>Residential</v>
          </cell>
          <cell r="B8866">
            <v>9</v>
          </cell>
          <cell r="C8866" t="str">
            <v>All</v>
          </cell>
          <cell r="D8866" t="str">
            <v>Switch</v>
          </cell>
          <cell r="E8866" t="str">
            <v>Building Age: &lt; 3 YEARS</v>
          </cell>
          <cell r="F8866">
            <v>68.220200000000006</v>
          </cell>
          <cell r="G8866">
            <v>0.5932385</v>
          </cell>
          <cell r="H8866">
            <v>0.75294539999999999</v>
          </cell>
          <cell r="I8866">
            <v>-0.13737849999999999</v>
          </cell>
          <cell r="J8866">
            <v>-5.6214199999999999E-2</v>
          </cell>
          <cell r="K8866">
            <v>0</v>
          </cell>
          <cell r="L8866">
            <v>5.6214199999999999E-2</v>
          </cell>
          <cell r="M8866">
            <v>0.13737849999999999</v>
          </cell>
          <cell r="N8866">
            <v>0.13737849999999999</v>
          </cell>
          <cell r="O8866">
            <v>2499</v>
          </cell>
        </row>
        <row r="8867">
          <cell r="A8867" t="str">
            <v>Residential</v>
          </cell>
          <cell r="B8867">
            <v>10</v>
          </cell>
          <cell r="C8867" t="str">
            <v>All</v>
          </cell>
          <cell r="D8867" t="str">
            <v>Switch</v>
          </cell>
          <cell r="E8867" t="str">
            <v>Building Age: &lt; 3 YEARS</v>
          </cell>
          <cell r="F8867">
            <v>73.346900000000005</v>
          </cell>
          <cell r="G8867">
            <v>0.62336429999999998</v>
          </cell>
          <cell r="H8867">
            <v>0.67007099999999997</v>
          </cell>
          <cell r="I8867">
            <v>-0.1396761</v>
          </cell>
          <cell r="J8867">
            <v>-5.7154299999999998E-2</v>
          </cell>
          <cell r="K8867">
            <v>0</v>
          </cell>
          <cell r="L8867">
            <v>5.7154299999999998E-2</v>
          </cell>
          <cell r="M8867">
            <v>0.1396761</v>
          </cell>
          <cell r="N8867">
            <v>0.1396761</v>
          </cell>
          <cell r="O8867">
            <v>2499</v>
          </cell>
        </row>
        <row r="8868">
          <cell r="A8868" t="str">
            <v>Residential</v>
          </cell>
          <cell r="B8868">
            <v>11</v>
          </cell>
          <cell r="C8868" t="str">
            <v>All</v>
          </cell>
          <cell r="D8868" t="str">
            <v>Switch</v>
          </cell>
          <cell r="E8868" t="str">
            <v>Building Age: &lt; 3 YEARS</v>
          </cell>
          <cell r="F8868">
            <v>77.7012</v>
          </cell>
          <cell r="G8868">
            <v>0.68476499999999996</v>
          </cell>
          <cell r="H8868">
            <v>0.59464320000000004</v>
          </cell>
          <cell r="I8868">
            <v>-0.14010220000000001</v>
          </cell>
          <cell r="J8868">
            <v>-5.7328700000000003E-2</v>
          </cell>
          <cell r="K8868">
            <v>0</v>
          </cell>
          <cell r="L8868">
            <v>5.7328700000000003E-2</v>
          </cell>
          <cell r="M8868">
            <v>0.14010220000000001</v>
          </cell>
          <cell r="N8868">
            <v>0.14010220000000001</v>
          </cell>
          <cell r="O8868">
            <v>2499</v>
          </cell>
        </row>
        <row r="8869">
          <cell r="A8869" t="str">
            <v>Residential</v>
          </cell>
          <cell r="B8869">
            <v>12</v>
          </cell>
          <cell r="C8869" t="str">
            <v>All</v>
          </cell>
          <cell r="D8869" t="str">
            <v>Switch</v>
          </cell>
          <cell r="E8869" t="str">
            <v>Building Age: &lt; 3 YEARS</v>
          </cell>
          <cell r="F8869">
            <v>81.712299999999999</v>
          </cell>
          <cell r="G8869">
            <v>0.75120750000000003</v>
          </cell>
          <cell r="H8869">
            <v>0.68589739999999999</v>
          </cell>
          <cell r="I8869">
            <v>-0.14042089999999999</v>
          </cell>
          <cell r="J8869">
            <v>-5.7459099999999999E-2</v>
          </cell>
          <cell r="K8869">
            <v>0</v>
          </cell>
          <cell r="L8869">
            <v>5.7459099999999999E-2</v>
          </cell>
          <cell r="M8869">
            <v>0.14042089999999999</v>
          </cell>
          <cell r="N8869">
            <v>0.14042089999999999</v>
          </cell>
          <cell r="O8869">
            <v>2499</v>
          </cell>
        </row>
        <row r="8870">
          <cell r="A8870" t="str">
            <v>Residential</v>
          </cell>
          <cell r="B8870">
            <v>13</v>
          </cell>
          <cell r="C8870" t="str">
            <v>All</v>
          </cell>
          <cell r="D8870" t="str">
            <v>Switch</v>
          </cell>
          <cell r="E8870" t="str">
            <v>Building Age: &lt; 3 YEARS</v>
          </cell>
          <cell r="F8870">
            <v>85.093999999999994</v>
          </cell>
          <cell r="G8870">
            <v>0.78562920000000003</v>
          </cell>
          <cell r="H8870">
            <v>0.67827079999999995</v>
          </cell>
          <cell r="I8870">
            <v>-0.1422271</v>
          </cell>
          <cell r="J8870">
            <v>-5.8198199999999999E-2</v>
          </cell>
          <cell r="K8870">
            <v>0</v>
          </cell>
          <cell r="L8870">
            <v>5.8198199999999999E-2</v>
          </cell>
          <cell r="M8870">
            <v>0.1422271</v>
          </cell>
          <cell r="N8870">
            <v>0.1422271</v>
          </cell>
          <cell r="O8870">
            <v>2499</v>
          </cell>
        </row>
        <row r="8871">
          <cell r="A8871" t="str">
            <v>Residential</v>
          </cell>
          <cell r="B8871">
            <v>14</v>
          </cell>
          <cell r="C8871" t="str">
            <v>All</v>
          </cell>
          <cell r="D8871" t="str">
            <v>Switch</v>
          </cell>
          <cell r="E8871" t="str">
            <v>Building Age: &lt; 3 YEARS</v>
          </cell>
          <cell r="F8871">
            <v>88.287199999999999</v>
          </cell>
          <cell r="G8871">
            <v>0.92971219999999999</v>
          </cell>
          <cell r="H8871">
            <v>0.89739239999999998</v>
          </cell>
          <cell r="I8871">
            <v>-0.14800659999999999</v>
          </cell>
          <cell r="J8871">
            <v>-6.0563100000000002E-2</v>
          </cell>
          <cell r="K8871">
            <v>0</v>
          </cell>
          <cell r="L8871">
            <v>6.0563100000000002E-2</v>
          </cell>
          <cell r="M8871">
            <v>0.14800659999999999</v>
          </cell>
          <cell r="N8871">
            <v>0.14800659999999999</v>
          </cell>
          <cell r="O8871">
            <v>2499</v>
          </cell>
        </row>
        <row r="8872">
          <cell r="A8872" t="str">
            <v>Residential</v>
          </cell>
          <cell r="B8872">
            <v>15</v>
          </cell>
          <cell r="C8872" t="str">
            <v>All</v>
          </cell>
          <cell r="D8872" t="str">
            <v>Switch</v>
          </cell>
          <cell r="E8872" t="str">
            <v>Building Age: &lt; 3 YEARS</v>
          </cell>
          <cell r="F8872">
            <v>91.306399999999996</v>
          </cell>
          <cell r="G8872">
            <v>0.95083200000000001</v>
          </cell>
          <cell r="H8872">
            <v>1.2459420000000001</v>
          </cell>
          <cell r="I8872">
            <v>-0.14732970000000001</v>
          </cell>
          <cell r="J8872">
            <v>-6.0286100000000002E-2</v>
          </cell>
          <cell r="K8872">
            <v>0</v>
          </cell>
          <cell r="L8872">
            <v>6.0286100000000002E-2</v>
          </cell>
          <cell r="M8872">
            <v>0.14732970000000001</v>
          </cell>
          <cell r="N8872">
            <v>0.14732970000000001</v>
          </cell>
          <cell r="O8872">
            <v>2499</v>
          </cell>
        </row>
        <row r="8873">
          <cell r="A8873" t="str">
            <v>Residential</v>
          </cell>
          <cell r="B8873">
            <v>16</v>
          </cell>
          <cell r="C8873" t="str">
            <v>All</v>
          </cell>
          <cell r="D8873" t="str">
            <v>Switch</v>
          </cell>
          <cell r="E8873" t="str">
            <v>Building Age: &lt; 3 YEARS</v>
          </cell>
          <cell r="F8873">
            <v>93.032499999999999</v>
          </cell>
          <cell r="G8873">
            <v>1.3623069999999999</v>
          </cell>
          <cell r="H8873">
            <v>1.2058150000000001</v>
          </cell>
          <cell r="I8873">
            <v>-0.14996780000000001</v>
          </cell>
          <cell r="J8873">
            <v>-6.1365599999999999E-2</v>
          </cell>
          <cell r="K8873">
            <v>0</v>
          </cell>
          <cell r="L8873">
            <v>6.1365599999999999E-2</v>
          </cell>
          <cell r="M8873">
            <v>0.14996780000000001</v>
          </cell>
          <cell r="N8873">
            <v>0.14996780000000001</v>
          </cell>
          <cell r="O8873">
            <v>2499</v>
          </cell>
        </row>
        <row r="8874">
          <cell r="A8874" t="str">
            <v>Residential</v>
          </cell>
          <cell r="B8874">
            <v>17</v>
          </cell>
          <cell r="C8874" t="str">
            <v>All</v>
          </cell>
          <cell r="D8874" t="str">
            <v>Switch</v>
          </cell>
          <cell r="E8874" t="str">
            <v>Building Age: &lt; 3 YEARS</v>
          </cell>
          <cell r="F8874">
            <v>93.706199999999995</v>
          </cell>
          <cell r="G8874">
            <v>1.643529</v>
          </cell>
          <cell r="H8874">
            <v>1.3587819999999999</v>
          </cell>
          <cell r="I8874">
            <v>-0.149784</v>
          </cell>
          <cell r="J8874">
            <v>-6.1290400000000002E-2</v>
          </cell>
          <cell r="K8874">
            <v>0</v>
          </cell>
          <cell r="L8874">
            <v>6.1290400000000002E-2</v>
          </cell>
          <cell r="M8874">
            <v>0.149784</v>
          </cell>
          <cell r="N8874">
            <v>0.149784</v>
          </cell>
          <cell r="O8874">
            <v>2499</v>
          </cell>
        </row>
        <row r="8875">
          <cell r="A8875" t="str">
            <v>Residential</v>
          </cell>
          <cell r="B8875">
            <v>18</v>
          </cell>
          <cell r="C8875" t="str">
            <v>All</v>
          </cell>
          <cell r="D8875" t="str">
            <v>Switch</v>
          </cell>
          <cell r="E8875" t="str">
            <v>Building Age: &lt; 3 YEARS</v>
          </cell>
          <cell r="F8875">
            <v>92.590599999999995</v>
          </cell>
          <cell r="G8875">
            <v>1.6975020000000001</v>
          </cell>
          <cell r="H8875">
            <v>1.614323</v>
          </cell>
          <cell r="I8875">
            <v>-0.14993409999999999</v>
          </cell>
          <cell r="J8875">
            <v>-6.1351799999999998E-2</v>
          </cell>
          <cell r="K8875">
            <v>0</v>
          </cell>
          <cell r="L8875">
            <v>6.1351799999999998E-2</v>
          </cell>
          <cell r="M8875">
            <v>0.14993409999999999</v>
          </cell>
          <cell r="N8875">
            <v>0.14993409999999999</v>
          </cell>
          <cell r="O8875">
            <v>2499</v>
          </cell>
        </row>
        <row r="8876">
          <cell r="A8876" t="str">
            <v>Residential</v>
          </cell>
          <cell r="B8876">
            <v>19</v>
          </cell>
          <cell r="C8876" t="str">
            <v>All</v>
          </cell>
          <cell r="D8876" t="str">
            <v>Switch</v>
          </cell>
          <cell r="E8876" t="str">
            <v>Building Age: &lt; 3 YEARS</v>
          </cell>
          <cell r="F8876">
            <v>90.325199999999995</v>
          </cell>
          <cell r="G8876">
            <v>1.824832</v>
          </cell>
          <cell r="H8876">
            <v>1.8285229999999999</v>
          </cell>
          <cell r="I8876">
            <v>-0.15469269999999999</v>
          </cell>
          <cell r="J8876">
            <v>-6.3298999999999994E-2</v>
          </cell>
          <cell r="K8876">
            <v>0</v>
          </cell>
          <cell r="L8876">
            <v>6.3298999999999994E-2</v>
          </cell>
          <cell r="M8876">
            <v>0.15469269999999999</v>
          </cell>
          <cell r="N8876">
            <v>0.15469269999999999</v>
          </cell>
          <cell r="O8876">
            <v>2499</v>
          </cell>
        </row>
        <row r="8877">
          <cell r="A8877" t="str">
            <v>Residential</v>
          </cell>
          <cell r="B8877">
            <v>20</v>
          </cell>
          <cell r="C8877" t="str">
            <v>All</v>
          </cell>
          <cell r="D8877" t="str">
            <v>Switch</v>
          </cell>
          <cell r="E8877" t="str">
            <v>Building Age: &lt; 3 YEARS</v>
          </cell>
          <cell r="F8877">
            <v>86.0351</v>
          </cell>
          <cell r="G8877">
            <v>1.731053</v>
          </cell>
          <cell r="H8877">
            <v>2.1192519999999999</v>
          </cell>
          <cell r="I8877">
            <v>-0.15605379999999999</v>
          </cell>
          <cell r="J8877">
            <v>-6.3855999999999996E-2</v>
          </cell>
          <cell r="K8877">
            <v>0</v>
          </cell>
          <cell r="L8877">
            <v>6.3855999999999996E-2</v>
          </cell>
          <cell r="M8877">
            <v>0.15605379999999999</v>
          </cell>
          <cell r="N8877">
            <v>0.15605379999999999</v>
          </cell>
          <cell r="O8877">
            <v>2499</v>
          </cell>
        </row>
        <row r="8878">
          <cell r="A8878" t="str">
            <v>Residential</v>
          </cell>
          <cell r="B8878">
            <v>21</v>
          </cell>
          <cell r="C8878" t="str">
            <v>All</v>
          </cell>
          <cell r="D8878" t="str">
            <v>Switch</v>
          </cell>
          <cell r="E8878" t="str">
            <v>Building Age: &lt; 3 YEARS</v>
          </cell>
          <cell r="F8878">
            <v>81.562600000000003</v>
          </cell>
          <cell r="G8878">
            <v>1.732221</v>
          </cell>
          <cell r="H8878">
            <v>2.1230549999999999</v>
          </cell>
          <cell r="I8878">
            <v>-0.1540707</v>
          </cell>
          <cell r="J8878">
            <v>-6.3044500000000003E-2</v>
          </cell>
          <cell r="K8878">
            <v>0</v>
          </cell>
          <cell r="L8878">
            <v>6.3044500000000003E-2</v>
          </cell>
          <cell r="M8878">
            <v>0.1540707</v>
          </cell>
          <cell r="N8878">
            <v>0.1540707</v>
          </cell>
          <cell r="O8878">
            <v>2499</v>
          </cell>
        </row>
        <row r="8879">
          <cell r="A8879" t="str">
            <v>Residential</v>
          </cell>
          <cell r="B8879">
            <v>22</v>
          </cell>
          <cell r="C8879" t="str">
            <v>All</v>
          </cell>
          <cell r="D8879" t="str">
            <v>Switch</v>
          </cell>
          <cell r="E8879" t="str">
            <v>Building Age: &lt; 3 YEARS</v>
          </cell>
          <cell r="F8879">
            <v>78.645499999999998</v>
          </cell>
          <cell r="G8879">
            <v>1.8388739999999999</v>
          </cell>
          <cell r="H8879">
            <v>1.785118</v>
          </cell>
          <cell r="I8879">
            <v>-0.16192799999999999</v>
          </cell>
          <cell r="J8879">
            <v>-6.6259600000000002E-2</v>
          </cell>
          <cell r="K8879">
            <v>0</v>
          </cell>
          <cell r="L8879">
            <v>6.6259600000000002E-2</v>
          </cell>
          <cell r="M8879">
            <v>0.16192799999999999</v>
          </cell>
          <cell r="N8879">
            <v>0.16192799999999999</v>
          </cell>
          <cell r="O8879">
            <v>2499</v>
          </cell>
        </row>
        <row r="8880">
          <cell r="A8880" t="str">
            <v>Residential</v>
          </cell>
          <cell r="B8880">
            <v>23</v>
          </cell>
          <cell r="C8880" t="str">
            <v>All</v>
          </cell>
          <cell r="D8880" t="str">
            <v>Switch</v>
          </cell>
          <cell r="E8880" t="str">
            <v>Building Age: &lt; 3 YEARS</v>
          </cell>
          <cell r="F8880">
            <v>76.216700000000003</v>
          </cell>
          <cell r="G8880">
            <v>1.520157</v>
          </cell>
          <cell r="H8880">
            <v>1.466799</v>
          </cell>
          <cell r="I8880">
            <v>-0.15169920000000001</v>
          </cell>
          <cell r="J8880">
            <v>-6.20741E-2</v>
          </cell>
          <cell r="K8880">
            <v>0</v>
          </cell>
          <cell r="L8880">
            <v>6.20741E-2</v>
          </cell>
          <cell r="M8880">
            <v>0.15169920000000001</v>
          </cell>
          <cell r="N8880">
            <v>0.15169920000000001</v>
          </cell>
          <cell r="O8880">
            <v>2499</v>
          </cell>
        </row>
        <row r="8881">
          <cell r="A8881" t="str">
            <v>Residential</v>
          </cell>
          <cell r="B8881">
            <v>24</v>
          </cell>
          <cell r="C8881" t="str">
            <v>All</v>
          </cell>
          <cell r="D8881" t="str">
            <v>Switch</v>
          </cell>
          <cell r="E8881" t="str">
            <v>Building Age: &lt; 3 YEARS</v>
          </cell>
          <cell r="F8881">
            <v>74.683400000000006</v>
          </cell>
          <cell r="G8881">
            <v>1.113594</v>
          </cell>
          <cell r="H8881">
            <v>1.4841470000000001</v>
          </cell>
          <cell r="I8881">
            <v>-0.1474876</v>
          </cell>
          <cell r="J8881">
            <v>-6.03507E-2</v>
          </cell>
          <cell r="K8881">
            <v>0</v>
          </cell>
          <cell r="L8881">
            <v>6.03507E-2</v>
          </cell>
          <cell r="M8881">
            <v>0.1474876</v>
          </cell>
          <cell r="N8881">
            <v>0.1474876</v>
          </cell>
          <cell r="O8881">
            <v>2499</v>
          </cell>
        </row>
        <row r="8882">
          <cell r="A8882" t="str">
            <v>Residential</v>
          </cell>
          <cell r="B8882">
            <v>1</v>
          </cell>
          <cell r="C8882" t="str">
            <v>All</v>
          </cell>
          <cell r="D8882" t="str">
            <v>Switch</v>
          </cell>
          <cell r="E8882" t="str">
            <v>Building Age: &gt; 20 YEARS</v>
          </cell>
          <cell r="F8882">
            <v>69.298000000000002</v>
          </cell>
          <cell r="G8882">
            <v>0.64914039999999995</v>
          </cell>
          <cell r="H8882">
            <v>0.68583559999999999</v>
          </cell>
          <cell r="I8882">
            <v>-2.84243E-2</v>
          </cell>
          <cell r="J8882">
            <v>-1.1631000000000001E-2</v>
          </cell>
          <cell r="K8882">
            <v>0</v>
          </cell>
          <cell r="L8882">
            <v>1.1631000000000001E-2</v>
          </cell>
          <cell r="M8882">
            <v>2.84243E-2</v>
          </cell>
          <cell r="N8882">
            <v>2.84243E-2</v>
          </cell>
          <cell r="O8882">
            <v>43642</v>
          </cell>
        </row>
        <row r="8883">
          <cell r="A8883" t="str">
            <v>Residential</v>
          </cell>
          <cell r="B8883">
            <v>2</v>
          </cell>
          <cell r="C8883" t="str">
            <v>All</v>
          </cell>
          <cell r="D8883" t="str">
            <v>Switch</v>
          </cell>
          <cell r="E8883" t="str">
            <v>Building Age: &gt; 20 YEARS</v>
          </cell>
          <cell r="F8883">
            <v>67.526600000000002</v>
          </cell>
          <cell r="G8883">
            <v>0.56702330000000001</v>
          </cell>
          <cell r="H8883">
            <v>0.60726080000000004</v>
          </cell>
          <cell r="I8883">
            <v>-2.8074100000000001E-2</v>
          </cell>
          <cell r="J8883">
            <v>-1.14877E-2</v>
          </cell>
          <cell r="K8883">
            <v>0</v>
          </cell>
          <cell r="L8883">
            <v>1.14877E-2</v>
          </cell>
          <cell r="M8883">
            <v>2.8074100000000001E-2</v>
          </cell>
          <cell r="N8883">
            <v>2.8074100000000001E-2</v>
          </cell>
          <cell r="O8883">
            <v>43642</v>
          </cell>
        </row>
        <row r="8884">
          <cell r="A8884" t="str">
            <v>Residential</v>
          </cell>
          <cell r="B8884">
            <v>3</v>
          </cell>
          <cell r="C8884" t="str">
            <v>All</v>
          </cell>
          <cell r="D8884" t="str">
            <v>Switch</v>
          </cell>
          <cell r="E8884" t="str">
            <v>Building Age: &gt; 20 YEARS</v>
          </cell>
          <cell r="F8884">
            <v>66.050799999999995</v>
          </cell>
          <cell r="G8884">
            <v>0.52358110000000002</v>
          </cell>
          <cell r="H8884">
            <v>0.54763110000000004</v>
          </cell>
          <cell r="I8884">
            <v>-2.7895300000000001E-2</v>
          </cell>
          <cell r="J8884">
            <v>-1.1414499999999999E-2</v>
          </cell>
          <cell r="K8884">
            <v>0</v>
          </cell>
          <cell r="L8884">
            <v>1.1414499999999999E-2</v>
          </cell>
          <cell r="M8884">
            <v>2.7895300000000001E-2</v>
          </cell>
          <cell r="N8884">
            <v>2.7895300000000001E-2</v>
          </cell>
          <cell r="O8884">
            <v>43642</v>
          </cell>
        </row>
        <row r="8885">
          <cell r="A8885" t="str">
            <v>Residential</v>
          </cell>
          <cell r="B8885">
            <v>4</v>
          </cell>
          <cell r="C8885" t="str">
            <v>All</v>
          </cell>
          <cell r="D8885" t="str">
            <v>Switch</v>
          </cell>
          <cell r="E8885" t="str">
            <v>Building Age: &gt; 20 YEARS</v>
          </cell>
          <cell r="F8885">
            <v>65.091800000000006</v>
          </cell>
          <cell r="G8885">
            <v>0.50705149999999999</v>
          </cell>
          <cell r="H8885">
            <v>0.50886699999999996</v>
          </cell>
          <cell r="I8885">
            <v>-2.77705E-2</v>
          </cell>
          <cell r="J8885">
            <v>-1.13635E-2</v>
          </cell>
          <cell r="K8885">
            <v>0</v>
          </cell>
          <cell r="L8885">
            <v>1.13635E-2</v>
          </cell>
          <cell r="M8885">
            <v>2.77705E-2</v>
          </cell>
          <cell r="N8885">
            <v>2.77705E-2</v>
          </cell>
          <cell r="O8885">
            <v>43642</v>
          </cell>
        </row>
        <row r="8886">
          <cell r="A8886" t="str">
            <v>Residential</v>
          </cell>
          <cell r="B8886">
            <v>5</v>
          </cell>
          <cell r="C8886" t="str">
            <v>All</v>
          </cell>
          <cell r="D8886" t="str">
            <v>Switch</v>
          </cell>
          <cell r="E8886" t="str">
            <v>Building Age: &gt; 20 YEARS</v>
          </cell>
          <cell r="F8886">
            <v>64.269300000000001</v>
          </cell>
          <cell r="G8886">
            <v>0.50804930000000004</v>
          </cell>
          <cell r="H8886">
            <v>0.51290990000000003</v>
          </cell>
          <cell r="I8886">
            <v>-2.7789399999999999E-2</v>
          </cell>
          <cell r="J8886">
            <v>-1.13712E-2</v>
          </cell>
          <cell r="K8886">
            <v>0</v>
          </cell>
          <cell r="L8886">
            <v>1.13712E-2</v>
          </cell>
          <cell r="M8886">
            <v>2.7789399999999999E-2</v>
          </cell>
          <cell r="N8886">
            <v>2.7789399999999999E-2</v>
          </cell>
          <cell r="O8886">
            <v>43642</v>
          </cell>
        </row>
        <row r="8887">
          <cell r="A8887" t="str">
            <v>Residential</v>
          </cell>
          <cell r="B8887">
            <v>6</v>
          </cell>
          <cell r="C8887" t="str">
            <v>All</v>
          </cell>
          <cell r="D8887" t="str">
            <v>Switch</v>
          </cell>
          <cell r="E8887" t="str">
            <v>Building Age: &gt; 20 YEARS</v>
          </cell>
          <cell r="F8887">
            <v>63.695700000000002</v>
          </cell>
          <cell r="G8887">
            <v>0.57131509999999996</v>
          </cell>
          <cell r="H8887">
            <v>0.59763639999999996</v>
          </cell>
          <cell r="I8887">
            <v>-2.7870200000000001E-2</v>
          </cell>
          <cell r="J8887">
            <v>-1.14042E-2</v>
          </cell>
          <cell r="K8887">
            <v>0</v>
          </cell>
          <cell r="L8887">
            <v>1.14042E-2</v>
          </cell>
          <cell r="M8887">
            <v>2.7870200000000001E-2</v>
          </cell>
          <cell r="N8887">
            <v>2.7870200000000001E-2</v>
          </cell>
          <cell r="O8887">
            <v>43642</v>
          </cell>
        </row>
        <row r="8888">
          <cell r="A8888" t="str">
            <v>Residential</v>
          </cell>
          <cell r="B8888">
            <v>7</v>
          </cell>
          <cell r="C8888" t="str">
            <v>All</v>
          </cell>
          <cell r="D8888" t="str">
            <v>Switch</v>
          </cell>
          <cell r="E8888" t="str">
            <v>Building Age: &gt; 20 YEARS</v>
          </cell>
          <cell r="F8888">
            <v>62.7879</v>
          </cell>
          <cell r="G8888">
            <v>0.69526639999999995</v>
          </cell>
          <cell r="H8888">
            <v>0.71952349999999998</v>
          </cell>
          <cell r="I8888">
            <v>-2.80089E-2</v>
          </cell>
          <cell r="J8888">
            <v>-1.1461000000000001E-2</v>
          </cell>
          <cell r="K8888">
            <v>0</v>
          </cell>
          <cell r="L8888">
            <v>1.1461000000000001E-2</v>
          </cell>
          <cell r="M8888">
            <v>2.80089E-2</v>
          </cell>
          <cell r="N8888">
            <v>2.80089E-2</v>
          </cell>
          <cell r="O8888">
            <v>43642</v>
          </cell>
        </row>
        <row r="8889">
          <cell r="A8889" t="str">
            <v>Residential</v>
          </cell>
          <cell r="B8889">
            <v>8</v>
          </cell>
          <cell r="C8889" t="str">
            <v>All</v>
          </cell>
          <cell r="D8889" t="str">
            <v>Switch</v>
          </cell>
          <cell r="E8889" t="str">
            <v>Building Age: &gt; 20 YEARS</v>
          </cell>
          <cell r="F8889">
            <v>63.872700000000002</v>
          </cell>
          <cell r="G8889">
            <v>0.76665000000000005</v>
          </cell>
          <cell r="H8889">
            <v>0.79274339999999999</v>
          </cell>
          <cell r="I8889">
            <v>-2.8235199999999998E-2</v>
          </cell>
          <cell r="J8889">
            <v>-1.1553600000000001E-2</v>
          </cell>
          <cell r="K8889">
            <v>0</v>
          </cell>
          <cell r="L8889">
            <v>1.1553600000000001E-2</v>
          </cell>
          <cell r="M8889">
            <v>2.8235199999999998E-2</v>
          </cell>
          <cell r="N8889">
            <v>2.8235199999999998E-2</v>
          </cell>
          <cell r="O8889">
            <v>43642</v>
          </cell>
        </row>
        <row r="8890">
          <cell r="A8890" t="str">
            <v>Residential</v>
          </cell>
          <cell r="B8890">
            <v>9</v>
          </cell>
          <cell r="C8890" t="str">
            <v>All</v>
          </cell>
          <cell r="D8890" t="str">
            <v>Switch</v>
          </cell>
          <cell r="E8890" t="str">
            <v>Building Age: &gt; 20 YEARS</v>
          </cell>
          <cell r="F8890">
            <v>68.1066</v>
          </cell>
          <cell r="G8890">
            <v>0.74111769999999999</v>
          </cell>
          <cell r="H8890">
            <v>0.75637759999999998</v>
          </cell>
          <cell r="I8890">
            <v>-2.8652299999999999E-2</v>
          </cell>
          <cell r="J8890">
            <v>-1.17243E-2</v>
          </cell>
          <cell r="K8890">
            <v>0</v>
          </cell>
          <cell r="L8890">
            <v>1.17243E-2</v>
          </cell>
          <cell r="M8890">
            <v>2.8652299999999999E-2</v>
          </cell>
          <cell r="N8890">
            <v>2.8652299999999999E-2</v>
          </cell>
          <cell r="O8890">
            <v>43642</v>
          </cell>
        </row>
        <row r="8891">
          <cell r="A8891" t="str">
            <v>Residential</v>
          </cell>
          <cell r="B8891">
            <v>10</v>
          </cell>
          <cell r="C8891" t="str">
            <v>All</v>
          </cell>
          <cell r="D8891" t="str">
            <v>Switch</v>
          </cell>
          <cell r="E8891" t="str">
            <v>Building Age: &gt; 20 YEARS</v>
          </cell>
          <cell r="F8891">
            <v>72.936899999999994</v>
          </cell>
          <cell r="G8891">
            <v>0.7547528</v>
          </cell>
          <cell r="H8891">
            <v>0.7695476</v>
          </cell>
          <cell r="I8891">
            <v>-2.9801999999999999E-2</v>
          </cell>
          <cell r="J8891">
            <v>-1.2194699999999999E-2</v>
          </cell>
          <cell r="K8891">
            <v>0</v>
          </cell>
          <cell r="L8891">
            <v>1.2194699999999999E-2</v>
          </cell>
          <cell r="M8891">
            <v>2.9801999999999999E-2</v>
          </cell>
          <cell r="N8891">
            <v>2.9801999999999999E-2</v>
          </cell>
          <cell r="O8891">
            <v>43642</v>
          </cell>
        </row>
        <row r="8892">
          <cell r="A8892" t="str">
            <v>Residential</v>
          </cell>
          <cell r="B8892">
            <v>11</v>
          </cell>
          <cell r="C8892" t="str">
            <v>All</v>
          </cell>
          <cell r="D8892" t="str">
            <v>Switch</v>
          </cell>
          <cell r="E8892" t="str">
            <v>Building Age: &gt; 20 YEARS</v>
          </cell>
          <cell r="F8892">
            <v>78.030100000000004</v>
          </cell>
          <cell r="G8892">
            <v>0.78008350000000004</v>
          </cell>
          <cell r="H8892">
            <v>0.79382759999999997</v>
          </cell>
          <cell r="I8892">
            <v>-3.0329600000000002E-2</v>
          </cell>
          <cell r="J8892">
            <v>-1.2410600000000001E-2</v>
          </cell>
          <cell r="K8892">
            <v>0</v>
          </cell>
          <cell r="L8892">
            <v>1.2410600000000001E-2</v>
          </cell>
          <cell r="M8892">
            <v>3.0329600000000002E-2</v>
          </cell>
          <cell r="N8892">
            <v>3.0329600000000002E-2</v>
          </cell>
          <cell r="O8892">
            <v>43642</v>
          </cell>
        </row>
        <row r="8893">
          <cell r="A8893" t="str">
            <v>Residential</v>
          </cell>
          <cell r="B8893">
            <v>12</v>
          </cell>
          <cell r="C8893" t="str">
            <v>All</v>
          </cell>
          <cell r="D8893" t="str">
            <v>Switch</v>
          </cell>
          <cell r="E8893" t="str">
            <v>Building Age: &gt; 20 YEARS</v>
          </cell>
          <cell r="F8893">
            <v>82.536600000000007</v>
          </cell>
          <cell r="G8893">
            <v>0.87742149999999997</v>
          </cell>
          <cell r="H8893">
            <v>0.84303930000000005</v>
          </cell>
          <cell r="I8893">
            <v>-2.9671400000000001E-2</v>
          </cell>
          <cell r="J8893">
            <v>-1.2141300000000001E-2</v>
          </cell>
          <cell r="K8893">
            <v>0</v>
          </cell>
          <cell r="L8893">
            <v>1.2141300000000001E-2</v>
          </cell>
          <cell r="M8893">
            <v>2.9671400000000001E-2</v>
          </cell>
          <cell r="N8893">
            <v>2.9671400000000001E-2</v>
          </cell>
          <cell r="O8893">
            <v>43642</v>
          </cell>
        </row>
        <row r="8894">
          <cell r="A8894" t="str">
            <v>Residential</v>
          </cell>
          <cell r="B8894">
            <v>13</v>
          </cell>
          <cell r="C8894" t="str">
            <v>All</v>
          </cell>
          <cell r="D8894" t="str">
            <v>Switch</v>
          </cell>
          <cell r="E8894" t="str">
            <v>Building Age: &gt; 20 YEARS</v>
          </cell>
          <cell r="F8894">
            <v>86.000900000000001</v>
          </cell>
          <cell r="G8894">
            <v>1.0183580000000001</v>
          </cell>
          <cell r="H8894">
            <v>0.98879499999999998</v>
          </cell>
          <cell r="I8894">
            <v>-3.0606999999999999E-2</v>
          </cell>
          <cell r="J8894">
            <v>-1.25241E-2</v>
          </cell>
          <cell r="K8894">
            <v>0</v>
          </cell>
          <cell r="L8894">
            <v>1.25241E-2</v>
          </cell>
          <cell r="M8894">
            <v>3.0606999999999999E-2</v>
          </cell>
          <cell r="N8894">
            <v>3.0606999999999999E-2</v>
          </cell>
          <cell r="O8894">
            <v>43642</v>
          </cell>
        </row>
        <row r="8895">
          <cell r="A8895" t="str">
            <v>Residential</v>
          </cell>
          <cell r="B8895">
            <v>14</v>
          </cell>
          <cell r="C8895" t="str">
            <v>All</v>
          </cell>
          <cell r="D8895" t="str">
            <v>Switch</v>
          </cell>
          <cell r="E8895" t="str">
            <v>Building Age: &gt; 20 YEARS</v>
          </cell>
          <cell r="F8895">
            <v>89.147099999999995</v>
          </cell>
          <cell r="G8895">
            <v>1.1848069999999999</v>
          </cell>
          <cell r="H8895">
            <v>1.1935070000000001</v>
          </cell>
          <cell r="I8895">
            <v>-3.3623E-2</v>
          </cell>
          <cell r="J8895">
            <v>-1.3758299999999999E-2</v>
          </cell>
          <cell r="K8895">
            <v>0</v>
          </cell>
          <cell r="L8895">
            <v>1.3758299999999999E-2</v>
          </cell>
          <cell r="M8895">
            <v>3.3623E-2</v>
          </cell>
          <cell r="N8895">
            <v>3.3623E-2</v>
          </cell>
          <cell r="O8895">
            <v>43642</v>
          </cell>
        </row>
        <row r="8896">
          <cell r="A8896" t="str">
            <v>Residential</v>
          </cell>
          <cell r="B8896">
            <v>15</v>
          </cell>
          <cell r="C8896" t="str">
            <v>All</v>
          </cell>
          <cell r="D8896" t="str">
            <v>Switch</v>
          </cell>
          <cell r="E8896" t="str">
            <v>Building Age: &gt; 20 YEARS</v>
          </cell>
          <cell r="F8896">
            <v>92.071899999999999</v>
          </cell>
          <cell r="G8896">
            <v>1.4419949999999999</v>
          </cell>
          <cell r="H8896">
            <v>1.4834970000000001</v>
          </cell>
          <cell r="I8896">
            <v>-3.4916000000000003E-2</v>
          </cell>
          <cell r="J8896">
            <v>-1.4287299999999999E-2</v>
          </cell>
          <cell r="K8896">
            <v>0</v>
          </cell>
          <cell r="L8896">
            <v>1.4287299999999999E-2</v>
          </cell>
          <cell r="M8896">
            <v>3.4916000000000003E-2</v>
          </cell>
          <cell r="N8896">
            <v>3.4916000000000003E-2</v>
          </cell>
          <cell r="O8896">
            <v>43642</v>
          </cell>
        </row>
        <row r="8897">
          <cell r="A8897" t="str">
            <v>Residential</v>
          </cell>
          <cell r="B8897">
            <v>16</v>
          </cell>
          <cell r="C8897" t="str">
            <v>All</v>
          </cell>
          <cell r="D8897" t="str">
            <v>Switch</v>
          </cell>
          <cell r="E8897" t="str">
            <v>Building Age: &gt; 20 YEARS</v>
          </cell>
          <cell r="F8897">
            <v>94.056399999999996</v>
          </cell>
          <cell r="G8897">
            <v>1.7497069999999999</v>
          </cell>
          <cell r="H8897">
            <v>1.646776</v>
          </cell>
          <cell r="I8897">
            <v>-3.5383299999999999E-2</v>
          </cell>
          <cell r="J8897">
            <v>-1.4478599999999999E-2</v>
          </cell>
          <cell r="K8897">
            <v>0</v>
          </cell>
          <cell r="L8897">
            <v>1.4478599999999999E-2</v>
          </cell>
          <cell r="M8897">
            <v>3.5383299999999999E-2</v>
          </cell>
          <cell r="N8897">
            <v>3.5383299999999999E-2</v>
          </cell>
          <cell r="O8897">
            <v>43642</v>
          </cell>
        </row>
        <row r="8898">
          <cell r="A8898" t="str">
            <v>Residential</v>
          </cell>
          <cell r="B8898">
            <v>17</v>
          </cell>
          <cell r="C8898" t="str">
            <v>All</v>
          </cell>
          <cell r="D8898" t="str">
            <v>Switch</v>
          </cell>
          <cell r="E8898" t="str">
            <v>Building Age: &gt; 20 YEARS</v>
          </cell>
          <cell r="F8898">
            <v>95.028599999999997</v>
          </cell>
          <cell r="G8898">
            <v>2.009922</v>
          </cell>
          <cell r="H8898">
            <v>1.7080310000000001</v>
          </cell>
          <cell r="I8898">
            <v>-3.4933800000000001E-2</v>
          </cell>
          <cell r="J8898">
            <v>-1.4294599999999999E-2</v>
          </cell>
          <cell r="K8898">
            <v>0</v>
          </cell>
          <cell r="L8898">
            <v>1.4294599999999999E-2</v>
          </cell>
          <cell r="M8898">
            <v>3.4933800000000001E-2</v>
          </cell>
          <cell r="N8898">
            <v>3.4933800000000001E-2</v>
          </cell>
          <cell r="O8898">
            <v>43642</v>
          </cell>
        </row>
        <row r="8899">
          <cell r="A8899" t="str">
            <v>Residential</v>
          </cell>
          <cell r="B8899">
            <v>18</v>
          </cell>
          <cell r="C8899" t="str">
            <v>All</v>
          </cell>
          <cell r="D8899" t="str">
            <v>Switch</v>
          </cell>
          <cell r="E8899" t="str">
            <v>Building Age: &gt; 20 YEARS</v>
          </cell>
          <cell r="F8899">
            <v>94.1721</v>
          </cell>
          <cell r="G8899">
            <v>2.2043560000000002</v>
          </cell>
          <cell r="H8899">
            <v>1.9134450000000001</v>
          </cell>
          <cell r="I8899">
            <v>-3.6821E-2</v>
          </cell>
          <cell r="J8899">
            <v>-1.5066899999999999E-2</v>
          </cell>
          <cell r="K8899">
            <v>0</v>
          </cell>
          <cell r="L8899">
            <v>1.5066899999999999E-2</v>
          </cell>
          <cell r="M8899">
            <v>3.6821E-2</v>
          </cell>
          <cell r="N8899">
            <v>3.6821E-2</v>
          </cell>
          <cell r="O8899">
            <v>43642</v>
          </cell>
        </row>
        <row r="8900">
          <cell r="A8900" t="str">
            <v>Residential</v>
          </cell>
          <cell r="B8900">
            <v>19</v>
          </cell>
          <cell r="C8900" t="str">
            <v>All</v>
          </cell>
          <cell r="D8900" t="str">
            <v>Switch</v>
          </cell>
          <cell r="E8900" t="str">
            <v>Building Age: &gt; 20 YEARS</v>
          </cell>
          <cell r="F8900">
            <v>91.908100000000005</v>
          </cell>
          <cell r="G8900">
            <v>2.181079</v>
          </cell>
          <cell r="H8900">
            <v>2.0212620000000001</v>
          </cell>
          <cell r="I8900">
            <v>-3.8043100000000003E-2</v>
          </cell>
          <cell r="J8900">
            <v>-1.55669E-2</v>
          </cell>
          <cell r="K8900">
            <v>0</v>
          </cell>
          <cell r="L8900">
            <v>1.55669E-2</v>
          </cell>
          <cell r="M8900">
            <v>3.8043100000000003E-2</v>
          </cell>
          <cell r="N8900">
            <v>3.8043100000000003E-2</v>
          </cell>
          <cell r="O8900">
            <v>43642</v>
          </cell>
        </row>
        <row r="8901">
          <cell r="A8901" t="str">
            <v>Residential</v>
          </cell>
          <cell r="B8901">
            <v>20</v>
          </cell>
          <cell r="C8901" t="str">
            <v>All</v>
          </cell>
          <cell r="D8901" t="str">
            <v>Switch</v>
          </cell>
          <cell r="E8901" t="str">
            <v>Building Age: &gt; 20 YEARS</v>
          </cell>
          <cell r="F8901">
            <v>87.799499999999995</v>
          </cell>
          <cell r="G8901">
            <v>1.9815069999999999</v>
          </cell>
          <cell r="H8901">
            <v>2.3611089999999999</v>
          </cell>
          <cell r="I8901">
            <v>-3.3695299999999997E-2</v>
          </cell>
          <cell r="J8901">
            <v>-1.3787900000000001E-2</v>
          </cell>
          <cell r="K8901">
            <v>0</v>
          </cell>
          <cell r="L8901">
            <v>1.3787900000000001E-2</v>
          </cell>
          <cell r="M8901">
            <v>3.3695299999999997E-2</v>
          </cell>
          <cell r="N8901">
            <v>3.3695299999999997E-2</v>
          </cell>
          <cell r="O8901">
            <v>43642</v>
          </cell>
        </row>
        <row r="8902">
          <cell r="A8902" t="str">
            <v>Residential</v>
          </cell>
          <cell r="B8902">
            <v>21</v>
          </cell>
          <cell r="C8902" t="str">
            <v>All</v>
          </cell>
          <cell r="D8902" t="str">
            <v>Switch</v>
          </cell>
          <cell r="E8902" t="str">
            <v>Building Age: &gt; 20 YEARS</v>
          </cell>
          <cell r="F8902">
            <v>83.262100000000004</v>
          </cell>
          <cell r="G8902">
            <v>1.8071360000000001</v>
          </cell>
          <cell r="H8902">
            <v>2.1163090000000002</v>
          </cell>
          <cell r="I8902">
            <v>-3.2859699999999999E-2</v>
          </cell>
          <cell r="J8902">
            <v>-1.34459E-2</v>
          </cell>
          <cell r="K8902">
            <v>0</v>
          </cell>
          <cell r="L8902">
            <v>1.34459E-2</v>
          </cell>
          <cell r="M8902">
            <v>3.2859699999999999E-2</v>
          </cell>
          <cell r="N8902">
            <v>3.2859699999999999E-2</v>
          </cell>
          <cell r="O8902">
            <v>43642</v>
          </cell>
        </row>
        <row r="8903">
          <cell r="A8903" t="str">
            <v>Residential</v>
          </cell>
          <cell r="B8903">
            <v>22</v>
          </cell>
          <cell r="C8903" t="str">
            <v>All</v>
          </cell>
          <cell r="D8903" t="str">
            <v>Switch</v>
          </cell>
          <cell r="E8903" t="str">
            <v>Building Age: &gt; 20 YEARS</v>
          </cell>
          <cell r="F8903">
            <v>80.373199999999997</v>
          </cell>
          <cell r="G8903">
            <v>1.5206809999999999</v>
          </cell>
          <cell r="H8903">
            <v>1.6907289999999999</v>
          </cell>
          <cell r="I8903">
            <v>-3.2016900000000001E-2</v>
          </cell>
          <cell r="J8903">
            <v>-1.3101099999999999E-2</v>
          </cell>
          <cell r="K8903">
            <v>0</v>
          </cell>
          <cell r="L8903">
            <v>1.3101099999999999E-2</v>
          </cell>
          <cell r="M8903">
            <v>3.2016900000000001E-2</v>
          </cell>
          <cell r="N8903">
            <v>3.2016900000000001E-2</v>
          </cell>
          <cell r="O8903">
            <v>43642</v>
          </cell>
        </row>
        <row r="8904">
          <cell r="A8904" t="str">
            <v>Residential</v>
          </cell>
          <cell r="B8904">
            <v>23</v>
          </cell>
          <cell r="C8904" t="str">
            <v>All</v>
          </cell>
          <cell r="D8904" t="str">
            <v>Switch</v>
          </cell>
          <cell r="E8904" t="str">
            <v>Building Age: &gt; 20 YEARS</v>
          </cell>
          <cell r="F8904">
            <v>77.619699999999995</v>
          </cell>
          <cell r="G8904">
            <v>1.200107</v>
          </cell>
          <cell r="H8904">
            <v>1.3066260000000001</v>
          </cell>
          <cell r="I8904">
            <v>-3.1047000000000002E-2</v>
          </cell>
          <cell r="J8904">
            <v>-1.2704200000000001E-2</v>
          </cell>
          <cell r="K8904">
            <v>0</v>
          </cell>
          <cell r="L8904">
            <v>1.2704200000000001E-2</v>
          </cell>
          <cell r="M8904">
            <v>3.1047000000000002E-2</v>
          </cell>
          <cell r="N8904">
            <v>3.1047000000000002E-2</v>
          </cell>
          <cell r="O8904">
            <v>43642</v>
          </cell>
        </row>
        <row r="8905">
          <cell r="A8905" t="str">
            <v>Residential</v>
          </cell>
          <cell r="B8905">
            <v>24</v>
          </cell>
          <cell r="C8905" t="str">
            <v>All</v>
          </cell>
          <cell r="D8905" t="str">
            <v>Switch</v>
          </cell>
          <cell r="E8905" t="str">
            <v>Building Age: &gt; 20 YEARS</v>
          </cell>
          <cell r="F8905">
            <v>75.748099999999994</v>
          </cell>
          <cell r="G8905">
            <v>0.89854369999999995</v>
          </cell>
          <cell r="H8905">
            <v>0.98801289999999997</v>
          </cell>
          <cell r="I8905">
            <v>-3.3723700000000002E-2</v>
          </cell>
          <cell r="J8905">
            <v>-1.3799499999999999E-2</v>
          </cell>
          <cell r="K8905">
            <v>0</v>
          </cell>
          <cell r="L8905">
            <v>1.3799499999999999E-2</v>
          </cell>
          <cell r="M8905">
            <v>3.3723700000000002E-2</v>
          </cell>
          <cell r="N8905">
            <v>3.3723700000000002E-2</v>
          </cell>
          <cell r="O8905">
            <v>43642</v>
          </cell>
        </row>
        <row r="8906">
          <cell r="A8906" t="str">
            <v>Residential</v>
          </cell>
          <cell r="B8906">
            <v>1</v>
          </cell>
          <cell r="C8906" t="str">
            <v>All</v>
          </cell>
          <cell r="D8906" t="str">
            <v>Switch</v>
          </cell>
          <cell r="E8906" t="str">
            <v>Building Age: 10 - 20 YEARS</v>
          </cell>
          <cell r="F8906">
            <v>67.7012</v>
          </cell>
          <cell r="G8906">
            <v>0.6389397</v>
          </cell>
          <cell r="H8906">
            <v>0.70244819999999997</v>
          </cell>
          <cell r="I8906">
            <v>-4.59788E-2</v>
          </cell>
          <cell r="J8906">
            <v>-1.88141E-2</v>
          </cell>
          <cell r="K8906">
            <v>0</v>
          </cell>
          <cell r="L8906">
            <v>1.88141E-2</v>
          </cell>
          <cell r="M8906">
            <v>4.59788E-2</v>
          </cell>
          <cell r="N8906">
            <v>4.59788E-2</v>
          </cell>
          <cell r="O8906">
            <v>15640</v>
          </cell>
        </row>
        <row r="8907">
          <cell r="A8907" t="str">
            <v>Residential</v>
          </cell>
          <cell r="B8907">
            <v>2</v>
          </cell>
          <cell r="C8907" t="str">
            <v>All</v>
          </cell>
          <cell r="D8907" t="str">
            <v>Switch</v>
          </cell>
          <cell r="E8907" t="str">
            <v>Building Age: 10 - 20 YEARS</v>
          </cell>
          <cell r="F8907">
            <v>65.878100000000003</v>
          </cell>
          <cell r="G8907">
            <v>0.54734720000000003</v>
          </cell>
          <cell r="H8907">
            <v>0.56595030000000002</v>
          </cell>
          <cell r="I8907">
            <v>-4.59151E-2</v>
          </cell>
          <cell r="J8907">
            <v>-1.8788099999999999E-2</v>
          </cell>
          <cell r="K8907">
            <v>0</v>
          </cell>
          <cell r="L8907">
            <v>1.8788099999999999E-2</v>
          </cell>
          <cell r="M8907">
            <v>4.59151E-2</v>
          </cell>
          <cell r="N8907">
            <v>4.59151E-2</v>
          </cell>
          <cell r="O8907">
            <v>15640</v>
          </cell>
        </row>
        <row r="8908">
          <cell r="A8908" t="str">
            <v>Residential</v>
          </cell>
          <cell r="B8908">
            <v>3</v>
          </cell>
          <cell r="C8908" t="str">
            <v>All</v>
          </cell>
          <cell r="D8908" t="str">
            <v>Switch</v>
          </cell>
          <cell r="E8908" t="str">
            <v>Building Age: 10 - 20 YEARS</v>
          </cell>
          <cell r="F8908">
            <v>64.648499999999999</v>
          </cell>
          <cell r="G8908">
            <v>0.50447260000000005</v>
          </cell>
          <cell r="H8908">
            <v>0.52410789999999996</v>
          </cell>
          <cell r="I8908">
            <v>-4.5385700000000001E-2</v>
          </cell>
          <cell r="J8908">
            <v>-1.8571500000000001E-2</v>
          </cell>
          <cell r="K8908">
            <v>0</v>
          </cell>
          <cell r="L8908">
            <v>1.8571500000000001E-2</v>
          </cell>
          <cell r="M8908">
            <v>4.5385700000000001E-2</v>
          </cell>
          <cell r="N8908">
            <v>4.5385700000000001E-2</v>
          </cell>
          <cell r="O8908">
            <v>15640</v>
          </cell>
        </row>
        <row r="8909">
          <cell r="A8909" t="str">
            <v>Residential</v>
          </cell>
          <cell r="B8909">
            <v>4</v>
          </cell>
          <cell r="C8909" t="str">
            <v>All</v>
          </cell>
          <cell r="D8909" t="str">
            <v>Switch</v>
          </cell>
          <cell r="E8909" t="str">
            <v>Building Age: 10 - 20 YEARS</v>
          </cell>
          <cell r="F8909">
            <v>63.7502</v>
          </cell>
          <cell r="G8909">
            <v>0.49608239999999998</v>
          </cell>
          <cell r="H8909">
            <v>0.51251170000000001</v>
          </cell>
          <cell r="I8909">
            <v>-4.52783E-2</v>
          </cell>
          <cell r="J8909">
            <v>-1.8527499999999999E-2</v>
          </cell>
          <cell r="K8909">
            <v>0</v>
          </cell>
          <cell r="L8909">
            <v>1.8527499999999999E-2</v>
          </cell>
          <cell r="M8909">
            <v>4.52783E-2</v>
          </cell>
          <cell r="N8909">
            <v>4.52783E-2</v>
          </cell>
          <cell r="O8909">
            <v>15640</v>
          </cell>
        </row>
        <row r="8910">
          <cell r="A8910" t="str">
            <v>Residential</v>
          </cell>
          <cell r="B8910">
            <v>5</v>
          </cell>
          <cell r="C8910" t="str">
            <v>All</v>
          </cell>
          <cell r="D8910" t="str">
            <v>Switch</v>
          </cell>
          <cell r="E8910" t="str">
            <v>Building Age: 10 - 20 YEARS</v>
          </cell>
          <cell r="F8910">
            <v>63.125900000000001</v>
          </cell>
          <cell r="G8910">
            <v>0.48314200000000002</v>
          </cell>
          <cell r="H8910">
            <v>0.51387859999999996</v>
          </cell>
          <cell r="I8910">
            <v>-4.5187999999999999E-2</v>
          </cell>
          <cell r="J8910">
            <v>-1.8490599999999999E-2</v>
          </cell>
          <cell r="K8910">
            <v>0</v>
          </cell>
          <cell r="L8910">
            <v>1.8490599999999999E-2</v>
          </cell>
          <cell r="M8910">
            <v>4.5187999999999999E-2</v>
          </cell>
          <cell r="N8910">
            <v>4.5187999999999999E-2</v>
          </cell>
          <cell r="O8910">
            <v>15640</v>
          </cell>
        </row>
        <row r="8911">
          <cell r="A8911" t="str">
            <v>Residential</v>
          </cell>
          <cell r="B8911">
            <v>6</v>
          </cell>
          <cell r="C8911" t="str">
            <v>All</v>
          </cell>
          <cell r="D8911" t="str">
            <v>Switch</v>
          </cell>
          <cell r="E8911" t="str">
            <v>Building Age: 10 - 20 YEARS</v>
          </cell>
          <cell r="F8911">
            <v>62.648400000000002</v>
          </cell>
          <cell r="G8911">
            <v>0.54672900000000002</v>
          </cell>
          <cell r="H8911">
            <v>0.56036160000000002</v>
          </cell>
          <cell r="I8911">
            <v>-4.5389199999999998E-2</v>
          </cell>
          <cell r="J8911">
            <v>-1.85729E-2</v>
          </cell>
          <cell r="K8911">
            <v>0</v>
          </cell>
          <cell r="L8911">
            <v>1.85729E-2</v>
          </cell>
          <cell r="M8911">
            <v>4.5389199999999998E-2</v>
          </cell>
          <cell r="N8911">
            <v>4.5389199999999998E-2</v>
          </cell>
          <cell r="O8911">
            <v>15640</v>
          </cell>
        </row>
        <row r="8912">
          <cell r="A8912" t="str">
            <v>Residential</v>
          </cell>
          <cell r="B8912">
            <v>7</v>
          </cell>
          <cell r="C8912" t="str">
            <v>All</v>
          </cell>
          <cell r="D8912" t="str">
            <v>Switch</v>
          </cell>
          <cell r="E8912" t="str">
            <v>Building Age: 10 - 20 YEARS</v>
          </cell>
          <cell r="F8912">
            <v>61.772599999999997</v>
          </cell>
          <cell r="G8912">
            <v>0.67354579999999997</v>
          </cell>
          <cell r="H8912">
            <v>0.73351279999999996</v>
          </cell>
          <cell r="I8912">
            <v>-4.55133E-2</v>
          </cell>
          <cell r="J8912">
            <v>-1.86237E-2</v>
          </cell>
          <cell r="K8912">
            <v>0</v>
          </cell>
          <cell r="L8912">
            <v>1.86237E-2</v>
          </cell>
          <cell r="M8912">
            <v>4.55133E-2</v>
          </cell>
          <cell r="N8912">
            <v>4.55133E-2</v>
          </cell>
          <cell r="O8912">
            <v>15640</v>
          </cell>
        </row>
        <row r="8913">
          <cell r="A8913" t="str">
            <v>Residential</v>
          </cell>
          <cell r="B8913">
            <v>8</v>
          </cell>
          <cell r="C8913" t="str">
            <v>All</v>
          </cell>
          <cell r="D8913" t="str">
            <v>Switch</v>
          </cell>
          <cell r="E8913" t="str">
            <v>Building Age: 10 - 20 YEARS</v>
          </cell>
          <cell r="F8913">
            <v>62.950099999999999</v>
          </cell>
          <cell r="G8913">
            <v>0.75471679999999997</v>
          </cell>
          <cell r="H8913">
            <v>0.77221919999999999</v>
          </cell>
          <cell r="I8913">
            <v>-4.59894E-2</v>
          </cell>
          <cell r="J8913">
            <v>-1.8818499999999998E-2</v>
          </cell>
          <cell r="K8913">
            <v>0</v>
          </cell>
          <cell r="L8913">
            <v>1.8818499999999998E-2</v>
          </cell>
          <cell r="M8913">
            <v>4.59894E-2</v>
          </cell>
          <cell r="N8913">
            <v>4.59894E-2</v>
          </cell>
          <cell r="O8913">
            <v>15640</v>
          </cell>
        </row>
        <row r="8914">
          <cell r="A8914" t="str">
            <v>Residential</v>
          </cell>
          <cell r="B8914">
            <v>9</v>
          </cell>
          <cell r="C8914" t="str">
            <v>All</v>
          </cell>
          <cell r="D8914" t="str">
            <v>Switch</v>
          </cell>
          <cell r="E8914" t="str">
            <v>Building Age: 10 - 20 YEARS</v>
          </cell>
          <cell r="F8914">
            <v>67.498699999999999</v>
          </cell>
          <cell r="G8914">
            <v>0.66805760000000003</v>
          </cell>
          <cell r="H8914">
            <v>0.67285439999999996</v>
          </cell>
          <cell r="I8914">
            <v>-4.6463299999999999E-2</v>
          </cell>
          <cell r="J8914">
            <v>-1.9012399999999999E-2</v>
          </cell>
          <cell r="K8914">
            <v>0</v>
          </cell>
          <cell r="L8914">
            <v>1.9012399999999999E-2</v>
          </cell>
          <cell r="M8914">
            <v>4.6463299999999999E-2</v>
          </cell>
          <cell r="N8914">
            <v>4.6463299999999999E-2</v>
          </cell>
          <cell r="O8914">
            <v>15640</v>
          </cell>
        </row>
        <row r="8915">
          <cell r="A8915" t="str">
            <v>Residential</v>
          </cell>
          <cell r="B8915">
            <v>10</v>
          </cell>
          <cell r="C8915" t="str">
            <v>All</v>
          </cell>
          <cell r="D8915" t="str">
            <v>Switch</v>
          </cell>
          <cell r="E8915" t="str">
            <v>Building Age: 10 - 20 YEARS</v>
          </cell>
          <cell r="F8915">
            <v>72.335300000000004</v>
          </cell>
          <cell r="G8915">
            <v>0.63855989999999996</v>
          </cell>
          <cell r="H8915">
            <v>0.67900530000000003</v>
          </cell>
          <cell r="I8915">
            <v>-4.71344E-2</v>
          </cell>
          <cell r="J8915">
            <v>-1.9286999999999999E-2</v>
          </cell>
          <cell r="K8915">
            <v>0</v>
          </cell>
          <cell r="L8915">
            <v>1.9286999999999999E-2</v>
          </cell>
          <cell r="M8915">
            <v>4.71344E-2</v>
          </cell>
          <cell r="N8915">
            <v>4.71344E-2</v>
          </cell>
          <cell r="O8915">
            <v>15640</v>
          </cell>
        </row>
        <row r="8916">
          <cell r="A8916" t="str">
            <v>Residential</v>
          </cell>
          <cell r="B8916">
            <v>11</v>
          </cell>
          <cell r="C8916" t="str">
            <v>All</v>
          </cell>
          <cell r="D8916" t="str">
            <v>Switch</v>
          </cell>
          <cell r="E8916" t="str">
            <v>Building Age: 10 - 20 YEARS</v>
          </cell>
          <cell r="F8916">
            <v>77.337199999999996</v>
          </cell>
          <cell r="G8916">
            <v>0.70660800000000001</v>
          </cell>
          <cell r="H8916">
            <v>0.73795960000000005</v>
          </cell>
          <cell r="I8916">
            <v>-4.8775499999999999E-2</v>
          </cell>
          <cell r="J8916">
            <v>-1.9958500000000001E-2</v>
          </cell>
          <cell r="K8916">
            <v>0</v>
          </cell>
          <cell r="L8916">
            <v>1.9958500000000001E-2</v>
          </cell>
          <cell r="M8916">
            <v>4.8775499999999999E-2</v>
          </cell>
          <cell r="N8916">
            <v>4.8775499999999999E-2</v>
          </cell>
          <cell r="O8916">
            <v>15640</v>
          </cell>
        </row>
        <row r="8917">
          <cell r="A8917" t="str">
            <v>Residential</v>
          </cell>
          <cell r="B8917">
            <v>12</v>
          </cell>
          <cell r="C8917" t="str">
            <v>All</v>
          </cell>
          <cell r="D8917" t="str">
            <v>Switch</v>
          </cell>
          <cell r="E8917" t="str">
            <v>Building Age: 10 - 20 YEARS</v>
          </cell>
          <cell r="F8917">
            <v>81.765799999999999</v>
          </cell>
          <cell r="G8917">
            <v>0.81018279999999998</v>
          </cell>
          <cell r="H8917">
            <v>0.81379319999999999</v>
          </cell>
          <cell r="I8917">
            <v>-4.96546E-2</v>
          </cell>
          <cell r="J8917">
            <v>-2.0318200000000002E-2</v>
          </cell>
          <cell r="K8917">
            <v>0</v>
          </cell>
          <cell r="L8917">
            <v>2.0318200000000002E-2</v>
          </cell>
          <cell r="M8917">
            <v>4.96546E-2</v>
          </cell>
          <cell r="N8917">
            <v>4.96546E-2</v>
          </cell>
          <cell r="O8917">
            <v>15640</v>
          </cell>
        </row>
        <row r="8918">
          <cell r="A8918" t="str">
            <v>Residential</v>
          </cell>
          <cell r="B8918">
            <v>13</v>
          </cell>
          <cell r="C8918" t="str">
            <v>All</v>
          </cell>
          <cell r="D8918" t="str">
            <v>Switch</v>
          </cell>
          <cell r="E8918" t="str">
            <v>Building Age: 10 - 20 YEARS</v>
          </cell>
          <cell r="F8918">
            <v>85.226500000000001</v>
          </cell>
          <cell r="G8918">
            <v>0.94673450000000003</v>
          </cell>
          <cell r="H8918">
            <v>0.94143500000000002</v>
          </cell>
          <cell r="I8918">
            <v>-4.9343699999999997E-2</v>
          </cell>
          <cell r="J8918">
            <v>-2.0191000000000001E-2</v>
          </cell>
          <cell r="K8918">
            <v>0</v>
          </cell>
          <cell r="L8918">
            <v>2.0191000000000001E-2</v>
          </cell>
          <cell r="M8918">
            <v>4.9343699999999997E-2</v>
          </cell>
          <cell r="N8918">
            <v>4.9343699999999997E-2</v>
          </cell>
          <cell r="O8918">
            <v>15640</v>
          </cell>
        </row>
        <row r="8919">
          <cell r="A8919" t="str">
            <v>Residential</v>
          </cell>
          <cell r="B8919">
            <v>14</v>
          </cell>
          <cell r="C8919" t="str">
            <v>All</v>
          </cell>
          <cell r="D8919" t="str">
            <v>Switch</v>
          </cell>
          <cell r="E8919" t="str">
            <v>Building Age: 10 - 20 YEARS</v>
          </cell>
          <cell r="F8919">
            <v>88.301500000000004</v>
          </cell>
          <cell r="G8919">
            <v>1.143003</v>
          </cell>
          <cell r="H8919">
            <v>1.1219250000000001</v>
          </cell>
          <cell r="I8919">
            <v>-4.9512800000000003E-2</v>
          </cell>
          <cell r="J8919">
            <v>-2.0260199999999999E-2</v>
          </cell>
          <cell r="K8919">
            <v>0</v>
          </cell>
          <cell r="L8919">
            <v>2.0260199999999999E-2</v>
          </cell>
          <cell r="M8919">
            <v>4.9512800000000003E-2</v>
          </cell>
          <cell r="N8919">
            <v>4.9512800000000003E-2</v>
          </cell>
          <cell r="O8919">
            <v>15640</v>
          </cell>
        </row>
        <row r="8920">
          <cell r="A8920" t="str">
            <v>Residential</v>
          </cell>
          <cell r="B8920">
            <v>15</v>
          </cell>
          <cell r="C8920" t="str">
            <v>All</v>
          </cell>
          <cell r="D8920" t="str">
            <v>Switch</v>
          </cell>
          <cell r="E8920" t="str">
            <v>Building Age: 10 - 20 YEARS</v>
          </cell>
          <cell r="F8920">
            <v>91.250500000000002</v>
          </cell>
          <cell r="G8920">
            <v>1.3543860000000001</v>
          </cell>
          <cell r="H8920">
            <v>1.3458019999999999</v>
          </cell>
          <cell r="I8920">
            <v>-5.1230499999999998E-2</v>
          </cell>
          <cell r="J8920">
            <v>-2.0963099999999998E-2</v>
          </cell>
          <cell r="K8920">
            <v>0</v>
          </cell>
          <cell r="L8920">
            <v>2.0963099999999998E-2</v>
          </cell>
          <cell r="M8920">
            <v>5.1230499999999998E-2</v>
          </cell>
          <cell r="N8920">
            <v>5.1230499999999998E-2</v>
          </cell>
          <cell r="O8920">
            <v>15640</v>
          </cell>
        </row>
        <row r="8921">
          <cell r="A8921" t="str">
            <v>Residential</v>
          </cell>
          <cell r="B8921">
            <v>16</v>
          </cell>
          <cell r="C8921" t="str">
            <v>All</v>
          </cell>
          <cell r="D8921" t="str">
            <v>Switch</v>
          </cell>
          <cell r="E8921" t="str">
            <v>Building Age: 10 - 20 YEARS</v>
          </cell>
          <cell r="F8921">
            <v>93.156800000000004</v>
          </cell>
          <cell r="G8921">
            <v>1.583888</v>
          </cell>
          <cell r="H8921">
            <v>1.4410099999999999</v>
          </cell>
          <cell r="I8921">
            <v>-5.4408699999999997E-2</v>
          </cell>
          <cell r="J8921">
            <v>-2.2263600000000001E-2</v>
          </cell>
          <cell r="K8921">
            <v>0</v>
          </cell>
          <cell r="L8921">
            <v>2.2263600000000001E-2</v>
          </cell>
          <cell r="M8921">
            <v>5.4408699999999997E-2</v>
          </cell>
          <cell r="N8921">
            <v>5.4408699999999997E-2</v>
          </cell>
          <cell r="O8921">
            <v>15640</v>
          </cell>
        </row>
        <row r="8922">
          <cell r="A8922" t="str">
            <v>Residential</v>
          </cell>
          <cell r="B8922">
            <v>17</v>
          </cell>
          <cell r="C8922" t="str">
            <v>All</v>
          </cell>
          <cell r="D8922" t="str">
            <v>Switch</v>
          </cell>
          <cell r="E8922" t="str">
            <v>Building Age: 10 - 20 YEARS</v>
          </cell>
          <cell r="F8922">
            <v>94.028499999999994</v>
          </cell>
          <cell r="G8922">
            <v>1.7983690000000001</v>
          </cell>
          <cell r="H8922">
            <v>1.52105</v>
          </cell>
          <cell r="I8922">
            <v>-5.6612900000000001E-2</v>
          </cell>
          <cell r="J8922">
            <v>-2.3165499999999999E-2</v>
          </cell>
          <cell r="K8922">
            <v>0</v>
          </cell>
          <cell r="L8922">
            <v>2.3165499999999999E-2</v>
          </cell>
          <cell r="M8922">
            <v>5.6612900000000001E-2</v>
          </cell>
          <cell r="N8922">
            <v>5.6612900000000001E-2</v>
          </cell>
          <cell r="O8922">
            <v>15640</v>
          </cell>
        </row>
        <row r="8923">
          <cell r="A8923" t="str">
            <v>Residential</v>
          </cell>
          <cell r="B8923">
            <v>18</v>
          </cell>
          <cell r="C8923" t="str">
            <v>All</v>
          </cell>
          <cell r="D8923" t="str">
            <v>Switch</v>
          </cell>
          <cell r="E8923" t="str">
            <v>Building Age: 10 - 20 YEARS</v>
          </cell>
          <cell r="F8923">
            <v>92.930899999999994</v>
          </cell>
          <cell r="G8923">
            <v>1.960291</v>
          </cell>
          <cell r="H8923">
            <v>1.779004</v>
          </cell>
          <cell r="I8923">
            <v>-5.60229E-2</v>
          </cell>
          <cell r="J8923">
            <v>-2.2924099999999999E-2</v>
          </cell>
          <cell r="K8923">
            <v>0</v>
          </cell>
          <cell r="L8923">
            <v>2.2924099999999999E-2</v>
          </cell>
          <cell r="M8923">
            <v>5.60229E-2</v>
          </cell>
          <cell r="N8923">
            <v>5.60229E-2</v>
          </cell>
          <cell r="O8923">
            <v>15640</v>
          </cell>
        </row>
        <row r="8924">
          <cell r="A8924" t="str">
            <v>Residential</v>
          </cell>
          <cell r="B8924">
            <v>19</v>
          </cell>
          <cell r="C8924" t="str">
            <v>All</v>
          </cell>
          <cell r="D8924" t="str">
            <v>Switch</v>
          </cell>
          <cell r="E8924" t="str">
            <v>Building Age: 10 - 20 YEARS</v>
          </cell>
          <cell r="F8924">
            <v>90.549599999999998</v>
          </cell>
          <cell r="G8924">
            <v>1.9854499999999999</v>
          </cell>
          <cell r="H8924">
            <v>1.930876</v>
          </cell>
          <cell r="I8924">
            <v>-5.4386900000000002E-2</v>
          </cell>
          <cell r="J8924">
            <v>-2.2254699999999999E-2</v>
          </cell>
          <cell r="K8924">
            <v>0</v>
          </cell>
          <cell r="L8924">
            <v>2.2254699999999999E-2</v>
          </cell>
          <cell r="M8924">
            <v>5.4386900000000002E-2</v>
          </cell>
          <cell r="N8924">
            <v>5.4386900000000002E-2</v>
          </cell>
          <cell r="O8924">
            <v>15640</v>
          </cell>
        </row>
        <row r="8925">
          <cell r="A8925" t="str">
            <v>Residential</v>
          </cell>
          <cell r="B8925">
            <v>20</v>
          </cell>
          <cell r="C8925" t="str">
            <v>All</v>
          </cell>
          <cell r="D8925" t="str">
            <v>Switch</v>
          </cell>
          <cell r="E8925" t="str">
            <v>Building Age: 10 - 20 YEARS</v>
          </cell>
          <cell r="F8925">
            <v>85.959900000000005</v>
          </cell>
          <cell r="G8925">
            <v>1.84701</v>
          </cell>
          <cell r="H8925">
            <v>2.3889770000000001</v>
          </cell>
          <cell r="I8925">
            <v>-5.6505899999999998E-2</v>
          </cell>
          <cell r="J8925">
            <v>-2.3121699999999999E-2</v>
          </cell>
          <cell r="K8925">
            <v>0</v>
          </cell>
          <cell r="L8925">
            <v>2.3121699999999999E-2</v>
          </cell>
          <cell r="M8925">
            <v>5.6505899999999998E-2</v>
          </cell>
          <cell r="N8925">
            <v>5.6505899999999998E-2</v>
          </cell>
          <cell r="O8925">
            <v>15640</v>
          </cell>
        </row>
        <row r="8926">
          <cell r="A8926" t="str">
            <v>Residential</v>
          </cell>
          <cell r="B8926">
            <v>21</v>
          </cell>
          <cell r="C8926" t="str">
            <v>All</v>
          </cell>
          <cell r="D8926" t="str">
            <v>Switch</v>
          </cell>
          <cell r="E8926" t="str">
            <v>Building Age: 10 - 20 YEARS</v>
          </cell>
          <cell r="F8926">
            <v>81.372299999999996</v>
          </cell>
          <cell r="G8926">
            <v>1.6911510000000001</v>
          </cell>
          <cell r="H8926">
            <v>2.045277</v>
          </cell>
          <cell r="I8926">
            <v>-5.28823E-2</v>
          </cell>
          <cell r="J8926">
            <v>-2.1638999999999999E-2</v>
          </cell>
          <cell r="K8926">
            <v>0</v>
          </cell>
          <cell r="L8926">
            <v>2.1638999999999999E-2</v>
          </cell>
          <cell r="M8926">
            <v>5.28823E-2</v>
          </cell>
          <cell r="N8926">
            <v>5.28823E-2</v>
          </cell>
          <cell r="O8926">
            <v>15640</v>
          </cell>
        </row>
        <row r="8927">
          <cell r="A8927" t="str">
            <v>Residential</v>
          </cell>
          <cell r="B8927">
            <v>22</v>
          </cell>
          <cell r="C8927" t="str">
            <v>All</v>
          </cell>
          <cell r="D8927" t="str">
            <v>Switch</v>
          </cell>
          <cell r="E8927" t="str">
            <v>Building Age: 10 - 20 YEARS</v>
          </cell>
          <cell r="F8927">
            <v>78.577299999999994</v>
          </cell>
          <cell r="G8927">
            <v>1.4556500000000001</v>
          </cell>
          <cell r="H8927">
            <v>1.6631929999999999</v>
          </cell>
          <cell r="I8927">
            <v>-5.2397100000000002E-2</v>
          </cell>
          <cell r="J8927">
            <v>-2.1440500000000001E-2</v>
          </cell>
          <cell r="K8927">
            <v>0</v>
          </cell>
          <cell r="L8927">
            <v>2.1440500000000001E-2</v>
          </cell>
          <cell r="M8927">
            <v>5.2397100000000002E-2</v>
          </cell>
          <cell r="N8927">
            <v>5.2397100000000002E-2</v>
          </cell>
          <cell r="O8927">
            <v>15640</v>
          </cell>
        </row>
        <row r="8928">
          <cell r="A8928" t="str">
            <v>Residential</v>
          </cell>
          <cell r="B8928">
            <v>23</v>
          </cell>
          <cell r="C8928" t="str">
            <v>All</v>
          </cell>
          <cell r="D8928" t="str">
            <v>Switch</v>
          </cell>
          <cell r="E8928" t="str">
            <v>Building Age: 10 - 20 YEARS</v>
          </cell>
          <cell r="F8928">
            <v>76.019000000000005</v>
          </cell>
          <cell r="G8928">
            <v>1.1254189999999999</v>
          </cell>
          <cell r="H8928">
            <v>1.174518</v>
          </cell>
          <cell r="I8928">
            <v>-4.9830800000000001E-2</v>
          </cell>
          <cell r="J8928">
            <v>-2.03903E-2</v>
          </cell>
          <cell r="K8928">
            <v>0</v>
          </cell>
          <cell r="L8928">
            <v>2.03903E-2</v>
          </cell>
          <cell r="M8928">
            <v>4.9830800000000001E-2</v>
          </cell>
          <cell r="N8928">
            <v>4.9830800000000001E-2</v>
          </cell>
          <cell r="O8928">
            <v>15640</v>
          </cell>
        </row>
        <row r="8929">
          <cell r="A8929" t="str">
            <v>Residential</v>
          </cell>
          <cell r="B8929">
            <v>24</v>
          </cell>
          <cell r="C8929" t="str">
            <v>All</v>
          </cell>
          <cell r="D8929" t="str">
            <v>Switch</v>
          </cell>
          <cell r="E8929" t="str">
            <v>Building Age: 10 - 20 YEARS</v>
          </cell>
          <cell r="F8929">
            <v>74.337699999999998</v>
          </cell>
          <cell r="G8929">
            <v>0.88796109999999995</v>
          </cell>
          <cell r="H8929">
            <v>0.97073779999999998</v>
          </cell>
          <cell r="I8929">
            <v>-4.88455E-2</v>
          </cell>
          <cell r="J8929">
            <v>-1.99872E-2</v>
          </cell>
          <cell r="K8929">
            <v>0</v>
          </cell>
          <cell r="L8929">
            <v>1.99872E-2</v>
          </cell>
          <cell r="M8929">
            <v>4.88455E-2</v>
          </cell>
          <cell r="N8929">
            <v>4.88455E-2</v>
          </cell>
          <cell r="O8929">
            <v>15640</v>
          </cell>
        </row>
        <row r="8930">
          <cell r="A8930" t="str">
            <v>Residential</v>
          </cell>
          <cell r="B8930">
            <v>1</v>
          </cell>
          <cell r="C8930" t="str">
            <v>All</v>
          </cell>
          <cell r="D8930" t="str">
            <v>Switch</v>
          </cell>
          <cell r="E8930" t="str">
            <v>Building Age: 3 - 10 YEARS</v>
          </cell>
          <cell r="F8930">
            <v>67.161100000000005</v>
          </cell>
          <cell r="G8930">
            <v>0.63090570000000001</v>
          </cell>
          <cell r="H8930">
            <v>0.73224440000000002</v>
          </cell>
          <cell r="I8930">
            <v>-5.2155399999999998E-2</v>
          </cell>
          <cell r="J8930">
            <v>-2.1341599999999999E-2</v>
          </cell>
          <cell r="K8930">
            <v>0</v>
          </cell>
          <cell r="L8930">
            <v>2.1341599999999999E-2</v>
          </cell>
          <cell r="M8930">
            <v>5.2155399999999998E-2</v>
          </cell>
          <cell r="N8930">
            <v>5.2155399999999998E-2</v>
          </cell>
          <cell r="O8930">
            <v>11003</v>
          </cell>
        </row>
        <row r="8931">
          <cell r="A8931" t="str">
            <v>Residential</v>
          </cell>
          <cell r="B8931">
            <v>2</v>
          </cell>
          <cell r="C8931" t="str">
            <v>All</v>
          </cell>
          <cell r="D8931" t="str">
            <v>Switch</v>
          </cell>
          <cell r="E8931" t="str">
            <v>Building Age: 3 - 10 YEARS</v>
          </cell>
          <cell r="F8931">
            <v>65.463300000000004</v>
          </cell>
          <cell r="G8931">
            <v>0.57246920000000001</v>
          </cell>
          <cell r="H8931">
            <v>0.59831469999999998</v>
          </cell>
          <cell r="I8931">
            <v>-5.1671700000000001E-2</v>
          </cell>
          <cell r="J8931">
            <v>-2.1143700000000001E-2</v>
          </cell>
          <cell r="K8931">
            <v>0</v>
          </cell>
          <cell r="L8931">
            <v>2.1143700000000001E-2</v>
          </cell>
          <cell r="M8931">
            <v>5.1671700000000001E-2</v>
          </cell>
          <cell r="N8931">
            <v>5.1671700000000001E-2</v>
          </cell>
          <cell r="O8931">
            <v>11003</v>
          </cell>
        </row>
        <row r="8932">
          <cell r="A8932" t="str">
            <v>Residential</v>
          </cell>
          <cell r="B8932">
            <v>3</v>
          </cell>
          <cell r="C8932" t="str">
            <v>All</v>
          </cell>
          <cell r="D8932" t="str">
            <v>Switch</v>
          </cell>
          <cell r="E8932" t="str">
            <v>Building Age: 3 - 10 YEARS</v>
          </cell>
          <cell r="F8932">
            <v>64.485500000000002</v>
          </cell>
          <cell r="G8932">
            <v>0.54737400000000003</v>
          </cell>
          <cell r="H8932">
            <v>0.59507549999999998</v>
          </cell>
          <cell r="I8932">
            <v>-5.1067099999999997E-2</v>
          </cell>
          <cell r="J8932">
            <v>-2.08963E-2</v>
          </cell>
          <cell r="K8932">
            <v>0</v>
          </cell>
          <cell r="L8932">
            <v>2.08963E-2</v>
          </cell>
          <cell r="M8932">
            <v>5.1067099999999997E-2</v>
          </cell>
          <cell r="N8932">
            <v>5.1067099999999997E-2</v>
          </cell>
          <cell r="O8932">
            <v>11003</v>
          </cell>
        </row>
        <row r="8933">
          <cell r="A8933" t="str">
            <v>Residential</v>
          </cell>
          <cell r="B8933">
            <v>4</v>
          </cell>
          <cell r="C8933" t="str">
            <v>All</v>
          </cell>
          <cell r="D8933" t="str">
            <v>Switch</v>
          </cell>
          <cell r="E8933" t="str">
            <v>Building Age: 3 - 10 YEARS</v>
          </cell>
          <cell r="F8933">
            <v>63.649700000000003</v>
          </cell>
          <cell r="G8933">
            <v>0.54131359999999995</v>
          </cell>
          <cell r="H8933">
            <v>0.57449320000000004</v>
          </cell>
          <cell r="I8933">
            <v>-5.3039799999999998E-2</v>
          </cell>
          <cell r="J8933">
            <v>-2.1703400000000001E-2</v>
          </cell>
          <cell r="K8933">
            <v>0</v>
          </cell>
          <cell r="L8933">
            <v>2.1703400000000001E-2</v>
          </cell>
          <cell r="M8933">
            <v>5.3039799999999998E-2</v>
          </cell>
          <cell r="N8933">
            <v>5.3039799999999998E-2</v>
          </cell>
          <cell r="O8933">
            <v>11003</v>
          </cell>
        </row>
        <row r="8934">
          <cell r="A8934" t="str">
            <v>Residential</v>
          </cell>
          <cell r="B8934">
            <v>5</v>
          </cell>
          <cell r="C8934" t="str">
            <v>All</v>
          </cell>
          <cell r="D8934" t="str">
            <v>Switch</v>
          </cell>
          <cell r="E8934" t="str">
            <v>Building Age: 3 - 10 YEARS</v>
          </cell>
          <cell r="F8934">
            <v>63.046100000000003</v>
          </cell>
          <cell r="G8934">
            <v>0.49888270000000001</v>
          </cell>
          <cell r="H8934">
            <v>0.54042489999999999</v>
          </cell>
          <cell r="I8934">
            <v>-5.1156800000000002E-2</v>
          </cell>
          <cell r="J8934">
            <v>-2.0933E-2</v>
          </cell>
          <cell r="K8934">
            <v>0</v>
          </cell>
          <cell r="L8934">
            <v>2.0933E-2</v>
          </cell>
          <cell r="M8934">
            <v>5.1156800000000002E-2</v>
          </cell>
          <cell r="N8934">
            <v>5.1156800000000002E-2</v>
          </cell>
          <cell r="O8934">
            <v>11003</v>
          </cell>
        </row>
        <row r="8935">
          <cell r="A8935" t="str">
            <v>Residential</v>
          </cell>
          <cell r="B8935">
            <v>6</v>
          </cell>
          <cell r="C8935" t="str">
            <v>All</v>
          </cell>
          <cell r="D8935" t="str">
            <v>Switch</v>
          </cell>
          <cell r="E8935" t="str">
            <v>Building Age: 3 - 10 YEARS</v>
          </cell>
          <cell r="F8935">
            <v>62.561700000000002</v>
          </cell>
          <cell r="G8935">
            <v>0.50923320000000005</v>
          </cell>
          <cell r="H8935">
            <v>0.55676619999999999</v>
          </cell>
          <cell r="I8935">
            <v>-5.0621800000000002E-2</v>
          </cell>
          <cell r="J8935">
            <v>-2.0714E-2</v>
          </cell>
          <cell r="K8935">
            <v>0</v>
          </cell>
          <cell r="L8935">
            <v>2.0714E-2</v>
          </cell>
          <cell r="M8935">
            <v>5.0621800000000002E-2</v>
          </cell>
          <cell r="N8935">
            <v>5.0621800000000002E-2</v>
          </cell>
          <cell r="O8935">
            <v>11003</v>
          </cell>
        </row>
        <row r="8936">
          <cell r="A8936" t="str">
            <v>Residential</v>
          </cell>
          <cell r="B8936">
            <v>7</v>
          </cell>
          <cell r="C8936" t="str">
            <v>All</v>
          </cell>
          <cell r="D8936" t="str">
            <v>Switch</v>
          </cell>
          <cell r="E8936" t="str">
            <v>Building Age: 3 - 10 YEARS</v>
          </cell>
          <cell r="F8936">
            <v>61.558199999999999</v>
          </cell>
          <cell r="G8936">
            <v>0.6365111</v>
          </cell>
          <cell r="H8936">
            <v>0.70918349999999997</v>
          </cell>
          <cell r="I8936">
            <v>-5.0699899999999999E-2</v>
          </cell>
          <cell r="J8936">
            <v>-2.0746000000000001E-2</v>
          </cell>
          <cell r="K8936">
            <v>0</v>
          </cell>
          <cell r="L8936">
            <v>2.0746000000000001E-2</v>
          </cell>
          <cell r="M8936">
            <v>5.0699899999999999E-2</v>
          </cell>
          <cell r="N8936">
            <v>5.0699899999999999E-2</v>
          </cell>
          <cell r="O8936">
            <v>11003</v>
          </cell>
        </row>
        <row r="8937">
          <cell r="A8937" t="str">
            <v>Residential</v>
          </cell>
          <cell r="B8937">
            <v>8</v>
          </cell>
          <cell r="C8937" t="str">
            <v>All</v>
          </cell>
          <cell r="D8937" t="str">
            <v>Switch</v>
          </cell>
          <cell r="E8937" t="str">
            <v>Building Age: 3 - 10 YEARS</v>
          </cell>
          <cell r="F8937">
            <v>62.686599999999999</v>
          </cell>
          <cell r="G8937">
            <v>0.72369490000000003</v>
          </cell>
          <cell r="H8937">
            <v>0.77330270000000001</v>
          </cell>
          <cell r="I8937">
            <v>-5.1147600000000001E-2</v>
          </cell>
          <cell r="J8937">
            <v>-2.0929199999999998E-2</v>
          </cell>
          <cell r="K8937">
            <v>0</v>
          </cell>
          <cell r="L8937">
            <v>2.0929199999999998E-2</v>
          </cell>
          <cell r="M8937">
            <v>5.1147600000000001E-2</v>
          </cell>
          <cell r="N8937">
            <v>5.1147600000000001E-2</v>
          </cell>
          <cell r="O8937">
            <v>11003</v>
          </cell>
        </row>
        <row r="8938">
          <cell r="A8938" t="str">
            <v>Residential</v>
          </cell>
          <cell r="B8938">
            <v>9</v>
          </cell>
          <cell r="C8938" t="str">
            <v>All</v>
          </cell>
          <cell r="D8938" t="str">
            <v>Switch</v>
          </cell>
          <cell r="E8938" t="str">
            <v>Building Age: 3 - 10 YEARS</v>
          </cell>
          <cell r="F8938">
            <v>67.581400000000002</v>
          </cell>
          <cell r="G8938">
            <v>0.72948860000000004</v>
          </cell>
          <cell r="H8938">
            <v>0.8082762</v>
          </cell>
          <cell r="I8938">
            <v>-5.20686E-2</v>
          </cell>
          <cell r="J8938">
            <v>-2.1305999999999999E-2</v>
          </cell>
          <cell r="K8938">
            <v>0</v>
          </cell>
          <cell r="L8938">
            <v>2.1305999999999999E-2</v>
          </cell>
          <cell r="M8938">
            <v>5.20686E-2</v>
          </cell>
          <cell r="N8938">
            <v>5.20686E-2</v>
          </cell>
          <cell r="O8938">
            <v>11003</v>
          </cell>
        </row>
        <row r="8939">
          <cell r="A8939" t="str">
            <v>Residential</v>
          </cell>
          <cell r="B8939">
            <v>10</v>
          </cell>
          <cell r="C8939" t="str">
            <v>All</v>
          </cell>
          <cell r="D8939" t="str">
            <v>Switch</v>
          </cell>
          <cell r="E8939" t="str">
            <v>Building Age: 3 - 10 YEARS</v>
          </cell>
          <cell r="F8939">
            <v>72.699100000000001</v>
          </cell>
          <cell r="G8939">
            <v>0.7492299</v>
          </cell>
          <cell r="H8939">
            <v>0.79401619999999995</v>
          </cell>
          <cell r="I8939">
            <v>-5.2892399999999999E-2</v>
          </cell>
          <cell r="J8939">
            <v>-2.1643099999999998E-2</v>
          </cell>
          <cell r="K8939">
            <v>0</v>
          </cell>
          <cell r="L8939">
            <v>2.1643099999999998E-2</v>
          </cell>
          <cell r="M8939">
            <v>5.2892399999999999E-2</v>
          </cell>
          <cell r="N8939">
            <v>5.2892399999999999E-2</v>
          </cell>
          <cell r="O8939">
            <v>11003</v>
          </cell>
        </row>
        <row r="8940">
          <cell r="A8940" t="str">
            <v>Residential</v>
          </cell>
          <cell r="B8940">
            <v>11</v>
          </cell>
          <cell r="C8940" t="str">
            <v>All</v>
          </cell>
          <cell r="D8940" t="str">
            <v>Switch</v>
          </cell>
          <cell r="E8940" t="str">
            <v>Building Age: 3 - 10 YEARS</v>
          </cell>
          <cell r="F8940">
            <v>77.556100000000001</v>
          </cell>
          <cell r="G8940">
            <v>0.77525200000000005</v>
          </cell>
          <cell r="H8940">
            <v>0.77053280000000002</v>
          </cell>
          <cell r="I8940">
            <v>-5.4002500000000002E-2</v>
          </cell>
          <cell r="J8940">
            <v>-2.20974E-2</v>
          </cell>
          <cell r="K8940">
            <v>0</v>
          </cell>
          <cell r="L8940">
            <v>2.20974E-2</v>
          </cell>
          <cell r="M8940">
            <v>5.4002500000000002E-2</v>
          </cell>
          <cell r="N8940">
            <v>5.4002500000000002E-2</v>
          </cell>
          <cell r="O8940">
            <v>11003</v>
          </cell>
        </row>
        <row r="8941">
          <cell r="A8941" t="str">
            <v>Residential</v>
          </cell>
          <cell r="B8941">
            <v>12</v>
          </cell>
          <cell r="C8941" t="str">
            <v>All</v>
          </cell>
          <cell r="D8941" t="str">
            <v>Switch</v>
          </cell>
          <cell r="E8941" t="str">
            <v>Building Age: 3 - 10 YEARS</v>
          </cell>
          <cell r="F8941">
            <v>81.859099999999998</v>
          </cell>
          <cell r="G8941">
            <v>0.85914159999999995</v>
          </cell>
          <cell r="H8941">
            <v>0.85455700000000001</v>
          </cell>
          <cell r="I8941">
            <v>-5.5478399999999997E-2</v>
          </cell>
          <cell r="J8941">
            <v>-2.2701300000000001E-2</v>
          </cell>
          <cell r="K8941">
            <v>0</v>
          </cell>
          <cell r="L8941">
            <v>2.2701300000000001E-2</v>
          </cell>
          <cell r="M8941">
            <v>5.5478399999999997E-2</v>
          </cell>
          <cell r="N8941">
            <v>5.5478399999999997E-2</v>
          </cell>
          <cell r="O8941">
            <v>11003</v>
          </cell>
        </row>
        <row r="8942">
          <cell r="A8942" t="str">
            <v>Residential</v>
          </cell>
          <cell r="B8942">
            <v>13</v>
          </cell>
          <cell r="C8942" t="str">
            <v>All</v>
          </cell>
          <cell r="D8942" t="str">
            <v>Switch</v>
          </cell>
          <cell r="E8942" t="str">
            <v>Building Age: 3 - 10 YEARS</v>
          </cell>
          <cell r="F8942">
            <v>85.230500000000006</v>
          </cell>
          <cell r="G8942">
            <v>0.93349879999999996</v>
          </cell>
          <cell r="H8942">
            <v>0.89446530000000002</v>
          </cell>
          <cell r="I8942">
            <v>-5.6874800000000003E-2</v>
          </cell>
          <cell r="J8942">
            <v>-2.32727E-2</v>
          </cell>
          <cell r="K8942">
            <v>0</v>
          </cell>
          <cell r="L8942">
            <v>2.32727E-2</v>
          </cell>
          <cell r="M8942">
            <v>5.6874800000000003E-2</v>
          </cell>
          <cell r="N8942">
            <v>5.6874800000000003E-2</v>
          </cell>
          <cell r="O8942">
            <v>11003</v>
          </cell>
        </row>
        <row r="8943">
          <cell r="A8943" t="str">
            <v>Residential</v>
          </cell>
          <cell r="B8943">
            <v>14</v>
          </cell>
          <cell r="C8943" t="str">
            <v>All</v>
          </cell>
          <cell r="D8943" t="str">
            <v>Switch</v>
          </cell>
          <cell r="E8943" t="str">
            <v>Building Age: 3 - 10 YEARS</v>
          </cell>
          <cell r="F8943">
            <v>88.283100000000005</v>
          </cell>
          <cell r="G8943">
            <v>1.0278640000000001</v>
          </cell>
          <cell r="H8943">
            <v>1.1022069999999999</v>
          </cell>
          <cell r="I8943">
            <v>-6.14636E-2</v>
          </cell>
          <cell r="J8943">
            <v>-2.51504E-2</v>
          </cell>
          <cell r="K8943">
            <v>0</v>
          </cell>
          <cell r="L8943">
            <v>2.51504E-2</v>
          </cell>
          <cell r="M8943">
            <v>6.14636E-2</v>
          </cell>
          <cell r="N8943">
            <v>6.14636E-2</v>
          </cell>
          <cell r="O8943">
            <v>11003</v>
          </cell>
        </row>
        <row r="8944">
          <cell r="A8944" t="str">
            <v>Residential</v>
          </cell>
          <cell r="B8944">
            <v>15</v>
          </cell>
          <cell r="C8944" t="str">
            <v>All</v>
          </cell>
          <cell r="D8944" t="str">
            <v>Switch</v>
          </cell>
          <cell r="E8944" t="str">
            <v>Building Age: 3 - 10 YEARS</v>
          </cell>
          <cell r="F8944">
            <v>91.193100000000001</v>
          </cell>
          <cell r="G8944">
            <v>1.2220770000000001</v>
          </cell>
          <cell r="H8944">
            <v>1.196072</v>
          </cell>
          <cell r="I8944">
            <v>-7.1326700000000007E-2</v>
          </cell>
          <cell r="J8944">
            <v>-2.9186299999999998E-2</v>
          </cell>
          <cell r="K8944">
            <v>0</v>
          </cell>
          <cell r="L8944">
            <v>2.9186299999999998E-2</v>
          </cell>
          <cell r="M8944">
            <v>7.1326700000000007E-2</v>
          </cell>
          <cell r="N8944">
            <v>7.1326700000000007E-2</v>
          </cell>
          <cell r="O8944">
            <v>11003</v>
          </cell>
        </row>
        <row r="8945">
          <cell r="A8945" t="str">
            <v>Residential</v>
          </cell>
          <cell r="B8945">
            <v>16</v>
          </cell>
          <cell r="C8945" t="str">
            <v>All</v>
          </cell>
          <cell r="D8945" t="str">
            <v>Switch</v>
          </cell>
          <cell r="E8945" t="str">
            <v>Building Age: 3 - 10 YEARS</v>
          </cell>
          <cell r="F8945">
            <v>93.101900000000001</v>
          </cell>
          <cell r="G8945">
            <v>1.4469689999999999</v>
          </cell>
          <cell r="H8945">
            <v>1.3793500000000001</v>
          </cell>
          <cell r="I8945">
            <v>-8.1264600000000006E-2</v>
          </cell>
          <cell r="J8945">
            <v>-3.3252799999999999E-2</v>
          </cell>
          <cell r="K8945">
            <v>0</v>
          </cell>
          <cell r="L8945">
            <v>3.3252799999999999E-2</v>
          </cell>
          <cell r="M8945">
            <v>8.1264600000000006E-2</v>
          </cell>
          <cell r="N8945">
            <v>8.1264600000000006E-2</v>
          </cell>
          <cell r="O8945">
            <v>11003</v>
          </cell>
        </row>
        <row r="8946">
          <cell r="A8946" t="str">
            <v>Residential</v>
          </cell>
          <cell r="B8946">
            <v>17</v>
          </cell>
          <cell r="C8946" t="str">
            <v>All</v>
          </cell>
          <cell r="D8946" t="str">
            <v>Switch</v>
          </cell>
          <cell r="E8946" t="str">
            <v>Building Age: 3 - 10 YEARS</v>
          </cell>
          <cell r="F8946">
            <v>93.873199999999997</v>
          </cell>
          <cell r="G8946">
            <v>1.668973</v>
          </cell>
          <cell r="H8946">
            <v>1.5319970000000001</v>
          </cell>
          <cell r="I8946">
            <v>-7.6141500000000001E-2</v>
          </cell>
          <cell r="J8946">
            <v>-3.11565E-2</v>
          </cell>
          <cell r="K8946">
            <v>0</v>
          </cell>
          <cell r="L8946">
            <v>3.11565E-2</v>
          </cell>
          <cell r="M8946">
            <v>7.6141500000000001E-2</v>
          </cell>
          <cell r="N8946">
            <v>7.6141500000000001E-2</v>
          </cell>
          <cell r="O8946">
            <v>11003</v>
          </cell>
        </row>
        <row r="8947">
          <cell r="A8947" t="str">
            <v>Residential</v>
          </cell>
          <cell r="B8947">
            <v>18</v>
          </cell>
          <cell r="C8947" t="str">
            <v>All</v>
          </cell>
          <cell r="D8947" t="str">
            <v>Switch</v>
          </cell>
          <cell r="E8947" t="str">
            <v>Building Age: 3 - 10 YEARS</v>
          </cell>
          <cell r="F8947">
            <v>92.624399999999994</v>
          </cell>
          <cell r="G8947">
            <v>1.7825930000000001</v>
          </cell>
          <cell r="H8947">
            <v>1.7421439999999999</v>
          </cell>
          <cell r="I8947">
            <v>-6.8586800000000003E-2</v>
          </cell>
          <cell r="J8947">
            <v>-2.8065199999999998E-2</v>
          </cell>
          <cell r="K8947">
            <v>0</v>
          </cell>
          <cell r="L8947">
            <v>2.8065199999999998E-2</v>
          </cell>
          <cell r="M8947">
            <v>6.8586800000000003E-2</v>
          </cell>
          <cell r="N8947">
            <v>6.8586800000000003E-2</v>
          </cell>
          <cell r="O8947">
            <v>11003</v>
          </cell>
        </row>
        <row r="8948">
          <cell r="A8948" t="str">
            <v>Residential</v>
          </cell>
          <cell r="B8948">
            <v>19</v>
          </cell>
          <cell r="C8948" t="str">
            <v>All</v>
          </cell>
          <cell r="D8948" t="str">
            <v>Switch</v>
          </cell>
          <cell r="E8948" t="str">
            <v>Building Age: 3 - 10 YEARS</v>
          </cell>
          <cell r="F8948">
            <v>90.051500000000004</v>
          </cell>
          <cell r="G8948">
            <v>1.844354</v>
          </cell>
          <cell r="H8948">
            <v>1.832165</v>
          </cell>
          <cell r="I8948">
            <v>-7.4576900000000002E-2</v>
          </cell>
          <cell r="J8948">
            <v>-3.05163E-2</v>
          </cell>
          <cell r="K8948">
            <v>0</v>
          </cell>
          <cell r="L8948">
            <v>3.05163E-2</v>
          </cell>
          <cell r="M8948">
            <v>7.4576900000000002E-2</v>
          </cell>
          <cell r="N8948">
            <v>7.4576900000000002E-2</v>
          </cell>
          <cell r="O8948">
            <v>11003</v>
          </cell>
        </row>
        <row r="8949">
          <cell r="A8949" t="str">
            <v>Residential</v>
          </cell>
          <cell r="B8949">
            <v>20</v>
          </cell>
          <cell r="C8949" t="str">
            <v>All</v>
          </cell>
          <cell r="D8949" t="str">
            <v>Switch</v>
          </cell>
          <cell r="E8949" t="str">
            <v>Building Age: 3 - 10 YEARS</v>
          </cell>
          <cell r="F8949">
            <v>85.176199999999994</v>
          </cell>
          <cell r="G8949">
            <v>1.7836460000000001</v>
          </cell>
          <cell r="H8949">
            <v>2.2196199999999999</v>
          </cell>
          <cell r="I8949">
            <v>-6.9881700000000005E-2</v>
          </cell>
          <cell r="J8949">
            <v>-2.8594999999999999E-2</v>
          </cell>
          <cell r="K8949">
            <v>0</v>
          </cell>
          <cell r="L8949">
            <v>2.8594999999999999E-2</v>
          </cell>
          <cell r="M8949">
            <v>6.9881700000000005E-2</v>
          </cell>
          <cell r="N8949">
            <v>6.9881700000000005E-2</v>
          </cell>
          <cell r="O8949">
            <v>11003</v>
          </cell>
        </row>
        <row r="8950">
          <cell r="A8950" t="str">
            <v>Residential</v>
          </cell>
          <cell r="B8950">
            <v>21</v>
          </cell>
          <cell r="C8950" t="str">
            <v>All</v>
          </cell>
          <cell r="D8950" t="str">
            <v>Switch</v>
          </cell>
          <cell r="E8950" t="str">
            <v>Building Age: 3 - 10 YEARS</v>
          </cell>
          <cell r="F8950">
            <v>80.5672</v>
          </cell>
          <cell r="G8950">
            <v>1.709084</v>
          </cell>
          <cell r="H8950">
            <v>2.171135</v>
          </cell>
          <cell r="I8950">
            <v>-6.3542899999999999E-2</v>
          </cell>
          <cell r="J8950">
            <v>-2.6001300000000001E-2</v>
          </cell>
          <cell r="K8950">
            <v>0</v>
          </cell>
          <cell r="L8950">
            <v>2.6001300000000001E-2</v>
          </cell>
          <cell r="M8950">
            <v>6.3542899999999999E-2</v>
          </cell>
          <cell r="N8950">
            <v>6.3542899999999999E-2</v>
          </cell>
          <cell r="O8950">
            <v>11003</v>
          </cell>
        </row>
        <row r="8951">
          <cell r="A8951" t="str">
            <v>Residential</v>
          </cell>
          <cell r="B8951">
            <v>22</v>
          </cell>
          <cell r="C8951" t="str">
            <v>All</v>
          </cell>
          <cell r="D8951" t="str">
            <v>Switch</v>
          </cell>
          <cell r="E8951" t="str">
            <v>Building Age: 3 - 10 YEARS</v>
          </cell>
          <cell r="F8951">
            <v>77.828500000000005</v>
          </cell>
          <cell r="G8951">
            <v>1.4640610000000001</v>
          </cell>
          <cell r="H8951">
            <v>1.831642</v>
          </cell>
          <cell r="I8951">
            <v>-6.1437100000000001E-2</v>
          </cell>
          <cell r="J8951">
            <v>-2.5139600000000002E-2</v>
          </cell>
          <cell r="K8951">
            <v>0</v>
          </cell>
          <cell r="L8951">
            <v>2.5139600000000002E-2</v>
          </cell>
          <cell r="M8951">
            <v>6.1437100000000001E-2</v>
          </cell>
          <cell r="N8951">
            <v>6.1437100000000001E-2</v>
          </cell>
          <cell r="O8951">
            <v>11003</v>
          </cell>
        </row>
        <row r="8952">
          <cell r="A8952" t="str">
            <v>Residential</v>
          </cell>
          <cell r="B8952">
            <v>23</v>
          </cell>
          <cell r="C8952" t="str">
            <v>All</v>
          </cell>
          <cell r="D8952" t="str">
            <v>Switch</v>
          </cell>
          <cell r="E8952" t="str">
            <v>Building Age: 3 - 10 YEARS</v>
          </cell>
          <cell r="F8952">
            <v>75.286600000000007</v>
          </cell>
          <cell r="G8952">
            <v>1.1273</v>
          </cell>
          <cell r="H8952">
            <v>1.4544729999999999</v>
          </cell>
          <cell r="I8952">
            <v>-5.7532300000000001E-2</v>
          </cell>
          <cell r="J8952">
            <v>-2.3541699999999999E-2</v>
          </cell>
          <cell r="K8952">
            <v>0</v>
          </cell>
          <cell r="L8952">
            <v>2.3541699999999999E-2</v>
          </cell>
          <cell r="M8952">
            <v>5.7532300000000001E-2</v>
          </cell>
          <cell r="N8952">
            <v>5.7532300000000001E-2</v>
          </cell>
          <cell r="O8952">
            <v>11003</v>
          </cell>
        </row>
        <row r="8953">
          <cell r="A8953" t="str">
            <v>Residential</v>
          </cell>
          <cell r="B8953">
            <v>24</v>
          </cell>
          <cell r="C8953" t="str">
            <v>All</v>
          </cell>
          <cell r="D8953" t="str">
            <v>Switch</v>
          </cell>
          <cell r="E8953" t="str">
            <v>Building Age: 3 - 10 YEARS</v>
          </cell>
          <cell r="F8953">
            <v>73.646199999999993</v>
          </cell>
          <cell r="G8953">
            <v>0.8613653</v>
          </cell>
          <cell r="H8953">
            <v>1.07829</v>
          </cell>
          <cell r="I8953">
            <v>-5.5312399999999998E-2</v>
          </cell>
          <cell r="J8953">
            <v>-2.2633400000000001E-2</v>
          </cell>
          <cell r="K8953">
            <v>0</v>
          </cell>
          <cell r="L8953">
            <v>2.2633400000000001E-2</v>
          </cell>
          <cell r="M8953">
            <v>5.5312399999999998E-2</v>
          </cell>
          <cell r="N8953">
            <v>5.5312399999999998E-2</v>
          </cell>
          <cell r="O8953">
            <v>11003</v>
          </cell>
        </row>
        <row r="8954">
          <cell r="A8954" t="str">
            <v>Residential</v>
          </cell>
          <cell r="B8954">
            <v>1</v>
          </cell>
          <cell r="C8954" t="str">
            <v>All</v>
          </cell>
          <cell r="D8954" t="str">
            <v>Switch</v>
          </cell>
          <cell r="E8954" t="str">
            <v>CARE Status: CARE</v>
          </cell>
          <cell r="F8954">
            <v>71.295000000000002</v>
          </cell>
          <cell r="G8954">
            <v>0.71155760000000001</v>
          </cell>
          <cell r="H8954">
            <v>0.79477330000000002</v>
          </cell>
          <cell r="I8954">
            <v>-4.5776299999999999E-2</v>
          </cell>
          <cell r="J8954">
            <v>-1.8731299999999999E-2</v>
          </cell>
          <cell r="K8954">
            <v>0</v>
          </cell>
          <cell r="L8954">
            <v>1.8731299999999999E-2</v>
          </cell>
          <cell r="M8954">
            <v>4.5776299999999999E-2</v>
          </cell>
          <cell r="N8954">
            <v>4.5776299999999999E-2</v>
          </cell>
          <cell r="O8954">
            <v>16575</v>
          </cell>
        </row>
        <row r="8955">
          <cell r="A8955" t="str">
            <v>Residential</v>
          </cell>
          <cell r="B8955">
            <v>2</v>
          </cell>
          <cell r="C8955" t="str">
            <v>All</v>
          </cell>
          <cell r="D8955" t="str">
            <v>Switch</v>
          </cell>
          <cell r="E8955" t="str">
            <v>CARE Status: CARE</v>
          </cell>
          <cell r="F8955">
            <v>69.812700000000007</v>
          </cell>
          <cell r="G8955">
            <v>0.6096705</v>
          </cell>
          <cell r="H8955">
            <v>0.66861130000000002</v>
          </cell>
          <cell r="I8955">
            <v>-4.5570100000000002E-2</v>
          </cell>
          <cell r="J8955">
            <v>-1.8646900000000001E-2</v>
          </cell>
          <cell r="K8955">
            <v>0</v>
          </cell>
          <cell r="L8955">
            <v>1.8646900000000001E-2</v>
          </cell>
          <cell r="M8955">
            <v>4.5570100000000002E-2</v>
          </cell>
          <cell r="N8955">
            <v>4.5570100000000002E-2</v>
          </cell>
          <cell r="O8955">
            <v>16575</v>
          </cell>
        </row>
        <row r="8956">
          <cell r="A8956" t="str">
            <v>Residential</v>
          </cell>
          <cell r="B8956">
            <v>3</v>
          </cell>
          <cell r="C8956" t="str">
            <v>All</v>
          </cell>
          <cell r="D8956" t="str">
            <v>Switch</v>
          </cell>
          <cell r="E8956" t="str">
            <v>CARE Status: CARE</v>
          </cell>
          <cell r="F8956">
            <v>68.339200000000005</v>
          </cell>
          <cell r="G8956">
            <v>0.5588649</v>
          </cell>
          <cell r="H8956">
            <v>0.55341839999999998</v>
          </cell>
          <cell r="I8956">
            <v>-4.5135799999999997E-2</v>
          </cell>
          <cell r="J8956">
            <v>-1.8469200000000002E-2</v>
          </cell>
          <cell r="K8956">
            <v>0</v>
          </cell>
          <cell r="L8956">
            <v>1.8469200000000002E-2</v>
          </cell>
          <cell r="M8956">
            <v>4.5135799999999997E-2</v>
          </cell>
          <cell r="N8956">
            <v>4.5135799999999997E-2</v>
          </cell>
          <cell r="O8956">
            <v>16575</v>
          </cell>
        </row>
        <row r="8957">
          <cell r="A8957" t="str">
            <v>Residential</v>
          </cell>
          <cell r="B8957">
            <v>4</v>
          </cell>
          <cell r="C8957" t="str">
            <v>All</v>
          </cell>
          <cell r="D8957" t="str">
            <v>Switch</v>
          </cell>
          <cell r="E8957" t="str">
            <v>CARE Status: CARE</v>
          </cell>
          <cell r="F8957">
            <v>67.329300000000003</v>
          </cell>
          <cell r="G8957">
            <v>0.53369390000000005</v>
          </cell>
          <cell r="H8957">
            <v>0.52258499999999997</v>
          </cell>
          <cell r="I8957">
            <v>-4.5962900000000001E-2</v>
          </cell>
          <cell r="J8957">
            <v>-1.8807600000000001E-2</v>
          </cell>
          <cell r="K8957">
            <v>0</v>
          </cell>
          <cell r="L8957">
            <v>1.8807600000000001E-2</v>
          </cell>
          <cell r="M8957">
            <v>4.5962900000000001E-2</v>
          </cell>
          <cell r="N8957">
            <v>4.5962900000000001E-2</v>
          </cell>
          <cell r="O8957">
            <v>16575</v>
          </cell>
        </row>
        <row r="8958">
          <cell r="A8958" t="str">
            <v>Residential</v>
          </cell>
          <cell r="B8958">
            <v>5</v>
          </cell>
          <cell r="C8958" t="str">
            <v>All</v>
          </cell>
          <cell r="D8958" t="str">
            <v>Switch</v>
          </cell>
          <cell r="E8958" t="str">
            <v>CARE Status: CARE</v>
          </cell>
          <cell r="F8958">
            <v>66.184299999999993</v>
          </cell>
          <cell r="G8958">
            <v>0.5048298</v>
          </cell>
          <cell r="H8958">
            <v>0.51885460000000005</v>
          </cell>
          <cell r="I8958">
            <v>-4.5226099999999998E-2</v>
          </cell>
          <cell r="J8958">
            <v>-1.8506100000000001E-2</v>
          </cell>
          <cell r="K8958">
            <v>0</v>
          </cell>
          <cell r="L8958">
            <v>1.8506100000000001E-2</v>
          </cell>
          <cell r="M8958">
            <v>4.5226099999999998E-2</v>
          </cell>
          <cell r="N8958">
            <v>4.5226099999999998E-2</v>
          </cell>
          <cell r="O8958">
            <v>16575</v>
          </cell>
        </row>
        <row r="8959">
          <cell r="A8959" t="str">
            <v>Residential</v>
          </cell>
          <cell r="B8959">
            <v>6</v>
          </cell>
          <cell r="C8959" t="str">
            <v>All</v>
          </cell>
          <cell r="D8959" t="str">
            <v>Switch</v>
          </cell>
          <cell r="E8959" t="str">
            <v>CARE Status: CARE</v>
          </cell>
          <cell r="F8959">
            <v>65.442999999999998</v>
          </cell>
          <cell r="G8959">
            <v>0.55499540000000003</v>
          </cell>
          <cell r="H8959">
            <v>0.58479840000000005</v>
          </cell>
          <cell r="I8959">
            <v>-4.5008600000000003E-2</v>
          </cell>
          <cell r="J8959">
            <v>-1.8417200000000002E-2</v>
          </cell>
          <cell r="K8959">
            <v>0</v>
          </cell>
          <cell r="L8959">
            <v>1.8417200000000002E-2</v>
          </cell>
          <cell r="M8959">
            <v>4.5008600000000003E-2</v>
          </cell>
          <cell r="N8959">
            <v>4.5008600000000003E-2</v>
          </cell>
          <cell r="O8959">
            <v>16575</v>
          </cell>
        </row>
        <row r="8960">
          <cell r="A8960" t="str">
            <v>Residential</v>
          </cell>
          <cell r="B8960">
            <v>7</v>
          </cell>
          <cell r="C8960" t="str">
            <v>All</v>
          </cell>
          <cell r="D8960" t="str">
            <v>Switch</v>
          </cell>
          <cell r="E8960" t="str">
            <v>CARE Status: CARE</v>
          </cell>
          <cell r="F8960">
            <v>64.330399999999997</v>
          </cell>
          <cell r="G8960">
            <v>0.65817800000000004</v>
          </cell>
          <cell r="H8960">
            <v>0.68974999999999997</v>
          </cell>
          <cell r="I8960">
            <v>-4.5214400000000002E-2</v>
          </cell>
          <cell r="J8960">
            <v>-1.8501299999999998E-2</v>
          </cell>
          <cell r="K8960">
            <v>0</v>
          </cell>
          <cell r="L8960">
            <v>1.8501299999999998E-2</v>
          </cell>
          <cell r="M8960">
            <v>4.5214400000000002E-2</v>
          </cell>
          <cell r="N8960">
            <v>4.5214400000000002E-2</v>
          </cell>
          <cell r="O8960">
            <v>16575</v>
          </cell>
        </row>
        <row r="8961">
          <cell r="A8961" t="str">
            <v>Residential</v>
          </cell>
          <cell r="B8961">
            <v>8</v>
          </cell>
          <cell r="C8961" t="str">
            <v>All</v>
          </cell>
          <cell r="D8961" t="str">
            <v>Switch</v>
          </cell>
          <cell r="E8961" t="str">
            <v>CARE Status: CARE</v>
          </cell>
          <cell r="F8961">
            <v>65.168300000000002</v>
          </cell>
          <cell r="G8961">
            <v>0.69655659999999997</v>
          </cell>
          <cell r="H8961">
            <v>0.70491760000000003</v>
          </cell>
          <cell r="I8961">
            <v>-4.54711E-2</v>
          </cell>
          <cell r="J8961">
            <v>-1.8606399999999999E-2</v>
          </cell>
          <cell r="K8961">
            <v>0</v>
          </cell>
          <cell r="L8961">
            <v>1.8606399999999999E-2</v>
          </cell>
          <cell r="M8961">
            <v>4.54711E-2</v>
          </cell>
          <cell r="N8961">
            <v>4.54711E-2</v>
          </cell>
          <cell r="O8961">
            <v>16575</v>
          </cell>
        </row>
        <row r="8962">
          <cell r="A8962" t="str">
            <v>Residential</v>
          </cell>
          <cell r="B8962">
            <v>9</v>
          </cell>
          <cell r="C8962" t="str">
            <v>All</v>
          </cell>
          <cell r="D8962" t="str">
            <v>Switch</v>
          </cell>
          <cell r="E8962" t="str">
            <v>CARE Status: CARE</v>
          </cell>
          <cell r="F8962">
            <v>69.1327</v>
          </cell>
          <cell r="G8962">
            <v>0.6853747</v>
          </cell>
          <cell r="H8962">
            <v>0.68587089999999995</v>
          </cell>
          <cell r="I8962">
            <v>-4.5895499999999999E-2</v>
          </cell>
          <cell r="J8962">
            <v>-1.8780100000000001E-2</v>
          </cell>
          <cell r="K8962">
            <v>0</v>
          </cell>
          <cell r="L8962">
            <v>1.8780100000000001E-2</v>
          </cell>
          <cell r="M8962">
            <v>4.5895499999999999E-2</v>
          </cell>
          <cell r="N8962">
            <v>4.5895499999999999E-2</v>
          </cell>
          <cell r="O8962">
            <v>16575</v>
          </cell>
        </row>
        <row r="8963">
          <cell r="A8963" t="str">
            <v>Residential</v>
          </cell>
          <cell r="B8963">
            <v>10</v>
          </cell>
          <cell r="C8963" t="str">
            <v>All</v>
          </cell>
          <cell r="D8963" t="str">
            <v>Switch</v>
          </cell>
          <cell r="E8963" t="str">
            <v>CARE Status: CARE</v>
          </cell>
          <cell r="F8963">
            <v>74.046899999999994</v>
          </cell>
          <cell r="G8963">
            <v>0.71855380000000002</v>
          </cell>
          <cell r="H8963">
            <v>0.7411219</v>
          </cell>
          <cell r="I8963">
            <v>-4.6221699999999998E-2</v>
          </cell>
          <cell r="J8963">
            <v>-1.8913599999999999E-2</v>
          </cell>
          <cell r="K8963">
            <v>0</v>
          </cell>
          <cell r="L8963">
            <v>1.8913599999999999E-2</v>
          </cell>
          <cell r="M8963">
            <v>4.6221699999999998E-2</v>
          </cell>
          <cell r="N8963">
            <v>4.6221699999999998E-2</v>
          </cell>
          <cell r="O8963">
            <v>16575</v>
          </cell>
        </row>
        <row r="8964">
          <cell r="A8964" t="str">
            <v>Residential</v>
          </cell>
          <cell r="B8964">
            <v>11</v>
          </cell>
          <cell r="C8964" t="str">
            <v>All</v>
          </cell>
          <cell r="D8964" t="str">
            <v>Switch</v>
          </cell>
          <cell r="E8964" t="str">
            <v>CARE Status: CARE</v>
          </cell>
          <cell r="F8964">
            <v>78.904899999999998</v>
          </cell>
          <cell r="G8964">
            <v>0.79949000000000003</v>
          </cell>
          <cell r="H8964">
            <v>0.76630790000000004</v>
          </cell>
          <cell r="I8964">
            <v>-4.70415E-2</v>
          </cell>
          <cell r="J8964">
            <v>-1.9248999999999999E-2</v>
          </cell>
          <cell r="K8964">
            <v>0</v>
          </cell>
          <cell r="L8964">
            <v>1.9248999999999999E-2</v>
          </cell>
          <cell r="M8964">
            <v>4.70415E-2</v>
          </cell>
          <cell r="N8964">
            <v>4.70415E-2</v>
          </cell>
          <cell r="O8964">
            <v>16575</v>
          </cell>
        </row>
        <row r="8965">
          <cell r="A8965" t="str">
            <v>Residential</v>
          </cell>
          <cell r="B8965">
            <v>12</v>
          </cell>
          <cell r="C8965" t="str">
            <v>All</v>
          </cell>
          <cell r="D8965" t="str">
            <v>Switch</v>
          </cell>
          <cell r="E8965" t="str">
            <v>CARE Status: CARE</v>
          </cell>
          <cell r="F8965">
            <v>83.353999999999999</v>
          </cell>
          <cell r="G8965">
            <v>0.95937309999999998</v>
          </cell>
          <cell r="H8965">
            <v>0.93739790000000001</v>
          </cell>
          <cell r="I8965">
            <v>-4.7702500000000002E-2</v>
          </cell>
          <cell r="J8965">
            <v>-1.9519499999999999E-2</v>
          </cell>
          <cell r="K8965">
            <v>0</v>
          </cell>
          <cell r="L8965">
            <v>1.9519499999999999E-2</v>
          </cell>
          <cell r="M8965">
            <v>4.7702500000000002E-2</v>
          </cell>
          <cell r="N8965">
            <v>4.7702500000000002E-2</v>
          </cell>
          <cell r="O8965">
            <v>16575</v>
          </cell>
        </row>
        <row r="8966">
          <cell r="A8966" t="str">
            <v>Residential</v>
          </cell>
          <cell r="B8966">
            <v>13</v>
          </cell>
          <cell r="C8966" t="str">
            <v>All</v>
          </cell>
          <cell r="D8966" t="str">
            <v>Switch</v>
          </cell>
          <cell r="E8966" t="str">
            <v>CARE Status: CARE</v>
          </cell>
          <cell r="F8966">
            <v>86.793300000000002</v>
          </cell>
          <cell r="G8966">
            <v>1.112668</v>
          </cell>
          <cell r="H8966">
            <v>1.111043</v>
          </cell>
          <cell r="I8966">
            <v>-4.8488499999999997E-2</v>
          </cell>
          <cell r="J8966">
            <v>-1.98411E-2</v>
          </cell>
          <cell r="K8966">
            <v>0</v>
          </cell>
          <cell r="L8966">
            <v>1.98411E-2</v>
          </cell>
          <cell r="M8966">
            <v>4.8488499999999997E-2</v>
          </cell>
          <cell r="N8966">
            <v>4.8488499999999997E-2</v>
          </cell>
          <cell r="O8966">
            <v>16575</v>
          </cell>
        </row>
        <row r="8967">
          <cell r="A8967" t="str">
            <v>Residential</v>
          </cell>
          <cell r="B8967">
            <v>14</v>
          </cell>
          <cell r="C8967" t="str">
            <v>All</v>
          </cell>
          <cell r="D8967" t="str">
            <v>Switch</v>
          </cell>
          <cell r="E8967" t="str">
            <v>CARE Status: CARE</v>
          </cell>
          <cell r="F8967">
            <v>90.135999999999996</v>
          </cell>
          <cell r="G8967">
            <v>1.3401419999999999</v>
          </cell>
          <cell r="H8967">
            <v>1.34189</v>
          </cell>
          <cell r="I8967">
            <v>-5.1330399999999998E-2</v>
          </cell>
          <cell r="J8967">
            <v>-2.1003999999999998E-2</v>
          </cell>
          <cell r="K8967">
            <v>0</v>
          </cell>
          <cell r="L8967">
            <v>2.1003999999999998E-2</v>
          </cell>
          <cell r="M8967">
            <v>5.1330399999999998E-2</v>
          </cell>
          <cell r="N8967">
            <v>5.1330399999999998E-2</v>
          </cell>
          <cell r="O8967">
            <v>16575</v>
          </cell>
        </row>
        <row r="8968">
          <cell r="A8968" t="str">
            <v>Residential</v>
          </cell>
          <cell r="B8968">
            <v>15</v>
          </cell>
          <cell r="C8968" t="str">
            <v>All</v>
          </cell>
          <cell r="D8968" t="str">
            <v>Switch</v>
          </cell>
          <cell r="E8968" t="str">
            <v>CARE Status: CARE</v>
          </cell>
          <cell r="F8968">
            <v>93.079400000000007</v>
          </cell>
          <cell r="G8968">
            <v>1.632236</v>
          </cell>
          <cell r="H8968">
            <v>1.68727</v>
          </cell>
          <cell r="I8968">
            <v>-5.6588100000000002E-2</v>
          </cell>
          <cell r="J8968">
            <v>-2.31554E-2</v>
          </cell>
          <cell r="K8968">
            <v>0</v>
          </cell>
          <cell r="L8968">
            <v>2.31554E-2</v>
          </cell>
          <cell r="M8968">
            <v>5.6588100000000002E-2</v>
          </cell>
          <cell r="N8968">
            <v>5.6588100000000002E-2</v>
          </cell>
          <cell r="O8968">
            <v>16575</v>
          </cell>
        </row>
        <row r="8969">
          <cell r="A8969" t="str">
            <v>Residential</v>
          </cell>
          <cell r="B8969">
            <v>16</v>
          </cell>
          <cell r="C8969" t="str">
            <v>All</v>
          </cell>
          <cell r="D8969" t="str">
            <v>Switch</v>
          </cell>
          <cell r="E8969" t="str">
            <v>CARE Status: CARE</v>
          </cell>
          <cell r="F8969">
            <v>95.119</v>
          </cell>
          <cell r="G8969">
            <v>1.9006860000000001</v>
          </cell>
          <cell r="H8969">
            <v>1.81433</v>
          </cell>
          <cell r="I8969">
            <v>-6.0571899999999998E-2</v>
          </cell>
          <cell r="J8969">
            <v>-2.4785499999999999E-2</v>
          </cell>
          <cell r="K8969">
            <v>0</v>
          </cell>
          <cell r="L8969">
            <v>2.4785499999999999E-2</v>
          </cell>
          <cell r="M8969">
            <v>6.0571899999999998E-2</v>
          </cell>
          <cell r="N8969">
            <v>6.0571899999999998E-2</v>
          </cell>
          <cell r="O8969">
            <v>16575</v>
          </cell>
        </row>
        <row r="8970">
          <cell r="A8970" t="str">
            <v>Residential</v>
          </cell>
          <cell r="B8970">
            <v>17</v>
          </cell>
          <cell r="C8970" t="str">
            <v>All</v>
          </cell>
          <cell r="D8970" t="str">
            <v>Switch</v>
          </cell>
          <cell r="E8970" t="str">
            <v>CARE Status: CARE</v>
          </cell>
          <cell r="F8970">
            <v>96.121099999999998</v>
          </cell>
          <cell r="G8970">
            <v>2.1564700000000001</v>
          </cell>
          <cell r="H8970">
            <v>1.795863</v>
          </cell>
          <cell r="I8970">
            <v>-5.8972400000000001E-2</v>
          </cell>
          <cell r="J8970">
            <v>-2.4131E-2</v>
          </cell>
          <cell r="K8970">
            <v>0</v>
          </cell>
          <cell r="L8970">
            <v>2.4131E-2</v>
          </cell>
          <cell r="M8970">
            <v>5.8972400000000001E-2</v>
          </cell>
          <cell r="N8970">
            <v>5.8972400000000001E-2</v>
          </cell>
          <cell r="O8970">
            <v>16575</v>
          </cell>
        </row>
        <row r="8971">
          <cell r="A8971" t="str">
            <v>Residential</v>
          </cell>
          <cell r="B8971">
            <v>18</v>
          </cell>
          <cell r="C8971" t="str">
            <v>All</v>
          </cell>
          <cell r="D8971" t="str">
            <v>Switch</v>
          </cell>
          <cell r="E8971" t="str">
            <v>CARE Status: CARE</v>
          </cell>
          <cell r="F8971">
            <v>95.466099999999997</v>
          </cell>
          <cell r="G8971">
            <v>2.2343670000000002</v>
          </cell>
          <cell r="H8971">
            <v>1.900957</v>
          </cell>
          <cell r="I8971">
            <v>-5.6162299999999998E-2</v>
          </cell>
          <cell r="J8971">
            <v>-2.29812E-2</v>
          </cell>
          <cell r="K8971">
            <v>0</v>
          </cell>
          <cell r="L8971">
            <v>2.29812E-2</v>
          </cell>
          <cell r="M8971">
            <v>5.6162299999999998E-2</v>
          </cell>
          <cell r="N8971">
            <v>5.6162299999999998E-2</v>
          </cell>
          <cell r="O8971">
            <v>16575</v>
          </cell>
        </row>
        <row r="8972">
          <cell r="A8972" t="str">
            <v>Residential</v>
          </cell>
          <cell r="B8972">
            <v>19</v>
          </cell>
          <cell r="C8972" t="str">
            <v>All</v>
          </cell>
          <cell r="D8972" t="str">
            <v>Switch</v>
          </cell>
          <cell r="E8972" t="str">
            <v>CARE Status: CARE</v>
          </cell>
          <cell r="F8972">
            <v>93.240700000000004</v>
          </cell>
          <cell r="G8972">
            <v>2.1778729999999999</v>
          </cell>
          <cell r="H8972">
            <v>1.924075</v>
          </cell>
          <cell r="I8972">
            <v>-5.7542200000000002E-2</v>
          </cell>
          <cell r="J8972">
            <v>-2.3545799999999999E-2</v>
          </cell>
          <cell r="K8972">
            <v>0</v>
          </cell>
          <cell r="L8972">
            <v>2.3545799999999999E-2</v>
          </cell>
          <cell r="M8972">
            <v>5.7542200000000002E-2</v>
          </cell>
          <cell r="N8972">
            <v>5.7542200000000002E-2</v>
          </cell>
          <cell r="O8972">
            <v>16575</v>
          </cell>
        </row>
        <row r="8973">
          <cell r="A8973" t="str">
            <v>Residential</v>
          </cell>
          <cell r="B8973">
            <v>20</v>
          </cell>
          <cell r="C8973" t="str">
            <v>All</v>
          </cell>
          <cell r="D8973" t="str">
            <v>Switch</v>
          </cell>
          <cell r="E8973" t="str">
            <v>CARE Status: CARE</v>
          </cell>
          <cell r="F8973">
            <v>89.781000000000006</v>
          </cell>
          <cell r="G8973">
            <v>2.0113319999999999</v>
          </cell>
          <cell r="H8973">
            <v>2.4386839999999999</v>
          </cell>
          <cell r="I8973">
            <v>-5.5046999999999999E-2</v>
          </cell>
          <cell r="J8973">
            <v>-2.2524800000000001E-2</v>
          </cell>
          <cell r="K8973">
            <v>0</v>
          </cell>
          <cell r="L8973">
            <v>2.2524800000000001E-2</v>
          </cell>
          <cell r="M8973">
            <v>5.5046999999999999E-2</v>
          </cell>
          <cell r="N8973">
            <v>5.5046999999999999E-2</v>
          </cell>
          <cell r="O8973">
            <v>16575</v>
          </cell>
        </row>
        <row r="8974">
          <cell r="A8974" t="str">
            <v>Residential</v>
          </cell>
          <cell r="B8974">
            <v>21</v>
          </cell>
          <cell r="C8974" t="str">
            <v>All</v>
          </cell>
          <cell r="D8974" t="str">
            <v>Switch</v>
          </cell>
          <cell r="E8974" t="str">
            <v>CARE Status: CARE</v>
          </cell>
          <cell r="F8974">
            <v>85.382400000000004</v>
          </cell>
          <cell r="G8974">
            <v>1.8404799999999999</v>
          </cell>
          <cell r="H8974">
            <v>2.192761</v>
          </cell>
          <cell r="I8974">
            <v>-5.1235700000000002E-2</v>
          </cell>
          <cell r="J8974">
            <v>-2.09652E-2</v>
          </cell>
          <cell r="K8974">
            <v>0</v>
          </cell>
          <cell r="L8974">
            <v>2.09652E-2</v>
          </cell>
          <cell r="M8974">
            <v>5.1235700000000002E-2</v>
          </cell>
          <cell r="N8974">
            <v>5.1235700000000002E-2</v>
          </cell>
          <cell r="O8974">
            <v>16575</v>
          </cell>
        </row>
        <row r="8975">
          <cell r="A8975" t="str">
            <v>Residential</v>
          </cell>
          <cell r="B8975">
            <v>22</v>
          </cell>
          <cell r="C8975" t="str">
            <v>All</v>
          </cell>
          <cell r="D8975" t="str">
            <v>Switch</v>
          </cell>
          <cell r="E8975" t="str">
            <v>CARE Status: CARE</v>
          </cell>
          <cell r="F8975">
            <v>82.455799999999996</v>
          </cell>
          <cell r="G8975">
            <v>1.586376</v>
          </cell>
          <cell r="H8975">
            <v>1.909073</v>
          </cell>
          <cell r="I8975">
            <v>-5.07137E-2</v>
          </cell>
          <cell r="J8975">
            <v>-2.0751599999999999E-2</v>
          </cell>
          <cell r="K8975">
            <v>0</v>
          </cell>
          <cell r="L8975">
            <v>2.0751599999999999E-2</v>
          </cell>
          <cell r="M8975">
            <v>5.07137E-2</v>
          </cell>
          <cell r="N8975">
            <v>5.07137E-2</v>
          </cell>
          <cell r="O8975">
            <v>16575</v>
          </cell>
        </row>
        <row r="8976">
          <cell r="A8976" t="str">
            <v>Residential</v>
          </cell>
          <cell r="B8976">
            <v>23</v>
          </cell>
          <cell r="C8976" t="str">
            <v>All</v>
          </cell>
          <cell r="D8976" t="str">
            <v>Switch</v>
          </cell>
          <cell r="E8976" t="str">
            <v>CARE Status: CARE</v>
          </cell>
          <cell r="F8976">
            <v>79.443700000000007</v>
          </cell>
          <cell r="G8976">
            <v>1.232259</v>
          </cell>
          <cell r="H8976">
            <v>1.3691960000000001</v>
          </cell>
          <cell r="I8976">
            <v>-4.8471300000000002E-2</v>
          </cell>
          <cell r="J8976">
            <v>-1.98341E-2</v>
          </cell>
          <cell r="K8976">
            <v>0</v>
          </cell>
          <cell r="L8976">
            <v>1.98341E-2</v>
          </cell>
          <cell r="M8976">
            <v>4.8471300000000002E-2</v>
          </cell>
          <cell r="N8976">
            <v>4.8471300000000002E-2</v>
          </cell>
          <cell r="O8976">
            <v>16575</v>
          </cell>
        </row>
        <row r="8977">
          <cell r="A8977" t="str">
            <v>Residential</v>
          </cell>
          <cell r="B8977">
            <v>24</v>
          </cell>
          <cell r="C8977" t="str">
            <v>All</v>
          </cell>
          <cell r="D8977" t="str">
            <v>Switch</v>
          </cell>
          <cell r="E8977" t="str">
            <v>CARE Status: CARE</v>
          </cell>
          <cell r="F8977">
            <v>77.391099999999994</v>
          </cell>
          <cell r="G8977">
            <v>0.97908280000000003</v>
          </cell>
          <cell r="H8977">
            <v>1.1134740000000001</v>
          </cell>
          <cell r="I8977">
            <v>-4.7515799999999997E-2</v>
          </cell>
          <cell r="J8977">
            <v>-1.9443100000000001E-2</v>
          </cell>
          <cell r="K8977">
            <v>0</v>
          </cell>
          <cell r="L8977">
            <v>1.9443100000000001E-2</v>
          </cell>
          <cell r="M8977">
            <v>4.7515799999999997E-2</v>
          </cell>
          <cell r="N8977">
            <v>4.7515799999999997E-2</v>
          </cell>
          <cell r="O8977">
            <v>16575</v>
          </cell>
        </row>
        <row r="8978">
          <cell r="A8978" t="str">
            <v>Residential</v>
          </cell>
          <cell r="B8978">
            <v>1</v>
          </cell>
          <cell r="C8978" t="str">
            <v>All</v>
          </cell>
          <cell r="D8978" t="str">
            <v>Switch</v>
          </cell>
          <cell r="E8978" t="str">
            <v>CARE Status: Non-CARE</v>
          </cell>
          <cell r="F8978">
            <v>68.337199999999996</v>
          </cell>
          <cell r="G8978">
            <v>0.6497058</v>
          </cell>
          <cell r="H8978">
            <v>0.6934671</v>
          </cell>
          <cell r="I8978">
            <v>-2.29117E-2</v>
          </cell>
          <cell r="J8978">
            <v>-9.3752999999999996E-3</v>
          </cell>
          <cell r="K8978">
            <v>0</v>
          </cell>
          <cell r="L8978">
            <v>9.3752999999999996E-3</v>
          </cell>
          <cell r="M8978">
            <v>2.29117E-2</v>
          </cell>
          <cell r="N8978">
            <v>2.29117E-2</v>
          </cell>
          <cell r="O8978">
            <v>67337</v>
          </cell>
        </row>
        <row r="8979">
          <cell r="A8979" t="str">
            <v>Residential</v>
          </cell>
          <cell r="B8979">
            <v>2</v>
          </cell>
          <cell r="C8979" t="str">
            <v>All</v>
          </cell>
          <cell r="D8979" t="str">
            <v>Switch</v>
          </cell>
          <cell r="E8979" t="str">
            <v>CARE Status: Non-CARE</v>
          </cell>
          <cell r="F8979">
            <v>66.570999999999998</v>
          </cell>
          <cell r="G8979">
            <v>0.57514609999999999</v>
          </cell>
          <cell r="H8979">
            <v>0.59691859999999997</v>
          </cell>
          <cell r="I8979">
            <v>-2.26663E-2</v>
          </cell>
          <cell r="J8979">
            <v>-9.2749000000000009E-3</v>
          </cell>
          <cell r="K8979">
            <v>0</v>
          </cell>
          <cell r="L8979">
            <v>9.2749000000000009E-3</v>
          </cell>
          <cell r="M8979">
            <v>2.26663E-2</v>
          </cell>
          <cell r="N8979">
            <v>2.26663E-2</v>
          </cell>
          <cell r="O8979">
            <v>67337</v>
          </cell>
        </row>
        <row r="8980">
          <cell r="A8980" t="str">
            <v>Residential</v>
          </cell>
          <cell r="B8980">
            <v>3</v>
          </cell>
          <cell r="C8980" t="str">
            <v>All</v>
          </cell>
          <cell r="D8980" t="str">
            <v>Switch</v>
          </cell>
          <cell r="E8980" t="str">
            <v>CARE Status: Non-CARE</v>
          </cell>
          <cell r="F8980">
            <v>65.154200000000003</v>
          </cell>
          <cell r="G8980">
            <v>0.53035659999999996</v>
          </cell>
          <cell r="H8980">
            <v>0.5662701</v>
          </cell>
          <cell r="I8980">
            <v>-2.2486800000000001E-2</v>
          </cell>
          <cell r="J8980">
            <v>-9.2014000000000002E-3</v>
          </cell>
          <cell r="K8980">
            <v>0</v>
          </cell>
          <cell r="L8980">
            <v>9.2014000000000002E-3</v>
          </cell>
          <cell r="M8980">
            <v>2.2486800000000001E-2</v>
          </cell>
          <cell r="N8980">
            <v>2.2486800000000001E-2</v>
          </cell>
          <cell r="O8980">
            <v>67337</v>
          </cell>
        </row>
        <row r="8981">
          <cell r="A8981" t="str">
            <v>Residential</v>
          </cell>
          <cell r="B8981">
            <v>4</v>
          </cell>
          <cell r="C8981" t="str">
            <v>All</v>
          </cell>
          <cell r="D8981" t="str">
            <v>Switch</v>
          </cell>
          <cell r="E8981" t="str">
            <v>CARE Status: Non-CARE</v>
          </cell>
          <cell r="F8981">
            <v>64.211699999999993</v>
          </cell>
          <cell r="G8981">
            <v>0.51858910000000003</v>
          </cell>
          <cell r="H8981">
            <v>0.5364932</v>
          </cell>
          <cell r="I8981">
            <v>-2.2390899999999998E-2</v>
          </cell>
          <cell r="J8981">
            <v>-9.1622000000000006E-3</v>
          </cell>
          <cell r="K8981">
            <v>0</v>
          </cell>
          <cell r="L8981">
            <v>9.1622000000000006E-3</v>
          </cell>
          <cell r="M8981">
            <v>2.2390899999999998E-2</v>
          </cell>
          <cell r="N8981">
            <v>2.2390899999999998E-2</v>
          </cell>
          <cell r="O8981">
            <v>67337</v>
          </cell>
        </row>
        <row r="8982">
          <cell r="A8982" t="str">
            <v>Residential</v>
          </cell>
          <cell r="B8982">
            <v>5</v>
          </cell>
          <cell r="C8982" t="str">
            <v>All</v>
          </cell>
          <cell r="D8982" t="str">
            <v>Switch</v>
          </cell>
          <cell r="E8982" t="str">
            <v>CARE Status: Non-CARE</v>
          </cell>
          <cell r="F8982">
            <v>63.544499999999999</v>
          </cell>
          <cell r="G8982">
            <v>0.51458470000000001</v>
          </cell>
          <cell r="H8982">
            <v>0.53809819999999997</v>
          </cell>
          <cell r="I8982">
            <v>-2.2362E-2</v>
          </cell>
          <cell r="J8982">
            <v>-9.1503999999999995E-3</v>
          </cell>
          <cell r="K8982">
            <v>0</v>
          </cell>
          <cell r="L8982">
            <v>9.1503999999999995E-3</v>
          </cell>
          <cell r="M8982">
            <v>2.2362E-2</v>
          </cell>
          <cell r="N8982">
            <v>2.2362E-2</v>
          </cell>
          <cell r="O8982">
            <v>67337</v>
          </cell>
        </row>
        <row r="8983">
          <cell r="A8983" t="str">
            <v>Residential</v>
          </cell>
          <cell r="B8983">
            <v>6</v>
          </cell>
          <cell r="C8983" t="str">
            <v>All</v>
          </cell>
          <cell r="D8983" t="str">
            <v>Switch</v>
          </cell>
          <cell r="E8983" t="str">
            <v>CARE Status: Non-CARE</v>
          </cell>
          <cell r="F8983">
            <v>63.040900000000001</v>
          </cell>
          <cell r="G8983">
            <v>0.5668031</v>
          </cell>
          <cell r="H8983">
            <v>0.60177740000000002</v>
          </cell>
          <cell r="I8983">
            <v>-2.2426600000000001E-2</v>
          </cell>
          <cell r="J8983">
            <v>-9.1768000000000006E-3</v>
          </cell>
          <cell r="K8983">
            <v>0</v>
          </cell>
          <cell r="L8983">
            <v>9.1768000000000006E-3</v>
          </cell>
          <cell r="M8983">
            <v>2.2426600000000001E-2</v>
          </cell>
          <cell r="N8983">
            <v>2.2426600000000001E-2</v>
          </cell>
          <cell r="O8983">
            <v>67337</v>
          </cell>
        </row>
        <row r="8984">
          <cell r="A8984" t="str">
            <v>Residential</v>
          </cell>
          <cell r="B8984">
            <v>7</v>
          </cell>
          <cell r="C8984" t="str">
            <v>All</v>
          </cell>
          <cell r="D8984" t="str">
            <v>Switch</v>
          </cell>
          <cell r="E8984" t="str">
            <v>CARE Status: Non-CARE</v>
          </cell>
          <cell r="F8984">
            <v>62.194699999999997</v>
          </cell>
          <cell r="G8984">
            <v>0.70552490000000001</v>
          </cell>
          <cell r="H8984">
            <v>0.75096010000000002</v>
          </cell>
          <cell r="I8984">
            <v>-2.2521900000000001E-2</v>
          </cell>
          <cell r="J8984">
            <v>-9.2157999999999997E-3</v>
          </cell>
          <cell r="K8984">
            <v>0</v>
          </cell>
          <cell r="L8984">
            <v>9.2157999999999997E-3</v>
          </cell>
          <cell r="M8984">
            <v>2.2521900000000001E-2</v>
          </cell>
          <cell r="N8984">
            <v>2.2521900000000001E-2</v>
          </cell>
          <cell r="O8984">
            <v>67337</v>
          </cell>
        </row>
        <row r="8985">
          <cell r="A8985" t="str">
            <v>Residential</v>
          </cell>
          <cell r="B8985">
            <v>8</v>
          </cell>
          <cell r="C8985" t="str">
            <v>All</v>
          </cell>
          <cell r="D8985" t="str">
            <v>Switch</v>
          </cell>
          <cell r="E8985" t="str">
            <v>CARE Status: Non-CARE</v>
          </cell>
          <cell r="F8985">
            <v>63.354399999999998</v>
          </cell>
          <cell r="G8985">
            <v>0.7883346</v>
          </cell>
          <cell r="H8985">
            <v>0.83079080000000005</v>
          </cell>
          <cell r="I8985">
            <v>-2.2724000000000001E-2</v>
          </cell>
          <cell r="J8985">
            <v>-9.2984999999999995E-3</v>
          </cell>
          <cell r="K8985">
            <v>0</v>
          </cell>
          <cell r="L8985">
            <v>9.2984999999999995E-3</v>
          </cell>
          <cell r="M8985">
            <v>2.2724000000000001E-2</v>
          </cell>
          <cell r="N8985">
            <v>2.2724000000000001E-2</v>
          </cell>
          <cell r="O8985">
            <v>67337</v>
          </cell>
        </row>
        <row r="8986">
          <cell r="A8986" t="str">
            <v>Residential</v>
          </cell>
          <cell r="B8986">
            <v>9</v>
          </cell>
          <cell r="C8986" t="str">
            <v>All</v>
          </cell>
          <cell r="D8986" t="str">
            <v>Switch</v>
          </cell>
          <cell r="E8986" t="str">
            <v>CARE Status: Non-CARE</v>
          </cell>
          <cell r="F8986">
            <v>67.745099999999994</v>
          </cell>
          <cell r="G8986">
            <v>0.74526789999999998</v>
          </cell>
          <cell r="H8986">
            <v>0.77870090000000003</v>
          </cell>
          <cell r="I8986">
            <v>-2.3056199999999999E-2</v>
          </cell>
          <cell r="J8986">
            <v>-9.4344000000000008E-3</v>
          </cell>
          <cell r="K8986">
            <v>0</v>
          </cell>
          <cell r="L8986">
            <v>9.4344000000000008E-3</v>
          </cell>
          <cell r="M8986">
            <v>2.3056199999999999E-2</v>
          </cell>
          <cell r="N8986">
            <v>2.3056199999999999E-2</v>
          </cell>
          <cell r="O8986">
            <v>67337</v>
          </cell>
        </row>
        <row r="8987">
          <cell r="A8987" t="str">
            <v>Residential</v>
          </cell>
          <cell r="B8987">
            <v>10</v>
          </cell>
          <cell r="C8987" t="str">
            <v>All</v>
          </cell>
          <cell r="D8987" t="str">
            <v>Switch</v>
          </cell>
          <cell r="E8987" t="str">
            <v>CARE Status: Non-CARE</v>
          </cell>
          <cell r="F8987">
            <v>72.548100000000005</v>
          </cell>
          <cell r="G8987">
            <v>0.74080170000000001</v>
          </cell>
          <cell r="H8987">
            <v>0.76664509999999997</v>
          </cell>
          <cell r="I8987">
            <v>-2.38815E-2</v>
          </cell>
          <cell r="J8987">
            <v>-9.7721000000000006E-3</v>
          </cell>
          <cell r="K8987">
            <v>0</v>
          </cell>
          <cell r="L8987">
            <v>9.7721000000000006E-3</v>
          </cell>
          <cell r="M8987">
            <v>2.38815E-2</v>
          </cell>
          <cell r="N8987">
            <v>2.38815E-2</v>
          </cell>
          <cell r="O8987">
            <v>67337</v>
          </cell>
        </row>
        <row r="8988">
          <cell r="A8988" t="str">
            <v>Residential</v>
          </cell>
          <cell r="B8988">
            <v>11</v>
          </cell>
          <cell r="C8988" t="str">
            <v>All</v>
          </cell>
          <cell r="D8988" t="str">
            <v>Switch</v>
          </cell>
          <cell r="E8988" t="str">
            <v>CARE Status: Non-CARE</v>
          </cell>
          <cell r="F8988">
            <v>77.6541</v>
          </cell>
          <cell r="G8988">
            <v>0.77471219999999996</v>
          </cell>
          <cell r="H8988">
            <v>0.79653609999999997</v>
          </cell>
          <cell r="I8988">
            <v>-2.4313600000000001E-2</v>
          </cell>
          <cell r="J8988">
            <v>-9.9489000000000001E-3</v>
          </cell>
          <cell r="K8988">
            <v>0</v>
          </cell>
          <cell r="L8988">
            <v>9.9489000000000001E-3</v>
          </cell>
          <cell r="M8988">
            <v>2.4313600000000001E-2</v>
          </cell>
          <cell r="N8988">
            <v>2.4313600000000001E-2</v>
          </cell>
          <cell r="O8988">
            <v>67337</v>
          </cell>
        </row>
        <row r="8989">
          <cell r="A8989" t="str">
            <v>Residential</v>
          </cell>
          <cell r="B8989">
            <v>12</v>
          </cell>
          <cell r="C8989" t="str">
            <v>All</v>
          </cell>
          <cell r="D8989" t="str">
            <v>Switch</v>
          </cell>
          <cell r="E8989" t="str">
            <v>CARE Status: Non-CARE</v>
          </cell>
          <cell r="F8989">
            <v>82.111699999999999</v>
          </cell>
          <cell r="G8989">
            <v>0.86165139999999996</v>
          </cell>
          <cell r="H8989">
            <v>0.8457057</v>
          </cell>
          <cell r="I8989">
            <v>-2.41315E-2</v>
          </cell>
          <cell r="J8989">
            <v>-9.8744000000000002E-3</v>
          </cell>
          <cell r="K8989">
            <v>0</v>
          </cell>
          <cell r="L8989">
            <v>9.8744000000000002E-3</v>
          </cell>
          <cell r="M8989">
            <v>2.41315E-2</v>
          </cell>
          <cell r="N8989">
            <v>2.41315E-2</v>
          </cell>
          <cell r="O8989">
            <v>67337</v>
          </cell>
        </row>
        <row r="8990">
          <cell r="A8990" t="str">
            <v>Residential</v>
          </cell>
          <cell r="B8990">
            <v>13</v>
          </cell>
          <cell r="C8990" t="str">
            <v>All</v>
          </cell>
          <cell r="D8990" t="str">
            <v>Switch</v>
          </cell>
          <cell r="E8990" t="str">
            <v>CARE Status: Non-CARE</v>
          </cell>
          <cell r="F8990">
            <v>85.572900000000004</v>
          </cell>
          <cell r="G8990">
            <v>0.97965089999999999</v>
          </cell>
          <cell r="H8990">
            <v>0.95024200000000003</v>
          </cell>
          <cell r="I8990">
            <v>-2.4617099999999999E-2</v>
          </cell>
          <cell r="J8990">
            <v>-1.00731E-2</v>
          </cell>
          <cell r="K8990">
            <v>0</v>
          </cell>
          <cell r="L8990">
            <v>1.00731E-2</v>
          </cell>
          <cell r="M8990">
            <v>2.4617099999999999E-2</v>
          </cell>
          <cell r="N8990">
            <v>2.4617099999999999E-2</v>
          </cell>
          <cell r="O8990">
            <v>67337</v>
          </cell>
        </row>
        <row r="8991">
          <cell r="A8991" t="str">
            <v>Residential</v>
          </cell>
          <cell r="B8991">
            <v>14</v>
          </cell>
          <cell r="C8991" t="str">
            <v>All</v>
          </cell>
          <cell r="D8991" t="str">
            <v>Switch</v>
          </cell>
          <cell r="E8991" t="str">
            <v>CARE Status: Non-CARE</v>
          </cell>
          <cell r="F8991">
            <v>88.603300000000004</v>
          </cell>
          <cell r="G8991">
            <v>1.124042</v>
          </cell>
          <cell r="H8991">
            <v>1.1260600000000001</v>
          </cell>
          <cell r="I8991">
            <v>-2.6436100000000001E-2</v>
          </cell>
          <cell r="J8991">
            <v>-1.08174E-2</v>
          </cell>
          <cell r="K8991">
            <v>0</v>
          </cell>
          <cell r="L8991">
            <v>1.08174E-2</v>
          </cell>
          <cell r="M8991">
            <v>2.6436100000000001E-2</v>
          </cell>
          <cell r="N8991">
            <v>2.6436100000000001E-2</v>
          </cell>
          <cell r="O8991">
            <v>67337</v>
          </cell>
        </row>
        <row r="8992">
          <cell r="A8992" t="str">
            <v>Residential</v>
          </cell>
          <cell r="B8992">
            <v>15</v>
          </cell>
          <cell r="C8992" t="str">
            <v>All</v>
          </cell>
          <cell r="D8992" t="str">
            <v>Switch</v>
          </cell>
          <cell r="E8992" t="str">
            <v>CARE Status: Non-CARE</v>
          </cell>
          <cell r="F8992">
            <v>91.501900000000006</v>
          </cell>
          <cell r="G8992">
            <v>1.337245</v>
          </cell>
          <cell r="H8992">
            <v>1.3587579999999999</v>
          </cell>
          <cell r="I8992">
            <v>-2.7345700000000001E-2</v>
          </cell>
          <cell r="J8992">
            <v>-1.11897E-2</v>
          </cell>
          <cell r="K8992">
            <v>0</v>
          </cell>
          <cell r="L8992">
            <v>1.11897E-2</v>
          </cell>
          <cell r="M8992">
            <v>2.7345700000000001E-2</v>
          </cell>
          <cell r="N8992">
            <v>2.7345700000000001E-2</v>
          </cell>
          <cell r="O8992">
            <v>67337</v>
          </cell>
        </row>
        <row r="8993">
          <cell r="A8993" t="str">
            <v>Residential</v>
          </cell>
          <cell r="B8993">
            <v>16</v>
          </cell>
          <cell r="C8993" t="str">
            <v>All</v>
          </cell>
          <cell r="D8993" t="str">
            <v>Switch</v>
          </cell>
          <cell r="E8993" t="str">
            <v>CARE Status: Non-CARE</v>
          </cell>
          <cell r="F8993">
            <v>93.455699999999993</v>
          </cell>
          <cell r="G8993">
            <v>1.623218</v>
          </cell>
          <cell r="H8993">
            <v>1.502397</v>
          </cell>
          <cell r="I8993">
            <v>-2.81899E-2</v>
          </cell>
          <cell r="J8993">
            <v>-1.15351E-2</v>
          </cell>
          <cell r="K8993">
            <v>0</v>
          </cell>
          <cell r="L8993">
            <v>1.15351E-2</v>
          </cell>
          <cell r="M8993">
            <v>2.81899E-2</v>
          </cell>
          <cell r="N8993">
            <v>2.81899E-2</v>
          </cell>
          <cell r="O8993">
            <v>67337</v>
          </cell>
        </row>
        <row r="8994">
          <cell r="A8994" t="str">
            <v>Residential</v>
          </cell>
          <cell r="B8994">
            <v>17</v>
          </cell>
          <cell r="C8994" t="str">
            <v>All</v>
          </cell>
          <cell r="D8994" t="str">
            <v>Switch</v>
          </cell>
          <cell r="E8994" t="str">
            <v>CARE Status: Non-CARE</v>
          </cell>
          <cell r="F8994">
            <v>94.384399999999999</v>
          </cell>
          <cell r="G8994">
            <v>1.8710290000000001</v>
          </cell>
          <cell r="H8994">
            <v>1.6169260000000001</v>
          </cell>
          <cell r="I8994">
            <v>-2.8154599999999998E-2</v>
          </cell>
          <cell r="J8994">
            <v>-1.1520600000000001E-2</v>
          </cell>
          <cell r="K8994">
            <v>0</v>
          </cell>
          <cell r="L8994">
            <v>1.1520600000000001E-2</v>
          </cell>
          <cell r="M8994">
            <v>2.8154599999999998E-2</v>
          </cell>
          <cell r="N8994">
            <v>2.8154599999999998E-2</v>
          </cell>
          <cell r="O8994">
            <v>67337</v>
          </cell>
        </row>
        <row r="8995">
          <cell r="A8995" t="str">
            <v>Residential</v>
          </cell>
          <cell r="B8995">
            <v>18</v>
          </cell>
          <cell r="C8995" t="str">
            <v>All</v>
          </cell>
          <cell r="D8995" t="str">
            <v>Switch</v>
          </cell>
          <cell r="E8995" t="str">
            <v>CARE Status: Non-CARE</v>
          </cell>
          <cell r="F8995">
            <v>93.376099999999994</v>
          </cell>
          <cell r="G8995">
            <v>2.063933</v>
          </cell>
          <cell r="H8995">
            <v>1.857267</v>
          </cell>
          <cell r="I8995">
            <v>-2.9106400000000001E-2</v>
          </cell>
          <cell r="J8995">
            <v>-1.19101E-2</v>
          </cell>
          <cell r="K8995">
            <v>0</v>
          </cell>
          <cell r="L8995">
            <v>1.19101E-2</v>
          </cell>
          <cell r="M8995">
            <v>2.9106400000000001E-2</v>
          </cell>
          <cell r="N8995">
            <v>2.9106400000000001E-2</v>
          </cell>
          <cell r="O8995">
            <v>67337</v>
          </cell>
        </row>
        <row r="8996">
          <cell r="A8996" t="str">
            <v>Residential</v>
          </cell>
          <cell r="B8996">
            <v>19</v>
          </cell>
          <cell r="C8996" t="str">
            <v>All</v>
          </cell>
          <cell r="D8996" t="str">
            <v>Switch</v>
          </cell>
          <cell r="E8996" t="str">
            <v>CARE Status: Non-CARE</v>
          </cell>
          <cell r="F8996">
            <v>91.002399999999994</v>
          </cell>
          <cell r="G8996">
            <v>2.0807259999999999</v>
          </cell>
          <cell r="H8996">
            <v>2.0012539999999999</v>
          </cell>
          <cell r="I8996">
            <v>-2.98871E-2</v>
          </cell>
          <cell r="J8996">
            <v>-1.2229500000000001E-2</v>
          </cell>
          <cell r="K8996">
            <v>0</v>
          </cell>
          <cell r="L8996">
            <v>1.2229500000000001E-2</v>
          </cell>
          <cell r="M8996">
            <v>2.98871E-2</v>
          </cell>
          <cell r="N8996">
            <v>2.98871E-2</v>
          </cell>
          <cell r="O8996">
            <v>67337</v>
          </cell>
        </row>
        <row r="8997">
          <cell r="A8997" t="str">
            <v>Residential</v>
          </cell>
          <cell r="B8997">
            <v>20</v>
          </cell>
          <cell r="C8997" t="str">
            <v>All</v>
          </cell>
          <cell r="D8997" t="str">
            <v>Switch</v>
          </cell>
          <cell r="E8997" t="str">
            <v>CARE Status: Non-CARE</v>
          </cell>
          <cell r="F8997">
            <v>86.573599999999999</v>
          </cell>
          <cell r="G8997">
            <v>1.935203</v>
          </cell>
          <cell r="H8997">
            <v>2.3567619999999998</v>
          </cell>
          <cell r="I8997">
            <v>-2.7831100000000001E-2</v>
          </cell>
          <cell r="J8997">
            <v>-1.1388300000000001E-2</v>
          </cell>
          <cell r="K8997">
            <v>0</v>
          </cell>
          <cell r="L8997">
            <v>1.1388300000000001E-2</v>
          </cell>
          <cell r="M8997">
            <v>2.7831100000000001E-2</v>
          </cell>
          <cell r="N8997">
            <v>2.7831100000000001E-2</v>
          </cell>
          <cell r="O8997">
            <v>67337</v>
          </cell>
        </row>
        <row r="8998">
          <cell r="A8998" t="str">
            <v>Residential</v>
          </cell>
          <cell r="B8998">
            <v>21</v>
          </cell>
          <cell r="C8998" t="str">
            <v>All</v>
          </cell>
          <cell r="D8998" t="str">
            <v>Switch</v>
          </cell>
          <cell r="E8998" t="str">
            <v>CARE Status: Non-CARE</v>
          </cell>
          <cell r="F8998">
            <v>82.020399999999995</v>
          </cell>
          <cell r="G8998">
            <v>1.798697</v>
          </cell>
          <cell r="H8998">
            <v>2.1457660000000001</v>
          </cell>
          <cell r="I8998">
            <v>-2.6815200000000001E-2</v>
          </cell>
          <cell r="J8998">
            <v>-1.09725E-2</v>
          </cell>
          <cell r="K8998">
            <v>0</v>
          </cell>
          <cell r="L8998">
            <v>1.09725E-2</v>
          </cell>
          <cell r="M8998">
            <v>2.6815200000000001E-2</v>
          </cell>
          <cell r="N8998">
            <v>2.6815200000000001E-2</v>
          </cell>
          <cell r="O8998">
            <v>67337</v>
          </cell>
        </row>
        <row r="8999">
          <cell r="A8999" t="str">
            <v>Residential</v>
          </cell>
          <cell r="B8999">
            <v>22</v>
          </cell>
          <cell r="C8999" t="str">
            <v>All</v>
          </cell>
          <cell r="D8999" t="str">
            <v>Switch</v>
          </cell>
          <cell r="E8999" t="str">
            <v>CARE Status: Non-CARE</v>
          </cell>
          <cell r="F8999">
            <v>79.191100000000006</v>
          </cell>
          <cell r="G8999">
            <v>1.527911</v>
          </cell>
          <cell r="H8999">
            <v>1.72143</v>
          </cell>
          <cell r="I8999">
            <v>-2.6166600000000002E-2</v>
          </cell>
          <cell r="J8999">
            <v>-1.07072E-2</v>
          </cell>
          <cell r="K8999">
            <v>0</v>
          </cell>
          <cell r="L8999">
            <v>1.07072E-2</v>
          </cell>
          <cell r="M8999">
            <v>2.6166600000000002E-2</v>
          </cell>
          <cell r="N8999">
            <v>2.6166600000000002E-2</v>
          </cell>
          <cell r="O8999">
            <v>67337</v>
          </cell>
        </row>
        <row r="9000">
          <cell r="A9000" t="str">
            <v>Residential</v>
          </cell>
          <cell r="B9000">
            <v>23</v>
          </cell>
          <cell r="C9000" t="str">
            <v>All</v>
          </cell>
          <cell r="D9000" t="str">
            <v>Switch</v>
          </cell>
          <cell r="E9000" t="str">
            <v>CARE Status: Non-CARE</v>
          </cell>
          <cell r="F9000">
            <v>76.617400000000004</v>
          </cell>
          <cell r="G9000">
            <v>1.2008160000000001</v>
          </cell>
          <cell r="H9000">
            <v>1.339839</v>
          </cell>
          <cell r="I9000">
            <v>-2.52234E-2</v>
          </cell>
          <cell r="J9000">
            <v>-1.0321200000000001E-2</v>
          </cell>
          <cell r="K9000">
            <v>0</v>
          </cell>
          <cell r="L9000">
            <v>1.0321200000000001E-2</v>
          </cell>
          <cell r="M9000">
            <v>2.52234E-2</v>
          </cell>
          <cell r="N9000">
            <v>2.52234E-2</v>
          </cell>
          <cell r="O9000">
            <v>67337</v>
          </cell>
        </row>
        <row r="9001">
          <cell r="A9001" t="str">
            <v>Residential</v>
          </cell>
          <cell r="B9001">
            <v>24</v>
          </cell>
          <cell r="C9001" t="str">
            <v>All</v>
          </cell>
          <cell r="D9001" t="str">
            <v>Switch</v>
          </cell>
          <cell r="E9001" t="str">
            <v>CARE Status: Non-CARE</v>
          </cell>
          <cell r="F9001">
            <v>74.872799999999998</v>
          </cell>
          <cell r="G9001">
            <v>0.90550589999999997</v>
          </cell>
          <cell r="H9001">
            <v>1.017695</v>
          </cell>
          <cell r="I9001">
            <v>-2.6519899999999999E-2</v>
          </cell>
          <cell r="J9001">
            <v>-1.0851700000000001E-2</v>
          </cell>
          <cell r="K9001">
            <v>0</v>
          </cell>
          <cell r="L9001">
            <v>1.0851700000000001E-2</v>
          </cell>
          <cell r="M9001">
            <v>2.6519899999999999E-2</v>
          </cell>
          <cell r="N9001">
            <v>2.6519899999999999E-2</v>
          </cell>
          <cell r="O9001">
            <v>67337</v>
          </cell>
        </row>
        <row r="9002">
          <cell r="A9002" t="str">
            <v>Residential</v>
          </cell>
          <cell r="B9002">
            <v>1</v>
          </cell>
          <cell r="C9002" t="str">
            <v>All</v>
          </cell>
          <cell r="D9002" t="str">
            <v>Switch</v>
          </cell>
          <cell r="E9002" t="str">
            <v>Enrollment Date Quintile: 2nd Earliest</v>
          </cell>
          <cell r="F9002">
            <v>68.898499999999999</v>
          </cell>
          <cell r="G9002">
            <v>0.64141320000000002</v>
          </cell>
          <cell r="H9002">
            <v>0.71502060000000001</v>
          </cell>
          <cell r="I9002">
            <v>-3.9421699999999997E-2</v>
          </cell>
          <cell r="J9002">
            <v>-1.6131E-2</v>
          </cell>
          <cell r="K9002">
            <v>0</v>
          </cell>
          <cell r="L9002">
            <v>1.6131E-2</v>
          </cell>
          <cell r="M9002">
            <v>3.9421699999999997E-2</v>
          </cell>
          <cell r="N9002">
            <v>3.9421699999999997E-2</v>
          </cell>
          <cell r="O9002">
            <v>20292</v>
          </cell>
        </row>
        <row r="9003">
          <cell r="A9003" t="str">
            <v>Residential</v>
          </cell>
          <cell r="B9003">
            <v>2</v>
          </cell>
          <cell r="C9003" t="str">
            <v>All</v>
          </cell>
          <cell r="D9003" t="str">
            <v>Switch</v>
          </cell>
          <cell r="E9003" t="str">
            <v>Enrollment Date Quintile: 2nd Earliest</v>
          </cell>
          <cell r="F9003">
            <v>67.331299999999999</v>
          </cell>
          <cell r="G9003">
            <v>0.56766059999999996</v>
          </cell>
          <cell r="H9003">
            <v>0.60706579999999999</v>
          </cell>
          <cell r="I9003">
            <v>-3.9014500000000001E-2</v>
          </cell>
          <cell r="J9003">
            <v>-1.59644E-2</v>
          </cell>
          <cell r="K9003">
            <v>0</v>
          </cell>
          <cell r="L9003">
            <v>1.59644E-2</v>
          </cell>
          <cell r="M9003">
            <v>3.9014500000000001E-2</v>
          </cell>
          <cell r="N9003">
            <v>3.9014500000000001E-2</v>
          </cell>
          <cell r="O9003">
            <v>20292</v>
          </cell>
        </row>
        <row r="9004">
          <cell r="A9004" t="str">
            <v>Residential</v>
          </cell>
          <cell r="B9004">
            <v>3</v>
          </cell>
          <cell r="C9004" t="str">
            <v>All</v>
          </cell>
          <cell r="D9004" t="str">
            <v>Switch</v>
          </cell>
          <cell r="E9004" t="str">
            <v>Enrollment Date Quintile: 2nd Earliest</v>
          </cell>
          <cell r="F9004">
            <v>65.896000000000001</v>
          </cell>
          <cell r="G9004">
            <v>0.52613460000000001</v>
          </cell>
          <cell r="H9004">
            <v>0.57007770000000002</v>
          </cell>
          <cell r="I9004">
            <v>-3.8735199999999997E-2</v>
          </cell>
          <cell r="J9004">
            <v>-1.5850099999999999E-2</v>
          </cell>
          <cell r="K9004">
            <v>0</v>
          </cell>
          <cell r="L9004">
            <v>1.5850099999999999E-2</v>
          </cell>
          <cell r="M9004">
            <v>3.8735199999999997E-2</v>
          </cell>
          <cell r="N9004">
            <v>3.8735199999999997E-2</v>
          </cell>
          <cell r="O9004">
            <v>20292</v>
          </cell>
        </row>
        <row r="9005">
          <cell r="A9005" t="str">
            <v>Residential</v>
          </cell>
          <cell r="B9005">
            <v>4</v>
          </cell>
          <cell r="C9005" t="str">
            <v>All</v>
          </cell>
          <cell r="D9005" t="str">
            <v>Switch</v>
          </cell>
          <cell r="E9005" t="str">
            <v>Enrollment Date Quintile: 2nd Earliest</v>
          </cell>
          <cell r="F9005">
            <v>64.980400000000003</v>
          </cell>
          <cell r="G9005">
            <v>0.50685469999999999</v>
          </cell>
          <cell r="H9005">
            <v>0.53493760000000001</v>
          </cell>
          <cell r="I9005">
            <v>-3.8560700000000003E-2</v>
          </cell>
          <cell r="J9005">
            <v>-1.57787E-2</v>
          </cell>
          <cell r="K9005">
            <v>0</v>
          </cell>
          <cell r="L9005">
            <v>1.57787E-2</v>
          </cell>
          <cell r="M9005">
            <v>3.8560700000000003E-2</v>
          </cell>
          <cell r="N9005">
            <v>3.8560700000000003E-2</v>
          </cell>
          <cell r="O9005">
            <v>20292</v>
          </cell>
        </row>
        <row r="9006">
          <cell r="A9006" t="str">
            <v>Residential</v>
          </cell>
          <cell r="B9006">
            <v>5</v>
          </cell>
          <cell r="C9006" t="str">
            <v>All</v>
          </cell>
          <cell r="D9006" t="str">
            <v>Switch</v>
          </cell>
          <cell r="E9006" t="str">
            <v>Enrollment Date Quintile: 2nd Earliest</v>
          </cell>
          <cell r="F9006">
            <v>64.2667</v>
          </cell>
          <cell r="G9006">
            <v>0.50864799999999999</v>
          </cell>
          <cell r="H9006">
            <v>0.53862929999999998</v>
          </cell>
          <cell r="I9006">
            <v>-3.8529899999999999E-2</v>
          </cell>
          <cell r="J9006">
            <v>-1.5766100000000002E-2</v>
          </cell>
          <cell r="K9006">
            <v>0</v>
          </cell>
          <cell r="L9006">
            <v>1.5766100000000002E-2</v>
          </cell>
          <cell r="M9006">
            <v>3.8529899999999999E-2</v>
          </cell>
          <cell r="N9006">
            <v>3.8529899999999999E-2</v>
          </cell>
          <cell r="O9006">
            <v>20292</v>
          </cell>
        </row>
        <row r="9007">
          <cell r="A9007" t="str">
            <v>Residential</v>
          </cell>
          <cell r="B9007">
            <v>6</v>
          </cell>
          <cell r="C9007" t="str">
            <v>All</v>
          </cell>
          <cell r="D9007" t="str">
            <v>Switch</v>
          </cell>
          <cell r="E9007" t="str">
            <v>Enrollment Date Quintile: 2nd Earliest</v>
          </cell>
          <cell r="F9007">
            <v>63.698799999999999</v>
          </cell>
          <cell r="G9007">
            <v>0.5700693</v>
          </cell>
          <cell r="H9007">
            <v>0.59405339999999995</v>
          </cell>
          <cell r="I9007">
            <v>-3.8729699999999999E-2</v>
          </cell>
          <cell r="J9007">
            <v>-1.5847900000000002E-2</v>
          </cell>
          <cell r="K9007">
            <v>0</v>
          </cell>
          <cell r="L9007">
            <v>1.5847900000000002E-2</v>
          </cell>
          <cell r="M9007">
            <v>3.8729699999999999E-2</v>
          </cell>
          <cell r="N9007">
            <v>3.8729699999999999E-2</v>
          </cell>
          <cell r="O9007">
            <v>20292</v>
          </cell>
        </row>
        <row r="9008">
          <cell r="A9008" t="str">
            <v>Residential</v>
          </cell>
          <cell r="B9008">
            <v>7</v>
          </cell>
          <cell r="C9008" t="str">
            <v>All</v>
          </cell>
          <cell r="D9008" t="str">
            <v>Switch</v>
          </cell>
          <cell r="E9008" t="str">
            <v>Enrollment Date Quintile: 2nd Earliest</v>
          </cell>
          <cell r="F9008">
            <v>62.827399999999997</v>
          </cell>
          <cell r="G9008">
            <v>0.67850659999999996</v>
          </cell>
          <cell r="H9008">
            <v>0.70984119999999995</v>
          </cell>
          <cell r="I9008">
            <v>-3.8841500000000001E-2</v>
          </cell>
          <cell r="J9008">
            <v>-1.5893600000000001E-2</v>
          </cell>
          <cell r="K9008">
            <v>0</v>
          </cell>
          <cell r="L9008">
            <v>1.5893600000000001E-2</v>
          </cell>
          <cell r="M9008">
            <v>3.8841500000000001E-2</v>
          </cell>
          <cell r="N9008">
            <v>3.8841500000000001E-2</v>
          </cell>
          <cell r="O9008">
            <v>20292</v>
          </cell>
        </row>
        <row r="9009">
          <cell r="A9009" t="str">
            <v>Residential</v>
          </cell>
          <cell r="B9009">
            <v>8</v>
          </cell>
          <cell r="C9009" t="str">
            <v>All</v>
          </cell>
          <cell r="D9009" t="str">
            <v>Switch</v>
          </cell>
          <cell r="E9009" t="str">
            <v>Enrollment Date Quintile: 2nd Earliest</v>
          </cell>
          <cell r="F9009">
            <v>63.968600000000002</v>
          </cell>
          <cell r="G9009">
            <v>0.75153619999999999</v>
          </cell>
          <cell r="H9009">
            <v>0.7718756</v>
          </cell>
          <cell r="I9009">
            <v>-3.9190900000000001E-2</v>
          </cell>
          <cell r="J9009">
            <v>-1.6036600000000002E-2</v>
          </cell>
          <cell r="K9009">
            <v>0</v>
          </cell>
          <cell r="L9009">
            <v>1.6036600000000002E-2</v>
          </cell>
          <cell r="M9009">
            <v>3.9190900000000001E-2</v>
          </cell>
          <cell r="N9009">
            <v>3.9190900000000001E-2</v>
          </cell>
          <cell r="O9009">
            <v>20292</v>
          </cell>
        </row>
        <row r="9010">
          <cell r="A9010" t="str">
            <v>Residential</v>
          </cell>
          <cell r="B9010">
            <v>9</v>
          </cell>
          <cell r="C9010" t="str">
            <v>All</v>
          </cell>
          <cell r="D9010" t="str">
            <v>Switch</v>
          </cell>
          <cell r="E9010" t="str">
            <v>Enrollment Date Quintile: 2nd Earliest</v>
          </cell>
          <cell r="F9010">
            <v>68.376900000000006</v>
          </cell>
          <cell r="G9010">
            <v>0.71750820000000004</v>
          </cell>
          <cell r="H9010">
            <v>0.72146290000000002</v>
          </cell>
          <cell r="I9010">
            <v>-3.96018E-2</v>
          </cell>
          <cell r="J9010">
            <v>-1.6204699999999999E-2</v>
          </cell>
          <cell r="K9010">
            <v>0</v>
          </cell>
          <cell r="L9010">
            <v>1.6204699999999999E-2</v>
          </cell>
          <cell r="M9010">
            <v>3.96018E-2</v>
          </cell>
          <cell r="N9010">
            <v>3.96018E-2</v>
          </cell>
          <cell r="O9010">
            <v>20292</v>
          </cell>
        </row>
        <row r="9011">
          <cell r="A9011" t="str">
            <v>Residential</v>
          </cell>
          <cell r="B9011">
            <v>10</v>
          </cell>
          <cell r="C9011" t="str">
            <v>All</v>
          </cell>
          <cell r="D9011" t="str">
            <v>Switch</v>
          </cell>
          <cell r="E9011" t="str">
            <v>Enrollment Date Quintile: 2nd Earliest</v>
          </cell>
          <cell r="F9011">
            <v>73.352699999999999</v>
          </cell>
          <cell r="G9011">
            <v>0.74261259999999996</v>
          </cell>
          <cell r="H9011">
            <v>0.70770949999999999</v>
          </cell>
          <cell r="I9011">
            <v>-4.1889500000000003E-2</v>
          </cell>
          <cell r="J9011">
            <v>-1.7140800000000001E-2</v>
          </cell>
          <cell r="K9011">
            <v>0</v>
          </cell>
          <cell r="L9011">
            <v>1.7140800000000001E-2</v>
          </cell>
          <cell r="M9011">
            <v>4.1889500000000003E-2</v>
          </cell>
          <cell r="N9011">
            <v>4.1889500000000003E-2</v>
          </cell>
          <cell r="O9011">
            <v>20292</v>
          </cell>
        </row>
        <row r="9012">
          <cell r="A9012" t="str">
            <v>Residential</v>
          </cell>
          <cell r="B9012">
            <v>11</v>
          </cell>
          <cell r="C9012" t="str">
            <v>All</v>
          </cell>
          <cell r="D9012" t="str">
            <v>Switch</v>
          </cell>
          <cell r="E9012" t="str">
            <v>Enrollment Date Quintile: 2nd Earliest</v>
          </cell>
          <cell r="F9012">
            <v>78.366100000000003</v>
          </cell>
          <cell r="G9012">
            <v>0.7641559</v>
          </cell>
          <cell r="H9012">
            <v>0.71919040000000001</v>
          </cell>
          <cell r="I9012">
            <v>-4.3801100000000003E-2</v>
          </cell>
          <cell r="J9012">
            <v>-1.7923100000000001E-2</v>
          </cell>
          <cell r="K9012">
            <v>0</v>
          </cell>
          <cell r="L9012">
            <v>1.7923100000000001E-2</v>
          </cell>
          <cell r="M9012">
            <v>4.3801100000000003E-2</v>
          </cell>
          <cell r="N9012">
            <v>4.3801100000000003E-2</v>
          </cell>
          <cell r="O9012">
            <v>20292</v>
          </cell>
        </row>
        <row r="9013">
          <cell r="A9013" t="str">
            <v>Residential</v>
          </cell>
          <cell r="B9013">
            <v>12</v>
          </cell>
          <cell r="C9013" t="str">
            <v>All</v>
          </cell>
          <cell r="D9013" t="str">
            <v>Switch</v>
          </cell>
          <cell r="E9013" t="str">
            <v>Enrollment Date Quintile: 2nd Earliest</v>
          </cell>
          <cell r="F9013">
            <v>82.703100000000006</v>
          </cell>
          <cell r="G9013">
            <v>0.82103590000000004</v>
          </cell>
          <cell r="H9013">
            <v>0.83489049999999998</v>
          </cell>
          <cell r="I9013">
            <v>-4.1114699999999997E-2</v>
          </cell>
          <cell r="J9013">
            <v>-1.68238E-2</v>
          </cell>
          <cell r="K9013">
            <v>0</v>
          </cell>
          <cell r="L9013">
            <v>1.68238E-2</v>
          </cell>
          <cell r="M9013">
            <v>4.1114699999999997E-2</v>
          </cell>
          <cell r="N9013">
            <v>4.1114699999999997E-2</v>
          </cell>
          <cell r="O9013">
            <v>20292</v>
          </cell>
        </row>
        <row r="9014">
          <cell r="A9014" t="str">
            <v>Residential</v>
          </cell>
          <cell r="B9014">
            <v>13</v>
          </cell>
          <cell r="C9014" t="str">
            <v>All</v>
          </cell>
          <cell r="D9014" t="str">
            <v>Switch</v>
          </cell>
          <cell r="E9014" t="str">
            <v>Enrollment Date Quintile: 2nd Earliest</v>
          </cell>
          <cell r="F9014">
            <v>86.077600000000004</v>
          </cell>
          <cell r="G9014">
            <v>0.94023319999999999</v>
          </cell>
          <cell r="H9014">
            <v>0.94417799999999996</v>
          </cell>
          <cell r="I9014">
            <v>-4.2503199999999998E-2</v>
          </cell>
          <cell r="J9014">
            <v>-1.7392000000000001E-2</v>
          </cell>
          <cell r="K9014">
            <v>0</v>
          </cell>
          <cell r="L9014">
            <v>1.7392000000000001E-2</v>
          </cell>
          <cell r="M9014">
            <v>4.2503199999999998E-2</v>
          </cell>
          <cell r="N9014">
            <v>4.2503199999999998E-2</v>
          </cell>
          <cell r="O9014">
            <v>20292</v>
          </cell>
        </row>
        <row r="9015">
          <cell r="A9015" t="str">
            <v>Residential</v>
          </cell>
          <cell r="B9015">
            <v>14</v>
          </cell>
          <cell r="C9015" t="str">
            <v>All</v>
          </cell>
          <cell r="D9015" t="str">
            <v>Switch</v>
          </cell>
          <cell r="E9015" t="str">
            <v>Enrollment Date Quintile: 2nd Earliest</v>
          </cell>
          <cell r="F9015">
            <v>89.0839</v>
          </cell>
          <cell r="G9015">
            <v>1.084376</v>
          </cell>
          <cell r="H9015">
            <v>1.115791</v>
          </cell>
          <cell r="I9015">
            <v>-4.9075899999999999E-2</v>
          </cell>
          <cell r="J9015">
            <v>-2.0081499999999999E-2</v>
          </cell>
          <cell r="K9015">
            <v>0</v>
          </cell>
          <cell r="L9015">
            <v>2.0081499999999999E-2</v>
          </cell>
          <cell r="M9015">
            <v>4.9075899999999999E-2</v>
          </cell>
          <cell r="N9015">
            <v>4.9075899999999999E-2</v>
          </cell>
          <cell r="O9015">
            <v>20292</v>
          </cell>
        </row>
        <row r="9016">
          <cell r="A9016" t="str">
            <v>Residential</v>
          </cell>
          <cell r="B9016">
            <v>15</v>
          </cell>
          <cell r="C9016" t="str">
            <v>All</v>
          </cell>
          <cell r="D9016" t="str">
            <v>Switch</v>
          </cell>
          <cell r="E9016" t="str">
            <v>Enrollment Date Quintile: 2nd Earliest</v>
          </cell>
          <cell r="F9016">
            <v>91.925399999999996</v>
          </cell>
          <cell r="G9016">
            <v>1.296694</v>
          </cell>
          <cell r="H9016">
            <v>1.292446</v>
          </cell>
          <cell r="I9016">
            <v>-5.2233399999999999E-2</v>
          </cell>
          <cell r="J9016">
            <v>-2.13735E-2</v>
          </cell>
          <cell r="K9016">
            <v>0</v>
          </cell>
          <cell r="L9016">
            <v>2.13735E-2</v>
          </cell>
          <cell r="M9016">
            <v>5.2233399999999999E-2</v>
          </cell>
          <cell r="N9016">
            <v>5.2233399999999999E-2</v>
          </cell>
          <cell r="O9016">
            <v>20292</v>
          </cell>
        </row>
        <row r="9017">
          <cell r="A9017" t="str">
            <v>Residential</v>
          </cell>
          <cell r="B9017">
            <v>16</v>
          </cell>
          <cell r="C9017" t="str">
            <v>All</v>
          </cell>
          <cell r="D9017" t="str">
            <v>Switch</v>
          </cell>
          <cell r="E9017" t="str">
            <v>Enrollment Date Quintile: 2nd Earliest</v>
          </cell>
          <cell r="F9017">
            <v>93.839699999999993</v>
          </cell>
          <cell r="G9017">
            <v>1.5885560000000001</v>
          </cell>
          <cell r="H9017">
            <v>1.534675</v>
          </cell>
          <cell r="I9017">
            <v>-5.2244400000000003E-2</v>
          </cell>
          <cell r="J9017">
            <v>-2.1378000000000001E-2</v>
          </cell>
          <cell r="K9017">
            <v>0</v>
          </cell>
          <cell r="L9017">
            <v>2.1378000000000001E-2</v>
          </cell>
          <cell r="M9017">
            <v>5.2244400000000003E-2</v>
          </cell>
          <cell r="N9017">
            <v>5.2244400000000003E-2</v>
          </cell>
          <cell r="O9017">
            <v>20292</v>
          </cell>
        </row>
        <row r="9018">
          <cell r="A9018" t="str">
            <v>Residential</v>
          </cell>
          <cell r="B9018">
            <v>17</v>
          </cell>
          <cell r="C9018" t="str">
            <v>All</v>
          </cell>
          <cell r="D9018" t="str">
            <v>Switch</v>
          </cell>
          <cell r="E9018" t="str">
            <v>Enrollment Date Quintile: 2nd Earliest</v>
          </cell>
          <cell r="F9018">
            <v>94.717100000000002</v>
          </cell>
          <cell r="G9018">
            <v>1.854346</v>
          </cell>
          <cell r="H9018">
            <v>1.630225</v>
          </cell>
          <cell r="I9018">
            <v>-4.98754E-2</v>
          </cell>
          <cell r="J9018">
            <v>-2.0408599999999999E-2</v>
          </cell>
          <cell r="K9018">
            <v>0</v>
          </cell>
          <cell r="L9018">
            <v>2.0408599999999999E-2</v>
          </cell>
          <cell r="M9018">
            <v>4.98754E-2</v>
          </cell>
          <cell r="N9018">
            <v>4.98754E-2</v>
          </cell>
          <cell r="O9018">
            <v>20292</v>
          </cell>
        </row>
        <row r="9019">
          <cell r="A9019" t="str">
            <v>Residential</v>
          </cell>
          <cell r="B9019">
            <v>18</v>
          </cell>
          <cell r="C9019" t="str">
            <v>All</v>
          </cell>
          <cell r="D9019" t="str">
            <v>Switch</v>
          </cell>
          <cell r="E9019" t="str">
            <v>Enrollment Date Quintile: 2nd Earliest</v>
          </cell>
          <cell r="F9019">
            <v>93.737499999999997</v>
          </cell>
          <cell r="G9019">
            <v>2.0201690000000001</v>
          </cell>
          <cell r="H9019">
            <v>1.8502860000000001</v>
          </cell>
          <cell r="I9019">
            <v>-5.4384700000000001E-2</v>
          </cell>
          <cell r="J9019">
            <v>-2.2253800000000001E-2</v>
          </cell>
          <cell r="K9019">
            <v>0</v>
          </cell>
          <cell r="L9019">
            <v>2.2253800000000001E-2</v>
          </cell>
          <cell r="M9019">
            <v>5.4384700000000001E-2</v>
          </cell>
          <cell r="N9019">
            <v>5.4384700000000001E-2</v>
          </cell>
          <cell r="O9019">
            <v>20292</v>
          </cell>
        </row>
        <row r="9020">
          <cell r="A9020" t="str">
            <v>Residential</v>
          </cell>
          <cell r="B9020">
            <v>19</v>
          </cell>
          <cell r="C9020" t="str">
            <v>All</v>
          </cell>
          <cell r="D9020" t="str">
            <v>Switch</v>
          </cell>
          <cell r="E9020" t="str">
            <v>Enrollment Date Quintile: 2nd Earliest</v>
          </cell>
          <cell r="F9020">
            <v>91.343699999999998</v>
          </cell>
          <cell r="G9020">
            <v>2.0230600000000001</v>
          </cell>
          <cell r="H9020">
            <v>1.993951</v>
          </cell>
          <cell r="I9020">
            <v>-5.7334599999999999E-2</v>
          </cell>
          <cell r="J9020">
            <v>-2.34608E-2</v>
          </cell>
          <cell r="K9020">
            <v>0</v>
          </cell>
          <cell r="L9020">
            <v>2.34608E-2</v>
          </cell>
          <cell r="M9020">
            <v>5.7334599999999999E-2</v>
          </cell>
          <cell r="N9020">
            <v>5.7334599999999999E-2</v>
          </cell>
          <cell r="O9020">
            <v>20292</v>
          </cell>
        </row>
        <row r="9021">
          <cell r="A9021" t="str">
            <v>Residential</v>
          </cell>
          <cell r="B9021">
            <v>20</v>
          </cell>
          <cell r="C9021" t="str">
            <v>All</v>
          </cell>
          <cell r="D9021" t="str">
            <v>Switch</v>
          </cell>
          <cell r="E9021" t="str">
            <v>Enrollment Date Quintile: 2nd Earliest</v>
          </cell>
          <cell r="F9021">
            <v>87.067499999999995</v>
          </cell>
          <cell r="G9021">
            <v>1.8752610000000001</v>
          </cell>
          <cell r="H9021">
            <v>2.2794910000000002</v>
          </cell>
          <cell r="I9021">
            <v>-4.6819699999999999E-2</v>
          </cell>
          <cell r="J9021">
            <v>-1.91582E-2</v>
          </cell>
          <cell r="K9021">
            <v>0</v>
          </cell>
          <cell r="L9021">
            <v>1.91582E-2</v>
          </cell>
          <cell r="M9021">
            <v>4.6819699999999999E-2</v>
          </cell>
          <cell r="N9021">
            <v>4.6819699999999999E-2</v>
          </cell>
          <cell r="O9021">
            <v>20292</v>
          </cell>
        </row>
        <row r="9022">
          <cell r="A9022" t="str">
            <v>Residential</v>
          </cell>
          <cell r="B9022">
            <v>21</v>
          </cell>
          <cell r="C9022" t="str">
            <v>All</v>
          </cell>
          <cell r="D9022" t="str">
            <v>Switch</v>
          </cell>
          <cell r="E9022" t="str">
            <v>Enrollment Date Quintile: 2nd Earliest</v>
          </cell>
          <cell r="F9022">
            <v>82.611099999999993</v>
          </cell>
          <cell r="G9022">
            <v>1.7325010000000001</v>
          </cell>
          <cell r="H9022">
            <v>2.069204</v>
          </cell>
          <cell r="I9022">
            <v>-4.4639600000000002E-2</v>
          </cell>
          <cell r="J9022">
            <v>-1.82662E-2</v>
          </cell>
          <cell r="K9022">
            <v>0</v>
          </cell>
          <cell r="L9022">
            <v>1.82662E-2</v>
          </cell>
          <cell r="M9022">
            <v>4.4639600000000002E-2</v>
          </cell>
          <cell r="N9022">
            <v>4.4639600000000002E-2</v>
          </cell>
          <cell r="O9022">
            <v>20292</v>
          </cell>
        </row>
        <row r="9023">
          <cell r="A9023" t="str">
            <v>Residential</v>
          </cell>
          <cell r="B9023">
            <v>22</v>
          </cell>
          <cell r="C9023" t="str">
            <v>All</v>
          </cell>
          <cell r="D9023" t="str">
            <v>Switch</v>
          </cell>
          <cell r="E9023" t="str">
            <v>Enrollment Date Quintile: 2nd Earliest</v>
          </cell>
          <cell r="F9023">
            <v>79.615799999999993</v>
          </cell>
          <cell r="G9023">
            <v>1.460121</v>
          </cell>
          <cell r="H9023">
            <v>1.75024</v>
          </cell>
          <cell r="I9023">
            <v>-4.3957900000000001E-2</v>
          </cell>
          <cell r="J9023">
            <v>-1.7987199999999998E-2</v>
          </cell>
          <cell r="K9023">
            <v>0</v>
          </cell>
          <cell r="L9023">
            <v>1.7987199999999998E-2</v>
          </cell>
          <cell r="M9023">
            <v>4.3957900000000001E-2</v>
          </cell>
          <cell r="N9023">
            <v>4.3957900000000001E-2</v>
          </cell>
          <cell r="O9023">
            <v>20292</v>
          </cell>
        </row>
        <row r="9024">
          <cell r="A9024" t="str">
            <v>Residential</v>
          </cell>
          <cell r="B9024">
            <v>23</v>
          </cell>
          <cell r="C9024" t="str">
            <v>All</v>
          </cell>
          <cell r="D9024" t="str">
            <v>Switch</v>
          </cell>
          <cell r="E9024" t="str">
            <v>Enrollment Date Quintile: 2nd Earliest</v>
          </cell>
          <cell r="F9024">
            <v>77.058199999999999</v>
          </cell>
          <cell r="G9024">
            <v>1.1422019999999999</v>
          </cell>
          <cell r="H9024">
            <v>1.346589</v>
          </cell>
          <cell r="I9024">
            <v>-4.2578400000000002E-2</v>
          </cell>
          <cell r="J9024">
            <v>-1.7422699999999999E-2</v>
          </cell>
          <cell r="K9024">
            <v>0</v>
          </cell>
          <cell r="L9024">
            <v>1.7422699999999999E-2</v>
          </cell>
          <cell r="M9024">
            <v>4.2578400000000002E-2</v>
          </cell>
          <cell r="N9024">
            <v>4.2578400000000002E-2</v>
          </cell>
          <cell r="O9024">
            <v>20292</v>
          </cell>
        </row>
        <row r="9025">
          <cell r="A9025" t="str">
            <v>Residential</v>
          </cell>
          <cell r="B9025">
            <v>24</v>
          </cell>
          <cell r="C9025" t="str">
            <v>All</v>
          </cell>
          <cell r="D9025" t="str">
            <v>Switch</v>
          </cell>
          <cell r="E9025" t="str">
            <v>Enrollment Date Quintile: 2nd Earliest</v>
          </cell>
          <cell r="F9025">
            <v>75.293199999999999</v>
          </cell>
          <cell r="G9025">
            <v>0.90060010000000001</v>
          </cell>
          <cell r="H9025">
            <v>1.0294350000000001</v>
          </cell>
          <cell r="I9025">
            <v>-4.1612099999999999E-2</v>
          </cell>
          <cell r="J9025">
            <v>-1.7027299999999999E-2</v>
          </cell>
          <cell r="K9025">
            <v>0</v>
          </cell>
          <cell r="L9025">
            <v>1.7027299999999999E-2</v>
          </cell>
          <cell r="M9025">
            <v>4.1612099999999999E-2</v>
          </cell>
          <cell r="N9025">
            <v>4.1612099999999999E-2</v>
          </cell>
          <cell r="O9025">
            <v>20292</v>
          </cell>
        </row>
        <row r="9026">
          <cell r="A9026" t="str">
            <v>Residential</v>
          </cell>
          <cell r="B9026">
            <v>1</v>
          </cell>
          <cell r="C9026" t="str">
            <v>All</v>
          </cell>
          <cell r="D9026" t="str">
            <v>Switch</v>
          </cell>
          <cell r="E9026" t="str">
            <v>Enrollment Date Quintile: 2nd Latest</v>
          </cell>
          <cell r="F9026">
            <v>68.638800000000003</v>
          </cell>
          <cell r="G9026">
            <v>0.62016059999999995</v>
          </cell>
          <cell r="H9026">
            <v>0.64054659999999997</v>
          </cell>
          <cell r="I9026">
            <v>-3.6520900000000002E-2</v>
          </cell>
          <cell r="J9026">
            <v>-1.49441E-2</v>
          </cell>
          <cell r="K9026">
            <v>0</v>
          </cell>
          <cell r="L9026">
            <v>1.49441E-2</v>
          </cell>
          <cell r="M9026">
            <v>3.6520900000000002E-2</v>
          </cell>
          <cell r="N9026">
            <v>3.6520900000000002E-2</v>
          </cell>
          <cell r="O9026">
            <v>18206</v>
          </cell>
        </row>
        <row r="9027">
          <cell r="A9027" t="str">
            <v>Residential</v>
          </cell>
          <cell r="B9027">
            <v>2</v>
          </cell>
          <cell r="C9027" t="str">
            <v>All</v>
          </cell>
          <cell r="D9027" t="str">
            <v>Switch</v>
          </cell>
          <cell r="E9027" t="str">
            <v>Enrollment Date Quintile: 2nd Latest</v>
          </cell>
          <cell r="F9027">
            <v>66.953100000000006</v>
          </cell>
          <cell r="G9027">
            <v>0.52927389999999996</v>
          </cell>
          <cell r="H9027">
            <v>0.54185830000000001</v>
          </cell>
          <cell r="I9027">
            <v>-3.6181600000000001E-2</v>
          </cell>
          <cell r="J9027">
            <v>-1.4805199999999999E-2</v>
          </cell>
          <cell r="K9027">
            <v>0</v>
          </cell>
          <cell r="L9027">
            <v>1.4805199999999999E-2</v>
          </cell>
          <cell r="M9027">
            <v>3.6181600000000001E-2</v>
          </cell>
          <cell r="N9027">
            <v>3.6181600000000001E-2</v>
          </cell>
          <cell r="O9027">
            <v>18206</v>
          </cell>
        </row>
        <row r="9028">
          <cell r="A9028" t="str">
            <v>Residential</v>
          </cell>
          <cell r="B9028">
            <v>3</v>
          </cell>
          <cell r="C9028" t="str">
            <v>All</v>
          </cell>
          <cell r="D9028" t="str">
            <v>Switch</v>
          </cell>
          <cell r="E9028" t="str">
            <v>Enrollment Date Quintile: 2nd Latest</v>
          </cell>
          <cell r="F9028">
            <v>65.383499999999998</v>
          </cell>
          <cell r="G9028">
            <v>0.49138959999999998</v>
          </cell>
          <cell r="H9028">
            <v>0.51572039999999997</v>
          </cell>
          <cell r="I9028">
            <v>-3.5896400000000002E-2</v>
          </cell>
          <cell r="J9028">
            <v>-1.46885E-2</v>
          </cell>
          <cell r="K9028">
            <v>0</v>
          </cell>
          <cell r="L9028">
            <v>1.46885E-2</v>
          </cell>
          <cell r="M9028">
            <v>3.5896400000000002E-2</v>
          </cell>
          <cell r="N9028">
            <v>3.5896400000000002E-2</v>
          </cell>
          <cell r="O9028">
            <v>18206</v>
          </cell>
        </row>
        <row r="9029">
          <cell r="A9029" t="str">
            <v>Residential</v>
          </cell>
          <cell r="B9029">
            <v>4</v>
          </cell>
          <cell r="C9029" t="str">
            <v>All</v>
          </cell>
          <cell r="D9029" t="str">
            <v>Switch</v>
          </cell>
          <cell r="E9029" t="str">
            <v>Enrollment Date Quintile: 2nd Latest</v>
          </cell>
          <cell r="F9029">
            <v>64.103899999999996</v>
          </cell>
          <cell r="G9029">
            <v>0.47214699999999998</v>
          </cell>
          <cell r="H9029">
            <v>0.49059750000000002</v>
          </cell>
          <cell r="I9029">
            <v>-3.5745499999999999E-2</v>
          </cell>
          <cell r="J9029">
            <v>-1.4626800000000001E-2</v>
          </cell>
          <cell r="K9029">
            <v>0</v>
          </cell>
          <cell r="L9029">
            <v>1.4626800000000001E-2</v>
          </cell>
          <cell r="M9029">
            <v>3.5745499999999999E-2</v>
          </cell>
          <cell r="N9029">
            <v>3.5745499999999999E-2</v>
          </cell>
          <cell r="O9029">
            <v>18206</v>
          </cell>
        </row>
        <row r="9030">
          <cell r="A9030" t="str">
            <v>Residential</v>
          </cell>
          <cell r="B9030">
            <v>5</v>
          </cell>
          <cell r="C9030" t="str">
            <v>All</v>
          </cell>
          <cell r="D9030" t="str">
            <v>Switch</v>
          </cell>
          <cell r="E9030" t="str">
            <v>Enrollment Date Quintile: 2nd Latest</v>
          </cell>
          <cell r="F9030">
            <v>63.479199999999999</v>
          </cell>
          <cell r="G9030">
            <v>0.46735100000000002</v>
          </cell>
          <cell r="H9030">
            <v>0.49529109999999998</v>
          </cell>
          <cell r="I9030">
            <v>-3.5721500000000003E-2</v>
          </cell>
          <cell r="J9030">
            <v>-1.4617E-2</v>
          </cell>
          <cell r="K9030">
            <v>0</v>
          </cell>
          <cell r="L9030">
            <v>1.4617E-2</v>
          </cell>
          <cell r="M9030">
            <v>3.5721500000000003E-2</v>
          </cell>
          <cell r="N9030">
            <v>3.5721500000000003E-2</v>
          </cell>
          <cell r="O9030">
            <v>18206</v>
          </cell>
        </row>
        <row r="9031">
          <cell r="A9031" t="str">
            <v>Residential</v>
          </cell>
          <cell r="B9031">
            <v>6</v>
          </cell>
          <cell r="C9031" t="str">
            <v>All</v>
          </cell>
          <cell r="D9031" t="str">
            <v>Switch</v>
          </cell>
          <cell r="E9031" t="str">
            <v>Enrollment Date Quintile: 2nd Latest</v>
          </cell>
          <cell r="F9031">
            <v>63.064700000000002</v>
          </cell>
          <cell r="G9031">
            <v>0.51018019999999997</v>
          </cell>
          <cell r="H9031">
            <v>0.54946139999999999</v>
          </cell>
          <cell r="I9031">
            <v>-3.5720200000000001E-2</v>
          </cell>
          <cell r="J9031">
            <v>-1.46164E-2</v>
          </cell>
          <cell r="K9031">
            <v>0</v>
          </cell>
          <cell r="L9031">
            <v>1.46164E-2</v>
          </cell>
          <cell r="M9031">
            <v>3.5720200000000001E-2</v>
          </cell>
          <cell r="N9031">
            <v>3.5720200000000001E-2</v>
          </cell>
          <cell r="O9031">
            <v>18206</v>
          </cell>
        </row>
        <row r="9032">
          <cell r="A9032" t="str">
            <v>Residential</v>
          </cell>
          <cell r="B9032">
            <v>7</v>
          </cell>
          <cell r="C9032" t="str">
            <v>All</v>
          </cell>
          <cell r="D9032" t="str">
            <v>Switch</v>
          </cell>
          <cell r="E9032" t="str">
            <v>Enrollment Date Quintile: 2nd Latest</v>
          </cell>
          <cell r="F9032">
            <v>62.175600000000003</v>
          </cell>
          <cell r="G9032">
            <v>0.65301719999999996</v>
          </cell>
          <cell r="H9032">
            <v>0.7169953</v>
          </cell>
          <cell r="I9032">
            <v>-3.6043800000000001E-2</v>
          </cell>
          <cell r="J9032">
            <v>-1.4748799999999999E-2</v>
          </cell>
          <cell r="K9032">
            <v>0</v>
          </cell>
          <cell r="L9032">
            <v>1.4748799999999999E-2</v>
          </cell>
          <cell r="M9032">
            <v>3.6043800000000001E-2</v>
          </cell>
          <cell r="N9032">
            <v>3.6043800000000001E-2</v>
          </cell>
          <cell r="O9032">
            <v>18206</v>
          </cell>
        </row>
        <row r="9033">
          <cell r="A9033" t="str">
            <v>Residential</v>
          </cell>
          <cell r="B9033">
            <v>8</v>
          </cell>
          <cell r="C9033" t="str">
            <v>All</v>
          </cell>
          <cell r="D9033" t="str">
            <v>Switch</v>
          </cell>
          <cell r="E9033" t="str">
            <v>Enrollment Date Quintile: 2nd Latest</v>
          </cell>
          <cell r="F9033">
            <v>63.1098</v>
          </cell>
          <cell r="G9033">
            <v>0.73261299999999996</v>
          </cell>
          <cell r="H9033">
            <v>0.81698579999999998</v>
          </cell>
          <cell r="I9033">
            <v>-3.6273899999999998E-2</v>
          </cell>
          <cell r="J9033">
            <v>-1.4843E-2</v>
          </cell>
          <cell r="K9033">
            <v>0</v>
          </cell>
          <cell r="L9033">
            <v>1.4843E-2</v>
          </cell>
          <cell r="M9033">
            <v>3.6273899999999998E-2</v>
          </cell>
          <cell r="N9033">
            <v>3.6273899999999998E-2</v>
          </cell>
          <cell r="O9033">
            <v>18206</v>
          </cell>
        </row>
        <row r="9034">
          <cell r="A9034" t="str">
            <v>Residential</v>
          </cell>
          <cell r="B9034">
            <v>9</v>
          </cell>
          <cell r="C9034" t="str">
            <v>All</v>
          </cell>
          <cell r="D9034" t="str">
            <v>Switch</v>
          </cell>
          <cell r="E9034" t="str">
            <v>Enrollment Date Quintile: 2nd Latest</v>
          </cell>
          <cell r="F9034">
            <v>66.870900000000006</v>
          </cell>
          <cell r="G9034">
            <v>0.69741089999999994</v>
          </cell>
          <cell r="H9034">
            <v>0.74696700000000005</v>
          </cell>
          <cell r="I9034">
            <v>-3.67689E-2</v>
          </cell>
          <cell r="J9034">
            <v>-1.5045599999999999E-2</v>
          </cell>
          <cell r="K9034">
            <v>0</v>
          </cell>
          <cell r="L9034">
            <v>1.5045599999999999E-2</v>
          </cell>
          <cell r="M9034">
            <v>3.67689E-2</v>
          </cell>
          <cell r="N9034">
            <v>3.67689E-2</v>
          </cell>
          <cell r="O9034">
            <v>18206</v>
          </cell>
        </row>
        <row r="9035">
          <cell r="A9035" t="str">
            <v>Residential</v>
          </cell>
          <cell r="B9035">
            <v>10</v>
          </cell>
          <cell r="C9035" t="str">
            <v>All</v>
          </cell>
          <cell r="D9035" t="str">
            <v>Switch</v>
          </cell>
          <cell r="E9035" t="str">
            <v>Enrollment Date Quintile: 2nd Latest</v>
          </cell>
          <cell r="F9035">
            <v>70.788600000000002</v>
          </cell>
          <cell r="G9035">
            <v>0.69207419999999997</v>
          </cell>
          <cell r="H9035">
            <v>0.73530890000000004</v>
          </cell>
          <cell r="I9035">
            <v>-3.7550100000000003E-2</v>
          </cell>
          <cell r="J9035">
            <v>-1.5365200000000001E-2</v>
          </cell>
          <cell r="K9035">
            <v>0</v>
          </cell>
          <cell r="L9035">
            <v>1.5365200000000001E-2</v>
          </cell>
          <cell r="M9035">
            <v>3.7550100000000003E-2</v>
          </cell>
          <cell r="N9035">
            <v>3.7550100000000003E-2</v>
          </cell>
          <cell r="O9035">
            <v>18206</v>
          </cell>
        </row>
        <row r="9036">
          <cell r="A9036" t="str">
            <v>Residential</v>
          </cell>
          <cell r="B9036">
            <v>11</v>
          </cell>
          <cell r="C9036" t="str">
            <v>All</v>
          </cell>
          <cell r="D9036" t="str">
            <v>Switch</v>
          </cell>
          <cell r="E9036" t="str">
            <v>Enrollment Date Quintile: 2nd Latest</v>
          </cell>
          <cell r="F9036">
            <v>76.015500000000003</v>
          </cell>
          <cell r="G9036">
            <v>0.75009630000000005</v>
          </cell>
          <cell r="H9036">
            <v>0.8153762</v>
          </cell>
          <cell r="I9036">
            <v>-3.7996099999999998E-2</v>
          </cell>
          <cell r="J9036">
            <v>-1.5547699999999999E-2</v>
          </cell>
          <cell r="K9036">
            <v>0</v>
          </cell>
          <cell r="L9036">
            <v>1.5547699999999999E-2</v>
          </cell>
          <cell r="M9036">
            <v>3.7996099999999998E-2</v>
          </cell>
          <cell r="N9036">
            <v>3.7996099999999998E-2</v>
          </cell>
          <cell r="O9036">
            <v>18206</v>
          </cell>
        </row>
        <row r="9037">
          <cell r="A9037" t="str">
            <v>Residential</v>
          </cell>
          <cell r="B9037">
            <v>12</v>
          </cell>
          <cell r="C9037" t="str">
            <v>All</v>
          </cell>
          <cell r="D9037" t="str">
            <v>Switch</v>
          </cell>
          <cell r="E9037" t="str">
            <v>Enrollment Date Quintile: 2nd Latest</v>
          </cell>
          <cell r="F9037">
            <v>80.794600000000003</v>
          </cell>
          <cell r="G9037">
            <v>0.87780020000000003</v>
          </cell>
          <cell r="H9037">
            <v>0.85401369999999999</v>
          </cell>
          <cell r="I9037">
            <v>-3.9234199999999997E-2</v>
          </cell>
          <cell r="J9037">
            <v>-1.6054300000000001E-2</v>
          </cell>
          <cell r="K9037">
            <v>0</v>
          </cell>
          <cell r="L9037">
            <v>1.6054300000000001E-2</v>
          </cell>
          <cell r="M9037">
            <v>3.9234199999999997E-2</v>
          </cell>
          <cell r="N9037">
            <v>3.9234199999999997E-2</v>
          </cell>
          <cell r="O9037">
            <v>18206</v>
          </cell>
        </row>
        <row r="9038">
          <cell r="A9038" t="str">
            <v>Residential</v>
          </cell>
          <cell r="B9038">
            <v>13</v>
          </cell>
          <cell r="C9038" t="str">
            <v>All</v>
          </cell>
          <cell r="D9038" t="str">
            <v>Switch</v>
          </cell>
          <cell r="E9038" t="str">
            <v>Enrollment Date Quintile: 2nd Latest</v>
          </cell>
          <cell r="F9038">
            <v>84.480199999999996</v>
          </cell>
          <cell r="G9038">
            <v>0.98221049999999999</v>
          </cell>
          <cell r="H9038">
            <v>0.92534309999999997</v>
          </cell>
          <cell r="I9038">
            <v>-3.9098500000000001E-2</v>
          </cell>
          <cell r="J9038">
            <v>-1.5998800000000001E-2</v>
          </cell>
          <cell r="K9038">
            <v>0</v>
          </cell>
          <cell r="L9038">
            <v>1.5998800000000001E-2</v>
          </cell>
          <cell r="M9038">
            <v>3.9098500000000001E-2</v>
          </cell>
          <cell r="N9038">
            <v>3.9098500000000001E-2</v>
          </cell>
          <cell r="O9038">
            <v>18206</v>
          </cell>
        </row>
        <row r="9039">
          <cell r="A9039" t="str">
            <v>Residential</v>
          </cell>
          <cell r="B9039">
            <v>14</v>
          </cell>
          <cell r="C9039" t="str">
            <v>All</v>
          </cell>
          <cell r="D9039" t="str">
            <v>Switch</v>
          </cell>
          <cell r="E9039" t="str">
            <v>Enrollment Date Quintile: 2nd Latest</v>
          </cell>
          <cell r="F9039">
            <v>87.505300000000005</v>
          </cell>
          <cell r="G9039">
            <v>1.1257790000000001</v>
          </cell>
          <cell r="H9039">
            <v>1.124339</v>
          </cell>
          <cell r="I9039">
            <v>-3.96829E-2</v>
          </cell>
          <cell r="J9039">
            <v>-1.62379E-2</v>
          </cell>
          <cell r="K9039">
            <v>0</v>
          </cell>
          <cell r="L9039">
            <v>1.62379E-2</v>
          </cell>
          <cell r="M9039">
            <v>3.96829E-2</v>
          </cell>
          <cell r="N9039">
            <v>3.96829E-2</v>
          </cell>
          <cell r="O9039">
            <v>18206</v>
          </cell>
        </row>
        <row r="9040">
          <cell r="A9040" t="str">
            <v>Residential</v>
          </cell>
          <cell r="B9040">
            <v>15</v>
          </cell>
          <cell r="C9040" t="str">
            <v>All</v>
          </cell>
          <cell r="D9040" t="str">
            <v>Switch</v>
          </cell>
          <cell r="E9040" t="str">
            <v>Enrollment Date Quintile: 2nd Latest</v>
          </cell>
          <cell r="F9040">
            <v>90.517799999999994</v>
          </cell>
          <cell r="G9040">
            <v>1.3182910000000001</v>
          </cell>
          <cell r="H9040">
            <v>1.335105</v>
          </cell>
          <cell r="I9040">
            <v>-4.0479599999999998E-2</v>
          </cell>
          <cell r="J9040">
            <v>-1.6563899999999999E-2</v>
          </cell>
          <cell r="K9040">
            <v>0</v>
          </cell>
          <cell r="L9040">
            <v>1.6563899999999999E-2</v>
          </cell>
          <cell r="M9040">
            <v>4.0479599999999998E-2</v>
          </cell>
          <cell r="N9040">
            <v>4.0479599999999998E-2</v>
          </cell>
          <cell r="O9040">
            <v>18206</v>
          </cell>
        </row>
        <row r="9041">
          <cell r="A9041" t="str">
            <v>Residential</v>
          </cell>
          <cell r="B9041">
            <v>16</v>
          </cell>
          <cell r="C9041" t="str">
            <v>All</v>
          </cell>
          <cell r="D9041" t="str">
            <v>Switch</v>
          </cell>
          <cell r="E9041" t="str">
            <v>Enrollment Date Quintile: 2nd Latest</v>
          </cell>
          <cell r="F9041">
            <v>92.694299999999998</v>
          </cell>
          <cell r="G9041">
            <v>1.5317069999999999</v>
          </cell>
          <cell r="H9041">
            <v>1.375507</v>
          </cell>
          <cell r="I9041">
            <v>-4.2860000000000002E-2</v>
          </cell>
          <cell r="J9041">
            <v>-1.7537899999999999E-2</v>
          </cell>
          <cell r="K9041">
            <v>0</v>
          </cell>
          <cell r="L9041">
            <v>1.7537899999999999E-2</v>
          </cell>
          <cell r="M9041">
            <v>4.2860000000000002E-2</v>
          </cell>
          <cell r="N9041">
            <v>4.2860000000000002E-2</v>
          </cell>
          <cell r="O9041">
            <v>18206</v>
          </cell>
        </row>
        <row r="9042">
          <cell r="A9042" t="str">
            <v>Residential</v>
          </cell>
          <cell r="B9042">
            <v>17</v>
          </cell>
          <cell r="C9042" t="str">
            <v>All</v>
          </cell>
          <cell r="D9042" t="str">
            <v>Switch</v>
          </cell>
          <cell r="E9042" t="str">
            <v>Enrollment Date Quintile: 2nd Latest</v>
          </cell>
          <cell r="F9042">
            <v>93.881900000000002</v>
          </cell>
          <cell r="G9042">
            <v>1.730701</v>
          </cell>
          <cell r="H9042">
            <v>1.4491579999999999</v>
          </cell>
          <cell r="I9042">
            <v>-4.4290299999999998E-2</v>
          </cell>
          <cell r="J9042">
            <v>-1.8123199999999999E-2</v>
          </cell>
          <cell r="K9042">
            <v>0</v>
          </cell>
          <cell r="L9042">
            <v>1.8123199999999999E-2</v>
          </cell>
          <cell r="M9042">
            <v>4.4290299999999998E-2</v>
          </cell>
          <cell r="N9042">
            <v>4.4290299999999998E-2</v>
          </cell>
          <cell r="O9042">
            <v>18206</v>
          </cell>
        </row>
        <row r="9043">
          <cell r="A9043" t="str">
            <v>Residential</v>
          </cell>
          <cell r="B9043">
            <v>18</v>
          </cell>
          <cell r="C9043" t="str">
            <v>All</v>
          </cell>
          <cell r="D9043" t="str">
            <v>Switch</v>
          </cell>
          <cell r="E9043" t="str">
            <v>Enrollment Date Quintile: 2nd Latest</v>
          </cell>
          <cell r="F9043">
            <v>92.6738</v>
          </cell>
          <cell r="G9043">
            <v>1.86304</v>
          </cell>
          <cell r="H9043">
            <v>1.6447830000000001</v>
          </cell>
          <cell r="I9043">
            <v>-4.3552199999999999E-2</v>
          </cell>
          <cell r="J9043">
            <v>-1.7821199999999999E-2</v>
          </cell>
          <cell r="K9043">
            <v>0</v>
          </cell>
          <cell r="L9043">
            <v>1.7821199999999999E-2</v>
          </cell>
          <cell r="M9043">
            <v>4.3552199999999999E-2</v>
          </cell>
          <cell r="N9043">
            <v>4.3552199999999999E-2</v>
          </cell>
          <cell r="O9043">
            <v>18206</v>
          </cell>
        </row>
        <row r="9044">
          <cell r="A9044" t="str">
            <v>Residential</v>
          </cell>
          <cell r="B9044">
            <v>19</v>
          </cell>
          <cell r="C9044" t="str">
            <v>All</v>
          </cell>
          <cell r="D9044" t="str">
            <v>Switch</v>
          </cell>
          <cell r="E9044" t="str">
            <v>Enrollment Date Quintile: 2nd Latest</v>
          </cell>
          <cell r="F9044">
            <v>90.114699999999999</v>
          </cell>
          <cell r="G9044">
            <v>1.87405</v>
          </cell>
          <cell r="H9044">
            <v>1.7792619999999999</v>
          </cell>
          <cell r="I9044">
            <v>-4.2705300000000002E-2</v>
          </cell>
          <cell r="J9044">
            <v>-1.7474699999999999E-2</v>
          </cell>
          <cell r="K9044">
            <v>0</v>
          </cell>
          <cell r="L9044">
            <v>1.7474699999999999E-2</v>
          </cell>
          <cell r="M9044">
            <v>4.2705300000000002E-2</v>
          </cell>
          <cell r="N9044">
            <v>4.2705300000000002E-2</v>
          </cell>
          <cell r="O9044">
            <v>18206</v>
          </cell>
        </row>
        <row r="9045">
          <cell r="A9045" t="str">
            <v>Residential</v>
          </cell>
          <cell r="B9045">
            <v>20</v>
          </cell>
          <cell r="C9045" t="str">
            <v>All</v>
          </cell>
          <cell r="D9045" t="str">
            <v>Switch</v>
          </cell>
          <cell r="E9045" t="str">
            <v>Enrollment Date Quintile: 2nd Latest</v>
          </cell>
          <cell r="F9045">
            <v>86.009500000000003</v>
          </cell>
          <cell r="G9045">
            <v>1.7622690000000001</v>
          </cell>
          <cell r="H9045">
            <v>2.223808</v>
          </cell>
          <cell r="I9045">
            <v>-4.4901400000000001E-2</v>
          </cell>
          <cell r="J9045">
            <v>-1.8373299999999999E-2</v>
          </cell>
          <cell r="K9045">
            <v>0</v>
          </cell>
          <cell r="L9045">
            <v>1.8373299999999999E-2</v>
          </cell>
          <cell r="M9045">
            <v>4.4901400000000001E-2</v>
          </cell>
          <cell r="N9045">
            <v>4.4901400000000001E-2</v>
          </cell>
          <cell r="O9045">
            <v>18206</v>
          </cell>
        </row>
        <row r="9046">
          <cell r="A9046" t="str">
            <v>Residential</v>
          </cell>
          <cell r="B9046">
            <v>21</v>
          </cell>
          <cell r="C9046" t="str">
            <v>All</v>
          </cell>
          <cell r="D9046" t="str">
            <v>Switch</v>
          </cell>
          <cell r="E9046" t="str">
            <v>Enrollment Date Quintile: 2nd Latest</v>
          </cell>
          <cell r="F9046">
            <v>81.615499999999997</v>
          </cell>
          <cell r="G9046">
            <v>1.610708</v>
          </cell>
          <cell r="H9046">
            <v>1.931484</v>
          </cell>
          <cell r="I9046">
            <v>-4.21249E-2</v>
          </cell>
          <cell r="J9046">
            <v>-1.7237200000000001E-2</v>
          </cell>
          <cell r="K9046">
            <v>0</v>
          </cell>
          <cell r="L9046">
            <v>1.7237200000000001E-2</v>
          </cell>
          <cell r="M9046">
            <v>4.21249E-2</v>
          </cell>
          <cell r="N9046">
            <v>4.21249E-2</v>
          </cell>
          <cell r="O9046">
            <v>18206</v>
          </cell>
        </row>
        <row r="9047">
          <cell r="A9047" t="str">
            <v>Residential</v>
          </cell>
          <cell r="B9047">
            <v>22</v>
          </cell>
          <cell r="C9047" t="str">
            <v>All</v>
          </cell>
          <cell r="D9047" t="str">
            <v>Switch</v>
          </cell>
          <cell r="E9047" t="str">
            <v>Enrollment Date Quintile: 2nd Latest</v>
          </cell>
          <cell r="F9047">
            <v>79.198300000000003</v>
          </cell>
          <cell r="G9047">
            <v>1.4034720000000001</v>
          </cell>
          <cell r="H9047">
            <v>1.6165480000000001</v>
          </cell>
          <cell r="I9047">
            <v>-4.0814499999999997E-2</v>
          </cell>
          <cell r="J9047">
            <v>-1.6701000000000001E-2</v>
          </cell>
          <cell r="K9047">
            <v>0</v>
          </cell>
          <cell r="L9047">
            <v>1.6701000000000001E-2</v>
          </cell>
          <cell r="M9047">
            <v>4.0814499999999997E-2</v>
          </cell>
          <cell r="N9047">
            <v>4.0814499999999997E-2</v>
          </cell>
          <cell r="O9047">
            <v>18206</v>
          </cell>
        </row>
        <row r="9048">
          <cell r="A9048" t="str">
            <v>Residential</v>
          </cell>
          <cell r="B9048">
            <v>23</v>
          </cell>
          <cell r="C9048" t="str">
            <v>All</v>
          </cell>
          <cell r="D9048" t="str">
            <v>Switch</v>
          </cell>
          <cell r="E9048" t="str">
            <v>Enrollment Date Quintile: 2nd Latest</v>
          </cell>
          <cell r="F9048">
            <v>76.691900000000004</v>
          </cell>
          <cell r="G9048">
            <v>1.0942959999999999</v>
          </cell>
          <cell r="H9048">
            <v>1.201004</v>
          </cell>
          <cell r="I9048">
            <v>-3.9486300000000002E-2</v>
          </cell>
          <cell r="J9048">
            <v>-1.6157500000000002E-2</v>
          </cell>
          <cell r="K9048">
            <v>0</v>
          </cell>
          <cell r="L9048">
            <v>1.6157500000000002E-2</v>
          </cell>
          <cell r="M9048">
            <v>3.9486300000000002E-2</v>
          </cell>
          <cell r="N9048">
            <v>3.9486300000000002E-2</v>
          </cell>
          <cell r="O9048">
            <v>18206</v>
          </cell>
        </row>
        <row r="9049">
          <cell r="A9049" t="str">
            <v>Residential</v>
          </cell>
          <cell r="B9049">
            <v>24</v>
          </cell>
          <cell r="C9049" t="str">
            <v>All</v>
          </cell>
          <cell r="D9049" t="str">
            <v>Switch</v>
          </cell>
          <cell r="E9049" t="str">
            <v>Enrollment Date Quintile: 2nd Latest</v>
          </cell>
          <cell r="F9049">
            <v>75.047499999999999</v>
          </cell>
          <cell r="G9049">
            <v>0.85464130000000005</v>
          </cell>
          <cell r="H9049">
            <v>0.92565759999999997</v>
          </cell>
          <cell r="I9049">
            <v>-3.8528300000000001E-2</v>
          </cell>
          <cell r="J9049">
            <v>-1.5765500000000002E-2</v>
          </cell>
          <cell r="K9049">
            <v>0</v>
          </cell>
          <cell r="L9049">
            <v>1.5765500000000002E-2</v>
          </cell>
          <cell r="M9049">
            <v>3.8528300000000001E-2</v>
          </cell>
          <cell r="N9049">
            <v>3.8528300000000001E-2</v>
          </cell>
          <cell r="O9049">
            <v>18206</v>
          </cell>
        </row>
        <row r="9050">
          <cell r="A9050" t="str">
            <v>Residential</v>
          </cell>
          <cell r="B9050">
            <v>1</v>
          </cell>
          <cell r="C9050" t="str">
            <v>All</v>
          </cell>
          <cell r="D9050" t="str">
            <v>Switch</v>
          </cell>
          <cell r="E9050" t="str">
            <v>Enrollment Date Quintile: Earliest</v>
          </cell>
          <cell r="F9050">
            <v>70.417100000000005</v>
          </cell>
          <cell r="G9050">
            <v>0.72592440000000003</v>
          </cell>
          <cell r="H9050">
            <v>0.79237369999999996</v>
          </cell>
          <cell r="I9050">
            <v>-7.6720999999999998E-2</v>
          </cell>
          <cell r="J9050">
            <v>-3.1393600000000001E-2</v>
          </cell>
          <cell r="K9050">
            <v>0</v>
          </cell>
          <cell r="L9050">
            <v>3.1393600000000001E-2</v>
          </cell>
          <cell r="M9050">
            <v>7.6720999999999998E-2</v>
          </cell>
          <cell r="N9050">
            <v>7.6720999999999998E-2</v>
          </cell>
          <cell r="O9050">
            <v>12870</v>
          </cell>
        </row>
        <row r="9051">
          <cell r="A9051" t="str">
            <v>Residential</v>
          </cell>
          <cell r="B9051">
            <v>2</v>
          </cell>
          <cell r="C9051" t="str">
            <v>All</v>
          </cell>
          <cell r="D9051" t="str">
            <v>Switch</v>
          </cell>
          <cell r="E9051" t="str">
            <v>Enrollment Date Quintile: Earliest</v>
          </cell>
          <cell r="F9051">
            <v>68.750900000000001</v>
          </cell>
          <cell r="G9051">
            <v>0.62700270000000002</v>
          </cell>
          <cell r="H9051">
            <v>0.62418709999999999</v>
          </cell>
          <cell r="I9051">
            <v>-7.5538400000000006E-2</v>
          </cell>
          <cell r="J9051">
            <v>-3.0909699999999998E-2</v>
          </cell>
          <cell r="K9051">
            <v>0</v>
          </cell>
          <cell r="L9051">
            <v>3.0909699999999998E-2</v>
          </cell>
          <cell r="M9051">
            <v>7.5538400000000006E-2</v>
          </cell>
          <cell r="N9051">
            <v>7.5538400000000006E-2</v>
          </cell>
          <cell r="O9051">
            <v>12870</v>
          </cell>
        </row>
        <row r="9052">
          <cell r="A9052" t="str">
            <v>Residential</v>
          </cell>
          <cell r="B9052">
            <v>3</v>
          </cell>
          <cell r="C9052" t="str">
            <v>All</v>
          </cell>
          <cell r="D9052" t="str">
            <v>Switch</v>
          </cell>
          <cell r="E9052" t="str">
            <v>Enrollment Date Quintile: Earliest</v>
          </cell>
          <cell r="F9052">
            <v>67.2256</v>
          </cell>
          <cell r="G9052">
            <v>0.55118999999999996</v>
          </cell>
          <cell r="H9052">
            <v>0.5396436</v>
          </cell>
          <cell r="I9052">
            <v>-7.4570399999999995E-2</v>
          </cell>
          <cell r="J9052">
            <v>-3.0513599999999998E-2</v>
          </cell>
          <cell r="K9052">
            <v>0</v>
          </cell>
          <cell r="L9052">
            <v>3.0513599999999998E-2</v>
          </cell>
          <cell r="M9052">
            <v>7.4570399999999995E-2</v>
          </cell>
          <cell r="N9052">
            <v>7.4570399999999995E-2</v>
          </cell>
          <cell r="O9052">
            <v>12870</v>
          </cell>
        </row>
        <row r="9053">
          <cell r="A9053" t="str">
            <v>Residential</v>
          </cell>
          <cell r="B9053">
            <v>4</v>
          </cell>
          <cell r="C9053" t="str">
            <v>All</v>
          </cell>
          <cell r="D9053" t="str">
            <v>Switch</v>
          </cell>
          <cell r="E9053" t="str">
            <v>Enrollment Date Quintile: Earliest</v>
          </cell>
          <cell r="F9053">
            <v>66.139300000000006</v>
          </cell>
          <cell r="G9053">
            <v>0.50187119999999996</v>
          </cell>
          <cell r="H9053">
            <v>0.47486669999999997</v>
          </cell>
          <cell r="I9053">
            <v>-7.3645799999999997E-2</v>
          </cell>
          <cell r="J9053">
            <v>-3.01353E-2</v>
          </cell>
          <cell r="K9053">
            <v>0</v>
          </cell>
          <cell r="L9053">
            <v>3.01353E-2</v>
          </cell>
          <cell r="M9053">
            <v>7.3645799999999997E-2</v>
          </cell>
          <cell r="N9053">
            <v>7.3645799999999997E-2</v>
          </cell>
          <cell r="O9053">
            <v>12870</v>
          </cell>
        </row>
        <row r="9054">
          <cell r="A9054" t="str">
            <v>Residential</v>
          </cell>
          <cell r="B9054">
            <v>5</v>
          </cell>
          <cell r="C9054" t="str">
            <v>All</v>
          </cell>
          <cell r="D9054" t="str">
            <v>Switch</v>
          </cell>
          <cell r="E9054" t="str">
            <v>Enrollment Date Quintile: Earliest</v>
          </cell>
          <cell r="F9054">
            <v>65.136099999999999</v>
          </cell>
          <cell r="G9054">
            <v>0.48749039999999999</v>
          </cell>
          <cell r="H9054">
            <v>0.49299789999999999</v>
          </cell>
          <cell r="I9054">
            <v>-7.3942499999999994E-2</v>
          </cell>
          <cell r="J9054">
            <v>-3.0256700000000001E-2</v>
          </cell>
          <cell r="K9054">
            <v>0</v>
          </cell>
          <cell r="L9054">
            <v>3.0256700000000001E-2</v>
          </cell>
          <cell r="M9054">
            <v>7.3942499999999994E-2</v>
          </cell>
          <cell r="N9054">
            <v>7.3942499999999994E-2</v>
          </cell>
          <cell r="O9054">
            <v>12870</v>
          </cell>
        </row>
        <row r="9055">
          <cell r="A9055" t="str">
            <v>Residential</v>
          </cell>
          <cell r="B9055">
            <v>6</v>
          </cell>
          <cell r="C9055" t="str">
            <v>All</v>
          </cell>
          <cell r="D9055" t="str">
            <v>Switch</v>
          </cell>
          <cell r="E9055" t="str">
            <v>Enrollment Date Quintile: Earliest</v>
          </cell>
          <cell r="F9055">
            <v>64.475700000000003</v>
          </cell>
          <cell r="G9055">
            <v>0.52601589999999998</v>
          </cell>
          <cell r="H9055">
            <v>0.57176329999999997</v>
          </cell>
          <cell r="I9055">
            <v>-7.3963100000000004E-2</v>
          </cell>
          <cell r="J9055">
            <v>-3.02651E-2</v>
          </cell>
          <cell r="K9055">
            <v>0</v>
          </cell>
          <cell r="L9055">
            <v>3.02651E-2</v>
          </cell>
          <cell r="M9055">
            <v>7.3963100000000004E-2</v>
          </cell>
          <cell r="N9055">
            <v>7.3963100000000004E-2</v>
          </cell>
          <cell r="O9055">
            <v>12870</v>
          </cell>
        </row>
        <row r="9056">
          <cell r="A9056" t="str">
            <v>Residential</v>
          </cell>
          <cell r="B9056">
            <v>7</v>
          </cell>
          <cell r="C9056" t="str">
            <v>All</v>
          </cell>
          <cell r="D9056" t="str">
            <v>Switch</v>
          </cell>
          <cell r="E9056" t="str">
            <v>Enrollment Date Quintile: Earliest</v>
          </cell>
          <cell r="F9056">
            <v>63.544400000000003</v>
          </cell>
          <cell r="G9056">
            <v>0.6671144</v>
          </cell>
          <cell r="H9056">
            <v>0.76454840000000002</v>
          </cell>
          <cell r="I9056">
            <v>-7.4290700000000001E-2</v>
          </cell>
          <cell r="J9056">
            <v>-3.0399200000000001E-2</v>
          </cell>
          <cell r="K9056">
            <v>0</v>
          </cell>
          <cell r="L9056">
            <v>3.0399200000000001E-2</v>
          </cell>
          <cell r="M9056">
            <v>7.4290700000000001E-2</v>
          </cell>
          <cell r="N9056">
            <v>7.4290700000000001E-2</v>
          </cell>
          <cell r="O9056">
            <v>12870</v>
          </cell>
        </row>
        <row r="9057">
          <cell r="A9057" t="str">
            <v>Residential</v>
          </cell>
          <cell r="B9057">
            <v>8</v>
          </cell>
          <cell r="C9057" t="str">
            <v>All</v>
          </cell>
          <cell r="D9057" t="str">
            <v>Switch</v>
          </cell>
          <cell r="E9057" t="str">
            <v>Enrollment Date Quintile: Earliest</v>
          </cell>
          <cell r="F9057">
            <v>64.589799999999997</v>
          </cell>
          <cell r="G9057">
            <v>0.74483909999999998</v>
          </cell>
          <cell r="H9057">
            <v>0.79663289999999998</v>
          </cell>
          <cell r="I9057">
            <v>-7.4615100000000004E-2</v>
          </cell>
          <cell r="J9057">
            <v>-3.0531900000000001E-2</v>
          </cell>
          <cell r="K9057">
            <v>0</v>
          </cell>
          <cell r="L9057">
            <v>3.0531900000000001E-2</v>
          </cell>
          <cell r="M9057">
            <v>7.4615100000000004E-2</v>
          </cell>
          <cell r="N9057">
            <v>7.4615100000000004E-2</v>
          </cell>
          <cell r="O9057">
            <v>12870</v>
          </cell>
        </row>
        <row r="9058">
          <cell r="A9058" t="str">
            <v>Residential</v>
          </cell>
          <cell r="B9058">
            <v>9</v>
          </cell>
          <cell r="C9058" t="str">
            <v>All</v>
          </cell>
          <cell r="D9058" t="str">
            <v>Switch</v>
          </cell>
          <cell r="E9058" t="str">
            <v>Enrollment Date Quintile: Earliest</v>
          </cell>
          <cell r="F9058">
            <v>68.555199999999999</v>
          </cell>
          <cell r="G9058">
            <v>0.71486059999999996</v>
          </cell>
          <cell r="H9058">
            <v>0.74561829999999996</v>
          </cell>
          <cell r="I9058">
            <v>-7.5871400000000006E-2</v>
          </cell>
          <cell r="J9058">
            <v>-3.1045900000000001E-2</v>
          </cell>
          <cell r="K9058">
            <v>0</v>
          </cell>
          <cell r="L9058">
            <v>3.1045900000000001E-2</v>
          </cell>
          <cell r="M9058">
            <v>7.5871400000000006E-2</v>
          </cell>
          <cell r="N9058">
            <v>7.5871400000000006E-2</v>
          </cell>
          <cell r="O9058">
            <v>12870</v>
          </cell>
        </row>
        <row r="9059">
          <cell r="A9059" t="str">
            <v>Residential</v>
          </cell>
          <cell r="B9059">
            <v>10</v>
          </cell>
          <cell r="C9059" t="str">
            <v>All</v>
          </cell>
          <cell r="D9059" t="str">
            <v>Switch</v>
          </cell>
          <cell r="E9059" t="str">
            <v>Enrollment Date Quintile: Earliest</v>
          </cell>
          <cell r="F9059">
            <v>73.014899999999997</v>
          </cell>
          <cell r="G9059">
            <v>0.66772129999999996</v>
          </cell>
          <cell r="H9059">
            <v>0.74901510000000004</v>
          </cell>
          <cell r="I9059">
            <v>-7.6653799999999994E-2</v>
          </cell>
          <cell r="J9059">
            <v>-3.1366100000000001E-2</v>
          </cell>
          <cell r="K9059">
            <v>0</v>
          </cell>
          <cell r="L9059">
            <v>3.1366100000000001E-2</v>
          </cell>
          <cell r="M9059">
            <v>7.6653799999999994E-2</v>
          </cell>
          <cell r="N9059">
            <v>7.6653799999999994E-2</v>
          </cell>
          <cell r="O9059">
            <v>12870</v>
          </cell>
        </row>
        <row r="9060">
          <cell r="A9060" t="str">
            <v>Residential</v>
          </cell>
          <cell r="B9060">
            <v>11</v>
          </cell>
          <cell r="C9060" t="str">
            <v>All</v>
          </cell>
          <cell r="D9060" t="str">
            <v>Switch</v>
          </cell>
          <cell r="E9060" t="str">
            <v>Enrollment Date Quintile: Earliest</v>
          </cell>
          <cell r="F9060">
            <v>78.054199999999994</v>
          </cell>
          <cell r="G9060">
            <v>0.76797850000000001</v>
          </cell>
          <cell r="H9060">
            <v>0.76780369999999998</v>
          </cell>
          <cell r="I9060">
            <v>-7.6879699999999995E-2</v>
          </cell>
          <cell r="J9060">
            <v>-3.14585E-2</v>
          </cell>
          <cell r="K9060">
            <v>0</v>
          </cell>
          <cell r="L9060">
            <v>3.14585E-2</v>
          </cell>
          <cell r="M9060">
            <v>7.6879699999999995E-2</v>
          </cell>
          <cell r="N9060">
            <v>7.6879699999999995E-2</v>
          </cell>
          <cell r="O9060">
            <v>12870</v>
          </cell>
        </row>
        <row r="9061">
          <cell r="A9061" t="str">
            <v>Residential</v>
          </cell>
          <cell r="B9061">
            <v>12</v>
          </cell>
          <cell r="C9061" t="str">
            <v>All</v>
          </cell>
          <cell r="D9061" t="str">
            <v>Switch</v>
          </cell>
          <cell r="E9061" t="str">
            <v>Enrollment Date Quintile: Earliest</v>
          </cell>
          <cell r="F9061">
            <v>82.607399999999998</v>
          </cell>
          <cell r="G9061">
            <v>0.88488420000000001</v>
          </cell>
          <cell r="H9061">
            <v>0.86953179999999997</v>
          </cell>
          <cell r="I9061">
            <v>-7.8151600000000002E-2</v>
          </cell>
          <cell r="J9061">
            <v>-3.1979E-2</v>
          </cell>
          <cell r="K9061">
            <v>0</v>
          </cell>
          <cell r="L9061">
            <v>3.1979E-2</v>
          </cell>
          <cell r="M9061">
            <v>7.8151600000000002E-2</v>
          </cell>
          <cell r="N9061">
            <v>7.8151600000000002E-2</v>
          </cell>
          <cell r="O9061">
            <v>12870</v>
          </cell>
        </row>
        <row r="9062">
          <cell r="A9062" t="str">
            <v>Residential</v>
          </cell>
          <cell r="B9062">
            <v>13</v>
          </cell>
          <cell r="C9062" t="str">
            <v>All</v>
          </cell>
          <cell r="D9062" t="str">
            <v>Switch</v>
          </cell>
          <cell r="E9062" t="str">
            <v>Enrollment Date Quintile: Earliest</v>
          </cell>
          <cell r="F9062">
            <v>86.129000000000005</v>
          </cell>
          <cell r="G9062">
            <v>1.0097719999999999</v>
          </cell>
          <cell r="H9062">
            <v>1.0987389999999999</v>
          </cell>
          <cell r="I9062">
            <v>-7.9520499999999994E-2</v>
          </cell>
          <cell r="J9062">
            <v>-3.2539199999999997E-2</v>
          </cell>
          <cell r="K9062">
            <v>0</v>
          </cell>
          <cell r="L9062">
            <v>3.2539199999999997E-2</v>
          </cell>
          <cell r="M9062">
            <v>7.9520499999999994E-2</v>
          </cell>
          <cell r="N9062">
            <v>7.9520499999999994E-2</v>
          </cell>
          <cell r="O9062">
            <v>12870</v>
          </cell>
        </row>
        <row r="9063">
          <cell r="A9063" t="str">
            <v>Residential</v>
          </cell>
          <cell r="B9063">
            <v>14</v>
          </cell>
          <cell r="C9063" t="str">
            <v>All</v>
          </cell>
          <cell r="D9063" t="str">
            <v>Switch</v>
          </cell>
          <cell r="E9063" t="str">
            <v>Enrollment Date Quintile: Earliest</v>
          </cell>
          <cell r="F9063">
            <v>89.281899999999993</v>
          </cell>
          <cell r="G9063">
            <v>1.206448</v>
          </cell>
          <cell r="H9063">
            <v>1.21065</v>
          </cell>
          <cell r="I9063">
            <v>-8.3793699999999999E-2</v>
          </cell>
          <cell r="J9063">
            <v>-3.4287699999999997E-2</v>
          </cell>
          <cell r="K9063">
            <v>0</v>
          </cell>
          <cell r="L9063">
            <v>3.4287699999999997E-2</v>
          </cell>
          <cell r="M9063">
            <v>8.3793699999999999E-2</v>
          </cell>
          <cell r="N9063">
            <v>8.3793699999999999E-2</v>
          </cell>
          <cell r="O9063">
            <v>12870</v>
          </cell>
        </row>
        <row r="9064">
          <cell r="A9064" t="str">
            <v>Residential</v>
          </cell>
          <cell r="B9064">
            <v>15</v>
          </cell>
          <cell r="C9064" t="str">
            <v>All</v>
          </cell>
          <cell r="D9064" t="str">
            <v>Switch</v>
          </cell>
          <cell r="E9064" t="str">
            <v>Enrollment Date Quintile: Earliest</v>
          </cell>
          <cell r="F9064">
            <v>92.177599999999998</v>
          </cell>
          <cell r="G9064">
            <v>1.4545729999999999</v>
          </cell>
          <cell r="H9064">
            <v>1.3769309999999999</v>
          </cell>
          <cell r="I9064">
            <v>-8.5792800000000002E-2</v>
          </cell>
          <cell r="J9064">
            <v>-3.5105699999999997E-2</v>
          </cell>
          <cell r="K9064">
            <v>0</v>
          </cell>
          <cell r="L9064">
            <v>3.5105699999999997E-2</v>
          </cell>
          <cell r="M9064">
            <v>8.5792800000000002E-2</v>
          </cell>
          <cell r="N9064">
            <v>8.5792800000000002E-2</v>
          </cell>
          <cell r="O9064">
            <v>12870</v>
          </cell>
        </row>
        <row r="9065">
          <cell r="A9065" t="str">
            <v>Residential</v>
          </cell>
          <cell r="B9065">
            <v>16</v>
          </cell>
          <cell r="C9065" t="str">
            <v>All</v>
          </cell>
          <cell r="D9065" t="str">
            <v>Switch</v>
          </cell>
          <cell r="E9065" t="str">
            <v>Enrollment Date Quintile: Earliest</v>
          </cell>
          <cell r="F9065">
            <v>94.181600000000003</v>
          </cell>
          <cell r="G9065">
            <v>1.8050870000000001</v>
          </cell>
          <cell r="H9065">
            <v>1.7489870000000001</v>
          </cell>
          <cell r="I9065">
            <v>-8.3796700000000002E-2</v>
          </cell>
          <cell r="J9065">
            <v>-3.4288899999999997E-2</v>
          </cell>
          <cell r="K9065">
            <v>0</v>
          </cell>
          <cell r="L9065">
            <v>3.4288899999999997E-2</v>
          </cell>
          <cell r="M9065">
            <v>8.3796700000000002E-2</v>
          </cell>
          <cell r="N9065">
            <v>8.3796700000000002E-2</v>
          </cell>
          <cell r="O9065">
            <v>12870</v>
          </cell>
        </row>
        <row r="9066">
          <cell r="A9066" t="str">
            <v>Residential</v>
          </cell>
          <cell r="B9066">
            <v>17</v>
          </cell>
          <cell r="C9066" t="str">
            <v>All</v>
          </cell>
          <cell r="D9066" t="str">
            <v>Switch</v>
          </cell>
          <cell r="E9066" t="str">
            <v>Enrollment Date Quintile: Earliest</v>
          </cell>
          <cell r="F9066">
            <v>95.197999999999993</v>
          </cell>
          <cell r="G9066">
            <v>2.1105209999999999</v>
          </cell>
          <cell r="H9066">
            <v>1.8540209999999999</v>
          </cell>
          <cell r="I9066">
            <v>-8.8253100000000001E-2</v>
          </cell>
          <cell r="J9066">
            <v>-3.6112400000000003E-2</v>
          </cell>
          <cell r="K9066">
            <v>0</v>
          </cell>
          <cell r="L9066">
            <v>3.6112400000000003E-2</v>
          </cell>
          <cell r="M9066">
            <v>8.8253100000000001E-2</v>
          </cell>
          <cell r="N9066">
            <v>8.8253100000000001E-2</v>
          </cell>
          <cell r="O9066">
            <v>12870</v>
          </cell>
        </row>
        <row r="9067">
          <cell r="A9067" t="str">
            <v>Residential</v>
          </cell>
          <cell r="B9067">
            <v>18</v>
          </cell>
          <cell r="C9067" t="str">
            <v>All</v>
          </cell>
          <cell r="D9067" t="str">
            <v>Switch</v>
          </cell>
          <cell r="E9067" t="str">
            <v>Enrollment Date Quintile: Earliest</v>
          </cell>
          <cell r="F9067">
            <v>94.431799999999996</v>
          </cell>
          <cell r="G9067">
            <v>2.2961670000000001</v>
          </cell>
          <cell r="H9067">
            <v>2.2700429999999998</v>
          </cell>
          <cell r="I9067">
            <v>-9.2009499999999994E-2</v>
          </cell>
          <cell r="J9067">
            <v>-3.7649599999999998E-2</v>
          </cell>
          <cell r="K9067">
            <v>0</v>
          </cell>
          <cell r="L9067">
            <v>3.7649599999999998E-2</v>
          </cell>
          <cell r="M9067">
            <v>9.2009499999999994E-2</v>
          </cell>
          <cell r="N9067">
            <v>9.2009499999999994E-2</v>
          </cell>
          <cell r="O9067">
            <v>12870</v>
          </cell>
        </row>
        <row r="9068">
          <cell r="A9068" t="str">
            <v>Residential</v>
          </cell>
          <cell r="B9068">
            <v>19</v>
          </cell>
          <cell r="C9068" t="str">
            <v>All</v>
          </cell>
          <cell r="D9068" t="str">
            <v>Switch</v>
          </cell>
          <cell r="E9068" t="str">
            <v>Enrollment Date Quintile: Earliest</v>
          </cell>
          <cell r="F9068">
            <v>92.107200000000006</v>
          </cell>
          <cell r="G9068">
            <v>2.3145349999999998</v>
          </cell>
          <cell r="H9068">
            <v>2.3074430000000001</v>
          </cell>
          <cell r="I9068">
            <v>-8.9657799999999996E-2</v>
          </cell>
          <cell r="J9068">
            <v>-3.6687200000000003E-2</v>
          </cell>
          <cell r="K9068">
            <v>0</v>
          </cell>
          <cell r="L9068">
            <v>3.6687200000000003E-2</v>
          </cell>
          <cell r="M9068">
            <v>8.9657799999999996E-2</v>
          </cell>
          <cell r="N9068">
            <v>8.9657799999999996E-2</v>
          </cell>
          <cell r="O9068">
            <v>12870</v>
          </cell>
        </row>
        <row r="9069">
          <cell r="A9069" t="str">
            <v>Residential</v>
          </cell>
          <cell r="B9069">
            <v>20</v>
          </cell>
          <cell r="C9069" t="str">
            <v>All</v>
          </cell>
          <cell r="D9069" t="str">
            <v>Switch</v>
          </cell>
          <cell r="E9069" t="str">
            <v>Enrollment Date Quintile: Earliest</v>
          </cell>
          <cell r="F9069">
            <v>88.3874</v>
          </cell>
          <cell r="G9069">
            <v>2.185603</v>
          </cell>
          <cell r="H9069">
            <v>2.586338</v>
          </cell>
          <cell r="I9069">
            <v>-9.2661599999999997E-2</v>
          </cell>
          <cell r="J9069">
            <v>-3.7916400000000003E-2</v>
          </cell>
          <cell r="K9069">
            <v>0</v>
          </cell>
          <cell r="L9069">
            <v>3.7916400000000003E-2</v>
          </cell>
          <cell r="M9069">
            <v>9.2661599999999997E-2</v>
          </cell>
          <cell r="N9069">
            <v>9.2661599999999997E-2</v>
          </cell>
          <cell r="O9069">
            <v>12870</v>
          </cell>
        </row>
        <row r="9070">
          <cell r="A9070" t="str">
            <v>Residential</v>
          </cell>
          <cell r="B9070">
            <v>21</v>
          </cell>
          <cell r="C9070" t="str">
            <v>All</v>
          </cell>
          <cell r="D9070" t="str">
            <v>Switch</v>
          </cell>
          <cell r="E9070" t="str">
            <v>Enrollment Date Quintile: Earliest</v>
          </cell>
          <cell r="F9070">
            <v>84.079400000000007</v>
          </cell>
          <cell r="G9070">
            <v>2.0568599999999999</v>
          </cell>
          <cell r="H9070">
            <v>2.490424</v>
          </cell>
          <cell r="I9070">
            <v>-9.0699399999999999E-2</v>
          </cell>
          <cell r="J9070">
            <v>-3.7113500000000001E-2</v>
          </cell>
          <cell r="K9070">
            <v>0</v>
          </cell>
          <cell r="L9070">
            <v>3.7113500000000001E-2</v>
          </cell>
          <cell r="M9070">
            <v>9.0699399999999999E-2</v>
          </cell>
          <cell r="N9070">
            <v>9.0699399999999999E-2</v>
          </cell>
          <cell r="O9070">
            <v>12870</v>
          </cell>
        </row>
        <row r="9071">
          <cell r="A9071" t="str">
            <v>Residential</v>
          </cell>
          <cell r="B9071">
            <v>22</v>
          </cell>
          <cell r="C9071" t="str">
            <v>All</v>
          </cell>
          <cell r="D9071" t="str">
            <v>Switch</v>
          </cell>
          <cell r="E9071" t="str">
            <v>Enrollment Date Quintile: Earliest</v>
          </cell>
          <cell r="F9071">
            <v>81.313999999999993</v>
          </cell>
          <cell r="G9071">
            <v>1.8139430000000001</v>
          </cell>
          <cell r="H9071">
            <v>2.1159129999999999</v>
          </cell>
          <cell r="I9071">
            <v>-8.7245500000000004E-2</v>
          </cell>
          <cell r="J9071">
            <v>-3.5700099999999999E-2</v>
          </cell>
          <cell r="K9071">
            <v>0</v>
          </cell>
          <cell r="L9071">
            <v>3.5700099999999999E-2</v>
          </cell>
          <cell r="M9071">
            <v>8.7245500000000004E-2</v>
          </cell>
          <cell r="N9071">
            <v>8.7245500000000004E-2</v>
          </cell>
          <cell r="O9071">
            <v>12870</v>
          </cell>
        </row>
        <row r="9072">
          <cell r="A9072" t="str">
            <v>Residential</v>
          </cell>
          <cell r="B9072">
            <v>23</v>
          </cell>
          <cell r="C9072" t="str">
            <v>All</v>
          </cell>
          <cell r="D9072" t="str">
            <v>Switch</v>
          </cell>
          <cell r="E9072" t="str">
            <v>Enrollment Date Quintile: Earliest</v>
          </cell>
          <cell r="F9072">
            <v>78.500799999999998</v>
          </cell>
          <cell r="G9072">
            <v>1.4441219999999999</v>
          </cell>
          <cell r="H9072">
            <v>1.6829320000000001</v>
          </cell>
          <cell r="I9072">
            <v>-8.3789199999999994E-2</v>
          </cell>
          <cell r="J9072">
            <v>-3.4285900000000001E-2</v>
          </cell>
          <cell r="K9072">
            <v>0</v>
          </cell>
          <cell r="L9072">
            <v>3.4285900000000001E-2</v>
          </cell>
          <cell r="M9072">
            <v>8.3789199999999994E-2</v>
          </cell>
          <cell r="N9072">
            <v>8.3789199999999994E-2</v>
          </cell>
          <cell r="O9072">
            <v>12870</v>
          </cell>
        </row>
        <row r="9073">
          <cell r="A9073" t="str">
            <v>Residential</v>
          </cell>
          <cell r="B9073">
            <v>24</v>
          </cell>
          <cell r="C9073" t="str">
            <v>All</v>
          </cell>
          <cell r="D9073" t="str">
            <v>Switch</v>
          </cell>
          <cell r="E9073" t="str">
            <v>Enrollment Date Quintile: Earliest</v>
          </cell>
          <cell r="F9073">
            <v>76.564300000000003</v>
          </cell>
          <cell r="G9073">
            <v>1.0928929999999999</v>
          </cell>
          <cell r="H9073">
            <v>1.31341</v>
          </cell>
          <cell r="I9073">
            <v>-0.13014999999999999</v>
          </cell>
          <cell r="J9073">
            <v>-5.3256299999999999E-2</v>
          </cell>
          <cell r="K9073">
            <v>0</v>
          </cell>
          <cell r="L9073">
            <v>5.3256299999999999E-2</v>
          </cell>
          <cell r="M9073">
            <v>0.13014999999999999</v>
          </cell>
          <cell r="N9073">
            <v>0.13014999999999999</v>
          </cell>
          <cell r="O9073">
            <v>12870</v>
          </cell>
        </row>
        <row r="9074">
          <cell r="A9074" t="str">
            <v>Residential</v>
          </cell>
          <cell r="B9074">
            <v>1</v>
          </cell>
          <cell r="C9074" t="str">
            <v>All</v>
          </cell>
          <cell r="D9074" t="str">
            <v>Switch</v>
          </cell>
          <cell r="E9074" t="str">
            <v>Enrollment Date Quintile: Latest</v>
          </cell>
          <cell r="F9074">
            <v>70.951599999999999</v>
          </cell>
          <cell r="G9074">
            <v>0.7100725</v>
          </cell>
          <cell r="H9074">
            <v>0.7443168</v>
          </cell>
          <cell r="I9074">
            <v>-6.0843099999999997E-2</v>
          </cell>
          <cell r="J9074">
            <v>-2.4896499999999998E-2</v>
          </cell>
          <cell r="K9074">
            <v>0</v>
          </cell>
          <cell r="L9074">
            <v>2.4896499999999998E-2</v>
          </cell>
          <cell r="M9074">
            <v>6.0843099999999997E-2</v>
          </cell>
          <cell r="N9074">
            <v>6.0843099999999997E-2</v>
          </cell>
          <cell r="O9074">
            <v>10835</v>
          </cell>
        </row>
        <row r="9075">
          <cell r="A9075" t="str">
            <v>Residential</v>
          </cell>
          <cell r="B9075">
            <v>2</v>
          </cell>
          <cell r="C9075" t="str">
            <v>All</v>
          </cell>
          <cell r="D9075" t="str">
            <v>Switch</v>
          </cell>
          <cell r="E9075" t="str">
            <v>Enrollment Date Quintile: Latest</v>
          </cell>
          <cell r="F9075">
            <v>68.842699999999994</v>
          </cell>
          <cell r="G9075">
            <v>0.64887799999999995</v>
          </cell>
          <cell r="H9075">
            <v>0.67788060000000006</v>
          </cell>
          <cell r="I9075">
            <v>-6.0778600000000002E-2</v>
          </cell>
          <cell r="J9075">
            <v>-2.4870099999999999E-2</v>
          </cell>
          <cell r="K9075">
            <v>0</v>
          </cell>
          <cell r="L9075">
            <v>2.4870099999999999E-2</v>
          </cell>
          <cell r="M9075">
            <v>6.0778600000000002E-2</v>
          </cell>
          <cell r="N9075">
            <v>6.0778600000000002E-2</v>
          </cell>
          <cell r="O9075">
            <v>10835</v>
          </cell>
        </row>
        <row r="9076">
          <cell r="A9076" t="str">
            <v>Residential</v>
          </cell>
          <cell r="B9076">
            <v>3</v>
          </cell>
          <cell r="C9076" t="str">
            <v>All</v>
          </cell>
          <cell r="D9076" t="str">
            <v>Switch</v>
          </cell>
          <cell r="E9076" t="str">
            <v>Enrollment Date Quintile: Latest</v>
          </cell>
          <cell r="F9076">
            <v>67.677499999999995</v>
          </cell>
          <cell r="G9076">
            <v>0.60586479999999998</v>
          </cell>
          <cell r="H9076">
            <v>0.64128090000000004</v>
          </cell>
          <cell r="I9076">
            <v>-6.0170800000000003E-2</v>
          </cell>
          <cell r="J9076">
            <v>-2.4621400000000002E-2</v>
          </cell>
          <cell r="K9076">
            <v>0</v>
          </cell>
          <cell r="L9076">
            <v>2.4621400000000002E-2</v>
          </cell>
          <cell r="M9076">
            <v>6.0170800000000003E-2</v>
          </cell>
          <cell r="N9076">
            <v>6.0170800000000003E-2</v>
          </cell>
          <cell r="O9076">
            <v>10835</v>
          </cell>
        </row>
        <row r="9077">
          <cell r="A9077" t="str">
            <v>Residential</v>
          </cell>
          <cell r="B9077">
            <v>4</v>
          </cell>
          <cell r="C9077" t="str">
            <v>All</v>
          </cell>
          <cell r="D9077" t="str">
            <v>Switch</v>
          </cell>
          <cell r="E9077" t="str">
            <v>Enrollment Date Quintile: Latest</v>
          </cell>
          <cell r="F9077">
            <v>66.777600000000007</v>
          </cell>
          <cell r="G9077">
            <v>0.61056659999999996</v>
          </cell>
          <cell r="H9077">
            <v>0.61203560000000001</v>
          </cell>
          <cell r="I9077">
            <v>-6.1999600000000002E-2</v>
          </cell>
          <cell r="J9077">
            <v>-2.5369699999999999E-2</v>
          </cell>
          <cell r="K9077">
            <v>0</v>
          </cell>
          <cell r="L9077">
            <v>2.5369699999999999E-2</v>
          </cell>
          <cell r="M9077">
            <v>6.1999600000000002E-2</v>
          </cell>
          <cell r="N9077">
            <v>6.1999600000000002E-2</v>
          </cell>
          <cell r="O9077">
            <v>10835</v>
          </cell>
        </row>
        <row r="9078">
          <cell r="A9078" t="str">
            <v>Residential</v>
          </cell>
          <cell r="B9078">
            <v>5</v>
          </cell>
          <cell r="C9078" t="str">
            <v>All</v>
          </cell>
          <cell r="D9078" t="str">
            <v>Switch</v>
          </cell>
          <cell r="E9078" t="str">
            <v>Enrollment Date Quintile: Latest</v>
          </cell>
          <cell r="F9078">
            <v>65.488100000000003</v>
          </cell>
          <cell r="G9078">
            <v>0.56919799999999998</v>
          </cell>
          <cell r="H9078">
            <v>0.5761619</v>
          </cell>
          <cell r="I9078">
            <v>-6.0334600000000002E-2</v>
          </cell>
          <cell r="J9078">
            <v>-2.4688399999999999E-2</v>
          </cell>
          <cell r="K9078">
            <v>0</v>
          </cell>
          <cell r="L9078">
            <v>2.4688399999999999E-2</v>
          </cell>
          <cell r="M9078">
            <v>6.0334600000000002E-2</v>
          </cell>
          <cell r="N9078">
            <v>6.0334600000000002E-2</v>
          </cell>
          <cell r="O9078">
            <v>10835</v>
          </cell>
        </row>
        <row r="9079">
          <cell r="A9079" t="str">
            <v>Residential</v>
          </cell>
          <cell r="B9079">
            <v>6</v>
          </cell>
          <cell r="C9079" t="str">
            <v>All</v>
          </cell>
          <cell r="D9079" t="str">
            <v>Switch</v>
          </cell>
          <cell r="E9079" t="str">
            <v>Enrollment Date Quintile: Latest</v>
          </cell>
          <cell r="F9079">
            <v>64.759</v>
          </cell>
          <cell r="G9079">
            <v>0.62048890000000001</v>
          </cell>
          <cell r="H9079">
            <v>0.6406693</v>
          </cell>
          <cell r="I9079">
            <v>-5.99458E-2</v>
          </cell>
          <cell r="J9079">
            <v>-2.45293E-2</v>
          </cell>
          <cell r="K9079">
            <v>0</v>
          </cell>
          <cell r="L9079">
            <v>2.45293E-2</v>
          </cell>
          <cell r="M9079">
            <v>5.99458E-2</v>
          </cell>
          <cell r="N9079">
            <v>5.99458E-2</v>
          </cell>
          <cell r="O9079">
            <v>10835</v>
          </cell>
        </row>
        <row r="9080">
          <cell r="A9080" t="str">
            <v>Residential</v>
          </cell>
          <cell r="B9080">
            <v>7</v>
          </cell>
          <cell r="C9080" t="str">
            <v>All</v>
          </cell>
          <cell r="D9080" t="str">
            <v>Switch</v>
          </cell>
          <cell r="E9080" t="str">
            <v>Enrollment Date Quintile: Latest</v>
          </cell>
          <cell r="F9080">
            <v>63.550400000000003</v>
          </cell>
          <cell r="G9080">
            <v>0.77727889999999999</v>
          </cell>
          <cell r="H9080">
            <v>0.80216529999999997</v>
          </cell>
          <cell r="I9080">
            <v>-6.0059300000000003E-2</v>
          </cell>
          <cell r="J9080">
            <v>-2.4575799999999998E-2</v>
          </cell>
          <cell r="K9080">
            <v>0</v>
          </cell>
          <cell r="L9080">
            <v>2.4575799999999998E-2</v>
          </cell>
          <cell r="M9080">
            <v>6.0059300000000003E-2</v>
          </cell>
          <cell r="N9080">
            <v>6.0059300000000003E-2</v>
          </cell>
          <cell r="O9080">
            <v>10835</v>
          </cell>
        </row>
        <row r="9081">
          <cell r="A9081" t="str">
            <v>Residential</v>
          </cell>
          <cell r="B9081">
            <v>8</v>
          </cell>
          <cell r="C9081" t="str">
            <v>All</v>
          </cell>
          <cell r="D9081" t="str">
            <v>Switch</v>
          </cell>
          <cell r="E9081" t="str">
            <v>Enrollment Date Quintile: Latest</v>
          </cell>
          <cell r="F9081">
            <v>64.396100000000004</v>
          </cell>
          <cell r="G9081">
            <v>0.88958530000000002</v>
          </cell>
          <cell r="H9081">
            <v>0.88396680000000005</v>
          </cell>
          <cell r="I9081">
            <v>-6.0612800000000001E-2</v>
          </cell>
          <cell r="J9081">
            <v>-2.4802299999999999E-2</v>
          </cell>
          <cell r="K9081">
            <v>0</v>
          </cell>
          <cell r="L9081">
            <v>2.4802299999999999E-2</v>
          </cell>
          <cell r="M9081">
            <v>6.0612800000000001E-2</v>
          </cell>
          <cell r="N9081">
            <v>6.0612800000000001E-2</v>
          </cell>
          <cell r="O9081">
            <v>10835</v>
          </cell>
        </row>
        <row r="9082">
          <cell r="A9082" t="str">
            <v>Residential</v>
          </cell>
          <cell r="B9082">
            <v>9</v>
          </cell>
          <cell r="C9082" t="str">
            <v>All</v>
          </cell>
          <cell r="D9082" t="str">
            <v>Switch</v>
          </cell>
          <cell r="E9082" t="str">
            <v>Enrollment Date Quintile: Latest</v>
          </cell>
          <cell r="F9082">
            <v>68.436199999999999</v>
          </cell>
          <cell r="G9082">
            <v>0.86881280000000005</v>
          </cell>
          <cell r="H9082">
            <v>0.83164289999999996</v>
          </cell>
          <cell r="I9082">
            <v>-6.1383E-2</v>
          </cell>
          <cell r="J9082">
            <v>-2.5117400000000002E-2</v>
          </cell>
          <cell r="K9082">
            <v>0</v>
          </cell>
          <cell r="L9082">
            <v>2.5117400000000002E-2</v>
          </cell>
          <cell r="M9082">
            <v>6.1383E-2</v>
          </cell>
          <cell r="N9082">
            <v>6.1383E-2</v>
          </cell>
          <cell r="O9082">
            <v>10835</v>
          </cell>
        </row>
        <row r="9083">
          <cell r="A9083" t="str">
            <v>Residential</v>
          </cell>
          <cell r="B9083">
            <v>10</v>
          </cell>
          <cell r="C9083" t="str">
            <v>All</v>
          </cell>
          <cell r="D9083" t="str">
            <v>Switch</v>
          </cell>
          <cell r="E9083" t="str">
            <v>Enrollment Date Quintile: Latest</v>
          </cell>
          <cell r="F9083">
            <v>73.391099999999994</v>
          </cell>
          <cell r="G9083">
            <v>0.83719250000000001</v>
          </cell>
          <cell r="H9083">
            <v>0.85250820000000005</v>
          </cell>
          <cell r="I9083">
            <v>-6.23323E-2</v>
          </cell>
          <cell r="J9083">
            <v>-2.5505900000000001E-2</v>
          </cell>
          <cell r="K9083">
            <v>0</v>
          </cell>
          <cell r="L9083">
            <v>2.5505900000000001E-2</v>
          </cell>
          <cell r="M9083">
            <v>6.23323E-2</v>
          </cell>
          <cell r="N9083">
            <v>6.23323E-2</v>
          </cell>
          <cell r="O9083">
            <v>10835</v>
          </cell>
        </row>
        <row r="9084">
          <cell r="A9084" t="str">
            <v>Residential</v>
          </cell>
          <cell r="B9084">
            <v>11</v>
          </cell>
          <cell r="C9084" t="str">
            <v>All</v>
          </cell>
          <cell r="D9084" t="str">
            <v>Switch</v>
          </cell>
          <cell r="E9084" t="str">
            <v>Enrollment Date Quintile: Latest</v>
          </cell>
          <cell r="F9084">
            <v>78.187399999999997</v>
          </cell>
          <cell r="G9084">
            <v>0.84588649999999999</v>
          </cell>
          <cell r="H9084">
            <v>0.85638009999999998</v>
          </cell>
          <cell r="I9084">
            <v>-6.2832200000000005E-2</v>
          </cell>
          <cell r="J9084">
            <v>-2.5710400000000001E-2</v>
          </cell>
          <cell r="K9084">
            <v>0</v>
          </cell>
          <cell r="L9084">
            <v>2.5710400000000001E-2</v>
          </cell>
          <cell r="M9084">
            <v>6.2832200000000005E-2</v>
          </cell>
          <cell r="N9084">
            <v>6.2832200000000005E-2</v>
          </cell>
          <cell r="O9084">
            <v>10835</v>
          </cell>
        </row>
        <row r="9085">
          <cell r="A9085" t="str">
            <v>Residential</v>
          </cell>
          <cell r="B9085">
            <v>12</v>
          </cell>
          <cell r="C9085" t="str">
            <v>All</v>
          </cell>
          <cell r="D9085" t="str">
            <v>Switch</v>
          </cell>
          <cell r="E9085" t="str">
            <v>Enrollment Date Quintile: Latest</v>
          </cell>
          <cell r="F9085">
            <v>82.894999999999996</v>
          </cell>
          <cell r="G9085">
            <v>0.97951480000000002</v>
          </cell>
          <cell r="H9085">
            <v>0.94167909999999999</v>
          </cell>
          <cell r="I9085">
            <v>-6.3903600000000005E-2</v>
          </cell>
          <cell r="J9085">
            <v>-2.6148899999999999E-2</v>
          </cell>
          <cell r="K9085">
            <v>0</v>
          </cell>
          <cell r="L9085">
            <v>2.6148899999999999E-2</v>
          </cell>
          <cell r="M9085">
            <v>6.3903600000000005E-2</v>
          </cell>
          <cell r="N9085">
            <v>6.3903600000000005E-2</v>
          </cell>
          <cell r="O9085">
            <v>10835</v>
          </cell>
        </row>
        <row r="9086">
          <cell r="A9086" t="str">
            <v>Residential</v>
          </cell>
          <cell r="B9086">
            <v>13</v>
          </cell>
          <cell r="C9086" t="str">
            <v>All</v>
          </cell>
          <cell r="D9086" t="str">
            <v>Switch</v>
          </cell>
          <cell r="E9086" t="str">
            <v>Enrollment Date Quintile: Latest</v>
          </cell>
          <cell r="F9086">
            <v>86.421999999999997</v>
          </cell>
          <cell r="G9086">
            <v>1.1456109999999999</v>
          </cell>
          <cell r="H9086">
            <v>1.099075</v>
          </cell>
          <cell r="I9086">
            <v>-6.5639900000000001E-2</v>
          </cell>
          <cell r="J9086">
            <v>-2.6859299999999999E-2</v>
          </cell>
          <cell r="K9086">
            <v>0</v>
          </cell>
          <cell r="L9086">
            <v>2.6859299999999999E-2</v>
          </cell>
          <cell r="M9086">
            <v>6.5639900000000001E-2</v>
          </cell>
          <cell r="N9086">
            <v>6.5639900000000001E-2</v>
          </cell>
          <cell r="O9086">
            <v>10835</v>
          </cell>
        </row>
        <row r="9087">
          <cell r="A9087" t="str">
            <v>Residential</v>
          </cell>
          <cell r="B9087">
            <v>14</v>
          </cell>
          <cell r="C9087" t="str">
            <v>All</v>
          </cell>
          <cell r="D9087" t="str">
            <v>Switch</v>
          </cell>
          <cell r="E9087" t="str">
            <v>Enrollment Date Quintile: Latest</v>
          </cell>
          <cell r="F9087">
            <v>90.179100000000005</v>
          </cell>
          <cell r="G9087">
            <v>1.3932530000000001</v>
          </cell>
          <cell r="H9087">
            <v>1.382873</v>
          </cell>
          <cell r="I9087">
            <v>-7.1673299999999995E-2</v>
          </cell>
          <cell r="J9087">
            <v>-2.9328099999999999E-2</v>
          </cell>
          <cell r="K9087">
            <v>0</v>
          </cell>
          <cell r="L9087">
            <v>2.9328099999999999E-2</v>
          </cell>
          <cell r="M9087">
            <v>7.1673299999999995E-2</v>
          </cell>
          <cell r="N9087">
            <v>7.1673299999999995E-2</v>
          </cell>
          <cell r="O9087">
            <v>10835</v>
          </cell>
        </row>
        <row r="9088">
          <cell r="A9088" t="str">
            <v>Residential</v>
          </cell>
          <cell r="B9088">
            <v>15</v>
          </cell>
          <cell r="C9088" t="str">
            <v>All</v>
          </cell>
          <cell r="D9088" t="str">
            <v>Switch</v>
          </cell>
          <cell r="E9088" t="str">
            <v>Enrollment Date Quintile: Latest</v>
          </cell>
          <cell r="F9088">
            <v>93.410200000000003</v>
          </cell>
          <cell r="G9088">
            <v>1.735954</v>
          </cell>
          <cell r="H9088">
            <v>1.8202119999999999</v>
          </cell>
          <cell r="I9088">
            <v>-8.0157300000000001E-2</v>
          </cell>
          <cell r="J9088">
            <v>-3.2799700000000001E-2</v>
          </cell>
          <cell r="K9088">
            <v>0</v>
          </cell>
          <cell r="L9088">
            <v>3.2799700000000001E-2</v>
          </cell>
          <cell r="M9088">
            <v>8.0157300000000001E-2</v>
          </cell>
          <cell r="N9088">
            <v>8.0157300000000001E-2</v>
          </cell>
          <cell r="O9088">
            <v>10835</v>
          </cell>
        </row>
        <row r="9089">
          <cell r="A9089" t="str">
            <v>Residential</v>
          </cell>
          <cell r="B9089">
            <v>16</v>
          </cell>
          <cell r="C9089" t="str">
            <v>All</v>
          </cell>
          <cell r="D9089" t="str">
            <v>Switch</v>
          </cell>
          <cell r="E9089" t="str">
            <v>Enrollment Date Quintile: Latest</v>
          </cell>
          <cell r="F9089">
            <v>95.3934</v>
          </cell>
          <cell r="G9089">
            <v>2.0947979999999999</v>
          </cell>
          <cell r="H9089">
            <v>1.8446419999999999</v>
          </cell>
          <cell r="I9089">
            <v>-8.9668899999999996E-2</v>
          </cell>
          <cell r="J9089">
            <v>-3.6691799999999997E-2</v>
          </cell>
          <cell r="K9089">
            <v>0</v>
          </cell>
          <cell r="L9089">
            <v>3.6691799999999997E-2</v>
          </cell>
          <cell r="M9089">
            <v>8.9668899999999996E-2</v>
          </cell>
          <cell r="N9089">
            <v>8.9668899999999996E-2</v>
          </cell>
          <cell r="O9089">
            <v>10835</v>
          </cell>
        </row>
        <row r="9090">
          <cell r="A9090" t="str">
            <v>Residential</v>
          </cell>
          <cell r="B9090">
            <v>17</v>
          </cell>
          <cell r="C9090" t="str">
            <v>All</v>
          </cell>
          <cell r="D9090" t="str">
            <v>Switch</v>
          </cell>
          <cell r="E9090" t="str">
            <v>Enrollment Date Quintile: Latest</v>
          </cell>
          <cell r="F9090">
            <v>96.409199999999998</v>
          </cell>
          <cell r="G9090">
            <v>2.288116</v>
          </cell>
          <cell r="H9090">
            <v>1.8884380000000001</v>
          </cell>
          <cell r="I9090">
            <v>-8.5555400000000004E-2</v>
          </cell>
          <cell r="J9090">
            <v>-3.5008600000000001E-2</v>
          </cell>
          <cell r="K9090">
            <v>0</v>
          </cell>
          <cell r="L9090">
            <v>3.5008600000000001E-2</v>
          </cell>
          <cell r="M9090">
            <v>8.5555400000000004E-2</v>
          </cell>
          <cell r="N9090">
            <v>8.5555400000000004E-2</v>
          </cell>
          <cell r="O9090">
            <v>10835</v>
          </cell>
        </row>
        <row r="9091">
          <cell r="A9091" t="str">
            <v>Residential</v>
          </cell>
          <cell r="B9091">
            <v>18</v>
          </cell>
          <cell r="C9091" t="str">
            <v>All</v>
          </cell>
          <cell r="D9091" t="str">
            <v>Switch</v>
          </cell>
          <cell r="E9091" t="str">
            <v>Enrollment Date Quintile: Latest</v>
          </cell>
          <cell r="F9091">
            <v>95.891499999999994</v>
          </cell>
          <cell r="G9091">
            <v>2.5023080000000002</v>
          </cell>
          <cell r="H9091">
            <v>2.0662229999999999</v>
          </cell>
          <cell r="I9091">
            <v>-8.0640400000000001E-2</v>
          </cell>
          <cell r="J9091">
            <v>-3.2997400000000003E-2</v>
          </cell>
          <cell r="K9091">
            <v>0</v>
          </cell>
          <cell r="L9091">
            <v>3.2997400000000003E-2</v>
          </cell>
          <cell r="M9091">
            <v>8.0640400000000001E-2</v>
          </cell>
          <cell r="N9091">
            <v>8.0640400000000001E-2</v>
          </cell>
          <cell r="O9091">
            <v>10835</v>
          </cell>
        </row>
        <row r="9092">
          <cell r="A9092" t="str">
            <v>Residential</v>
          </cell>
          <cell r="B9092">
            <v>19</v>
          </cell>
          <cell r="C9092" t="str">
            <v>All</v>
          </cell>
          <cell r="D9092" t="str">
            <v>Switch</v>
          </cell>
          <cell r="E9092" t="str">
            <v>Enrollment Date Quintile: Latest</v>
          </cell>
          <cell r="F9092">
            <v>94.109700000000004</v>
          </cell>
          <cell r="G9092">
            <v>2.3554750000000002</v>
          </cell>
          <cell r="H9092">
            <v>2.071345</v>
          </cell>
          <cell r="I9092">
            <v>-8.3218899999999998E-2</v>
          </cell>
          <cell r="J9092">
            <v>-3.4052499999999999E-2</v>
          </cell>
          <cell r="K9092">
            <v>0</v>
          </cell>
          <cell r="L9092">
            <v>3.4052499999999999E-2</v>
          </cell>
          <cell r="M9092">
            <v>8.3218899999999998E-2</v>
          </cell>
          <cell r="N9092">
            <v>8.3218899999999998E-2</v>
          </cell>
          <cell r="O9092">
            <v>10835</v>
          </cell>
        </row>
        <row r="9093">
          <cell r="A9093" t="str">
            <v>Residential</v>
          </cell>
          <cell r="B9093">
            <v>20</v>
          </cell>
          <cell r="C9093" t="str">
            <v>All</v>
          </cell>
          <cell r="D9093" t="str">
            <v>Switch</v>
          </cell>
          <cell r="E9093" t="str">
            <v>Enrollment Date Quintile: Latest</v>
          </cell>
          <cell r="F9093">
            <v>90.731999999999999</v>
          </cell>
          <cell r="G9093">
            <v>2.173762</v>
          </cell>
          <cell r="H9093">
            <v>2.4376419999999999</v>
          </cell>
          <cell r="I9093">
            <v>-7.6634300000000002E-2</v>
          </cell>
          <cell r="J9093">
            <v>-3.1358200000000003E-2</v>
          </cell>
          <cell r="K9093">
            <v>0</v>
          </cell>
          <cell r="L9093">
            <v>3.1358200000000003E-2</v>
          </cell>
          <cell r="M9093">
            <v>7.6634300000000002E-2</v>
          </cell>
          <cell r="N9093">
            <v>7.6634300000000002E-2</v>
          </cell>
          <cell r="O9093">
            <v>10835</v>
          </cell>
        </row>
        <row r="9094">
          <cell r="A9094" t="str">
            <v>Residential</v>
          </cell>
          <cell r="B9094">
            <v>21</v>
          </cell>
          <cell r="C9094" t="str">
            <v>All</v>
          </cell>
          <cell r="D9094" t="str">
            <v>Switch</v>
          </cell>
          <cell r="E9094" t="str">
            <v>Enrollment Date Quintile: Latest</v>
          </cell>
          <cell r="F9094">
            <v>86.082899999999995</v>
          </cell>
          <cell r="G9094">
            <v>2.0047169999999999</v>
          </cell>
          <cell r="H9094">
            <v>2.2087210000000002</v>
          </cell>
          <cell r="I9094">
            <v>-7.2679300000000002E-2</v>
          </cell>
          <cell r="J9094">
            <v>-2.97398E-2</v>
          </cell>
          <cell r="K9094">
            <v>0</v>
          </cell>
          <cell r="L9094">
            <v>2.97398E-2</v>
          </cell>
          <cell r="M9094">
            <v>7.2679300000000002E-2</v>
          </cell>
          <cell r="N9094">
            <v>7.2679300000000002E-2</v>
          </cell>
          <cell r="O9094">
            <v>10835</v>
          </cell>
        </row>
        <row r="9095">
          <cell r="A9095" t="str">
            <v>Residential</v>
          </cell>
          <cell r="B9095">
            <v>22</v>
          </cell>
          <cell r="C9095" t="str">
            <v>All</v>
          </cell>
          <cell r="D9095" t="str">
            <v>Switch</v>
          </cell>
          <cell r="E9095" t="str">
            <v>Enrollment Date Quintile: Latest</v>
          </cell>
          <cell r="F9095">
            <v>83.128399999999999</v>
          </cell>
          <cell r="G9095">
            <v>1.6430910000000001</v>
          </cell>
          <cell r="H9095">
            <v>1.888719</v>
          </cell>
          <cell r="I9095">
            <v>-7.0376599999999997E-2</v>
          </cell>
          <cell r="J9095">
            <v>-2.87975E-2</v>
          </cell>
          <cell r="K9095">
            <v>0</v>
          </cell>
          <cell r="L9095">
            <v>2.87975E-2</v>
          </cell>
          <cell r="M9095">
            <v>7.0376599999999997E-2</v>
          </cell>
          <cell r="N9095">
            <v>7.0376599999999997E-2</v>
          </cell>
          <cell r="O9095">
            <v>10835</v>
          </cell>
        </row>
        <row r="9096">
          <cell r="A9096" t="str">
            <v>Residential</v>
          </cell>
          <cell r="B9096">
            <v>23</v>
          </cell>
          <cell r="C9096" t="str">
            <v>All</v>
          </cell>
          <cell r="D9096" t="str">
            <v>Switch</v>
          </cell>
          <cell r="E9096" t="str">
            <v>Enrollment Date Quintile: Latest</v>
          </cell>
          <cell r="F9096">
            <v>79.688999999999993</v>
          </cell>
          <cell r="G9096">
            <v>1.3072950000000001</v>
          </cell>
          <cell r="H9096">
            <v>1.334571</v>
          </cell>
          <cell r="I9096">
            <v>-6.8262100000000006E-2</v>
          </cell>
          <cell r="J9096">
            <v>-2.79323E-2</v>
          </cell>
          <cell r="K9096">
            <v>0</v>
          </cell>
          <cell r="L9096">
            <v>2.79323E-2</v>
          </cell>
          <cell r="M9096">
            <v>6.8262100000000006E-2</v>
          </cell>
          <cell r="N9096">
            <v>6.8262100000000006E-2</v>
          </cell>
          <cell r="O9096">
            <v>10835</v>
          </cell>
        </row>
        <row r="9097">
          <cell r="A9097" t="str">
            <v>Residential</v>
          </cell>
          <cell r="B9097">
            <v>24</v>
          </cell>
          <cell r="C9097" t="str">
            <v>All</v>
          </cell>
          <cell r="D9097" t="str">
            <v>Switch</v>
          </cell>
          <cell r="E9097" t="str">
            <v>Enrollment Date Quintile: Latest</v>
          </cell>
          <cell r="F9097">
            <v>77.509299999999996</v>
          </cell>
          <cell r="G9097">
            <v>0.99308099999999999</v>
          </cell>
          <cell r="H9097">
            <v>1.042062</v>
          </cell>
          <cell r="I9097">
            <v>-6.5147899999999995E-2</v>
          </cell>
          <cell r="J9097">
            <v>-2.6658000000000001E-2</v>
          </cell>
          <cell r="K9097">
            <v>0</v>
          </cell>
          <cell r="L9097">
            <v>2.6658000000000001E-2</v>
          </cell>
          <cell r="M9097">
            <v>6.5147899999999995E-2</v>
          </cell>
          <cell r="N9097">
            <v>6.5147899999999995E-2</v>
          </cell>
          <cell r="O9097">
            <v>10835</v>
          </cell>
        </row>
        <row r="9098">
          <cell r="A9098" t="str">
            <v>Residential</v>
          </cell>
          <cell r="B9098">
            <v>1</v>
          </cell>
          <cell r="C9098" t="str">
            <v>All</v>
          </cell>
          <cell r="D9098" t="str">
            <v>Switch</v>
          </cell>
          <cell r="E9098" t="str">
            <v>Enrollment Date Quintile: Middle</v>
          </cell>
          <cell r="F9098">
            <v>67.920400000000001</v>
          </cell>
          <cell r="G9098">
            <v>0.68996979999999997</v>
          </cell>
          <cell r="H9098">
            <v>0.76038890000000003</v>
          </cell>
          <cell r="I9098">
            <v>-4.1817300000000002E-2</v>
          </cell>
          <cell r="J9098">
            <v>-1.7111299999999999E-2</v>
          </cell>
          <cell r="K9098">
            <v>0</v>
          </cell>
          <cell r="L9098">
            <v>1.7111299999999999E-2</v>
          </cell>
          <cell r="M9098">
            <v>4.1817300000000002E-2</v>
          </cell>
          <cell r="N9098">
            <v>4.1817300000000002E-2</v>
          </cell>
          <cell r="O9098">
            <v>21709</v>
          </cell>
        </row>
        <row r="9099">
          <cell r="A9099" t="str">
            <v>Residential</v>
          </cell>
          <cell r="B9099">
            <v>2</v>
          </cell>
          <cell r="C9099" t="str">
            <v>All</v>
          </cell>
          <cell r="D9099" t="str">
            <v>Switch</v>
          </cell>
          <cell r="E9099" t="str">
            <v>Enrollment Date Quintile: Middle</v>
          </cell>
          <cell r="F9099">
            <v>66.268100000000004</v>
          </cell>
          <cell r="G9099">
            <v>0.60876260000000004</v>
          </cell>
          <cell r="H9099">
            <v>0.65773219999999999</v>
          </cell>
          <cell r="I9099">
            <v>-4.1349299999999999E-2</v>
          </cell>
          <cell r="J9099">
            <v>-1.6919799999999999E-2</v>
          </cell>
          <cell r="K9099">
            <v>0</v>
          </cell>
          <cell r="L9099">
            <v>1.6919799999999999E-2</v>
          </cell>
          <cell r="M9099">
            <v>4.1349299999999999E-2</v>
          </cell>
          <cell r="N9099">
            <v>4.1349299999999999E-2</v>
          </cell>
          <cell r="O9099">
            <v>21709</v>
          </cell>
        </row>
        <row r="9100">
          <cell r="A9100" t="str">
            <v>Residential</v>
          </cell>
          <cell r="B9100">
            <v>3</v>
          </cell>
          <cell r="C9100" t="str">
            <v>All</v>
          </cell>
          <cell r="D9100" t="str">
            <v>Switch</v>
          </cell>
          <cell r="E9100" t="str">
            <v>Enrollment Date Quintile: Middle</v>
          </cell>
          <cell r="F9100">
            <v>64.881200000000007</v>
          </cell>
          <cell r="G9100">
            <v>0.5560718</v>
          </cell>
          <cell r="H9100">
            <v>0.57219640000000005</v>
          </cell>
          <cell r="I9100">
            <v>-4.10494E-2</v>
          </cell>
          <cell r="J9100">
            <v>-1.6797099999999999E-2</v>
          </cell>
          <cell r="K9100">
            <v>0</v>
          </cell>
          <cell r="L9100">
            <v>1.6797099999999999E-2</v>
          </cell>
          <cell r="M9100">
            <v>4.10494E-2</v>
          </cell>
          <cell r="N9100">
            <v>4.10494E-2</v>
          </cell>
          <cell r="O9100">
            <v>21709</v>
          </cell>
        </row>
        <row r="9101">
          <cell r="A9101" t="str">
            <v>Residential</v>
          </cell>
          <cell r="B9101">
            <v>4</v>
          </cell>
          <cell r="C9101" t="str">
            <v>All</v>
          </cell>
          <cell r="D9101" t="str">
            <v>Switch</v>
          </cell>
          <cell r="E9101" t="str">
            <v>Enrollment Date Quintile: Middle</v>
          </cell>
          <cell r="F9101">
            <v>64.244799999999998</v>
          </cell>
          <cell r="G9101">
            <v>0.55220670000000005</v>
          </cell>
          <cell r="H9101">
            <v>0.55333200000000005</v>
          </cell>
          <cell r="I9101">
            <v>-4.09418E-2</v>
          </cell>
          <cell r="J9101">
            <v>-1.67531E-2</v>
          </cell>
          <cell r="K9101">
            <v>0</v>
          </cell>
          <cell r="L9101">
            <v>1.67531E-2</v>
          </cell>
          <cell r="M9101">
            <v>4.09418E-2</v>
          </cell>
          <cell r="N9101">
            <v>4.09418E-2</v>
          </cell>
          <cell r="O9101">
            <v>21709</v>
          </cell>
        </row>
        <row r="9102">
          <cell r="A9102" t="str">
            <v>Residential</v>
          </cell>
          <cell r="B9102">
            <v>5</v>
          </cell>
          <cell r="C9102" t="str">
            <v>All</v>
          </cell>
          <cell r="D9102" t="str">
            <v>Switch</v>
          </cell>
          <cell r="E9102" t="str">
            <v>Enrollment Date Quintile: Middle</v>
          </cell>
          <cell r="F9102">
            <v>63.608600000000003</v>
          </cell>
          <cell r="G9102">
            <v>0.54456749999999998</v>
          </cell>
          <cell r="H9102">
            <v>0.560338</v>
          </cell>
          <cell r="I9102">
            <v>-4.0904099999999999E-2</v>
          </cell>
          <cell r="J9102">
            <v>-1.6737599999999998E-2</v>
          </cell>
          <cell r="K9102">
            <v>0</v>
          </cell>
          <cell r="L9102">
            <v>1.6737599999999998E-2</v>
          </cell>
          <cell r="M9102">
            <v>4.0904099999999999E-2</v>
          </cell>
          <cell r="N9102">
            <v>4.0904099999999999E-2</v>
          </cell>
          <cell r="O9102">
            <v>21709</v>
          </cell>
        </row>
        <row r="9103">
          <cell r="A9103" t="str">
            <v>Residential</v>
          </cell>
          <cell r="B9103">
            <v>6</v>
          </cell>
          <cell r="C9103" t="str">
            <v>All</v>
          </cell>
          <cell r="D9103" t="str">
            <v>Switch</v>
          </cell>
          <cell r="E9103" t="str">
            <v>Enrollment Date Quintile: Middle</v>
          </cell>
          <cell r="F9103">
            <v>63.039200000000001</v>
          </cell>
          <cell r="G9103">
            <v>0.60027969999999997</v>
          </cell>
          <cell r="H9103">
            <v>0.64049049999999996</v>
          </cell>
          <cell r="I9103">
            <v>-4.1014700000000001E-2</v>
          </cell>
          <cell r="J9103">
            <v>-1.67829E-2</v>
          </cell>
          <cell r="K9103">
            <v>0</v>
          </cell>
          <cell r="L9103">
            <v>1.67829E-2</v>
          </cell>
          <cell r="M9103">
            <v>4.1014700000000001E-2</v>
          </cell>
          <cell r="N9103">
            <v>4.1014700000000001E-2</v>
          </cell>
          <cell r="O9103">
            <v>21709</v>
          </cell>
        </row>
        <row r="9104">
          <cell r="A9104" t="str">
            <v>Residential</v>
          </cell>
          <cell r="B9104">
            <v>7</v>
          </cell>
          <cell r="C9104" t="str">
            <v>All</v>
          </cell>
          <cell r="D9104" t="str">
            <v>Switch</v>
          </cell>
          <cell r="E9104" t="str">
            <v>Enrollment Date Quintile: Middle</v>
          </cell>
          <cell r="F9104">
            <v>62.259300000000003</v>
          </cell>
          <cell r="G9104">
            <v>0.72530260000000002</v>
          </cell>
          <cell r="H9104">
            <v>0.74440649999999997</v>
          </cell>
          <cell r="I9104">
            <v>-4.1143199999999998E-2</v>
          </cell>
          <cell r="J9104">
            <v>-1.68355E-2</v>
          </cell>
          <cell r="K9104">
            <v>0</v>
          </cell>
          <cell r="L9104">
            <v>1.68355E-2</v>
          </cell>
          <cell r="M9104">
            <v>4.1143199999999998E-2</v>
          </cell>
          <cell r="N9104">
            <v>4.1143199999999998E-2</v>
          </cell>
          <cell r="O9104">
            <v>21709</v>
          </cell>
        </row>
        <row r="9105">
          <cell r="A9105" t="str">
            <v>Residential</v>
          </cell>
          <cell r="B9105">
            <v>8</v>
          </cell>
          <cell r="C9105" t="str">
            <v>All</v>
          </cell>
          <cell r="D9105" t="str">
            <v>Switch</v>
          </cell>
          <cell r="E9105" t="str">
            <v>Enrollment Date Quintile: Middle</v>
          </cell>
          <cell r="F9105">
            <v>63.612000000000002</v>
          </cell>
          <cell r="G9105">
            <v>0.76739829999999998</v>
          </cell>
          <cell r="H9105">
            <v>0.77645399999999998</v>
          </cell>
          <cell r="I9105">
            <v>-4.1532399999999997E-2</v>
          </cell>
          <cell r="J9105">
            <v>-1.6994700000000001E-2</v>
          </cell>
          <cell r="K9105">
            <v>0</v>
          </cell>
          <cell r="L9105">
            <v>1.6994700000000001E-2</v>
          </cell>
          <cell r="M9105">
            <v>4.1532399999999997E-2</v>
          </cell>
          <cell r="N9105">
            <v>4.1532399999999997E-2</v>
          </cell>
          <cell r="O9105">
            <v>21709</v>
          </cell>
        </row>
        <row r="9106">
          <cell r="A9106" t="str">
            <v>Residential</v>
          </cell>
          <cell r="B9106">
            <v>9</v>
          </cell>
          <cell r="C9106" t="str">
            <v>All</v>
          </cell>
          <cell r="D9106" t="str">
            <v>Switch</v>
          </cell>
          <cell r="E9106" t="str">
            <v>Enrollment Date Quintile: Middle</v>
          </cell>
          <cell r="F9106">
            <v>68.632000000000005</v>
          </cell>
          <cell r="G9106">
            <v>0.71706979999999998</v>
          </cell>
          <cell r="H9106">
            <v>0.77268530000000002</v>
          </cell>
          <cell r="I9106">
            <v>-4.2167799999999998E-2</v>
          </cell>
          <cell r="J9106">
            <v>-1.7254700000000001E-2</v>
          </cell>
          <cell r="K9106">
            <v>0</v>
          </cell>
          <cell r="L9106">
            <v>1.7254700000000001E-2</v>
          </cell>
          <cell r="M9106">
            <v>4.2167799999999998E-2</v>
          </cell>
          <cell r="N9106">
            <v>4.2167799999999998E-2</v>
          </cell>
          <cell r="O9106">
            <v>21709</v>
          </cell>
        </row>
        <row r="9107">
          <cell r="A9107" t="str">
            <v>Residential</v>
          </cell>
          <cell r="B9107">
            <v>10</v>
          </cell>
          <cell r="C9107" t="str">
            <v>All</v>
          </cell>
          <cell r="D9107" t="str">
            <v>Switch</v>
          </cell>
          <cell r="E9107" t="str">
            <v>Enrollment Date Quintile: Middle</v>
          </cell>
          <cell r="F9107">
            <v>74.355900000000005</v>
          </cell>
          <cell r="G9107">
            <v>0.74376030000000004</v>
          </cell>
          <cell r="H9107">
            <v>0.80019739999999995</v>
          </cell>
          <cell r="I9107">
            <v>-4.2977599999999998E-2</v>
          </cell>
          <cell r="J9107">
            <v>-1.75861E-2</v>
          </cell>
          <cell r="K9107">
            <v>0</v>
          </cell>
          <cell r="L9107">
            <v>1.75861E-2</v>
          </cell>
          <cell r="M9107">
            <v>4.2977599999999998E-2</v>
          </cell>
          <cell r="N9107">
            <v>4.2977599999999998E-2</v>
          </cell>
          <cell r="O9107">
            <v>21709</v>
          </cell>
        </row>
        <row r="9108">
          <cell r="A9108" t="str">
            <v>Residential</v>
          </cell>
          <cell r="B9108">
            <v>11</v>
          </cell>
          <cell r="C9108" t="str">
            <v>All</v>
          </cell>
          <cell r="D9108" t="str">
            <v>Switch</v>
          </cell>
          <cell r="E9108" t="str">
            <v>Enrollment Date Quintile: Middle</v>
          </cell>
          <cell r="F9108">
            <v>79.401200000000003</v>
          </cell>
          <cell r="G9108">
            <v>0.79934830000000001</v>
          </cell>
          <cell r="H9108">
            <v>0.80889390000000005</v>
          </cell>
          <cell r="I9108">
            <v>-4.3090499999999997E-2</v>
          </cell>
          <cell r="J9108">
            <v>-1.76323E-2</v>
          </cell>
          <cell r="K9108">
            <v>0</v>
          </cell>
          <cell r="L9108">
            <v>1.76323E-2</v>
          </cell>
          <cell r="M9108">
            <v>4.3090499999999997E-2</v>
          </cell>
          <cell r="N9108">
            <v>4.3090499999999997E-2</v>
          </cell>
          <cell r="O9108">
            <v>21709</v>
          </cell>
        </row>
        <row r="9109">
          <cell r="A9109" t="str">
            <v>Residential</v>
          </cell>
          <cell r="B9109">
            <v>12</v>
          </cell>
          <cell r="C9109" t="str">
            <v>All</v>
          </cell>
          <cell r="D9109" t="str">
            <v>Switch</v>
          </cell>
          <cell r="E9109" t="str">
            <v>Enrollment Date Quintile: Middle</v>
          </cell>
          <cell r="F9109">
            <v>83.452600000000004</v>
          </cell>
          <cell r="G9109">
            <v>0.90364060000000002</v>
          </cell>
          <cell r="H9109">
            <v>0.87024559999999995</v>
          </cell>
          <cell r="I9109">
            <v>-4.3795599999999997E-2</v>
          </cell>
          <cell r="J9109">
            <v>-1.7920800000000001E-2</v>
          </cell>
          <cell r="K9109">
            <v>0</v>
          </cell>
          <cell r="L9109">
            <v>1.7920800000000001E-2</v>
          </cell>
          <cell r="M9109">
            <v>4.3795599999999997E-2</v>
          </cell>
          <cell r="N9109">
            <v>4.3795599999999997E-2</v>
          </cell>
          <cell r="O9109">
            <v>21709</v>
          </cell>
        </row>
        <row r="9110">
          <cell r="A9110" t="str">
            <v>Residential</v>
          </cell>
          <cell r="B9110">
            <v>13</v>
          </cell>
          <cell r="C9110" t="str">
            <v>All</v>
          </cell>
          <cell r="D9110" t="str">
            <v>Switch</v>
          </cell>
          <cell r="E9110" t="str">
            <v>Enrollment Date Quintile: Middle</v>
          </cell>
          <cell r="F9110">
            <v>86.682900000000004</v>
          </cell>
          <cell r="G9110">
            <v>1.0383819999999999</v>
          </cell>
          <cell r="H9110">
            <v>0.99924950000000001</v>
          </cell>
          <cell r="I9110">
            <v>-4.4697099999999997E-2</v>
          </cell>
          <cell r="J9110">
            <v>-1.8289699999999999E-2</v>
          </cell>
          <cell r="K9110">
            <v>0</v>
          </cell>
          <cell r="L9110">
            <v>1.8289699999999999E-2</v>
          </cell>
          <cell r="M9110">
            <v>4.4697099999999997E-2</v>
          </cell>
          <cell r="N9110">
            <v>4.4697099999999997E-2</v>
          </cell>
          <cell r="O9110">
            <v>21709</v>
          </cell>
        </row>
        <row r="9111">
          <cell r="A9111" t="str">
            <v>Residential</v>
          </cell>
          <cell r="B9111">
            <v>14</v>
          </cell>
          <cell r="C9111" t="str">
            <v>All</v>
          </cell>
          <cell r="D9111" t="str">
            <v>Switch</v>
          </cell>
          <cell r="E9111" t="str">
            <v>Enrollment Date Quintile: Middle</v>
          </cell>
          <cell r="F9111">
            <v>89.576800000000006</v>
          </cell>
          <cell r="G9111">
            <v>1.1836990000000001</v>
          </cell>
          <cell r="H9111">
            <v>1.1636230000000001</v>
          </cell>
          <cell r="I9111">
            <v>-4.5201100000000001E-2</v>
          </cell>
          <cell r="J9111">
            <v>-1.8495899999999999E-2</v>
          </cell>
          <cell r="K9111">
            <v>0</v>
          </cell>
          <cell r="L9111">
            <v>1.8495899999999999E-2</v>
          </cell>
          <cell r="M9111">
            <v>4.5201100000000001E-2</v>
          </cell>
          <cell r="N9111">
            <v>4.5201100000000001E-2</v>
          </cell>
          <cell r="O9111">
            <v>21709</v>
          </cell>
        </row>
        <row r="9112">
          <cell r="A9112" t="str">
            <v>Residential</v>
          </cell>
          <cell r="B9112">
            <v>15</v>
          </cell>
          <cell r="C9112" t="str">
            <v>All</v>
          </cell>
          <cell r="D9112" t="str">
            <v>Switch</v>
          </cell>
          <cell r="E9112" t="str">
            <v>Enrollment Date Quintile: Middle</v>
          </cell>
          <cell r="F9112">
            <v>92.263400000000004</v>
          </cell>
          <cell r="G9112">
            <v>1.408325</v>
          </cell>
          <cell r="H9112">
            <v>1.491382</v>
          </cell>
          <cell r="I9112">
            <v>-4.5748900000000002E-2</v>
          </cell>
          <cell r="J9112">
            <v>-1.87201E-2</v>
          </cell>
          <cell r="K9112">
            <v>0</v>
          </cell>
          <cell r="L9112">
            <v>1.87201E-2</v>
          </cell>
          <cell r="M9112">
            <v>4.5748900000000002E-2</v>
          </cell>
          <cell r="N9112">
            <v>4.5748900000000002E-2</v>
          </cell>
          <cell r="O9112">
            <v>21709</v>
          </cell>
        </row>
        <row r="9113">
          <cell r="A9113" t="str">
            <v>Residential</v>
          </cell>
          <cell r="B9113">
            <v>16</v>
          </cell>
          <cell r="C9113" t="str">
            <v>All</v>
          </cell>
          <cell r="D9113" t="str">
            <v>Switch</v>
          </cell>
          <cell r="E9113" t="str">
            <v>Enrollment Date Quintile: Middle</v>
          </cell>
          <cell r="F9113">
            <v>94.058899999999994</v>
          </cell>
          <cell r="G9113">
            <v>1.692242</v>
          </cell>
          <cell r="H9113">
            <v>1.618808</v>
          </cell>
          <cell r="I9113">
            <v>-4.72138E-2</v>
          </cell>
          <cell r="J9113">
            <v>-1.93195E-2</v>
          </cell>
          <cell r="K9113">
            <v>0</v>
          </cell>
          <cell r="L9113">
            <v>1.93195E-2</v>
          </cell>
          <cell r="M9113">
            <v>4.72138E-2</v>
          </cell>
          <cell r="N9113">
            <v>4.72138E-2</v>
          </cell>
          <cell r="O9113">
            <v>21709</v>
          </cell>
        </row>
        <row r="9114">
          <cell r="A9114" t="str">
            <v>Residential</v>
          </cell>
          <cell r="B9114">
            <v>17</v>
          </cell>
          <cell r="C9114" t="str">
            <v>All</v>
          </cell>
          <cell r="D9114" t="str">
            <v>Switch</v>
          </cell>
          <cell r="E9114" t="str">
            <v>Enrollment Date Quintile: Middle</v>
          </cell>
          <cell r="F9114">
            <v>94.745199999999997</v>
          </cell>
          <cell r="G9114">
            <v>1.994923</v>
          </cell>
          <cell r="H9114">
            <v>1.7210490000000001</v>
          </cell>
          <cell r="I9114">
            <v>-4.8441600000000001E-2</v>
          </cell>
          <cell r="J9114">
            <v>-1.98219E-2</v>
          </cell>
          <cell r="K9114">
            <v>0</v>
          </cell>
          <cell r="L9114">
            <v>1.98219E-2</v>
          </cell>
          <cell r="M9114">
            <v>4.8441600000000001E-2</v>
          </cell>
          <cell r="N9114">
            <v>4.8441600000000001E-2</v>
          </cell>
          <cell r="O9114">
            <v>21709</v>
          </cell>
        </row>
        <row r="9115">
          <cell r="A9115" t="str">
            <v>Residential</v>
          </cell>
          <cell r="B9115">
            <v>18</v>
          </cell>
          <cell r="C9115" t="str">
            <v>All</v>
          </cell>
          <cell r="D9115" t="str">
            <v>Switch</v>
          </cell>
          <cell r="E9115" t="str">
            <v>Enrollment Date Quintile: Middle</v>
          </cell>
          <cell r="F9115">
            <v>93.892099999999999</v>
          </cell>
          <cell r="G9115">
            <v>2.1737129999999998</v>
          </cell>
          <cell r="H9115">
            <v>1.8877440000000001</v>
          </cell>
          <cell r="I9115">
            <v>-4.8220899999999997E-2</v>
          </cell>
          <cell r="J9115">
            <v>-1.9731599999999998E-2</v>
          </cell>
          <cell r="K9115">
            <v>0</v>
          </cell>
          <cell r="L9115">
            <v>1.9731599999999998E-2</v>
          </cell>
          <cell r="M9115">
            <v>4.8220899999999997E-2</v>
          </cell>
          <cell r="N9115">
            <v>4.8220899999999997E-2</v>
          </cell>
          <cell r="O9115">
            <v>21709</v>
          </cell>
        </row>
        <row r="9116">
          <cell r="A9116" t="str">
            <v>Residential</v>
          </cell>
          <cell r="B9116">
            <v>19</v>
          </cell>
          <cell r="C9116" t="str">
            <v>All</v>
          </cell>
          <cell r="D9116" t="str">
            <v>Switch</v>
          </cell>
          <cell r="E9116" t="str">
            <v>Enrollment Date Quintile: Middle</v>
          </cell>
          <cell r="F9116">
            <v>91.528700000000001</v>
          </cell>
          <cell r="G9116">
            <v>2.23875</v>
          </cell>
          <cell r="H9116">
            <v>2.0455670000000001</v>
          </cell>
          <cell r="I9116">
            <v>-5.0201599999999999E-2</v>
          </cell>
          <cell r="J9116">
            <v>-2.0542100000000001E-2</v>
          </cell>
          <cell r="K9116">
            <v>0</v>
          </cell>
          <cell r="L9116">
            <v>2.0542100000000001E-2</v>
          </cell>
          <cell r="M9116">
            <v>5.0201599999999999E-2</v>
          </cell>
          <cell r="N9116">
            <v>5.0201599999999999E-2</v>
          </cell>
          <cell r="O9116">
            <v>21709</v>
          </cell>
        </row>
        <row r="9117">
          <cell r="A9117" t="str">
            <v>Residential</v>
          </cell>
          <cell r="B9117">
            <v>20</v>
          </cell>
          <cell r="C9117" t="str">
            <v>All</v>
          </cell>
          <cell r="D9117" t="str">
            <v>Switch</v>
          </cell>
          <cell r="E9117" t="str">
            <v>Enrollment Date Quintile: Middle</v>
          </cell>
          <cell r="F9117">
            <v>86.627600000000001</v>
          </cell>
          <cell r="G9117">
            <v>2.0530870000000001</v>
          </cell>
          <cell r="H9117">
            <v>2.5451709999999999</v>
          </cell>
          <cell r="I9117">
            <v>-4.9690699999999997E-2</v>
          </cell>
          <cell r="J9117">
            <v>-2.0333E-2</v>
          </cell>
          <cell r="K9117">
            <v>0</v>
          </cell>
          <cell r="L9117">
            <v>2.0333E-2</v>
          </cell>
          <cell r="M9117">
            <v>4.9690699999999997E-2</v>
          </cell>
          <cell r="N9117">
            <v>4.9690699999999997E-2</v>
          </cell>
          <cell r="O9117">
            <v>21709</v>
          </cell>
        </row>
        <row r="9118">
          <cell r="A9118" t="str">
            <v>Residential</v>
          </cell>
          <cell r="B9118">
            <v>21</v>
          </cell>
          <cell r="C9118" t="str">
            <v>All</v>
          </cell>
          <cell r="D9118" t="str">
            <v>Switch</v>
          </cell>
          <cell r="E9118" t="str">
            <v>Enrollment Date Quintile: Middle</v>
          </cell>
          <cell r="F9118">
            <v>81.906400000000005</v>
          </cell>
          <cell r="G9118">
            <v>1.925619</v>
          </cell>
          <cell r="H9118">
            <v>2.3645339999999999</v>
          </cell>
          <cell r="I9118">
            <v>-4.83115E-2</v>
          </cell>
          <cell r="J9118">
            <v>-1.97687E-2</v>
          </cell>
          <cell r="K9118">
            <v>0</v>
          </cell>
          <cell r="L9118">
            <v>1.97687E-2</v>
          </cell>
          <cell r="M9118">
            <v>4.83115E-2</v>
          </cell>
          <cell r="N9118">
            <v>4.83115E-2</v>
          </cell>
          <cell r="O9118">
            <v>21709</v>
          </cell>
        </row>
        <row r="9119">
          <cell r="A9119" t="str">
            <v>Residential</v>
          </cell>
          <cell r="B9119">
            <v>22</v>
          </cell>
          <cell r="C9119" t="str">
            <v>All</v>
          </cell>
          <cell r="D9119" t="str">
            <v>Switch</v>
          </cell>
          <cell r="E9119" t="str">
            <v>Enrollment Date Quintile: Middle</v>
          </cell>
          <cell r="F9119">
            <v>78.764300000000006</v>
          </cell>
          <cell r="G9119">
            <v>1.641375</v>
          </cell>
          <cell r="H9119">
            <v>1.754697</v>
          </cell>
          <cell r="I9119">
            <v>-4.81556E-2</v>
          </cell>
          <cell r="J9119">
            <v>-1.9704900000000001E-2</v>
          </cell>
          <cell r="K9119">
            <v>0</v>
          </cell>
          <cell r="L9119">
            <v>1.9704900000000001E-2</v>
          </cell>
          <cell r="M9119">
            <v>4.81556E-2</v>
          </cell>
          <cell r="N9119">
            <v>4.81556E-2</v>
          </cell>
          <cell r="O9119">
            <v>21709</v>
          </cell>
        </row>
        <row r="9120">
          <cell r="A9120" t="str">
            <v>Residential</v>
          </cell>
          <cell r="B9120">
            <v>23</v>
          </cell>
          <cell r="C9120" t="str">
            <v>All</v>
          </cell>
          <cell r="D9120" t="str">
            <v>Switch</v>
          </cell>
          <cell r="E9120" t="str">
            <v>Enrollment Date Quintile: Middle</v>
          </cell>
          <cell r="F9120">
            <v>76.268600000000006</v>
          </cell>
          <cell r="G9120">
            <v>1.2776860000000001</v>
          </cell>
          <cell r="H9120">
            <v>1.405197</v>
          </cell>
          <cell r="I9120">
            <v>-4.55162E-2</v>
          </cell>
          <cell r="J9120">
            <v>-1.86248E-2</v>
          </cell>
          <cell r="K9120">
            <v>0</v>
          </cell>
          <cell r="L9120">
            <v>1.86248E-2</v>
          </cell>
          <cell r="M9120">
            <v>4.55162E-2</v>
          </cell>
          <cell r="N9120">
            <v>4.55162E-2</v>
          </cell>
          <cell r="O9120">
            <v>21709</v>
          </cell>
        </row>
        <row r="9121">
          <cell r="A9121" t="str">
            <v>Residential</v>
          </cell>
          <cell r="B9121">
            <v>24</v>
          </cell>
          <cell r="C9121" t="str">
            <v>All</v>
          </cell>
          <cell r="D9121" t="str">
            <v>Switch</v>
          </cell>
          <cell r="E9121" t="str">
            <v>Enrollment Date Quintile: Middle</v>
          </cell>
          <cell r="F9121">
            <v>74.463899999999995</v>
          </cell>
          <cell r="G9121">
            <v>0.92501869999999997</v>
          </cell>
          <cell r="H9121">
            <v>1.085048</v>
          </cell>
          <cell r="I9121">
            <v>-4.4264699999999997E-2</v>
          </cell>
          <cell r="J9121">
            <v>-1.8112699999999999E-2</v>
          </cell>
          <cell r="K9121">
            <v>0</v>
          </cell>
          <cell r="L9121">
            <v>1.8112699999999999E-2</v>
          </cell>
          <cell r="M9121">
            <v>4.4264699999999997E-2</v>
          </cell>
          <cell r="N9121">
            <v>4.4264699999999997E-2</v>
          </cell>
          <cell r="O9121">
            <v>21709</v>
          </cell>
        </row>
        <row r="9122">
          <cell r="A9122" t="str">
            <v>Residential</v>
          </cell>
          <cell r="B9122">
            <v>1</v>
          </cell>
          <cell r="C9122" t="str">
            <v>All</v>
          </cell>
          <cell r="D9122" t="str">
            <v>Switch</v>
          </cell>
          <cell r="E9122" t="str">
            <v>LCA: Greater Bay Area</v>
          </cell>
          <cell r="F9122">
            <v>65.487099999999998</v>
          </cell>
          <cell r="G9122">
            <v>0.58183989999999997</v>
          </cell>
          <cell r="H9122">
            <v>0.62880340000000001</v>
          </cell>
          <cell r="I9122">
            <v>-2.5379499999999999E-2</v>
          </cell>
          <cell r="J9122">
            <v>-1.03851E-2</v>
          </cell>
          <cell r="K9122">
            <v>0</v>
          </cell>
          <cell r="L9122">
            <v>1.03851E-2</v>
          </cell>
          <cell r="M9122">
            <v>2.5379499999999999E-2</v>
          </cell>
          <cell r="N9122">
            <v>2.5379499999999999E-2</v>
          </cell>
          <cell r="O9122">
            <v>30326</v>
          </cell>
        </row>
        <row r="9123">
          <cell r="A9123" t="str">
            <v>Residential</v>
          </cell>
          <cell r="B9123">
            <v>2</v>
          </cell>
          <cell r="C9123" t="str">
            <v>All</v>
          </cell>
          <cell r="D9123" t="str">
            <v>Switch</v>
          </cell>
          <cell r="E9123" t="str">
            <v>LCA: Greater Bay Area</v>
          </cell>
          <cell r="F9123">
            <v>62.978900000000003</v>
          </cell>
          <cell r="G9123">
            <v>0.50421970000000005</v>
          </cell>
          <cell r="H9123">
            <v>0.52647880000000002</v>
          </cell>
          <cell r="I9123">
            <v>-2.5081699999999998E-2</v>
          </cell>
          <cell r="J9123">
            <v>-1.02632E-2</v>
          </cell>
          <cell r="K9123">
            <v>0</v>
          </cell>
          <cell r="L9123">
            <v>1.02632E-2</v>
          </cell>
          <cell r="M9123">
            <v>2.5081699999999998E-2</v>
          </cell>
          <cell r="N9123">
            <v>2.5081699999999998E-2</v>
          </cell>
          <cell r="O9123">
            <v>30326</v>
          </cell>
        </row>
        <row r="9124">
          <cell r="A9124" t="str">
            <v>Residential</v>
          </cell>
          <cell r="B9124">
            <v>3</v>
          </cell>
          <cell r="C9124" t="str">
            <v>All</v>
          </cell>
          <cell r="D9124" t="str">
            <v>Switch</v>
          </cell>
          <cell r="E9124" t="str">
            <v>LCA: Greater Bay Area</v>
          </cell>
          <cell r="F9124">
            <v>62.1004</v>
          </cell>
          <cell r="G9124">
            <v>0.46757500000000002</v>
          </cell>
          <cell r="H9124">
            <v>0.49725809999999998</v>
          </cell>
          <cell r="I9124">
            <v>-2.4857600000000001E-2</v>
          </cell>
          <cell r="J9124">
            <v>-1.01715E-2</v>
          </cell>
          <cell r="K9124">
            <v>0</v>
          </cell>
          <cell r="L9124">
            <v>1.01715E-2</v>
          </cell>
          <cell r="M9124">
            <v>2.4857600000000001E-2</v>
          </cell>
          <cell r="N9124">
            <v>2.4857600000000001E-2</v>
          </cell>
          <cell r="O9124">
            <v>30326</v>
          </cell>
        </row>
        <row r="9125">
          <cell r="A9125" t="str">
            <v>Residential</v>
          </cell>
          <cell r="B9125">
            <v>4</v>
          </cell>
          <cell r="C9125" t="str">
            <v>All</v>
          </cell>
          <cell r="D9125" t="str">
            <v>Switch</v>
          </cell>
          <cell r="E9125" t="str">
            <v>LCA: Greater Bay Area</v>
          </cell>
          <cell r="F9125">
            <v>60.793999999999997</v>
          </cell>
          <cell r="G9125">
            <v>0.4438744</v>
          </cell>
          <cell r="H9125">
            <v>0.47316989999999998</v>
          </cell>
          <cell r="I9125">
            <v>-2.46929E-2</v>
          </cell>
          <cell r="J9125">
            <v>-1.01041E-2</v>
          </cell>
          <cell r="K9125">
            <v>0</v>
          </cell>
          <cell r="L9125">
            <v>1.01041E-2</v>
          </cell>
          <cell r="M9125">
            <v>2.46929E-2</v>
          </cell>
          <cell r="N9125">
            <v>2.46929E-2</v>
          </cell>
          <cell r="O9125">
            <v>30326</v>
          </cell>
        </row>
        <row r="9126">
          <cell r="A9126" t="str">
            <v>Residential</v>
          </cell>
          <cell r="B9126">
            <v>5</v>
          </cell>
          <cell r="C9126" t="str">
            <v>All</v>
          </cell>
          <cell r="D9126" t="str">
            <v>Switch</v>
          </cell>
          <cell r="E9126" t="str">
            <v>LCA: Greater Bay Area</v>
          </cell>
          <cell r="F9126">
            <v>60.416499999999999</v>
          </cell>
          <cell r="G9126">
            <v>0.4393801</v>
          </cell>
          <cell r="H9126">
            <v>0.47489940000000003</v>
          </cell>
          <cell r="I9126">
            <v>-2.4665900000000001E-2</v>
          </cell>
          <cell r="J9126">
            <v>-1.0093100000000001E-2</v>
          </cell>
          <cell r="K9126">
            <v>0</v>
          </cell>
          <cell r="L9126">
            <v>1.0093100000000001E-2</v>
          </cell>
          <cell r="M9126">
            <v>2.4665900000000001E-2</v>
          </cell>
          <cell r="N9126">
            <v>2.4665900000000001E-2</v>
          </cell>
          <cell r="O9126">
            <v>30326</v>
          </cell>
        </row>
        <row r="9127">
          <cell r="A9127" t="str">
            <v>Residential</v>
          </cell>
          <cell r="B9127">
            <v>6</v>
          </cell>
          <cell r="C9127" t="str">
            <v>All</v>
          </cell>
          <cell r="D9127" t="str">
            <v>Switch</v>
          </cell>
          <cell r="E9127" t="str">
            <v>LCA: Greater Bay Area</v>
          </cell>
          <cell r="F9127">
            <v>60.224800000000002</v>
          </cell>
          <cell r="G9127">
            <v>0.47365849999999998</v>
          </cell>
          <cell r="H9127">
            <v>0.51902009999999998</v>
          </cell>
          <cell r="I9127">
            <v>-2.4685700000000001E-2</v>
          </cell>
          <cell r="J9127">
            <v>-1.0101199999999999E-2</v>
          </cell>
          <cell r="K9127">
            <v>0</v>
          </cell>
          <cell r="L9127">
            <v>1.0101199999999999E-2</v>
          </cell>
          <cell r="M9127">
            <v>2.4685700000000001E-2</v>
          </cell>
          <cell r="N9127">
            <v>2.4685700000000001E-2</v>
          </cell>
          <cell r="O9127">
            <v>30326</v>
          </cell>
        </row>
        <row r="9128">
          <cell r="A9128" t="str">
            <v>Residential</v>
          </cell>
          <cell r="B9128">
            <v>7</v>
          </cell>
          <cell r="C9128" t="str">
            <v>All</v>
          </cell>
          <cell r="D9128" t="str">
            <v>Switch</v>
          </cell>
          <cell r="E9128" t="str">
            <v>LCA: Greater Bay Area</v>
          </cell>
          <cell r="F9128">
            <v>59.226799999999997</v>
          </cell>
          <cell r="G9128">
            <v>0.57927019999999996</v>
          </cell>
          <cell r="H9128">
            <v>0.62188270000000001</v>
          </cell>
          <cell r="I9128">
            <v>-2.4856099999999999E-2</v>
          </cell>
          <cell r="J9128">
            <v>-1.01709E-2</v>
          </cell>
          <cell r="K9128">
            <v>0</v>
          </cell>
          <cell r="L9128">
            <v>1.01709E-2</v>
          </cell>
          <cell r="M9128">
            <v>2.4856099999999999E-2</v>
          </cell>
          <cell r="N9128">
            <v>2.4856099999999999E-2</v>
          </cell>
          <cell r="O9128">
            <v>30326</v>
          </cell>
        </row>
        <row r="9129">
          <cell r="A9129" t="str">
            <v>Residential</v>
          </cell>
          <cell r="B9129">
            <v>8</v>
          </cell>
          <cell r="C9129" t="str">
            <v>All</v>
          </cell>
          <cell r="D9129" t="str">
            <v>Switch</v>
          </cell>
          <cell r="E9129" t="str">
            <v>LCA: Greater Bay Area</v>
          </cell>
          <cell r="F9129">
            <v>60.298999999999999</v>
          </cell>
          <cell r="G9129">
            <v>0.67191080000000003</v>
          </cell>
          <cell r="H9129">
            <v>0.71888600000000002</v>
          </cell>
          <cell r="I9129">
            <v>-2.5224099999999999E-2</v>
          </cell>
          <cell r="J9129">
            <v>-1.0321500000000001E-2</v>
          </cell>
          <cell r="K9129">
            <v>0</v>
          </cell>
          <cell r="L9129">
            <v>1.0321500000000001E-2</v>
          </cell>
          <cell r="M9129">
            <v>2.5224099999999999E-2</v>
          </cell>
          <cell r="N9129">
            <v>2.5224099999999999E-2</v>
          </cell>
          <cell r="O9129">
            <v>30326</v>
          </cell>
        </row>
        <row r="9130">
          <cell r="A9130" t="str">
            <v>Residential</v>
          </cell>
          <cell r="B9130">
            <v>9</v>
          </cell>
          <cell r="C9130" t="str">
            <v>All</v>
          </cell>
          <cell r="D9130" t="str">
            <v>Switch</v>
          </cell>
          <cell r="E9130" t="str">
            <v>LCA: Greater Bay Area</v>
          </cell>
          <cell r="F9130">
            <v>64.558000000000007</v>
          </cell>
          <cell r="G9130">
            <v>0.6364244</v>
          </cell>
          <cell r="H9130">
            <v>0.65182910000000005</v>
          </cell>
          <cell r="I9130">
            <v>-2.56387E-2</v>
          </cell>
          <cell r="J9130">
            <v>-1.04911E-2</v>
          </cell>
          <cell r="K9130">
            <v>0</v>
          </cell>
          <cell r="L9130">
            <v>1.04911E-2</v>
          </cell>
          <cell r="M9130">
            <v>2.56387E-2</v>
          </cell>
          <cell r="N9130">
            <v>2.56387E-2</v>
          </cell>
          <cell r="O9130">
            <v>30326</v>
          </cell>
        </row>
        <row r="9131">
          <cell r="A9131" t="str">
            <v>Residential</v>
          </cell>
          <cell r="B9131">
            <v>10</v>
          </cell>
          <cell r="C9131" t="str">
            <v>All</v>
          </cell>
          <cell r="D9131" t="str">
            <v>Switch</v>
          </cell>
          <cell r="E9131" t="str">
            <v>LCA: Greater Bay Area</v>
          </cell>
          <cell r="F9131">
            <v>68.000900000000001</v>
          </cell>
          <cell r="G9131">
            <v>0.62915200000000004</v>
          </cell>
          <cell r="H9131">
            <v>0.6781914</v>
          </cell>
          <cell r="I9131">
            <v>-2.6997199999999999E-2</v>
          </cell>
          <cell r="J9131">
            <v>-1.1047E-2</v>
          </cell>
          <cell r="K9131">
            <v>0</v>
          </cell>
          <cell r="L9131">
            <v>1.1047E-2</v>
          </cell>
          <cell r="M9131">
            <v>2.6997199999999999E-2</v>
          </cell>
          <cell r="N9131">
            <v>2.6997199999999999E-2</v>
          </cell>
          <cell r="O9131">
            <v>30326</v>
          </cell>
        </row>
        <row r="9132">
          <cell r="A9132" t="str">
            <v>Residential</v>
          </cell>
          <cell r="B9132">
            <v>11</v>
          </cell>
          <cell r="C9132" t="str">
            <v>All</v>
          </cell>
          <cell r="D9132" t="str">
            <v>Switch</v>
          </cell>
          <cell r="E9132" t="str">
            <v>LCA: Greater Bay Area</v>
          </cell>
          <cell r="F9132">
            <v>73.318399999999997</v>
          </cell>
          <cell r="G9132">
            <v>0.65172209999999997</v>
          </cell>
          <cell r="H9132">
            <v>0.67876519999999996</v>
          </cell>
          <cell r="I9132">
            <v>-2.68674E-2</v>
          </cell>
          <cell r="J9132">
            <v>-1.0993899999999999E-2</v>
          </cell>
          <cell r="K9132">
            <v>0</v>
          </cell>
          <cell r="L9132">
            <v>1.0993899999999999E-2</v>
          </cell>
          <cell r="M9132">
            <v>2.68674E-2</v>
          </cell>
          <cell r="N9132">
            <v>2.68674E-2</v>
          </cell>
          <cell r="O9132">
            <v>30326</v>
          </cell>
        </row>
        <row r="9133">
          <cell r="A9133" t="str">
            <v>Residential</v>
          </cell>
          <cell r="B9133">
            <v>12</v>
          </cell>
          <cell r="C9133" t="str">
            <v>All</v>
          </cell>
          <cell r="D9133" t="str">
            <v>Switch</v>
          </cell>
          <cell r="E9133" t="str">
            <v>LCA: Greater Bay Area</v>
          </cell>
          <cell r="F9133">
            <v>78.559899999999999</v>
          </cell>
          <cell r="G9133">
            <v>0.75049540000000003</v>
          </cell>
          <cell r="H9133">
            <v>0.72653160000000006</v>
          </cell>
          <cell r="I9133">
            <v>-2.7866700000000001E-2</v>
          </cell>
          <cell r="J9133">
            <v>-1.1402799999999999E-2</v>
          </cell>
          <cell r="K9133">
            <v>0</v>
          </cell>
          <cell r="L9133">
            <v>1.1402799999999999E-2</v>
          </cell>
          <cell r="M9133">
            <v>2.7866700000000001E-2</v>
          </cell>
          <cell r="N9133">
            <v>2.7866700000000001E-2</v>
          </cell>
          <cell r="O9133">
            <v>30326</v>
          </cell>
        </row>
        <row r="9134">
          <cell r="A9134" t="str">
            <v>Residential</v>
          </cell>
          <cell r="B9134">
            <v>13</v>
          </cell>
          <cell r="C9134" t="str">
            <v>All</v>
          </cell>
          <cell r="D9134" t="str">
            <v>Switch</v>
          </cell>
          <cell r="E9134" t="str">
            <v>LCA: Greater Bay Area</v>
          </cell>
          <cell r="F9134">
            <v>82.369399999999999</v>
          </cell>
          <cell r="G9134">
            <v>0.82656479999999999</v>
          </cell>
          <cell r="H9134">
            <v>0.81799849999999996</v>
          </cell>
          <cell r="I9134">
            <v>-2.80247E-2</v>
          </cell>
          <cell r="J9134">
            <v>-1.14675E-2</v>
          </cell>
          <cell r="K9134">
            <v>0</v>
          </cell>
          <cell r="L9134">
            <v>1.14675E-2</v>
          </cell>
          <cell r="M9134">
            <v>2.80247E-2</v>
          </cell>
          <cell r="N9134">
            <v>2.80247E-2</v>
          </cell>
          <cell r="O9134">
            <v>30326</v>
          </cell>
        </row>
        <row r="9135">
          <cell r="A9135" t="str">
            <v>Residential</v>
          </cell>
          <cell r="B9135">
            <v>14</v>
          </cell>
          <cell r="C9135" t="str">
            <v>All</v>
          </cell>
          <cell r="D9135" t="str">
            <v>Switch</v>
          </cell>
          <cell r="E9135" t="str">
            <v>LCA: Greater Bay Area</v>
          </cell>
          <cell r="F9135">
            <v>85.557400000000001</v>
          </cell>
          <cell r="G9135">
            <v>0.93473269999999997</v>
          </cell>
          <cell r="H9135">
            <v>0.94229940000000001</v>
          </cell>
          <cell r="I9135">
            <v>-2.8776900000000001E-2</v>
          </cell>
          <cell r="J9135">
            <v>-1.1775300000000001E-2</v>
          </cell>
          <cell r="K9135">
            <v>0</v>
          </cell>
          <cell r="L9135">
            <v>1.1775300000000001E-2</v>
          </cell>
          <cell r="M9135">
            <v>2.8776900000000001E-2</v>
          </cell>
          <cell r="N9135">
            <v>2.8776900000000001E-2</v>
          </cell>
          <cell r="O9135">
            <v>30326</v>
          </cell>
        </row>
        <row r="9136">
          <cell r="A9136" t="str">
            <v>Residential</v>
          </cell>
          <cell r="B9136">
            <v>15</v>
          </cell>
          <cell r="C9136" t="str">
            <v>All</v>
          </cell>
          <cell r="D9136" t="str">
            <v>Switch</v>
          </cell>
          <cell r="E9136" t="str">
            <v>LCA: Greater Bay Area</v>
          </cell>
          <cell r="F9136">
            <v>88.861000000000004</v>
          </cell>
          <cell r="G9136">
            <v>1.106093</v>
          </cell>
          <cell r="H9136">
            <v>1.1040140000000001</v>
          </cell>
          <cell r="I9136">
            <v>-2.90323E-2</v>
          </cell>
          <cell r="J9136">
            <v>-1.1879799999999999E-2</v>
          </cell>
          <cell r="K9136">
            <v>0</v>
          </cell>
          <cell r="L9136">
            <v>1.1879799999999999E-2</v>
          </cell>
          <cell r="M9136">
            <v>2.90323E-2</v>
          </cell>
          <cell r="N9136">
            <v>2.90323E-2</v>
          </cell>
          <cell r="O9136">
            <v>30326</v>
          </cell>
        </row>
        <row r="9137">
          <cell r="A9137" t="str">
            <v>Residential</v>
          </cell>
          <cell r="B9137">
            <v>16</v>
          </cell>
          <cell r="C9137" t="str">
            <v>All</v>
          </cell>
          <cell r="D9137" t="str">
            <v>Switch</v>
          </cell>
          <cell r="E9137" t="str">
            <v>LCA: Greater Bay Area</v>
          </cell>
          <cell r="F9137">
            <v>91.046800000000005</v>
          </cell>
          <cell r="G9137">
            <v>1.330762</v>
          </cell>
          <cell r="H9137">
            <v>1.1766779999999999</v>
          </cell>
          <cell r="I9137">
            <v>-3.2081400000000003E-2</v>
          </cell>
          <cell r="J9137">
            <v>-1.31275E-2</v>
          </cell>
          <cell r="K9137">
            <v>0</v>
          </cell>
          <cell r="L9137">
            <v>1.31275E-2</v>
          </cell>
          <cell r="M9137">
            <v>3.2081400000000003E-2</v>
          </cell>
          <cell r="N9137">
            <v>3.2081400000000003E-2</v>
          </cell>
          <cell r="O9137">
            <v>30326</v>
          </cell>
        </row>
        <row r="9138">
          <cell r="A9138" t="str">
            <v>Residential</v>
          </cell>
          <cell r="B9138">
            <v>17</v>
          </cell>
          <cell r="C9138" t="str">
            <v>All</v>
          </cell>
          <cell r="D9138" t="str">
            <v>Switch</v>
          </cell>
          <cell r="E9138" t="str">
            <v>LCA: Greater Bay Area</v>
          </cell>
          <cell r="F9138">
            <v>92.227900000000005</v>
          </cell>
          <cell r="G9138">
            <v>1.5367310000000001</v>
          </cell>
          <cell r="H9138">
            <v>1.242858</v>
          </cell>
          <cell r="I9138">
            <v>-3.4054599999999997E-2</v>
          </cell>
          <cell r="J9138">
            <v>-1.39349E-2</v>
          </cell>
          <cell r="K9138">
            <v>0</v>
          </cell>
          <cell r="L9138">
            <v>1.39349E-2</v>
          </cell>
          <cell r="M9138">
            <v>3.4054599999999997E-2</v>
          </cell>
          <cell r="N9138">
            <v>3.4054599999999997E-2</v>
          </cell>
          <cell r="O9138">
            <v>30326</v>
          </cell>
        </row>
        <row r="9139">
          <cell r="A9139" t="str">
            <v>Residential</v>
          </cell>
          <cell r="B9139">
            <v>18</v>
          </cell>
          <cell r="C9139" t="str">
            <v>All</v>
          </cell>
          <cell r="D9139" t="str">
            <v>Switch</v>
          </cell>
          <cell r="E9139" t="str">
            <v>LCA: Greater Bay Area</v>
          </cell>
          <cell r="F9139">
            <v>90.489000000000004</v>
          </cell>
          <cell r="G9139">
            <v>1.65333</v>
          </cell>
          <cell r="H9139">
            <v>1.3957200000000001</v>
          </cell>
          <cell r="I9139">
            <v>-3.2752000000000003E-2</v>
          </cell>
          <cell r="J9139">
            <v>-1.34019E-2</v>
          </cell>
          <cell r="K9139">
            <v>0</v>
          </cell>
          <cell r="L9139">
            <v>1.34019E-2</v>
          </cell>
          <cell r="M9139">
            <v>3.2752000000000003E-2</v>
          </cell>
          <cell r="N9139">
            <v>3.2752000000000003E-2</v>
          </cell>
          <cell r="O9139">
            <v>30326</v>
          </cell>
        </row>
        <row r="9140">
          <cell r="A9140" t="str">
            <v>Residential</v>
          </cell>
          <cell r="B9140">
            <v>19</v>
          </cell>
          <cell r="C9140" t="str">
            <v>All</v>
          </cell>
          <cell r="D9140" t="str">
            <v>Switch</v>
          </cell>
          <cell r="E9140" t="str">
            <v>LCA: Greater Bay Area</v>
          </cell>
          <cell r="F9140">
            <v>87.868300000000005</v>
          </cell>
          <cell r="G9140">
            <v>1.704264</v>
          </cell>
          <cell r="H9140">
            <v>1.591931</v>
          </cell>
          <cell r="I9140">
            <v>-3.4100199999999997E-2</v>
          </cell>
          <cell r="J9140">
            <v>-1.3953500000000001E-2</v>
          </cell>
          <cell r="K9140">
            <v>0</v>
          </cell>
          <cell r="L9140">
            <v>1.3953500000000001E-2</v>
          </cell>
          <cell r="M9140">
            <v>3.4100199999999997E-2</v>
          </cell>
          <cell r="N9140">
            <v>3.4100199999999997E-2</v>
          </cell>
          <cell r="O9140">
            <v>30326</v>
          </cell>
        </row>
        <row r="9141">
          <cell r="A9141" t="str">
            <v>Residential</v>
          </cell>
          <cell r="B9141">
            <v>20</v>
          </cell>
          <cell r="C9141" t="str">
            <v>All</v>
          </cell>
          <cell r="D9141" t="str">
            <v>Switch</v>
          </cell>
          <cell r="E9141" t="str">
            <v>LCA: Greater Bay Area</v>
          </cell>
          <cell r="F9141">
            <v>82.991500000000002</v>
          </cell>
          <cell r="G9141">
            <v>1.6046100000000001</v>
          </cell>
          <cell r="H9141">
            <v>1.9452510000000001</v>
          </cell>
          <cell r="I9141">
            <v>-3.4411400000000002E-2</v>
          </cell>
          <cell r="J9141">
            <v>-1.40809E-2</v>
          </cell>
          <cell r="K9141">
            <v>0</v>
          </cell>
          <cell r="L9141">
            <v>1.40809E-2</v>
          </cell>
          <cell r="M9141">
            <v>3.4411400000000002E-2</v>
          </cell>
          <cell r="N9141">
            <v>3.4411400000000002E-2</v>
          </cell>
          <cell r="O9141">
            <v>30326</v>
          </cell>
        </row>
        <row r="9142">
          <cell r="A9142" t="str">
            <v>Residential</v>
          </cell>
          <cell r="B9142">
            <v>21</v>
          </cell>
          <cell r="C9142" t="str">
            <v>All</v>
          </cell>
          <cell r="D9142" t="str">
            <v>Switch</v>
          </cell>
          <cell r="E9142" t="str">
            <v>LCA: Greater Bay Area</v>
          </cell>
          <cell r="F9142">
            <v>78.426000000000002</v>
          </cell>
          <cell r="G9142">
            <v>1.489082</v>
          </cell>
          <cell r="H9142">
            <v>1.807601</v>
          </cell>
          <cell r="I9142">
            <v>-3.2216399999999999E-2</v>
          </cell>
          <cell r="J9142">
            <v>-1.31827E-2</v>
          </cell>
          <cell r="K9142">
            <v>0</v>
          </cell>
          <cell r="L9142">
            <v>1.31827E-2</v>
          </cell>
          <cell r="M9142">
            <v>3.2216399999999999E-2</v>
          </cell>
          <cell r="N9142">
            <v>3.2216399999999999E-2</v>
          </cell>
          <cell r="O9142">
            <v>30326</v>
          </cell>
        </row>
        <row r="9143">
          <cell r="A9143" t="str">
            <v>Residential</v>
          </cell>
          <cell r="B9143">
            <v>22</v>
          </cell>
          <cell r="C9143" t="str">
            <v>All</v>
          </cell>
          <cell r="D9143" t="str">
            <v>Switch</v>
          </cell>
          <cell r="E9143" t="str">
            <v>LCA: Greater Bay Area</v>
          </cell>
          <cell r="F9143">
            <v>76.360699999999994</v>
          </cell>
          <cell r="G9143">
            <v>1.3134539999999999</v>
          </cell>
          <cell r="H9143">
            <v>1.54545</v>
          </cell>
          <cell r="I9143">
            <v>-3.05793E-2</v>
          </cell>
          <cell r="J9143">
            <v>-1.2512799999999999E-2</v>
          </cell>
          <cell r="K9143">
            <v>0</v>
          </cell>
          <cell r="L9143">
            <v>1.2512799999999999E-2</v>
          </cell>
          <cell r="M9143">
            <v>3.05793E-2</v>
          </cell>
          <cell r="N9143">
            <v>3.05793E-2</v>
          </cell>
          <cell r="O9143">
            <v>30326</v>
          </cell>
        </row>
        <row r="9144">
          <cell r="A9144" t="str">
            <v>Residential</v>
          </cell>
          <cell r="B9144">
            <v>23</v>
          </cell>
          <cell r="C9144" t="str">
            <v>All</v>
          </cell>
          <cell r="D9144" t="str">
            <v>Switch</v>
          </cell>
          <cell r="E9144" t="str">
            <v>LCA: Greater Bay Area</v>
          </cell>
          <cell r="F9144">
            <v>73.729100000000003</v>
          </cell>
          <cell r="G9144">
            <v>1.0456270000000001</v>
          </cell>
          <cell r="H9144">
            <v>1.2108650000000001</v>
          </cell>
          <cell r="I9144">
            <v>-2.95856E-2</v>
          </cell>
          <cell r="J9144">
            <v>-1.2106199999999999E-2</v>
          </cell>
          <cell r="K9144">
            <v>0</v>
          </cell>
          <cell r="L9144">
            <v>1.2106199999999999E-2</v>
          </cell>
          <cell r="M9144">
            <v>2.95856E-2</v>
          </cell>
          <cell r="N9144">
            <v>2.95856E-2</v>
          </cell>
          <cell r="O9144">
            <v>30326</v>
          </cell>
        </row>
        <row r="9145">
          <cell r="A9145" t="str">
            <v>Residential</v>
          </cell>
          <cell r="B9145">
            <v>24</v>
          </cell>
          <cell r="C9145" t="str">
            <v>All</v>
          </cell>
          <cell r="D9145" t="str">
            <v>Switch</v>
          </cell>
          <cell r="E9145" t="str">
            <v>LCA: Greater Bay Area</v>
          </cell>
          <cell r="F9145">
            <v>72.284300000000002</v>
          </cell>
          <cell r="G9145">
            <v>0.80586869999999999</v>
          </cell>
          <cell r="H9145">
            <v>0.97279389999999999</v>
          </cell>
          <cell r="I9145">
            <v>-2.7942999999999999E-2</v>
          </cell>
          <cell r="J9145">
            <v>-1.1434E-2</v>
          </cell>
          <cell r="K9145">
            <v>0</v>
          </cell>
          <cell r="L9145">
            <v>1.1434E-2</v>
          </cell>
          <cell r="M9145">
            <v>2.7942999999999999E-2</v>
          </cell>
          <cell r="N9145">
            <v>2.7942999999999999E-2</v>
          </cell>
          <cell r="O9145">
            <v>30326</v>
          </cell>
        </row>
        <row r="9146">
          <cell r="A9146" t="str">
            <v>Residential</v>
          </cell>
          <cell r="B9146">
            <v>1</v>
          </cell>
          <cell r="C9146" t="str">
            <v>All</v>
          </cell>
          <cell r="D9146" t="str">
            <v>Switch</v>
          </cell>
          <cell r="E9146" t="str">
            <v>LCA: Greater Fresno</v>
          </cell>
          <cell r="F9146">
            <v>76.955399999999997</v>
          </cell>
          <cell r="G9146">
            <v>0.87420909999999996</v>
          </cell>
          <cell r="H9146">
            <v>0.88363499999999995</v>
          </cell>
          <cell r="I9146">
            <v>-5.5162599999999999E-2</v>
          </cell>
          <cell r="J9146">
            <v>-2.2572100000000001E-2</v>
          </cell>
          <cell r="K9146">
            <v>0</v>
          </cell>
          <cell r="L9146">
            <v>2.2572100000000001E-2</v>
          </cell>
          <cell r="M9146">
            <v>5.5162599999999999E-2</v>
          </cell>
          <cell r="N9146">
            <v>5.5162599999999999E-2</v>
          </cell>
          <cell r="O9146">
            <v>17363</v>
          </cell>
        </row>
        <row r="9147">
          <cell r="A9147" t="str">
            <v>Residential</v>
          </cell>
          <cell r="B9147">
            <v>2</v>
          </cell>
          <cell r="C9147" t="str">
            <v>All</v>
          </cell>
          <cell r="D9147" t="str">
            <v>Switch</v>
          </cell>
          <cell r="E9147" t="str">
            <v>LCA: Greater Fresno</v>
          </cell>
          <cell r="F9147">
            <v>76.450999999999993</v>
          </cell>
          <cell r="G9147">
            <v>0.76590860000000005</v>
          </cell>
          <cell r="H9147">
            <v>0.75869540000000002</v>
          </cell>
          <cell r="I9147">
            <v>-5.4888699999999999E-2</v>
          </cell>
          <cell r="J9147">
            <v>-2.2460000000000001E-2</v>
          </cell>
          <cell r="K9147">
            <v>0</v>
          </cell>
          <cell r="L9147">
            <v>2.2460000000000001E-2</v>
          </cell>
          <cell r="M9147">
            <v>5.4888699999999999E-2</v>
          </cell>
          <cell r="N9147">
            <v>5.4888699999999999E-2</v>
          </cell>
          <cell r="O9147">
            <v>17363</v>
          </cell>
        </row>
        <row r="9148">
          <cell r="A9148" t="str">
            <v>Residential</v>
          </cell>
          <cell r="B9148">
            <v>3</v>
          </cell>
          <cell r="C9148" t="str">
            <v>All</v>
          </cell>
          <cell r="D9148" t="str">
            <v>Switch</v>
          </cell>
          <cell r="E9148" t="str">
            <v>LCA: Greater Fresno</v>
          </cell>
          <cell r="F9148">
            <v>73.462100000000007</v>
          </cell>
          <cell r="G9148">
            <v>0.67920919999999996</v>
          </cell>
          <cell r="H9148">
            <v>0.68025150000000001</v>
          </cell>
          <cell r="I9148">
            <v>-5.45432E-2</v>
          </cell>
          <cell r="J9148">
            <v>-2.2318600000000001E-2</v>
          </cell>
          <cell r="K9148">
            <v>0</v>
          </cell>
          <cell r="L9148">
            <v>2.2318600000000001E-2</v>
          </cell>
          <cell r="M9148">
            <v>5.45432E-2</v>
          </cell>
          <cell r="N9148">
            <v>5.45432E-2</v>
          </cell>
          <cell r="O9148">
            <v>17363</v>
          </cell>
        </row>
        <row r="9149">
          <cell r="A9149" t="str">
            <v>Residential</v>
          </cell>
          <cell r="B9149">
            <v>4</v>
          </cell>
          <cell r="C9149" t="str">
            <v>All</v>
          </cell>
          <cell r="D9149" t="str">
            <v>Switch</v>
          </cell>
          <cell r="E9149" t="str">
            <v>LCA: Greater Fresno</v>
          </cell>
          <cell r="F9149">
            <v>71.968800000000002</v>
          </cell>
          <cell r="G9149">
            <v>0.66226359999999995</v>
          </cell>
          <cell r="H9149">
            <v>0.6387891</v>
          </cell>
          <cell r="I9149">
            <v>-5.4285199999999999E-2</v>
          </cell>
          <cell r="J9149">
            <v>-2.22131E-2</v>
          </cell>
          <cell r="K9149">
            <v>0</v>
          </cell>
          <cell r="L9149">
            <v>2.22131E-2</v>
          </cell>
          <cell r="M9149">
            <v>5.4285199999999999E-2</v>
          </cell>
          <cell r="N9149">
            <v>5.4285199999999999E-2</v>
          </cell>
          <cell r="O9149">
            <v>17363</v>
          </cell>
        </row>
        <row r="9150">
          <cell r="A9150" t="str">
            <v>Residential</v>
          </cell>
          <cell r="B9150">
            <v>5</v>
          </cell>
          <cell r="C9150" t="str">
            <v>All</v>
          </cell>
          <cell r="D9150" t="str">
            <v>Switch</v>
          </cell>
          <cell r="E9150" t="str">
            <v>LCA: Greater Fresno</v>
          </cell>
          <cell r="F9150">
            <v>70.475499999999997</v>
          </cell>
          <cell r="G9150">
            <v>0.64029729999999996</v>
          </cell>
          <cell r="H9150">
            <v>0.6437484</v>
          </cell>
          <cell r="I9150">
            <v>-5.4337000000000003E-2</v>
          </cell>
          <cell r="J9150">
            <v>-2.2234199999999999E-2</v>
          </cell>
          <cell r="K9150">
            <v>0</v>
          </cell>
          <cell r="L9150">
            <v>2.2234199999999999E-2</v>
          </cell>
          <cell r="M9150">
            <v>5.4337000000000003E-2</v>
          </cell>
          <cell r="N9150">
            <v>5.4337000000000003E-2</v>
          </cell>
          <cell r="O9150">
            <v>17363</v>
          </cell>
        </row>
        <row r="9151">
          <cell r="A9151" t="str">
            <v>Residential</v>
          </cell>
          <cell r="B9151">
            <v>6</v>
          </cell>
          <cell r="C9151" t="str">
            <v>All</v>
          </cell>
          <cell r="D9151" t="str">
            <v>Switch</v>
          </cell>
          <cell r="E9151" t="str">
            <v>LCA: Greater Fresno</v>
          </cell>
          <cell r="F9151">
            <v>69.475499999999997</v>
          </cell>
          <cell r="G9151">
            <v>0.69262820000000003</v>
          </cell>
          <cell r="H9151">
            <v>0.68790969999999996</v>
          </cell>
          <cell r="I9151">
            <v>-5.4340600000000003E-2</v>
          </cell>
          <cell r="J9151">
            <v>-2.2235700000000001E-2</v>
          </cell>
          <cell r="K9151">
            <v>0</v>
          </cell>
          <cell r="L9151">
            <v>2.2235700000000001E-2</v>
          </cell>
          <cell r="M9151">
            <v>5.4340600000000003E-2</v>
          </cell>
          <cell r="N9151">
            <v>5.4340600000000003E-2</v>
          </cell>
          <cell r="O9151">
            <v>17363</v>
          </cell>
        </row>
        <row r="9152">
          <cell r="A9152" t="str">
            <v>Residential</v>
          </cell>
          <cell r="B9152">
            <v>7</v>
          </cell>
          <cell r="C9152" t="str">
            <v>All</v>
          </cell>
          <cell r="D9152" t="str">
            <v>Switch</v>
          </cell>
          <cell r="E9152" t="str">
            <v>LCA: Greater Fresno</v>
          </cell>
          <cell r="F9152">
            <v>68.477699999999999</v>
          </cell>
          <cell r="G9152">
            <v>0.88290380000000002</v>
          </cell>
          <cell r="H9152">
            <v>0.89730509999999997</v>
          </cell>
          <cell r="I9152">
            <v>-5.4539999999999998E-2</v>
          </cell>
          <cell r="J9152">
            <v>-2.2317300000000002E-2</v>
          </cell>
          <cell r="K9152">
            <v>0</v>
          </cell>
          <cell r="L9152">
            <v>2.2317300000000002E-2</v>
          </cell>
          <cell r="M9152">
            <v>5.4539999999999998E-2</v>
          </cell>
          <cell r="N9152">
            <v>5.4539999999999998E-2</v>
          </cell>
          <cell r="O9152">
            <v>17363</v>
          </cell>
        </row>
        <row r="9153">
          <cell r="A9153" t="str">
            <v>Residential</v>
          </cell>
          <cell r="B9153">
            <v>8</v>
          </cell>
          <cell r="C9153" t="str">
            <v>All</v>
          </cell>
          <cell r="D9153" t="str">
            <v>Switch</v>
          </cell>
          <cell r="E9153" t="str">
            <v>LCA: Greater Fresno</v>
          </cell>
          <cell r="F9153">
            <v>68.988900000000001</v>
          </cell>
          <cell r="G9153">
            <v>0.94300709999999999</v>
          </cell>
          <cell r="H9153">
            <v>0.92658370000000001</v>
          </cell>
          <cell r="I9153">
            <v>-5.4812399999999997E-2</v>
          </cell>
          <cell r="J9153">
            <v>-2.2428799999999999E-2</v>
          </cell>
          <cell r="K9153">
            <v>0</v>
          </cell>
          <cell r="L9153">
            <v>2.2428799999999999E-2</v>
          </cell>
          <cell r="M9153">
            <v>5.4812399999999997E-2</v>
          </cell>
          <cell r="N9153">
            <v>5.4812399999999997E-2</v>
          </cell>
          <cell r="O9153">
            <v>17363</v>
          </cell>
        </row>
        <row r="9154">
          <cell r="A9154" t="str">
            <v>Residential</v>
          </cell>
          <cell r="B9154">
            <v>9</v>
          </cell>
          <cell r="C9154" t="str">
            <v>All</v>
          </cell>
          <cell r="D9154" t="str">
            <v>Switch</v>
          </cell>
          <cell r="E9154" t="str">
            <v>LCA: Greater Fresno</v>
          </cell>
          <cell r="F9154">
            <v>71.511099999999999</v>
          </cell>
          <cell r="G9154">
            <v>0.91305170000000002</v>
          </cell>
          <cell r="H9154">
            <v>0.8926347</v>
          </cell>
          <cell r="I9154">
            <v>-5.5183700000000002E-2</v>
          </cell>
          <cell r="J9154">
            <v>-2.2580699999999999E-2</v>
          </cell>
          <cell r="K9154">
            <v>0</v>
          </cell>
          <cell r="L9154">
            <v>2.2580699999999999E-2</v>
          </cell>
          <cell r="M9154">
            <v>5.5183700000000002E-2</v>
          </cell>
          <cell r="N9154">
            <v>5.5183700000000002E-2</v>
          </cell>
          <cell r="O9154">
            <v>17363</v>
          </cell>
        </row>
        <row r="9155">
          <cell r="A9155" t="str">
            <v>Residential</v>
          </cell>
          <cell r="B9155">
            <v>10</v>
          </cell>
          <cell r="C9155" t="str">
            <v>All</v>
          </cell>
          <cell r="D9155" t="str">
            <v>Switch</v>
          </cell>
          <cell r="E9155" t="str">
            <v>LCA: Greater Fresno</v>
          </cell>
          <cell r="F9155">
            <v>76.024500000000003</v>
          </cell>
          <cell r="G9155">
            <v>0.93598219999999999</v>
          </cell>
          <cell r="H9155">
            <v>0.90818049999999995</v>
          </cell>
          <cell r="I9155">
            <v>-5.5405299999999998E-2</v>
          </cell>
          <cell r="J9155">
            <v>-2.2671400000000001E-2</v>
          </cell>
          <cell r="K9155">
            <v>0</v>
          </cell>
          <cell r="L9155">
            <v>2.2671400000000001E-2</v>
          </cell>
          <cell r="M9155">
            <v>5.5405299999999998E-2</v>
          </cell>
          <cell r="N9155">
            <v>5.5405299999999998E-2</v>
          </cell>
          <cell r="O9155">
            <v>17363</v>
          </cell>
        </row>
        <row r="9156">
          <cell r="A9156" t="str">
            <v>Residential</v>
          </cell>
          <cell r="B9156">
            <v>11</v>
          </cell>
          <cell r="C9156" t="str">
            <v>All</v>
          </cell>
          <cell r="D9156" t="str">
            <v>Switch</v>
          </cell>
          <cell r="E9156" t="str">
            <v>LCA: Greater Fresno</v>
          </cell>
          <cell r="F9156">
            <v>81.522300000000001</v>
          </cell>
          <cell r="G9156">
            <v>1.0096810000000001</v>
          </cell>
          <cell r="H9156">
            <v>0.94418840000000004</v>
          </cell>
          <cell r="I9156">
            <v>-5.5657499999999999E-2</v>
          </cell>
          <cell r="J9156">
            <v>-2.2774599999999999E-2</v>
          </cell>
          <cell r="K9156">
            <v>0</v>
          </cell>
          <cell r="L9156">
            <v>2.2774599999999999E-2</v>
          </cell>
          <cell r="M9156">
            <v>5.5657499999999999E-2</v>
          </cell>
          <cell r="N9156">
            <v>5.5657499999999999E-2</v>
          </cell>
          <cell r="O9156">
            <v>17363</v>
          </cell>
        </row>
        <row r="9157">
          <cell r="A9157" t="str">
            <v>Residential</v>
          </cell>
          <cell r="B9157">
            <v>12</v>
          </cell>
          <cell r="C9157" t="str">
            <v>All</v>
          </cell>
          <cell r="D9157" t="str">
            <v>Switch</v>
          </cell>
          <cell r="E9157" t="str">
            <v>LCA: Greater Fresno</v>
          </cell>
          <cell r="F9157">
            <v>86.017799999999994</v>
          </cell>
          <cell r="G9157">
            <v>1.1006910000000001</v>
          </cell>
          <cell r="H9157">
            <v>1.058948</v>
          </cell>
          <cell r="I9157">
            <v>-5.6393199999999997E-2</v>
          </cell>
          <cell r="J9157">
            <v>-2.3075600000000002E-2</v>
          </cell>
          <cell r="K9157">
            <v>0</v>
          </cell>
          <cell r="L9157">
            <v>2.3075600000000002E-2</v>
          </cell>
          <cell r="M9157">
            <v>5.6393199999999997E-2</v>
          </cell>
          <cell r="N9157">
            <v>5.6393199999999997E-2</v>
          </cell>
          <cell r="O9157">
            <v>17363</v>
          </cell>
        </row>
        <row r="9158">
          <cell r="A9158" t="str">
            <v>Residential</v>
          </cell>
          <cell r="B9158">
            <v>13</v>
          </cell>
          <cell r="C9158" t="str">
            <v>All</v>
          </cell>
          <cell r="D9158" t="str">
            <v>Switch</v>
          </cell>
          <cell r="E9158" t="str">
            <v>LCA: Greater Fresno</v>
          </cell>
          <cell r="F9158">
            <v>89.508899999999997</v>
          </cell>
          <cell r="G9158">
            <v>1.3195159999999999</v>
          </cell>
          <cell r="H9158">
            <v>1.2962130000000001</v>
          </cell>
          <cell r="I9158">
            <v>-5.7291500000000002E-2</v>
          </cell>
          <cell r="J9158">
            <v>-2.3443200000000001E-2</v>
          </cell>
          <cell r="K9158">
            <v>0</v>
          </cell>
          <cell r="L9158">
            <v>2.3443200000000001E-2</v>
          </cell>
          <cell r="M9158">
            <v>5.7291500000000002E-2</v>
          </cell>
          <cell r="N9158">
            <v>5.7291500000000002E-2</v>
          </cell>
          <cell r="O9158">
            <v>17363</v>
          </cell>
        </row>
        <row r="9159">
          <cell r="A9159" t="str">
            <v>Residential</v>
          </cell>
          <cell r="B9159">
            <v>14</v>
          </cell>
          <cell r="C9159" t="str">
            <v>All</v>
          </cell>
          <cell r="D9159" t="str">
            <v>Switch</v>
          </cell>
          <cell r="E9159" t="str">
            <v>LCA: Greater Fresno</v>
          </cell>
          <cell r="F9159">
            <v>92.504499999999993</v>
          </cell>
          <cell r="G9159">
            <v>1.5866260000000001</v>
          </cell>
          <cell r="H9159">
            <v>1.642884</v>
          </cell>
          <cell r="I9159">
            <v>-6.0588000000000003E-2</v>
          </cell>
          <cell r="J9159">
            <v>-2.4792100000000001E-2</v>
          </cell>
          <cell r="K9159">
            <v>0</v>
          </cell>
          <cell r="L9159">
            <v>2.4792100000000001E-2</v>
          </cell>
          <cell r="M9159">
            <v>6.0588000000000003E-2</v>
          </cell>
          <cell r="N9159">
            <v>6.0588000000000003E-2</v>
          </cell>
          <cell r="O9159">
            <v>17363</v>
          </cell>
        </row>
        <row r="9160">
          <cell r="A9160" t="str">
            <v>Residential</v>
          </cell>
          <cell r="B9160">
            <v>15</v>
          </cell>
          <cell r="C9160" t="str">
            <v>All</v>
          </cell>
          <cell r="D9160" t="str">
            <v>Switch</v>
          </cell>
          <cell r="E9160" t="str">
            <v>LCA: Greater Fresno</v>
          </cell>
          <cell r="F9160">
            <v>95.002200000000002</v>
          </cell>
          <cell r="G9160">
            <v>1.916309</v>
          </cell>
          <cell r="H9160">
            <v>1.9905889999999999</v>
          </cell>
          <cell r="I9160">
            <v>-6.5511200000000006E-2</v>
          </cell>
          <cell r="J9160">
            <v>-2.6806699999999999E-2</v>
          </cell>
          <cell r="K9160">
            <v>0</v>
          </cell>
          <cell r="L9160">
            <v>2.6806699999999999E-2</v>
          </cell>
          <cell r="M9160">
            <v>6.5511200000000006E-2</v>
          </cell>
          <cell r="N9160">
            <v>6.5511200000000006E-2</v>
          </cell>
          <cell r="O9160">
            <v>17363</v>
          </cell>
        </row>
        <row r="9161">
          <cell r="A9161" t="str">
            <v>Residential</v>
          </cell>
          <cell r="B9161">
            <v>16</v>
          </cell>
          <cell r="C9161" t="str">
            <v>All</v>
          </cell>
          <cell r="D9161" t="str">
            <v>Switch</v>
          </cell>
          <cell r="E9161" t="str">
            <v>LCA: Greater Fresno</v>
          </cell>
          <cell r="F9161">
            <v>97.493300000000005</v>
          </cell>
          <cell r="G9161">
            <v>2.2993649999999999</v>
          </cell>
          <cell r="H9161">
            <v>2.1119150000000002</v>
          </cell>
          <cell r="I9161">
            <v>-6.8576899999999996E-2</v>
          </cell>
          <cell r="J9161">
            <v>-2.8061099999999999E-2</v>
          </cell>
          <cell r="K9161">
            <v>0</v>
          </cell>
          <cell r="L9161">
            <v>2.8061099999999999E-2</v>
          </cell>
          <cell r="M9161">
            <v>6.8576899999999996E-2</v>
          </cell>
          <cell r="N9161">
            <v>6.8576899999999996E-2</v>
          </cell>
          <cell r="O9161">
            <v>17363</v>
          </cell>
        </row>
        <row r="9162">
          <cell r="A9162" t="str">
            <v>Residential</v>
          </cell>
          <cell r="B9162">
            <v>17</v>
          </cell>
          <cell r="C9162" t="str">
            <v>All</v>
          </cell>
          <cell r="D9162" t="str">
            <v>Switch</v>
          </cell>
          <cell r="E9162" t="str">
            <v>LCA: Greater Fresno</v>
          </cell>
          <cell r="F9162">
            <v>98.984399999999994</v>
          </cell>
          <cell r="G9162">
            <v>2.6225740000000002</v>
          </cell>
          <cell r="H9162">
            <v>2.197584</v>
          </cell>
          <cell r="I9162">
            <v>-6.7194400000000001E-2</v>
          </cell>
          <cell r="J9162">
            <v>-2.74954E-2</v>
          </cell>
          <cell r="K9162">
            <v>0</v>
          </cell>
          <cell r="L9162">
            <v>2.74954E-2</v>
          </cell>
          <cell r="M9162">
            <v>6.7194400000000001E-2</v>
          </cell>
          <cell r="N9162">
            <v>6.7194400000000001E-2</v>
          </cell>
          <cell r="O9162">
            <v>17363</v>
          </cell>
        </row>
        <row r="9163">
          <cell r="A9163" t="str">
            <v>Residential</v>
          </cell>
          <cell r="B9163">
            <v>18</v>
          </cell>
          <cell r="C9163" t="str">
            <v>All</v>
          </cell>
          <cell r="D9163" t="str">
            <v>Switch</v>
          </cell>
          <cell r="E9163" t="str">
            <v>LCA: Greater Fresno</v>
          </cell>
          <cell r="F9163">
            <v>98.975499999999997</v>
          </cell>
          <cell r="G9163">
            <v>2.8071009999999998</v>
          </cell>
          <cell r="H9163">
            <v>2.4528479999999999</v>
          </cell>
          <cell r="I9163">
            <v>-6.5234600000000004E-2</v>
          </cell>
          <cell r="J9163">
            <v>-2.6693499999999998E-2</v>
          </cell>
          <cell r="K9163">
            <v>0</v>
          </cell>
          <cell r="L9163">
            <v>2.6693499999999998E-2</v>
          </cell>
          <cell r="M9163">
            <v>6.5234600000000004E-2</v>
          </cell>
          <cell r="N9163">
            <v>6.5234600000000004E-2</v>
          </cell>
          <cell r="O9163">
            <v>17363</v>
          </cell>
        </row>
        <row r="9164">
          <cell r="A9164" t="str">
            <v>Residential</v>
          </cell>
          <cell r="B9164">
            <v>19</v>
          </cell>
          <cell r="C9164" t="str">
            <v>All</v>
          </cell>
          <cell r="D9164" t="str">
            <v>Switch</v>
          </cell>
          <cell r="E9164" t="str">
            <v>LCA: Greater Fresno</v>
          </cell>
          <cell r="F9164">
            <v>96.475499999999997</v>
          </cell>
          <cell r="G9164">
            <v>2.6999620000000002</v>
          </cell>
          <cell r="H9164">
            <v>2.4675479999999999</v>
          </cell>
          <cell r="I9164">
            <v>-6.5827200000000002E-2</v>
          </cell>
          <cell r="J9164">
            <v>-2.6935899999999999E-2</v>
          </cell>
          <cell r="K9164">
            <v>0</v>
          </cell>
          <cell r="L9164">
            <v>2.6935899999999999E-2</v>
          </cell>
          <cell r="M9164">
            <v>6.5827200000000002E-2</v>
          </cell>
          <cell r="N9164">
            <v>6.5827200000000002E-2</v>
          </cell>
          <cell r="O9164">
            <v>17363</v>
          </cell>
        </row>
        <row r="9165">
          <cell r="A9165" t="str">
            <v>Residential</v>
          </cell>
          <cell r="B9165">
            <v>20</v>
          </cell>
          <cell r="C9165" t="str">
            <v>All</v>
          </cell>
          <cell r="D9165" t="str">
            <v>Switch</v>
          </cell>
          <cell r="E9165" t="str">
            <v>LCA: Greater Fresno</v>
          </cell>
          <cell r="F9165">
            <v>94.462100000000007</v>
          </cell>
          <cell r="G9165">
            <v>2.5437460000000001</v>
          </cell>
          <cell r="H9165">
            <v>3.0755309999999998</v>
          </cell>
          <cell r="I9165">
            <v>-6.4154000000000003E-2</v>
          </cell>
          <cell r="J9165">
            <v>-2.6251300000000002E-2</v>
          </cell>
          <cell r="K9165">
            <v>0</v>
          </cell>
          <cell r="L9165">
            <v>2.6251300000000002E-2</v>
          </cell>
          <cell r="M9165">
            <v>6.4154000000000003E-2</v>
          </cell>
          <cell r="N9165">
            <v>6.4154000000000003E-2</v>
          </cell>
          <cell r="O9165">
            <v>17363</v>
          </cell>
        </row>
        <row r="9166">
          <cell r="A9166" t="str">
            <v>Residential</v>
          </cell>
          <cell r="B9166">
            <v>21</v>
          </cell>
          <cell r="C9166" t="str">
            <v>All</v>
          </cell>
          <cell r="D9166" t="str">
            <v>Switch</v>
          </cell>
          <cell r="E9166" t="str">
            <v>LCA: Greater Fresno</v>
          </cell>
          <cell r="F9166">
            <v>90.4666</v>
          </cell>
          <cell r="G9166">
            <v>2.3764970000000001</v>
          </cell>
          <cell r="H9166">
            <v>2.8009339999999998</v>
          </cell>
          <cell r="I9166">
            <v>-5.9275000000000001E-2</v>
          </cell>
          <cell r="J9166">
            <v>-2.42548E-2</v>
          </cell>
          <cell r="K9166">
            <v>0</v>
          </cell>
          <cell r="L9166">
            <v>2.42548E-2</v>
          </cell>
          <cell r="M9166">
            <v>5.9275000000000001E-2</v>
          </cell>
          <cell r="N9166">
            <v>5.9275000000000001E-2</v>
          </cell>
          <cell r="O9166">
            <v>17363</v>
          </cell>
        </row>
        <row r="9167">
          <cell r="A9167" t="str">
            <v>Residential</v>
          </cell>
          <cell r="B9167">
            <v>22</v>
          </cell>
          <cell r="C9167" t="str">
            <v>All</v>
          </cell>
          <cell r="D9167" t="str">
            <v>Switch</v>
          </cell>
          <cell r="E9167" t="str">
            <v>LCA: Greater Fresno</v>
          </cell>
          <cell r="F9167">
            <v>87.448700000000002</v>
          </cell>
          <cell r="G9167">
            <v>2.0289410000000001</v>
          </cell>
          <cell r="H9167">
            <v>2.3042570000000002</v>
          </cell>
          <cell r="I9167">
            <v>-5.8184399999999997E-2</v>
          </cell>
          <cell r="J9167">
            <v>-2.3808599999999999E-2</v>
          </cell>
          <cell r="K9167">
            <v>0</v>
          </cell>
          <cell r="L9167">
            <v>2.3808599999999999E-2</v>
          </cell>
          <cell r="M9167">
            <v>5.8184399999999997E-2</v>
          </cell>
          <cell r="N9167">
            <v>5.8184399999999997E-2</v>
          </cell>
          <cell r="O9167">
            <v>17363</v>
          </cell>
        </row>
        <row r="9168">
          <cell r="A9168" t="str">
            <v>Residential</v>
          </cell>
          <cell r="B9168">
            <v>23</v>
          </cell>
          <cell r="C9168" t="str">
            <v>All</v>
          </cell>
          <cell r="D9168" t="str">
            <v>Switch</v>
          </cell>
          <cell r="E9168" t="str">
            <v>LCA: Greater Fresno</v>
          </cell>
          <cell r="F9168">
            <v>84.453199999999995</v>
          </cell>
          <cell r="G9168">
            <v>1.563766</v>
          </cell>
          <cell r="H9168">
            <v>1.669729</v>
          </cell>
          <cell r="I9168">
            <v>-5.7091999999999997E-2</v>
          </cell>
          <cell r="J9168">
            <v>-2.33616E-2</v>
          </cell>
          <cell r="K9168">
            <v>0</v>
          </cell>
          <cell r="L9168">
            <v>2.33616E-2</v>
          </cell>
          <cell r="M9168">
            <v>5.7091999999999997E-2</v>
          </cell>
          <cell r="N9168">
            <v>5.7091999999999997E-2</v>
          </cell>
          <cell r="O9168">
            <v>17363</v>
          </cell>
        </row>
        <row r="9169">
          <cell r="A9169" t="str">
            <v>Residential</v>
          </cell>
          <cell r="B9169">
            <v>24</v>
          </cell>
          <cell r="C9169" t="str">
            <v>All</v>
          </cell>
          <cell r="D9169" t="str">
            <v>Switch</v>
          </cell>
          <cell r="E9169" t="str">
            <v>LCA: Greater Fresno</v>
          </cell>
          <cell r="F9169">
            <v>81.957599999999999</v>
          </cell>
          <cell r="G9169">
            <v>1.1890419999999999</v>
          </cell>
          <cell r="H9169">
            <v>1.2249859999999999</v>
          </cell>
          <cell r="I9169">
            <v>-5.6028000000000001E-2</v>
          </cell>
          <cell r="J9169">
            <v>-2.2926200000000001E-2</v>
          </cell>
          <cell r="K9169">
            <v>0</v>
          </cell>
          <cell r="L9169">
            <v>2.2926200000000001E-2</v>
          </cell>
          <cell r="M9169">
            <v>5.6028000000000001E-2</v>
          </cell>
          <cell r="N9169">
            <v>5.6028000000000001E-2</v>
          </cell>
          <cell r="O9169">
            <v>17363</v>
          </cell>
        </row>
        <row r="9170">
          <cell r="A9170" t="str">
            <v>Residential</v>
          </cell>
          <cell r="B9170">
            <v>1</v>
          </cell>
          <cell r="C9170" t="str">
            <v>All</v>
          </cell>
          <cell r="D9170" t="str">
            <v>Switch</v>
          </cell>
          <cell r="E9170" t="str">
            <v>LCA: Kern</v>
          </cell>
          <cell r="F9170">
            <v>75.5</v>
          </cell>
          <cell r="G9170">
            <v>0.78534970000000004</v>
          </cell>
          <cell r="H9170">
            <v>0.69259669999999995</v>
          </cell>
          <cell r="I9170">
            <v>-0.3234477</v>
          </cell>
          <cell r="J9170">
            <v>-0.1323522</v>
          </cell>
          <cell r="K9170">
            <v>0</v>
          </cell>
          <cell r="L9170">
            <v>0.1323522</v>
          </cell>
          <cell r="M9170">
            <v>0.3234477</v>
          </cell>
          <cell r="N9170">
            <v>0.3234477</v>
          </cell>
          <cell r="O9170">
            <v>344</v>
          </cell>
        </row>
        <row r="9171">
          <cell r="A9171" t="str">
            <v>Residential</v>
          </cell>
          <cell r="B9171">
            <v>2</v>
          </cell>
          <cell r="C9171" t="str">
            <v>All</v>
          </cell>
          <cell r="D9171" t="str">
            <v>Switch</v>
          </cell>
          <cell r="E9171" t="str">
            <v>LCA: Kern</v>
          </cell>
          <cell r="F9171">
            <v>74</v>
          </cell>
          <cell r="G9171">
            <v>0.73253420000000002</v>
          </cell>
          <cell r="H9171">
            <v>0.55723219999999996</v>
          </cell>
          <cell r="I9171">
            <v>-0.3215249</v>
          </cell>
          <cell r="J9171">
            <v>-0.1315654</v>
          </cell>
          <cell r="K9171">
            <v>0</v>
          </cell>
          <cell r="L9171">
            <v>0.1315654</v>
          </cell>
          <cell r="M9171">
            <v>0.3215249</v>
          </cell>
          <cell r="N9171">
            <v>0.3215249</v>
          </cell>
          <cell r="O9171">
            <v>344</v>
          </cell>
        </row>
        <row r="9172">
          <cell r="A9172" t="str">
            <v>Residential</v>
          </cell>
          <cell r="B9172">
            <v>3</v>
          </cell>
          <cell r="C9172" t="str">
            <v>All</v>
          </cell>
          <cell r="D9172" t="str">
            <v>Switch</v>
          </cell>
          <cell r="E9172" t="str">
            <v>LCA: Kern</v>
          </cell>
          <cell r="F9172">
            <v>73</v>
          </cell>
          <cell r="G9172">
            <v>0.63034520000000005</v>
          </cell>
          <cell r="H9172">
            <v>0.49964649999999999</v>
          </cell>
          <cell r="I9172">
            <v>-0.32112570000000001</v>
          </cell>
          <cell r="J9172">
            <v>-0.13140199999999999</v>
          </cell>
          <cell r="K9172">
            <v>0</v>
          </cell>
          <cell r="L9172">
            <v>0.13140199999999999</v>
          </cell>
          <cell r="M9172">
            <v>0.32112570000000001</v>
          </cell>
          <cell r="N9172">
            <v>0.32112570000000001</v>
          </cell>
          <cell r="O9172">
            <v>344</v>
          </cell>
        </row>
        <row r="9173">
          <cell r="A9173" t="str">
            <v>Residential</v>
          </cell>
          <cell r="B9173">
            <v>4</v>
          </cell>
          <cell r="C9173" t="str">
            <v>All</v>
          </cell>
          <cell r="D9173" t="str">
            <v>Switch</v>
          </cell>
          <cell r="E9173" t="str">
            <v>LCA: Kern</v>
          </cell>
          <cell r="F9173">
            <v>72.5</v>
          </cell>
          <cell r="G9173">
            <v>0.60596589999999995</v>
          </cell>
          <cell r="H9173">
            <v>0.42027989999999998</v>
          </cell>
          <cell r="I9173">
            <v>-0.31994020000000001</v>
          </cell>
          <cell r="J9173">
            <v>-0.1309169</v>
          </cell>
          <cell r="K9173">
            <v>0</v>
          </cell>
          <cell r="L9173">
            <v>0.1309169</v>
          </cell>
          <cell r="M9173">
            <v>0.31994020000000001</v>
          </cell>
          <cell r="N9173">
            <v>0.31994020000000001</v>
          </cell>
          <cell r="O9173">
            <v>344</v>
          </cell>
        </row>
        <row r="9174">
          <cell r="A9174" t="str">
            <v>Residential</v>
          </cell>
          <cell r="B9174">
            <v>5</v>
          </cell>
          <cell r="C9174" t="str">
            <v>All</v>
          </cell>
          <cell r="D9174" t="str">
            <v>Switch</v>
          </cell>
          <cell r="E9174" t="str">
            <v>LCA: Kern</v>
          </cell>
          <cell r="F9174">
            <v>70</v>
          </cell>
          <cell r="G9174">
            <v>0.53657299999999997</v>
          </cell>
          <cell r="H9174">
            <v>0.41840290000000002</v>
          </cell>
          <cell r="I9174">
            <v>-0.31924780000000003</v>
          </cell>
          <cell r="J9174">
            <v>-0.13063359999999999</v>
          </cell>
          <cell r="K9174">
            <v>0</v>
          </cell>
          <cell r="L9174">
            <v>0.13063359999999999</v>
          </cell>
          <cell r="M9174">
            <v>0.31924780000000003</v>
          </cell>
          <cell r="N9174">
            <v>0.31924780000000003</v>
          </cell>
          <cell r="O9174">
            <v>344</v>
          </cell>
        </row>
        <row r="9175">
          <cell r="A9175" t="str">
            <v>Residential</v>
          </cell>
          <cell r="B9175">
            <v>6</v>
          </cell>
          <cell r="C9175" t="str">
            <v>All</v>
          </cell>
          <cell r="D9175" t="str">
            <v>Switch</v>
          </cell>
          <cell r="E9175" t="str">
            <v>LCA: Kern</v>
          </cell>
          <cell r="F9175">
            <v>68.5</v>
          </cell>
          <cell r="G9175">
            <v>0.51277919999999999</v>
          </cell>
          <cell r="H9175">
            <v>0.44061980000000001</v>
          </cell>
          <cell r="I9175">
            <v>-0.31757819999999998</v>
          </cell>
          <cell r="J9175">
            <v>-0.12995039999999999</v>
          </cell>
          <cell r="K9175">
            <v>0</v>
          </cell>
          <cell r="L9175">
            <v>0.12995039999999999</v>
          </cell>
          <cell r="M9175">
            <v>0.31757819999999998</v>
          </cell>
          <cell r="N9175">
            <v>0.31757819999999998</v>
          </cell>
          <cell r="O9175">
            <v>344</v>
          </cell>
        </row>
        <row r="9176">
          <cell r="A9176" t="str">
            <v>Residential</v>
          </cell>
          <cell r="B9176">
            <v>7</v>
          </cell>
          <cell r="C9176" t="str">
            <v>All</v>
          </cell>
          <cell r="D9176" t="str">
            <v>Switch</v>
          </cell>
          <cell r="E9176" t="str">
            <v>LCA: Kern</v>
          </cell>
          <cell r="F9176">
            <v>68</v>
          </cell>
          <cell r="G9176">
            <v>0.86999230000000005</v>
          </cell>
          <cell r="H9176">
            <v>0.9362395</v>
          </cell>
          <cell r="I9176">
            <v>-0.31867859999999998</v>
          </cell>
          <cell r="J9176">
            <v>-0.13040070000000001</v>
          </cell>
          <cell r="K9176">
            <v>0</v>
          </cell>
          <cell r="L9176">
            <v>0.13040070000000001</v>
          </cell>
          <cell r="M9176">
            <v>0.31867859999999998</v>
          </cell>
          <cell r="N9176">
            <v>0.31867859999999998</v>
          </cell>
          <cell r="O9176">
            <v>344</v>
          </cell>
        </row>
        <row r="9177">
          <cell r="A9177" t="str">
            <v>Residential</v>
          </cell>
          <cell r="B9177">
            <v>8</v>
          </cell>
          <cell r="C9177" t="str">
            <v>All</v>
          </cell>
          <cell r="D9177" t="str">
            <v>Switch</v>
          </cell>
          <cell r="E9177" t="str">
            <v>LCA: Kern</v>
          </cell>
          <cell r="F9177">
            <v>70</v>
          </cell>
          <cell r="G9177">
            <v>0.81432649999999995</v>
          </cell>
          <cell r="H9177">
            <v>0.88150479999999998</v>
          </cell>
          <cell r="I9177">
            <v>-0.3175634</v>
          </cell>
          <cell r="J9177">
            <v>-0.12994439999999999</v>
          </cell>
          <cell r="K9177">
            <v>0</v>
          </cell>
          <cell r="L9177">
            <v>0.12994439999999999</v>
          </cell>
          <cell r="M9177">
            <v>0.3175634</v>
          </cell>
          <cell r="N9177">
            <v>0.3175634</v>
          </cell>
          <cell r="O9177">
            <v>344</v>
          </cell>
        </row>
        <row r="9178">
          <cell r="A9178" t="str">
            <v>Residential</v>
          </cell>
          <cell r="B9178">
            <v>9</v>
          </cell>
          <cell r="C9178" t="str">
            <v>All</v>
          </cell>
          <cell r="D9178" t="str">
            <v>Switch</v>
          </cell>
          <cell r="E9178" t="str">
            <v>LCA: Kern</v>
          </cell>
          <cell r="F9178">
            <v>75</v>
          </cell>
          <cell r="G9178">
            <v>0.64883429999999997</v>
          </cell>
          <cell r="H9178">
            <v>0.66113540000000004</v>
          </cell>
          <cell r="I9178">
            <v>-0.31775140000000002</v>
          </cell>
          <cell r="J9178">
            <v>-0.13002130000000001</v>
          </cell>
          <cell r="K9178">
            <v>0</v>
          </cell>
          <cell r="L9178">
            <v>0.13002130000000001</v>
          </cell>
          <cell r="M9178">
            <v>0.31775140000000002</v>
          </cell>
          <cell r="N9178">
            <v>0.31775140000000002</v>
          </cell>
          <cell r="O9178">
            <v>344</v>
          </cell>
        </row>
        <row r="9179">
          <cell r="A9179" t="str">
            <v>Residential</v>
          </cell>
          <cell r="B9179">
            <v>10</v>
          </cell>
          <cell r="C9179" t="str">
            <v>All</v>
          </cell>
          <cell r="D9179" t="str">
            <v>Switch</v>
          </cell>
          <cell r="E9179" t="str">
            <v>LCA: Kern</v>
          </cell>
          <cell r="F9179">
            <v>80</v>
          </cell>
          <cell r="G9179">
            <v>0.55120089999999999</v>
          </cell>
          <cell r="H9179">
            <v>0.57512920000000001</v>
          </cell>
          <cell r="I9179">
            <v>-0.31939630000000002</v>
          </cell>
          <cell r="J9179">
            <v>-0.13069439999999999</v>
          </cell>
          <cell r="K9179">
            <v>0</v>
          </cell>
          <cell r="L9179">
            <v>0.13069439999999999</v>
          </cell>
          <cell r="M9179">
            <v>0.31939630000000002</v>
          </cell>
          <cell r="N9179">
            <v>0.31939630000000002</v>
          </cell>
          <cell r="O9179">
            <v>344</v>
          </cell>
        </row>
        <row r="9180">
          <cell r="A9180" t="str">
            <v>Residential</v>
          </cell>
          <cell r="B9180">
            <v>11</v>
          </cell>
          <cell r="C9180" t="str">
            <v>All</v>
          </cell>
          <cell r="D9180" t="str">
            <v>Switch</v>
          </cell>
          <cell r="E9180" t="str">
            <v>LCA: Kern</v>
          </cell>
          <cell r="F9180">
            <v>84</v>
          </cell>
          <cell r="G9180">
            <v>0.58200980000000002</v>
          </cell>
          <cell r="H9180">
            <v>0.53267310000000001</v>
          </cell>
          <cell r="I9180">
            <v>-0.32172250000000002</v>
          </cell>
          <cell r="J9180">
            <v>-0.13164619999999999</v>
          </cell>
          <cell r="K9180">
            <v>0</v>
          </cell>
          <cell r="L9180">
            <v>0.13164619999999999</v>
          </cell>
          <cell r="M9180">
            <v>0.32172250000000002</v>
          </cell>
          <cell r="N9180">
            <v>0.32172250000000002</v>
          </cell>
          <cell r="O9180">
            <v>344</v>
          </cell>
        </row>
        <row r="9181">
          <cell r="A9181" t="str">
            <v>Residential</v>
          </cell>
          <cell r="B9181">
            <v>12</v>
          </cell>
          <cell r="C9181" t="str">
            <v>All</v>
          </cell>
          <cell r="D9181" t="str">
            <v>Switch</v>
          </cell>
          <cell r="E9181" t="str">
            <v>LCA: Kern</v>
          </cell>
          <cell r="F9181">
            <v>87.5</v>
          </cell>
          <cell r="G9181">
            <v>0.85858710000000005</v>
          </cell>
          <cell r="H9181">
            <v>1.086549</v>
          </cell>
          <cell r="I9181">
            <v>-0.30245490000000003</v>
          </cell>
          <cell r="J9181">
            <v>-0.1237621</v>
          </cell>
          <cell r="K9181">
            <v>0</v>
          </cell>
          <cell r="L9181">
            <v>0.1237621</v>
          </cell>
          <cell r="M9181">
            <v>0.30245490000000003</v>
          </cell>
          <cell r="N9181">
            <v>0.30245490000000003</v>
          </cell>
          <cell r="O9181">
            <v>344</v>
          </cell>
        </row>
        <row r="9182">
          <cell r="A9182" t="str">
            <v>Residential</v>
          </cell>
          <cell r="B9182">
            <v>13</v>
          </cell>
          <cell r="C9182" t="str">
            <v>All</v>
          </cell>
          <cell r="D9182" t="str">
            <v>Switch</v>
          </cell>
          <cell r="E9182" t="str">
            <v>LCA: Kern</v>
          </cell>
          <cell r="F9182">
            <v>90.5</v>
          </cell>
          <cell r="G9182">
            <v>1.1161369999999999</v>
          </cell>
          <cell r="H9182">
            <v>1.053142</v>
          </cell>
          <cell r="I9182">
            <v>-0.30791740000000001</v>
          </cell>
          <cell r="J9182">
            <v>-0.12599730000000001</v>
          </cell>
          <cell r="K9182">
            <v>0</v>
          </cell>
          <cell r="L9182">
            <v>0.12599730000000001</v>
          </cell>
          <cell r="M9182">
            <v>0.30791740000000001</v>
          </cell>
          <cell r="N9182">
            <v>0.30791740000000001</v>
          </cell>
          <cell r="O9182">
            <v>344</v>
          </cell>
        </row>
        <row r="9183">
          <cell r="A9183" t="str">
            <v>Residential</v>
          </cell>
          <cell r="B9183">
            <v>14</v>
          </cell>
          <cell r="C9183" t="str">
            <v>All</v>
          </cell>
          <cell r="D9183" t="str">
            <v>Switch</v>
          </cell>
          <cell r="E9183" t="str">
            <v>LCA: Kern</v>
          </cell>
          <cell r="F9183">
            <v>93</v>
          </cell>
          <cell r="G9183">
            <v>1.3344199999999999</v>
          </cell>
          <cell r="H9183">
            <v>1.53026</v>
          </cell>
          <cell r="I9183">
            <v>-0.31104619999999999</v>
          </cell>
          <cell r="J9183">
            <v>-0.12727759999999999</v>
          </cell>
          <cell r="K9183">
            <v>0</v>
          </cell>
          <cell r="L9183">
            <v>0.12727759999999999</v>
          </cell>
          <cell r="M9183">
            <v>0.31104619999999999</v>
          </cell>
          <cell r="N9183">
            <v>0.31104619999999999</v>
          </cell>
          <cell r="O9183">
            <v>344</v>
          </cell>
        </row>
        <row r="9184">
          <cell r="A9184" t="str">
            <v>Residential</v>
          </cell>
          <cell r="B9184">
            <v>15</v>
          </cell>
          <cell r="C9184" t="str">
            <v>All</v>
          </cell>
          <cell r="D9184" t="str">
            <v>Switch</v>
          </cell>
          <cell r="E9184" t="str">
            <v>LCA: Kern</v>
          </cell>
          <cell r="F9184">
            <v>95</v>
          </cell>
          <cell r="G9184">
            <v>1.5500210000000001</v>
          </cell>
          <cell r="H9184">
            <v>1.238551</v>
          </cell>
          <cell r="I9184">
            <v>-0.33904570000000001</v>
          </cell>
          <cell r="J9184">
            <v>-0.13873469999999999</v>
          </cell>
          <cell r="K9184">
            <v>0</v>
          </cell>
          <cell r="L9184">
            <v>0.13873469999999999</v>
          </cell>
          <cell r="M9184">
            <v>0.33904570000000001</v>
          </cell>
          <cell r="N9184">
            <v>0.33904570000000001</v>
          </cell>
          <cell r="O9184">
            <v>344</v>
          </cell>
        </row>
        <row r="9185">
          <cell r="A9185" t="str">
            <v>Residential</v>
          </cell>
          <cell r="B9185">
            <v>16</v>
          </cell>
          <cell r="C9185" t="str">
            <v>All</v>
          </cell>
          <cell r="D9185" t="str">
            <v>Switch</v>
          </cell>
          <cell r="E9185" t="str">
            <v>LCA: Kern</v>
          </cell>
          <cell r="F9185">
            <v>96</v>
          </cell>
          <cell r="G9185">
            <v>2.1366589999999999</v>
          </cell>
          <cell r="H9185">
            <v>1.464491</v>
          </cell>
          <cell r="I9185">
            <v>-0.33990480000000001</v>
          </cell>
          <cell r="J9185">
            <v>-0.1390863</v>
          </cell>
          <cell r="K9185">
            <v>0</v>
          </cell>
          <cell r="L9185">
            <v>0.1390863</v>
          </cell>
          <cell r="M9185">
            <v>0.33990480000000001</v>
          </cell>
          <cell r="N9185">
            <v>0.33990480000000001</v>
          </cell>
          <cell r="O9185">
            <v>344</v>
          </cell>
        </row>
        <row r="9186">
          <cell r="A9186" t="str">
            <v>Residential</v>
          </cell>
          <cell r="B9186">
            <v>17</v>
          </cell>
          <cell r="C9186" t="str">
            <v>All</v>
          </cell>
          <cell r="D9186" t="str">
            <v>Switch</v>
          </cell>
          <cell r="E9186" t="str">
            <v>LCA: Kern</v>
          </cell>
          <cell r="F9186">
            <v>96</v>
          </cell>
          <cell r="G9186">
            <v>2.6949010000000002</v>
          </cell>
          <cell r="H9186">
            <v>1.918145</v>
          </cell>
          <cell r="I9186">
            <v>-0.34359780000000001</v>
          </cell>
          <cell r="J9186">
            <v>-0.14059740000000001</v>
          </cell>
          <cell r="K9186">
            <v>0</v>
          </cell>
          <cell r="L9186">
            <v>0.14059740000000001</v>
          </cell>
          <cell r="M9186">
            <v>0.34359780000000001</v>
          </cell>
          <cell r="N9186">
            <v>0.34359780000000001</v>
          </cell>
          <cell r="O9186">
            <v>344</v>
          </cell>
        </row>
        <row r="9187">
          <cell r="A9187" t="str">
            <v>Residential</v>
          </cell>
          <cell r="B9187">
            <v>18</v>
          </cell>
          <cell r="C9187" t="str">
            <v>All</v>
          </cell>
          <cell r="D9187" t="str">
            <v>Switch</v>
          </cell>
          <cell r="E9187" t="str">
            <v>LCA: Kern</v>
          </cell>
          <cell r="F9187">
            <v>96.5</v>
          </cell>
          <cell r="G9187">
            <v>2.8144809999999998</v>
          </cell>
          <cell r="H9187">
            <v>1.978985</v>
          </cell>
          <cell r="I9187">
            <v>-0.34452939999999999</v>
          </cell>
          <cell r="J9187">
            <v>-0.14097860000000001</v>
          </cell>
          <cell r="K9187">
            <v>0</v>
          </cell>
          <cell r="L9187">
            <v>0.14097860000000001</v>
          </cell>
          <cell r="M9187">
            <v>0.34452939999999999</v>
          </cell>
          <cell r="N9187">
            <v>0.34452939999999999</v>
          </cell>
          <cell r="O9187">
            <v>344</v>
          </cell>
        </row>
        <row r="9188">
          <cell r="A9188" t="str">
            <v>Residential</v>
          </cell>
          <cell r="B9188">
            <v>19</v>
          </cell>
          <cell r="C9188" t="str">
            <v>All</v>
          </cell>
          <cell r="D9188" t="str">
            <v>Switch</v>
          </cell>
          <cell r="E9188" t="str">
            <v>LCA: Kern</v>
          </cell>
          <cell r="F9188">
            <v>94.5</v>
          </cell>
          <cell r="G9188">
            <v>2.820614</v>
          </cell>
          <cell r="H9188">
            <v>2.1925569999999999</v>
          </cell>
          <cell r="I9188">
            <v>-0.34144210000000003</v>
          </cell>
          <cell r="J9188">
            <v>-0.13971529999999999</v>
          </cell>
          <cell r="K9188">
            <v>0</v>
          </cell>
          <cell r="L9188">
            <v>0.13971529999999999</v>
          </cell>
          <cell r="M9188">
            <v>0.34144210000000003</v>
          </cell>
          <cell r="N9188">
            <v>0.34144210000000003</v>
          </cell>
          <cell r="O9188">
            <v>344</v>
          </cell>
        </row>
        <row r="9189">
          <cell r="A9189" t="str">
            <v>Residential</v>
          </cell>
          <cell r="B9189">
            <v>20</v>
          </cell>
          <cell r="C9189" t="str">
            <v>All</v>
          </cell>
          <cell r="D9189" t="str">
            <v>Switch</v>
          </cell>
          <cell r="E9189" t="str">
            <v>LCA: Kern</v>
          </cell>
          <cell r="F9189">
            <v>91.5</v>
          </cell>
          <cell r="G9189">
            <v>2.8378899999999998</v>
          </cell>
          <cell r="H9189">
            <v>4.0688719999999998</v>
          </cell>
          <cell r="I9189">
            <v>-0.34964590000000001</v>
          </cell>
          <cell r="J9189">
            <v>-0.14307230000000001</v>
          </cell>
          <cell r="K9189">
            <v>0</v>
          </cell>
          <cell r="L9189">
            <v>0.14307230000000001</v>
          </cell>
          <cell r="M9189">
            <v>0.34964590000000001</v>
          </cell>
          <cell r="N9189">
            <v>0.34964590000000001</v>
          </cell>
          <cell r="O9189">
            <v>344</v>
          </cell>
        </row>
        <row r="9190">
          <cell r="A9190" t="str">
            <v>Residential</v>
          </cell>
          <cell r="B9190">
            <v>21</v>
          </cell>
          <cell r="C9190" t="str">
            <v>All</v>
          </cell>
          <cell r="D9190" t="str">
            <v>Switch</v>
          </cell>
          <cell r="E9190" t="str">
            <v>LCA: Kern</v>
          </cell>
          <cell r="F9190">
            <v>88.5</v>
          </cell>
          <cell r="G9190">
            <v>2.7608229999999998</v>
          </cell>
          <cell r="H9190">
            <v>3.6548940000000001</v>
          </cell>
          <cell r="I9190">
            <v>-0.34947810000000001</v>
          </cell>
          <cell r="J9190">
            <v>-0.14300360000000001</v>
          </cell>
          <cell r="K9190">
            <v>0</v>
          </cell>
          <cell r="L9190">
            <v>0.14300360000000001</v>
          </cell>
          <cell r="M9190">
            <v>0.34947810000000001</v>
          </cell>
          <cell r="N9190">
            <v>0.34947810000000001</v>
          </cell>
          <cell r="O9190">
            <v>344</v>
          </cell>
        </row>
        <row r="9191">
          <cell r="A9191" t="str">
            <v>Residential</v>
          </cell>
          <cell r="B9191">
            <v>22</v>
          </cell>
          <cell r="C9191" t="str">
            <v>All</v>
          </cell>
          <cell r="D9191" t="str">
            <v>Switch</v>
          </cell>
          <cell r="E9191" t="str">
            <v>LCA: Kern</v>
          </cell>
          <cell r="F9191">
            <v>85.5</v>
          </cell>
          <cell r="G9191">
            <v>2.2978580000000002</v>
          </cell>
          <cell r="H9191">
            <v>2.6297190000000001</v>
          </cell>
          <cell r="I9191">
            <v>-0.34182950000000001</v>
          </cell>
          <cell r="J9191">
            <v>-0.1398739</v>
          </cell>
          <cell r="K9191">
            <v>0</v>
          </cell>
          <cell r="L9191">
            <v>0.1398739</v>
          </cell>
          <cell r="M9191">
            <v>0.34182950000000001</v>
          </cell>
          <cell r="N9191">
            <v>0.34182950000000001</v>
          </cell>
          <cell r="O9191">
            <v>344</v>
          </cell>
        </row>
        <row r="9192">
          <cell r="A9192" t="str">
            <v>Residential</v>
          </cell>
          <cell r="B9192">
            <v>23</v>
          </cell>
          <cell r="C9192" t="str">
            <v>All</v>
          </cell>
          <cell r="D9192" t="str">
            <v>Switch</v>
          </cell>
          <cell r="E9192" t="str">
            <v>LCA: Kern</v>
          </cell>
          <cell r="F9192">
            <v>82.5</v>
          </cell>
          <cell r="G9192">
            <v>1.5387439999999999</v>
          </cell>
          <cell r="H9192">
            <v>2.1575359999999999</v>
          </cell>
          <cell r="I9192">
            <v>-0.33691149999999997</v>
          </cell>
          <cell r="J9192">
            <v>-0.1378615</v>
          </cell>
          <cell r="K9192">
            <v>0</v>
          </cell>
          <cell r="L9192">
            <v>0.1378615</v>
          </cell>
          <cell r="M9192">
            <v>0.33691149999999997</v>
          </cell>
          <cell r="N9192">
            <v>0.33691149999999997</v>
          </cell>
          <cell r="O9192">
            <v>344</v>
          </cell>
        </row>
        <row r="9193">
          <cell r="A9193" t="str">
            <v>Residential</v>
          </cell>
          <cell r="B9193">
            <v>24</v>
          </cell>
          <cell r="C9193" t="str">
            <v>All</v>
          </cell>
          <cell r="D9193" t="str">
            <v>Switch</v>
          </cell>
          <cell r="E9193" t="str">
            <v>LCA: Kern</v>
          </cell>
          <cell r="F9193">
            <v>80</v>
          </cell>
          <cell r="G9193">
            <v>1.1265860000000001</v>
          </cell>
          <cell r="H9193">
            <v>1.640557</v>
          </cell>
          <cell r="I9193">
            <v>-0.32795410000000003</v>
          </cell>
          <cell r="J9193">
            <v>-0.13419610000000001</v>
          </cell>
          <cell r="K9193">
            <v>0</v>
          </cell>
          <cell r="L9193">
            <v>0.13419610000000001</v>
          </cell>
          <cell r="M9193">
            <v>0.32795410000000003</v>
          </cell>
          <cell r="N9193">
            <v>0.32795410000000003</v>
          </cell>
          <cell r="O9193">
            <v>344</v>
          </cell>
        </row>
        <row r="9194">
          <cell r="A9194" t="str">
            <v>Residential</v>
          </cell>
          <cell r="B9194">
            <v>1</v>
          </cell>
          <cell r="C9194" t="str">
            <v>All</v>
          </cell>
          <cell r="D9194" t="str">
            <v>Switch</v>
          </cell>
          <cell r="E9194" t="str">
            <v>LCA: Other</v>
          </cell>
          <cell r="F9194">
            <v>70.699200000000005</v>
          </cell>
          <cell r="G9194">
            <v>0.61545150000000004</v>
          </cell>
          <cell r="H9194">
            <v>0.74296139999999999</v>
          </cell>
          <cell r="I9194">
            <v>-5.9284700000000003E-2</v>
          </cell>
          <cell r="J9194">
            <v>-2.4258800000000001E-2</v>
          </cell>
          <cell r="K9194">
            <v>0</v>
          </cell>
          <cell r="L9194">
            <v>2.4258800000000001E-2</v>
          </cell>
          <cell r="M9194">
            <v>5.9284700000000003E-2</v>
          </cell>
          <cell r="N9194">
            <v>5.9284700000000003E-2</v>
          </cell>
          <cell r="O9194">
            <v>13840</v>
          </cell>
        </row>
        <row r="9195">
          <cell r="A9195" t="str">
            <v>Residential</v>
          </cell>
          <cell r="B9195">
            <v>2</v>
          </cell>
          <cell r="C9195" t="str">
            <v>All</v>
          </cell>
          <cell r="D9195" t="str">
            <v>Switch</v>
          </cell>
          <cell r="E9195" t="str">
            <v>LCA: Other</v>
          </cell>
          <cell r="F9195">
            <v>68.856399999999994</v>
          </cell>
          <cell r="G9195">
            <v>0.53842140000000005</v>
          </cell>
          <cell r="H9195">
            <v>0.61949310000000002</v>
          </cell>
          <cell r="I9195">
            <v>-5.7954699999999998E-2</v>
          </cell>
          <cell r="J9195">
            <v>-2.3714599999999999E-2</v>
          </cell>
          <cell r="K9195">
            <v>0</v>
          </cell>
          <cell r="L9195">
            <v>2.3714599999999999E-2</v>
          </cell>
          <cell r="M9195">
            <v>5.7954699999999998E-2</v>
          </cell>
          <cell r="N9195">
            <v>5.7954699999999998E-2</v>
          </cell>
          <cell r="O9195">
            <v>13840</v>
          </cell>
        </row>
        <row r="9196">
          <cell r="A9196" t="str">
            <v>Residential</v>
          </cell>
          <cell r="B9196">
            <v>3</v>
          </cell>
          <cell r="C9196" t="str">
            <v>All</v>
          </cell>
          <cell r="D9196" t="str">
            <v>Switch</v>
          </cell>
          <cell r="E9196" t="str">
            <v>LCA: Other</v>
          </cell>
          <cell r="F9196">
            <v>66.5488</v>
          </cell>
          <cell r="G9196">
            <v>0.50809020000000005</v>
          </cell>
          <cell r="H9196">
            <v>0.53589920000000002</v>
          </cell>
          <cell r="I9196">
            <v>-5.7415500000000001E-2</v>
          </cell>
          <cell r="J9196">
            <v>-2.3493900000000002E-2</v>
          </cell>
          <cell r="K9196">
            <v>0</v>
          </cell>
          <cell r="L9196">
            <v>2.3493900000000002E-2</v>
          </cell>
          <cell r="M9196">
            <v>5.7415500000000001E-2</v>
          </cell>
          <cell r="N9196">
            <v>5.7415500000000001E-2</v>
          </cell>
          <cell r="O9196">
            <v>13840</v>
          </cell>
        </row>
        <row r="9197">
          <cell r="A9197" t="str">
            <v>Residential</v>
          </cell>
          <cell r="B9197">
            <v>4</v>
          </cell>
          <cell r="C9197" t="str">
            <v>All</v>
          </cell>
          <cell r="D9197" t="str">
            <v>Switch</v>
          </cell>
          <cell r="E9197" t="str">
            <v>LCA: Other</v>
          </cell>
          <cell r="F9197">
            <v>66.077799999999996</v>
          </cell>
          <cell r="G9197">
            <v>0.50345879999999998</v>
          </cell>
          <cell r="H9197">
            <v>0.53683990000000004</v>
          </cell>
          <cell r="I9197">
            <v>-5.72463E-2</v>
          </cell>
          <cell r="J9197">
            <v>-2.34247E-2</v>
          </cell>
          <cell r="K9197">
            <v>0</v>
          </cell>
          <cell r="L9197">
            <v>2.34247E-2</v>
          </cell>
          <cell r="M9197">
            <v>5.72463E-2</v>
          </cell>
          <cell r="N9197">
            <v>5.72463E-2</v>
          </cell>
          <cell r="O9197">
            <v>13840</v>
          </cell>
        </row>
        <row r="9198">
          <cell r="A9198" t="str">
            <v>Residential</v>
          </cell>
          <cell r="B9198">
            <v>5</v>
          </cell>
          <cell r="C9198" t="str">
            <v>All</v>
          </cell>
          <cell r="D9198" t="str">
            <v>Switch</v>
          </cell>
          <cell r="E9198" t="str">
            <v>LCA: Other</v>
          </cell>
          <cell r="F9198">
            <v>65.219499999999996</v>
          </cell>
          <cell r="G9198">
            <v>0.50612179999999996</v>
          </cell>
          <cell r="H9198">
            <v>0.51831039999999995</v>
          </cell>
          <cell r="I9198">
            <v>-5.71587E-2</v>
          </cell>
          <cell r="J9198">
            <v>-2.3388900000000001E-2</v>
          </cell>
          <cell r="K9198">
            <v>0</v>
          </cell>
          <cell r="L9198">
            <v>2.3388900000000001E-2</v>
          </cell>
          <cell r="M9198">
            <v>5.71587E-2</v>
          </cell>
          <cell r="N9198">
            <v>5.71587E-2</v>
          </cell>
          <cell r="O9198">
            <v>13840</v>
          </cell>
        </row>
        <row r="9199">
          <cell r="A9199" t="str">
            <v>Residential</v>
          </cell>
          <cell r="B9199">
            <v>6</v>
          </cell>
          <cell r="C9199" t="str">
            <v>All</v>
          </cell>
          <cell r="D9199" t="str">
            <v>Switch</v>
          </cell>
          <cell r="E9199" t="str">
            <v>LCA: Other</v>
          </cell>
          <cell r="F9199">
            <v>64.559899999999999</v>
          </cell>
          <cell r="G9199">
            <v>0.59525119999999998</v>
          </cell>
          <cell r="H9199">
            <v>0.6220386</v>
          </cell>
          <cell r="I9199">
            <v>-5.7541000000000002E-2</v>
          </cell>
          <cell r="J9199">
            <v>-2.3545300000000002E-2</v>
          </cell>
          <cell r="K9199">
            <v>0</v>
          </cell>
          <cell r="L9199">
            <v>2.3545300000000002E-2</v>
          </cell>
          <cell r="M9199">
            <v>5.7541000000000002E-2</v>
          </cell>
          <cell r="N9199">
            <v>5.7541000000000002E-2</v>
          </cell>
          <cell r="O9199">
            <v>13840</v>
          </cell>
        </row>
        <row r="9200">
          <cell r="A9200" t="str">
            <v>Residential</v>
          </cell>
          <cell r="B9200">
            <v>7</v>
          </cell>
          <cell r="C9200" t="str">
            <v>All</v>
          </cell>
          <cell r="D9200" t="str">
            <v>Switch</v>
          </cell>
          <cell r="E9200" t="str">
            <v>LCA: Other</v>
          </cell>
          <cell r="F9200">
            <v>64.368099999999998</v>
          </cell>
          <cell r="G9200">
            <v>0.73778200000000005</v>
          </cell>
          <cell r="H9200">
            <v>0.79422150000000002</v>
          </cell>
          <cell r="I9200">
            <v>-5.7809699999999999E-2</v>
          </cell>
          <cell r="J9200">
            <v>-2.3655300000000001E-2</v>
          </cell>
          <cell r="K9200">
            <v>0</v>
          </cell>
          <cell r="L9200">
            <v>2.3655300000000001E-2</v>
          </cell>
          <cell r="M9200">
            <v>5.7809699999999999E-2</v>
          </cell>
          <cell r="N9200">
            <v>5.7809699999999999E-2</v>
          </cell>
          <cell r="O9200">
            <v>13840</v>
          </cell>
        </row>
        <row r="9201">
          <cell r="A9201" t="str">
            <v>Residential</v>
          </cell>
          <cell r="B9201">
            <v>8</v>
          </cell>
          <cell r="C9201" t="str">
            <v>All</v>
          </cell>
          <cell r="D9201" t="str">
            <v>Switch</v>
          </cell>
          <cell r="E9201" t="str">
            <v>LCA: Other</v>
          </cell>
          <cell r="F9201">
            <v>65.922899999999998</v>
          </cell>
          <cell r="G9201">
            <v>0.78252809999999995</v>
          </cell>
          <cell r="H9201">
            <v>0.7926396</v>
          </cell>
          <cell r="I9201">
            <v>-5.8153499999999997E-2</v>
          </cell>
          <cell r="J9201">
            <v>-2.3795899999999998E-2</v>
          </cell>
          <cell r="K9201">
            <v>0</v>
          </cell>
          <cell r="L9201">
            <v>2.3795899999999998E-2</v>
          </cell>
          <cell r="M9201">
            <v>5.8153499999999997E-2</v>
          </cell>
          <cell r="N9201">
            <v>5.8153499999999997E-2</v>
          </cell>
          <cell r="O9201">
            <v>13840</v>
          </cell>
        </row>
        <row r="9202">
          <cell r="A9202" t="str">
            <v>Residential</v>
          </cell>
          <cell r="B9202">
            <v>9</v>
          </cell>
          <cell r="C9202" t="str">
            <v>All</v>
          </cell>
          <cell r="D9202" t="str">
            <v>Switch</v>
          </cell>
          <cell r="E9202" t="str">
            <v>LCA: Other</v>
          </cell>
          <cell r="F9202">
            <v>69.787800000000004</v>
          </cell>
          <cell r="G9202">
            <v>0.72697630000000002</v>
          </cell>
          <cell r="H9202">
            <v>0.75987320000000003</v>
          </cell>
          <cell r="I9202">
            <v>-5.93734E-2</v>
          </cell>
          <cell r="J9202">
            <v>-2.42951E-2</v>
          </cell>
          <cell r="K9202">
            <v>0</v>
          </cell>
          <cell r="L9202">
            <v>2.42951E-2</v>
          </cell>
          <cell r="M9202">
            <v>5.93734E-2</v>
          </cell>
          <cell r="N9202">
            <v>5.93734E-2</v>
          </cell>
          <cell r="O9202">
            <v>13840</v>
          </cell>
        </row>
        <row r="9203">
          <cell r="A9203" t="str">
            <v>Residential</v>
          </cell>
          <cell r="B9203">
            <v>10</v>
          </cell>
          <cell r="C9203" t="str">
            <v>All</v>
          </cell>
          <cell r="D9203" t="str">
            <v>Switch</v>
          </cell>
          <cell r="E9203" t="str">
            <v>LCA: Other</v>
          </cell>
          <cell r="F9203">
            <v>75.401200000000003</v>
          </cell>
          <cell r="G9203">
            <v>0.70650360000000001</v>
          </cell>
          <cell r="H9203">
            <v>0.78247929999999999</v>
          </cell>
          <cell r="I9203">
            <v>-5.9788500000000001E-2</v>
          </cell>
          <cell r="J9203">
            <v>-2.4465000000000001E-2</v>
          </cell>
          <cell r="K9203">
            <v>0</v>
          </cell>
          <cell r="L9203">
            <v>2.4465000000000001E-2</v>
          </cell>
          <cell r="M9203">
            <v>5.9788500000000001E-2</v>
          </cell>
          <cell r="N9203">
            <v>5.9788500000000001E-2</v>
          </cell>
          <cell r="O9203">
            <v>13840</v>
          </cell>
        </row>
        <row r="9204">
          <cell r="A9204" t="str">
            <v>Residential</v>
          </cell>
          <cell r="B9204">
            <v>11</v>
          </cell>
          <cell r="C9204" t="str">
            <v>All</v>
          </cell>
          <cell r="D9204" t="str">
            <v>Switch</v>
          </cell>
          <cell r="E9204" t="str">
            <v>LCA: Other</v>
          </cell>
          <cell r="F9204">
            <v>80.453000000000003</v>
          </cell>
          <cell r="G9204">
            <v>0.77754469999999998</v>
          </cell>
          <cell r="H9204">
            <v>0.81678910000000005</v>
          </cell>
          <cell r="I9204">
            <v>-6.0550800000000002E-2</v>
          </cell>
          <cell r="J9204">
            <v>-2.4776900000000001E-2</v>
          </cell>
          <cell r="K9204">
            <v>0</v>
          </cell>
          <cell r="L9204">
            <v>2.4776900000000001E-2</v>
          </cell>
          <cell r="M9204">
            <v>6.0550800000000002E-2</v>
          </cell>
          <cell r="N9204">
            <v>6.0550800000000002E-2</v>
          </cell>
          <cell r="O9204">
            <v>13840</v>
          </cell>
        </row>
        <row r="9205">
          <cell r="A9205" t="str">
            <v>Residential</v>
          </cell>
          <cell r="B9205">
            <v>12</v>
          </cell>
          <cell r="C9205" t="str">
            <v>All</v>
          </cell>
          <cell r="D9205" t="str">
            <v>Switch</v>
          </cell>
          <cell r="E9205" t="str">
            <v>LCA: Other</v>
          </cell>
          <cell r="F9205">
            <v>84.421499999999995</v>
          </cell>
          <cell r="G9205">
            <v>0.88216380000000005</v>
          </cell>
          <cell r="H9205">
            <v>0.8499274</v>
          </cell>
          <cell r="I9205">
            <v>-6.12486E-2</v>
          </cell>
          <cell r="J9205">
            <v>-2.5062399999999999E-2</v>
          </cell>
          <cell r="K9205">
            <v>0</v>
          </cell>
          <cell r="L9205">
            <v>2.5062399999999999E-2</v>
          </cell>
          <cell r="M9205">
            <v>6.12486E-2</v>
          </cell>
          <cell r="N9205">
            <v>6.12486E-2</v>
          </cell>
          <cell r="O9205">
            <v>13840</v>
          </cell>
        </row>
        <row r="9206">
          <cell r="A9206" t="str">
            <v>Residential</v>
          </cell>
          <cell r="B9206">
            <v>13</v>
          </cell>
          <cell r="C9206" t="str">
            <v>All</v>
          </cell>
          <cell r="D9206" t="str">
            <v>Switch</v>
          </cell>
          <cell r="E9206" t="str">
            <v>LCA: Other</v>
          </cell>
          <cell r="F9206">
            <v>87.803200000000004</v>
          </cell>
          <cell r="G9206">
            <v>1.0138290000000001</v>
          </cell>
          <cell r="H9206">
            <v>1.006578</v>
          </cell>
          <cell r="I9206">
            <v>-6.1892700000000002E-2</v>
          </cell>
          <cell r="J9206">
            <v>-2.5326000000000001E-2</v>
          </cell>
          <cell r="K9206">
            <v>0</v>
          </cell>
          <cell r="L9206">
            <v>2.5326000000000001E-2</v>
          </cell>
          <cell r="M9206">
            <v>6.1892700000000002E-2</v>
          </cell>
          <cell r="N9206">
            <v>6.1892700000000002E-2</v>
          </cell>
          <cell r="O9206">
            <v>13840</v>
          </cell>
        </row>
        <row r="9207">
          <cell r="A9207" t="str">
            <v>Residential</v>
          </cell>
          <cell r="B9207">
            <v>14</v>
          </cell>
          <cell r="C9207" t="str">
            <v>All</v>
          </cell>
          <cell r="D9207" t="str">
            <v>Switch</v>
          </cell>
          <cell r="E9207" t="str">
            <v>LCA: Other</v>
          </cell>
          <cell r="F9207">
            <v>90.903099999999995</v>
          </cell>
          <cell r="G9207">
            <v>1.171519</v>
          </cell>
          <cell r="H9207">
            <v>1.157951</v>
          </cell>
          <cell r="I9207">
            <v>-6.4572299999999999E-2</v>
          </cell>
          <cell r="J9207">
            <v>-2.6422500000000002E-2</v>
          </cell>
          <cell r="K9207">
            <v>0</v>
          </cell>
          <cell r="L9207">
            <v>2.6422500000000002E-2</v>
          </cell>
          <cell r="M9207">
            <v>6.4572299999999999E-2</v>
          </cell>
          <cell r="N9207">
            <v>6.4572299999999999E-2</v>
          </cell>
          <cell r="O9207">
            <v>13840</v>
          </cell>
        </row>
        <row r="9208">
          <cell r="A9208" t="str">
            <v>Residential</v>
          </cell>
          <cell r="B9208">
            <v>15</v>
          </cell>
          <cell r="C9208" t="str">
            <v>All</v>
          </cell>
          <cell r="D9208" t="str">
            <v>Switch</v>
          </cell>
          <cell r="E9208" t="str">
            <v>LCA: Other</v>
          </cell>
          <cell r="F9208">
            <v>93.748999999999995</v>
          </cell>
          <cell r="G9208">
            <v>1.4532879999999999</v>
          </cell>
          <cell r="H9208">
            <v>1.4671000000000001</v>
          </cell>
          <cell r="I9208">
            <v>-6.5072000000000005E-2</v>
          </cell>
          <cell r="J9208">
            <v>-2.6627000000000001E-2</v>
          </cell>
          <cell r="K9208">
            <v>0</v>
          </cell>
          <cell r="L9208">
            <v>2.6627000000000001E-2</v>
          </cell>
          <cell r="M9208">
            <v>6.5072000000000005E-2</v>
          </cell>
          <cell r="N9208">
            <v>6.5072000000000005E-2</v>
          </cell>
          <cell r="O9208">
            <v>13840</v>
          </cell>
        </row>
        <row r="9209">
          <cell r="A9209" t="str">
            <v>Residential</v>
          </cell>
          <cell r="B9209">
            <v>16</v>
          </cell>
          <cell r="C9209" t="str">
            <v>All</v>
          </cell>
          <cell r="D9209" t="str">
            <v>Switch</v>
          </cell>
          <cell r="E9209" t="str">
            <v>LCA: Other</v>
          </cell>
          <cell r="F9209">
            <v>95.188599999999994</v>
          </cell>
          <cell r="G9209">
            <v>1.7260949999999999</v>
          </cell>
          <cell r="H9209">
            <v>1.7124509999999999</v>
          </cell>
          <cell r="I9209">
            <v>-6.7142099999999996E-2</v>
          </cell>
          <cell r="J9209">
            <v>-2.7473999999999998E-2</v>
          </cell>
          <cell r="K9209">
            <v>0</v>
          </cell>
          <cell r="L9209">
            <v>2.7473999999999998E-2</v>
          </cell>
          <cell r="M9209">
            <v>6.7142099999999996E-2</v>
          </cell>
          <cell r="N9209">
            <v>6.7142099999999996E-2</v>
          </cell>
          <cell r="O9209">
            <v>13840</v>
          </cell>
        </row>
        <row r="9210">
          <cell r="A9210" t="str">
            <v>Residential</v>
          </cell>
          <cell r="B9210">
            <v>17</v>
          </cell>
          <cell r="C9210" t="str">
            <v>All</v>
          </cell>
          <cell r="D9210" t="str">
            <v>Switch</v>
          </cell>
          <cell r="E9210" t="str">
            <v>LCA: Other</v>
          </cell>
          <cell r="F9210">
            <v>95.971000000000004</v>
          </cell>
          <cell r="G9210">
            <v>1.9502649999999999</v>
          </cell>
          <cell r="H9210">
            <v>1.7685230000000001</v>
          </cell>
          <cell r="I9210">
            <v>-6.7773899999999998E-2</v>
          </cell>
          <cell r="J9210">
            <v>-2.77325E-2</v>
          </cell>
          <cell r="K9210">
            <v>0</v>
          </cell>
          <cell r="L9210">
            <v>2.77325E-2</v>
          </cell>
          <cell r="M9210">
            <v>6.7773899999999998E-2</v>
          </cell>
          <cell r="N9210">
            <v>6.7773899999999998E-2</v>
          </cell>
          <cell r="O9210">
            <v>13840</v>
          </cell>
        </row>
        <row r="9211">
          <cell r="A9211" t="str">
            <v>Residential</v>
          </cell>
          <cell r="B9211">
            <v>18</v>
          </cell>
          <cell r="C9211" t="str">
            <v>All</v>
          </cell>
          <cell r="D9211" t="str">
            <v>Switch</v>
          </cell>
          <cell r="E9211" t="str">
            <v>LCA: Other</v>
          </cell>
          <cell r="F9211">
            <v>96.074600000000004</v>
          </cell>
          <cell r="G9211">
            <v>2.1491500000000001</v>
          </cell>
          <cell r="H9211">
            <v>1.9469339999999999</v>
          </cell>
          <cell r="I9211">
            <v>-6.8654400000000004E-2</v>
          </cell>
          <cell r="J9211">
            <v>-2.8092800000000001E-2</v>
          </cell>
          <cell r="K9211">
            <v>0</v>
          </cell>
          <cell r="L9211">
            <v>2.8092800000000001E-2</v>
          </cell>
          <cell r="M9211">
            <v>6.8654400000000004E-2</v>
          </cell>
          <cell r="N9211">
            <v>6.8654400000000004E-2</v>
          </cell>
          <cell r="O9211">
            <v>13840</v>
          </cell>
        </row>
        <row r="9212">
          <cell r="A9212" t="str">
            <v>Residential</v>
          </cell>
          <cell r="B9212">
            <v>19</v>
          </cell>
          <cell r="C9212" t="str">
            <v>All</v>
          </cell>
          <cell r="D9212" t="str">
            <v>Switch</v>
          </cell>
          <cell r="E9212" t="str">
            <v>LCA: Other</v>
          </cell>
          <cell r="F9212">
            <v>94.982799999999997</v>
          </cell>
          <cell r="G9212">
            <v>2.1410930000000001</v>
          </cell>
          <cell r="H9212">
            <v>2.0820310000000002</v>
          </cell>
          <cell r="I9212">
            <v>-6.6680000000000003E-2</v>
          </cell>
          <cell r="J9212">
            <v>-2.7284900000000001E-2</v>
          </cell>
          <cell r="K9212">
            <v>0</v>
          </cell>
          <cell r="L9212">
            <v>2.7284900000000001E-2</v>
          </cell>
          <cell r="M9212">
            <v>6.6680000000000003E-2</v>
          </cell>
          <cell r="N9212">
            <v>6.6680000000000003E-2</v>
          </cell>
          <cell r="O9212">
            <v>13840</v>
          </cell>
        </row>
        <row r="9213">
          <cell r="A9213" t="str">
            <v>Residential</v>
          </cell>
          <cell r="B9213">
            <v>20</v>
          </cell>
          <cell r="C9213" t="str">
            <v>All</v>
          </cell>
          <cell r="D9213" t="str">
            <v>Switch</v>
          </cell>
          <cell r="E9213" t="str">
            <v>LCA: Other</v>
          </cell>
          <cell r="F9213">
            <v>91.432900000000004</v>
          </cell>
          <cell r="G9213">
            <v>1.973168</v>
          </cell>
          <cell r="H9213">
            <v>2.4239920000000001</v>
          </cell>
          <cell r="I9213">
            <v>-6.6616499999999995E-2</v>
          </cell>
          <cell r="J9213">
            <v>-2.7258899999999999E-2</v>
          </cell>
          <cell r="K9213">
            <v>0</v>
          </cell>
          <cell r="L9213">
            <v>2.7258899999999999E-2</v>
          </cell>
          <cell r="M9213">
            <v>6.6616499999999995E-2</v>
          </cell>
          <cell r="N9213">
            <v>6.6616499999999995E-2</v>
          </cell>
          <cell r="O9213">
            <v>13840</v>
          </cell>
        </row>
        <row r="9214">
          <cell r="A9214" t="str">
            <v>Residential</v>
          </cell>
          <cell r="B9214">
            <v>21</v>
          </cell>
          <cell r="C9214" t="str">
            <v>All</v>
          </cell>
          <cell r="D9214" t="str">
            <v>Switch</v>
          </cell>
          <cell r="E9214" t="str">
            <v>LCA: Other</v>
          </cell>
          <cell r="F9214">
            <v>86.684399999999997</v>
          </cell>
          <cell r="G9214">
            <v>1.822811</v>
          </cell>
          <cell r="H9214">
            <v>2.1957399999999998</v>
          </cell>
          <cell r="I9214">
            <v>-6.9236099999999995E-2</v>
          </cell>
          <cell r="J9214">
            <v>-2.83308E-2</v>
          </cell>
          <cell r="K9214">
            <v>0</v>
          </cell>
          <cell r="L9214">
            <v>2.83308E-2</v>
          </cell>
          <cell r="M9214">
            <v>6.9236099999999995E-2</v>
          </cell>
          <cell r="N9214">
            <v>6.9236099999999995E-2</v>
          </cell>
          <cell r="O9214">
            <v>13840</v>
          </cell>
        </row>
        <row r="9215">
          <cell r="A9215" t="str">
            <v>Residential</v>
          </cell>
          <cell r="B9215">
            <v>22</v>
          </cell>
          <cell r="C9215" t="str">
            <v>All</v>
          </cell>
          <cell r="D9215" t="str">
            <v>Switch</v>
          </cell>
          <cell r="E9215" t="str">
            <v>LCA: Other</v>
          </cell>
          <cell r="F9215">
            <v>82.767099999999999</v>
          </cell>
          <cell r="G9215">
            <v>1.492151</v>
          </cell>
          <cell r="H9215">
            <v>1.6785810000000001</v>
          </cell>
          <cell r="I9215">
            <v>-6.63522E-2</v>
          </cell>
          <cell r="J9215">
            <v>-2.7150799999999999E-2</v>
          </cell>
          <cell r="K9215">
            <v>0</v>
          </cell>
          <cell r="L9215">
            <v>2.7150799999999999E-2</v>
          </cell>
          <cell r="M9215">
            <v>6.63522E-2</v>
          </cell>
          <cell r="N9215">
            <v>6.63522E-2</v>
          </cell>
          <cell r="O9215">
            <v>13840</v>
          </cell>
        </row>
        <row r="9216">
          <cell r="A9216" t="str">
            <v>Residential</v>
          </cell>
          <cell r="B9216">
            <v>23</v>
          </cell>
          <cell r="C9216" t="str">
            <v>All</v>
          </cell>
          <cell r="D9216" t="str">
            <v>Switch</v>
          </cell>
          <cell r="E9216" t="str">
            <v>LCA: Other</v>
          </cell>
          <cell r="F9216">
            <v>80.259100000000004</v>
          </cell>
          <cell r="G9216">
            <v>1.1496120000000001</v>
          </cell>
          <cell r="H9216">
            <v>1.3110390000000001</v>
          </cell>
          <cell r="I9216">
            <v>-6.3986299999999996E-2</v>
          </cell>
          <cell r="J9216">
            <v>-2.61827E-2</v>
          </cell>
          <cell r="K9216">
            <v>0</v>
          </cell>
          <cell r="L9216">
            <v>2.61827E-2</v>
          </cell>
          <cell r="M9216">
            <v>6.3986299999999996E-2</v>
          </cell>
          <cell r="N9216">
            <v>6.3986299999999996E-2</v>
          </cell>
          <cell r="O9216">
            <v>13840</v>
          </cell>
        </row>
        <row r="9217">
          <cell r="A9217" t="str">
            <v>Residential</v>
          </cell>
          <cell r="B9217">
            <v>24</v>
          </cell>
          <cell r="C9217" t="str">
            <v>All</v>
          </cell>
          <cell r="D9217" t="str">
            <v>Switch</v>
          </cell>
          <cell r="E9217" t="str">
            <v>LCA: Other</v>
          </cell>
          <cell r="F9217">
            <v>78.285600000000002</v>
          </cell>
          <cell r="G9217">
            <v>0.90282150000000005</v>
          </cell>
          <cell r="H9217">
            <v>1.013574</v>
          </cell>
          <cell r="I9217">
            <v>-8.9075000000000001E-2</v>
          </cell>
          <cell r="J9217">
            <v>-3.6448800000000003E-2</v>
          </cell>
          <cell r="K9217">
            <v>0</v>
          </cell>
          <cell r="L9217">
            <v>3.6448800000000003E-2</v>
          </cell>
          <cell r="M9217">
            <v>8.9075000000000001E-2</v>
          </cell>
          <cell r="N9217">
            <v>8.9075000000000001E-2</v>
          </cell>
          <cell r="O9217">
            <v>13840</v>
          </cell>
        </row>
        <row r="9218">
          <cell r="A9218" t="str">
            <v>Residential</v>
          </cell>
          <cell r="B9218">
            <v>1</v>
          </cell>
          <cell r="C9218" t="str">
            <v>All</v>
          </cell>
          <cell r="D9218" t="str">
            <v>Switch</v>
          </cell>
          <cell r="E9218" t="str">
            <v>LCA: Sierra</v>
          </cell>
          <cell r="F9218">
            <v>62.785800000000002</v>
          </cell>
          <cell r="G9218">
            <v>0.60485829999999996</v>
          </cell>
          <cell r="H9218">
            <v>0.66559469999999998</v>
          </cell>
          <cell r="I9218">
            <v>-6.5510100000000002E-2</v>
          </cell>
          <cell r="J9218">
            <v>-2.6806199999999999E-2</v>
          </cell>
          <cell r="K9218">
            <v>0</v>
          </cell>
          <cell r="L9218">
            <v>2.6806199999999999E-2</v>
          </cell>
          <cell r="M9218">
            <v>6.5510100000000002E-2</v>
          </cell>
          <cell r="N9218">
            <v>6.5510100000000002E-2</v>
          </cell>
          <cell r="O9218">
            <v>10332</v>
          </cell>
        </row>
        <row r="9219">
          <cell r="A9219" t="str">
            <v>Residential</v>
          </cell>
          <cell r="B9219">
            <v>2</v>
          </cell>
          <cell r="C9219" t="str">
            <v>All</v>
          </cell>
          <cell r="D9219" t="str">
            <v>Switch</v>
          </cell>
          <cell r="E9219" t="str">
            <v>LCA: Sierra</v>
          </cell>
          <cell r="F9219">
            <v>61.942999999999998</v>
          </cell>
          <cell r="G9219">
            <v>0.53735790000000005</v>
          </cell>
          <cell r="H9219">
            <v>0.59656359999999997</v>
          </cell>
          <cell r="I9219">
            <v>-6.50371E-2</v>
          </cell>
          <cell r="J9219">
            <v>-2.66126E-2</v>
          </cell>
          <cell r="K9219">
            <v>0</v>
          </cell>
          <cell r="L9219">
            <v>2.66126E-2</v>
          </cell>
          <cell r="M9219">
            <v>6.50371E-2</v>
          </cell>
          <cell r="N9219">
            <v>6.50371E-2</v>
          </cell>
          <cell r="O9219">
            <v>10332</v>
          </cell>
        </row>
        <row r="9220">
          <cell r="A9220" t="str">
            <v>Residential</v>
          </cell>
          <cell r="B9220">
            <v>3</v>
          </cell>
          <cell r="C9220" t="str">
            <v>All</v>
          </cell>
          <cell r="D9220" t="str">
            <v>Switch</v>
          </cell>
          <cell r="E9220" t="str">
            <v>LCA: Sierra</v>
          </cell>
          <cell r="F9220">
            <v>60.371499999999997</v>
          </cell>
          <cell r="G9220">
            <v>0.50965329999999998</v>
          </cell>
          <cell r="H9220">
            <v>0.53916759999999997</v>
          </cell>
          <cell r="I9220">
            <v>-6.4811900000000006E-2</v>
          </cell>
          <cell r="J9220">
            <v>-2.6520499999999999E-2</v>
          </cell>
          <cell r="K9220">
            <v>0</v>
          </cell>
          <cell r="L9220">
            <v>2.6520499999999999E-2</v>
          </cell>
          <cell r="M9220">
            <v>6.4811900000000006E-2</v>
          </cell>
          <cell r="N9220">
            <v>6.4811900000000006E-2</v>
          </cell>
          <cell r="O9220">
            <v>10332</v>
          </cell>
        </row>
        <row r="9221">
          <cell r="A9221" t="str">
            <v>Residential</v>
          </cell>
          <cell r="B9221">
            <v>4</v>
          </cell>
          <cell r="C9221" t="str">
            <v>All</v>
          </cell>
          <cell r="D9221" t="str">
            <v>Switch</v>
          </cell>
          <cell r="E9221" t="str">
            <v>LCA: Sierra</v>
          </cell>
          <cell r="F9221">
            <v>60.642899999999997</v>
          </cell>
          <cell r="G9221">
            <v>0.48665819999999999</v>
          </cell>
          <cell r="H9221">
            <v>0.50248519999999997</v>
          </cell>
          <cell r="I9221">
            <v>-6.4711900000000003E-2</v>
          </cell>
          <cell r="J9221">
            <v>-2.6479599999999999E-2</v>
          </cell>
          <cell r="K9221">
            <v>0</v>
          </cell>
          <cell r="L9221">
            <v>2.6479599999999999E-2</v>
          </cell>
          <cell r="M9221">
            <v>6.4711900000000003E-2</v>
          </cell>
          <cell r="N9221">
            <v>6.4711900000000003E-2</v>
          </cell>
          <cell r="O9221">
            <v>10332</v>
          </cell>
        </row>
        <row r="9222">
          <cell r="A9222" t="str">
            <v>Residential</v>
          </cell>
          <cell r="B9222">
            <v>5</v>
          </cell>
          <cell r="C9222" t="str">
            <v>All</v>
          </cell>
          <cell r="D9222" t="str">
            <v>Switch</v>
          </cell>
          <cell r="E9222" t="str">
            <v>LCA: Sierra</v>
          </cell>
          <cell r="F9222">
            <v>60.914299999999997</v>
          </cell>
          <cell r="G9222">
            <v>0.51834190000000002</v>
          </cell>
          <cell r="H9222">
            <v>0.54373910000000003</v>
          </cell>
          <cell r="I9222">
            <v>-6.4795500000000006E-2</v>
          </cell>
          <cell r="J9222">
            <v>-2.6513800000000001E-2</v>
          </cell>
          <cell r="K9222">
            <v>0</v>
          </cell>
          <cell r="L9222">
            <v>2.6513800000000001E-2</v>
          </cell>
          <cell r="M9222">
            <v>6.4795500000000006E-2</v>
          </cell>
          <cell r="N9222">
            <v>6.4795500000000006E-2</v>
          </cell>
          <cell r="O9222">
            <v>10332</v>
          </cell>
        </row>
        <row r="9223">
          <cell r="A9223" t="str">
            <v>Residential</v>
          </cell>
          <cell r="B9223">
            <v>6</v>
          </cell>
          <cell r="C9223" t="str">
            <v>All</v>
          </cell>
          <cell r="D9223" t="str">
            <v>Switch</v>
          </cell>
          <cell r="E9223" t="str">
            <v>LCA: Sierra</v>
          </cell>
          <cell r="F9223">
            <v>60.414299999999997</v>
          </cell>
          <cell r="G9223">
            <v>0.61019440000000003</v>
          </cell>
          <cell r="H9223">
            <v>0.72723079999999996</v>
          </cell>
          <cell r="I9223">
            <v>-6.5049800000000005E-2</v>
          </cell>
          <cell r="J9223">
            <v>-2.66179E-2</v>
          </cell>
          <cell r="K9223">
            <v>0</v>
          </cell>
          <cell r="L9223">
            <v>2.66179E-2</v>
          </cell>
          <cell r="M9223">
            <v>6.5049800000000005E-2</v>
          </cell>
          <cell r="N9223">
            <v>6.5049800000000005E-2</v>
          </cell>
          <cell r="O9223">
            <v>10332</v>
          </cell>
        </row>
        <row r="9224">
          <cell r="A9224" t="str">
            <v>Residential</v>
          </cell>
          <cell r="B9224">
            <v>7</v>
          </cell>
          <cell r="C9224" t="str">
            <v>All</v>
          </cell>
          <cell r="D9224" t="str">
            <v>Switch</v>
          </cell>
          <cell r="E9224" t="str">
            <v>LCA: Sierra</v>
          </cell>
          <cell r="F9224">
            <v>60.142899999999997</v>
          </cell>
          <cell r="G9224">
            <v>0.71412900000000001</v>
          </cell>
          <cell r="H9224">
            <v>0.74417420000000001</v>
          </cell>
          <cell r="I9224">
            <v>-6.5523700000000004E-2</v>
          </cell>
          <cell r="J9224">
            <v>-2.6811700000000001E-2</v>
          </cell>
          <cell r="K9224">
            <v>0</v>
          </cell>
          <cell r="L9224">
            <v>2.6811700000000001E-2</v>
          </cell>
          <cell r="M9224">
            <v>6.5523700000000004E-2</v>
          </cell>
          <cell r="N9224">
            <v>6.5523700000000004E-2</v>
          </cell>
          <cell r="O9224">
            <v>10332</v>
          </cell>
        </row>
        <row r="9225">
          <cell r="A9225" t="str">
            <v>Residential</v>
          </cell>
          <cell r="B9225">
            <v>8</v>
          </cell>
          <cell r="C9225" t="str">
            <v>All</v>
          </cell>
          <cell r="D9225" t="str">
            <v>Switch</v>
          </cell>
          <cell r="E9225" t="str">
            <v>LCA: Sierra</v>
          </cell>
          <cell r="F9225">
            <v>62.528599999999997</v>
          </cell>
          <cell r="G9225">
            <v>0.78923889999999997</v>
          </cell>
          <cell r="H9225">
            <v>0.8747935</v>
          </cell>
          <cell r="I9225">
            <v>-6.6016400000000003E-2</v>
          </cell>
          <cell r="J9225">
            <v>-2.70134E-2</v>
          </cell>
          <cell r="K9225">
            <v>0</v>
          </cell>
          <cell r="L9225">
            <v>2.70134E-2</v>
          </cell>
          <cell r="M9225">
            <v>6.6016400000000003E-2</v>
          </cell>
          <cell r="N9225">
            <v>6.6016400000000003E-2</v>
          </cell>
          <cell r="O9225">
            <v>10332</v>
          </cell>
        </row>
        <row r="9226">
          <cell r="A9226" t="str">
            <v>Residential</v>
          </cell>
          <cell r="B9226">
            <v>9</v>
          </cell>
          <cell r="C9226" t="str">
            <v>All</v>
          </cell>
          <cell r="D9226" t="str">
            <v>Switch</v>
          </cell>
          <cell r="E9226" t="str">
            <v>LCA: Sierra</v>
          </cell>
          <cell r="F9226">
            <v>70.6571</v>
          </cell>
          <cell r="G9226">
            <v>0.74221380000000003</v>
          </cell>
          <cell r="H9226">
            <v>0.80323920000000004</v>
          </cell>
          <cell r="I9226">
            <v>-6.7183599999999996E-2</v>
          </cell>
          <cell r="J9226">
            <v>-2.7491000000000002E-2</v>
          </cell>
          <cell r="K9226">
            <v>0</v>
          </cell>
          <cell r="L9226">
            <v>2.7491000000000002E-2</v>
          </cell>
          <cell r="M9226">
            <v>6.7183599999999996E-2</v>
          </cell>
          <cell r="N9226">
            <v>6.7183599999999996E-2</v>
          </cell>
          <cell r="O9226">
            <v>10332</v>
          </cell>
        </row>
        <row r="9227">
          <cell r="A9227" t="str">
            <v>Residential</v>
          </cell>
          <cell r="B9227">
            <v>10</v>
          </cell>
          <cell r="C9227" t="str">
            <v>All</v>
          </cell>
          <cell r="D9227" t="str">
            <v>Switch</v>
          </cell>
          <cell r="E9227" t="str">
            <v>LCA: Sierra</v>
          </cell>
          <cell r="F9227">
            <v>79.628500000000003</v>
          </cell>
          <cell r="G9227">
            <v>0.77428490000000005</v>
          </cell>
          <cell r="H9227">
            <v>0.78489410000000004</v>
          </cell>
          <cell r="I9227">
            <v>-7.177E-2</v>
          </cell>
          <cell r="J9227">
            <v>-2.93677E-2</v>
          </cell>
          <cell r="K9227">
            <v>0</v>
          </cell>
          <cell r="L9227">
            <v>2.93677E-2</v>
          </cell>
          <cell r="M9227">
            <v>7.177E-2</v>
          </cell>
          <cell r="N9227">
            <v>7.177E-2</v>
          </cell>
          <cell r="O9227">
            <v>10332</v>
          </cell>
        </row>
        <row r="9228">
          <cell r="A9228" t="str">
            <v>Residential</v>
          </cell>
          <cell r="B9228">
            <v>11</v>
          </cell>
          <cell r="C9228" t="str">
            <v>All</v>
          </cell>
          <cell r="D9228" t="str">
            <v>Switch</v>
          </cell>
          <cell r="E9228" t="str">
            <v>LCA: Sierra</v>
          </cell>
          <cell r="F9228">
            <v>85.242800000000003</v>
          </cell>
          <cell r="G9228">
            <v>0.85555999999999999</v>
          </cell>
          <cell r="H9228">
            <v>0.95254019999999995</v>
          </cell>
          <cell r="I9228">
            <v>-7.9166500000000001E-2</v>
          </cell>
          <cell r="J9228">
            <v>-3.2394300000000001E-2</v>
          </cell>
          <cell r="K9228">
            <v>0</v>
          </cell>
          <cell r="L9228">
            <v>3.2394300000000001E-2</v>
          </cell>
          <cell r="M9228">
            <v>7.9166500000000001E-2</v>
          </cell>
          <cell r="N9228">
            <v>7.9166500000000001E-2</v>
          </cell>
          <cell r="O9228">
            <v>10332</v>
          </cell>
        </row>
        <row r="9229">
          <cell r="A9229" t="str">
            <v>Residential</v>
          </cell>
          <cell r="B9229">
            <v>12</v>
          </cell>
          <cell r="C9229" t="str">
            <v>All</v>
          </cell>
          <cell r="D9229" t="str">
            <v>Switch</v>
          </cell>
          <cell r="E9229" t="str">
            <v>LCA: Sierra</v>
          </cell>
          <cell r="F9229">
            <v>87.7</v>
          </cell>
          <cell r="G9229">
            <v>0.96436169999999999</v>
          </cell>
          <cell r="H9229">
            <v>1.017115</v>
          </cell>
          <cell r="I9229">
            <v>-6.8674399999999997E-2</v>
          </cell>
          <cell r="J9229">
            <v>-2.8101000000000001E-2</v>
          </cell>
          <cell r="K9229">
            <v>0</v>
          </cell>
          <cell r="L9229">
            <v>2.8101000000000001E-2</v>
          </cell>
          <cell r="M9229">
            <v>6.8674399999999997E-2</v>
          </cell>
          <cell r="N9229">
            <v>6.8674399999999997E-2</v>
          </cell>
          <cell r="O9229">
            <v>10332</v>
          </cell>
        </row>
        <row r="9230">
          <cell r="A9230" t="str">
            <v>Residential</v>
          </cell>
          <cell r="B9230">
            <v>13</v>
          </cell>
          <cell r="C9230" t="str">
            <v>All</v>
          </cell>
          <cell r="D9230" t="str">
            <v>Switch</v>
          </cell>
          <cell r="E9230" t="str">
            <v>LCA: Sierra</v>
          </cell>
          <cell r="F9230">
            <v>90.0428</v>
          </cell>
          <cell r="G9230">
            <v>1.091755</v>
          </cell>
          <cell r="H9230">
            <v>1.015836</v>
          </cell>
          <cell r="I9230">
            <v>-7.2942499999999993E-2</v>
          </cell>
          <cell r="J9230">
            <v>-2.9847499999999999E-2</v>
          </cell>
          <cell r="K9230">
            <v>0</v>
          </cell>
          <cell r="L9230">
            <v>2.9847499999999999E-2</v>
          </cell>
          <cell r="M9230">
            <v>7.2942499999999993E-2</v>
          </cell>
          <cell r="N9230">
            <v>7.2942499999999993E-2</v>
          </cell>
          <cell r="O9230">
            <v>10332</v>
          </cell>
        </row>
        <row r="9231">
          <cell r="A9231" t="str">
            <v>Residential</v>
          </cell>
          <cell r="B9231">
            <v>14</v>
          </cell>
          <cell r="C9231" t="str">
            <v>All</v>
          </cell>
          <cell r="D9231" t="str">
            <v>Switch</v>
          </cell>
          <cell r="E9231" t="str">
            <v>LCA: Sierra</v>
          </cell>
          <cell r="F9231">
            <v>91.3857</v>
          </cell>
          <cell r="G9231">
            <v>1.248526</v>
          </cell>
          <cell r="H9231">
            <v>1.1468400000000001</v>
          </cell>
          <cell r="I9231">
            <v>-9.4280799999999998E-2</v>
          </cell>
          <cell r="J9231">
            <v>-3.8578899999999999E-2</v>
          </cell>
          <cell r="K9231">
            <v>0</v>
          </cell>
          <cell r="L9231">
            <v>3.8578899999999999E-2</v>
          </cell>
          <cell r="M9231">
            <v>9.4280799999999998E-2</v>
          </cell>
          <cell r="N9231">
            <v>9.4280799999999998E-2</v>
          </cell>
          <cell r="O9231">
            <v>10332</v>
          </cell>
        </row>
        <row r="9232">
          <cell r="A9232" t="str">
            <v>Residential</v>
          </cell>
          <cell r="B9232">
            <v>15</v>
          </cell>
          <cell r="C9232" t="str">
            <v>All</v>
          </cell>
          <cell r="D9232" t="str">
            <v>Switch</v>
          </cell>
          <cell r="E9232" t="str">
            <v>LCA: Sierra</v>
          </cell>
          <cell r="F9232">
            <v>92.7286</v>
          </cell>
          <cell r="G9232">
            <v>1.440777</v>
          </cell>
          <cell r="H9232">
            <v>1.4686490000000001</v>
          </cell>
          <cell r="I9232">
            <v>-0.1047936</v>
          </cell>
          <cell r="J9232">
            <v>-4.2880700000000001E-2</v>
          </cell>
          <cell r="K9232">
            <v>0</v>
          </cell>
          <cell r="L9232">
            <v>4.2880700000000001E-2</v>
          </cell>
          <cell r="M9232">
            <v>0.1047936</v>
          </cell>
          <cell r="N9232">
            <v>0.1047936</v>
          </cell>
          <cell r="O9232">
            <v>10332</v>
          </cell>
        </row>
        <row r="9233">
          <cell r="A9233" t="str">
            <v>Residential</v>
          </cell>
          <cell r="B9233">
            <v>16</v>
          </cell>
          <cell r="C9233" t="str">
            <v>All</v>
          </cell>
          <cell r="D9233" t="str">
            <v>Switch</v>
          </cell>
          <cell r="E9233" t="str">
            <v>LCA: Sierra</v>
          </cell>
          <cell r="F9233">
            <v>94.2286</v>
          </cell>
          <cell r="G9233">
            <v>1.6984220000000001</v>
          </cell>
          <cell r="H9233">
            <v>1.7598370000000001</v>
          </cell>
          <cell r="I9233">
            <v>-9.9819000000000005E-2</v>
          </cell>
          <cell r="J9233">
            <v>-4.0845100000000002E-2</v>
          </cell>
          <cell r="K9233">
            <v>0</v>
          </cell>
          <cell r="L9233">
            <v>4.0845100000000002E-2</v>
          </cell>
          <cell r="M9233">
            <v>9.9819000000000005E-2</v>
          </cell>
          <cell r="N9233">
            <v>9.9819000000000005E-2</v>
          </cell>
          <cell r="O9233">
            <v>10332</v>
          </cell>
        </row>
        <row r="9234">
          <cell r="A9234" t="str">
            <v>Residential</v>
          </cell>
          <cell r="B9234">
            <v>17</v>
          </cell>
          <cell r="C9234" t="str">
            <v>All</v>
          </cell>
          <cell r="D9234" t="str">
            <v>Switch</v>
          </cell>
          <cell r="E9234" t="str">
            <v>LCA: Sierra</v>
          </cell>
          <cell r="F9234">
            <v>94.0715</v>
          </cell>
          <cell r="G9234">
            <v>1.9342090000000001</v>
          </cell>
          <cell r="H9234">
            <v>1.832848</v>
          </cell>
          <cell r="I9234">
            <v>-8.72251E-2</v>
          </cell>
          <cell r="J9234">
            <v>-3.5691800000000003E-2</v>
          </cell>
          <cell r="K9234">
            <v>0</v>
          </cell>
          <cell r="L9234">
            <v>3.5691800000000003E-2</v>
          </cell>
          <cell r="M9234">
            <v>8.72251E-2</v>
          </cell>
          <cell r="N9234">
            <v>8.72251E-2</v>
          </cell>
          <cell r="O9234">
            <v>10332</v>
          </cell>
        </row>
        <row r="9235">
          <cell r="A9235" t="str">
            <v>Residential</v>
          </cell>
          <cell r="B9235">
            <v>18</v>
          </cell>
          <cell r="C9235" t="str">
            <v>All</v>
          </cell>
          <cell r="D9235" t="str">
            <v>Switch</v>
          </cell>
          <cell r="E9235" t="str">
            <v>LCA: Sierra</v>
          </cell>
          <cell r="F9235">
            <v>93.028599999999997</v>
          </cell>
          <cell r="G9235">
            <v>2.1887539999999999</v>
          </cell>
          <cell r="H9235">
            <v>2.1186389999999999</v>
          </cell>
          <cell r="I9235">
            <v>-0.1057201</v>
          </cell>
          <cell r="J9235">
            <v>-4.3259800000000001E-2</v>
          </cell>
          <cell r="K9235">
            <v>0</v>
          </cell>
          <cell r="L9235">
            <v>4.3259800000000001E-2</v>
          </cell>
          <cell r="M9235">
            <v>0.1057201</v>
          </cell>
          <cell r="N9235">
            <v>0.1057201</v>
          </cell>
          <cell r="O9235">
            <v>10332</v>
          </cell>
        </row>
        <row r="9236">
          <cell r="A9236" t="str">
            <v>Residential</v>
          </cell>
          <cell r="B9236">
            <v>19</v>
          </cell>
          <cell r="C9236" t="str">
            <v>All</v>
          </cell>
          <cell r="D9236" t="str">
            <v>Switch</v>
          </cell>
          <cell r="E9236" t="str">
            <v>LCA: Sierra</v>
          </cell>
          <cell r="F9236">
            <v>89.328699999999998</v>
          </cell>
          <cell r="G9236">
            <v>2.1999140000000001</v>
          </cell>
          <cell r="H9236">
            <v>2.1747779999999999</v>
          </cell>
          <cell r="I9236">
            <v>-0.11335969999999999</v>
          </cell>
          <cell r="J9236">
            <v>-4.6385900000000001E-2</v>
          </cell>
          <cell r="K9236">
            <v>0</v>
          </cell>
          <cell r="L9236">
            <v>4.6385900000000001E-2</v>
          </cell>
          <cell r="M9236">
            <v>0.11335969999999999</v>
          </cell>
          <cell r="N9236">
            <v>0.11335969999999999</v>
          </cell>
          <cell r="O9236">
            <v>10332</v>
          </cell>
        </row>
        <row r="9237">
          <cell r="A9237" t="str">
            <v>Residential</v>
          </cell>
          <cell r="B9237">
            <v>20</v>
          </cell>
          <cell r="C9237" t="str">
            <v>All</v>
          </cell>
          <cell r="D9237" t="str">
            <v>Switch</v>
          </cell>
          <cell r="E9237" t="str">
            <v>LCA: Sierra</v>
          </cell>
          <cell r="F9237">
            <v>80.700199999999995</v>
          </cell>
          <cell r="G9237">
            <v>1.958588</v>
          </cell>
          <cell r="H9237">
            <v>2.4489450000000001</v>
          </cell>
          <cell r="I9237">
            <v>-7.3373499999999994E-2</v>
          </cell>
          <cell r="J9237">
            <v>-3.00238E-2</v>
          </cell>
          <cell r="K9237">
            <v>0</v>
          </cell>
          <cell r="L9237">
            <v>3.00238E-2</v>
          </cell>
          <cell r="M9237">
            <v>7.3373499999999994E-2</v>
          </cell>
          <cell r="N9237">
            <v>7.3373499999999994E-2</v>
          </cell>
          <cell r="O9237">
            <v>10332</v>
          </cell>
        </row>
        <row r="9238">
          <cell r="A9238" t="str">
            <v>Residential</v>
          </cell>
          <cell r="B9238">
            <v>21</v>
          </cell>
          <cell r="C9238" t="str">
            <v>All</v>
          </cell>
          <cell r="D9238" t="str">
            <v>Switch</v>
          </cell>
          <cell r="E9238" t="str">
            <v>LCA: Sierra</v>
          </cell>
          <cell r="F9238">
            <v>75.314499999999995</v>
          </cell>
          <cell r="G9238">
            <v>1.718728</v>
          </cell>
          <cell r="H9238">
            <v>2.0239889999999998</v>
          </cell>
          <cell r="I9238">
            <v>-7.1181300000000003E-2</v>
          </cell>
          <cell r="J9238">
            <v>-2.9126800000000001E-2</v>
          </cell>
          <cell r="K9238">
            <v>0</v>
          </cell>
          <cell r="L9238">
            <v>2.9126800000000001E-2</v>
          </cell>
          <cell r="M9238">
            <v>7.1181300000000003E-2</v>
          </cell>
          <cell r="N9238">
            <v>7.1181300000000003E-2</v>
          </cell>
          <cell r="O9238">
            <v>10332</v>
          </cell>
        </row>
        <row r="9239">
          <cell r="A9239" t="str">
            <v>Residential</v>
          </cell>
          <cell r="B9239">
            <v>22</v>
          </cell>
          <cell r="C9239" t="str">
            <v>All</v>
          </cell>
          <cell r="D9239" t="str">
            <v>Switch</v>
          </cell>
          <cell r="E9239" t="str">
            <v>LCA: Sierra</v>
          </cell>
          <cell r="F9239">
            <v>71.700199999999995</v>
          </cell>
          <cell r="G9239">
            <v>1.4122859999999999</v>
          </cell>
          <cell r="H9239">
            <v>1.5327999999999999</v>
          </cell>
          <cell r="I9239">
            <v>-6.9757899999999998E-2</v>
          </cell>
          <cell r="J9239">
            <v>-2.8544300000000002E-2</v>
          </cell>
          <cell r="K9239">
            <v>0</v>
          </cell>
          <cell r="L9239">
            <v>2.8544300000000002E-2</v>
          </cell>
          <cell r="M9239">
            <v>6.9757899999999998E-2</v>
          </cell>
          <cell r="N9239">
            <v>6.9757899999999998E-2</v>
          </cell>
          <cell r="O9239">
            <v>10332</v>
          </cell>
        </row>
        <row r="9240">
          <cell r="A9240" t="str">
            <v>Residential</v>
          </cell>
          <cell r="B9240">
            <v>23</v>
          </cell>
          <cell r="C9240" t="str">
            <v>All</v>
          </cell>
          <cell r="D9240" t="str">
            <v>Switch</v>
          </cell>
          <cell r="E9240" t="str">
            <v>LCA: Sierra</v>
          </cell>
          <cell r="F9240">
            <v>70.471599999999995</v>
          </cell>
          <cell r="G9240">
            <v>1.116994</v>
          </cell>
          <cell r="H9240">
            <v>1.247379</v>
          </cell>
          <cell r="I9240">
            <v>-6.8601099999999998E-2</v>
          </cell>
          <cell r="J9240">
            <v>-2.8070999999999999E-2</v>
          </cell>
          <cell r="K9240">
            <v>0</v>
          </cell>
          <cell r="L9240">
            <v>2.8070999999999999E-2</v>
          </cell>
          <cell r="M9240">
            <v>6.8601099999999998E-2</v>
          </cell>
          <cell r="N9240">
            <v>6.8601099999999998E-2</v>
          </cell>
          <cell r="O9240">
            <v>10332</v>
          </cell>
        </row>
        <row r="9241">
          <cell r="A9241" t="str">
            <v>Residential</v>
          </cell>
          <cell r="B9241">
            <v>24</v>
          </cell>
          <cell r="C9241" t="str">
            <v>All</v>
          </cell>
          <cell r="D9241" t="str">
            <v>Switch</v>
          </cell>
          <cell r="E9241" t="str">
            <v>LCA: Sierra</v>
          </cell>
          <cell r="F9241">
            <v>68.857299999999995</v>
          </cell>
          <cell r="G9241">
            <v>0.77981230000000001</v>
          </cell>
          <cell r="H9241">
            <v>0.905088</v>
          </cell>
          <cell r="I9241">
            <v>-6.8266199999999999E-2</v>
          </cell>
          <cell r="J9241">
            <v>-2.7934E-2</v>
          </cell>
          <cell r="K9241">
            <v>0</v>
          </cell>
          <cell r="L9241">
            <v>2.7934E-2</v>
          </cell>
          <cell r="M9241">
            <v>6.8266199999999999E-2</v>
          </cell>
          <cell r="N9241">
            <v>6.8266199999999999E-2</v>
          </cell>
          <cell r="O9241">
            <v>10332</v>
          </cell>
        </row>
        <row r="9242">
          <cell r="A9242" t="str">
            <v>Residential</v>
          </cell>
          <cell r="B9242">
            <v>1</v>
          </cell>
          <cell r="C9242" t="str">
            <v>All</v>
          </cell>
          <cell r="D9242" t="str">
            <v>Switch</v>
          </cell>
          <cell r="E9242" t="str">
            <v>LCA: Stockton</v>
          </cell>
          <cell r="F9242">
            <v>71.325599999999994</v>
          </cell>
          <cell r="G9242">
            <v>0.69636509999999996</v>
          </cell>
          <cell r="H9242">
            <v>0.75837270000000001</v>
          </cell>
          <cell r="I9242">
            <v>-6.4374700000000007E-2</v>
          </cell>
          <cell r="J9242">
            <v>-2.63416E-2</v>
          </cell>
          <cell r="K9242">
            <v>0</v>
          </cell>
          <cell r="L9242">
            <v>2.63416E-2</v>
          </cell>
          <cell r="M9242">
            <v>6.4374700000000007E-2</v>
          </cell>
          <cell r="N9242">
            <v>6.4374700000000007E-2</v>
          </cell>
          <cell r="O9242">
            <v>9145</v>
          </cell>
        </row>
        <row r="9243">
          <cell r="A9243" t="str">
            <v>Residential</v>
          </cell>
          <cell r="B9243">
            <v>2</v>
          </cell>
          <cell r="C9243" t="str">
            <v>All</v>
          </cell>
          <cell r="D9243" t="str">
            <v>Switch</v>
          </cell>
          <cell r="E9243" t="str">
            <v>LCA: Stockton</v>
          </cell>
          <cell r="F9243">
            <v>69.825599999999994</v>
          </cell>
          <cell r="G9243">
            <v>0.63697150000000002</v>
          </cell>
          <cell r="H9243">
            <v>0.68337159999999997</v>
          </cell>
          <cell r="I9243">
            <v>-6.4273200000000003E-2</v>
          </cell>
          <cell r="J9243">
            <v>-2.63001E-2</v>
          </cell>
          <cell r="K9243">
            <v>0</v>
          </cell>
          <cell r="L9243">
            <v>2.63001E-2</v>
          </cell>
          <cell r="M9243">
            <v>6.4273200000000003E-2</v>
          </cell>
          <cell r="N9243">
            <v>6.4273200000000003E-2</v>
          </cell>
          <cell r="O9243">
            <v>9145</v>
          </cell>
        </row>
        <row r="9244">
          <cell r="A9244" t="str">
            <v>Residential</v>
          </cell>
          <cell r="B9244">
            <v>3</v>
          </cell>
          <cell r="C9244" t="str">
            <v>All</v>
          </cell>
          <cell r="D9244" t="str">
            <v>Switch</v>
          </cell>
          <cell r="E9244" t="str">
            <v>LCA: Stockton</v>
          </cell>
          <cell r="F9244">
            <v>70.190700000000007</v>
          </cell>
          <cell r="G9244">
            <v>0.59159539999999999</v>
          </cell>
          <cell r="H9244">
            <v>0.65575930000000004</v>
          </cell>
          <cell r="I9244">
            <v>-6.3288200000000003E-2</v>
          </cell>
          <cell r="J9244">
            <v>-2.5897E-2</v>
          </cell>
          <cell r="K9244">
            <v>0</v>
          </cell>
          <cell r="L9244">
            <v>2.5897E-2</v>
          </cell>
          <cell r="M9244">
            <v>6.3288200000000003E-2</v>
          </cell>
          <cell r="N9244">
            <v>6.3288200000000003E-2</v>
          </cell>
          <cell r="O9244">
            <v>9145</v>
          </cell>
        </row>
        <row r="9245">
          <cell r="A9245" t="str">
            <v>Residential</v>
          </cell>
          <cell r="B9245">
            <v>4</v>
          </cell>
          <cell r="C9245" t="str">
            <v>All</v>
          </cell>
          <cell r="D9245" t="str">
            <v>Switch</v>
          </cell>
          <cell r="E9245" t="str">
            <v>LCA: Stockton</v>
          </cell>
          <cell r="F9245">
            <v>69.758200000000002</v>
          </cell>
          <cell r="G9245">
            <v>0.61323329999999998</v>
          </cell>
          <cell r="H9245">
            <v>0.59860429999999998</v>
          </cell>
          <cell r="I9245">
            <v>-6.5728900000000007E-2</v>
          </cell>
          <cell r="J9245">
            <v>-2.6895800000000001E-2</v>
          </cell>
          <cell r="K9245">
            <v>0</v>
          </cell>
          <cell r="L9245">
            <v>2.6895800000000001E-2</v>
          </cell>
          <cell r="M9245">
            <v>6.5728900000000007E-2</v>
          </cell>
          <cell r="N9245">
            <v>6.5728900000000007E-2</v>
          </cell>
          <cell r="O9245">
            <v>9145</v>
          </cell>
        </row>
        <row r="9246">
          <cell r="A9246" t="str">
            <v>Residential</v>
          </cell>
          <cell r="B9246">
            <v>5</v>
          </cell>
          <cell r="C9246" t="str">
            <v>All</v>
          </cell>
          <cell r="D9246" t="str">
            <v>Switch</v>
          </cell>
          <cell r="E9246" t="str">
            <v>LCA: Stockton</v>
          </cell>
          <cell r="F9246">
            <v>68.027900000000002</v>
          </cell>
          <cell r="G9246">
            <v>0.55494160000000003</v>
          </cell>
          <cell r="H9246">
            <v>0.57010950000000005</v>
          </cell>
          <cell r="I9246">
            <v>-6.3472799999999996E-2</v>
          </cell>
          <cell r="J9246">
            <v>-2.5972599999999998E-2</v>
          </cell>
          <cell r="K9246">
            <v>0</v>
          </cell>
          <cell r="L9246">
            <v>2.5972599999999998E-2</v>
          </cell>
          <cell r="M9246">
            <v>6.3472799999999996E-2</v>
          </cell>
          <cell r="N9246">
            <v>6.3472799999999996E-2</v>
          </cell>
          <cell r="O9246">
            <v>9145</v>
          </cell>
        </row>
        <row r="9247">
          <cell r="A9247" t="str">
            <v>Residential</v>
          </cell>
          <cell r="B9247">
            <v>6</v>
          </cell>
          <cell r="C9247" t="str">
            <v>All</v>
          </cell>
          <cell r="D9247" t="str">
            <v>Switch</v>
          </cell>
          <cell r="E9247" t="str">
            <v>LCA: Stockton</v>
          </cell>
          <cell r="F9247">
            <v>67.027900000000002</v>
          </cell>
          <cell r="G9247">
            <v>0.59170400000000001</v>
          </cell>
          <cell r="H9247">
            <v>0.59217019999999998</v>
          </cell>
          <cell r="I9247">
            <v>-6.3176999999999997E-2</v>
          </cell>
          <cell r="J9247">
            <v>-2.5851499999999999E-2</v>
          </cell>
          <cell r="K9247">
            <v>0</v>
          </cell>
          <cell r="L9247">
            <v>2.5851499999999999E-2</v>
          </cell>
          <cell r="M9247">
            <v>6.3176999999999997E-2</v>
          </cell>
          <cell r="N9247">
            <v>6.3176999999999997E-2</v>
          </cell>
          <cell r="O9247">
            <v>9145</v>
          </cell>
        </row>
        <row r="9248">
          <cell r="A9248" t="str">
            <v>Residential</v>
          </cell>
          <cell r="B9248">
            <v>7</v>
          </cell>
          <cell r="C9248" t="str">
            <v>All</v>
          </cell>
          <cell r="D9248" t="str">
            <v>Switch</v>
          </cell>
          <cell r="E9248" t="str">
            <v>LCA: Stockton</v>
          </cell>
          <cell r="F9248">
            <v>65.230199999999996</v>
          </cell>
          <cell r="G9248">
            <v>0.71532779999999996</v>
          </cell>
          <cell r="H9248">
            <v>0.79795700000000003</v>
          </cell>
          <cell r="I9248">
            <v>-6.3030199999999995E-2</v>
          </cell>
          <cell r="J9248">
            <v>-2.5791399999999999E-2</v>
          </cell>
          <cell r="K9248">
            <v>0</v>
          </cell>
          <cell r="L9248">
            <v>2.5791399999999999E-2</v>
          </cell>
          <cell r="M9248">
            <v>6.3030199999999995E-2</v>
          </cell>
          <cell r="N9248">
            <v>6.3030199999999995E-2</v>
          </cell>
          <cell r="O9248">
            <v>9145</v>
          </cell>
        </row>
        <row r="9249">
          <cell r="A9249" t="str">
            <v>Residential</v>
          </cell>
          <cell r="B9249">
            <v>8</v>
          </cell>
          <cell r="C9249" t="str">
            <v>All</v>
          </cell>
          <cell r="D9249" t="str">
            <v>Switch</v>
          </cell>
          <cell r="E9249" t="str">
            <v>LCA: Stockton</v>
          </cell>
          <cell r="F9249">
            <v>65.634900000000002</v>
          </cell>
          <cell r="G9249">
            <v>0.77006379999999996</v>
          </cell>
          <cell r="H9249">
            <v>0.83233970000000002</v>
          </cell>
          <cell r="I9249">
            <v>-6.3361000000000001E-2</v>
          </cell>
          <cell r="J9249">
            <v>-2.59268E-2</v>
          </cell>
          <cell r="K9249">
            <v>0</v>
          </cell>
          <cell r="L9249">
            <v>2.59268E-2</v>
          </cell>
          <cell r="M9249">
            <v>6.3361000000000001E-2</v>
          </cell>
          <cell r="N9249">
            <v>6.3361000000000001E-2</v>
          </cell>
          <cell r="O9249">
            <v>9145</v>
          </cell>
        </row>
        <row r="9250">
          <cell r="A9250" t="str">
            <v>Residential</v>
          </cell>
          <cell r="B9250">
            <v>9</v>
          </cell>
          <cell r="C9250" t="str">
            <v>All</v>
          </cell>
          <cell r="D9250" t="str">
            <v>Switch</v>
          </cell>
          <cell r="E9250" t="str">
            <v>LCA: Stockton</v>
          </cell>
          <cell r="F9250">
            <v>70.106899999999996</v>
          </cell>
          <cell r="G9250">
            <v>0.76321030000000001</v>
          </cell>
          <cell r="H9250">
            <v>0.87076770000000003</v>
          </cell>
          <cell r="I9250">
            <v>-6.4034300000000002E-2</v>
          </cell>
          <cell r="J9250">
            <v>-2.6202300000000001E-2</v>
          </cell>
          <cell r="K9250">
            <v>0</v>
          </cell>
          <cell r="L9250">
            <v>2.6202300000000001E-2</v>
          </cell>
          <cell r="M9250">
            <v>6.4034300000000002E-2</v>
          </cell>
          <cell r="N9250">
            <v>6.4034300000000002E-2</v>
          </cell>
          <cell r="O9250">
            <v>9145</v>
          </cell>
        </row>
        <row r="9251">
          <cell r="A9251" t="str">
            <v>Residential</v>
          </cell>
          <cell r="B9251">
            <v>10</v>
          </cell>
          <cell r="C9251" t="str">
            <v>All</v>
          </cell>
          <cell r="D9251" t="str">
            <v>Switch</v>
          </cell>
          <cell r="E9251" t="str">
            <v>LCA: Stockton</v>
          </cell>
          <cell r="F9251">
            <v>75.8767</v>
          </cell>
          <cell r="G9251">
            <v>0.78242869999999998</v>
          </cell>
          <cell r="H9251">
            <v>0.76883020000000002</v>
          </cell>
          <cell r="I9251">
            <v>-6.5306100000000006E-2</v>
          </cell>
          <cell r="J9251">
            <v>-2.6722699999999999E-2</v>
          </cell>
          <cell r="K9251">
            <v>0</v>
          </cell>
          <cell r="L9251">
            <v>2.6722699999999999E-2</v>
          </cell>
          <cell r="M9251">
            <v>6.5306100000000006E-2</v>
          </cell>
          <cell r="N9251">
            <v>6.5306100000000006E-2</v>
          </cell>
          <cell r="O9251">
            <v>9145</v>
          </cell>
        </row>
        <row r="9252">
          <cell r="A9252" t="str">
            <v>Residential</v>
          </cell>
          <cell r="B9252">
            <v>11</v>
          </cell>
          <cell r="C9252" t="str">
            <v>All</v>
          </cell>
          <cell r="D9252" t="str">
            <v>Switch</v>
          </cell>
          <cell r="E9252" t="str">
            <v>LCA: Stockton</v>
          </cell>
          <cell r="F9252">
            <v>78.713899999999995</v>
          </cell>
          <cell r="G9252">
            <v>0.79039550000000003</v>
          </cell>
          <cell r="H9252">
            <v>0.75930909999999996</v>
          </cell>
          <cell r="I9252">
            <v>-6.6347299999999998E-2</v>
          </cell>
          <cell r="J9252">
            <v>-2.7148800000000001E-2</v>
          </cell>
          <cell r="K9252">
            <v>0</v>
          </cell>
          <cell r="L9252">
            <v>2.7148800000000001E-2</v>
          </cell>
          <cell r="M9252">
            <v>6.6347299999999998E-2</v>
          </cell>
          <cell r="N9252">
            <v>6.6347299999999998E-2</v>
          </cell>
          <cell r="O9252">
            <v>9145</v>
          </cell>
        </row>
        <row r="9253">
          <cell r="A9253" t="str">
            <v>Residential</v>
          </cell>
          <cell r="B9253">
            <v>12</v>
          </cell>
          <cell r="C9253" t="str">
            <v>All</v>
          </cell>
          <cell r="D9253" t="str">
            <v>Switch</v>
          </cell>
          <cell r="E9253" t="str">
            <v>LCA: Stockton</v>
          </cell>
          <cell r="F9253">
            <v>82.646500000000003</v>
          </cell>
          <cell r="G9253">
            <v>0.90652120000000003</v>
          </cell>
          <cell r="H9253">
            <v>0.90645949999999997</v>
          </cell>
          <cell r="I9253">
            <v>-6.6954200000000005E-2</v>
          </cell>
          <cell r="J9253">
            <v>-2.7397100000000001E-2</v>
          </cell>
          <cell r="K9253">
            <v>0</v>
          </cell>
          <cell r="L9253">
            <v>2.7397100000000001E-2</v>
          </cell>
          <cell r="M9253">
            <v>6.6954200000000005E-2</v>
          </cell>
          <cell r="N9253">
            <v>6.6954200000000005E-2</v>
          </cell>
          <cell r="O9253">
            <v>9145</v>
          </cell>
        </row>
        <row r="9254">
          <cell r="A9254" t="str">
            <v>Residential</v>
          </cell>
          <cell r="B9254">
            <v>13</v>
          </cell>
          <cell r="C9254" t="str">
            <v>All</v>
          </cell>
          <cell r="D9254" t="str">
            <v>Switch</v>
          </cell>
          <cell r="E9254" t="str">
            <v>LCA: Stockton</v>
          </cell>
          <cell r="F9254">
            <v>85.8767</v>
          </cell>
          <cell r="G9254">
            <v>1.0445180000000001</v>
          </cell>
          <cell r="H9254">
            <v>1.002877</v>
          </cell>
          <cell r="I9254">
            <v>-6.8832500000000005E-2</v>
          </cell>
          <cell r="J9254">
            <v>-2.8165699999999998E-2</v>
          </cell>
          <cell r="K9254">
            <v>0</v>
          </cell>
          <cell r="L9254">
            <v>2.8165699999999998E-2</v>
          </cell>
          <cell r="M9254">
            <v>6.8832500000000005E-2</v>
          </cell>
          <cell r="N9254">
            <v>6.8832500000000005E-2</v>
          </cell>
          <cell r="O9254">
            <v>9145</v>
          </cell>
        </row>
        <row r="9255">
          <cell r="A9255" t="str">
            <v>Residential</v>
          </cell>
          <cell r="B9255">
            <v>14</v>
          </cell>
          <cell r="C9255" t="str">
            <v>All</v>
          </cell>
          <cell r="D9255" t="str">
            <v>Switch</v>
          </cell>
          <cell r="E9255" t="str">
            <v>LCA: Stockton</v>
          </cell>
          <cell r="F9255">
            <v>90.472099999999998</v>
          </cell>
          <cell r="G9255">
            <v>1.240345</v>
          </cell>
          <cell r="H9255">
            <v>1.223374</v>
          </cell>
          <cell r="I9255">
            <v>-6.7994700000000005E-2</v>
          </cell>
          <cell r="J9255">
            <v>-2.7822900000000001E-2</v>
          </cell>
          <cell r="K9255">
            <v>0</v>
          </cell>
          <cell r="L9255">
            <v>2.7822900000000001E-2</v>
          </cell>
          <cell r="M9255">
            <v>6.7994700000000005E-2</v>
          </cell>
          <cell r="N9255">
            <v>6.7994700000000005E-2</v>
          </cell>
          <cell r="O9255">
            <v>9145</v>
          </cell>
        </row>
        <row r="9256">
          <cell r="A9256" t="str">
            <v>Residential</v>
          </cell>
          <cell r="B9256">
            <v>15</v>
          </cell>
          <cell r="C9256" t="str">
            <v>All</v>
          </cell>
          <cell r="D9256" t="str">
            <v>Switch</v>
          </cell>
          <cell r="E9256" t="str">
            <v>LCA: Stockton</v>
          </cell>
          <cell r="F9256">
            <v>94.202299999999994</v>
          </cell>
          <cell r="G9256">
            <v>1.498516</v>
          </cell>
          <cell r="H9256">
            <v>1.5882750000000001</v>
          </cell>
          <cell r="I9256">
            <v>-6.92749E-2</v>
          </cell>
          <cell r="J9256">
            <v>-2.8346699999999999E-2</v>
          </cell>
          <cell r="K9256">
            <v>0</v>
          </cell>
          <cell r="L9256">
            <v>2.8346699999999999E-2</v>
          </cell>
          <cell r="M9256">
            <v>6.92749E-2</v>
          </cell>
          <cell r="N9256">
            <v>6.92749E-2</v>
          </cell>
          <cell r="O9256">
            <v>9145</v>
          </cell>
        </row>
        <row r="9257">
          <cell r="A9257" t="str">
            <v>Residential</v>
          </cell>
          <cell r="B9257">
            <v>16</v>
          </cell>
          <cell r="C9257" t="str">
            <v>All</v>
          </cell>
          <cell r="D9257" t="str">
            <v>Switch</v>
          </cell>
          <cell r="E9257" t="str">
            <v>LCA: Stockton</v>
          </cell>
          <cell r="F9257">
            <v>95.567400000000006</v>
          </cell>
          <cell r="G9257">
            <v>1.83752</v>
          </cell>
          <cell r="H9257">
            <v>1.7469460000000001</v>
          </cell>
          <cell r="I9257">
            <v>-7.2579400000000002E-2</v>
          </cell>
          <cell r="J9257">
            <v>-2.96989E-2</v>
          </cell>
          <cell r="K9257">
            <v>0</v>
          </cell>
          <cell r="L9257">
            <v>2.96989E-2</v>
          </cell>
          <cell r="M9257">
            <v>7.2579400000000002E-2</v>
          </cell>
          <cell r="N9257">
            <v>7.2579400000000002E-2</v>
          </cell>
          <cell r="O9257">
            <v>9145</v>
          </cell>
        </row>
        <row r="9258">
          <cell r="A9258" t="str">
            <v>Residential</v>
          </cell>
          <cell r="B9258">
            <v>17</v>
          </cell>
          <cell r="C9258" t="str">
            <v>All</v>
          </cell>
          <cell r="D9258" t="str">
            <v>Switch</v>
          </cell>
          <cell r="E9258" t="str">
            <v>LCA: Stockton</v>
          </cell>
          <cell r="F9258">
            <v>95.932599999999994</v>
          </cell>
          <cell r="G9258">
            <v>2.1455890000000002</v>
          </cell>
          <cell r="H9258">
            <v>1.9214830000000001</v>
          </cell>
          <cell r="I9258">
            <v>-7.2009699999999996E-2</v>
          </cell>
          <cell r="J9258">
            <v>-2.94658E-2</v>
          </cell>
          <cell r="K9258">
            <v>0</v>
          </cell>
          <cell r="L9258">
            <v>2.94658E-2</v>
          </cell>
          <cell r="M9258">
            <v>7.2009699999999996E-2</v>
          </cell>
          <cell r="N9258">
            <v>7.2009699999999996E-2</v>
          </cell>
          <cell r="O9258">
            <v>9145</v>
          </cell>
        </row>
        <row r="9259">
          <cell r="A9259" t="str">
            <v>Residential</v>
          </cell>
          <cell r="B9259">
            <v>18</v>
          </cell>
          <cell r="C9259" t="str">
            <v>All</v>
          </cell>
          <cell r="D9259" t="str">
            <v>Switch</v>
          </cell>
          <cell r="E9259" t="str">
            <v>LCA: Stockton</v>
          </cell>
          <cell r="F9259">
            <v>95.230199999999996</v>
          </cell>
          <cell r="G9259">
            <v>2.3560029999999998</v>
          </cell>
          <cell r="H9259">
            <v>2.2354029999999998</v>
          </cell>
          <cell r="I9259">
            <v>-7.2276599999999996E-2</v>
          </cell>
          <cell r="J9259">
            <v>-2.9575000000000001E-2</v>
          </cell>
          <cell r="K9259">
            <v>0</v>
          </cell>
          <cell r="L9259">
            <v>2.9575000000000001E-2</v>
          </cell>
          <cell r="M9259">
            <v>7.2276599999999996E-2</v>
          </cell>
          <cell r="N9259">
            <v>7.2276599999999996E-2</v>
          </cell>
          <cell r="O9259">
            <v>9145</v>
          </cell>
        </row>
        <row r="9260">
          <cell r="A9260" t="str">
            <v>Residential</v>
          </cell>
          <cell r="B9260">
            <v>19</v>
          </cell>
          <cell r="C9260" t="str">
            <v>All</v>
          </cell>
          <cell r="D9260" t="str">
            <v>Switch</v>
          </cell>
          <cell r="E9260" t="str">
            <v>LCA: Stockton</v>
          </cell>
          <cell r="F9260">
            <v>94.027900000000002</v>
          </cell>
          <cell r="G9260">
            <v>2.3459279999999998</v>
          </cell>
          <cell r="H9260">
            <v>2.2730990000000002</v>
          </cell>
          <cell r="I9260">
            <v>-7.2689799999999999E-2</v>
          </cell>
          <cell r="J9260">
            <v>-2.9744099999999999E-2</v>
          </cell>
          <cell r="K9260">
            <v>0</v>
          </cell>
          <cell r="L9260">
            <v>2.9744099999999999E-2</v>
          </cell>
          <cell r="M9260">
            <v>7.2689799999999999E-2</v>
          </cell>
          <cell r="N9260">
            <v>7.2689799999999999E-2</v>
          </cell>
          <cell r="O9260">
            <v>9145</v>
          </cell>
        </row>
        <row r="9261">
          <cell r="A9261" t="str">
            <v>Residential</v>
          </cell>
          <cell r="B9261">
            <v>20</v>
          </cell>
          <cell r="C9261" t="str">
            <v>All</v>
          </cell>
          <cell r="D9261" t="str">
            <v>Switch</v>
          </cell>
          <cell r="E9261" t="str">
            <v>LCA: Stockton</v>
          </cell>
          <cell r="F9261">
            <v>91.6233</v>
          </cell>
          <cell r="G9261">
            <v>2.1204999999999998</v>
          </cell>
          <cell r="H9261">
            <v>2.5043030000000002</v>
          </cell>
          <cell r="I9261">
            <v>-7.5695999999999999E-2</v>
          </cell>
          <cell r="J9261">
            <v>-3.09742E-2</v>
          </cell>
          <cell r="K9261">
            <v>0</v>
          </cell>
          <cell r="L9261">
            <v>3.09742E-2</v>
          </cell>
          <cell r="M9261">
            <v>7.5695999999999999E-2</v>
          </cell>
          <cell r="N9261">
            <v>7.5695999999999999E-2</v>
          </cell>
          <cell r="O9261">
            <v>9145</v>
          </cell>
        </row>
        <row r="9262">
          <cell r="A9262" t="str">
            <v>Residential</v>
          </cell>
          <cell r="B9262">
            <v>21</v>
          </cell>
          <cell r="C9262" t="str">
            <v>All</v>
          </cell>
          <cell r="D9262" t="str">
            <v>Switch</v>
          </cell>
          <cell r="E9262" t="str">
            <v>LCA: Stockton</v>
          </cell>
          <cell r="F9262">
            <v>87.325599999999994</v>
          </cell>
          <cell r="G9262">
            <v>2.011482</v>
          </cell>
          <cell r="H9262">
            <v>2.2961100000000001</v>
          </cell>
          <cell r="I9262">
            <v>-7.4149999999999994E-2</v>
          </cell>
          <cell r="J9262">
            <v>-3.03416E-2</v>
          </cell>
          <cell r="K9262">
            <v>0</v>
          </cell>
          <cell r="L9262">
            <v>3.03416E-2</v>
          </cell>
          <cell r="M9262">
            <v>7.4149999999999994E-2</v>
          </cell>
          <cell r="N9262">
            <v>7.4149999999999994E-2</v>
          </cell>
          <cell r="O9262">
            <v>9145</v>
          </cell>
        </row>
        <row r="9263">
          <cell r="A9263" t="str">
            <v>Residential</v>
          </cell>
          <cell r="B9263">
            <v>22</v>
          </cell>
          <cell r="C9263" t="str">
            <v>All</v>
          </cell>
          <cell r="D9263" t="str">
            <v>Switch</v>
          </cell>
          <cell r="E9263" t="str">
            <v>LCA: Stockton</v>
          </cell>
          <cell r="F9263">
            <v>83.786100000000005</v>
          </cell>
          <cell r="G9263">
            <v>1.663081</v>
          </cell>
          <cell r="H9263">
            <v>1.868582</v>
          </cell>
          <cell r="I9263">
            <v>-7.9005199999999998E-2</v>
          </cell>
          <cell r="J9263">
            <v>-3.2328299999999997E-2</v>
          </cell>
          <cell r="K9263">
            <v>0</v>
          </cell>
          <cell r="L9263">
            <v>3.2328299999999997E-2</v>
          </cell>
          <cell r="M9263">
            <v>7.9005199999999998E-2</v>
          </cell>
          <cell r="N9263">
            <v>7.9005199999999998E-2</v>
          </cell>
          <cell r="O9263">
            <v>9145</v>
          </cell>
        </row>
        <row r="9264">
          <cell r="A9264" t="str">
            <v>Residential</v>
          </cell>
          <cell r="B9264">
            <v>23</v>
          </cell>
          <cell r="C9264" t="str">
            <v>All</v>
          </cell>
          <cell r="D9264" t="str">
            <v>Switch</v>
          </cell>
          <cell r="E9264" t="str">
            <v>LCA: Stockton</v>
          </cell>
          <cell r="F9264">
            <v>80.055899999999994</v>
          </cell>
          <cell r="G9264">
            <v>1.314613</v>
          </cell>
          <cell r="H9264">
            <v>1.3608260000000001</v>
          </cell>
          <cell r="I9264">
            <v>-7.1064000000000002E-2</v>
          </cell>
          <cell r="J9264">
            <v>-2.9078799999999998E-2</v>
          </cell>
          <cell r="K9264">
            <v>0</v>
          </cell>
          <cell r="L9264">
            <v>2.9078799999999998E-2</v>
          </cell>
          <cell r="M9264">
            <v>7.1064000000000002E-2</v>
          </cell>
          <cell r="N9264">
            <v>7.1064000000000002E-2</v>
          </cell>
          <cell r="O9264">
            <v>9145</v>
          </cell>
        </row>
        <row r="9265">
          <cell r="A9265" t="str">
            <v>Residential</v>
          </cell>
          <cell r="B9265">
            <v>24</v>
          </cell>
          <cell r="C9265" t="str">
            <v>All</v>
          </cell>
          <cell r="D9265" t="str">
            <v>Switch</v>
          </cell>
          <cell r="E9265" t="str">
            <v>LCA: Stockton</v>
          </cell>
          <cell r="F9265">
            <v>78.1233</v>
          </cell>
          <cell r="G9265">
            <v>1.0239910000000001</v>
          </cell>
          <cell r="H9265">
            <v>1.073874</v>
          </cell>
          <cell r="I9265">
            <v>-6.7796700000000001E-2</v>
          </cell>
          <cell r="J9265">
            <v>-2.77419E-2</v>
          </cell>
          <cell r="K9265">
            <v>0</v>
          </cell>
          <cell r="L9265">
            <v>2.77419E-2</v>
          </cell>
          <cell r="M9265">
            <v>6.7796700000000001E-2</v>
          </cell>
          <cell r="N9265">
            <v>6.7796700000000001E-2</v>
          </cell>
          <cell r="O9265">
            <v>9145</v>
          </cell>
        </row>
        <row r="9266">
          <cell r="A9266" t="str">
            <v>Residential</v>
          </cell>
          <cell r="B9266">
            <v>1</v>
          </cell>
          <cell r="C9266" t="str">
            <v>All</v>
          </cell>
          <cell r="D9266" t="str">
            <v>Switch</v>
          </cell>
          <cell r="E9266" t="str">
            <v>Tonnage: 2&lt;=tons&lt;3</v>
          </cell>
          <cell r="F9266">
            <v>69.396799999999999</v>
          </cell>
          <cell r="G9266">
            <v>0.53512309999999996</v>
          </cell>
          <cell r="H9266">
            <v>0.5678803</v>
          </cell>
          <cell r="I9266">
            <v>-4.3490300000000003E-2</v>
          </cell>
          <cell r="J9266">
            <v>-1.77959E-2</v>
          </cell>
          <cell r="K9266">
            <v>0</v>
          </cell>
          <cell r="L9266">
            <v>1.77959E-2</v>
          </cell>
          <cell r="M9266">
            <v>4.3490300000000003E-2</v>
          </cell>
          <cell r="N9266">
            <v>4.3490300000000003E-2</v>
          </cell>
          <cell r="O9266">
            <v>12161</v>
          </cell>
        </row>
        <row r="9267">
          <cell r="A9267" t="str">
            <v>Residential</v>
          </cell>
          <cell r="B9267">
            <v>2</v>
          </cell>
          <cell r="C9267" t="str">
            <v>All</v>
          </cell>
          <cell r="D9267" t="str">
            <v>Switch</v>
          </cell>
          <cell r="E9267" t="str">
            <v>Tonnage: 2&lt;=tons&lt;3</v>
          </cell>
          <cell r="F9267">
            <v>67.595699999999994</v>
          </cell>
          <cell r="G9267">
            <v>0.4643699</v>
          </cell>
          <cell r="H9267">
            <v>0.49039850000000001</v>
          </cell>
          <cell r="I9267">
            <v>-4.3341699999999997E-2</v>
          </cell>
          <cell r="J9267">
            <v>-1.77351E-2</v>
          </cell>
          <cell r="K9267">
            <v>0</v>
          </cell>
          <cell r="L9267">
            <v>1.77351E-2</v>
          </cell>
          <cell r="M9267">
            <v>4.3341699999999997E-2</v>
          </cell>
          <cell r="N9267">
            <v>4.3341699999999997E-2</v>
          </cell>
          <cell r="O9267">
            <v>12161</v>
          </cell>
        </row>
        <row r="9268">
          <cell r="A9268" t="str">
            <v>Residential</v>
          </cell>
          <cell r="B9268">
            <v>3</v>
          </cell>
          <cell r="C9268" t="str">
            <v>All</v>
          </cell>
          <cell r="D9268" t="str">
            <v>Switch</v>
          </cell>
          <cell r="E9268" t="str">
            <v>Tonnage: 2&lt;=tons&lt;3</v>
          </cell>
          <cell r="F9268">
            <v>66.141000000000005</v>
          </cell>
          <cell r="G9268">
            <v>0.42498340000000001</v>
          </cell>
          <cell r="H9268">
            <v>0.45319799999999999</v>
          </cell>
          <cell r="I9268">
            <v>-4.3122099999999997E-2</v>
          </cell>
          <cell r="J9268">
            <v>-1.76452E-2</v>
          </cell>
          <cell r="K9268">
            <v>0</v>
          </cell>
          <cell r="L9268">
            <v>1.76452E-2</v>
          </cell>
          <cell r="M9268">
            <v>4.3122099999999997E-2</v>
          </cell>
          <cell r="N9268">
            <v>4.3122099999999997E-2</v>
          </cell>
          <cell r="O9268">
            <v>12161</v>
          </cell>
        </row>
        <row r="9269">
          <cell r="A9269" t="str">
            <v>Residential</v>
          </cell>
          <cell r="B9269">
            <v>4</v>
          </cell>
          <cell r="C9269" t="str">
            <v>All</v>
          </cell>
          <cell r="D9269" t="str">
            <v>Switch</v>
          </cell>
          <cell r="E9269" t="str">
            <v>Tonnage: 2&lt;=tons&lt;3</v>
          </cell>
          <cell r="F9269">
            <v>65.282200000000003</v>
          </cell>
          <cell r="G9269">
            <v>0.40464640000000002</v>
          </cell>
          <cell r="H9269">
            <v>0.4186705</v>
          </cell>
          <cell r="I9269">
            <v>-4.29101E-2</v>
          </cell>
          <cell r="J9269">
            <v>-1.7558500000000001E-2</v>
          </cell>
          <cell r="K9269">
            <v>0</v>
          </cell>
          <cell r="L9269">
            <v>1.7558500000000001E-2</v>
          </cell>
          <cell r="M9269">
            <v>4.29101E-2</v>
          </cell>
          <cell r="N9269">
            <v>4.29101E-2</v>
          </cell>
          <cell r="O9269">
            <v>12161</v>
          </cell>
        </row>
        <row r="9270">
          <cell r="A9270" t="str">
            <v>Residential</v>
          </cell>
          <cell r="B9270">
            <v>5</v>
          </cell>
          <cell r="C9270" t="str">
            <v>All</v>
          </cell>
          <cell r="D9270" t="str">
            <v>Switch</v>
          </cell>
          <cell r="E9270" t="str">
            <v>Tonnage: 2&lt;=tons&lt;3</v>
          </cell>
          <cell r="F9270">
            <v>64.436999999999998</v>
          </cell>
          <cell r="G9270">
            <v>0.40619349999999999</v>
          </cell>
          <cell r="H9270">
            <v>0.43049340000000003</v>
          </cell>
          <cell r="I9270">
            <v>-4.3093199999999998E-2</v>
          </cell>
          <cell r="J9270">
            <v>-1.76334E-2</v>
          </cell>
          <cell r="K9270">
            <v>0</v>
          </cell>
          <cell r="L9270">
            <v>1.76334E-2</v>
          </cell>
          <cell r="M9270">
            <v>4.3093199999999998E-2</v>
          </cell>
          <cell r="N9270">
            <v>4.3093199999999998E-2</v>
          </cell>
          <cell r="O9270">
            <v>12161</v>
          </cell>
        </row>
        <row r="9271">
          <cell r="A9271" t="str">
            <v>Residential</v>
          </cell>
          <cell r="B9271">
            <v>6</v>
          </cell>
          <cell r="C9271" t="str">
            <v>All</v>
          </cell>
          <cell r="D9271" t="str">
            <v>Switch</v>
          </cell>
          <cell r="E9271" t="str">
            <v>Tonnage: 2&lt;=tons&lt;3</v>
          </cell>
          <cell r="F9271">
            <v>63.817500000000003</v>
          </cell>
          <cell r="G9271">
            <v>0.46705629999999998</v>
          </cell>
          <cell r="H9271">
            <v>0.51094989999999996</v>
          </cell>
          <cell r="I9271">
            <v>-4.34504E-2</v>
          </cell>
          <cell r="J9271">
            <v>-1.77796E-2</v>
          </cell>
          <cell r="K9271">
            <v>0</v>
          </cell>
          <cell r="L9271">
            <v>1.77796E-2</v>
          </cell>
          <cell r="M9271">
            <v>4.34504E-2</v>
          </cell>
          <cell r="N9271">
            <v>4.34504E-2</v>
          </cell>
          <cell r="O9271">
            <v>12161</v>
          </cell>
        </row>
        <row r="9272">
          <cell r="A9272" t="str">
            <v>Residential</v>
          </cell>
          <cell r="B9272">
            <v>7</v>
          </cell>
          <cell r="C9272" t="str">
            <v>All</v>
          </cell>
          <cell r="D9272" t="str">
            <v>Switch</v>
          </cell>
          <cell r="E9272" t="str">
            <v>Tonnage: 2&lt;=tons&lt;3</v>
          </cell>
          <cell r="F9272">
            <v>62.920900000000003</v>
          </cell>
          <cell r="G9272">
            <v>0.53545370000000003</v>
          </cell>
          <cell r="H9272">
            <v>0.59409469999999998</v>
          </cell>
          <cell r="I9272">
            <v>-4.3465999999999998E-2</v>
          </cell>
          <cell r="J9272">
            <v>-1.77859E-2</v>
          </cell>
          <cell r="K9272">
            <v>0</v>
          </cell>
          <cell r="L9272">
            <v>1.77859E-2</v>
          </cell>
          <cell r="M9272">
            <v>4.3465999999999998E-2</v>
          </cell>
          <cell r="N9272">
            <v>4.3465999999999998E-2</v>
          </cell>
          <cell r="O9272">
            <v>12161</v>
          </cell>
        </row>
        <row r="9273">
          <cell r="A9273" t="str">
            <v>Residential</v>
          </cell>
          <cell r="B9273">
            <v>8</v>
          </cell>
          <cell r="C9273" t="str">
            <v>All</v>
          </cell>
          <cell r="D9273" t="str">
            <v>Switch</v>
          </cell>
          <cell r="E9273" t="str">
            <v>Tonnage: 2&lt;=tons&lt;3</v>
          </cell>
          <cell r="F9273">
            <v>64.099400000000003</v>
          </cell>
          <cell r="G9273">
            <v>0.54872240000000005</v>
          </cell>
          <cell r="H9273">
            <v>0.60877020000000004</v>
          </cell>
          <cell r="I9273">
            <v>-4.3670199999999999E-2</v>
          </cell>
          <cell r="J9273">
            <v>-1.78695E-2</v>
          </cell>
          <cell r="K9273">
            <v>0</v>
          </cell>
          <cell r="L9273">
            <v>1.78695E-2</v>
          </cell>
          <cell r="M9273">
            <v>4.3670199999999999E-2</v>
          </cell>
          <cell r="N9273">
            <v>4.3670199999999999E-2</v>
          </cell>
          <cell r="O9273">
            <v>12161</v>
          </cell>
        </row>
        <row r="9274">
          <cell r="A9274" t="str">
            <v>Residential</v>
          </cell>
          <cell r="B9274">
            <v>9</v>
          </cell>
          <cell r="C9274" t="str">
            <v>All</v>
          </cell>
          <cell r="D9274" t="str">
            <v>Switch</v>
          </cell>
          <cell r="E9274" t="str">
            <v>Tonnage: 2&lt;=tons&lt;3</v>
          </cell>
          <cell r="F9274">
            <v>68.552000000000007</v>
          </cell>
          <cell r="G9274">
            <v>0.53579129999999997</v>
          </cell>
          <cell r="H9274">
            <v>0.59056960000000003</v>
          </cell>
          <cell r="I9274">
            <v>-4.4322100000000003E-2</v>
          </cell>
          <cell r="J9274">
            <v>-1.8136200000000002E-2</v>
          </cell>
          <cell r="K9274">
            <v>0</v>
          </cell>
          <cell r="L9274">
            <v>1.8136200000000002E-2</v>
          </cell>
          <cell r="M9274">
            <v>4.4322100000000003E-2</v>
          </cell>
          <cell r="N9274">
            <v>4.4322100000000003E-2</v>
          </cell>
          <cell r="O9274">
            <v>12161</v>
          </cell>
        </row>
        <row r="9275">
          <cell r="A9275" t="str">
            <v>Residential</v>
          </cell>
          <cell r="B9275">
            <v>10</v>
          </cell>
          <cell r="C9275" t="str">
            <v>All</v>
          </cell>
          <cell r="D9275" t="str">
            <v>Switch</v>
          </cell>
          <cell r="E9275" t="str">
            <v>Tonnage: 2&lt;=tons&lt;3</v>
          </cell>
          <cell r="F9275">
            <v>73.699600000000004</v>
          </cell>
          <cell r="G9275">
            <v>0.53975609999999996</v>
          </cell>
          <cell r="H9275">
            <v>0.54709050000000004</v>
          </cell>
          <cell r="I9275">
            <v>-4.5630200000000003E-2</v>
          </cell>
          <cell r="J9275">
            <v>-1.8671500000000001E-2</v>
          </cell>
          <cell r="K9275">
            <v>0</v>
          </cell>
          <cell r="L9275">
            <v>1.8671500000000001E-2</v>
          </cell>
          <cell r="M9275">
            <v>4.5630200000000003E-2</v>
          </cell>
          <cell r="N9275">
            <v>4.5630200000000003E-2</v>
          </cell>
          <cell r="O9275">
            <v>12161</v>
          </cell>
        </row>
        <row r="9276">
          <cell r="A9276" t="str">
            <v>Residential</v>
          </cell>
          <cell r="B9276">
            <v>11</v>
          </cell>
          <cell r="C9276" t="str">
            <v>All</v>
          </cell>
          <cell r="D9276" t="str">
            <v>Switch</v>
          </cell>
          <cell r="E9276" t="str">
            <v>Tonnage: 2&lt;=tons&lt;3</v>
          </cell>
          <cell r="F9276">
            <v>78.804000000000002</v>
          </cell>
          <cell r="G9276">
            <v>0.55862429999999996</v>
          </cell>
          <cell r="H9276">
            <v>0.60514920000000005</v>
          </cell>
          <cell r="I9276">
            <v>-4.4832799999999999E-2</v>
          </cell>
          <cell r="J9276">
            <v>-1.8345199999999999E-2</v>
          </cell>
          <cell r="K9276">
            <v>0</v>
          </cell>
          <cell r="L9276">
            <v>1.8345199999999999E-2</v>
          </cell>
          <cell r="M9276">
            <v>4.4832799999999999E-2</v>
          </cell>
          <cell r="N9276">
            <v>4.4832799999999999E-2</v>
          </cell>
          <cell r="O9276">
            <v>12161</v>
          </cell>
        </row>
        <row r="9277">
          <cell r="A9277" t="str">
            <v>Residential</v>
          </cell>
          <cell r="B9277">
            <v>12</v>
          </cell>
          <cell r="C9277" t="str">
            <v>All</v>
          </cell>
          <cell r="D9277" t="str">
            <v>Switch</v>
          </cell>
          <cell r="E9277" t="str">
            <v>Tonnage: 2&lt;=tons&lt;3</v>
          </cell>
          <cell r="F9277">
            <v>83.231399999999994</v>
          </cell>
          <cell r="G9277">
            <v>0.65694859999999999</v>
          </cell>
          <cell r="H9277">
            <v>0.61604979999999998</v>
          </cell>
          <cell r="I9277">
            <v>-4.6100099999999998E-2</v>
          </cell>
          <cell r="J9277">
            <v>-1.88638E-2</v>
          </cell>
          <cell r="K9277">
            <v>0</v>
          </cell>
          <cell r="L9277">
            <v>1.88638E-2</v>
          </cell>
          <cell r="M9277">
            <v>4.6100099999999998E-2</v>
          </cell>
          <cell r="N9277">
            <v>4.6100099999999998E-2</v>
          </cell>
          <cell r="O9277">
            <v>12161</v>
          </cell>
        </row>
        <row r="9278">
          <cell r="A9278" t="str">
            <v>Residential</v>
          </cell>
          <cell r="B9278">
            <v>13</v>
          </cell>
          <cell r="C9278" t="str">
            <v>All</v>
          </cell>
          <cell r="D9278" t="str">
            <v>Switch</v>
          </cell>
          <cell r="E9278" t="str">
            <v>Tonnage: 2&lt;=tons&lt;3</v>
          </cell>
          <cell r="F9278">
            <v>86.596699999999998</v>
          </cell>
          <cell r="G9278">
            <v>0.77162410000000003</v>
          </cell>
          <cell r="H9278">
            <v>0.78245439999999999</v>
          </cell>
          <cell r="I9278">
            <v>-4.6715699999999999E-2</v>
          </cell>
          <cell r="J9278">
            <v>-1.9115699999999999E-2</v>
          </cell>
          <cell r="K9278">
            <v>0</v>
          </cell>
          <cell r="L9278">
            <v>1.9115699999999999E-2</v>
          </cell>
          <cell r="M9278">
            <v>4.6715699999999999E-2</v>
          </cell>
          <cell r="N9278">
            <v>4.6715699999999999E-2</v>
          </cell>
          <cell r="O9278">
            <v>12161</v>
          </cell>
        </row>
        <row r="9279">
          <cell r="A9279" t="str">
            <v>Residential</v>
          </cell>
          <cell r="B9279">
            <v>14</v>
          </cell>
          <cell r="C9279" t="str">
            <v>All</v>
          </cell>
          <cell r="D9279" t="str">
            <v>Switch</v>
          </cell>
          <cell r="E9279" t="str">
            <v>Tonnage: 2&lt;=tons&lt;3</v>
          </cell>
          <cell r="F9279">
            <v>89.731099999999998</v>
          </cell>
          <cell r="G9279">
            <v>0.95565279999999997</v>
          </cell>
          <cell r="H9279">
            <v>0.9158752</v>
          </cell>
          <cell r="I9279">
            <v>-4.8132000000000001E-2</v>
          </cell>
          <cell r="J9279">
            <v>-1.96952E-2</v>
          </cell>
          <cell r="K9279">
            <v>0</v>
          </cell>
          <cell r="L9279">
            <v>1.96952E-2</v>
          </cell>
          <cell r="M9279">
            <v>4.8132000000000001E-2</v>
          </cell>
          <cell r="N9279">
            <v>4.8132000000000001E-2</v>
          </cell>
          <cell r="O9279">
            <v>12161</v>
          </cell>
        </row>
        <row r="9280">
          <cell r="A9280" t="str">
            <v>Residential</v>
          </cell>
          <cell r="B9280">
            <v>15</v>
          </cell>
          <cell r="C9280" t="str">
            <v>All</v>
          </cell>
          <cell r="D9280" t="str">
            <v>Switch</v>
          </cell>
          <cell r="E9280" t="str">
            <v>Tonnage: 2&lt;=tons&lt;3</v>
          </cell>
          <cell r="F9280">
            <v>92.599500000000006</v>
          </cell>
          <cell r="G9280">
            <v>1.1329210000000001</v>
          </cell>
          <cell r="H9280">
            <v>1.1562429999999999</v>
          </cell>
          <cell r="I9280">
            <v>-4.7330299999999999E-2</v>
          </cell>
          <cell r="J9280">
            <v>-1.9367200000000001E-2</v>
          </cell>
          <cell r="K9280">
            <v>0</v>
          </cell>
          <cell r="L9280">
            <v>1.9367200000000001E-2</v>
          </cell>
          <cell r="M9280">
            <v>4.7330299999999999E-2</v>
          </cell>
          <cell r="N9280">
            <v>4.7330299999999999E-2</v>
          </cell>
          <cell r="O9280">
            <v>12161</v>
          </cell>
        </row>
        <row r="9281">
          <cell r="A9281" t="str">
            <v>Residential</v>
          </cell>
          <cell r="B9281">
            <v>16</v>
          </cell>
          <cell r="C9281" t="str">
            <v>All</v>
          </cell>
          <cell r="D9281" t="str">
            <v>Switch</v>
          </cell>
          <cell r="E9281" t="str">
            <v>Tonnage: 2&lt;=tons&lt;3</v>
          </cell>
          <cell r="F9281">
            <v>94.515799999999999</v>
          </cell>
          <cell r="G9281">
            <v>1.3659619999999999</v>
          </cell>
          <cell r="H9281">
            <v>1.4338420000000001</v>
          </cell>
          <cell r="I9281">
            <v>-5.0114699999999998E-2</v>
          </cell>
          <cell r="J9281">
            <v>-2.05065E-2</v>
          </cell>
          <cell r="K9281">
            <v>0</v>
          </cell>
          <cell r="L9281">
            <v>2.05065E-2</v>
          </cell>
          <cell r="M9281">
            <v>5.0114699999999998E-2</v>
          </cell>
          <cell r="N9281">
            <v>5.0114699999999998E-2</v>
          </cell>
          <cell r="O9281">
            <v>12161</v>
          </cell>
        </row>
        <row r="9282">
          <cell r="A9282" t="str">
            <v>Residential</v>
          </cell>
          <cell r="B9282">
            <v>17</v>
          </cell>
          <cell r="C9282" t="str">
            <v>All</v>
          </cell>
          <cell r="D9282" t="str">
            <v>Switch</v>
          </cell>
          <cell r="E9282" t="str">
            <v>Tonnage: 2&lt;=tons&lt;3</v>
          </cell>
          <cell r="F9282">
            <v>95.412499999999994</v>
          </cell>
          <cell r="G9282">
            <v>1.580214</v>
          </cell>
          <cell r="H9282">
            <v>1.4479580000000001</v>
          </cell>
          <cell r="I9282">
            <v>-5.0628399999999997E-2</v>
          </cell>
          <cell r="J9282">
            <v>-2.0716700000000001E-2</v>
          </cell>
          <cell r="K9282">
            <v>0</v>
          </cell>
          <cell r="L9282">
            <v>2.0716700000000001E-2</v>
          </cell>
          <cell r="M9282">
            <v>5.0628399999999997E-2</v>
          </cell>
          <cell r="N9282">
            <v>5.0628399999999997E-2</v>
          </cell>
          <cell r="O9282">
            <v>12161</v>
          </cell>
        </row>
        <row r="9283">
          <cell r="A9283" t="str">
            <v>Residential</v>
          </cell>
          <cell r="B9283">
            <v>18</v>
          </cell>
          <cell r="C9283" t="str">
            <v>All</v>
          </cell>
          <cell r="D9283" t="str">
            <v>Switch</v>
          </cell>
          <cell r="E9283" t="str">
            <v>Tonnage: 2&lt;=tons&lt;3</v>
          </cell>
          <cell r="F9283">
            <v>94.6267</v>
          </cell>
          <cell r="G9283">
            <v>1.7144239999999999</v>
          </cell>
          <cell r="H9283">
            <v>1.6416729999999999</v>
          </cell>
          <cell r="I9283">
            <v>-5.1555299999999998E-2</v>
          </cell>
          <cell r="J9283">
            <v>-2.1096E-2</v>
          </cell>
          <cell r="K9283">
            <v>0</v>
          </cell>
          <cell r="L9283">
            <v>2.1096E-2</v>
          </cell>
          <cell r="M9283">
            <v>5.1555299999999998E-2</v>
          </cell>
          <cell r="N9283">
            <v>5.1555299999999998E-2</v>
          </cell>
          <cell r="O9283">
            <v>12161</v>
          </cell>
        </row>
        <row r="9284">
          <cell r="A9284" t="str">
            <v>Residential</v>
          </cell>
          <cell r="B9284">
            <v>19</v>
          </cell>
          <cell r="C9284" t="str">
            <v>All</v>
          </cell>
          <cell r="D9284" t="str">
            <v>Switch</v>
          </cell>
          <cell r="E9284" t="str">
            <v>Tonnage: 2&lt;=tons&lt;3</v>
          </cell>
          <cell r="F9284">
            <v>92.406899999999993</v>
          </cell>
          <cell r="G9284">
            <v>1.683114</v>
          </cell>
          <cell r="H9284">
            <v>1.7335970000000001</v>
          </cell>
          <cell r="I9284">
            <v>-5.1269200000000001E-2</v>
          </cell>
          <cell r="J9284">
            <v>-2.0978900000000002E-2</v>
          </cell>
          <cell r="K9284">
            <v>0</v>
          </cell>
          <cell r="L9284">
            <v>2.0978900000000002E-2</v>
          </cell>
          <cell r="M9284">
            <v>5.1269200000000001E-2</v>
          </cell>
          <cell r="N9284">
            <v>5.1269200000000001E-2</v>
          </cell>
          <cell r="O9284">
            <v>12161</v>
          </cell>
        </row>
        <row r="9285">
          <cell r="A9285" t="str">
            <v>Residential</v>
          </cell>
          <cell r="B9285">
            <v>20</v>
          </cell>
          <cell r="C9285" t="str">
            <v>All</v>
          </cell>
          <cell r="D9285" t="str">
            <v>Switch</v>
          </cell>
          <cell r="E9285" t="str">
            <v>Tonnage: 2&lt;=tons&lt;3</v>
          </cell>
          <cell r="F9285">
            <v>88.221699999999998</v>
          </cell>
          <cell r="G9285">
            <v>1.5565739999999999</v>
          </cell>
          <cell r="H9285">
            <v>2.0688330000000001</v>
          </cell>
          <cell r="I9285">
            <v>-4.9935E-2</v>
          </cell>
          <cell r="J9285">
            <v>-2.0433E-2</v>
          </cell>
          <cell r="K9285">
            <v>0</v>
          </cell>
          <cell r="L9285">
            <v>2.0433E-2</v>
          </cell>
          <cell r="M9285">
            <v>4.9935E-2</v>
          </cell>
          <cell r="N9285">
            <v>4.9935E-2</v>
          </cell>
          <cell r="O9285">
            <v>12161</v>
          </cell>
        </row>
        <row r="9286">
          <cell r="A9286" t="str">
            <v>Residential</v>
          </cell>
          <cell r="B9286">
            <v>21</v>
          </cell>
          <cell r="C9286" t="str">
            <v>All</v>
          </cell>
          <cell r="D9286" t="str">
            <v>Switch</v>
          </cell>
          <cell r="E9286" t="str">
            <v>Tonnage: 2&lt;=tons&lt;3</v>
          </cell>
          <cell r="F9286">
            <v>83.659199999999998</v>
          </cell>
          <cell r="G9286">
            <v>1.4420630000000001</v>
          </cell>
          <cell r="H9286">
            <v>1.87652</v>
          </cell>
          <cell r="I9286">
            <v>-4.9788100000000002E-2</v>
          </cell>
          <cell r="J9286">
            <v>-2.0372899999999999E-2</v>
          </cell>
          <cell r="K9286">
            <v>0</v>
          </cell>
          <cell r="L9286">
            <v>2.0372899999999999E-2</v>
          </cell>
          <cell r="M9286">
            <v>4.9788100000000002E-2</v>
          </cell>
          <cell r="N9286">
            <v>4.9788100000000002E-2</v>
          </cell>
          <cell r="O9286">
            <v>12161</v>
          </cell>
        </row>
        <row r="9287">
          <cell r="A9287" t="str">
            <v>Residential</v>
          </cell>
          <cell r="B9287">
            <v>22</v>
          </cell>
          <cell r="C9287" t="str">
            <v>All</v>
          </cell>
          <cell r="D9287" t="str">
            <v>Switch</v>
          </cell>
          <cell r="E9287" t="str">
            <v>Tonnage: 2&lt;=tons&lt;3</v>
          </cell>
          <cell r="F9287">
            <v>80.568399999999997</v>
          </cell>
          <cell r="G9287">
            <v>1.240596</v>
          </cell>
          <cell r="H9287">
            <v>1.551974</v>
          </cell>
          <cell r="I9287">
            <v>-4.9993200000000002E-2</v>
          </cell>
          <cell r="J9287">
            <v>-2.0456800000000001E-2</v>
          </cell>
          <cell r="K9287">
            <v>0</v>
          </cell>
          <cell r="L9287">
            <v>2.0456800000000001E-2</v>
          </cell>
          <cell r="M9287">
            <v>4.9993200000000002E-2</v>
          </cell>
          <cell r="N9287">
            <v>4.9993200000000002E-2</v>
          </cell>
          <cell r="O9287">
            <v>12161</v>
          </cell>
        </row>
        <row r="9288">
          <cell r="A9288" t="str">
            <v>Residential</v>
          </cell>
          <cell r="B9288">
            <v>23</v>
          </cell>
          <cell r="C9288" t="str">
            <v>All</v>
          </cell>
          <cell r="D9288" t="str">
            <v>Switch</v>
          </cell>
          <cell r="E9288" t="str">
            <v>Tonnage: 2&lt;=tons&lt;3</v>
          </cell>
          <cell r="F9288">
            <v>77.770099999999999</v>
          </cell>
          <cell r="G9288">
            <v>0.97224219999999995</v>
          </cell>
          <cell r="H9288">
            <v>1.2145820000000001</v>
          </cell>
          <cell r="I9288">
            <v>-4.6979199999999999E-2</v>
          </cell>
          <cell r="J9288">
            <v>-1.9223500000000001E-2</v>
          </cell>
          <cell r="K9288">
            <v>0</v>
          </cell>
          <cell r="L9288">
            <v>1.9223500000000001E-2</v>
          </cell>
          <cell r="M9288">
            <v>4.6979199999999999E-2</v>
          </cell>
          <cell r="N9288">
            <v>4.6979199999999999E-2</v>
          </cell>
          <cell r="O9288">
            <v>12161</v>
          </cell>
        </row>
        <row r="9289">
          <cell r="A9289" t="str">
            <v>Residential</v>
          </cell>
          <cell r="B9289">
            <v>24</v>
          </cell>
          <cell r="C9289" t="str">
            <v>All</v>
          </cell>
          <cell r="D9289" t="str">
            <v>Switch</v>
          </cell>
          <cell r="E9289" t="str">
            <v>Tonnage: 2&lt;=tons&lt;3</v>
          </cell>
          <cell r="F9289">
            <v>75.836799999999997</v>
          </cell>
          <cell r="G9289">
            <v>0.78068130000000002</v>
          </cell>
          <cell r="H9289">
            <v>0.89709680000000003</v>
          </cell>
          <cell r="I9289">
            <v>-4.5844799999999998E-2</v>
          </cell>
          <cell r="J9289">
            <v>-1.87593E-2</v>
          </cell>
          <cell r="K9289">
            <v>0</v>
          </cell>
          <cell r="L9289">
            <v>1.87593E-2</v>
          </cell>
          <cell r="M9289">
            <v>4.5844799999999998E-2</v>
          </cell>
          <cell r="N9289">
            <v>4.5844799999999998E-2</v>
          </cell>
          <cell r="O9289">
            <v>12161</v>
          </cell>
        </row>
        <row r="9290">
          <cell r="A9290" t="str">
            <v>Residential</v>
          </cell>
          <cell r="B9290">
            <v>1</v>
          </cell>
          <cell r="C9290" t="str">
            <v>All</v>
          </cell>
          <cell r="D9290" t="str">
            <v>Switch</v>
          </cell>
          <cell r="E9290" t="str">
            <v>Tonnage: 3&lt;=tons&lt;4</v>
          </cell>
          <cell r="F9290">
            <v>69.412999999999997</v>
          </cell>
          <cell r="G9290">
            <v>0.66203060000000002</v>
          </cell>
          <cell r="H9290">
            <v>0.715418</v>
          </cell>
          <cell r="I9290">
            <v>-2.9288700000000001E-2</v>
          </cell>
          <cell r="J9290">
            <v>-1.1984699999999999E-2</v>
          </cell>
          <cell r="K9290">
            <v>0</v>
          </cell>
          <cell r="L9290">
            <v>1.1984699999999999E-2</v>
          </cell>
          <cell r="M9290">
            <v>2.9288700000000001E-2</v>
          </cell>
          <cell r="N9290">
            <v>2.9288700000000001E-2</v>
          </cell>
          <cell r="O9290">
            <v>38299</v>
          </cell>
        </row>
        <row r="9291">
          <cell r="A9291" t="str">
            <v>Residential</v>
          </cell>
          <cell r="B9291">
            <v>2</v>
          </cell>
          <cell r="C9291" t="str">
            <v>All</v>
          </cell>
          <cell r="D9291" t="str">
            <v>Switch</v>
          </cell>
          <cell r="E9291" t="str">
            <v>Tonnage: 3&lt;=tons&lt;4</v>
          </cell>
          <cell r="F9291">
            <v>67.852800000000002</v>
          </cell>
          <cell r="G9291">
            <v>0.58711270000000004</v>
          </cell>
          <cell r="H9291">
            <v>0.60533619999999999</v>
          </cell>
          <cell r="I9291">
            <v>-2.8919400000000001E-2</v>
          </cell>
          <cell r="J9291">
            <v>-1.18336E-2</v>
          </cell>
          <cell r="K9291">
            <v>0</v>
          </cell>
          <cell r="L9291">
            <v>1.18336E-2</v>
          </cell>
          <cell r="M9291">
            <v>2.8919400000000001E-2</v>
          </cell>
          <cell r="N9291">
            <v>2.8919400000000001E-2</v>
          </cell>
          <cell r="O9291">
            <v>38299</v>
          </cell>
        </row>
        <row r="9292">
          <cell r="A9292" t="str">
            <v>Residential</v>
          </cell>
          <cell r="B9292">
            <v>3</v>
          </cell>
          <cell r="C9292" t="str">
            <v>All</v>
          </cell>
          <cell r="D9292" t="str">
            <v>Switch</v>
          </cell>
          <cell r="E9292" t="str">
            <v>Tonnage: 3&lt;=tons&lt;4</v>
          </cell>
          <cell r="F9292">
            <v>66.387799999999999</v>
          </cell>
          <cell r="G9292">
            <v>0.54485110000000003</v>
          </cell>
          <cell r="H9292">
            <v>0.55250639999999995</v>
          </cell>
          <cell r="I9292">
            <v>-2.86667E-2</v>
          </cell>
          <cell r="J9292">
            <v>-1.17302E-2</v>
          </cell>
          <cell r="K9292">
            <v>0</v>
          </cell>
          <cell r="L9292">
            <v>1.17302E-2</v>
          </cell>
          <cell r="M9292">
            <v>2.86667E-2</v>
          </cell>
          <cell r="N9292">
            <v>2.86667E-2</v>
          </cell>
          <cell r="O9292">
            <v>38299</v>
          </cell>
        </row>
        <row r="9293">
          <cell r="A9293" t="str">
            <v>Residential</v>
          </cell>
          <cell r="B9293">
            <v>4</v>
          </cell>
          <cell r="C9293" t="str">
            <v>All</v>
          </cell>
          <cell r="D9293" t="str">
            <v>Switch</v>
          </cell>
          <cell r="E9293" t="str">
            <v>Tonnage: 3&lt;=tons&lt;4</v>
          </cell>
          <cell r="F9293">
            <v>65.399600000000007</v>
          </cell>
          <cell r="G9293">
            <v>0.52612309999999995</v>
          </cell>
          <cell r="H9293">
            <v>0.51502820000000005</v>
          </cell>
          <cell r="I9293">
            <v>-2.8899299999999999E-2</v>
          </cell>
          <cell r="J9293">
            <v>-1.18253E-2</v>
          </cell>
          <cell r="K9293">
            <v>0</v>
          </cell>
          <cell r="L9293">
            <v>1.18253E-2</v>
          </cell>
          <cell r="M9293">
            <v>2.8899299999999999E-2</v>
          </cell>
          <cell r="N9293">
            <v>2.8899299999999999E-2</v>
          </cell>
          <cell r="O9293">
            <v>38299</v>
          </cell>
        </row>
        <row r="9294">
          <cell r="A9294" t="str">
            <v>Residential</v>
          </cell>
          <cell r="B9294">
            <v>5</v>
          </cell>
          <cell r="C9294" t="str">
            <v>All</v>
          </cell>
          <cell r="D9294" t="str">
            <v>Switch</v>
          </cell>
          <cell r="E9294" t="str">
            <v>Tonnage: 3&lt;=tons&lt;4</v>
          </cell>
          <cell r="F9294">
            <v>64.574600000000004</v>
          </cell>
          <cell r="G9294">
            <v>0.51513739999999997</v>
          </cell>
          <cell r="H9294">
            <v>0.50722679999999998</v>
          </cell>
          <cell r="I9294">
            <v>-2.8593400000000001E-2</v>
          </cell>
          <cell r="J9294">
            <v>-1.1700199999999999E-2</v>
          </cell>
          <cell r="K9294">
            <v>0</v>
          </cell>
          <cell r="L9294">
            <v>1.1700199999999999E-2</v>
          </cell>
          <cell r="M9294">
            <v>2.8593400000000001E-2</v>
          </cell>
          <cell r="N9294">
            <v>2.8593400000000001E-2</v>
          </cell>
          <cell r="O9294">
            <v>38299</v>
          </cell>
        </row>
        <row r="9295">
          <cell r="A9295" t="str">
            <v>Residential</v>
          </cell>
          <cell r="B9295">
            <v>6</v>
          </cell>
          <cell r="C9295" t="str">
            <v>All</v>
          </cell>
          <cell r="D9295" t="str">
            <v>Switch</v>
          </cell>
          <cell r="E9295" t="str">
            <v>Tonnage: 3&lt;=tons&lt;4</v>
          </cell>
          <cell r="F9295">
            <v>63.990499999999997</v>
          </cell>
          <cell r="G9295">
            <v>0.57053620000000005</v>
          </cell>
          <cell r="H9295">
            <v>0.57685770000000003</v>
          </cell>
          <cell r="I9295">
            <v>-2.8578699999999999E-2</v>
          </cell>
          <cell r="J9295">
            <v>-1.16942E-2</v>
          </cell>
          <cell r="K9295">
            <v>0</v>
          </cell>
          <cell r="L9295">
            <v>1.16942E-2</v>
          </cell>
          <cell r="M9295">
            <v>2.8578699999999999E-2</v>
          </cell>
          <cell r="N9295">
            <v>2.8578699999999999E-2</v>
          </cell>
          <cell r="O9295">
            <v>38299</v>
          </cell>
        </row>
        <row r="9296">
          <cell r="A9296" t="str">
            <v>Residential</v>
          </cell>
          <cell r="B9296">
            <v>7</v>
          </cell>
          <cell r="C9296" t="str">
            <v>All</v>
          </cell>
          <cell r="D9296" t="str">
            <v>Switch</v>
          </cell>
          <cell r="E9296" t="str">
            <v>Tonnage: 3&lt;=tons&lt;4</v>
          </cell>
          <cell r="F9296">
            <v>63.049599999999998</v>
          </cell>
          <cell r="G9296">
            <v>0.70201550000000001</v>
          </cell>
          <cell r="H9296">
            <v>0.71095719999999996</v>
          </cell>
          <cell r="I9296">
            <v>-2.8729600000000001E-2</v>
          </cell>
          <cell r="J9296">
            <v>-1.17559E-2</v>
          </cell>
          <cell r="K9296">
            <v>0</v>
          </cell>
          <cell r="L9296">
            <v>1.17559E-2</v>
          </cell>
          <cell r="M9296">
            <v>2.8729600000000001E-2</v>
          </cell>
          <cell r="N9296">
            <v>2.8729600000000001E-2</v>
          </cell>
          <cell r="O9296">
            <v>38299</v>
          </cell>
        </row>
        <row r="9297">
          <cell r="A9297" t="str">
            <v>Residential</v>
          </cell>
          <cell r="B9297">
            <v>8</v>
          </cell>
          <cell r="C9297" t="str">
            <v>All</v>
          </cell>
          <cell r="D9297" t="str">
            <v>Switch</v>
          </cell>
          <cell r="E9297" t="str">
            <v>Tonnage: 3&lt;=tons&lt;4</v>
          </cell>
          <cell r="F9297">
            <v>64.058199999999999</v>
          </cell>
          <cell r="G9297">
            <v>0.7716982</v>
          </cell>
          <cell r="H9297">
            <v>0.75592760000000003</v>
          </cell>
          <cell r="I9297">
            <v>-2.8934000000000001E-2</v>
          </cell>
          <cell r="J9297">
            <v>-1.18396E-2</v>
          </cell>
          <cell r="K9297">
            <v>0</v>
          </cell>
          <cell r="L9297">
            <v>1.18396E-2</v>
          </cell>
          <cell r="M9297">
            <v>2.8934000000000001E-2</v>
          </cell>
          <cell r="N9297">
            <v>2.8934000000000001E-2</v>
          </cell>
          <cell r="O9297">
            <v>38299</v>
          </cell>
        </row>
        <row r="9298">
          <cell r="A9298" t="str">
            <v>Residential</v>
          </cell>
          <cell r="B9298">
            <v>9</v>
          </cell>
          <cell r="C9298" t="str">
            <v>All</v>
          </cell>
          <cell r="D9298" t="str">
            <v>Switch</v>
          </cell>
          <cell r="E9298" t="str">
            <v>Tonnage: 3&lt;=tons&lt;4</v>
          </cell>
          <cell r="F9298">
            <v>68.243700000000004</v>
          </cell>
          <cell r="G9298">
            <v>0.72940729999999998</v>
          </cell>
          <cell r="H9298">
            <v>0.72325859999999997</v>
          </cell>
          <cell r="I9298">
            <v>-2.9339E-2</v>
          </cell>
          <cell r="J9298">
            <v>-1.20053E-2</v>
          </cell>
          <cell r="K9298">
            <v>0</v>
          </cell>
          <cell r="L9298">
            <v>1.20053E-2</v>
          </cell>
          <cell r="M9298">
            <v>2.9339E-2</v>
          </cell>
          <cell r="N9298">
            <v>2.9339E-2</v>
          </cell>
          <cell r="O9298">
            <v>38299</v>
          </cell>
        </row>
        <row r="9299">
          <cell r="A9299" t="str">
            <v>Residential</v>
          </cell>
          <cell r="B9299">
            <v>10</v>
          </cell>
          <cell r="C9299" t="str">
            <v>All</v>
          </cell>
          <cell r="D9299" t="str">
            <v>Switch</v>
          </cell>
          <cell r="E9299" t="str">
            <v>Tonnage: 3&lt;=tons&lt;4</v>
          </cell>
          <cell r="F9299">
            <v>73.042500000000004</v>
          </cell>
          <cell r="G9299">
            <v>0.71891190000000005</v>
          </cell>
          <cell r="H9299">
            <v>0.70517739999999995</v>
          </cell>
          <cell r="I9299">
            <v>-3.0154799999999999E-2</v>
          </cell>
          <cell r="J9299">
            <v>-1.23391E-2</v>
          </cell>
          <cell r="K9299">
            <v>0</v>
          </cell>
          <cell r="L9299">
            <v>1.23391E-2</v>
          </cell>
          <cell r="M9299">
            <v>3.0154799999999999E-2</v>
          </cell>
          <cell r="N9299">
            <v>3.0154799999999999E-2</v>
          </cell>
          <cell r="O9299">
            <v>38299</v>
          </cell>
        </row>
        <row r="9300">
          <cell r="A9300" t="str">
            <v>Residential</v>
          </cell>
          <cell r="B9300">
            <v>11</v>
          </cell>
          <cell r="C9300" t="str">
            <v>All</v>
          </cell>
          <cell r="D9300" t="str">
            <v>Switch</v>
          </cell>
          <cell r="E9300" t="str">
            <v>Tonnage: 3&lt;=tons&lt;4</v>
          </cell>
          <cell r="F9300">
            <v>78.027900000000002</v>
          </cell>
          <cell r="G9300">
            <v>0.77411620000000003</v>
          </cell>
          <cell r="H9300">
            <v>0.73565910000000001</v>
          </cell>
          <cell r="I9300">
            <v>-3.12383E-2</v>
          </cell>
          <cell r="J9300">
            <v>-1.27825E-2</v>
          </cell>
          <cell r="K9300">
            <v>0</v>
          </cell>
          <cell r="L9300">
            <v>1.27825E-2</v>
          </cell>
          <cell r="M9300">
            <v>3.12383E-2</v>
          </cell>
          <cell r="N9300">
            <v>3.12383E-2</v>
          </cell>
          <cell r="O9300">
            <v>38299</v>
          </cell>
        </row>
        <row r="9301">
          <cell r="A9301" t="str">
            <v>Residential</v>
          </cell>
          <cell r="B9301">
            <v>12</v>
          </cell>
          <cell r="C9301" t="str">
            <v>All</v>
          </cell>
          <cell r="D9301" t="str">
            <v>Switch</v>
          </cell>
          <cell r="E9301" t="str">
            <v>Tonnage: 3&lt;=tons&lt;4</v>
          </cell>
          <cell r="F9301">
            <v>82.437399999999997</v>
          </cell>
          <cell r="G9301">
            <v>0.87080120000000005</v>
          </cell>
          <cell r="H9301">
            <v>0.83099690000000004</v>
          </cell>
          <cell r="I9301">
            <v>-3.04584E-2</v>
          </cell>
          <cell r="J9301">
            <v>-1.24633E-2</v>
          </cell>
          <cell r="K9301">
            <v>0</v>
          </cell>
          <cell r="L9301">
            <v>1.24633E-2</v>
          </cell>
          <cell r="M9301">
            <v>3.04584E-2</v>
          </cell>
          <cell r="N9301">
            <v>3.04584E-2</v>
          </cell>
          <cell r="O9301">
            <v>38299</v>
          </cell>
        </row>
        <row r="9302">
          <cell r="A9302" t="str">
            <v>Residential</v>
          </cell>
          <cell r="B9302">
            <v>13</v>
          </cell>
          <cell r="C9302" t="str">
            <v>All</v>
          </cell>
          <cell r="D9302" t="str">
            <v>Switch</v>
          </cell>
          <cell r="E9302" t="str">
            <v>Tonnage: 3&lt;=tons&lt;4</v>
          </cell>
          <cell r="F9302">
            <v>85.903599999999997</v>
          </cell>
          <cell r="G9302">
            <v>1.0005500000000001</v>
          </cell>
          <cell r="H9302">
            <v>0.98691669999999998</v>
          </cell>
          <cell r="I9302">
            <v>-3.1281799999999998E-2</v>
          </cell>
          <cell r="J9302">
            <v>-1.2800300000000001E-2</v>
          </cell>
          <cell r="K9302">
            <v>0</v>
          </cell>
          <cell r="L9302">
            <v>1.2800300000000001E-2</v>
          </cell>
          <cell r="M9302">
            <v>3.1281799999999998E-2</v>
          </cell>
          <cell r="N9302">
            <v>3.1281799999999998E-2</v>
          </cell>
          <cell r="O9302">
            <v>38299</v>
          </cell>
        </row>
        <row r="9303">
          <cell r="A9303" t="str">
            <v>Residential</v>
          </cell>
          <cell r="B9303">
            <v>14</v>
          </cell>
          <cell r="C9303" t="str">
            <v>All</v>
          </cell>
          <cell r="D9303" t="str">
            <v>Switch</v>
          </cell>
          <cell r="E9303" t="str">
            <v>Tonnage: 3&lt;=tons&lt;4</v>
          </cell>
          <cell r="F9303">
            <v>89.014099999999999</v>
          </cell>
          <cell r="G9303">
            <v>1.1497740000000001</v>
          </cell>
          <cell r="H9303">
            <v>1.192939</v>
          </cell>
          <cell r="I9303">
            <v>-3.5002600000000002E-2</v>
          </cell>
          <cell r="J9303">
            <v>-1.43228E-2</v>
          </cell>
          <cell r="K9303">
            <v>0</v>
          </cell>
          <cell r="L9303">
            <v>1.43228E-2</v>
          </cell>
          <cell r="M9303">
            <v>3.5002600000000002E-2</v>
          </cell>
          <cell r="N9303">
            <v>3.5002600000000002E-2</v>
          </cell>
          <cell r="O9303">
            <v>38299</v>
          </cell>
        </row>
        <row r="9304">
          <cell r="A9304" t="str">
            <v>Residential</v>
          </cell>
          <cell r="B9304">
            <v>15</v>
          </cell>
          <cell r="C9304" t="str">
            <v>All</v>
          </cell>
          <cell r="D9304" t="str">
            <v>Switch</v>
          </cell>
          <cell r="E9304" t="str">
            <v>Tonnage: 3&lt;=tons&lt;4</v>
          </cell>
          <cell r="F9304">
            <v>91.909700000000001</v>
          </cell>
          <cell r="G9304">
            <v>1.436744</v>
          </cell>
          <cell r="H9304">
            <v>1.485474</v>
          </cell>
          <cell r="I9304">
            <v>-3.8161199999999999E-2</v>
          </cell>
          <cell r="J9304">
            <v>-1.5615199999999999E-2</v>
          </cell>
          <cell r="K9304">
            <v>0</v>
          </cell>
          <cell r="L9304">
            <v>1.5615199999999999E-2</v>
          </cell>
          <cell r="M9304">
            <v>3.8161199999999999E-2</v>
          </cell>
          <cell r="N9304">
            <v>3.8161199999999999E-2</v>
          </cell>
          <cell r="O9304">
            <v>38299</v>
          </cell>
        </row>
        <row r="9305">
          <cell r="A9305" t="str">
            <v>Residential</v>
          </cell>
          <cell r="B9305">
            <v>16</v>
          </cell>
          <cell r="C9305" t="str">
            <v>All</v>
          </cell>
          <cell r="D9305" t="str">
            <v>Switch</v>
          </cell>
          <cell r="E9305" t="str">
            <v>Tonnage: 3&lt;=tons&lt;4</v>
          </cell>
          <cell r="F9305">
            <v>93.910600000000002</v>
          </cell>
          <cell r="G9305">
            <v>1.749676</v>
          </cell>
          <cell r="H9305">
            <v>1.6079870000000001</v>
          </cell>
          <cell r="I9305">
            <v>-3.9662799999999998E-2</v>
          </cell>
          <cell r="J9305">
            <v>-1.62297E-2</v>
          </cell>
          <cell r="K9305">
            <v>0</v>
          </cell>
          <cell r="L9305">
            <v>1.62297E-2</v>
          </cell>
          <cell r="M9305">
            <v>3.9662799999999998E-2</v>
          </cell>
          <cell r="N9305">
            <v>3.9662799999999998E-2</v>
          </cell>
          <cell r="O9305">
            <v>38299</v>
          </cell>
        </row>
        <row r="9306">
          <cell r="A9306" t="str">
            <v>Residential</v>
          </cell>
          <cell r="B9306">
            <v>17</v>
          </cell>
          <cell r="C9306" t="str">
            <v>All</v>
          </cell>
          <cell r="D9306" t="str">
            <v>Switch</v>
          </cell>
          <cell r="E9306" t="str">
            <v>Tonnage: 3&lt;=tons&lt;4</v>
          </cell>
          <cell r="F9306">
            <v>94.869399999999999</v>
          </cell>
          <cell r="G9306">
            <v>1.9881580000000001</v>
          </cell>
          <cell r="H9306">
            <v>1.6529529999999999</v>
          </cell>
          <cell r="I9306">
            <v>-3.8241900000000002E-2</v>
          </cell>
          <cell r="J9306">
            <v>-1.56483E-2</v>
          </cell>
          <cell r="K9306">
            <v>0</v>
          </cell>
          <cell r="L9306">
            <v>1.56483E-2</v>
          </cell>
          <cell r="M9306">
            <v>3.8241900000000002E-2</v>
          </cell>
          <cell r="N9306">
            <v>3.8241900000000002E-2</v>
          </cell>
          <cell r="O9306">
            <v>38299</v>
          </cell>
        </row>
        <row r="9307">
          <cell r="A9307" t="str">
            <v>Residential</v>
          </cell>
          <cell r="B9307">
            <v>18</v>
          </cell>
          <cell r="C9307" t="str">
            <v>All</v>
          </cell>
          <cell r="D9307" t="str">
            <v>Switch</v>
          </cell>
          <cell r="E9307" t="str">
            <v>Tonnage: 3&lt;=tons&lt;4</v>
          </cell>
          <cell r="F9307">
            <v>93.969700000000003</v>
          </cell>
          <cell r="G9307">
            <v>2.1560290000000002</v>
          </cell>
          <cell r="H9307">
            <v>1.863961</v>
          </cell>
          <cell r="I9307">
            <v>-3.8689000000000001E-2</v>
          </cell>
          <cell r="J9307">
            <v>-1.58312E-2</v>
          </cell>
          <cell r="K9307">
            <v>0</v>
          </cell>
          <cell r="L9307">
            <v>1.58312E-2</v>
          </cell>
          <cell r="M9307">
            <v>3.8689000000000001E-2</v>
          </cell>
          <cell r="N9307">
            <v>3.8689000000000001E-2</v>
          </cell>
          <cell r="O9307">
            <v>38299</v>
          </cell>
        </row>
        <row r="9308">
          <cell r="A9308" t="str">
            <v>Residential</v>
          </cell>
          <cell r="B9308">
            <v>19</v>
          </cell>
          <cell r="C9308" t="str">
            <v>All</v>
          </cell>
          <cell r="D9308" t="str">
            <v>Switch</v>
          </cell>
          <cell r="E9308" t="str">
            <v>Tonnage: 3&lt;=tons&lt;4</v>
          </cell>
          <cell r="F9308">
            <v>91.595200000000006</v>
          </cell>
          <cell r="G9308">
            <v>2.13889</v>
          </cell>
          <cell r="H9308">
            <v>1.9133770000000001</v>
          </cell>
          <cell r="I9308">
            <v>-4.0083000000000001E-2</v>
          </cell>
          <cell r="J9308">
            <v>-1.6401599999999999E-2</v>
          </cell>
          <cell r="K9308">
            <v>0</v>
          </cell>
          <cell r="L9308">
            <v>1.6401599999999999E-2</v>
          </cell>
          <cell r="M9308">
            <v>4.0083000000000001E-2</v>
          </cell>
          <cell r="N9308">
            <v>4.0083000000000001E-2</v>
          </cell>
          <cell r="O9308">
            <v>38299</v>
          </cell>
        </row>
        <row r="9309">
          <cell r="A9309" t="str">
            <v>Residential</v>
          </cell>
          <cell r="B9309">
            <v>20</v>
          </cell>
          <cell r="C9309" t="str">
            <v>All</v>
          </cell>
          <cell r="D9309" t="str">
            <v>Switch</v>
          </cell>
          <cell r="E9309" t="str">
            <v>Tonnage: 3&lt;=tons&lt;4</v>
          </cell>
          <cell r="F9309">
            <v>87.523700000000005</v>
          </cell>
          <cell r="G9309">
            <v>1.9588319999999999</v>
          </cell>
          <cell r="H9309">
            <v>2.2801330000000002</v>
          </cell>
          <cell r="I9309">
            <v>-3.5432400000000003E-2</v>
          </cell>
          <cell r="J9309">
            <v>-1.44987E-2</v>
          </cell>
          <cell r="K9309">
            <v>0</v>
          </cell>
          <cell r="L9309">
            <v>1.44987E-2</v>
          </cell>
          <cell r="M9309">
            <v>3.5432400000000003E-2</v>
          </cell>
          <cell r="N9309">
            <v>3.5432400000000003E-2</v>
          </cell>
          <cell r="O9309">
            <v>38299</v>
          </cell>
        </row>
        <row r="9310">
          <cell r="A9310" t="str">
            <v>Residential</v>
          </cell>
          <cell r="B9310">
            <v>21</v>
          </cell>
          <cell r="C9310" t="str">
            <v>All</v>
          </cell>
          <cell r="D9310" t="str">
            <v>Switch</v>
          </cell>
          <cell r="E9310" t="str">
            <v>Tonnage: 3&lt;=tons&lt;4</v>
          </cell>
          <cell r="F9310">
            <v>83.047499999999999</v>
          </cell>
          <cell r="G9310">
            <v>1.7994889999999999</v>
          </cell>
          <cell r="H9310">
            <v>2.0330560000000002</v>
          </cell>
          <cell r="I9310">
            <v>-3.3730000000000003E-2</v>
          </cell>
          <cell r="J9310">
            <v>-1.3802E-2</v>
          </cell>
          <cell r="K9310">
            <v>0</v>
          </cell>
          <cell r="L9310">
            <v>1.3802E-2</v>
          </cell>
          <cell r="M9310">
            <v>3.3730000000000003E-2</v>
          </cell>
          <cell r="N9310">
            <v>3.3730000000000003E-2</v>
          </cell>
          <cell r="O9310">
            <v>38299</v>
          </cell>
        </row>
        <row r="9311">
          <cell r="A9311" t="str">
            <v>Residential</v>
          </cell>
          <cell r="B9311">
            <v>22</v>
          </cell>
          <cell r="C9311" t="str">
            <v>All</v>
          </cell>
          <cell r="D9311" t="str">
            <v>Switch</v>
          </cell>
          <cell r="E9311" t="str">
            <v>Tonnage: 3&lt;=tons&lt;4</v>
          </cell>
          <cell r="F9311">
            <v>80.2423</v>
          </cell>
          <cell r="G9311">
            <v>1.5030239999999999</v>
          </cell>
          <cell r="H9311">
            <v>1.625262</v>
          </cell>
          <cell r="I9311">
            <v>-3.2675200000000001E-2</v>
          </cell>
          <cell r="J9311">
            <v>-1.3370399999999999E-2</v>
          </cell>
          <cell r="K9311">
            <v>0</v>
          </cell>
          <cell r="L9311">
            <v>1.3370399999999999E-2</v>
          </cell>
          <cell r="M9311">
            <v>3.2675200000000001E-2</v>
          </cell>
          <cell r="N9311">
            <v>3.2675200000000001E-2</v>
          </cell>
          <cell r="O9311">
            <v>38299</v>
          </cell>
        </row>
        <row r="9312">
          <cell r="A9312" t="str">
            <v>Residential</v>
          </cell>
          <cell r="B9312">
            <v>23</v>
          </cell>
          <cell r="C9312" t="str">
            <v>All</v>
          </cell>
          <cell r="D9312" t="str">
            <v>Switch</v>
          </cell>
          <cell r="E9312" t="str">
            <v>Tonnage: 3&lt;=tons&lt;4</v>
          </cell>
          <cell r="F9312">
            <v>77.571799999999996</v>
          </cell>
          <cell r="G9312">
            <v>1.178653</v>
          </cell>
          <cell r="H9312">
            <v>1.209803</v>
          </cell>
          <cell r="I9312">
            <v>-3.1750800000000003E-2</v>
          </cell>
          <cell r="J9312">
            <v>-1.2992200000000001E-2</v>
          </cell>
          <cell r="K9312">
            <v>0</v>
          </cell>
          <cell r="L9312">
            <v>1.2992200000000001E-2</v>
          </cell>
          <cell r="M9312">
            <v>3.1750800000000003E-2</v>
          </cell>
          <cell r="N9312">
            <v>3.1750800000000003E-2</v>
          </cell>
          <cell r="O9312">
            <v>38299</v>
          </cell>
        </row>
        <row r="9313">
          <cell r="A9313" t="str">
            <v>Residential</v>
          </cell>
          <cell r="B9313">
            <v>24</v>
          </cell>
          <cell r="C9313" t="str">
            <v>All</v>
          </cell>
          <cell r="D9313" t="str">
            <v>Switch</v>
          </cell>
          <cell r="E9313" t="str">
            <v>Tonnage: 3&lt;=tons&lt;4</v>
          </cell>
          <cell r="F9313">
            <v>75.746799999999993</v>
          </cell>
          <cell r="G9313">
            <v>0.91073139999999997</v>
          </cell>
          <cell r="H9313">
            <v>0.96477570000000001</v>
          </cell>
          <cell r="I9313">
            <v>-3.5010100000000002E-2</v>
          </cell>
          <cell r="J9313">
            <v>-1.43258E-2</v>
          </cell>
          <cell r="K9313">
            <v>0</v>
          </cell>
          <cell r="L9313">
            <v>1.43258E-2</v>
          </cell>
          <cell r="M9313">
            <v>3.5010100000000002E-2</v>
          </cell>
          <cell r="N9313">
            <v>3.5010100000000002E-2</v>
          </cell>
          <cell r="O9313">
            <v>38299</v>
          </cell>
        </row>
        <row r="9314">
          <cell r="A9314" t="str">
            <v>Residential</v>
          </cell>
          <cell r="B9314">
            <v>1</v>
          </cell>
          <cell r="C9314" t="str">
            <v>All</v>
          </cell>
          <cell r="D9314" t="str">
            <v>Switch</v>
          </cell>
          <cell r="E9314" t="str">
            <v>Tonnage: 4&lt;=tons&lt;5</v>
          </cell>
          <cell r="F9314">
            <v>68.372299999999996</v>
          </cell>
          <cell r="G9314">
            <v>0.64372510000000005</v>
          </cell>
          <cell r="H9314">
            <v>0.70114350000000003</v>
          </cell>
          <cell r="I9314">
            <v>-4.9802300000000001E-2</v>
          </cell>
          <cell r="J9314">
            <v>-2.03787E-2</v>
          </cell>
          <cell r="K9314">
            <v>0</v>
          </cell>
          <cell r="L9314">
            <v>2.03787E-2</v>
          </cell>
          <cell r="M9314">
            <v>4.9802300000000001E-2</v>
          </cell>
          <cell r="N9314">
            <v>4.9802300000000001E-2</v>
          </cell>
          <cell r="O9314">
            <v>16515</v>
          </cell>
        </row>
        <row r="9315">
          <cell r="A9315" t="str">
            <v>Residential</v>
          </cell>
          <cell r="B9315">
            <v>2</v>
          </cell>
          <cell r="C9315" t="str">
            <v>All</v>
          </cell>
          <cell r="D9315" t="str">
            <v>Switch</v>
          </cell>
          <cell r="E9315" t="str">
            <v>Tonnage: 4&lt;=tons&lt;5</v>
          </cell>
          <cell r="F9315">
            <v>66.465900000000005</v>
          </cell>
          <cell r="G9315">
            <v>0.57109069999999995</v>
          </cell>
          <cell r="H9315">
            <v>0.62186560000000002</v>
          </cell>
          <cell r="I9315">
            <v>-4.9666299999999997E-2</v>
          </cell>
          <cell r="J9315">
            <v>-2.0323000000000001E-2</v>
          </cell>
          <cell r="K9315">
            <v>0</v>
          </cell>
          <cell r="L9315">
            <v>2.0323000000000001E-2</v>
          </cell>
          <cell r="M9315">
            <v>4.9666299999999997E-2</v>
          </cell>
          <cell r="N9315">
            <v>4.9666299999999997E-2</v>
          </cell>
          <cell r="O9315">
            <v>16515</v>
          </cell>
        </row>
        <row r="9316">
          <cell r="A9316" t="str">
            <v>Residential</v>
          </cell>
          <cell r="B9316">
            <v>3</v>
          </cell>
          <cell r="C9316" t="str">
            <v>All</v>
          </cell>
          <cell r="D9316" t="str">
            <v>Switch</v>
          </cell>
          <cell r="E9316" t="str">
            <v>Tonnage: 4&lt;=tons&lt;5</v>
          </cell>
          <cell r="F9316">
            <v>65.110399999999998</v>
          </cell>
          <cell r="G9316">
            <v>0.51972229999999997</v>
          </cell>
          <cell r="H9316">
            <v>0.58451649999999999</v>
          </cell>
          <cell r="I9316">
            <v>-4.9154900000000001E-2</v>
          </cell>
          <cell r="J9316">
            <v>-2.0113800000000001E-2</v>
          </cell>
          <cell r="K9316">
            <v>0</v>
          </cell>
          <cell r="L9316">
            <v>2.0113800000000001E-2</v>
          </cell>
          <cell r="M9316">
            <v>4.9154900000000001E-2</v>
          </cell>
          <cell r="N9316">
            <v>4.9154900000000001E-2</v>
          </cell>
          <cell r="O9316">
            <v>16515</v>
          </cell>
        </row>
        <row r="9317">
          <cell r="A9317" t="str">
            <v>Residential</v>
          </cell>
          <cell r="B9317">
            <v>4</v>
          </cell>
          <cell r="C9317" t="str">
            <v>All</v>
          </cell>
          <cell r="D9317" t="str">
            <v>Switch</v>
          </cell>
          <cell r="E9317" t="str">
            <v>Tonnage: 4&lt;=tons&lt;5</v>
          </cell>
          <cell r="F9317">
            <v>64.158100000000005</v>
          </cell>
          <cell r="G9317">
            <v>0.52193699999999998</v>
          </cell>
          <cell r="H9317">
            <v>0.58122680000000004</v>
          </cell>
          <cell r="I9317">
            <v>-4.8801499999999998E-2</v>
          </cell>
          <cell r="J9317">
            <v>-1.9969199999999999E-2</v>
          </cell>
          <cell r="K9317">
            <v>0</v>
          </cell>
          <cell r="L9317">
            <v>1.9969199999999999E-2</v>
          </cell>
          <cell r="M9317">
            <v>4.8801499999999998E-2</v>
          </cell>
          <cell r="N9317">
            <v>4.8801499999999998E-2</v>
          </cell>
          <cell r="O9317">
            <v>16515</v>
          </cell>
        </row>
        <row r="9318">
          <cell r="A9318" t="str">
            <v>Residential</v>
          </cell>
          <cell r="B9318">
            <v>5</v>
          </cell>
          <cell r="C9318" t="str">
            <v>All</v>
          </cell>
          <cell r="D9318" t="str">
            <v>Switch</v>
          </cell>
          <cell r="E9318" t="str">
            <v>Tonnage: 4&lt;=tons&lt;5</v>
          </cell>
          <cell r="F9318">
            <v>63.449800000000003</v>
          </cell>
          <cell r="G9318">
            <v>0.51273860000000004</v>
          </cell>
          <cell r="H9318">
            <v>0.60916570000000003</v>
          </cell>
          <cell r="I9318">
            <v>-4.8811300000000002E-2</v>
          </cell>
          <cell r="J9318">
            <v>-1.99732E-2</v>
          </cell>
          <cell r="K9318">
            <v>0</v>
          </cell>
          <cell r="L9318">
            <v>1.99732E-2</v>
          </cell>
          <cell r="M9318">
            <v>4.8811300000000002E-2</v>
          </cell>
          <cell r="N9318">
            <v>4.8811300000000002E-2</v>
          </cell>
          <cell r="O9318">
            <v>16515</v>
          </cell>
        </row>
        <row r="9319">
          <cell r="A9319" t="str">
            <v>Residential</v>
          </cell>
          <cell r="B9319">
            <v>6</v>
          </cell>
          <cell r="C9319" t="str">
            <v>All</v>
          </cell>
          <cell r="D9319" t="str">
            <v>Switch</v>
          </cell>
          <cell r="E9319" t="str">
            <v>Tonnage: 4&lt;=tons&lt;5</v>
          </cell>
          <cell r="F9319">
            <v>62.957700000000003</v>
          </cell>
          <cell r="G9319">
            <v>0.54587909999999995</v>
          </cell>
          <cell r="H9319">
            <v>0.63148309999999996</v>
          </cell>
          <cell r="I9319">
            <v>-4.8893100000000002E-2</v>
          </cell>
          <cell r="J9319">
            <v>-2.0006699999999999E-2</v>
          </cell>
          <cell r="K9319">
            <v>0</v>
          </cell>
          <cell r="L9319">
            <v>2.0006699999999999E-2</v>
          </cell>
          <cell r="M9319">
            <v>4.8893100000000002E-2</v>
          </cell>
          <cell r="N9319">
            <v>4.8893100000000002E-2</v>
          </cell>
          <cell r="O9319">
            <v>16515</v>
          </cell>
        </row>
        <row r="9320">
          <cell r="A9320" t="str">
            <v>Residential</v>
          </cell>
          <cell r="B9320">
            <v>7</v>
          </cell>
          <cell r="C9320" t="str">
            <v>All</v>
          </cell>
          <cell r="D9320" t="str">
            <v>Switch</v>
          </cell>
          <cell r="E9320" t="str">
            <v>Tonnage: 4&lt;=tons&lt;5</v>
          </cell>
          <cell r="F9320">
            <v>62.104199999999999</v>
          </cell>
          <cell r="G9320">
            <v>0.69444859999999997</v>
          </cell>
          <cell r="H9320">
            <v>0.77480280000000001</v>
          </cell>
          <cell r="I9320">
            <v>-4.9061800000000003E-2</v>
          </cell>
          <cell r="J9320">
            <v>-2.0075699999999998E-2</v>
          </cell>
          <cell r="K9320">
            <v>0</v>
          </cell>
          <cell r="L9320">
            <v>2.0075699999999998E-2</v>
          </cell>
          <cell r="M9320">
            <v>4.9061800000000003E-2</v>
          </cell>
          <cell r="N9320">
            <v>4.9061800000000003E-2</v>
          </cell>
          <cell r="O9320">
            <v>16515</v>
          </cell>
        </row>
        <row r="9321">
          <cell r="A9321" t="str">
            <v>Residential</v>
          </cell>
          <cell r="B9321">
            <v>8</v>
          </cell>
          <cell r="C9321" t="str">
            <v>All</v>
          </cell>
          <cell r="D9321" t="str">
            <v>Switch</v>
          </cell>
          <cell r="E9321" t="str">
            <v>Tonnage: 4&lt;=tons&lt;5</v>
          </cell>
          <cell r="F9321">
            <v>63.241900000000001</v>
          </cell>
          <cell r="G9321">
            <v>0.7949041</v>
          </cell>
          <cell r="H9321">
            <v>0.8590856</v>
          </cell>
          <cell r="I9321">
            <v>-4.96254E-2</v>
          </cell>
          <cell r="J9321">
            <v>-2.0306299999999999E-2</v>
          </cell>
          <cell r="K9321">
            <v>0</v>
          </cell>
          <cell r="L9321">
            <v>2.0306299999999999E-2</v>
          </cell>
          <cell r="M9321">
            <v>4.96254E-2</v>
          </cell>
          <cell r="N9321">
            <v>4.96254E-2</v>
          </cell>
          <cell r="O9321">
            <v>16515</v>
          </cell>
        </row>
        <row r="9322">
          <cell r="A9322" t="str">
            <v>Residential</v>
          </cell>
          <cell r="B9322">
            <v>9</v>
          </cell>
          <cell r="C9322" t="str">
            <v>All</v>
          </cell>
          <cell r="D9322" t="str">
            <v>Switch</v>
          </cell>
          <cell r="E9322" t="str">
            <v>Tonnage: 4&lt;=tons&lt;5</v>
          </cell>
          <cell r="F9322">
            <v>67.518000000000001</v>
          </cell>
          <cell r="G9322">
            <v>0.76865419999999995</v>
          </cell>
          <cell r="H9322">
            <v>0.81336220000000004</v>
          </cell>
          <cell r="I9322">
            <v>-5.03288E-2</v>
          </cell>
          <cell r="J9322">
            <v>-2.0594100000000001E-2</v>
          </cell>
          <cell r="K9322">
            <v>0</v>
          </cell>
          <cell r="L9322">
            <v>2.0594100000000001E-2</v>
          </cell>
          <cell r="M9322">
            <v>5.03288E-2</v>
          </cell>
          <cell r="N9322">
            <v>5.03288E-2</v>
          </cell>
          <cell r="O9322">
            <v>16515</v>
          </cell>
        </row>
        <row r="9323">
          <cell r="A9323" t="str">
            <v>Residential</v>
          </cell>
          <cell r="B9323">
            <v>10</v>
          </cell>
          <cell r="C9323" t="str">
            <v>All</v>
          </cell>
          <cell r="D9323" t="str">
            <v>Switch</v>
          </cell>
          <cell r="E9323" t="str">
            <v>Tonnage: 4&lt;=tons&lt;5</v>
          </cell>
          <cell r="F9323">
            <v>72.178299999999993</v>
          </cell>
          <cell r="G9323">
            <v>0.78278329999999996</v>
          </cell>
          <cell r="H9323">
            <v>0.87951639999999998</v>
          </cell>
          <cell r="I9323">
            <v>-5.1906000000000001E-2</v>
          </cell>
          <cell r="J9323">
            <v>-2.1239500000000001E-2</v>
          </cell>
          <cell r="K9323">
            <v>0</v>
          </cell>
          <cell r="L9323">
            <v>2.1239500000000001E-2</v>
          </cell>
          <cell r="M9323">
            <v>5.1906000000000001E-2</v>
          </cell>
          <cell r="N9323">
            <v>5.1906000000000001E-2</v>
          </cell>
          <cell r="O9323">
            <v>16515</v>
          </cell>
        </row>
        <row r="9324">
          <cell r="A9324" t="str">
            <v>Residential</v>
          </cell>
          <cell r="B9324">
            <v>11</v>
          </cell>
          <cell r="C9324" t="str">
            <v>All</v>
          </cell>
          <cell r="D9324" t="str">
            <v>Switch</v>
          </cell>
          <cell r="E9324" t="str">
            <v>Tonnage: 4&lt;=tons&lt;5</v>
          </cell>
          <cell r="F9324">
            <v>77.2346</v>
          </cell>
          <cell r="G9324">
            <v>0.83285480000000001</v>
          </cell>
          <cell r="H9324">
            <v>0.89053459999999995</v>
          </cell>
          <cell r="I9324">
            <v>-5.2489099999999997E-2</v>
          </cell>
          <cell r="J9324">
            <v>-2.14781E-2</v>
          </cell>
          <cell r="K9324">
            <v>0</v>
          </cell>
          <cell r="L9324">
            <v>2.14781E-2</v>
          </cell>
          <cell r="M9324">
            <v>5.2489099999999997E-2</v>
          </cell>
          <cell r="N9324">
            <v>5.2489099999999997E-2</v>
          </cell>
          <cell r="O9324">
            <v>16515</v>
          </cell>
        </row>
        <row r="9325">
          <cell r="A9325" t="str">
            <v>Residential</v>
          </cell>
          <cell r="B9325">
            <v>12</v>
          </cell>
          <cell r="C9325" t="str">
            <v>All</v>
          </cell>
          <cell r="D9325" t="str">
            <v>Switch</v>
          </cell>
          <cell r="E9325" t="str">
            <v>Tonnage: 4&lt;=tons&lt;5</v>
          </cell>
          <cell r="F9325">
            <v>81.787300000000002</v>
          </cell>
          <cell r="G9325">
            <v>0.91970969999999996</v>
          </cell>
          <cell r="H9325">
            <v>0.96556419999999998</v>
          </cell>
          <cell r="I9325">
            <v>-5.3242200000000003E-2</v>
          </cell>
          <cell r="J9325">
            <v>-2.1786300000000001E-2</v>
          </cell>
          <cell r="K9325">
            <v>0</v>
          </cell>
          <cell r="L9325">
            <v>2.1786300000000001E-2</v>
          </cell>
          <cell r="M9325">
            <v>5.3242200000000003E-2</v>
          </cell>
          <cell r="N9325">
            <v>5.3242200000000003E-2</v>
          </cell>
          <cell r="O9325">
            <v>16515</v>
          </cell>
        </row>
        <row r="9326">
          <cell r="A9326" t="str">
            <v>Residential</v>
          </cell>
          <cell r="B9326">
            <v>13</v>
          </cell>
          <cell r="C9326" t="str">
            <v>All</v>
          </cell>
          <cell r="D9326" t="str">
            <v>Switch</v>
          </cell>
          <cell r="E9326" t="str">
            <v>Tonnage: 4&lt;=tons&lt;5</v>
          </cell>
          <cell r="F9326">
            <v>85.304599999999994</v>
          </cell>
          <cell r="G9326">
            <v>1.0760719999999999</v>
          </cell>
          <cell r="H9326">
            <v>1.041436</v>
          </cell>
          <cell r="I9326">
            <v>-5.3570399999999997E-2</v>
          </cell>
          <cell r="J9326">
            <v>-2.1920599999999998E-2</v>
          </cell>
          <cell r="K9326">
            <v>0</v>
          </cell>
          <cell r="L9326">
            <v>2.1920599999999998E-2</v>
          </cell>
          <cell r="M9326">
            <v>5.3570399999999997E-2</v>
          </cell>
          <cell r="N9326">
            <v>5.3570399999999997E-2</v>
          </cell>
          <cell r="O9326">
            <v>16515</v>
          </cell>
        </row>
        <row r="9327">
          <cell r="A9327" t="str">
            <v>Residential</v>
          </cell>
          <cell r="B9327">
            <v>14</v>
          </cell>
          <cell r="C9327" t="str">
            <v>All</v>
          </cell>
          <cell r="D9327" t="str">
            <v>Switch</v>
          </cell>
          <cell r="E9327" t="str">
            <v>Tonnage: 4&lt;=tons&lt;5</v>
          </cell>
          <cell r="F9327">
            <v>88.450100000000006</v>
          </cell>
          <cell r="G9327">
            <v>1.221886</v>
          </cell>
          <cell r="H9327">
            <v>1.1794500000000001</v>
          </cell>
          <cell r="I9327">
            <v>-5.48581E-2</v>
          </cell>
          <cell r="J9327">
            <v>-2.2447499999999999E-2</v>
          </cell>
          <cell r="K9327">
            <v>0</v>
          </cell>
          <cell r="L9327">
            <v>2.2447499999999999E-2</v>
          </cell>
          <cell r="M9327">
            <v>5.48581E-2</v>
          </cell>
          <cell r="N9327">
            <v>5.48581E-2</v>
          </cell>
          <cell r="O9327">
            <v>16515</v>
          </cell>
        </row>
        <row r="9328">
          <cell r="A9328" t="str">
            <v>Residential</v>
          </cell>
          <cell r="B9328">
            <v>15</v>
          </cell>
          <cell r="C9328" t="str">
            <v>All</v>
          </cell>
          <cell r="D9328" t="str">
            <v>Switch</v>
          </cell>
          <cell r="E9328" t="str">
            <v>Tonnage: 4&lt;=tons&lt;5</v>
          </cell>
          <cell r="F9328">
            <v>91.457099999999997</v>
          </cell>
          <cell r="G9328">
            <v>1.3730420000000001</v>
          </cell>
          <cell r="H9328">
            <v>1.346579</v>
          </cell>
          <cell r="I9328">
            <v>-5.4836200000000002E-2</v>
          </cell>
          <cell r="J9328">
            <v>-2.24385E-2</v>
          </cell>
          <cell r="K9328">
            <v>0</v>
          </cell>
          <cell r="L9328">
            <v>2.24385E-2</v>
          </cell>
          <cell r="M9328">
            <v>5.4836200000000002E-2</v>
          </cell>
          <cell r="N9328">
            <v>5.4836200000000002E-2</v>
          </cell>
          <cell r="O9328">
            <v>16515</v>
          </cell>
        </row>
        <row r="9329">
          <cell r="A9329" t="str">
            <v>Residential</v>
          </cell>
          <cell r="B9329">
            <v>16</v>
          </cell>
          <cell r="C9329" t="str">
            <v>All</v>
          </cell>
          <cell r="D9329" t="str">
            <v>Switch</v>
          </cell>
          <cell r="E9329" t="str">
            <v>Tonnage: 4&lt;=tons&lt;5</v>
          </cell>
          <cell r="F9329">
            <v>93.389600000000002</v>
          </cell>
          <cell r="G9329">
            <v>1.599092</v>
          </cell>
          <cell r="H9329">
            <v>1.524772</v>
          </cell>
          <cell r="I9329">
            <v>-5.6727300000000001E-2</v>
          </cell>
          <cell r="J9329">
            <v>-2.3212300000000002E-2</v>
          </cell>
          <cell r="K9329">
            <v>0</v>
          </cell>
          <cell r="L9329">
            <v>2.3212300000000002E-2</v>
          </cell>
          <cell r="M9329">
            <v>5.6727300000000001E-2</v>
          </cell>
          <cell r="N9329">
            <v>5.6727300000000001E-2</v>
          </cell>
          <cell r="O9329">
            <v>16515</v>
          </cell>
        </row>
        <row r="9330">
          <cell r="A9330" t="str">
            <v>Residential</v>
          </cell>
          <cell r="B9330">
            <v>17</v>
          </cell>
          <cell r="C9330" t="str">
            <v>All</v>
          </cell>
          <cell r="D9330" t="str">
            <v>Switch</v>
          </cell>
          <cell r="E9330" t="str">
            <v>Tonnage: 4&lt;=tons&lt;5</v>
          </cell>
          <cell r="F9330">
            <v>94.344499999999996</v>
          </cell>
          <cell r="G9330">
            <v>1.8630739999999999</v>
          </cell>
          <cell r="H9330">
            <v>1.6709799999999999</v>
          </cell>
          <cell r="I9330">
            <v>-5.8399899999999998E-2</v>
          </cell>
          <cell r="J9330">
            <v>-2.3896799999999999E-2</v>
          </cell>
          <cell r="K9330">
            <v>0</v>
          </cell>
          <cell r="L9330">
            <v>2.3896799999999999E-2</v>
          </cell>
          <cell r="M9330">
            <v>5.8399899999999998E-2</v>
          </cell>
          <cell r="N9330">
            <v>5.8399899999999998E-2</v>
          </cell>
          <cell r="O9330">
            <v>16515</v>
          </cell>
        </row>
        <row r="9331">
          <cell r="A9331" t="str">
            <v>Residential</v>
          </cell>
          <cell r="B9331">
            <v>18</v>
          </cell>
          <cell r="C9331" t="str">
            <v>All</v>
          </cell>
          <cell r="D9331" t="str">
            <v>Switch</v>
          </cell>
          <cell r="E9331" t="str">
            <v>Tonnage: 4&lt;=tons&lt;5</v>
          </cell>
          <cell r="F9331">
            <v>93.357799999999997</v>
          </cell>
          <cell r="G9331">
            <v>2.0436230000000002</v>
          </cell>
          <cell r="H9331">
            <v>1.8432249999999999</v>
          </cell>
          <cell r="I9331">
            <v>-5.81594E-2</v>
          </cell>
          <cell r="J9331">
            <v>-2.3798300000000001E-2</v>
          </cell>
          <cell r="K9331">
            <v>0</v>
          </cell>
          <cell r="L9331">
            <v>2.3798300000000001E-2</v>
          </cell>
          <cell r="M9331">
            <v>5.81594E-2</v>
          </cell>
          <cell r="N9331">
            <v>5.81594E-2</v>
          </cell>
          <cell r="O9331">
            <v>16515</v>
          </cell>
        </row>
        <row r="9332">
          <cell r="A9332" t="str">
            <v>Residential</v>
          </cell>
          <cell r="B9332">
            <v>19</v>
          </cell>
          <cell r="C9332" t="str">
            <v>All</v>
          </cell>
          <cell r="D9332" t="str">
            <v>Switch</v>
          </cell>
          <cell r="E9332" t="str">
            <v>Tonnage: 4&lt;=tons&lt;5</v>
          </cell>
          <cell r="F9332">
            <v>91.130200000000002</v>
          </cell>
          <cell r="G9332">
            <v>2.1000179999999999</v>
          </cell>
          <cell r="H9332">
            <v>2.0778560000000001</v>
          </cell>
          <cell r="I9332">
            <v>-5.8813200000000003E-2</v>
          </cell>
          <cell r="J9332">
            <v>-2.4065900000000001E-2</v>
          </cell>
          <cell r="K9332">
            <v>0</v>
          </cell>
          <cell r="L9332">
            <v>2.4065900000000001E-2</v>
          </cell>
          <cell r="M9332">
            <v>5.8813200000000003E-2</v>
          </cell>
          <cell r="N9332">
            <v>5.8813200000000003E-2</v>
          </cell>
          <cell r="O9332">
            <v>16515</v>
          </cell>
        </row>
        <row r="9333">
          <cell r="A9333" t="str">
            <v>Residential</v>
          </cell>
          <cell r="B9333">
            <v>20</v>
          </cell>
          <cell r="C9333" t="str">
            <v>All</v>
          </cell>
          <cell r="D9333" t="str">
            <v>Switch</v>
          </cell>
          <cell r="E9333" t="str">
            <v>Tonnage: 4&lt;=tons&lt;5</v>
          </cell>
          <cell r="F9333">
            <v>86.843999999999994</v>
          </cell>
          <cell r="G9333">
            <v>1.9777819999999999</v>
          </cell>
          <cell r="H9333">
            <v>2.5405120000000001</v>
          </cell>
          <cell r="I9333">
            <v>-6.1022100000000003E-2</v>
          </cell>
          <cell r="J9333">
            <v>-2.4969700000000001E-2</v>
          </cell>
          <cell r="K9333">
            <v>0</v>
          </cell>
          <cell r="L9333">
            <v>2.4969700000000001E-2</v>
          </cell>
          <cell r="M9333">
            <v>6.1022100000000003E-2</v>
          </cell>
          <cell r="N9333">
            <v>6.1022100000000003E-2</v>
          </cell>
          <cell r="O9333">
            <v>16515</v>
          </cell>
        </row>
        <row r="9334">
          <cell r="A9334" t="str">
            <v>Residential</v>
          </cell>
          <cell r="B9334">
            <v>21</v>
          </cell>
          <cell r="C9334" t="str">
            <v>All</v>
          </cell>
          <cell r="D9334" t="str">
            <v>Switch</v>
          </cell>
          <cell r="E9334" t="str">
            <v>Tonnage: 4&lt;=tons&lt;5</v>
          </cell>
          <cell r="F9334">
            <v>82.281099999999995</v>
          </cell>
          <cell r="G9334">
            <v>1.8180609999999999</v>
          </cell>
          <cell r="H9334">
            <v>2.32708</v>
          </cell>
          <cell r="I9334">
            <v>-5.7348400000000001E-2</v>
          </cell>
          <cell r="J9334">
            <v>-2.3466500000000001E-2</v>
          </cell>
          <cell r="K9334">
            <v>0</v>
          </cell>
          <cell r="L9334">
            <v>2.3466500000000001E-2</v>
          </cell>
          <cell r="M9334">
            <v>5.7348400000000001E-2</v>
          </cell>
          <cell r="N9334">
            <v>5.7348400000000001E-2</v>
          </cell>
          <cell r="O9334">
            <v>16515</v>
          </cell>
        </row>
        <row r="9335">
          <cell r="A9335" t="str">
            <v>Residential</v>
          </cell>
          <cell r="B9335">
            <v>22</v>
          </cell>
          <cell r="C9335" t="str">
            <v>All</v>
          </cell>
          <cell r="D9335" t="str">
            <v>Switch</v>
          </cell>
          <cell r="E9335" t="str">
            <v>Tonnage: 4&lt;=tons&lt;5</v>
          </cell>
          <cell r="F9335">
            <v>79.462100000000007</v>
          </cell>
          <cell r="G9335">
            <v>1.572973</v>
          </cell>
          <cell r="H9335">
            <v>1.9721439999999999</v>
          </cell>
          <cell r="I9335">
            <v>-5.6952700000000002E-2</v>
          </cell>
          <cell r="J9335">
            <v>-2.3304600000000002E-2</v>
          </cell>
          <cell r="K9335">
            <v>0</v>
          </cell>
          <cell r="L9335">
            <v>2.3304600000000002E-2</v>
          </cell>
          <cell r="M9335">
            <v>5.6952700000000002E-2</v>
          </cell>
          <cell r="N9335">
            <v>5.6952700000000002E-2</v>
          </cell>
          <cell r="O9335">
            <v>16515</v>
          </cell>
        </row>
        <row r="9336">
          <cell r="A9336" t="str">
            <v>Residential</v>
          </cell>
          <cell r="B9336">
            <v>23</v>
          </cell>
          <cell r="C9336" t="str">
            <v>All</v>
          </cell>
          <cell r="D9336" t="str">
            <v>Switch</v>
          </cell>
          <cell r="E9336" t="str">
            <v>Tonnage: 4&lt;=tons&lt;5</v>
          </cell>
          <cell r="F9336">
            <v>76.806100000000001</v>
          </cell>
          <cell r="G9336">
            <v>1.2262409999999999</v>
          </cell>
          <cell r="H9336">
            <v>1.5317179999999999</v>
          </cell>
          <cell r="I9336">
            <v>-5.4685400000000002E-2</v>
          </cell>
          <cell r="J9336">
            <v>-2.2376799999999999E-2</v>
          </cell>
          <cell r="K9336">
            <v>0</v>
          </cell>
          <cell r="L9336">
            <v>2.2376799999999999E-2</v>
          </cell>
          <cell r="M9336">
            <v>5.4685400000000002E-2</v>
          </cell>
          <cell r="N9336">
            <v>5.4685400000000002E-2</v>
          </cell>
          <cell r="O9336">
            <v>16515</v>
          </cell>
        </row>
        <row r="9337">
          <cell r="A9337" t="str">
            <v>Residential</v>
          </cell>
          <cell r="B9337">
            <v>24</v>
          </cell>
          <cell r="C9337" t="str">
            <v>All</v>
          </cell>
          <cell r="D9337" t="str">
            <v>Switch</v>
          </cell>
          <cell r="E9337" t="str">
            <v>Tonnage: 4&lt;=tons&lt;5</v>
          </cell>
          <cell r="F9337">
            <v>75.0608</v>
          </cell>
          <cell r="G9337">
            <v>0.88842960000000004</v>
          </cell>
          <cell r="H9337">
            <v>1.143588</v>
          </cell>
          <cell r="I9337">
            <v>-5.28408E-2</v>
          </cell>
          <cell r="J9337">
            <v>-2.1621999999999999E-2</v>
          </cell>
          <cell r="K9337">
            <v>0</v>
          </cell>
          <cell r="L9337">
            <v>2.1621999999999999E-2</v>
          </cell>
          <cell r="M9337">
            <v>5.28408E-2</v>
          </cell>
          <cell r="N9337">
            <v>5.28408E-2</v>
          </cell>
          <cell r="O9337">
            <v>16515</v>
          </cell>
        </row>
        <row r="9338">
          <cell r="A9338" t="str">
            <v>Residential</v>
          </cell>
          <cell r="B9338">
            <v>1</v>
          </cell>
          <cell r="C9338" t="str">
            <v>All</v>
          </cell>
          <cell r="D9338" t="str">
            <v>Switch</v>
          </cell>
          <cell r="E9338" t="str">
            <v>Tonnage: 5&lt;=tons</v>
          </cell>
          <cell r="F9338">
            <v>67.998000000000005</v>
          </cell>
          <cell r="G9338">
            <v>0.81810780000000005</v>
          </cell>
          <cell r="H9338">
            <v>0.87392579999999997</v>
          </cell>
          <cell r="I9338">
            <v>-5.6391799999999999E-2</v>
          </cell>
          <cell r="J9338">
            <v>-2.3074999999999998E-2</v>
          </cell>
          <cell r="K9338">
            <v>0</v>
          </cell>
          <cell r="L9338">
            <v>2.3074999999999998E-2</v>
          </cell>
          <cell r="M9338">
            <v>5.6391799999999999E-2</v>
          </cell>
          <cell r="N9338">
            <v>5.6391799999999999E-2</v>
          </cell>
          <cell r="O9338">
            <v>16056</v>
          </cell>
        </row>
        <row r="9339">
          <cell r="A9339" t="str">
            <v>Residential</v>
          </cell>
          <cell r="B9339">
            <v>2</v>
          </cell>
          <cell r="C9339" t="str">
            <v>All</v>
          </cell>
          <cell r="D9339" t="str">
            <v>Switch</v>
          </cell>
          <cell r="E9339" t="str">
            <v>Tonnage: 5&lt;=tons</v>
          </cell>
          <cell r="F9339">
            <v>66.212599999999995</v>
          </cell>
          <cell r="G9339">
            <v>0.70304230000000001</v>
          </cell>
          <cell r="H9339">
            <v>0.74242929999999996</v>
          </cell>
          <cell r="I9339">
            <v>-5.5835099999999999E-2</v>
          </cell>
          <cell r="J9339">
            <v>-2.2847300000000001E-2</v>
          </cell>
          <cell r="K9339">
            <v>0</v>
          </cell>
          <cell r="L9339">
            <v>2.2847300000000001E-2</v>
          </cell>
          <cell r="M9339">
            <v>5.5835099999999999E-2</v>
          </cell>
          <cell r="N9339">
            <v>5.5835099999999999E-2</v>
          </cell>
          <cell r="O9339">
            <v>16056</v>
          </cell>
        </row>
        <row r="9340">
          <cell r="A9340" t="str">
            <v>Residential</v>
          </cell>
          <cell r="B9340">
            <v>3</v>
          </cell>
          <cell r="C9340" t="str">
            <v>All</v>
          </cell>
          <cell r="D9340" t="str">
            <v>Switch</v>
          </cell>
          <cell r="E9340" t="str">
            <v>Tonnage: 5&lt;=tons</v>
          </cell>
          <cell r="F9340">
            <v>64.828199999999995</v>
          </cell>
          <cell r="G9340">
            <v>0.6446788</v>
          </cell>
          <cell r="H9340">
            <v>0.67968740000000005</v>
          </cell>
          <cell r="I9340">
            <v>-5.5419400000000001E-2</v>
          </cell>
          <cell r="J9340">
            <v>-2.2677200000000002E-2</v>
          </cell>
          <cell r="K9340">
            <v>0</v>
          </cell>
          <cell r="L9340">
            <v>2.2677200000000002E-2</v>
          </cell>
          <cell r="M9340">
            <v>5.5419400000000001E-2</v>
          </cell>
          <cell r="N9340">
            <v>5.5419400000000001E-2</v>
          </cell>
          <cell r="O9340">
            <v>16056</v>
          </cell>
        </row>
        <row r="9341">
          <cell r="A9341" t="str">
            <v>Residential</v>
          </cell>
          <cell r="B9341">
            <v>4</v>
          </cell>
          <cell r="C9341" t="str">
            <v>All</v>
          </cell>
          <cell r="D9341" t="str">
            <v>Switch</v>
          </cell>
          <cell r="E9341" t="str">
            <v>Tonnage: 5&lt;=tons</v>
          </cell>
          <cell r="F9341">
            <v>63.854799999999997</v>
          </cell>
          <cell r="G9341">
            <v>0.62859100000000001</v>
          </cell>
          <cell r="H9341">
            <v>0.65201640000000005</v>
          </cell>
          <cell r="I9341">
            <v>-5.5264300000000002E-2</v>
          </cell>
          <cell r="J9341">
            <v>-2.26137E-2</v>
          </cell>
          <cell r="K9341">
            <v>0</v>
          </cell>
          <cell r="L9341">
            <v>2.26137E-2</v>
          </cell>
          <cell r="M9341">
            <v>5.5264300000000002E-2</v>
          </cell>
          <cell r="N9341">
            <v>5.5264300000000002E-2</v>
          </cell>
          <cell r="O9341">
            <v>16056</v>
          </cell>
        </row>
        <row r="9342">
          <cell r="A9342" t="str">
            <v>Residential</v>
          </cell>
          <cell r="B9342">
            <v>5</v>
          </cell>
          <cell r="C9342" t="str">
            <v>All</v>
          </cell>
          <cell r="D9342" t="str">
            <v>Switch</v>
          </cell>
          <cell r="E9342" t="str">
            <v>Tonnage: 5&lt;=tons</v>
          </cell>
          <cell r="F9342">
            <v>63.247100000000003</v>
          </cell>
          <cell r="G9342">
            <v>0.61253939999999996</v>
          </cell>
          <cell r="H9342">
            <v>0.63990990000000003</v>
          </cell>
          <cell r="I9342">
            <v>-5.5149700000000003E-2</v>
          </cell>
          <cell r="J9342">
            <v>-2.2566800000000001E-2</v>
          </cell>
          <cell r="K9342">
            <v>0</v>
          </cell>
          <cell r="L9342">
            <v>2.2566800000000001E-2</v>
          </cell>
          <cell r="M9342">
            <v>5.5149700000000003E-2</v>
          </cell>
          <cell r="N9342">
            <v>5.5149700000000003E-2</v>
          </cell>
          <cell r="O9342">
            <v>16056</v>
          </cell>
        </row>
        <row r="9343">
          <cell r="A9343" t="str">
            <v>Residential</v>
          </cell>
          <cell r="B9343">
            <v>6</v>
          </cell>
          <cell r="C9343" t="str">
            <v>All</v>
          </cell>
          <cell r="D9343" t="str">
            <v>Switch</v>
          </cell>
          <cell r="E9343" t="str">
            <v>Tonnage: 5&lt;=tons</v>
          </cell>
          <cell r="F9343">
            <v>62.771900000000002</v>
          </cell>
          <cell r="G9343">
            <v>0.66833359999999997</v>
          </cell>
          <cell r="H9343">
            <v>0.71919860000000002</v>
          </cell>
          <cell r="I9343">
            <v>-5.5130100000000001E-2</v>
          </cell>
          <cell r="J9343">
            <v>-2.25588E-2</v>
          </cell>
          <cell r="K9343">
            <v>0</v>
          </cell>
          <cell r="L9343">
            <v>2.25588E-2</v>
          </cell>
          <cell r="M9343">
            <v>5.5130100000000001E-2</v>
          </cell>
          <cell r="N9343">
            <v>5.5130100000000001E-2</v>
          </cell>
          <cell r="O9343">
            <v>16056</v>
          </cell>
        </row>
        <row r="9344">
          <cell r="A9344" t="str">
            <v>Residential</v>
          </cell>
          <cell r="B9344">
            <v>7</v>
          </cell>
          <cell r="C9344" t="str">
            <v>All</v>
          </cell>
          <cell r="D9344" t="str">
            <v>Switch</v>
          </cell>
          <cell r="E9344" t="str">
            <v>Tonnage: 5&lt;=tons</v>
          </cell>
          <cell r="F9344">
            <v>61.918700000000001</v>
          </cell>
          <cell r="G9344">
            <v>0.84119319999999997</v>
          </cell>
          <cell r="H9344">
            <v>0.92212019999999995</v>
          </cell>
          <cell r="I9344">
            <v>-5.5409899999999998E-2</v>
          </cell>
          <cell r="J9344">
            <v>-2.26733E-2</v>
          </cell>
          <cell r="K9344">
            <v>0</v>
          </cell>
          <cell r="L9344">
            <v>2.26733E-2</v>
          </cell>
          <cell r="M9344">
            <v>5.5409899999999998E-2</v>
          </cell>
          <cell r="N9344">
            <v>5.5409899999999998E-2</v>
          </cell>
          <cell r="O9344">
            <v>16056</v>
          </cell>
        </row>
        <row r="9345">
          <cell r="A9345" t="str">
            <v>Residential</v>
          </cell>
          <cell r="B9345">
            <v>8</v>
          </cell>
          <cell r="C9345" t="str">
            <v>All</v>
          </cell>
          <cell r="D9345" t="str">
            <v>Switch</v>
          </cell>
          <cell r="E9345" t="str">
            <v>Tonnage: 5&lt;=tons</v>
          </cell>
          <cell r="F9345">
            <v>63.096899999999998</v>
          </cell>
          <cell r="G9345">
            <v>0.95815720000000004</v>
          </cell>
          <cell r="H9345">
            <v>1.080973</v>
          </cell>
          <cell r="I9345">
            <v>-5.5938799999999997E-2</v>
          </cell>
          <cell r="J9345">
            <v>-2.2889699999999999E-2</v>
          </cell>
          <cell r="K9345">
            <v>0</v>
          </cell>
          <cell r="L9345">
            <v>2.2889699999999999E-2</v>
          </cell>
          <cell r="M9345">
            <v>5.5938799999999997E-2</v>
          </cell>
          <cell r="N9345">
            <v>5.5938799999999997E-2</v>
          </cell>
          <cell r="O9345">
            <v>16056</v>
          </cell>
        </row>
        <row r="9346">
          <cell r="A9346" t="str">
            <v>Residential</v>
          </cell>
          <cell r="B9346">
            <v>9</v>
          </cell>
          <cell r="C9346" t="str">
            <v>All</v>
          </cell>
          <cell r="D9346" t="str">
            <v>Switch</v>
          </cell>
          <cell r="E9346" t="str">
            <v>Tonnage: 5&lt;=tons</v>
          </cell>
          <cell r="F9346">
            <v>67.559899999999999</v>
          </cell>
          <cell r="G9346">
            <v>0.90720179999999995</v>
          </cell>
          <cell r="H9346">
            <v>0.97598529999999994</v>
          </cell>
          <cell r="I9346">
            <v>-5.6518899999999997E-2</v>
          </cell>
          <cell r="J9346">
            <v>-2.3127100000000001E-2</v>
          </cell>
          <cell r="K9346">
            <v>0</v>
          </cell>
          <cell r="L9346">
            <v>2.3127100000000001E-2</v>
          </cell>
          <cell r="M9346">
            <v>5.6518899999999997E-2</v>
          </cell>
          <cell r="N9346">
            <v>5.6518899999999997E-2</v>
          </cell>
          <cell r="O9346">
            <v>16056</v>
          </cell>
        </row>
        <row r="9347">
          <cell r="A9347" t="str">
            <v>Residential</v>
          </cell>
          <cell r="B9347">
            <v>10</v>
          </cell>
          <cell r="C9347" t="str">
            <v>All</v>
          </cell>
          <cell r="D9347" t="str">
            <v>Switch</v>
          </cell>
          <cell r="E9347" t="str">
            <v>Tonnage: 5&lt;=tons</v>
          </cell>
          <cell r="F9347">
            <v>72.308000000000007</v>
          </cell>
          <cell r="G9347">
            <v>0.93866280000000002</v>
          </cell>
          <cell r="H9347">
            <v>1.0138780000000001</v>
          </cell>
          <cell r="I9347">
            <v>-5.8128600000000002E-2</v>
          </cell>
          <cell r="J9347">
            <v>-2.3785799999999999E-2</v>
          </cell>
          <cell r="K9347">
            <v>0</v>
          </cell>
          <cell r="L9347">
            <v>2.3785799999999999E-2</v>
          </cell>
          <cell r="M9347">
            <v>5.8128600000000002E-2</v>
          </cell>
          <cell r="N9347">
            <v>5.8128600000000002E-2</v>
          </cell>
          <cell r="O9347">
            <v>16056</v>
          </cell>
        </row>
        <row r="9348">
          <cell r="A9348" t="str">
            <v>Residential</v>
          </cell>
          <cell r="B9348">
            <v>11</v>
          </cell>
          <cell r="C9348" t="str">
            <v>All</v>
          </cell>
          <cell r="D9348" t="str">
            <v>Switch</v>
          </cell>
          <cell r="E9348" t="str">
            <v>Tonnage: 5&lt;=tons</v>
          </cell>
          <cell r="F9348">
            <v>77.475300000000004</v>
          </cell>
          <cell r="G9348">
            <v>0.97216970000000003</v>
          </cell>
          <cell r="H9348">
            <v>1.0307679999999999</v>
          </cell>
          <cell r="I9348">
            <v>-5.8281899999999998E-2</v>
          </cell>
          <cell r="J9348">
            <v>-2.3848500000000002E-2</v>
          </cell>
          <cell r="K9348">
            <v>0</v>
          </cell>
          <cell r="L9348">
            <v>2.3848500000000002E-2</v>
          </cell>
          <cell r="M9348">
            <v>5.8281899999999998E-2</v>
          </cell>
          <cell r="N9348">
            <v>5.8281899999999998E-2</v>
          </cell>
          <cell r="O9348">
            <v>16056</v>
          </cell>
        </row>
        <row r="9349">
          <cell r="A9349" t="str">
            <v>Residential</v>
          </cell>
          <cell r="B9349">
            <v>12</v>
          </cell>
          <cell r="C9349" t="str">
            <v>All</v>
          </cell>
          <cell r="D9349" t="str">
            <v>Switch</v>
          </cell>
          <cell r="E9349" t="str">
            <v>Tonnage: 5&lt;=tons</v>
          </cell>
          <cell r="F9349">
            <v>81.977800000000002</v>
          </cell>
          <cell r="G9349">
            <v>1.11721</v>
          </cell>
          <cell r="H9349">
            <v>1.1228899999999999</v>
          </cell>
          <cell r="I9349">
            <v>-5.9433399999999997E-2</v>
          </cell>
          <cell r="J9349">
            <v>-2.43197E-2</v>
          </cell>
          <cell r="K9349">
            <v>0</v>
          </cell>
          <cell r="L9349">
            <v>2.43197E-2</v>
          </cell>
          <cell r="M9349">
            <v>5.9433399999999997E-2</v>
          </cell>
          <cell r="N9349">
            <v>5.9433399999999997E-2</v>
          </cell>
          <cell r="O9349">
            <v>16056</v>
          </cell>
        </row>
        <row r="9350">
          <cell r="A9350" t="str">
            <v>Residential</v>
          </cell>
          <cell r="B9350">
            <v>13</v>
          </cell>
          <cell r="C9350" t="str">
            <v>All</v>
          </cell>
          <cell r="D9350" t="str">
            <v>Switch</v>
          </cell>
          <cell r="E9350" t="str">
            <v>Tonnage: 5&lt;=tons</v>
          </cell>
          <cell r="F9350">
            <v>85.435100000000006</v>
          </cell>
          <cell r="G9350">
            <v>1.213139</v>
          </cell>
          <cell r="H9350">
            <v>1.1391579999999999</v>
          </cell>
          <cell r="I9350">
            <v>-6.0410499999999999E-2</v>
          </cell>
          <cell r="J9350">
            <v>-2.4719499999999998E-2</v>
          </cell>
          <cell r="K9350">
            <v>0</v>
          </cell>
          <cell r="L9350">
            <v>2.4719499999999998E-2</v>
          </cell>
          <cell r="M9350">
            <v>6.0410499999999999E-2</v>
          </cell>
          <cell r="N9350">
            <v>6.0410499999999999E-2</v>
          </cell>
          <cell r="O9350">
            <v>16056</v>
          </cell>
        </row>
        <row r="9351">
          <cell r="A9351" t="str">
            <v>Residential</v>
          </cell>
          <cell r="B9351">
            <v>14</v>
          </cell>
          <cell r="C9351" t="str">
            <v>All</v>
          </cell>
          <cell r="D9351" t="str">
            <v>Switch</v>
          </cell>
          <cell r="E9351" t="str">
            <v>Tonnage: 5&lt;=tons</v>
          </cell>
          <cell r="F9351">
            <v>88.410600000000002</v>
          </cell>
          <cell r="G9351">
            <v>1.412595</v>
          </cell>
          <cell r="H9351">
            <v>1.3855459999999999</v>
          </cell>
          <cell r="I9351">
            <v>-6.1448299999999997E-2</v>
          </cell>
          <cell r="J9351">
            <v>-2.5144099999999999E-2</v>
          </cell>
          <cell r="K9351">
            <v>0</v>
          </cell>
          <cell r="L9351">
            <v>2.5144099999999999E-2</v>
          </cell>
          <cell r="M9351">
            <v>6.1448299999999997E-2</v>
          </cell>
          <cell r="N9351">
            <v>6.1448299999999997E-2</v>
          </cell>
          <cell r="O9351">
            <v>16056</v>
          </cell>
        </row>
        <row r="9352">
          <cell r="A9352" t="str">
            <v>Residential</v>
          </cell>
          <cell r="B9352">
            <v>15</v>
          </cell>
          <cell r="C9352" t="str">
            <v>All</v>
          </cell>
          <cell r="D9352" t="str">
            <v>Switch</v>
          </cell>
          <cell r="E9352" t="str">
            <v>Tonnage: 5&lt;=tons</v>
          </cell>
          <cell r="F9352">
            <v>91.293899999999994</v>
          </cell>
          <cell r="G9352">
            <v>1.628865</v>
          </cell>
          <cell r="H9352">
            <v>1.6656169999999999</v>
          </cell>
          <cell r="I9352">
            <v>-6.2761600000000001E-2</v>
          </cell>
          <cell r="J9352">
            <v>-2.5681499999999999E-2</v>
          </cell>
          <cell r="K9352">
            <v>0</v>
          </cell>
          <cell r="L9352">
            <v>2.5681499999999999E-2</v>
          </cell>
          <cell r="M9352">
            <v>6.2761600000000001E-2</v>
          </cell>
          <cell r="N9352">
            <v>6.2761600000000001E-2</v>
          </cell>
          <cell r="O9352">
            <v>16056</v>
          </cell>
        </row>
        <row r="9353">
          <cell r="A9353" t="str">
            <v>Residential</v>
          </cell>
          <cell r="B9353">
            <v>16</v>
          </cell>
          <cell r="C9353" t="str">
            <v>All</v>
          </cell>
          <cell r="D9353" t="str">
            <v>Switch</v>
          </cell>
          <cell r="E9353" t="str">
            <v>Tonnage: 5&lt;=tons</v>
          </cell>
          <cell r="F9353">
            <v>93.275499999999994</v>
          </cell>
          <cell r="G9353">
            <v>1.9416009999999999</v>
          </cell>
          <cell r="H9353">
            <v>1.6897660000000001</v>
          </cell>
          <cell r="I9353">
            <v>-6.5536499999999998E-2</v>
          </cell>
          <cell r="J9353">
            <v>-2.6817000000000001E-2</v>
          </cell>
          <cell r="K9353">
            <v>0</v>
          </cell>
          <cell r="L9353">
            <v>2.6817000000000001E-2</v>
          </cell>
          <cell r="M9353">
            <v>6.5536499999999998E-2</v>
          </cell>
          <cell r="N9353">
            <v>6.5536499999999998E-2</v>
          </cell>
          <cell r="O9353">
            <v>16056</v>
          </cell>
        </row>
        <row r="9354">
          <cell r="A9354" t="str">
            <v>Residential</v>
          </cell>
          <cell r="B9354">
            <v>17</v>
          </cell>
          <cell r="C9354" t="str">
            <v>All</v>
          </cell>
          <cell r="D9354" t="str">
            <v>Switch</v>
          </cell>
          <cell r="E9354" t="str">
            <v>Tonnage: 5&lt;=tons</v>
          </cell>
          <cell r="F9354">
            <v>94.213999999999999</v>
          </cell>
          <cell r="G9354">
            <v>2.2426210000000002</v>
          </cell>
          <cell r="H9354">
            <v>1.893891</v>
          </cell>
          <cell r="I9354">
            <v>-6.7750299999999999E-2</v>
          </cell>
          <cell r="J9354">
            <v>-2.7722900000000002E-2</v>
          </cell>
          <cell r="K9354">
            <v>0</v>
          </cell>
          <cell r="L9354">
            <v>2.7722900000000002E-2</v>
          </cell>
          <cell r="M9354">
            <v>6.7750299999999999E-2</v>
          </cell>
          <cell r="N9354">
            <v>6.7750299999999999E-2</v>
          </cell>
          <cell r="O9354">
            <v>16056</v>
          </cell>
        </row>
        <row r="9355">
          <cell r="A9355" t="str">
            <v>Residential</v>
          </cell>
          <cell r="B9355">
            <v>18</v>
          </cell>
          <cell r="C9355" t="str">
            <v>All</v>
          </cell>
          <cell r="D9355" t="str">
            <v>Switch</v>
          </cell>
          <cell r="E9355" t="str">
            <v>Tonnage: 5&lt;=tons</v>
          </cell>
          <cell r="F9355">
            <v>93.103399999999993</v>
          </cell>
          <cell r="G9355">
            <v>2.4380769999999998</v>
          </cell>
          <cell r="H9355">
            <v>2.1515719999999998</v>
          </cell>
          <cell r="I9355">
            <v>-6.9522500000000001E-2</v>
          </cell>
          <cell r="J9355">
            <v>-2.8448000000000001E-2</v>
          </cell>
          <cell r="K9355">
            <v>0</v>
          </cell>
          <cell r="L9355">
            <v>2.8448000000000001E-2</v>
          </cell>
          <cell r="M9355">
            <v>6.9522500000000001E-2</v>
          </cell>
          <cell r="N9355">
            <v>6.9522500000000001E-2</v>
          </cell>
          <cell r="O9355">
            <v>16056</v>
          </cell>
        </row>
        <row r="9356">
          <cell r="A9356" t="str">
            <v>Residential</v>
          </cell>
          <cell r="B9356">
            <v>19</v>
          </cell>
          <cell r="C9356" t="str">
            <v>All</v>
          </cell>
          <cell r="D9356" t="str">
            <v>Switch</v>
          </cell>
          <cell r="E9356" t="str">
            <v>Tonnage: 5&lt;=tons</v>
          </cell>
          <cell r="F9356">
            <v>90.623699999999999</v>
          </cell>
          <cell r="G9356">
            <v>2.4535659999999999</v>
          </cell>
          <cell r="H9356">
            <v>2.3606069999999999</v>
          </cell>
          <cell r="I9356">
            <v>-7.1440600000000007E-2</v>
          </cell>
          <cell r="J9356">
            <v>-2.9232899999999999E-2</v>
          </cell>
          <cell r="K9356">
            <v>0</v>
          </cell>
          <cell r="L9356">
            <v>2.9232899999999999E-2</v>
          </cell>
          <cell r="M9356">
            <v>7.1440600000000007E-2</v>
          </cell>
          <cell r="N9356">
            <v>7.1440600000000007E-2</v>
          </cell>
          <cell r="O9356">
            <v>16056</v>
          </cell>
        </row>
        <row r="9357">
          <cell r="A9357" t="str">
            <v>Residential</v>
          </cell>
          <cell r="B9357">
            <v>20</v>
          </cell>
          <cell r="C9357" t="str">
            <v>All</v>
          </cell>
          <cell r="D9357" t="str">
            <v>Switch</v>
          </cell>
          <cell r="E9357" t="str">
            <v>Tonnage: 5&lt;=tons</v>
          </cell>
          <cell r="F9357">
            <v>86.054400000000001</v>
          </cell>
          <cell r="G9357">
            <v>2.3286570000000002</v>
          </cell>
          <cell r="H9357">
            <v>2.82559</v>
          </cell>
          <cell r="I9357">
            <v>-6.9812200000000005E-2</v>
          </cell>
          <cell r="J9357">
            <v>-2.8566600000000001E-2</v>
          </cell>
          <cell r="K9357">
            <v>0</v>
          </cell>
          <cell r="L9357">
            <v>2.8566600000000001E-2</v>
          </cell>
          <cell r="M9357">
            <v>6.9812200000000005E-2</v>
          </cell>
          <cell r="N9357">
            <v>6.9812200000000005E-2</v>
          </cell>
          <cell r="O9357">
            <v>16056</v>
          </cell>
        </row>
        <row r="9358">
          <cell r="A9358" t="str">
            <v>Residential</v>
          </cell>
          <cell r="B9358">
            <v>21</v>
          </cell>
          <cell r="C9358" t="str">
            <v>All</v>
          </cell>
          <cell r="D9358" t="str">
            <v>Switch</v>
          </cell>
          <cell r="E9358" t="str">
            <v>Tonnage: 5&lt;=tons</v>
          </cell>
          <cell r="F9358">
            <v>81.5137</v>
          </cell>
          <cell r="G9358">
            <v>2.206801</v>
          </cell>
          <cell r="H9358">
            <v>2.6325880000000002</v>
          </cell>
          <cell r="I9358">
            <v>-6.67909E-2</v>
          </cell>
          <cell r="J9358">
            <v>-2.7330299999999998E-2</v>
          </cell>
          <cell r="K9358">
            <v>0</v>
          </cell>
          <cell r="L9358">
            <v>2.7330299999999998E-2</v>
          </cell>
          <cell r="M9358">
            <v>6.67909E-2</v>
          </cell>
          <cell r="N9358">
            <v>6.67909E-2</v>
          </cell>
          <cell r="O9358">
            <v>16056</v>
          </cell>
        </row>
        <row r="9359">
          <cell r="A9359" t="str">
            <v>Residential</v>
          </cell>
          <cell r="B9359">
            <v>22</v>
          </cell>
          <cell r="C9359" t="str">
            <v>All</v>
          </cell>
          <cell r="D9359" t="str">
            <v>Switch</v>
          </cell>
          <cell r="E9359" t="str">
            <v>Tonnage: 5&lt;=tons</v>
          </cell>
          <cell r="F9359">
            <v>78.732299999999995</v>
          </cell>
          <cell r="G9359">
            <v>1.934288</v>
          </cell>
          <cell r="H9359">
            <v>2.1769970000000001</v>
          </cell>
          <cell r="I9359">
            <v>-6.5259700000000004E-2</v>
          </cell>
          <cell r="J9359">
            <v>-2.67037E-2</v>
          </cell>
          <cell r="K9359">
            <v>0</v>
          </cell>
          <cell r="L9359">
            <v>2.67037E-2</v>
          </cell>
          <cell r="M9359">
            <v>6.5259700000000004E-2</v>
          </cell>
          <cell r="N9359">
            <v>6.5259700000000004E-2</v>
          </cell>
          <cell r="O9359">
            <v>16056</v>
          </cell>
        </row>
        <row r="9360">
          <cell r="A9360" t="str">
            <v>Residential</v>
          </cell>
          <cell r="B9360">
            <v>23</v>
          </cell>
          <cell r="C9360" t="str">
            <v>All</v>
          </cell>
          <cell r="D9360" t="str">
            <v>Switch</v>
          </cell>
          <cell r="E9360" t="str">
            <v>Tonnage: 5&lt;=tons</v>
          </cell>
          <cell r="F9360">
            <v>76.198800000000006</v>
          </cell>
          <cell r="G9360">
            <v>1.517506</v>
          </cell>
          <cell r="H9360">
            <v>1.693549</v>
          </cell>
          <cell r="I9360">
            <v>-6.2313E-2</v>
          </cell>
          <cell r="J9360">
            <v>-2.5498E-2</v>
          </cell>
          <cell r="K9360">
            <v>0</v>
          </cell>
          <cell r="L9360">
            <v>2.5498E-2</v>
          </cell>
          <cell r="M9360">
            <v>6.2313E-2</v>
          </cell>
          <cell r="N9360">
            <v>6.2313E-2</v>
          </cell>
          <cell r="O9360">
            <v>16056</v>
          </cell>
        </row>
        <row r="9361">
          <cell r="A9361" t="str">
            <v>Residential</v>
          </cell>
          <cell r="B9361">
            <v>24</v>
          </cell>
          <cell r="C9361" t="str">
            <v>All</v>
          </cell>
          <cell r="D9361" t="str">
            <v>Switch</v>
          </cell>
          <cell r="E9361" t="str">
            <v>Tonnage: 5&lt;=tons</v>
          </cell>
          <cell r="F9361">
            <v>74.488600000000005</v>
          </cell>
          <cell r="G9361">
            <v>1.1370929999999999</v>
          </cell>
          <cell r="H9361">
            <v>1.2912490000000001</v>
          </cell>
          <cell r="I9361">
            <v>-6.0267399999999999E-2</v>
          </cell>
          <cell r="J9361">
            <v>-2.4660899999999999E-2</v>
          </cell>
          <cell r="K9361">
            <v>0</v>
          </cell>
          <cell r="L9361">
            <v>2.4660899999999999E-2</v>
          </cell>
          <cell r="M9361">
            <v>6.0267399999999999E-2</v>
          </cell>
          <cell r="N9361">
            <v>6.0267399999999999E-2</v>
          </cell>
          <cell r="O9361">
            <v>16056</v>
          </cell>
        </row>
        <row r="9362">
          <cell r="A9362" t="str">
            <v>Residential</v>
          </cell>
          <cell r="B9362">
            <v>1</v>
          </cell>
          <cell r="C9362" t="str">
            <v>All</v>
          </cell>
          <cell r="D9362" t="str">
            <v>Switch</v>
          </cell>
          <cell r="E9362" t="str">
            <v>Tonnage: tons&lt;2</v>
          </cell>
          <cell r="F9362">
            <v>70.461200000000005</v>
          </cell>
          <cell r="G9362">
            <v>0.52191430000000005</v>
          </cell>
          <cell r="H9362">
            <v>0.70185419999999998</v>
          </cell>
          <cell r="I9362">
            <v>-0.14074210000000001</v>
          </cell>
          <cell r="J9362">
            <v>-5.7590500000000003E-2</v>
          </cell>
          <cell r="K9362">
            <v>0</v>
          </cell>
          <cell r="L9362">
            <v>5.7590500000000003E-2</v>
          </cell>
          <cell r="M9362">
            <v>0.14074210000000001</v>
          </cell>
          <cell r="N9362">
            <v>0.14074210000000001</v>
          </cell>
          <cell r="O9362">
            <v>877</v>
          </cell>
        </row>
        <row r="9363">
          <cell r="A9363" t="str">
            <v>Residential</v>
          </cell>
          <cell r="B9363">
            <v>2</v>
          </cell>
          <cell r="C9363" t="str">
            <v>All</v>
          </cell>
          <cell r="D9363" t="str">
            <v>Switch</v>
          </cell>
          <cell r="E9363" t="str">
            <v>Tonnage: tons&lt;2</v>
          </cell>
          <cell r="F9363">
            <v>68.151899999999998</v>
          </cell>
          <cell r="G9363">
            <v>0.4602118</v>
          </cell>
          <cell r="H9363">
            <v>0.58454019999999995</v>
          </cell>
          <cell r="I9363">
            <v>-0.1393057</v>
          </cell>
          <cell r="J9363">
            <v>-5.7002799999999999E-2</v>
          </cell>
          <cell r="K9363">
            <v>0</v>
          </cell>
          <cell r="L9363">
            <v>5.7002799999999999E-2</v>
          </cell>
          <cell r="M9363">
            <v>0.1393057</v>
          </cell>
          <cell r="N9363">
            <v>0.1393057</v>
          </cell>
          <cell r="O9363">
            <v>877</v>
          </cell>
        </row>
        <row r="9364">
          <cell r="A9364" t="str">
            <v>Residential</v>
          </cell>
          <cell r="B9364">
            <v>3</v>
          </cell>
          <cell r="C9364" t="str">
            <v>All</v>
          </cell>
          <cell r="D9364" t="str">
            <v>Switch</v>
          </cell>
          <cell r="E9364" t="str">
            <v>Tonnage: tons&lt;2</v>
          </cell>
          <cell r="F9364">
            <v>66.836799999999997</v>
          </cell>
          <cell r="G9364">
            <v>0.43243870000000001</v>
          </cell>
          <cell r="H9364">
            <v>0.50119139999999995</v>
          </cell>
          <cell r="I9364">
            <v>-0.13780310000000001</v>
          </cell>
          <cell r="J9364">
            <v>-5.6387899999999998E-2</v>
          </cell>
          <cell r="K9364">
            <v>0</v>
          </cell>
          <cell r="L9364">
            <v>5.6387899999999998E-2</v>
          </cell>
          <cell r="M9364">
            <v>0.13780310000000001</v>
          </cell>
          <cell r="N9364">
            <v>0.13780310000000001</v>
          </cell>
          <cell r="O9364">
            <v>877</v>
          </cell>
        </row>
        <row r="9365">
          <cell r="A9365" t="str">
            <v>Residential</v>
          </cell>
          <cell r="B9365">
            <v>4</v>
          </cell>
          <cell r="C9365" t="str">
            <v>All</v>
          </cell>
          <cell r="D9365" t="str">
            <v>Switch</v>
          </cell>
          <cell r="E9365" t="str">
            <v>Tonnage: tons&lt;2</v>
          </cell>
          <cell r="F9365">
            <v>66.028199999999998</v>
          </cell>
          <cell r="G9365">
            <v>0.4122151</v>
          </cell>
          <cell r="H9365">
            <v>0.37676660000000001</v>
          </cell>
          <cell r="I9365">
            <v>-0.13695460000000001</v>
          </cell>
          <cell r="J9365">
            <v>-5.6040699999999999E-2</v>
          </cell>
          <cell r="K9365">
            <v>0</v>
          </cell>
          <cell r="L9365">
            <v>5.6040699999999999E-2</v>
          </cell>
          <cell r="M9365">
            <v>0.13695460000000001</v>
          </cell>
          <cell r="N9365">
            <v>0.13695460000000001</v>
          </cell>
          <cell r="O9365">
            <v>877</v>
          </cell>
        </row>
        <row r="9366">
          <cell r="A9366" t="str">
            <v>Residential</v>
          </cell>
          <cell r="B9366">
            <v>5</v>
          </cell>
          <cell r="C9366" t="str">
            <v>All</v>
          </cell>
          <cell r="D9366" t="str">
            <v>Switch</v>
          </cell>
          <cell r="E9366" t="str">
            <v>Tonnage: tons&lt;2</v>
          </cell>
          <cell r="F9366">
            <v>64.830100000000002</v>
          </cell>
          <cell r="G9366">
            <v>0.40361150000000001</v>
          </cell>
          <cell r="H9366">
            <v>0.3092915</v>
          </cell>
          <cell r="I9366">
            <v>-0.13671549999999999</v>
          </cell>
          <cell r="J9366">
            <v>-5.5942899999999997E-2</v>
          </cell>
          <cell r="K9366">
            <v>0</v>
          </cell>
          <cell r="L9366">
            <v>5.5942899999999997E-2</v>
          </cell>
          <cell r="M9366">
            <v>0.13671549999999999</v>
          </cell>
          <cell r="N9366">
            <v>0.13671549999999999</v>
          </cell>
          <cell r="O9366">
            <v>877</v>
          </cell>
        </row>
        <row r="9367">
          <cell r="A9367" t="str">
            <v>Residential</v>
          </cell>
          <cell r="B9367">
            <v>6</v>
          </cell>
          <cell r="C9367" t="str">
            <v>All</v>
          </cell>
          <cell r="D9367" t="str">
            <v>Switch</v>
          </cell>
          <cell r="E9367" t="str">
            <v>Tonnage: tons&lt;2</v>
          </cell>
          <cell r="F9367">
            <v>64.0672</v>
          </cell>
          <cell r="G9367">
            <v>0.39714769999999999</v>
          </cell>
          <cell r="H9367">
            <v>0.30920209999999998</v>
          </cell>
          <cell r="I9367">
            <v>-0.13658809999999999</v>
          </cell>
          <cell r="J9367">
            <v>-5.5890700000000001E-2</v>
          </cell>
          <cell r="K9367">
            <v>0</v>
          </cell>
          <cell r="L9367">
            <v>5.5890700000000001E-2</v>
          </cell>
          <cell r="M9367">
            <v>0.13658809999999999</v>
          </cell>
          <cell r="N9367">
            <v>0.13658809999999999</v>
          </cell>
          <cell r="O9367">
            <v>877</v>
          </cell>
        </row>
        <row r="9368">
          <cell r="A9368" t="str">
            <v>Residential</v>
          </cell>
          <cell r="B9368">
            <v>7</v>
          </cell>
          <cell r="C9368" t="str">
            <v>All</v>
          </cell>
          <cell r="D9368" t="str">
            <v>Switch</v>
          </cell>
          <cell r="E9368" t="str">
            <v>Tonnage: tons&lt;2</v>
          </cell>
          <cell r="F9368">
            <v>62.872399999999999</v>
          </cell>
          <cell r="G9368">
            <v>0.49682779999999999</v>
          </cell>
          <cell r="H9368">
            <v>0.45337909999999998</v>
          </cell>
          <cell r="I9368">
            <v>-0.13775380000000001</v>
          </cell>
          <cell r="J9368">
            <v>-5.63677E-2</v>
          </cell>
          <cell r="K9368">
            <v>0</v>
          </cell>
          <cell r="L9368">
            <v>5.63677E-2</v>
          </cell>
          <cell r="M9368">
            <v>0.13775380000000001</v>
          </cell>
          <cell r="N9368">
            <v>0.13775380000000001</v>
          </cell>
          <cell r="O9368">
            <v>877</v>
          </cell>
        </row>
        <row r="9369">
          <cell r="A9369" t="str">
            <v>Residential</v>
          </cell>
          <cell r="B9369">
            <v>8</v>
          </cell>
          <cell r="C9369" t="str">
            <v>All</v>
          </cell>
          <cell r="D9369" t="str">
            <v>Switch</v>
          </cell>
          <cell r="E9369" t="str">
            <v>Tonnage: tons&lt;2</v>
          </cell>
          <cell r="F9369">
            <v>64.018600000000006</v>
          </cell>
          <cell r="G9369">
            <v>0.45470290000000002</v>
          </cell>
          <cell r="H9369">
            <v>0.37783309999999998</v>
          </cell>
          <cell r="I9369">
            <v>-0.13891609999999999</v>
          </cell>
          <cell r="J9369">
            <v>-5.6843400000000002E-2</v>
          </cell>
          <cell r="K9369">
            <v>0</v>
          </cell>
          <cell r="L9369">
            <v>5.6843400000000002E-2</v>
          </cell>
          <cell r="M9369">
            <v>0.13891609999999999</v>
          </cell>
          <cell r="N9369">
            <v>0.13891609999999999</v>
          </cell>
          <cell r="O9369">
            <v>877</v>
          </cell>
        </row>
        <row r="9370">
          <cell r="A9370" t="str">
            <v>Residential</v>
          </cell>
          <cell r="B9370">
            <v>9</v>
          </cell>
          <cell r="C9370" t="str">
            <v>All</v>
          </cell>
          <cell r="D9370" t="str">
            <v>Switch</v>
          </cell>
          <cell r="E9370" t="str">
            <v>Tonnage: tons&lt;2</v>
          </cell>
          <cell r="F9370">
            <v>68.849599999999995</v>
          </cell>
          <cell r="G9370">
            <v>0.38790479999999999</v>
          </cell>
          <cell r="H9370">
            <v>0.36853570000000002</v>
          </cell>
          <cell r="I9370">
            <v>-0.138242</v>
          </cell>
          <cell r="J9370">
            <v>-5.65675E-2</v>
          </cell>
          <cell r="K9370">
            <v>0</v>
          </cell>
          <cell r="L9370">
            <v>5.65675E-2</v>
          </cell>
          <cell r="M9370">
            <v>0.138242</v>
          </cell>
          <cell r="N9370">
            <v>0.138242</v>
          </cell>
          <cell r="O9370">
            <v>877</v>
          </cell>
        </row>
        <row r="9371">
          <cell r="A9371" t="str">
            <v>Residential</v>
          </cell>
          <cell r="B9371">
            <v>10</v>
          </cell>
          <cell r="C9371" t="str">
            <v>All</v>
          </cell>
          <cell r="D9371" t="str">
            <v>Switch</v>
          </cell>
          <cell r="E9371" t="str">
            <v>Tonnage: tons&lt;2</v>
          </cell>
          <cell r="F9371">
            <v>74.495199999999997</v>
          </cell>
          <cell r="G9371">
            <v>0.40077380000000001</v>
          </cell>
          <cell r="H9371">
            <v>0.46871489999999999</v>
          </cell>
          <cell r="I9371">
            <v>-0.14161850000000001</v>
          </cell>
          <cell r="J9371">
            <v>-5.7949100000000003E-2</v>
          </cell>
          <cell r="K9371">
            <v>0</v>
          </cell>
          <cell r="L9371">
            <v>5.7949100000000003E-2</v>
          </cell>
          <cell r="M9371">
            <v>0.14161850000000001</v>
          </cell>
          <cell r="N9371">
            <v>0.14161850000000001</v>
          </cell>
          <cell r="O9371">
            <v>877</v>
          </cell>
        </row>
        <row r="9372">
          <cell r="A9372" t="str">
            <v>Residential</v>
          </cell>
          <cell r="B9372">
            <v>11</v>
          </cell>
          <cell r="C9372" t="str">
            <v>All</v>
          </cell>
          <cell r="D9372" t="str">
            <v>Switch</v>
          </cell>
          <cell r="E9372" t="str">
            <v>Tonnage: tons&lt;2</v>
          </cell>
          <cell r="F9372">
            <v>79.904899999999998</v>
          </cell>
          <cell r="G9372">
            <v>0.39957029999999999</v>
          </cell>
          <cell r="H9372">
            <v>0.45458359999999998</v>
          </cell>
          <cell r="I9372">
            <v>-0.1392023</v>
          </cell>
          <cell r="J9372">
            <v>-5.6960400000000001E-2</v>
          </cell>
          <cell r="K9372">
            <v>0</v>
          </cell>
          <cell r="L9372">
            <v>5.6960400000000001E-2</v>
          </cell>
          <cell r="M9372">
            <v>0.1392023</v>
          </cell>
          <cell r="N9372">
            <v>0.1392023</v>
          </cell>
          <cell r="O9372">
            <v>877</v>
          </cell>
        </row>
        <row r="9373">
          <cell r="A9373" t="str">
            <v>Residential</v>
          </cell>
          <cell r="B9373">
            <v>12</v>
          </cell>
          <cell r="C9373" t="str">
            <v>All</v>
          </cell>
          <cell r="D9373" t="str">
            <v>Switch</v>
          </cell>
          <cell r="E9373" t="str">
            <v>Tonnage: tons&lt;2</v>
          </cell>
          <cell r="F9373">
            <v>84.639399999999995</v>
          </cell>
          <cell r="G9373">
            <v>0.4317744</v>
          </cell>
          <cell r="H9373">
            <v>0.36876239999999999</v>
          </cell>
          <cell r="I9373">
            <v>-0.14083799999999999</v>
          </cell>
          <cell r="J9373">
            <v>-5.7629800000000002E-2</v>
          </cell>
          <cell r="K9373">
            <v>0</v>
          </cell>
          <cell r="L9373">
            <v>5.7629800000000002E-2</v>
          </cell>
          <cell r="M9373">
            <v>0.14083799999999999</v>
          </cell>
          <cell r="N9373">
            <v>0.14083799999999999</v>
          </cell>
          <cell r="O9373">
            <v>877</v>
          </cell>
        </row>
        <row r="9374">
          <cell r="A9374" t="str">
            <v>Residential</v>
          </cell>
          <cell r="B9374">
            <v>13</v>
          </cell>
          <cell r="C9374" t="str">
            <v>All</v>
          </cell>
          <cell r="D9374" t="str">
            <v>Switch</v>
          </cell>
          <cell r="E9374" t="str">
            <v>Tonnage: tons&lt;2</v>
          </cell>
          <cell r="F9374">
            <v>87.944699999999997</v>
          </cell>
          <cell r="G9374">
            <v>0.45064100000000001</v>
          </cell>
          <cell r="H9374">
            <v>0.52884100000000001</v>
          </cell>
          <cell r="I9374">
            <v>-0.14281279999999999</v>
          </cell>
          <cell r="J9374">
            <v>-5.8437900000000001E-2</v>
          </cell>
          <cell r="K9374">
            <v>0</v>
          </cell>
          <cell r="L9374">
            <v>5.8437900000000001E-2</v>
          </cell>
          <cell r="M9374">
            <v>0.14281279999999999</v>
          </cell>
          <cell r="N9374">
            <v>0.14281279999999999</v>
          </cell>
          <cell r="O9374">
            <v>877</v>
          </cell>
        </row>
        <row r="9375">
          <cell r="A9375" t="str">
            <v>Residential</v>
          </cell>
          <cell r="B9375">
            <v>14</v>
          </cell>
          <cell r="C9375" t="str">
            <v>All</v>
          </cell>
          <cell r="D9375" t="str">
            <v>Switch</v>
          </cell>
          <cell r="E9375" t="str">
            <v>Tonnage: tons&lt;2</v>
          </cell>
          <cell r="F9375">
            <v>91.3767</v>
          </cell>
          <cell r="G9375">
            <v>0.54422570000000003</v>
          </cell>
          <cell r="H9375">
            <v>0.56860790000000005</v>
          </cell>
          <cell r="I9375">
            <v>-0.14178779999999999</v>
          </cell>
          <cell r="J9375">
            <v>-5.8018399999999998E-2</v>
          </cell>
          <cell r="K9375">
            <v>0</v>
          </cell>
          <cell r="L9375">
            <v>5.8018399999999998E-2</v>
          </cell>
          <cell r="M9375">
            <v>0.14178779999999999</v>
          </cell>
          <cell r="N9375">
            <v>0.14178779999999999</v>
          </cell>
          <cell r="O9375">
            <v>877</v>
          </cell>
        </row>
        <row r="9376">
          <cell r="A9376" t="str">
            <v>Residential</v>
          </cell>
          <cell r="B9376">
            <v>15</v>
          </cell>
          <cell r="C9376" t="str">
            <v>All</v>
          </cell>
          <cell r="D9376" t="str">
            <v>Switch</v>
          </cell>
          <cell r="E9376" t="str">
            <v>Tonnage: tons&lt;2</v>
          </cell>
          <cell r="F9376">
            <v>94.243700000000004</v>
          </cell>
          <cell r="G9376">
            <v>0.65271749999999995</v>
          </cell>
          <cell r="H9376">
            <v>0.55813389999999996</v>
          </cell>
          <cell r="I9376">
            <v>-0.14285220000000001</v>
          </cell>
          <cell r="J9376">
            <v>-5.8453999999999999E-2</v>
          </cell>
          <cell r="K9376">
            <v>0</v>
          </cell>
          <cell r="L9376">
            <v>5.8453999999999999E-2</v>
          </cell>
          <cell r="M9376">
            <v>0.14285220000000001</v>
          </cell>
          <cell r="N9376">
            <v>0.14285220000000001</v>
          </cell>
          <cell r="O9376">
            <v>877</v>
          </cell>
        </row>
        <row r="9377">
          <cell r="A9377" t="str">
            <v>Residential</v>
          </cell>
          <cell r="B9377">
            <v>16</v>
          </cell>
          <cell r="C9377" t="str">
            <v>All</v>
          </cell>
          <cell r="D9377" t="str">
            <v>Switch</v>
          </cell>
          <cell r="E9377" t="str">
            <v>Tonnage: tons&lt;2</v>
          </cell>
          <cell r="F9377">
            <v>96.354299999999995</v>
          </cell>
          <cell r="G9377">
            <v>0.7742909</v>
          </cell>
          <cell r="H9377">
            <v>0.62274059999999998</v>
          </cell>
          <cell r="I9377">
            <v>-0.1483324</v>
          </cell>
          <cell r="J9377">
            <v>-6.0696399999999998E-2</v>
          </cell>
          <cell r="K9377">
            <v>0</v>
          </cell>
          <cell r="L9377">
            <v>6.0696399999999998E-2</v>
          </cell>
          <cell r="M9377">
            <v>0.1483324</v>
          </cell>
          <cell r="N9377">
            <v>0.1483324</v>
          </cell>
          <cell r="O9377">
            <v>877</v>
          </cell>
        </row>
        <row r="9378">
          <cell r="A9378" t="str">
            <v>Residential</v>
          </cell>
          <cell r="B9378">
            <v>17</v>
          </cell>
          <cell r="C9378" t="str">
            <v>All</v>
          </cell>
          <cell r="D9378" t="str">
            <v>Switch</v>
          </cell>
          <cell r="E9378" t="str">
            <v>Tonnage: tons&lt;2</v>
          </cell>
          <cell r="F9378">
            <v>97.335099999999997</v>
          </cell>
          <cell r="G9378">
            <v>0.97016659999999999</v>
          </cell>
          <cell r="H9378">
            <v>0.68335239999999997</v>
          </cell>
          <cell r="I9378">
            <v>-0.14847940000000001</v>
          </cell>
          <cell r="J9378">
            <v>-6.0756600000000001E-2</v>
          </cell>
          <cell r="K9378">
            <v>0</v>
          </cell>
          <cell r="L9378">
            <v>6.0756600000000001E-2</v>
          </cell>
          <cell r="M9378">
            <v>0.14847940000000001</v>
          </cell>
          <cell r="N9378">
            <v>0.14847940000000001</v>
          </cell>
          <cell r="O9378">
            <v>877</v>
          </cell>
        </row>
        <row r="9379">
          <cell r="A9379" t="str">
            <v>Residential</v>
          </cell>
          <cell r="B9379">
            <v>18</v>
          </cell>
          <cell r="C9379" t="str">
            <v>All</v>
          </cell>
          <cell r="D9379" t="str">
            <v>Switch</v>
          </cell>
          <cell r="E9379" t="str">
            <v>Tonnage: tons&lt;2</v>
          </cell>
          <cell r="F9379">
            <v>96.838399999999993</v>
          </cell>
          <cell r="G9379">
            <v>0.95019869999999995</v>
          </cell>
          <cell r="H9379">
            <v>0.99782899999999997</v>
          </cell>
          <cell r="I9379">
            <v>-0.1487976</v>
          </cell>
          <cell r="J9379">
            <v>-6.0886799999999998E-2</v>
          </cell>
          <cell r="K9379">
            <v>0</v>
          </cell>
          <cell r="L9379">
            <v>6.0886799999999998E-2</v>
          </cell>
          <cell r="M9379">
            <v>0.1487976</v>
          </cell>
          <cell r="N9379">
            <v>0.1487976</v>
          </cell>
          <cell r="O9379">
            <v>877</v>
          </cell>
        </row>
        <row r="9380">
          <cell r="A9380" t="str">
            <v>Residential</v>
          </cell>
          <cell r="B9380">
            <v>19</v>
          </cell>
          <cell r="C9380" t="str">
            <v>All</v>
          </cell>
          <cell r="D9380" t="str">
            <v>Switch</v>
          </cell>
          <cell r="E9380" t="str">
            <v>Tonnage: tons&lt;2</v>
          </cell>
          <cell r="F9380">
            <v>94.640500000000003</v>
          </cell>
          <cell r="G9380">
            <v>1.0791980000000001</v>
          </cell>
          <cell r="H9380">
            <v>1.22594</v>
          </cell>
          <cell r="I9380">
            <v>-0.1525318</v>
          </cell>
          <cell r="J9380">
            <v>-6.2414799999999999E-2</v>
          </cell>
          <cell r="K9380">
            <v>0</v>
          </cell>
          <cell r="L9380">
            <v>6.2414799999999999E-2</v>
          </cell>
          <cell r="M9380">
            <v>0.1525318</v>
          </cell>
          <cell r="N9380">
            <v>0.1525318</v>
          </cell>
          <cell r="O9380">
            <v>877</v>
          </cell>
        </row>
        <row r="9381">
          <cell r="A9381" t="str">
            <v>Residential</v>
          </cell>
          <cell r="B9381">
            <v>20</v>
          </cell>
          <cell r="C9381" t="str">
            <v>All</v>
          </cell>
          <cell r="D9381" t="str">
            <v>Switch</v>
          </cell>
          <cell r="E9381" t="str">
            <v>Tonnage: tons&lt;2</v>
          </cell>
          <cell r="F9381">
            <v>90.397099999999995</v>
          </cell>
          <cell r="G9381">
            <v>1.043342</v>
          </cell>
          <cell r="H9381">
            <v>1.0461499999999999</v>
          </cell>
          <cell r="I9381">
            <v>-0.1596562</v>
          </cell>
          <cell r="J9381">
            <v>-6.5329999999999999E-2</v>
          </cell>
          <cell r="K9381">
            <v>0</v>
          </cell>
          <cell r="L9381">
            <v>6.5329999999999999E-2</v>
          </cell>
          <cell r="M9381">
            <v>0.1596562</v>
          </cell>
          <cell r="N9381">
            <v>0.1596562</v>
          </cell>
          <cell r="O9381">
            <v>877</v>
          </cell>
        </row>
        <row r="9382">
          <cell r="A9382" t="str">
            <v>Residential</v>
          </cell>
          <cell r="B9382">
            <v>21</v>
          </cell>
          <cell r="C9382" t="str">
            <v>All</v>
          </cell>
          <cell r="D9382" t="str">
            <v>Switch</v>
          </cell>
          <cell r="E9382" t="str">
            <v>Tonnage: tons&lt;2</v>
          </cell>
          <cell r="F9382">
            <v>85.556100000000001</v>
          </cell>
          <cell r="G9382">
            <v>1.1036999999999999</v>
          </cell>
          <cell r="H9382">
            <v>1.39805</v>
          </cell>
          <cell r="I9382">
            <v>-0.15605089999999999</v>
          </cell>
          <cell r="J9382">
            <v>-6.3854800000000003E-2</v>
          </cell>
          <cell r="K9382">
            <v>0</v>
          </cell>
          <cell r="L9382">
            <v>6.3854800000000003E-2</v>
          </cell>
          <cell r="M9382">
            <v>0.15605089999999999</v>
          </cell>
          <cell r="N9382">
            <v>0.15605089999999999</v>
          </cell>
          <cell r="O9382">
            <v>877</v>
          </cell>
        </row>
        <row r="9383">
          <cell r="A9383" t="str">
            <v>Residential</v>
          </cell>
          <cell r="B9383">
            <v>22</v>
          </cell>
          <cell r="C9383" t="str">
            <v>All</v>
          </cell>
          <cell r="D9383" t="str">
            <v>Switch</v>
          </cell>
          <cell r="E9383" t="str">
            <v>Tonnage: tons&lt;2</v>
          </cell>
          <cell r="F9383">
            <v>82.491200000000006</v>
          </cell>
          <cell r="G9383">
            <v>0.82824050000000005</v>
          </cell>
          <cell r="H9383">
            <v>1.045536</v>
          </cell>
          <cell r="I9383">
            <v>-0.15550149999999999</v>
          </cell>
          <cell r="J9383">
            <v>-6.3630000000000006E-2</v>
          </cell>
          <cell r="K9383">
            <v>0</v>
          </cell>
          <cell r="L9383">
            <v>6.3630000000000006E-2</v>
          </cell>
          <cell r="M9383">
            <v>0.15550149999999999</v>
          </cell>
          <cell r="N9383">
            <v>0.15550149999999999</v>
          </cell>
          <cell r="O9383">
            <v>877</v>
          </cell>
        </row>
        <row r="9384">
          <cell r="A9384" t="str">
            <v>Residential</v>
          </cell>
          <cell r="B9384">
            <v>23</v>
          </cell>
          <cell r="C9384" t="str">
            <v>All</v>
          </cell>
          <cell r="D9384" t="str">
            <v>Switch</v>
          </cell>
          <cell r="E9384" t="str">
            <v>Tonnage: tons&lt;2</v>
          </cell>
          <cell r="F9384">
            <v>78.974500000000006</v>
          </cell>
          <cell r="G9384">
            <v>0.75422469999999997</v>
          </cell>
          <cell r="H9384">
            <v>0.88781770000000004</v>
          </cell>
          <cell r="I9384">
            <v>-0.14719969999999999</v>
          </cell>
          <cell r="J9384">
            <v>-6.0232899999999999E-2</v>
          </cell>
          <cell r="K9384">
            <v>0</v>
          </cell>
          <cell r="L9384">
            <v>6.0232899999999999E-2</v>
          </cell>
          <cell r="M9384">
            <v>0.14719969999999999</v>
          </cell>
          <cell r="N9384">
            <v>0.14719969999999999</v>
          </cell>
          <cell r="O9384">
            <v>877</v>
          </cell>
        </row>
        <row r="9385">
          <cell r="A9385" t="str">
            <v>Residential</v>
          </cell>
          <cell r="B9385">
            <v>24</v>
          </cell>
          <cell r="C9385" t="str">
            <v>All</v>
          </cell>
          <cell r="D9385" t="str">
            <v>Switch</v>
          </cell>
          <cell r="E9385" t="str">
            <v>Tonnage: tons&lt;2</v>
          </cell>
          <cell r="F9385">
            <v>76.561999999999998</v>
          </cell>
          <cell r="G9385">
            <v>0.63650839999999997</v>
          </cell>
          <cell r="H9385">
            <v>0.77092400000000005</v>
          </cell>
          <cell r="I9385">
            <v>-0.14178550000000001</v>
          </cell>
          <cell r="J9385">
            <v>-5.80175E-2</v>
          </cell>
          <cell r="K9385">
            <v>0</v>
          </cell>
          <cell r="L9385">
            <v>5.80175E-2</v>
          </cell>
          <cell r="M9385">
            <v>0.14178550000000001</v>
          </cell>
          <cell r="N9385">
            <v>0.14178550000000001</v>
          </cell>
          <cell r="O9385">
            <v>877</v>
          </cell>
        </row>
        <row r="9386">
          <cell r="A9386" t="str">
            <v>Residential</v>
          </cell>
          <cell r="B9386">
            <v>1</v>
          </cell>
          <cell r="C9386" t="str">
            <v>All</v>
          </cell>
          <cell r="D9386" t="str">
            <v>Switch</v>
          </cell>
          <cell r="E9386" t="str">
            <v>Usage: 10000&lt;Annual kwh&lt;20000</v>
          </cell>
          <cell r="F9386">
            <v>68.175899999999999</v>
          </cell>
          <cell r="G9386">
            <v>0.55950149999999998</v>
          </cell>
          <cell r="H9386">
            <v>0.61070139999999995</v>
          </cell>
          <cell r="I9386">
            <v>-3.1597399999999998E-2</v>
          </cell>
          <cell r="J9386">
            <v>-1.2929400000000001E-2</v>
          </cell>
          <cell r="K9386">
            <v>0</v>
          </cell>
          <cell r="L9386">
            <v>1.2929400000000001E-2</v>
          </cell>
          <cell r="M9386">
            <v>3.1597399999999998E-2</v>
          </cell>
          <cell r="N9386">
            <v>3.1597399999999998E-2</v>
          </cell>
          <cell r="O9386">
            <v>23677</v>
          </cell>
        </row>
        <row r="9387">
          <cell r="A9387" t="str">
            <v>Residential</v>
          </cell>
          <cell r="B9387">
            <v>2</v>
          </cell>
          <cell r="C9387" t="str">
            <v>All</v>
          </cell>
          <cell r="D9387" t="str">
            <v>Switch</v>
          </cell>
          <cell r="E9387" t="str">
            <v>Usage: 10000&lt;Annual kwh&lt;20000</v>
          </cell>
          <cell r="F9387">
            <v>66.429299999999998</v>
          </cell>
          <cell r="G9387">
            <v>0.49938490000000002</v>
          </cell>
          <cell r="H9387">
            <v>0.52874469999999996</v>
          </cell>
          <cell r="I9387">
            <v>-3.1272599999999998E-2</v>
          </cell>
          <cell r="J9387">
            <v>-1.2796500000000001E-2</v>
          </cell>
          <cell r="K9387">
            <v>0</v>
          </cell>
          <cell r="L9387">
            <v>1.2796500000000001E-2</v>
          </cell>
          <cell r="M9387">
            <v>3.1272599999999998E-2</v>
          </cell>
          <cell r="N9387">
            <v>3.1272599999999998E-2</v>
          </cell>
          <cell r="O9387">
            <v>23677</v>
          </cell>
        </row>
        <row r="9388">
          <cell r="A9388" t="str">
            <v>Residential</v>
          </cell>
          <cell r="B9388">
            <v>3</v>
          </cell>
          <cell r="C9388" t="str">
            <v>All</v>
          </cell>
          <cell r="D9388" t="str">
            <v>Switch</v>
          </cell>
          <cell r="E9388" t="str">
            <v>Usage: 10000&lt;Annual kwh&lt;20000</v>
          </cell>
          <cell r="F9388">
            <v>65.061899999999994</v>
          </cell>
          <cell r="G9388">
            <v>0.47139589999999998</v>
          </cell>
          <cell r="H9388">
            <v>0.49457089999999998</v>
          </cell>
          <cell r="I9388">
            <v>-3.10146E-2</v>
          </cell>
          <cell r="J9388">
            <v>-1.26909E-2</v>
          </cell>
          <cell r="K9388">
            <v>0</v>
          </cell>
          <cell r="L9388">
            <v>1.26909E-2</v>
          </cell>
          <cell r="M9388">
            <v>3.10146E-2</v>
          </cell>
          <cell r="N9388">
            <v>3.10146E-2</v>
          </cell>
          <cell r="O9388">
            <v>23677</v>
          </cell>
        </row>
        <row r="9389">
          <cell r="A9389" t="str">
            <v>Residential</v>
          </cell>
          <cell r="B9389">
            <v>4</v>
          </cell>
          <cell r="C9389" t="str">
            <v>All</v>
          </cell>
          <cell r="D9389" t="str">
            <v>Switch</v>
          </cell>
          <cell r="E9389" t="str">
            <v>Usage: 10000&lt;Annual kwh&lt;20000</v>
          </cell>
          <cell r="F9389">
            <v>64.091499999999996</v>
          </cell>
          <cell r="G9389">
            <v>0.4520325</v>
          </cell>
          <cell r="H9389">
            <v>0.46994399999999997</v>
          </cell>
          <cell r="I9389">
            <v>-3.08989E-2</v>
          </cell>
          <cell r="J9389">
            <v>-1.26436E-2</v>
          </cell>
          <cell r="K9389">
            <v>0</v>
          </cell>
          <cell r="L9389">
            <v>1.26436E-2</v>
          </cell>
          <cell r="M9389">
            <v>3.08989E-2</v>
          </cell>
          <cell r="N9389">
            <v>3.08989E-2</v>
          </cell>
          <cell r="O9389">
            <v>23677</v>
          </cell>
        </row>
        <row r="9390">
          <cell r="A9390" t="str">
            <v>Residential</v>
          </cell>
          <cell r="B9390">
            <v>5</v>
          </cell>
          <cell r="C9390" t="str">
            <v>All</v>
          </cell>
          <cell r="D9390" t="str">
            <v>Switch</v>
          </cell>
          <cell r="E9390" t="str">
            <v>Usage: 10000&lt;Annual kwh&lt;20000</v>
          </cell>
          <cell r="F9390">
            <v>63.4392</v>
          </cell>
          <cell r="G9390">
            <v>0.4415637</v>
          </cell>
          <cell r="H9390">
            <v>0.47283049999999999</v>
          </cell>
          <cell r="I9390">
            <v>-3.0871300000000001E-2</v>
          </cell>
          <cell r="J9390">
            <v>-1.2632300000000001E-2</v>
          </cell>
          <cell r="K9390">
            <v>0</v>
          </cell>
          <cell r="L9390">
            <v>1.2632300000000001E-2</v>
          </cell>
          <cell r="M9390">
            <v>3.0871300000000001E-2</v>
          </cell>
          <cell r="N9390">
            <v>3.0871300000000001E-2</v>
          </cell>
          <cell r="O9390">
            <v>23677</v>
          </cell>
        </row>
        <row r="9391">
          <cell r="A9391" t="str">
            <v>Residential</v>
          </cell>
          <cell r="B9391">
            <v>6</v>
          </cell>
          <cell r="C9391" t="str">
            <v>All</v>
          </cell>
          <cell r="D9391" t="str">
            <v>Switch</v>
          </cell>
          <cell r="E9391" t="str">
            <v>Usage: 10000&lt;Annual kwh&lt;20000</v>
          </cell>
          <cell r="F9391">
            <v>62.959600000000002</v>
          </cell>
          <cell r="G9391">
            <v>0.48469410000000002</v>
          </cell>
          <cell r="H9391">
            <v>0.53163539999999998</v>
          </cell>
          <cell r="I9391">
            <v>-3.0893500000000001E-2</v>
          </cell>
          <cell r="J9391">
            <v>-1.2641400000000001E-2</v>
          </cell>
          <cell r="K9391">
            <v>0</v>
          </cell>
          <cell r="L9391">
            <v>1.2641400000000001E-2</v>
          </cell>
          <cell r="M9391">
            <v>3.0893500000000001E-2</v>
          </cell>
          <cell r="N9391">
            <v>3.0893500000000001E-2</v>
          </cell>
          <cell r="O9391">
            <v>23677</v>
          </cell>
        </row>
        <row r="9392">
          <cell r="A9392" t="str">
            <v>Residential</v>
          </cell>
          <cell r="B9392">
            <v>7</v>
          </cell>
          <cell r="C9392" t="str">
            <v>All</v>
          </cell>
          <cell r="D9392" t="str">
            <v>Switch</v>
          </cell>
          <cell r="E9392" t="str">
            <v>Usage: 10000&lt;Annual kwh&lt;20000</v>
          </cell>
          <cell r="F9392">
            <v>62.098599999999998</v>
          </cell>
          <cell r="G9392">
            <v>0.58115510000000004</v>
          </cell>
          <cell r="H9392">
            <v>0.63900259999999998</v>
          </cell>
          <cell r="I9392">
            <v>-3.1083199999999998E-2</v>
          </cell>
          <cell r="J9392">
            <v>-1.2718999999999999E-2</v>
          </cell>
          <cell r="K9392">
            <v>0</v>
          </cell>
          <cell r="L9392">
            <v>1.2718999999999999E-2</v>
          </cell>
          <cell r="M9392">
            <v>3.1083199999999998E-2</v>
          </cell>
          <cell r="N9392">
            <v>3.1083199999999998E-2</v>
          </cell>
          <cell r="O9392">
            <v>23677</v>
          </cell>
        </row>
        <row r="9393">
          <cell r="A9393" t="str">
            <v>Residential</v>
          </cell>
          <cell r="B9393">
            <v>8</v>
          </cell>
          <cell r="C9393" t="str">
            <v>All</v>
          </cell>
          <cell r="D9393" t="str">
            <v>Switch</v>
          </cell>
          <cell r="E9393" t="str">
            <v>Usage: 10000&lt;Annual kwh&lt;20000</v>
          </cell>
          <cell r="F9393">
            <v>63.2136</v>
          </cell>
          <cell r="G9393">
            <v>0.64586220000000005</v>
          </cell>
          <cell r="H9393">
            <v>0.72416999999999998</v>
          </cell>
          <cell r="I9393">
            <v>-3.1381800000000001E-2</v>
          </cell>
          <cell r="J9393">
            <v>-1.2841200000000001E-2</v>
          </cell>
          <cell r="K9393">
            <v>0</v>
          </cell>
          <cell r="L9393">
            <v>1.2841200000000001E-2</v>
          </cell>
          <cell r="M9393">
            <v>3.1381800000000001E-2</v>
          </cell>
          <cell r="N9393">
            <v>3.1381800000000001E-2</v>
          </cell>
          <cell r="O9393">
            <v>23677</v>
          </cell>
        </row>
        <row r="9394">
          <cell r="A9394" t="str">
            <v>Residential</v>
          </cell>
          <cell r="B9394">
            <v>9</v>
          </cell>
          <cell r="C9394" t="str">
            <v>All</v>
          </cell>
          <cell r="D9394" t="str">
            <v>Switch</v>
          </cell>
          <cell r="E9394" t="str">
            <v>Usage: 10000&lt;Annual kwh&lt;20000</v>
          </cell>
          <cell r="F9394">
            <v>67.5488</v>
          </cell>
          <cell r="G9394">
            <v>0.61533079999999996</v>
          </cell>
          <cell r="H9394">
            <v>0.66816699999999996</v>
          </cell>
          <cell r="I9394">
            <v>-3.1802200000000003E-2</v>
          </cell>
          <cell r="J9394">
            <v>-1.3013200000000001E-2</v>
          </cell>
          <cell r="K9394">
            <v>0</v>
          </cell>
          <cell r="L9394">
            <v>1.3013200000000001E-2</v>
          </cell>
          <cell r="M9394">
            <v>3.1802200000000003E-2</v>
          </cell>
          <cell r="N9394">
            <v>3.1802200000000003E-2</v>
          </cell>
          <cell r="O9394">
            <v>23677</v>
          </cell>
        </row>
        <row r="9395">
          <cell r="A9395" t="str">
            <v>Residential</v>
          </cell>
          <cell r="B9395">
            <v>10</v>
          </cell>
          <cell r="C9395" t="str">
            <v>All</v>
          </cell>
          <cell r="D9395" t="str">
            <v>Switch</v>
          </cell>
          <cell r="E9395" t="str">
            <v>Usage: 10000&lt;Annual kwh&lt;20000</v>
          </cell>
          <cell r="F9395">
            <v>72.239000000000004</v>
          </cell>
          <cell r="G9395">
            <v>0.60568409999999995</v>
          </cell>
          <cell r="H9395">
            <v>0.67479960000000005</v>
          </cell>
          <cell r="I9395">
            <v>-3.3615600000000002E-2</v>
          </cell>
          <cell r="J9395">
            <v>-1.37552E-2</v>
          </cell>
          <cell r="K9395">
            <v>0</v>
          </cell>
          <cell r="L9395">
            <v>1.37552E-2</v>
          </cell>
          <cell r="M9395">
            <v>3.3615600000000002E-2</v>
          </cell>
          <cell r="N9395">
            <v>3.3615600000000002E-2</v>
          </cell>
          <cell r="O9395">
            <v>23677</v>
          </cell>
        </row>
        <row r="9396">
          <cell r="A9396" t="str">
            <v>Residential</v>
          </cell>
          <cell r="B9396">
            <v>11</v>
          </cell>
          <cell r="C9396" t="str">
            <v>All</v>
          </cell>
          <cell r="D9396" t="str">
            <v>Switch</v>
          </cell>
          <cell r="E9396" t="str">
            <v>Usage: 10000&lt;Annual kwh&lt;20000</v>
          </cell>
          <cell r="F9396">
            <v>77.287700000000001</v>
          </cell>
          <cell r="G9396">
            <v>0.6301968</v>
          </cell>
          <cell r="H9396">
            <v>0.69708380000000003</v>
          </cell>
          <cell r="I9396">
            <v>-3.5158000000000002E-2</v>
          </cell>
          <cell r="J9396">
            <v>-1.4386400000000001E-2</v>
          </cell>
          <cell r="K9396">
            <v>0</v>
          </cell>
          <cell r="L9396">
            <v>1.4386400000000001E-2</v>
          </cell>
          <cell r="M9396">
            <v>3.5158000000000002E-2</v>
          </cell>
          <cell r="N9396">
            <v>3.5158000000000002E-2</v>
          </cell>
          <cell r="O9396">
            <v>23677</v>
          </cell>
        </row>
        <row r="9397">
          <cell r="A9397" t="str">
            <v>Residential</v>
          </cell>
          <cell r="B9397">
            <v>12</v>
          </cell>
          <cell r="C9397" t="str">
            <v>All</v>
          </cell>
          <cell r="D9397" t="str">
            <v>Switch</v>
          </cell>
          <cell r="E9397" t="str">
            <v>Usage: 10000&lt;Annual kwh&lt;20000</v>
          </cell>
          <cell r="F9397">
            <v>81.761099999999999</v>
          </cell>
          <cell r="G9397">
            <v>0.72143950000000001</v>
          </cell>
          <cell r="H9397">
            <v>0.685867</v>
          </cell>
          <cell r="I9397">
            <v>-3.3218999999999999E-2</v>
          </cell>
          <cell r="J9397">
            <v>-1.35929E-2</v>
          </cell>
          <cell r="K9397">
            <v>0</v>
          </cell>
          <cell r="L9397">
            <v>1.35929E-2</v>
          </cell>
          <cell r="M9397">
            <v>3.3218999999999999E-2</v>
          </cell>
          <cell r="N9397">
            <v>3.3218999999999999E-2</v>
          </cell>
          <cell r="O9397">
            <v>23677</v>
          </cell>
        </row>
        <row r="9398">
          <cell r="A9398" t="str">
            <v>Residential</v>
          </cell>
          <cell r="B9398">
            <v>13</v>
          </cell>
          <cell r="C9398" t="str">
            <v>All</v>
          </cell>
          <cell r="D9398" t="str">
            <v>Switch</v>
          </cell>
          <cell r="E9398" t="str">
            <v>Usage: 10000&lt;Annual kwh&lt;20000</v>
          </cell>
          <cell r="F9398">
            <v>85.260300000000001</v>
          </cell>
          <cell r="G9398">
            <v>0.83513510000000002</v>
          </cell>
          <cell r="H9398">
            <v>0.78974259999999996</v>
          </cell>
          <cell r="I9398">
            <v>-3.4517300000000001E-2</v>
          </cell>
          <cell r="J9398">
            <v>-1.41242E-2</v>
          </cell>
          <cell r="K9398">
            <v>0</v>
          </cell>
          <cell r="L9398">
            <v>1.41242E-2</v>
          </cell>
          <cell r="M9398">
            <v>3.4517300000000001E-2</v>
          </cell>
          <cell r="N9398">
            <v>3.4517300000000001E-2</v>
          </cell>
          <cell r="O9398">
            <v>23677</v>
          </cell>
        </row>
        <row r="9399">
          <cell r="A9399" t="str">
            <v>Residential</v>
          </cell>
          <cell r="B9399">
            <v>14</v>
          </cell>
          <cell r="C9399" t="str">
            <v>All</v>
          </cell>
          <cell r="D9399" t="str">
            <v>Switch</v>
          </cell>
          <cell r="E9399" t="str">
            <v>Usage: 10000&lt;Annual kwh&lt;20000</v>
          </cell>
          <cell r="F9399">
            <v>88.308000000000007</v>
          </cell>
          <cell r="G9399">
            <v>0.96952939999999999</v>
          </cell>
          <cell r="H9399">
            <v>0.96239050000000004</v>
          </cell>
          <cell r="I9399">
            <v>-4.0271700000000001E-2</v>
          </cell>
          <cell r="J9399">
            <v>-1.6478799999999998E-2</v>
          </cell>
          <cell r="K9399">
            <v>0</v>
          </cell>
          <cell r="L9399">
            <v>1.6478799999999998E-2</v>
          </cell>
          <cell r="M9399">
            <v>4.0271700000000001E-2</v>
          </cell>
          <cell r="N9399">
            <v>4.0271700000000001E-2</v>
          </cell>
          <cell r="O9399">
            <v>23677</v>
          </cell>
        </row>
        <row r="9400">
          <cell r="A9400" t="str">
            <v>Residential</v>
          </cell>
          <cell r="B9400">
            <v>15</v>
          </cell>
          <cell r="C9400" t="str">
            <v>All</v>
          </cell>
          <cell r="D9400" t="str">
            <v>Switch</v>
          </cell>
          <cell r="E9400" t="str">
            <v>Usage: 10000&lt;Annual kwh&lt;20000</v>
          </cell>
          <cell r="F9400">
            <v>91.248900000000006</v>
          </cell>
          <cell r="G9400">
            <v>1.152552</v>
          </cell>
          <cell r="H9400">
            <v>1.1737679999999999</v>
          </cell>
          <cell r="I9400">
            <v>-4.3196699999999998E-2</v>
          </cell>
          <cell r="J9400">
            <v>-1.7675699999999999E-2</v>
          </cell>
          <cell r="K9400">
            <v>0</v>
          </cell>
          <cell r="L9400">
            <v>1.7675699999999999E-2</v>
          </cell>
          <cell r="M9400">
            <v>4.3196699999999998E-2</v>
          </cell>
          <cell r="N9400">
            <v>4.3196699999999998E-2</v>
          </cell>
          <cell r="O9400">
            <v>23677</v>
          </cell>
        </row>
        <row r="9401">
          <cell r="A9401" t="str">
            <v>Residential</v>
          </cell>
          <cell r="B9401">
            <v>16</v>
          </cell>
          <cell r="C9401" t="str">
            <v>All</v>
          </cell>
          <cell r="D9401" t="str">
            <v>Switch</v>
          </cell>
          <cell r="E9401" t="str">
            <v>Usage: 10000&lt;Annual kwh&lt;20000</v>
          </cell>
          <cell r="F9401">
            <v>93.211299999999994</v>
          </cell>
          <cell r="G9401">
            <v>1.3977299999999999</v>
          </cell>
          <cell r="H9401">
            <v>1.2915650000000001</v>
          </cell>
          <cell r="I9401">
            <v>-4.3137000000000002E-2</v>
          </cell>
          <cell r="J9401">
            <v>-1.7651300000000002E-2</v>
          </cell>
          <cell r="K9401">
            <v>0</v>
          </cell>
          <cell r="L9401">
            <v>1.7651300000000002E-2</v>
          </cell>
          <cell r="M9401">
            <v>4.3137000000000002E-2</v>
          </cell>
          <cell r="N9401">
            <v>4.3137000000000002E-2</v>
          </cell>
          <cell r="O9401">
            <v>23677</v>
          </cell>
        </row>
        <row r="9402">
          <cell r="A9402" t="str">
            <v>Residential</v>
          </cell>
          <cell r="B9402">
            <v>17</v>
          </cell>
          <cell r="C9402" t="str">
            <v>All</v>
          </cell>
          <cell r="D9402" t="str">
            <v>Switch</v>
          </cell>
          <cell r="E9402" t="str">
            <v>Usage: 10000&lt;Annual kwh&lt;20000</v>
          </cell>
          <cell r="F9402">
            <v>94.1524</v>
          </cell>
          <cell r="G9402">
            <v>1.606106</v>
          </cell>
          <cell r="H9402">
            <v>1.371923</v>
          </cell>
          <cell r="I9402">
            <v>-4.0875000000000002E-2</v>
          </cell>
          <cell r="J9402">
            <v>-1.67257E-2</v>
          </cell>
          <cell r="K9402">
            <v>0</v>
          </cell>
          <cell r="L9402">
            <v>1.67257E-2</v>
          </cell>
          <cell r="M9402">
            <v>4.0875000000000002E-2</v>
          </cell>
          <cell r="N9402">
            <v>4.0875000000000002E-2</v>
          </cell>
          <cell r="O9402">
            <v>23677</v>
          </cell>
        </row>
        <row r="9403">
          <cell r="A9403" t="str">
            <v>Residential</v>
          </cell>
          <cell r="B9403">
            <v>18</v>
          </cell>
          <cell r="C9403" t="str">
            <v>All</v>
          </cell>
          <cell r="D9403" t="str">
            <v>Switch</v>
          </cell>
          <cell r="E9403" t="str">
            <v>Usage: 10000&lt;Annual kwh&lt;20000</v>
          </cell>
          <cell r="F9403">
            <v>93.088300000000004</v>
          </cell>
          <cell r="G9403">
            <v>1.7480389999999999</v>
          </cell>
          <cell r="H9403">
            <v>1.5874699999999999</v>
          </cell>
          <cell r="I9403">
            <v>-4.5686200000000003E-2</v>
          </cell>
          <cell r="J9403">
            <v>-1.86944E-2</v>
          </cell>
          <cell r="K9403">
            <v>0</v>
          </cell>
          <cell r="L9403">
            <v>1.86944E-2</v>
          </cell>
          <cell r="M9403">
            <v>4.5686200000000003E-2</v>
          </cell>
          <cell r="N9403">
            <v>4.5686200000000003E-2</v>
          </cell>
          <cell r="O9403">
            <v>23677</v>
          </cell>
        </row>
        <row r="9404">
          <cell r="A9404" t="str">
            <v>Residential</v>
          </cell>
          <cell r="B9404">
            <v>19</v>
          </cell>
          <cell r="C9404" t="str">
            <v>All</v>
          </cell>
          <cell r="D9404" t="str">
            <v>Switch</v>
          </cell>
          <cell r="E9404" t="str">
            <v>Usage: 10000&lt;Annual kwh&lt;20000</v>
          </cell>
          <cell r="F9404">
            <v>90.698400000000007</v>
          </cell>
          <cell r="G9404">
            <v>1.731517</v>
          </cell>
          <cell r="H9404">
            <v>1.6558269999999999</v>
          </cell>
          <cell r="I9404">
            <v>-4.72833E-2</v>
          </cell>
          <cell r="J9404">
            <v>-1.9347900000000001E-2</v>
          </cell>
          <cell r="K9404">
            <v>0</v>
          </cell>
          <cell r="L9404">
            <v>1.9347900000000001E-2</v>
          </cell>
          <cell r="M9404">
            <v>4.72833E-2</v>
          </cell>
          <cell r="N9404">
            <v>4.72833E-2</v>
          </cell>
          <cell r="O9404">
            <v>23677</v>
          </cell>
        </row>
        <row r="9405">
          <cell r="A9405" t="str">
            <v>Residential</v>
          </cell>
          <cell r="B9405">
            <v>20</v>
          </cell>
          <cell r="C9405" t="str">
            <v>All</v>
          </cell>
          <cell r="D9405" t="str">
            <v>Switch</v>
          </cell>
          <cell r="E9405" t="str">
            <v>Usage: 10000&lt;Annual kwh&lt;20000</v>
          </cell>
          <cell r="F9405">
            <v>86.275899999999993</v>
          </cell>
          <cell r="G9405">
            <v>1.6257900000000001</v>
          </cell>
          <cell r="H9405">
            <v>2.038986</v>
          </cell>
          <cell r="I9405">
            <v>-3.8766299999999997E-2</v>
          </cell>
          <cell r="J9405">
            <v>-1.58628E-2</v>
          </cell>
          <cell r="K9405">
            <v>0</v>
          </cell>
          <cell r="L9405">
            <v>1.58628E-2</v>
          </cell>
          <cell r="M9405">
            <v>3.8766299999999997E-2</v>
          </cell>
          <cell r="N9405">
            <v>3.8766299999999997E-2</v>
          </cell>
          <cell r="O9405">
            <v>23677</v>
          </cell>
        </row>
        <row r="9406">
          <cell r="A9406" t="str">
            <v>Residential</v>
          </cell>
          <cell r="B9406">
            <v>21</v>
          </cell>
          <cell r="C9406" t="str">
            <v>All</v>
          </cell>
          <cell r="D9406" t="str">
            <v>Switch</v>
          </cell>
          <cell r="E9406" t="str">
            <v>Usage: 10000&lt;Annual kwh&lt;20000</v>
          </cell>
          <cell r="F9406">
            <v>81.733900000000006</v>
          </cell>
          <cell r="G9406">
            <v>1.4872209999999999</v>
          </cell>
          <cell r="H9406">
            <v>1.880852</v>
          </cell>
          <cell r="I9406">
            <v>-3.6549499999999999E-2</v>
          </cell>
          <cell r="J9406">
            <v>-1.49558E-2</v>
          </cell>
          <cell r="K9406">
            <v>0</v>
          </cell>
          <cell r="L9406">
            <v>1.49558E-2</v>
          </cell>
          <cell r="M9406">
            <v>3.6549499999999999E-2</v>
          </cell>
          <cell r="N9406">
            <v>3.6549499999999999E-2</v>
          </cell>
          <cell r="O9406">
            <v>23677</v>
          </cell>
        </row>
        <row r="9407">
          <cell r="A9407" t="str">
            <v>Residential</v>
          </cell>
          <cell r="B9407">
            <v>22</v>
          </cell>
          <cell r="C9407" t="str">
            <v>All</v>
          </cell>
          <cell r="D9407" t="str">
            <v>Switch</v>
          </cell>
          <cell r="E9407" t="str">
            <v>Usage: 10000&lt;Annual kwh&lt;20000</v>
          </cell>
          <cell r="F9407">
            <v>78.990399999999994</v>
          </cell>
          <cell r="G9407">
            <v>1.2900929999999999</v>
          </cell>
          <cell r="H9407">
            <v>1.524119</v>
          </cell>
          <cell r="I9407">
            <v>-3.60264E-2</v>
          </cell>
          <cell r="J9407">
            <v>-1.47417E-2</v>
          </cell>
          <cell r="K9407">
            <v>0</v>
          </cell>
          <cell r="L9407">
            <v>1.47417E-2</v>
          </cell>
          <cell r="M9407">
            <v>3.60264E-2</v>
          </cell>
          <cell r="N9407">
            <v>3.60264E-2</v>
          </cell>
          <cell r="O9407">
            <v>23677</v>
          </cell>
        </row>
        <row r="9408">
          <cell r="A9408" t="str">
            <v>Residential</v>
          </cell>
          <cell r="B9408">
            <v>23</v>
          </cell>
          <cell r="C9408" t="str">
            <v>All</v>
          </cell>
          <cell r="D9408" t="str">
            <v>Switch</v>
          </cell>
          <cell r="E9408" t="str">
            <v>Usage: 10000&lt;Annual kwh&lt;20000</v>
          </cell>
          <cell r="F9408">
            <v>76.446899999999999</v>
          </cell>
          <cell r="G9408">
            <v>1.007484</v>
          </cell>
          <cell r="H9408">
            <v>1.158601</v>
          </cell>
          <cell r="I9408">
            <v>-3.4803899999999999E-2</v>
          </cell>
          <cell r="J9408">
            <v>-1.4241500000000001E-2</v>
          </cell>
          <cell r="K9408">
            <v>0</v>
          </cell>
          <cell r="L9408">
            <v>1.4241500000000001E-2</v>
          </cell>
          <cell r="M9408">
            <v>3.4803899999999999E-2</v>
          </cell>
          <cell r="N9408">
            <v>3.4803899999999999E-2</v>
          </cell>
          <cell r="O9408">
            <v>23677</v>
          </cell>
        </row>
        <row r="9409">
          <cell r="A9409" t="str">
            <v>Residential</v>
          </cell>
          <cell r="B9409">
            <v>24</v>
          </cell>
          <cell r="C9409" t="str">
            <v>All</v>
          </cell>
          <cell r="D9409" t="str">
            <v>Switch</v>
          </cell>
          <cell r="E9409" t="str">
            <v>Usage: 10000&lt;Annual kwh&lt;20000</v>
          </cell>
          <cell r="F9409">
            <v>74.751599999999996</v>
          </cell>
          <cell r="G9409">
            <v>0.74405169999999998</v>
          </cell>
          <cell r="H9409">
            <v>0.8717722</v>
          </cell>
          <cell r="I9409">
            <v>-3.3837600000000002E-2</v>
          </cell>
          <cell r="J9409">
            <v>-1.38461E-2</v>
          </cell>
          <cell r="K9409">
            <v>0</v>
          </cell>
          <cell r="L9409">
            <v>1.38461E-2</v>
          </cell>
          <cell r="M9409">
            <v>3.3837600000000002E-2</v>
          </cell>
          <cell r="N9409">
            <v>3.3837600000000002E-2</v>
          </cell>
          <cell r="O9409">
            <v>23677</v>
          </cell>
        </row>
        <row r="9410">
          <cell r="A9410" t="str">
            <v>Residential</v>
          </cell>
          <cell r="B9410">
            <v>1</v>
          </cell>
          <cell r="C9410" t="str">
            <v>All</v>
          </cell>
          <cell r="D9410" t="str">
            <v>Switch</v>
          </cell>
          <cell r="E9410" t="str">
            <v>Usage: 20000&lt;Annual kwh&lt;30000</v>
          </cell>
          <cell r="F9410">
            <v>69.466700000000003</v>
          </cell>
          <cell r="G9410">
            <v>0.64997990000000005</v>
          </cell>
          <cell r="H9410">
            <v>0.71030720000000003</v>
          </cell>
          <cell r="I9410">
            <v>-4.4663000000000001E-2</v>
          </cell>
          <cell r="J9410">
            <v>-1.8275699999999999E-2</v>
          </cell>
          <cell r="K9410">
            <v>0</v>
          </cell>
          <cell r="L9410">
            <v>1.8275699999999999E-2</v>
          </cell>
          <cell r="M9410">
            <v>4.4663000000000001E-2</v>
          </cell>
          <cell r="N9410">
            <v>4.4663000000000001E-2</v>
          </cell>
          <cell r="O9410">
            <v>19676</v>
          </cell>
        </row>
        <row r="9411">
          <cell r="A9411" t="str">
            <v>Residential</v>
          </cell>
          <cell r="B9411">
            <v>2</v>
          </cell>
          <cell r="C9411" t="str">
            <v>All</v>
          </cell>
          <cell r="D9411" t="str">
            <v>Switch</v>
          </cell>
          <cell r="E9411" t="str">
            <v>Usage: 20000&lt;Annual kwh&lt;30000</v>
          </cell>
          <cell r="F9411">
            <v>67.839399999999998</v>
          </cell>
          <cell r="G9411">
            <v>0.56078430000000001</v>
          </cell>
          <cell r="H9411">
            <v>0.58207189999999998</v>
          </cell>
          <cell r="I9411">
            <v>-4.4104200000000003E-2</v>
          </cell>
          <cell r="J9411">
            <v>-1.80471E-2</v>
          </cell>
          <cell r="K9411">
            <v>0</v>
          </cell>
          <cell r="L9411">
            <v>1.80471E-2</v>
          </cell>
          <cell r="M9411">
            <v>4.4104200000000003E-2</v>
          </cell>
          <cell r="N9411">
            <v>4.4104200000000003E-2</v>
          </cell>
          <cell r="O9411">
            <v>19676</v>
          </cell>
        </row>
        <row r="9412">
          <cell r="A9412" t="str">
            <v>Residential</v>
          </cell>
          <cell r="B9412">
            <v>3</v>
          </cell>
          <cell r="C9412" t="str">
            <v>All</v>
          </cell>
          <cell r="D9412" t="str">
            <v>Switch</v>
          </cell>
          <cell r="E9412" t="str">
            <v>Usage: 20000&lt;Annual kwh&lt;30000</v>
          </cell>
          <cell r="F9412">
            <v>66.528499999999994</v>
          </cell>
          <cell r="G9412">
            <v>0.52132009999999995</v>
          </cell>
          <cell r="H9412">
            <v>0.51886670000000001</v>
          </cell>
          <cell r="I9412">
            <v>-4.3860400000000001E-2</v>
          </cell>
          <cell r="J9412">
            <v>-1.7947299999999999E-2</v>
          </cell>
          <cell r="K9412">
            <v>0</v>
          </cell>
          <cell r="L9412">
            <v>1.7947299999999999E-2</v>
          </cell>
          <cell r="M9412">
            <v>4.3860400000000001E-2</v>
          </cell>
          <cell r="N9412">
            <v>4.3860400000000001E-2</v>
          </cell>
          <cell r="O9412">
            <v>19676</v>
          </cell>
        </row>
        <row r="9413">
          <cell r="A9413" t="str">
            <v>Residential</v>
          </cell>
          <cell r="B9413">
            <v>4</v>
          </cell>
          <cell r="C9413" t="str">
            <v>All</v>
          </cell>
          <cell r="D9413" t="str">
            <v>Switch</v>
          </cell>
          <cell r="E9413" t="str">
            <v>Usage: 20000&lt;Annual kwh&lt;30000</v>
          </cell>
          <cell r="F9413">
            <v>65.549700000000001</v>
          </cell>
          <cell r="G9413">
            <v>0.51562300000000005</v>
          </cell>
          <cell r="H9413">
            <v>0.50736820000000005</v>
          </cell>
          <cell r="I9413">
            <v>-4.4790799999999999E-2</v>
          </cell>
          <cell r="J9413">
            <v>-1.8328000000000001E-2</v>
          </cell>
          <cell r="K9413">
            <v>0</v>
          </cell>
          <cell r="L9413">
            <v>1.8328000000000001E-2</v>
          </cell>
          <cell r="M9413">
            <v>4.4790799999999999E-2</v>
          </cell>
          <cell r="N9413">
            <v>4.4790799999999999E-2</v>
          </cell>
          <cell r="O9413">
            <v>19676</v>
          </cell>
        </row>
        <row r="9414">
          <cell r="A9414" t="str">
            <v>Residential</v>
          </cell>
          <cell r="B9414">
            <v>5</v>
          </cell>
          <cell r="C9414" t="str">
            <v>All</v>
          </cell>
          <cell r="D9414" t="str">
            <v>Switch</v>
          </cell>
          <cell r="E9414" t="str">
            <v>Usage: 20000&lt;Annual kwh&lt;30000</v>
          </cell>
          <cell r="F9414">
            <v>64.659400000000005</v>
          </cell>
          <cell r="G9414">
            <v>0.50666529999999999</v>
          </cell>
          <cell r="H9414">
            <v>0.51567499999999999</v>
          </cell>
          <cell r="I9414">
            <v>-4.4028400000000002E-2</v>
          </cell>
          <cell r="J9414">
            <v>-1.80161E-2</v>
          </cell>
          <cell r="K9414">
            <v>0</v>
          </cell>
          <cell r="L9414">
            <v>1.80161E-2</v>
          </cell>
          <cell r="M9414">
            <v>4.4028400000000002E-2</v>
          </cell>
          <cell r="N9414">
            <v>4.4028400000000002E-2</v>
          </cell>
          <cell r="O9414">
            <v>19676</v>
          </cell>
        </row>
        <row r="9415">
          <cell r="A9415" t="str">
            <v>Residential</v>
          </cell>
          <cell r="B9415">
            <v>6</v>
          </cell>
          <cell r="C9415" t="str">
            <v>All</v>
          </cell>
          <cell r="D9415" t="str">
            <v>Switch</v>
          </cell>
          <cell r="E9415" t="str">
            <v>Usage: 20000&lt;Annual kwh&lt;30000</v>
          </cell>
          <cell r="F9415">
            <v>64.059600000000003</v>
          </cell>
          <cell r="G9415">
            <v>0.53841819999999996</v>
          </cell>
          <cell r="H9415">
            <v>0.53937780000000002</v>
          </cell>
          <cell r="I9415">
            <v>-4.40013E-2</v>
          </cell>
          <cell r="J9415">
            <v>-1.8005E-2</v>
          </cell>
          <cell r="K9415">
            <v>0</v>
          </cell>
          <cell r="L9415">
            <v>1.8005E-2</v>
          </cell>
          <cell r="M9415">
            <v>4.40013E-2</v>
          </cell>
          <cell r="N9415">
            <v>4.40013E-2</v>
          </cell>
          <cell r="O9415">
            <v>19676</v>
          </cell>
        </row>
        <row r="9416">
          <cell r="A9416" t="str">
            <v>Residential</v>
          </cell>
          <cell r="B9416">
            <v>7</v>
          </cell>
          <cell r="C9416" t="str">
            <v>All</v>
          </cell>
          <cell r="D9416" t="str">
            <v>Switch</v>
          </cell>
          <cell r="E9416" t="str">
            <v>Usage: 20000&lt;Annual kwh&lt;30000</v>
          </cell>
          <cell r="F9416">
            <v>63.0396</v>
          </cell>
          <cell r="G9416">
            <v>0.66872259999999994</v>
          </cell>
          <cell r="H9416">
            <v>0.72644629999999999</v>
          </cell>
          <cell r="I9416">
            <v>-4.3990599999999998E-2</v>
          </cell>
          <cell r="J9416">
            <v>-1.8000599999999999E-2</v>
          </cell>
          <cell r="K9416">
            <v>0</v>
          </cell>
          <cell r="L9416">
            <v>1.8000599999999999E-2</v>
          </cell>
          <cell r="M9416">
            <v>4.3990599999999998E-2</v>
          </cell>
          <cell r="N9416">
            <v>4.3990599999999998E-2</v>
          </cell>
          <cell r="O9416">
            <v>19676</v>
          </cell>
        </row>
        <row r="9417">
          <cell r="A9417" t="str">
            <v>Residential</v>
          </cell>
          <cell r="B9417">
            <v>8</v>
          </cell>
          <cell r="C9417" t="str">
            <v>All</v>
          </cell>
          <cell r="D9417" t="str">
            <v>Switch</v>
          </cell>
          <cell r="E9417" t="str">
            <v>Usage: 20000&lt;Annual kwh&lt;30000</v>
          </cell>
          <cell r="F9417">
            <v>64.000399999999999</v>
          </cell>
          <cell r="G9417">
            <v>0.73249629999999999</v>
          </cell>
          <cell r="H9417">
            <v>0.75907930000000001</v>
          </cell>
          <cell r="I9417">
            <v>-4.43401E-2</v>
          </cell>
          <cell r="J9417">
            <v>-1.8143599999999999E-2</v>
          </cell>
          <cell r="K9417">
            <v>0</v>
          </cell>
          <cell r="L9417">
            <v>1.8143599999999999E-2</v>
          </cell>
          <cell r="M9417">
            <v>4.43401E-2</v>
          </cell>
          <cell r="N9417">
            <v>4.43401E-2</v>
          </cell>
          <cell r="O9417">
            <v>19676</v>
          </cell>
        </row>
        <row r="9418">
          <cell r="A9418" t="str">
            <v>Residential</v>
          </cell>
          <cell r="B9418">
            <v>9</v>
          </cell>
          <cell r="C9418" t="str">
            <v>All</v>
          </cell>
          <cell r="D9418" t="str">
            <v>Switch</v>
          </cell>
          <cell r="E9418" t="str">
            <v>Usage: 20000&lt;Annual kwh&lt;30000</v>
          </cell>
          <cell r="F9418">
            <v>68.212800000000001</v>
          </cell>
          <cell r="G9418">
            <v>0.71190059999999999</v>
          </cell>
          <cell r="H9418">
            <v>0.72802089999999997</v>
          </cell>
          <cell r="I9418">
            <v>-4.4956500000000003E-2</v>
          </cell>
          <cell r="J9418">
            <v>-1.83958E-2</v>
          </cell>
          <cell r="K9418">
            <v>0</v>
          </cell>
          <cell r="L9418">
            <v>1.83958E-2</v>
          </cell>
          <cell r="M9418">
            <v>4.4956500000000003E-2</v>
          </cell>
          <cell r="N9418">
            <v>4.4956500000000003E-2</v>
          </cell>
          <cell r="O9418">
            <v>19676</v>
          </cell>
        </row>
        <row r="9419">
          <cell r="A9419" t="str">
            <v>Residential</v>
          </cell>
          <cell r="B9419">
            <v>10</v>
          </cell>
          <cell r="C9419" t="str">
            <v>All</v>
          </cell>
          <cell r="D9419" t="str">
            <v>Switch</v>
          </cell>
          <cell r="E9419" t="str">
            <v>Usage: 20000&lt;Annual kwh&lt;30000</v>
          </cell>
          <cell r="F9419">
            <v>73.010900000000007</v>
          </cell>
          <cell r="G9419">
            <v>0.71916429999999998</v>
          </cell>
          <cell r="H9419">
            <v>0.71026809999999996</v>
          </cell>
          <cell r="I9419">
            <v>-4.58164E-2</v>
          </cell>
          <cell r="J9419">
            <v>-1.8747699999999999E-2</v>
          </cell>
          <cell r="K9419">
            <v>0</v>
          </cell>
          <cell r="L9419">
            <v>1.8747699999999999E-2</v>
          </cell>
          <cell r="M9419">
            <v>4.58164E-2</v>
          </cell>
          <cell r="N9419">
            <v>4.58164E-2</v>
          </cell>
          <cell r="O9419">
            <v>19676</v>
          </cell>
        </row>
        <row r="9420">
          <cell r="A9420" t="str">
            <v>Residential</v>
          </cell>
          <cell r="B9420">
            <v>11</v>
          </cell>
          <cell r="C9420" t="str">
            <v>All</v>
          </cell>
          <cell r="D9420" t="str">
            <v>Switch</v>
          </cell>
          <cell r="E9420" t="str">
            <v>Usage: 20000&lt;Annual kwh&lt;30000</v>
          </cell>
          <cell r="F9420">
            <v>77.893900000000002</v>
          </cell>
          <cell r="G9420">
            <v>0.74986459999999999</v>
          </cell>
          <cell r="H9420">
            <v>0.71891269999999996</v>
          </cell>
          <cell r="I9420">
            <v>-4.5976400000000001E-2</v>
          </cell>
          <cell r="J9420">
            <v>-1.8813199999999999E-2</v>
          </cell>
          <cell r="K9420">
            <v>0</v>
          </cell>
          <cell r="L9420">
            <v>1.8813199999999999E-2</v>
          </cell>
          <cell r="M9420">
            <v>4.5976400000000001E-2</v>
          </cell>
          <cell r="N9420">
            <v>4.5976400000000001E-2</v>
          </cell>
          <cell r="O9420">
            <v>19676</v>
          </cell>
        </row>
        <row r="9421">
          <cell r="A9421" t="str">
            <v>Residential</v>
          </cell>
          <cell r="B9421">
            <v>12</v>
          </cell>
          <cell r="C9421" t="str">
            <v>All</v>
          </cell>
          <cell r="D9421" t="str">
            <v>Switch</v>
          </cell>
          <cell r="E9421" t="str">
            <v>Usage: 20000&lt;Annual kwh&lt;30000</v>
          </cell>
          <cell r="F9421">
            <v>82.347300000000004</v>
          </cell>
          <cell r="G9421">
            <v>0.84162689999999996</v>
          </cell>
          <cell r="H9421">
            <v>0.77976829999999997</v>
          </cell>
          <cell r="I9421">
            <v>-4.7212799999999999E-2</v>
          </cell>
          <cell r="J9421">
            <v>-1.9319099999999999E-2</v>
          </cell>
          <cell r="K9421">
            <v>0</v>
          </cell>
          <cell r="L9421">
            <v>1.9319099999999999E-2</v>
          </cell>
          <cell r="M9421">
            <v>4.7212799999999999E-2</v>
          </cell>
          <cell r="N9421">
            <v>4.7212799999999999E-2</v>
          </cell>
          <cell r="O9421">
            <v>19676</v>
          </cell>
        </row>
        <row r="9422">
          <cell r="A9422" t="str">
            <v>Residential</v>
          </cell>
          <cell r="B9422">
            <v>13</v>
          </cell>
          <cell r="C9422" t="str">
            <v>All</v>
          </cell>
          <cell r="D9422" t="str">
            <v>Switch</v>
          </cell>
          <cell r="E9422" t="str">
            <v>Usage: 20000&lt;Annual kwh&lt;30000</v>
          </cell>
          <cell r="F9422">
            <v>85.818399999999997</v>
          </cell>
          <cell r="G9422">
            <v>0.9533798</v>
          </cell>
          <cell r="H9422">
            <v>0.96652819999999995</v>
          </cell>
          <cell r="I9422">
            <v>-4.8423800000000003E-2</v>
          </cell>
          <cell r="J9422">
            <v>-1.9814600000000002E-2</v>
          </cell>
          <cell r="K9422">
            <v>0</v>
          </cell>
          <cell r="L9422">
            <v>1.9814600000000002E-2</v>
          </cell>
          <cell r="M9422">
            <v>4.8423800000000003E-2</v>
          </cell>
          <cell r="N9422">
            <v>4.8423800000000003E-2</v>
          </cell>
          <cell r="O9422">
            <v>19676</v>
          </cell>
        </row>
        <row r="9423">
          <cell r="A9423" t="str">
            <v>Residential</v>
          </cell>
          <cell r="B9423">
            <v>14</v>
          </cell>
          <cell r="C9423" t="str">
            <v>All</v>
          </cell>
          <cell r="D9423" t="str">
            <v>Switch</v>
          </cell>
          <cell r="E9423" t="str">
            <v>Usage: 20000&lt;Annual kwh&lt;30000</v>
          </cell>
          <cell r="F9423">
            <v>89.042000000000002</v>
          </cell>
          <cell r="G9423">
            <v>1.1690830000000001</v>
          </cell>
          <cell r="H9423">
            <v>1.1973180000000001</v>
          </cell>
          <cell r="I9423">
            <v>-5.1265999999999999E-2</v>
          </cell>
          <cell r="J9423">
            <v>-2.0977599999999999E-2</v>
          </cell>
          <cell r="K9423">
            <v>0</v>
          </cell>
          <cell r="L9423">
            <v>2.0977599999999999E-2</v>
          </cell>
          <cell r="M9423">
            <v>5.1265999999999999E-2</v>
          </cell>
          <cell r="N9423">
            <v>5.1265999999999999E-2</v>
          </cell>
          <cell r="O9423">
            <v>19676</v>
          </cell>
        </row>
        <row r="9424">
          <cell r="A9424" t="str">
            <v>Residential</v>
          </cell>
          <cell r="B9424">
            <v>15</v>
          </cell>
          <cell r="C9424" t="str">
            <v>All</v>
          </cell>
          <cell r="D9424" t="str">
            <v>Switch</v>
          </cell>
          <cell r="E9424" t="str">
            <v>Usage: 20000&lt;Annual kwh&lt;30000</v>
          </cell>
          <cell r="F9424">
            <v>92.014799999999994</v>
          </cell>
          <cell r="G9424">
            <v>1.4471700000000001</v>
          </cell>
          <cell r="H9424">
            <v>1.498597</v>
          </cell>
          <cell r="I9424">
            <v>-5.6444599999999998E-2</v>
          </cell>
          <cell r="J9424">
            <v>-2.3096700000000001E-2</v>
          </cell>
          <cell r="K9424">
            <v>0</v>
          </cell>
          <cell r="L9424">
            <v>2.3096700000000001E-2</v>
          </cell>
          <cell r="M9424">
            <v>5.6444599999999998E-2</v>
          </cell>
          <cell r="N9424">
            <v>5.6444599999999998E-2</v>
          </cell>
          <cell r="O9424">
            <v>19676</v>
          </cell>
        </row>
        <row r="9425">
          <cell r="A9425" t="str">
            <v>Residential</v>
          </cell>
          <cell r="B9425">
            <v>16</v>
          </cell>
          <cell r="C9425" t="str">
            <v>All</v>
          </cell>
          <cell r="D9425" t="str">
            <v>Switch</v>
          </cell>
          <cell r="E9425" t="str">
            <v>Usage: 20000&lt;Annual kwh&lt;30000</v>
          </cell>
          <cell r="F9425">
            <v>94.002899999999997</v>
          </cell>
          <cell r="G9425">
            <v>1.768265</v>
          </cell>
          <cell r="H9425">
            <v>1.6610229999999999</v>
          </cell>
          <cell r="I9425">
            <v>-6.1802299999999998E-2</v>
          </cell>
          <cell r="J9425">
            <v>-2.5288999999999999E-2</v>
          </cell>
          <cell r="K9425">
            <v>0</v>
          </cell>
          <cell r="L9425">
            <v>2.5288999999999999E-2</v>
          </cell>
          <cell r="M9425">
            <v>6.1802299999999998E-2</v>
          </cell>
          <cell r="N9425">
            <v>6.1802299999999998E-2</v>
          </cell>
          <cell r="O9425">
            <v>19676</v>
          </cell>
        </row>
        <row r="9426">
          <cell r="A9426" t="str">
            <v>Residential</v>
          </cell>
          <cell r="B9426">
            <v>17</v>
          </cell>
          <cell r="C9426" t="str">
            <v>All</v>
          </cell>
          <cell r="D9426" t="str">
            <v>Switch</v>
          </cell>
          <cell r="E9426" t="str">
            <v>Usage: 20000&lt;Annual kwh&lt;30000</v>
          </cell>
          <cell r="F9426">
            <v>94.949700000000007</v>
          </cell>
          <cell r="G9426">
            <v>2.0795050000000002</v>
          </cell>
          <cell r="H9426">
            <v>1.7946420000000001</v>
          </cell>
          <cell r="I9426">
            <v>-6.08046E-2</v>
          </cell>
          <cell r="J9426">
            <v>-2.4880800000000002E-2</v>
          </cell>
          <cell r="K9426">
            <v>0</v>
          </cell>
          <cell r="L9426">
            <v>2.4880800000000002E-2</v>
          </cell>
          <cell r="M9426">
            <v>6.08046E-2</v>
          </cell>
          <cell r="N9426">
            <v>6.08046E-2</v>
          </cell>
          <cell r="O9426">
            <v>19676</v>
          </cell>
        </row>
        <row r="9427">
          <cell r="A9427" t="str">
            <v>Residential</v>
          </cell>
          <cell r="B9427">
            <v>18</v>
          </cell>
          <cell r="C9427" t="str">
            <v>All</v>
          </cell>
          <cell r="D9427" t="str">
            <v>Switch</v>
          </cell>
          <cell r="E9427" t="str">
            <v>Usage: 20000&lt;Annual kwh&lt;30000</v>
          </cell>
          <cell r="F9427">
            <v>94.033199999999994</v>
          </cell>
          <cell r="G9427">
            <v>2.215973</v>
          </cell>
          <cell r="H9427">
            <v>1.9846600000000001</v>
          </cell>
          <cell r="I9427">
            <v>-5.5150200000000003E-2</v>
          </cell>
          <cell r="J9427">
            <v>-2.2567E-2</v>
          </cell>
          <cell r="K9427">
            <v>0</v>
          </cell>
          <cell r="L9427">
            <v>2.2567E-2</v>
          </cell>
          <cell r="M9427">
            <v>5.5150200000000003E-2</v>
          </cell>
          <cell r="N9427">
            <v>5.5150200000000003E-2</v>
          </cell>
          <cell r="O9427">
            <v>19676</v>
          </cell>
        </row>
        <row r="9428">
          <cell r="A9428" t="str">
            <v>Residential</v>
          </cell>
          <cell r="B9428">
            <v>19</v>
          </cell>
          <cell r="C9428" t="str">
            <v>All</v>
          </cell>
          <cell r="D9428" t="str">
            <v>Switch</v>
          </cell>
          <cell r="E9428" t="str">
            <v>Usage: 20000&lt;Annual kwh&lt;30000</v>
          </cell>
          <cell r="F9428">
            <v>91.711299999999994</v>
          </cell>
          <cell r="G9428">
            <v>2.2747999999999999</v>
          </cell>
          <cell r="H9428">
            <v>2.063707</v>
          </cell>
          <cell r="I9428">
            <v>-5.8862900000000003E-2</v>
          </cell>
          <cell r="J9428">
            <v>-2.4086199999999999E-2</v>
          </cell>
          <cell r="K9428">
            <v>0</v>
          </cell>
          <cell r="L9428">
            <v>2.4086199999999999E-2</v>
          </cell>
          <cell r="M9428">
            <v>5.8862900000000003E-2</v>
          </cell>
          <cell r="N9428">
            <v>5.8862900000000003E-2</v>
          </cell>
          <cell r="O9428">
            <v>19676</v>
          </cell>
        </row>
        <row r="9429">
          <cell r="A9429" t="str">
            <v>Residential</v>
          </cell>
          <cell r="B9429">
            <v>20</v>
          </cell>
          <cell r="C9429" t="str">
            <v>All</v>
          </cell>
          <cell r="D9429" t="str">
            <v>Switch</v>
          </cell>
          <cell r="E9429" t="str">
            <v>Usage: 20000&lt;Annual kwh&lt;30000</v>
          </cell>
          <cell r="F9429">
            <v>87.715199999999996</v>
          </cell>
          <cell r="G9429">
            <v>2.079634</v>
          </cell>
          <cell r="H9429">
            <v>2.437446</v>
          </cell>
          <cell r="I9429">
            <v>-5.7399699999999998E-2</v>
          </cell>
          <cell r="J9429">
            <v>-2.3487500000000001E-2</v>
          </cell>
          <cell r="K9429">
            <v>0</v>
          </cell>
          <cell r="L9429">
            <v>2.3487500000000001E-2</v>
          </cell>
          <cell r="M9429">
            <v>5.7399699999999998E-2</v>
          </cell>
          <cell r="N9429">
            <v>5.7399699999999998E-2</v>
          </cell>
          <cell r="O9429">
            <v>19676</v>
          </cell>
        </row>
        <row r="9430">
          <cell r="A9430" t="str">
            <v>Residential</v>
          </cell>
          <cell r="B9430">
            <v>21</v>
          </cell>
          <cell r="C9430" t="str">
            <v>All</v>
          </cell>
          <cell r="D9430" t="str">
            <v>Switch</v>
          </cell>
          <cell r="E9430" t="str">
            <v>Usage: 20000&lt;Annual kwh&lt;30000</v>
          </cell>
          <cell r="F9430">
            <v>83.241</v>
          </cell>
          <cell r="G9430">
            <v>1.8723529999999999</v>
          </cell>
          <cell r="H9430">
            <v>2.1809630000000002</v>
          </cell>
          <cell r="I9430">
            <v>-5.33743E-2</v>
          </cell>
          <cell r="J9430">
            <v>-2.18403E-2</v>
          </cell>
          <cell r="K9430">
            <v>0</v>
          </cell>
          <cell r="L9430">
            <v>2.18403E-2</v>
          </cell>
          <cell r="M9430">
            <v>5.33743E-2</v>
          </cell>
          <cell r="N9430">
            <v>5.33743E-2</v>
          </cell>
          <cell r="O9430">
            <v>19676</v>
          </cell>
        </row>
        <row r="9431">
          <cell r="A9431" t="str">
            <v>Residential</v>
          </cell>
          <cell r="B9431">
            <v>22</v>
          </cell>
          <cell r="C9431" t="str">
            <v>All</v>
          </cell>
          <cell r="D9431" t="str">
            <v>Switch</v>
          </cell>
          <cell r="E9431" t="str">
            <v>Usage: 20000&lt;Annual kwh&lt;30000</v>
          </cell>
          <cell r="F9431">
            <v>80.4452</v>
          </cell>
          <cell r="G9431">
            <v>1.5878989999999999</v>
          </cell>
          <cell r="H9431">
            <v>1.7980290000000001</v>
          </cell>
          <cell r="I9431">
            <v>-5.1763900000000002E-2</v>
          </cell>
          <cell r="J9431">
            <v>-2.11814E-2</v>
          </cell>
          <cell r="K9431">
            <v>0</v>
          </cell>
          <cell r="L9431">
            <v>2.11814E-2</v>
          </cell>
          <cell r="M9431">
            <v>5.1763900000000002E-2</v>
          </cell>
          <cell r="N9431">
            <v>5.1763900000000002E-2</v>
          </cell>
          <cell r="O9431">
            <v>19676</v>
          </cell>
        </row>
        <row r="9432">
          <cell r="A9432" t="str">
            <v>Residential</v>
          </cell>
          <cell r="B9432">
            <v>23</v>
          </cell>
          <cell r="C9432" t="str">
            <v>All</v>
          </cell>
          <cell r="D9432" t="str">
            <v>Switch</v>
          </cell>
          <cell r="E9432" t="str">
            <v>Usage: 20000&lt;Annual kwh&lt;30000</v>
          </cell>
          <cell r="F9432">
            <v>77.665599999999998</v>
          </cell>
          <cell r="G9432">
            <v>1.216685</v>
          </cell>
          <cell r="H9432">
            <v>1.340608</v>
          </cell>
          <cell r="I9432">
            <v>-4.8968499999999998E-2</v>
          </cell>
          <cell r="J9432">
            <v>-2.00375E-2</v>
          </cell>
          <cell r="K9432">
            <v>0</v>
          </cell>
          <cell r="L9432">
            <v>2.00375E-2</v>
          </cell>
          <cell r="M9432">
            <v>4.8968499999999998E-2</v>
          </cell>
          <cell r="N9432">
            <v>4.8968499999999998E-2</v>
          </cell>
          <cell r="O9432">
            <v>19676</v>
          </cell>
        </row>
        <row r="9433">
          <cell r="A9433" t="str">
            <v>Residential</v>
          </cell>
          <cell r="B9433">
            <v>24</v>
          </cell>
          <cell r="C9433" t="str">
            <v>All</v>
          </cell>
          <cell r="D9433" t="str">
            <v>Switch</v>
          </cell>
          <cell r="E9433" t="str">
            <v>Usage: 20000&lt;Annual kwh&lt;30000</v>
          </cell>
          <cell r="F9433">
            <v>75.824100000000001</v>
          </cell>
          <cell r="G9433">
            <v>0.92896219999999996</v>
          </cell>
          <cell r="H9433">
            <v>1.0389489999999999</v>
          </cell>
          <cell r="I9433">
            <v>-4.6951100000000003E-2</v>
          </cell>
          <cell r="J9433">
            <v>-1.9212E-2</v>
          </cell>
          <cell r="K9433">
            <v>0</v>
          </cell>
          <cell r="L9433">
            <v>1.9212E-2</v>
          </cell>
          <cell r="M9433">
            <v>4.6951100000000003E-2</v>
          </cell>
          <cell r="N9433">
            <v>4.6951100000000003E-2</v>
          </cell>
          <cell r="O9433">
            <v>19676</v>
          </cell>
        </row>
        <row r="9434">
          <cell r="A9434" t="str">
            <v>Residential</v>
          </cell>
          <cell r="B9434">
            <v>1</v>
          </cell>
          <cell r="C9434" t="str">
            <v>All</v>
          </cell>
          <cell r="D9434" t="str">
            <v>Switch</v>
          </cell>
          <cell r="E9434" t="str">
            <v>Usage: 30000&lt;Annual kwh&lt;40000</v>
          </cell>
          <cell r="F9434">
            <v>70.479699999999994</v>
          </cell>
          <cell r="G9434">
            <v>0.90495230000000004</v>
          </cell>
          <cell r="H9434">
            <v>0.96575259999999996</v>
          </cell>
          <cell r="I9434">
            <v>-6.17773E-2</v>
          </cell>
          <cell r="J9434">
            <v>-2.5278800000000001E-2</v>
          </cell>
          <cell r="K9434">
            <v>0</v>
          </cell>
          <cell r="L9434">
            <v>2.5278800000000001E-2</v>
          </cell>
          <cell r="M9434">
            <v>6.17773E-2</v>
          </cell>
          <cell r="N9434">
            <v>6.17773E-2</v>
          </cell>
          <cell r="O9434">
            <v>12119</v>
          </cell>
        </row>
        <row r="9435">
          <cell r="A9435" t="str">
            <v>Residential</v>
          </cell>
          <cell r="B9435">
            <v>2</v>
          </cell>
          <cell r="C9435" t="str">
            <v>All</v>
          </cell>
          <cell r="D9435" t="str">
            <v>Switch</v>
          </cell>
          <cell r="E9435" t="str">
            <v>Usage: 30000&lt;Annual kwh&lt;40000</v>
          </cell>
          <cell r="F9435">
            <v>68.854299999999995</v>
          </cell>
          <cell r="G9435">
            <v>0.81076459999999995</v>
          </cell>
          <cell r="H9435">
            <v>0.85236559999999995</v>
          </cell>
          <cell r="I9435">
            <v>-6.1063199999999998E-2</v>
          </cell>
          <cell r="J9435">
            <v>-2.4986600000000001E-2</v>
          </cell>
          <cell r="K9435">
            <v>0</v>
          </cell>
          <cell r="L9435">
            <v>2.4986600000000001E-2</v>
          </cell>
          <cell r="M9435">
            <v>6.1063199999999998E-2</v>
          </cell>
          <cell r="N9435">
            <v>6.1063199999999998E-2</v>
          </cell>
          <cell r="O9435">
            <v>12119</v>
          </cell>
        </row>
        <row r="9436">
          <cell r="A9436" t="str">
            <v>Residential</v>
          </cell>
          <cell r="B9436">
            <v>3</v>
          </cell>
          <cell r="C9436" t="str">
            <v>All</v>
          </cell>
          <cell r="D9436" t="str">
            <v>Switch</v>
          </cell>
          <cell r="E9436" t="str">
            <v>Usage: 30000&lt;Annual kwh&lt;40000</v>
          </cell>
          <cell r="F9436">
            <v>67.231099999999998</v>
          </cell>
          <cell r="G9436">
            <v>0.75011559999999999</v>
          </cell>
          <cell r="H9436">
            <v>0.81400839999999997</v>
          </cell>
          <cell r="I9436">
            <v>-6.0466899999999997E-2</v>
          </cell>
          <cell r="J9436">
            <v>-2.4742500000000001E-2</v>
          </cell>
          <cell r="K9436">
            <v>0</v>
          </cell>
          <cell r="L9436">
            <v>2.4742500000000001E-2</v>
          </cell>
          <cell r="M9436">
            <v>6.0466899999999997E-2</v>
          </cell>
          <cell r="N9436">
            <v>6.0466899999999997E-2</v>
          </cell>
          <cell r="O9436">
            <v>12119</v>
          </cell>
        </row>
        <row r="9437">
          <cell r="A9437" t="str">
            <v>Residential</v>
          </cell>
          <cell r="B9437">
            <v>4</v>
          </cell>
          <cell r="C9437" t="str">
            <v>All</v>
          </cell>
          <cell r="D9437" t="str">
            <v>Switch</v>
          </cell>
          <cell r="E9437" t="str">
            <v>Usage: 30000&lt;Annual kwh&lt;40000</v>
          </cell>
          <cell r="F9437">
            <v>66.279799999999994</v>
          </cell>
          <cell r="G9437">
            <v>0.70892889999999997</v>
          </cell>
          <cell r="H9437">
            <v>0.7267072</v>
          </cell>
          <cell r="I9437">
            <v>-6.0149000000000001E-2</v>
          </cell>
          <cell r="J9437">
            <v>-2.4612499999999999E-2</v>
          </cell>
          <cell r="K9437">
            <v>0</v>
          </cell>
          <cell r="L9437">
            <v>2.4612499999999999E-2</v>
          </cell>
          <cell r="M9437">
            <v>6.0149000000000001E-2</v>
          </cell>
          <cell r="N9437">
            <v>6.0149000000000001E-2</v>
          </cell>
          <cell r="O9437">
            <v>12119</v>
          </cell>
        </row>
        <row r="9438">
          <cell r="A9438" t="str">
            <v>Residential</v>
          </cell>
          <cell r="B9438">
            <v>5</v>
          </cell>
          <cell r="C9438" t="str">
            <v>All</v>
          </cell>
          <cell r="D9438" t="str">
            <v>Switch</v>
          </cell>
          <cell r="E9438" t="str">
            <v>Usage: 30000&lt;Annual kwh&lt;40000</v>
          </cell>
          <cell r="F9438">
            <v>65.334699999999998</v>
          </cell>
          <cell r="G9438">
            <v>0.68053220000000003</v>
          </cell>
          <cell r="H9438">
            <v>0.70272089999999998</v>
          </cell>
          <cell r="I9438">
            <v>-6.0139100000000001E-2</v>
          </cell>
          <cell r="J9438">
            <v>-2.4608399999999999E-2</v>
          </cell>
          <cell r="K9438">
            <v>0</v>
          </cell>
          <cell r="L9438">
            <v>2.4608399999999999E-2</v>
          </cell>
          <cell r="M9438">
            <v>6.0139100000000001E-2</v>
          </cell>
          <cell r="N9438">
            <v>6.0139100000000001E-2</v>
          </cell>
          <cell r="O9438">
            <v>12119</v>
          </cell>
        </row>
        <row r="9439">
          <cell r="A9439" t="str">
            <v>Residential</v>
          </cell>
          <cell r="B9439">
            <v>6</v>
          </cell>
          <cell r="C9439" t="str">
            <v>All</v>
          </cell>
          <cell r="D9439" t="str">
            <v>Switch</v>
          </cell>
          <cell r="E9439" t="str">
            <v>Usage: 30000&lt;Annual kwh&lt;40000</v>
          </cell>
          <cell r="F9439">
            <v>64.658900000000003</v>
          </cell>
          <cell r="G9439">
            <v>0.73953530000000001</v>
          </cell>
          <cell r="H9439">
            <v>0.79096029999999995</v>
          </cell>
          <cell r="I9439">
            <v>-6.0152700000000003E-2</v>
          </cell>
          <cell r="J9439">
            <v>-2.4614E-2</v>
          </cell>
          <cell r="K9439">
            <v>0</v>
          </cell>
          <cell r="L9439">
            <v>2.4614E-2</v>
          </cell>
          <cell r="M9439">
            <v>6.0152700000000003E-2</v>
          </cell>
          <cell r="N9439">
            <v>6.0152700000000003E-2</v>
          </cell>
          <cell r="O9439">
            <v>12119</v>
          </cell>
        </row>
        <row r="9440">
          <cell r="A9440" t="str">
            <v>Residential</v>
          </cell>
          <cell r="B9440">
            <v>7</v>
          </cell>
          <cell r="C9440" t="str">
            <v>All</v>
          </cell>
          <cell r="D9440" t="str">
            <v>Switch</v>
          </cell>
          <cell r="E9440" t="str">
            <v>Usage: 30000&lt;Annual kwh&lt;40000</v>
          </cell>
          <cell r="F9440">
            <v>63.738799999999998</v>
          </cell>
          <cell r="G9440">
            <v>0.92602110000000004</v>
          </cell>
          <cell r="H9440">
            <v>0.96591450000000001</v>
          </cell>
          <cell r="I9440">
            <v>-6.0539000000000003E-2</v>
          </cell>
          <cell r="J9440">
            <v>-2.4772099999999998E-2</v>
          </cell>
          <cell r="K9440">
            <v>0</v>
          </cell>
          <cell r="L9440">
            <v>2.4772099999999998E-2</v>
          </cell>
          <cell r="M9440">
            <v>6.0539000000000003E-2</v>
          </cell>
          <cell r="N9440">
            <v>6.0539000000000003E-2</v>
          </cell>
          <cell r="O9440">
            <v>12119</v>
          </cell>
        </row>
        <row r="9441">
          <cell r="A9441" t="str">
            <v>Residential</v>
          </cell>
          <cell r="B9441">
            <v>8</v>
          </cell>
          <cell r="C9441" t="str">
            <v>All</v>
          </cell>
          <cell r="D9441" t="str">
            <v>Switch</v>
          </cell>
          <cell r="E9441" t="str">
            <v>Usage: 30000&lt;Annual kwh&lt;40000</v>
          </cell>
          <cell r="F9441">
            <v>64.814899999999994</v>
          </cell>
          <cell r="G9441">
            <v>1.015938</v>
          </cell>
          <cell r="H9441">
            <v>1.053836</v>
          </cell>
          <cell r="I9441">
            <v>-6.09489E-2</v>
          </cell>
          <cell r="J9441">
            <v>-2.4939800000000002E-2</v>
          </cell>
          <cell r="K9441">
            <v>0</v>
          </cell>
          <cell r="L9441">
            <v>2.4939800000000002E-2</v>
          </cell>
          <cell r="M9441">
            <v>6.09489E-2</v>
          </cell>
          <cell r="N9441">
            <v>6.09489E-2</v>
          </cell>
          <cell r="O9441">
            <v>12119</v>
          </cell>
        </row>
        <row r="9442">
          <cell r="A9442" t="str">
            <v>Residential</v>
          </cell>
          <cell r="B9442">
            <v>9</v>
          </cell>
          <cell r="C9442" t="str">
            <v>All</v>
          </cell>
          <cell r="D9442" t="str">
            <v>Switch</v>
          </cell>
          <cell r="E9442" t="str">
            <v>Usage: 30000&lt;Annual kwh&lt;40000</v>
          </cell>
          <cell r="F9442">
            <v>68.962400000000002</v>
          </cell>
          <cell r="G9442">
            <v>0.95872729999999995</v>
          </cell>
          <cell r="H9442">
            <v>0.97245539999999997</v>
          </cell>
          <cell r="I9442">
            <v>-6.1776200000000003E-2</v>
          </cell>
          <cell r="J9442">
            <v>-2.52783E-2</v>
          </cell>
          <cell r="K9442">
            <v>0</v>
          </cell>
          <cell r="L9442">
            <v>2.52783E-2</v>
          </cell>
          <cell r="M9442">
            <v>6.1776200000000003E-2</v>
          </cell>
          <cell r="N9442">
            <v>6.1776200000000003E-2</v>
          </cell>
          <cell r="O9442">
            <v>12119</v>
          </cell>
        </row>
        <row r="9443">
          <cell r="A9443" t="str">
            <v>Residential</v>
          </cell>
          <cell r="B9443">
            <v>10</v>
          </cell>
          <cell r="C9443" t="str">
            <v>All</v>
          </cell>
          <cell r="D9443" t="str">
            <v>Switch</v>
          </cell>
          <cell r="E9443" t="str">
            <v>Usage: 30000&lt;Annual kwh&lt;40000</v>
          </cell>
          <cell r="F9443">
            <v>73.966800000000006</v>
          </cell>
          <cell r="G9443">
            <v>0.96003079999999996</v>
          </cell>
          <cell r="H9443">
            <v>0.96086660000000002</v>
          </cell>
          <cell r="I9443">
            <v>-6.2640600000000005E-2</v>
          </cell>
          <cell r="J9443">
            <v>-2.5631999999999999E-2</v>
          </cell>
          <cell r="K9443">
            <v>0</v>
          </cell>
          <cell r="L9443">
            <v>2.5631999999999999E-2</v>
          </cell>
          <cell r="M9443">
            <v>6.2640600000000005E-2</v>
          </cell>
          <cell r="N9443">
            <v>6.2640600000000005E-2</v>
          </cell>
          <cell r="O9443">
            <v>12119</v>
          </cell>
        </row>
        <row r="9444">
          <cell r="A9444" t="str">
            <v>Residential</v>
          </cell>
          <cell r="B9444">
            <v>11</v>
          </cell>
          <cell r="C9444" t="str">
            <v>All</v>
          </cell>
          <cell r="D9444" t="str">
            <v>Switch</v>
          </cell>
          <cell r="E9444" t="str">
            <v>Usage: 30000&lt;Annual kwh&lt;40000</v>
          </cell>
          <cell r="F9444">
            <v>79.069999999999993</v>
          </cell>
          <cell r="G9444">
            <v>1.0239419999999999</v>
          </cell>
          <cell r="H9444">
            <v>1.0393939999999999</v>
          </cell>
          <cell r="I9444">
            <v>-6.3651100000000002E-2</v>
          </cell>
          <cell r="J9444">
            <v>-2.6045499999999999E-2</v>
          </cell>
          <cell r="K9444">
            <v>0</v>
          </cell>
          <cell r="L9444">
            <v>2.6045499999999999E-2</v>
          </cell>
          <cell r="M9444">
            <v>6.3651100000000002E-2</v>
          </cell>
          <cell r="N9444">
            <v>6.3651100000000002E-2</v>
          </cell>
          <cell r="O9444">
            <v>12119</v>
          </cell>
        </row>
        <row r="9445">
          <cell r="A9445" t="str">
            <v>Residential</v>
          </cell>
          <cell r="B9445">
            <v>12</v>
          </cell>
          <cell r="C9445" t="str">
            <v>All</v>
          </cell>
          <cell r="D9445" t="str">
            <v>Switch</v>
          </cell>
          <cell r="E9445" t="str">
            <v>Usage: 30000&lt;Annual kwh&lt;40000</v>
          </cell>
          <cell r="F9445">
            <v>83.517200000000003</v>
          </cell>
          <cell r="G9445">
            <v>1.13917</v>
          </cell>
          <cell r="H9445">
            <v>1.2001520000000001</v>
          </cell>
          <cell r="I9445">
            <v>-6.4059400000000002E-2</v>
          </cell>
          <cell r="J9445">
            <v>-2.6212599999999999E-2</v>
          </cell>
          <cell r="K9445">
            <v>0</v>
          </cell>
          <cell r="L9445">
            <v>2.6212599999999999E-2</v>
          </cell>
          <cell r="M9445">
            <v>6.4059400000000002E-2</v>
          </cell>
          <cell r="N9445">
            <v>6.4059400000000002E-2</v>
          </cell>
          <cell r="O9445">
            <v>12119</v>
          </cell>
        </row>
        <row r="9446">
          <cell r="A9446" t="str">
            <v>Residential</v>
          </cell>
          <cell r="B9446">
            <v>13</v>
          </cell>
          <cell r="C9446" t="str">
            <v>All</v>
          </cell>
          <cell r="D9446" t="str">
            <v>Switch</v>
          </cell>
          <cell r="E9446" t="str">
            <v>Usage: 30000&lt;Annual kwh&lt;40000</v>
          </cell>
          <cell r="F9446">
            <v>86.901700000000005</v>
          </cell>
          <cell r="G9446">
            <v>1.337853</v>
          </cell>
          <cell r="H9446">
            <v>1.3480300000000001</v>
          </cell>
          <cell r="I9446">
            <v>-6.5040600000000004E-2</v>
          </cell>
          <cell r="J9446">
            <v>-2.6614100000000002E-2</v>
          </cell>
          <cell r="K9446">
            <v>0</v>
          </cell>
          <cell r="L9446">
            <v>2.6614100000000002E-2</v>
          </cell>
          <cell r="M9446">
            <v>6.5040600000000004E-2</v>
          </cell>
          <cell r="N9446">
            <v>6.5040600000000004E-2</v>
          </cell>
          <cell r="O9446">
            <v>12119</v>
          </cell>
        </row>
        <row r="9447">
          <cell r="A9447" t="str">
            <v>Residential</v>
          </cell>
          <cell r="B9447">
            <v>14</v>
          </cell>
          <cell r="C9447" t="str">
            <v>All</v>
          </cell>
          <cell r="D9447" t="str">
            <v>Switch</v>
          </cell>
          <cell r="E9447" t="str">
            <v>Usage: 30000&lt;Annual kwh&lt;40000</v>
          </cell>
          <cell r="F9447">
            <v>90.049899999999994</v>
          </cell>
          <cell r="G9447">
            <v>1.632728</v>
          </cell>
          <cell r="H9447">
            <v>1.5926579999999999</v>
          </cell>
          <cell r="I9447">
            <v>-6.8921399999999994E-2</v>
          </cell>
          <cell r="J9447">
            <v>-2.8202100000000001E-2</v>
          </cell>
          <cell r="K9447">
            <v>0</v>
          </cell>
          <cell r="L9447">
            <v>2.8202100000000001E-2</v>
          </cell>
          <cell r="M9447">
            <v>6.8921399999999994E-2</v>
          </cell>
          <cell r="N9447">
            <v>6.8921399999999994E-2</v>
          </cell>
          <cell r="O9447">
            <v>12119</v>
          </cell>
        </row>
        <row r="9448">
          <cell r="A9448" t="str">
            <v>Residential</v>
          </cell>
          <cell r="B9448">
            <v>15</v>
          </cell>
          <cell r="C9448" t="str">
            <v>All</v>
          </cell>
          <cell r="D9448" t="str">
            <v>Switch</v>
          </cell>
          <cell r="E9448" t="str">
            <v>Usage: 30000&lt;Annual kwh&lt;40000</v>
          </cell>
          <cell r="F9448">
            <v>92.901200000000003</v>
          </cell>
          <cell r="G9448">
            <v>1.9954670000000001</v>
          </cell>
          <cell r="H9448">
            <v>1.9489259999999999</v>
          </cell>
          <cell r="I9448">
            <v>-6.8913600000000005E-2</v>
          </cell>
          <cell r="J9448">
            <v>-2.8198899999999999E-2</v>
          </cell>
          <cell r="K9448">
            <v>0</v>
          </cell>
          <cell r="L9448">
            <v>2.8198899999999999E-2</v>
          </cell>
          <cell r="M9448">
            <v>6.8913600000000005E-2</v>
          </cell>
          <cell r="N9448">
            <v>6.8913600000000005E-2</v>
          </cell>
          <cell r="O9448">
            <v>12119</v>
          </cell>
        </row>
        <row r="9449">
          <cell r="A9449" t="str">
            <v>Residential</v>
          </cell>
          <cell r="B9449">
            <v>16</v>
          </cell>
          <cell r="C9449" t="str">
            <v>All</v>
          </cell>
          <cell r="D9449" t="str">
            <v>Switch</v>
          </cell>
          <cell r="E9449" t="str">
            <v>Usage: 30000&lt;Annual kwh&lt;40000</v>
          </cell>
          <cell r="F9449">
            <v>94.873500000000007</v>
          </cell>
          <cell r="G9449">
            <v>2.3721899999999998</v>
          </cell>
          <cell r="H9449">
            <v>2.2700830000000001</v>
          </cell>
          <cell r="I9449">
            <v>-7.0929099999999995E-2</v>
          </cell>
          <cell r="J9449">
            <v>-2.90236E-2</v>
          </cell>
          <cell r="K9449">
            <v>0</v>
          </cell>
          <cell r="L9449">
            <v>2.90236E-2</v>
          </cell>
          <cell r="M9449">
            <v>7.0929099999999995E-2</v>
          </cell>
          <cell r="N9449">
            <v>7.0929099999999995E-2</v>
          </cell>
          <cell r="O9449">
            <v>12119</v>
          </cell>
        </row>
        <row r="9450">
          <cell r="A9450" t="str">
            <v>Residential</v>
          </cell>
          <cell r="B9450">
            <v>17</v>
          </cell>
          <cell r="C9450" t="str">
            <v>All</v>
          </cell>
          <cell r="D9450" t="str">
            <v>Switch</v>
          </cell>
          <cell r="E9450" t="str">
            <v>Usage: 30000&lt;Annual kwh&lt;40000</v>
          </cell>
          <cell r="F9450">
            <v>95.844300000000004</v>
          </cell>
          <cell r="G9450">
            <v>2.6897739999999999</v>
          </cell>
          <cell r="H9450">
            <v>2.3101530000000001</v>
          </cell>
          <cell r="I9450">
            <v>-7.4084499999999998E-2</v>
          </cell>
          <cell r="J9450">
            <v>-3.0314799999999999E-2</v>
          </cell>
          <cell r="K9450">
            <v>0</v>
          </cell>
          <cell r="L9450">
            <v>3.0314799999999999E-2</v>
          </cell>
          <cell r="M9450">
            <v>7.4084499999999998E-2</v>
          </cell>
          <cell r="N9450">
            <v>7.4084499999999998E-2</v>
          </cell>
          <cell r="O9450">
            <v>12119</v>
          </cell>
        </row>
        <row r="9451">
          <cell r="A9451" t="str">
            <v>Residential</v>
          </cell>
          <cell r="B9451">
            <v>18</v>
          </cell>
          <cell r="C9451" t="str">
            <v>All</v>
          </cell>
          <cell r="D9451" t="str">
            <v>Switch</v>
          </cell>
          <cell r="E9451" t="str">
            <v>Usage: 30000&lt;Annual kwh&lt;40000</v>
          </cell>
          <cell r="F9451">
            <v>95.146000000000001</v>
          </cell>
          <cell r="G9451">
            <v>2.8849619999999998</v>
          </cell>
          <cell r="H9451">
            <v>2.4678119999999999</v>
          </cell>
          <cell r="I9451">
            <v>-7.4796100000000004E-2</v>
          </cell>
          <cell r="J9451">
            <v>-3.0606000000000001E-2</v>
          </cell>
          <cell r="K9451">
            <v>0</v>
          </cell>
          <cell r="L9451">
            <v>3.0606000000000001E-2</v>
          </cell>
          <cell r="M9451">
            <v>7.4796100000000004E-2</v>
          </cell>
          <cell r="N9451">
            <v>7.4796100000000004E-2</v>
          </cell>
          <cell r="O9451">
            <v>12119</v>
          </cell>
        </row>
        <row r="9452">
          <cell r="A9452" t="str">
            <v>Residential</v>
          </cell>
          <cell r="B9452">
            <v>19</v>
          </cell>
          <cell r="C9452" t="str">
            <v>All</v>
          </cell>
          <cell r="D9452" t="str">
            <v>Switch</v>
          </cell>
          <cell r="E9452" t="str">
            <v>Usage: 30000&lt;Annual kwh&lt;40000</v>
          </cell>
          <cell r="F9452">
            <v>92.926000000000002</v>
          </cell>
          <cell r="G9452">
            <v>2.7548020000000002</v>
          </cell>
          <cell r="H9452">
            <v>2.6097700000000001</v>
          </cell>
          <cell r="I9452">
            <v>-7.2057800000000005E-2</v>
          </cell>
          <cell r="J9452">
            <v>-2.9485500000000001E-2</v>
          </cell>
          <cell r="K9452">
            <v>0</v>
          </cell>
          <cell r="L9452">
            <v>2.9485500000000001E-2</v>
          </cell>
          <cell r="M9452">
            <v>7.2057800000000005E-2</v>
          </cell>
          <cell r="N9452">
            <v>7.2057800000000005E-2</v>
          </cell>
          <cell r="O9452">
            <v>12119</v>
          </cell>
        </row>
        <row r="9453">
          <cell r="A9453" t="str">
            <v>Residential</v>
          </cell>
          <cell r="B9453">
            <v>20</v>
          </cell>
          <cell r="C9453" t="str">
            <v>All</v>
          </cell>
          <cell r="D9453" t="str">
            <v>Switch</v>
          </cell>
          <cell r="E9453" t="str">
            <v>Usage: 30000&lt;Annual kwh&lt;40000</v>
          </cell>
          <cell r="F9453">
            <v>89.125600000000006</v>
          </cell>
          <cell r="G9453">
            <v>2.5431469999999998</v>
          </cell>
          <cell r="H9453">
            <v>2.9752679999999998</v>
          </cell>
          <cell r="I9453">
            <v>-7.1851799999999993E-2</v>
          </cell>
          <cell r="J9453">
            <v>-2.9401199999999999E-2</v>
          </cell>
          <cell r="K9453">
            <v>0</v>
          </cell>
          <cell r="L9453">
            <v>2.9401199999999999E-2</v>
          </cell>
          <cell r="M9453">
            <v>7.1851799999999993E-2</v>
          </cell>
          <cell r="N9453">
            <v>7.1851799999999993E-2</v>
          </cell>
          <cell r="O9453">
            <v>12119</v>
          </cell>
        </row>
        <row r="9454">
          <cell r="A9454" t="str">
            <v>Residential</v>
          </cell>
          <cell r="B9454">
            <v>21</v>
          </cell>
          <cell r="C9454" t="str">
            <v>All</v>
          </cell>
          <cell r="D9454" t="str">
            <v>Switch</v>
          </cell>
          <cell r="E9454" t="str">
            <v>Usage: 30000&lt;Annual kwh&lt;40000</v>
          </cell>
          <cell r="F9454">
            <v>84.680999999999997</v>
          </cell>
          <cell r="G9454">
            <v>2.342946</v>
          </cell>
          <cell r="H9454">
            <v>2.7758099999999999</v>
          </cell>
          <cell r="I9454">
            <v>-7.1367299999999995E-2</v>
          </cell>
          <cell r="J9454">
            <v>-2.92029E-2</v>
          </cell>
          <cell r="K9454">
            <v>0</v>
          </cell>
          <cell r="L9454">
            <v>2.92029E-2</v>
          </cell>
          <cell r="M9454">
            <v>7.1367299999999995E-2</v>
          </cell>
          <cell r="N9454">
            <v>7.1367299999999995E-2</v>
          </cell>
          <cell r="O9454">
            <v>12119</v>
          </cell>
        </row>
        <row r="9455">
          <cell r="A9455" t="str">
            <v>Residential</v>
          </cell>
          <cell r="B9455">
            <v>22</v>
          </cell>
          <cell r="C9455" t="str">
            <v>All</v>
          </cell>
          <cell r="D9455" t="str">
            <v>Switch</v>
          </cell>
          <cell r="E9455" t="str">
            <v>Usage: 30000&lt;Annual kwh&lt;40000</v>
          </cell>
          <cell r="F9455">
            <v>81.570899999999995</v>
          </cell>
          <cell r="G9455">
            <v>1.9671209999999999</v>
          </cell>
          <cell r="H9455">
            <v>2.2437990000000001</v>
          </cell>
          <cell r="I9455">
            <v>-6.9121000000000002E-2</v>
          </cell>
          <cell r="J9455">
            <v>-2.8283800000000001E-2</v>
          </cell>
          <cell r="K9455">
            <v>0</v>
          </cell>
          <cell r="L9455">
            <v>2.8283800000000001E-2</v>
          </cell>
          <cell r="M9455">
            <v>6.9121000000000002E-2</v>
          </cell>
          <cell r="N9455">
            <v>6.9121000000000002E-2</v>
          </cell>
          <cell r="O9455">
            <v>12119</v>
          </cell>
        </row>
        <row r="9456">
          <cell r="A9456" t="str">
            <v>Residential</v>
          </cell>
          <cell r="B9456">
            <v>23</v>
          </cell>
          <cell r="C9456" t="str">
            <v>All</v>
          </cell>
          <cell r="D9456" t="str">
            <v>Switch</v>
          </cell>
          <cell r="E9456" t="str">
            <v>Usage: 30000&lt;Annual kwh&lt;40000</v>
          </cell>
          <cell r="F9456">
            <v>78.736199999999997</v>
          </cell>
          <cell r="G9456">
            <v>1.5608519999999999</v>
          </cell>
          <cell r="H9456">
            <v>1.728207</v>
          </cell>
          <cell r="I9456">
            <v>-6.6107799999999994E-2</v>
          </cell>
          <cell r="J9456">
            <v>-2.70508E-2</v>
          </cell>
          <cell r="K9456">
            <v>0</v>
          </cell>
          <cell r="L9456">
            <v>2.70508E-2</v>
          </cell>
          <cell r="M9456">
            <v>6.6107799999999994E-2</v>
          </cell>
          <cell r="N9456">
            <v>6.6107799999999994E-2</v>
          </cell>
          <cell r="O9456">
            <v>12119</v>
          </cell>
        </row>
        <row r="9457">
          <cell r="A9457" t="str">
            <v>Residential</v>
          </cell>
          <cell r="B9457">
            <v>24</v>
          </cell>
          <cell r="C9457" t="str">
            <v>All</v>
          </cell>
          <cell r="D9457" t="str">
            <v>Switch</v>
          </cell>
          <cell r="E9457" t="str">
            <v>Usage: 30000&lt;Annual kwh&lt;40000</v>
          </cell>
          <cell r="F9457">
            <v>76.743200000000002</v>
          </cell>
          <cell r="G9457">
            <v>1.2493920000000001</v>
          </cell>
          <cell r="H9457">
            <v>1.405411</v>
          </cell>
          <cell r="I9457">
            <v>-8.5839899999999997E-2</v>
          </cell>
          <cell r="J9457">
            <v>-3.5125000000000003E-2</v>
          </cell>
          <cell r="K9457">
            <v>0</v>
          </cell>
          <cell r="L9457">
            <v>3.5125000000000003E-2</v>
          </cell>
          <cell r="M9457">
            <v>8.5839899999999997E-2</v>
          </cell>
          <cell r="N9457">
            <v>8.5839899999999997E-2</v>
          </cell>
          <cell r="O9457">
            <v>12119</v>
          </cell>
        </row>
        <row r="9458">
          <cell r="A9458" t="str">
            <v>Residential</v>
          </cell>
          <cell r="B9458">
            <v>1</v>
          </cell>
          <cell r="C9458" t="str">
            <v>All</v>
          </cell>
          <cell r="D9458" t="str">
            <v>Switch</v>
          </cell>
          <cell r="E9458" t="str">
            <v>Usage: 5000&lt;Annual kwh&lt;10000</v>
          </cell>
          <cell r="F9458">
            <v>67.876499999999993</v>
          </cell>
          <cell r="G9458">
            <v>0.4722326</v>
          </cell>
          <cell r="H9458">
            <v>0.51130549999999997</v>
          </cell>
          <cell r="I9458">
            <v>-4.4839299999999999E-2</v>
          </cell>
          <cell r="J9458">
            <v>-1.83479E-2</v>
          </cell>
          <cell r="K9458">
            <v>0</v>
          </cell>
          <cell r="L9458">
            <v>1.83479E-2</v>
          </cell>
          <cell r="M9458">
            <v>4.4839299999999999E-2</v>
          </cell>
          <cell r="N9458">
            <v>4.4839299999999999E-2</v>
          </cell>
          <cell r="O9458">
            <v>12450</v>
          </cell>
        </row>
        <row r="9459">
          <cell r="A9459" t="str">
            <v>Residential</v>
          </cell>
          <cell r="B9459">
            <v>2</v>
          </cell>
          <cell r="C9459" t="str">
            <v>All</v>
          </cell>
          <cell r="D9459" t="str">
            <v>Switch</v>
          </cell>
          <cell r="E9459" t="str">
            <v>Usage: 5000&lt;Annual kwh&lt;10000</v>
          </cell>
          <cell r="F9459">
            <v>65.971199999999996</v>
          </cell>
          <cell r="G9459">
            <v>0.41848930000000001</v>
          </cell>
          <cell r="H9459">
            <v>0.45021909999999998</v>
          </cell>
          <cell r="I9459">
            <v>-4.4592800000000002E-2</v>
          </cell>
          <cell r="J9459">
            <v>-1.8246999999999999E-2</v>
          </cell>
          <cell r="K9459">
            <v>0</v>
          </cell>
          <cell r="L9459">
            <v>1.8246999999999999E-2</v>
          </cell>
          <cell r="M9459">
            <v>4.4592800000000002E-2</v>
          </cell>
          <cell r="N9459">
            <v>4.4592800000000002E-2</v>
          </cell>
          <cell r="O9459">
            <v>12450</v>
          </cell>
        </row>
        <row r="9460">
          <cell r="A9460" t="str">
            <v>Residential</v>
          </cell>
          <cell r="B9460">
            <v>3</v>
          </cell>
          <cell r="C9460" t="str">
            <v>All</v>
          </cell>
          <cell r="D9460" t="str">
            <v>Switch</v>
          </cell>
          <cell r="E9460" t="str">
            <v>Usage: 5000&lt;Annual kwh&lt;10000</v>
          </cell>
          <cell r="F9460">
            <v>64.592100000000002</v>
          </cell>
          <cell r="G9460">
            <v>0.3747568</v>
          </cell>
          <cell r="H9460">
            <v>0.40647440000000001</v>
          </cell>
          <cell r="I9460">
            <v>-4.4213500000000003E-2</v>
          </cell>
          <cell r="J9460">
            <v>-1.8091800000000002E-2</v>
          </cell>
          <cell r="K9460">
            <v>0</v>
          </cell>
          <cell r="L9460">
            <v>1.8091800000000002E-2</v>
          </cell>
          <cell r="M9460">
            <v>4.4213500000000003E-2</v>
          </cell>
          <cell r="N9460">
            <v>4.4213500000000003E-2</v>
          </cell>
          <cell r="O9460">
            <v>12450</v>
          </cell>
        </row>
        <row r="9461">
          <cell r="A9461" t="str">
            <v>Residential</v>
          </cell>
          <cell r="B9461">
            <v>4</v>
          </cell>
          <cell r="C9461" t="str">
            <v>All</v>
          </cell>
          <cell r="D9461" t="str">
            <v>Switch</v>
          </cell>
          <cell r="E9461" t="str">
            <v>Usage: 5000&lt;Annual kwh&lt;10000</v>
          </cell>
          <cell r="F9461">
            <v>63.636699999999998</v>
          </cell>
          <cell r="G9461">
            <v>0.36545100000000003</v>
          </cell>
          <cell r="H9461">
            <v>0.39147920000000003</v>
          </cell>
          <cell r="I9461">
            <v>-4.3977099999999998E-2</v>
          </cell>
          <cell r="J9461">
            <v>-1.79951E-2</v>
          </cell>
          <cell r="K9461">
            <v>0</v>
          </cell>
          <cell r="L9461">
            <v>1.79951E-2</v>
          </cell>
          <cell r="M9461">
            <v>4.3977099999999998E-2</v>
          </cell>
          <cell r="N9461">
            <v>4.3977099999999998E-2</v>
          </cell>
          <cell r="O9461">
            <v>12450</v>
          </cell>
        </row>
        <row r="9462">
          <cell r="A9462" t="str">
            <v>Residential</v>
          </cell>
          <cell r="B9462">
            <v>5</v>
          </cell>
          <cell r="C9462" t="str">
            <v>All</v>
          </cell>
          <cell r="D9462" t="str">
            <v>Switch</v>
          </cell>
          <cell r="E9462" t="str">
            <v>Usage: 5000&lt;Annual kwh&lt;10000</v>
          </cell>
          <cell r="F9462">
            <v>63.004800000000003</v>
          </cell>
          <cell r="G9462">
            <v>0.37887270000000001</v>
          </cell>
          <cell r="H9462">
            <v>0.40566730000000001</v>
          </cell>
          <cell r="I9462">
            <v>-4.3889900000000003E-2</v>
          </cell>
          <cell r="J9462">
            <v>-1.79594E-2</v>
          </cell>
          <cell r="K9462">
            <v>0</v>
          </cell>
          <cell r="L9462">
            <v>1.79594E-2</v>
          </cell>
          <cell r="M9462">
            <v>4.3889900000000003E-2</v>
          </cell>
          <cell r="N9462">
            <v>4.3889900000000003E-2</v>
          </cell>
          <cell r="O9462">
            <v>12450</v>
          </cell>
        </row>
        <row r="9463">
          <cell r="A9463" t="str">
            <v>Residential</v>
          </cell>
          <cell r="B9463">
            <v>6</v>
          </cell>
          <cell r="C9463" t="str">
            <v>All</v>
          </cell>
          <cell r="D9463" t="str">
            <v>Switch</v>
          </cell>
          <cell r="E9463" t="str">
            <v>Usage: 5000&lt;Annual kwh&lt;10000</v>
          </cell>
          <cell r="F9463">
            <v>62.529200000000003</v>
          </cell>
          <cell r="G9463">
            <v>0.41600130000000002</v>
          </cell>
          <cell r="H9463">
            <v>0.45178980000000002</v>
          </cell>
          <cell r="I9463">
            <v>-4.4069499999999998E-2</v>
          </cell>
          <cell r="J9463">
            <v>-1.8032900000000001E-2</v>
          </cell>
          <cell r="K9463">
            <v>0</v>
          </cell>
          <cell r="L9463">
            <v>1.8032900000000001E-2</v>
          </cell>
          <cell r="M9463">
            <v>4.4069499999999998E-2</v>
          </cell>
          <cell r="N9463">
            <v>4.4069499999999998E-2</v>
          </cell>
          <cell r="O9463">
            <v>12450</v>
          </cell>
        </row>
        <row r="9464">
          <cell r="A9464" t="str">
            <v>Residential</v>
          </cell>
          <cell r="B9464">
            <v>7</v>
          </cell>
          <cell r="C9464" t="str">
            <v>All</v>
          </cell>
          <cell r="D9464" t="str">
            <v>Switch</v>
          </cell>
          <cell r="E9464" t="str">
            <v>Usage: 5000&lt;Annual kwh&lt;10000</v>
          </cell>
          <cell r="F9464">
            <v>61.672499999999999</v>
          </cell>
          <cell r="G9464">
            <v>0.50573659999999998</v>
          </cell>
          <cell r="H9464">
            <v>0.5262561</v>
          </cell>
          <cell r="I9464">
            <v>-4.4055999999999998E-2</v>
          </cell>
          <cell r="J9464">
            <v>-1.8027399999999999E-2</v>
          </cell>
          <cell r="K9464">
            <v>0</v>
          </cell>
          <cell r="L9464">
            <v>1.8027399999999999E-2</v>
          </cell>
          <cell r="M9464">
            <v>4.4055999999999998E-2</v>
          </cell>
          <cell r="N9464">
            <v>4.4055999999999998E-2</v>
          </cell>
          <cell r="O9464">
            <v>12450</v>
          </cell>
        </row>
        <row r="9465">
          <cell r="A9465" t="str">
            <v>Residential</v>
          </cell>
          <cell r="B9465">
            <v>8</v>
          </cell>
          <cell r="C9465" t="str">
            <v>All</v>
          </cell>
          <cell r="D9465" t="str">
            <v>Switch</v>
          </cell>
          <cell r="E9465" t="str">
            <v>Usage: 5000&lt;Annual kwh&lt;10000</v>
          </cell>
          <cell r="F9465">
            <v>62.872199999999999</v>
          </cell>
          <cell r="G9465">
            <v>0.57733310000000004</v>
          </cell>
          <cell r="H9465">
            <v>0.61086209999999996</v>
          </cell>
          <cell r="I9465">
            <v>-4.4395700000000003E-2</v>
          </cell>
          <cell r="J9465">
            <v>-1.8166399999999999E-2</v>
          </cell>
          <cell r="K9465">
            <v>0</v>
          </cell>
          <cell r="L9465">
            <v>1.8166399999999999E-2</v>
          </cell>
          <cell r="M9465">
            <v>4.4395700000000003E-2</v>
          </cell>
          <cell r="N9465">
            <v>4.4395700000000003E-2</v>
          </cell>
          <cell r="O9465">
            <v>12450</v>
          </cell>
        </row>
        <row r="9466">
          <cell r="A9466" t="str">
            <v>Residential</v>
          </cell>
          <cell r="B9466">
            <v>9</v>
          </cell>
          <cell r="C9466" t="str">
            <v>All</v>
          </cell>
          <cell r="D9466" t="str">
            <v>Switch</v>
          </cell>
          <cell r="E9466" t="str">
            <v>Usage: 5000&lt;Annual kwh&lt;10000</v>
          </cell>
          <cell r="F9466">
            <v>67.357299999999995</v>
          </cell>
          <cell r="G9466">
            <v>0.54876849999999999</v>
          </cell>
          <cell r="H9466">
            <v>0.55044910000000002</v>
          </cell>
          <cell r="I9466">
            <v>-4.4987300000000001E-2</v>
          </cell>
          <cell r="J9466">
            <v>-1.8408399999999998E-2</v>
          </cell>
          <cell r="K9466">
            <v>0</v>
          </cell>
          <cell r="L9466">
            <v>1.8408399999999998E-2</v>
          </cell>
          <cell r="M9466">
            <v>4.4987300000000001E-2</v>
          </cell>
          <cell r="N9466">
            <v>4.4987300000000001E-2</v>
          </cell>
          <cell r="O9466">
            <v>12450</v>
          </cell>
        </row>
        <row r="9467">
          <cell r="A9467" t="str">
            <v>Residential</v>
          </cell>
          <cell r="B9467">
            <v>10</v>
          </cell>
          <cell r="C9467" t="str">
            <v>All</v>
          </cell>
          <cell r="D9467" t="str">
            <v>Switch</v>
          </cell>
          <cell r="E9467" t="str">
            <v>Usage: 5000&lt;Annual kwh&lt;10000</v>
          </cell>
          <cell r="F9467">
            <v>72.097700000000003</v>
          </cell>
          <cell r="G9467">
            <v>0.53333929999999996</v>
          </cell>
          <cell r="H9467">
            <v>0.57932139999999999</v>
          </cell>
          <cell r="I9467">
            <v>-4.6813599999999997E-2</v>
          </cell>
          <cell r="J9467">
            <v>-1.9155800000000001E-2</v>
          </cell>
          <cell r="K9467">
            <v>0</v>
          </cell>
          <cell r="L9467">
            <v>1.9155800000000001E-2</v>
          </cell>
          <cell r="M9467">
            <v>4.6813599999999997E-2</v>
          </cell>
          <cell r="N9467">
            <v>4.6813599999999997E-2</v>
          </cell>
          <cell r="O9467">
            <v>12450</v>
          </cell>
        </row>
        <row r="9468">
          <cell r="A9468" t="str">
            <v>Residential</v>
          </cell>
          <cell r="B9468">
            <v>11</v>
          </cell>
          <cell r="C9468" t="str">
            <v>All</v>
          </cell>
          <cell r="D9468" t="str">
            <v>Switch</v>
          </cell>
          <cell r="E9468" t="str">
            <v>Usage: 5000&lt;Annual kwh&lt;10000</v>
          </cell>
          <cell r="F9468">
            <v>77.306799999999996</v>
          </cell>
          <cell r="G9468">
            <v>0.56566090000000002</v>
          </cell>
          <cell r="H9468">
            <v>0.58670929999999999</v>
          </cell>
          <cell r="I9468">
            <v>-4.6100099999999998E-2</v>
          </cell>
          <cell r="J9468">
            <v>-1.88638E-2</v>
          </cell>
          <cell r="K9468">
            <v>0</v>
          </cell>
          <cell r="L9468">
            <v>1.88638E-2</v>
          </cell>
          <cell r="M9468">
            <v>4.6100099999999998E-2</v>
          </cell>
          <cell r="N9468">
            <v>4.6100099999999998E-2</v>
          </cell>
          <cell r="O9468">
            <v>12450</v>
          </cell>
        </row>
        <row r="9469">
          <cell r="A9469" t="str">
            <v>Residential</v>
          </cell>
          <cell r="B9469">
            <v>12</v>
          </cell>
          <cell r="C9469" t="str">
            <v>All</v>
          </cell>
          <cell r="D9469" t="str">
            <v>Switch</v>
          </cell>
          <cell r="E9469" t="str">
            <v>Usage: 5000&lt;Annual kwh&lt;10000</v>
          </cell>
          <cell r="F9469">
            <v>81.836299999999994</v>
          </cell>
          <cell r="G9469">
            <v>0.63272459999999997</v>
          </cell>
          <cell r="H9469">
            <v>0.61575880000000005</v>
          </cell>
          <cell r="I9469">
            <v>-4.7362099999999997E-2</v>
          </cell>
          <cell r="J9469">
            <v>-1.93802E-2</v>
          </cell>
          <cell r="K9469">
            <v>0</v>
          </cell>
          <cell r="L9469">
            <v>1.93802E-2</v>
          </cell>
          <cell r="M9469">
            <v>4.7362099999999997E-2</v>
          </cell>
          <cell r="N9469">
            <v>4.7362099999999997E-2</v>
          </cell>
          <cell r="O9469">
            <v>12450</v>
          </cell>
        </row>
        <row r="9470">
          <cell r="A9470" t="str">
            <v>Residential</v>
          </cell>
          <cell r="B9470">
            <v>13</v>
          </cell>
          <cell r="C9470" t="str">
            <v>All</v>
          </cell>
          <cell r="D9470" t="str">
            <v>Switch</v>
          </cell>
          <cell r="E9470" t="str">
            <v>Usage: 5000&lt;Annual kwh&lt;10000</v>
          </cell>
          <cell r="F9470">
            <v>85.318600000000004</v>
          </cell>
          <cell r="G9470">
            <v>0.72186819999999996</v>
          </cell>
          <cell r="H9470">
            <v>0.73209469999999999</v>
          </cell>
          <cell r="I9470">
            <v>-4.7504900000000003E-2</v>
          </cell>
          <cell r="J9470">
            <v>-1.94386E-2</v>
          </cell>
          <cell r="K9470">
            <v>0</v>
          </cell>
          <cell r="L9470">
            <v>1.94386E-2</v>
          </cell>
          <cell r="M9470">
            <v>4.7504900000000003E-2</v>
          </cell>
          <cell r="N9470">
            <v>4.7504900000000003E-2</v>
          </cell>
          <cell r="O9470">
            <v>12450</v>
          </cell>
        </row>
        <row r="9471">
          <cell r="A9471" t="str">
            <v>Residential</v>
          </cell>
          <cell r="B9471">
            <v>14</v>
          </cell>
          <cell r="C9471" t="str">
            <v>All</v>
          </cell>
          <cell r="D9471" t="str">
            <v>Switch</v>
          </cell>
          <cell r="E9471" t="str">
            <v>Usage: 5000&lt;Annual kwh&lt;10000</v>
          </cell>
          <cell r="F9471">
            <v>88.339699999999993</v>
          </cell>
          <cell r="G9471">
            <v>0.81955310000000003</v>
          </cell>
          <cell r="H9471">
            <v>0.80006969999999999</v>
          </cell>
          <cell r="I9471">
            <v>-4.86995E-2</v>
          </cell>
          <cell r="J9471">
            <v>-1.9927400000000001E-2</v>
          </cell>
          <cell r="K9471">
            <v>0</v>
          </cell>
          <cell r="L9471">
            <v>1.9927400000000001E-2</v>
          </cell>
          <cell r="M9471">
            <v>4.86995E-2</v>
          </cell>
          <cell r="N9471">
            <v>4.86995E-2</v>
          </cell>
          <cell r="O9471">
            <v>12450</v>
          </cell>
        </row>
        <row r="9472">
          <cell r="A9472" t="str">
            <v>Residential</v>
          </cell>
          <cell r="B9472">
            <v>15</v>
          </cell>
          <cell r="C9472" t="str">
            <v>All</v>
          </cell>
          <cell r="D9472" t="str">
            <v>Switch</v>
          </cell>
          <cell r="E9472" t="str">
            <v>Usage: 5000&lt;Annual kwh&lt;10000</v>
          </cell>
          <cell r="F9472">
            <v>91.228999999999999</v>
          </cell>
          <cell r="G9472">
            <v>0.97431160000000006</v>
          </cell>
          <cell r="H9472">
            <v>0.97948559999999996</v>
          </cell>
          <cell r="I9472">
            <v>-4.9186800000000003E-2</v>
          </cell>
          <cell r="J9472">
            <v>-2.01269E-2</v>
          </cell>
          <cell r="K9472">
            <v>0</v>
          </cell>
          <cell r="L9472">
            <v>2.01269E-2</v>
          </cell>
          <cell r="M9472">
            <v>4.9186800000000003E-2</v>
          </cell>
          <cell r="N9472">
            <v>4.9186800000000003E-2</v>
          </cell>
          <cell r="O9472">
            <v>12450</v>
          </cell>
        </row>
        <row r="9473">
          <cell r="A9473" t="str">
            <v>Residential</v>
          </cell>
          <cell r="B9473">
            <v>16</v>
          </cell>
          <cell r="C9473" t="str">
            <v>All</v>
          </cell>
          <cell r="D9473" t="str">
            <v>Switch</v>
          </cell>
          <cell r="E9473" t="str">
            <v>Usage: 5000&lt;Annual kwh&lt;10000</v>
          </cell>
          <cell r="F9473">
            <v>93.224999999999994</v>
          </cell>
          <cell r="G9473">
            <v>1.1715789999999999</v>
          </cell>
          <cell r="H9473">
            <v>1.0520179999999999</v>
          </cell>
          <cell r="I9473">
            <v>-5.1072399999999997E-2</v>
          </cell>
          <cell r="J9473">
            <v>-2.0898400000000001E-2</v>
          </cell>
          <cell r="K9473">
            <v>0</v>
          </cell>
          <cell r="L9473">
            <v>2.0898400000000001E-2</v>
          </cell>
          <cell r="M9473">
            <v>5.1072399999999997E-2</v>
          </cell>
          <cell r="N9473">
            <v>5.1072399999999997E-2</v>
          </cell>
          <cell r="O9473">
            <v>12450</v>
          </cell>
        </row>
        <row r="9474">
          <cell r="A9474" t="str">
            <v>Residential</v>
          </cell>
          <cell r="B9474">
            <v>17</v>
          </cell>
          <cell r="C9474" t="str">
            <v>All</v>
          </cell>
          <cell r="D9474" t="str">
            <v>Switch</v>
          </cell>
          <cell r="E9474" t="str">
            <v>Usage: 5000&lt;Annual kwh&lt;10000</v>
          </cell>
          <cell r="F9474">
            <v>94.167500000000004</v>
          </cell>
          <cell r="G9474">
            <v>1.3430470000000001</v>
          </cell>
          <cell r="H9474">
            <v>1.1175029999999999</v>
          </cell>
          <cell r="I9474">
            <v>-5.2298999999999998E-2</v>
          </cell>
          <cell r="J9474">
            <v>-2.1400300000000001E-2</v>
          </cell>
          <cell r="K9474">
            <v>0</v>
          </cell>
          <cell r="L9474">
            <v>2.1400300000000001E-2</v>
          </cell>
          <cell r="M9474">
            <v>5.2298999999999998E-2</v>
          </cell>
          <cell r="N9474">
            <v>5.2298999999999998E-2</v>
          </cell>
          <cell r="O9474">
            <v>12450</v>
          </cell>
        </row>
        <row r="9475">
          <cell r="A9475" t="str">
            <v>Residential</v>
          </cell>
          <cell r="B9475">
            <v>18</v>
          </cell>
          <cell r="C9475" t="str">
            <v>All</v>
          </cell>
          <cell r="D9475" t="str">
            <v>Switch</v>
          </cell>
          <cell r="E9475" t="str">
            <v>Usage: 5000&lt;Annual kwh&lt;10000</v>
          </cell>
          <cell r="F9475">
            <v>93.115300000000005</v>
          </cell>
          <cell r="G9475">
            <v>1.491746</v>
          </cell>
          <cell r="H9475">
            <v>1.348622</v>
          </cell>
          <cell r="I9475">
            <v>-5.2666600000000001E-2</v>
          </cell>
          <cell r="J9475">
            <v>-2.1550699999999999E-2</v>
          </cell>
          <cell r="K9475">
            <v>0</v>
          </cell>
          <cell r="L9475">
            <v>2.1550699999999999E-2</v>
          </cell>
          <cell r="M9475">
            <v>5.2666600000000001E-2</v>
          </cell>
          <cell r="N9475">
            <v>5.2666600000000001E-2</v>
          </cell>
          <cell r="O9475">
            <v>12450</v>
          </cell>
        </row>
        <row r="9476">
          <cell r="A9476" t="str">
            <v>Residential</v>
          </cell>
          <cell r="B9476">
            <v>19</v>
          </cell>
          <cell r="C9476" t="str">
            <v>All</v>
          </cell>
          <cell r="D9476" t="str">
            <v>Switch</v>
          </cell>
          <cell r="E9476" t="str">
            <v>Usage: 5000&lt;Annual kwh&lt;10000</v>
          </cell>
          <cell r="F9476">
            <v>90.683199999999999</v>
          </cell>
          <cell r="G9476">
            <v>1.5351840000000001</v>
          </cell>
          <cell r="H9476">
            <v>1.505773</v>
          </cell>
          <cell r="I9476">
            <v>-5.4845699999999997E-2</v>
          </cell>
          <cell r="J9476">
            <v>-2.2442400000000001E-2</v>
          </cell>
          <cell r="K9476">
            <v>0</v>
          </cell>
          <cell r="L9476">
            <v>2.2442400000000001E-2</v>
          </cell>
          <cell r="M9476">
            <v>5.4845699999999997E-2</v>
          </cell>
          <cell r="N9476">
            <v>5.4845699999999997E-2</v>
          </cell>
          <cell r="O9476">
            <v>12450</v>
          </cell>
        </row>
        <row r="9477">
          <cell r="A9477" t="str">
            <v>Residential</v>
          </cell>
          <cell r="B9477">
            <v>20</v>
          </cell>
          <cell r="C9477" t="str">
            <v>All</v>
          </cell>
          <cell r="D9477" t="str">
            <v>Switch</v>
          </cell>
          <cell r="E9477" t="str">
            <v>Usage: 5000&lt;Annual kwh&lt;10000</v>
          </cell>
          <cell r="F9477">
            <v>86.078900000000004</v>
          </cell>
          <cell r="G9477">
            <v>1.438318</v>
          </cell>
          <cell r="H9477">
            <v>1.8147040000000001</v>
          </cell>
          <cell r="I9477">
            <v>-5.5303600000000001E-2</v>
          </cell>
          <cell r="J9477">
            <v>-2.2629799999999999E-2</v>
          </cell>
          <cell r="K9477">
            <v>0</v>
          </cell>
          <cell r="L9477">
            <v>2.2629799999999999E-2</v>
          </cell>
          <cell r="M9477">
            <v>5.5303600000000001E-2</v>
          </cell>
          <cell r="N9477">
            <v>5.5303600000000001E-2</v>
          </cell>
          <cell r="O9477">
            <v>12450</v>
          </cell>
        </row>
        <row r="9478">
          <cell r="A9478" t="str">
            <v>Residential</v>
          </cell>
          <cell r="B9478">
            <v>21</v>
          </cell>
          <cell r="C9478" t="str">
            <v>All</v>
          </cell>
          <cell r="D9478" t="str">
            <v>Switch</v>
          </cell>
          <cell r="E9478" t="str">
            <v>Usage: 5000&lt;Annual kwh&lt;10000</v>
          </cell>
          <cell r="F9478">
            <v>81.470200000000006</v>
          </cell>
          <cell r="G9478">
            <v>1.3480319999999999</v>
          </cell>
          <cell r="H9478">
            <v>1.5936049999999999</v>
          </cell>
          <cell r="I9478">
            <v>-5.2433100000000003E-2</v>
          </cell>
          <cell r="J9478">
            <v>-2.1455200000000001E-2</v>
          </cell>
          <cell r="K9478">
            <v>0</v>
          </cell>
          <cell r="L9478">
            <v>2.1455200000000001E-2</v>
          </cell>
          <cell r="M9478">
            <v>5.2433100000000003E-2</v>
          </cell>
          <cell r="N9478">
            <v>5.2433100000000003E-2</v>
          </cell>
          <cell r="O9478">
            <v>12450</v>
          </cell>
        </row>
        <row r="9479">
          <cell r="A9479" t="str">
            <v>Residential</v>
          </cell>
          <cell r="B9479">
            <v>22</v>
          </cell>
          <cell r="C9479" t="str">
            <v>All</v>
          </cell>
          <cell r="D9479" t="str">
            <v>Switch</v>
          </cell>
          <cell r="E9479" t="str">
            <v>Usage: 5000&lt;Annual kwh&lt;10000</v>
          </cell>
          <cell r="F9479">
            <v>78.741699999999994</v>
          </cell>
          <cell r="G9479">
            <v>1.1443639999999999</v>
          </cell>
          <cell r="H9479">
            <v>1.307671</v>
          </cell>
          <cell r="I9479">
            <v>-5.0701200000000002E-2</v>
          </cell>
          <cell r="J9479">
            <v>-2.0746500000000001E-2</v>
          </cell>
          <cell r="K9479">
            <v>0</v>
          </cell>
          <cell r="L9479">
            <v>2.0746500000000001E-2</v>
          </cell>
          <cell r="M9479">
            <v>5.0701200000000002E-2</v>
          </cell>
          <cell r="N9479">
            <v>5.0701200000000002E-2</v>
          </cell>
          <cell r="O9479">
            <v>12450</v>
          </cell>
        </row>
        <row r="9480">
          <cell r="A9480" t="str">
            <v>Residential</v>
          </cell>
          <cell r="B9480">
            <v>23</v>
          </cell>
          <cell r="C9480" t="str">
            <v>All</v>
          </cell>
          <cell r="D9480" t="str">
            <v>Switch</v>
          </cell>
          <cell r="E9480" t="str">
            <v>Usage: 5000&lt;Annual kwh&lt;10000</v>
          </cell>
          <cell r="F9480">
            <v>76.133799999999994</v>
          </cell>
          <cell r="G9480">
            <v>0.88582190000000005</v>
          </cell>
          <cell r="H9480">
            <v>1.012276</v>
          </cell>
          <cell r="I9480">
            <v>-4.8839399999999998E-2</v>
          </cell>
          <cell r="J9480">
            <v>-1.9984700000000001E-2</v>
          </cell>
          <cell r="K9480">
            <v>0</v>
          </cell>
          <cell r="L9480">
            <v>1.9984700000000001E-2</v>
          </cell>
          <cell r="M9480">
            <v>4.8839399999999998E-2</v>
          </cell>
          <cell r="N9480">
            <v>4.8839399999999998E-2</v>
          </cell>
          <cell r="O9480">
            <v>12450</v>
          </cell>
        </row>
        <row r="9481">
          <cell r="A9481" t="str">
            <v>Residential</v>
          </cell>
          <cell r="B9481">
            <v>24</v>
          </cell>
          <cell r="C9481" t="str">
            <v>All</v>
          </cell>
          <cell r="D9481" t="str">
            <v>Switch</v>
          </cell>
          <cell r="E9481" t="str">
            <v>Usage: 5000&lt;Annual kwh&lt;10000</v>
          </cell>
          <cell r="F9481">
            <v>74.378900000000002</v>
          </cell>
          <cell r="G9481">
            <v>0.66849360000000002</v>
          </cell>
          <cell r="H9481">
            <v>0.82793640000000002</v>
          </cell>
          <cell r="I9481">
            <v>-4.7513699999999999E-2</v>
          </cell>
          <cell r="J9481">
            <v>-1.94422E-2</v>
          </cell>
          <cell r="K9481">
            <v>0</v>
          </cell>
          <cell r="L9481">
            <v>1.94422E-2</v>
          </cell>
          <cell r="M9481">
            <v>4.7513699999999999E-2</v>
          </cell>
          <cell r="N9481">
            <v>4.7513699999999999E-2</v>
          </cell>
          <cell r="O9481">
            <v>12450</v>
          </cell>
        </row>
        <row r="9482">
          <cell r="A9482" t="str">
            <v>Residential</v>
          </cell>
          <cell r="B9482">
            <v>1</v>
          </cell>
          <cell r="C9482" t="str">
            <v>All</v>
          </cell>
          <cell r="D9482" t="str">
            <v>Switch</v>
          </cell>
          <cell r="E9482" t="str">
            <v>Usage: Annual kwh&lt;5000</v>
          </cell>
          <cell r="F9482">
            <v>67.316299999999998</v>
          </cell>
          <cell r="G9482">
            <v>0.30738320000000002</v>
          </cell>
          <cell r="H9482">
            <v>0.32883099999999998</v>
          </cell>
          <cell r="I9482">
            <v>-4.3932699999999998E-2</v>
          </cell>
          <cell r="J9482">
            <v>-1.7976900000000001E-2</v>
          </cell>
          <cell r="K9482">
            <v>0</v>
          </cell>
          <cell r="L9482">
            <v>1.7976900000000001E-2</v>
          </cell>
          <cell r="M9482">
            <v>4.3932699999999998E-2</v>
          </cell>
          <cell r="N9482">
            <v>4.3932699999999998E-2</v>
          </cell>
          <cell r="O9482">
            <v>4647</v>
          </cell>
        </row>
        <row r="9483">
          <cell r="A9483" t="str">
            <v>Residential</v>
          </cell>
          <cell r="B9483">
            <v>2</v>
          </cell>
          <cell r="C9483" t="str">
            <v>All</v>
          </cell>
          <cell r="D9483" t="str">
            <v>Switch</v>
          </cell>
          <cell r="E9483" t="str">
            <v>Usage: Annual kwh&lt;5000</v>
          </cell>
          <cell r="F9483">
            <v>65.543700000000001</v>
          </cell>
          <cell r="G9483">
            <v>0.28058880000000003</v>
          </cell>
          <cell r="H9483">
            <v>0.29374410000000001</v>
          </cell>
          <cell r="I9483">
            <v>-4.3478500000000003E-2</v>
          </cell>
          <cell r="J9483">
            <v>-1.7791100000000001E-2</v>
          </cell>
          <cell r="K9483">
            <v>0</v>
          </cell>
          <cell r="L9483">
            <v>1.7791100000000001E-2</v>
          </cell>
          <cell r="M9483">
            <v>4.3478500000000003E-2</v>
          </cell>
          <cell r="N9483">
            <v>4.3478500000000003E-2</v>
          </cell>
          <cell r="O9483">
            <v>4647</v>
          </cell>
        </row>
        <row r="9484">
          <cell r="A9484" t="str">
            <v>Residential</v>
          </cell>
          <cell r="B9484">
            <v>3</v>
          </cell>
          <cell r="C9484" t="str">
            <v>All</v>
          </cell>
          <cell r="D9484" t="str">
            <v>Switch</v>
          </cell>
          <cell r="E9484" t="str">
            <v>Usage: Annual kwh&lt;5000</v>
          </cell>
          <cell r="F9484">
            <v>64.443899999999999</v>
          </cell>
          <cell r="G9484">
            <v>0.25267719999999999</v>
          </cell>
          <cell r="H9484">
            <v>0.2578067</v>
          </cell>
          <cell r="I9484">
            <v>-4.3205E-2</v>
          </cell>
          <cell r="J9484">
            <v>-1.7679199999999999E-2</v>
          </cell>
          <cell r="K9484">
            <v>0</v>
          </cell>
          <cell r="L9484">
            <v>1.7679199999999999E-2</v>
          </cell>
          <cell r="M9484">
            <v>4.3205E-2</v>
          </cell>
          <cell r="N9484">
            <v>4.3205E-2</v>
          </cell>
          <cell r="O9484">
            <v>4647</v>
          </cell>
        </row>
        <row r="9485">
          <cell r="A9485" t="str">
            <v>Residential</v>
          </cell>
          <cell r="B9485">
            <v>4</v>
          </cell>
          <cell r="C9485" t="str">
            <v>All</v>
          </cell>
          <cell r="D9485" t="str">
            <v>Switch</v>
          </cell>
          <cell r="E9485" t="str">
            <v>Usage: Annual kwh&lt;5000</v>
          </cell>
          <cell r="F9485">
            <v>63.463900000000002</v>
          </cell>
          <cell r="G9485">
            <v>0.24255889999999999</v>
          </cell>
          <cell r="H9485">
            <v>0.23803489999999999</v>
          </cell>
          <cell r="I9485">
            <v>-4.3069700000000002E-2</v>
          </cell>
          <cell r="J9485">
            <v>-1.7623799999999998E-2</v>
          </cell>
          <cell r="K9485">
            <v>0</v>
          </cell>
          <cell r="L9485">
            <v>1.7623799999999998E-2</v>
          </cell>
          <cell r="M9485">
            <v>4.3069700000000002E-2</v>
          </cell>
          <cell r="N9485">
            <v>4.3069700000000002E-2</v>
          </cell>
          <cell r="O9485">
            <v>4647</v>
          </cell>
        </row>
        <row r="9486">
          <cell r="A9486" t="str">
            <v>Residential</v>
          </cell>
          <cell r="B9486">
            <v>5</v>
          </cell>
          <cell r="C9486" t="str">
            <v>All</v>
          </cell>
          <cell r="D9486" t="str">
            <v>Switch</v>
          </cell>
          <cell r="E9486" t="str">
            <v>Usage: Annual kwh&lt;5000</v>
          </cell>
          <cell r="F9486">
            <v>62.8857</v>
          </cell>
          <cell r="G9486">
            <v>0.24585170000000001</v>
          </cell>
          <cell r="H9486">
            <v>0.24847739999999999</v>
          </cell>
          <cell r="I9486">
            <v>-4.3044899999999997E-2</v>
          </cell>
          <cell r="J9486">
            <v>-1.76136E-2</v>
          </cell>
          <cell r="K9486">
            <v>0</v>
          </cell>
          <cell r="L9486">
            <v>1.76136E-2</v>
          </cell>
          <cell r="M9486">
            <v>4.3044899999999997E-2</v>
          </cell>
          <cell r="N9486">
            <v>4.3044899999999997E-2</v>
          </cell>
          <cell r="O9486">
            <v>4647</v>
          </cell>
        </row>
        <row r="9487">
          <cell r="A9487" t="str">
            <v>Residential</v>
          </cell>
          <cell r="B9487">
            <v>6</v>
          </cell>
          <cell r="C9487" t="str">
            <v>All</v>
          </cell>
          <cell r="D9487" t="str">
            <v>Switch</v>
          </cell>
          <cell r="E9487" t="str">
            <v>Usage: Annual kwh&lt;5000</v>
          </cell>
          <cell r="F9487">
            <v>62.4636</v>
          </cell>
          <cell r="G9487">
            <v>0.26743650000000002</v>
          </cell>
          <cell r="H9487">
            <v>0.27372809999999997</v>
          </cell>
          <cell r="I9487">
            <v>-4.31157E-2</v>
          </cell>
          <cell r="J9487">
            <v>-1.7642600000000001E-2</v>
          </cell>
          <cell r="K9487">
            <v>0</v>
          </cell>
          <cell r="L9487">
            <v>1.7642600000000001E-2</v>
          </cell>
          <cell r="M9487">
            <v>4.31157E-2</v>
          </cell>
          <cell r="N9487">
            <v>4.31157E-2</v>
          </cell>
          <cell r="O9487">
            <v>4647</v>
          </cell>
        </row>
        <row r="9488">
          <cell r="A9488" t="str">
            <v>Residential</v>
          </cell>
          <cell r="B9488">
            <v>7</v>
          </cell>
          <cell r="C9488" t="str">
            <v>All</v>
          </cell>
          <cell r="D9488" t="str">
            <v>Switch</v>
          </cell>
          <cell r="E9488" t="str">
            <v>Usage: Annual kwh&lt;5000</v>
          </cell>
          <cell r="F9488">
            <v>61.549700000000001</v>
          </cell>
          <cell r="G9488">
            <v>0.34704699999999999</v>
          </cell>
          <cell r="H9488">
            <v>0.35321429999999998</v>
          </cell>
          <cell r="I9488">
            <v>-4.3313299999999999E-2</v>
          </cell>
          <cell r="J9488">
            <v>-1.77235E-2</v>
          </cell>
          <cell r="K9488">
            <v>0</v>
          </cell>
          <cell r="L9488">
            <v>1.77235E-2</v>
          </cell>
          <cell r="M9488">
            <v>4.3313299999999999E-2</v>
          </cell>
          <cell r="N9488">
            <v>4.3313299999999999E-2</v>
          </cell>
          <cell r="O9488">
            <v>4647</v>
          </cell>
        </row>
        <row r="9489">
          <cell r="A9489" t="str">
            <v>Residential</v>
          </cell>
          <cell r="B9489">
            <v>8</v>
          </cell>
          <cell r="C9489" t="str">
            <v>All</v>
          </cell>
          <cell r="D9489" t="str">
            <v>Switch</v>
          </cell>
          <cell r="E9489" t="str">
            <v>Usage: Annual kwh&lt;5000</v>
          </cell>
          <cell r="F9489">
            <v>62.628500000000003</v>
          </cell>
          <cell r="G9489">
            <v>0.39705170000000001</v>
          </cell>
          <cell r="H9489">
            <v>0.37009779999999998</v>
          </cell>
          <cell r="I9489">
            <v>-4.3901700000000002E-2</v>
          </cell>
          <cell r="J9489">
            <v>-1.79642E-2</v>
          </cell>
          <cell r="K9489">
            <v>0</v>
          </cell>
          <cell r="L9489">
            <v>1.79642E-2</v>
          </cell>
          <cell r="M9489">
            <v>4.3901700000000002E-2</v>
          </cell>
          <cell r="N9489">
            <v>4.3901700000000002E-2</v>
          </cell>
          <cell r="O9489">
            <v>4647</v>
          </cell>
        </row>
        <row r="9490">
          <cell r="A9490" t="str">
            <v>Residential</v>
          </cell>
          <cell r="B9490">
            <v>9</v>
          </cell>
          <cell r="C9490" t="str">
            <v>All</v>
          </cell>
          <cell r="D9490" t="str">
            <v>Switch</v>
          </cell>
          <cell r="E9490" t="str">
            <v>Usage: Annual kwh&lt;5000</v>
          </cell>
          <cell r="F9490">
            <v>67.036799999999999</v>
          </cell>
          <cell r="G9490">
            <v>0.35602859999999997</v>
          </cell>
          <cell r="H9490">
            <v>0.37585819999999998</v>
          </cell>
          <cell r="I9490">
            <v>-4.4574000000000003E-2</v>
          </cell>
          <cell r="J9490">
            <v>-1.82393E-2</v>
          </cell>
          <cell r="K9490">
            <v>0</v>
          </cell>
          <cell r="L9490">
            <v>1.82393E-2</v>
          </cell>
          <cell r="M9490">
            <v>4.4574000000000003E-2</v>
          </cell>
          <cell r="N9490">
            <v>4.4574000000000003E-2</v>
          </cell>
          <cell r="O9490">
            <v>4647</v>
          </cell>
        </row>
        <row r="9491">
          <cell r="A9491" t="str">
            <v>Residential</v>
          </cell>
          <cell r="B9491">
            <v>10</v>
          </cell>
          <cell r="C9491" t="str">
            <v>All</v>
          </cell>
          <cell r="D9491" t="str">
            <v>Switch</v>
          </cell>
          <cell r="E9491" t="str">
            <v>Usage: Annual kwh&lt;5000</v>
          </cell>
          <cell r="F9491">
            <v>71.553799999999995</v>
          </cell>
          <cell r="G9491">
            <v>0.33612350000000002</v>
          </cell>
          <cell r="H9491">
            <v>0.31952659999999999</v>
          </cell>
          <cell r="I9491">
            <v>-4.5265699999999999E-2</v>
          </cell>
          <cell r="J9491">
            <v>-1.8522400000000001E-2</v>
          </cell>
          <cell r="K9491">
            <v>0</v>
          </cell>
          <cell r="L9491">
            <v>1.8522400000000001E-2</v>
          </cell>
          <cell r="M9491">
            <v>4.5265699999999999E-2</v>
          </cell>
          <cell r="N9491">
            <v>4.5265699999999999E-2</v>
          </cell>
          <cell r="O9491">
            <v>4647</v>
          </cell>
        </row>
        <row r="9492">
          <cell r="A9492" t="str">
            <v>Residential</v>
          </cell>
          <cell r="B9492">
            <v>11</v>
          </cell>
          <cell r="C9492" t="str">
            <v>All</v>
          </cell>
          <cell r="D9492" t="str">
            <v>Switch</v>
          </cell>
          <cell r="E9492" t="str">
            <v>Usage: Annual kwh&lt;5000</v>
          </cell>
          <cell r="F9492">
            <v>76.423199999999994</v>
          </cell>
          <cell r="G9492">
            <v>0.32009959999999998</v>
          </cell>
          <cell r="H9492">
            <v>0.32169829999999999</v>
          </cell>
          <cell r="I9492">
            <v>-4.5603299999999999E-2</v>
          </cell>
          <cell r="J9492">
            <v>-1.86605E-2</v>
          </cell>
          <cell r="K9492">
            <v>0</v>
          </cell>
          <cell r="L9492">
            <v>1.86605E-2</v>
          </cell>
          <cell r="M9492">
            <v>4.5603299999999999E-2</v>
          </cell>
          <cell r="N9492">
            <v>4.5603299999999999E-2</v>
          </cell>
          <cell r="O9492">
            <v>4647</v>
          </cell>
        </row>
        <row r="9493">
          <cell r="A9493" t="str">
            <v>Residential</v>
          </cell>
          <cell r="B9493">
            <v>12</v>
          </cell>
          <cell r="C9493" t="str">
            <v>All</v>
          </cell>
          <cell r="D9493" t="str">
            <v>Switch</v>
          </cell>
          <cell r="E9493" t="str">
            <v>Usage: Annual kwh&lt;5000</v>
          </cell>
          <cell r="F9493">
            <v>80.908699999999996</v>
          </cell>
          <cell r="G9493">
            <v>0.32785639999999999</v>
          </cell>
          <cell r="H9493">
            <v>0.3417113</v>
          </cell>
          <cell r="I9493">
            <v>-4.5304999999999998E-2</v>
          </cell>
          <cell r="J9493">
            <v>-1.85384E-2</v>
          </cell>
          <cell r="K9493">
            <v>0</v>
          </cell>
          <cell r="L9493">
            <v>1.85384E-2</v>
          </cell>
          <cell r="M9493">
            <v>4.5304999999999998E-2</v>
          </cell>
          <cell r="N9493">
            <v>4.5304999999999998E-2</v>
          </cell>
          <cell r="O9493">
            <v>4647</v>
          </cell>
        </row>
        <row r="9494">
          <cell r="A9494" t="str">
            <v>Residential</v>
          </cell>
          <cell r="B9494">
            <v>13</v>
          </cell>
          <cell r="C9494" t="str">
            <v>All</v>
          </cell>
          <cell r="D9494" t="str">
            <v>Switch</v>
          </cell>
          <cell r="E9494" t="str">
            <v>Usage: Annual kwh&lt;5000</v>
          </cell>
          <cell r="F9494">
            <v>84.438699999999997</v>
          </cell>
          <cell r="G9494">
            <v>0.3532807</v>
          </cell>
          <cell r="H9494">
            <v>0.3781678</v>
          </cell>
          <cell r="I9494">
            <v>-4.68207E-2</v>
          </cell>
          <cell r="J9494">
            <v>-1.9158600000000001E-2</v>
          </cell>
          <cell r="K9494">
            <v>0</v>
          </cell>
          <cell r="L9494">
            <v>1.9158600000000001E-2</v>
          </cell>
          <cell r="M9494">
            <v>4.68207E-2</v>
          </cell>
          <cell r="N9494">
            <v>4.68207E-2</v>
          </cell>
          <cell r="O9494">
            <v>4647</v>
          </cell>
        </row>
        <row r="9495">
          <cell r="A9495" t="str">
            <v>Residential</v>
          </cell>
          <cell r="B9495">
            <v>14</v>
          </cell>
          <cell r="C9495" t="str">
            <v>All</v>
          </cell>
          <cell r="D9495" t="str">
            <v>Switch</v>
          </cell>
          <cell r="E9495" t="str">
            <v>Usage: Annual kwh&lt;5000</v>
          </cell>
          <cell r="F9495">
            <v>87.534400000000005</v>
          </cell>
          <cell r="G9495">
            <v>0.37253770000000003</v>
          </cell>
          <cell r="H9495">
            <v>0.33774419999999999</v>
          </cell>
          <cell r="I9495">
            <v>-4.66062E-2</v>
          </cell>
          <cell r="J9495">
            <v>-1.9070899999999998E-2</v>
          </cell>
          <cell r="K9495">
            <v>0</v>
          </cell>
          <cell r="L9495">
            <v>1.9070899999999998E-2</v>
          </cell>
          <cell r="M9495">
            <v>4.66062E-2</v>
          </cell>
          <cell r="N9495">
            <v>4.66062E-2</v>
          </cell>
          <cell r="O9495">
            <v>4647</v>
          </cell>
        </row>
        <row r="9496">
          <cell r="A9496" t="str">
            <v>Residential</v>
          </cell>
          <cell r="B9496">
            <v>15</v>
          </cell>
          <cell r="C9496" t="str">
            <v>All</v>
          </cell>
          <cell r="D9496" t="str">
            <v>Switch</v>
          </cell>
          <cell r="E9496" t="str">
            <v>Usage: Annual kwh&lt;5000</v>
          </cell>
          <cell r="F9496">
            <v>90.578100000000006</v>
          </cell>
          <cell r="G9496">
            <v>0.43102960000000001</v>
          </cell>
          <cell r="H9496">
            <v>0.42548239999999998</v>
          </cell>
          <cell r="I9496">
            <v>-4.8807799999999998E-2</v>
          </cell>
          <cell r="J9496">
            <v>-1.9971800000000001E-2</v>
          </cell>
          <cell r="K9496">
            <v>0</v>
          </cell>
          <cell r="L9496">
            <v>1.9971800000000001E-2</v>
          </cell>
          <cell r="M9496">
            <v>4.8807799999999998E-2</v>
          </cell>
          <cell r="N9496">
            <v>4.8807799999999998E-2</v>
          </cell>
          <cell r="O9496">
            <v>4647</v>
          </cell>
        </row>
        <row r="9497">
          <cell r="A9497" t="str">
            <v>Residential</v>
          </cell>
          <cell r="B9497">
            <v>16</v>
          </cell>
          <cell r="C9497" t="str">
            <v>All</v>
          </cell>
          <cell r="D9497" t="str">
            <v>Switch</v>
          </cell>
          <cell r="E9497" t="str">
            <v>Usage: Annual kwh&lt;5000</v>
          </cell>
          <cell r="F9497">
            <v>92.500900000000001</v>
          </cell>
          <cell r="G9497">
            <v>0.58924949999999998</v>
          </cell>
          <cell r="H9497">
            <v>0.56584540000000005</v>
          </cell>
          <cell r="I9497">
            <v>-5.4968999999999997E-2</v>
          </cell>
          <cell r="J9497">
            <v>-2.24929E-2</v>
          </cell>
          <cell r="K9497">
            <v>0</v>
          </cell>
          <cell r="L9497">
            <v>2.24929E-2</v>
          </cell>
          <cell r="M9497">
            <v>5.4968999999999997E-2</v>
          </cell>
          <cell r="N9497">
            <v>5.4968999999999997E-2</v>
          </cell>
          <cell r="O9497">
            <v>4647</v>
          </cell>
        </row>
        <row r="9498">
          <cell r="A9498" t="str">
            <v>Residential</v>
          </cell>
          <cell r="B9498">
            <v>17</v>
          </cell>
          <cell r="C9498" t="str">
            <v>All</v>
          </cell>
          <cell r="D9498" t="str">
            <v>Switch</v>
          </cell>
          <cell r="E9498" t="str">
            <v>Usage: Annual kwh&lt;5000</v>
          </cell>
          <cell r="F9498">
            <v>93.395700000000005</v>
          </cell>
          <cell r="G9498">
            <v>0.73080400000000001</v>
          </cell>
          <cell r="H9498">
            <v>0.64854750000000005</v>
          </cell>
          <cell r="I9498">
            <v>-5.6979099999999998E-2</v>
          </cell>
          <cell r="J9498">
            <v>-2.33154E-2</v>
          </cell>
          <cell r="K9498">
            <v>0</v>
          </cell>
          <cell r="L9498">
            <v>2.33154E-2</v>
          </cell>
          <cell r="M9498">
            <v>5.6979099999999998E-2</v>
          </cell>
          <cell r="N9498">
            <v>5.6979099999999998E-2</v>
          </cell>
          <cell r="O9498">
            <v>4647</v>
          </cell>
        </row>
        <row r="9499">
          <cell r="A9499" t="str">
            <v>Residential</v>
          </cell>
          <cell r="B9499">
            <v>18</v>
          </cell>
          <cell r="C9499" t="str">
            <v>All</v>
          </cell>
          <cell r="D9499" t="str">
            <v>Switch</v>
          </cell>
          <cell r="E9499" t="str">
            <v>Usage: Annual kwh&lt;5000</v>
          </cell>
          <cell r="F9499">
            <v>92.118499999999997</v>
          </cell>
          <cell r="G9499">
            <v>0.92179789999999995</v>
          </cell>
          <cell r="H9499">
            <v>0.83750789999999997</v>
          </cell>
          <cell r="I9499">
            <v>-5.6535700000000001E-2</v>
          </cell>
          <cell r="J9499">
            <v>-2.3133999999999998E-2</v>
          </cell>
          <cell r="K9499">
            <v>0</v>
          </cell>
          <cell r="L9499">
            <v>2.3133999999999998E-2</v>
          </cell>
          <cell r="M9499">
            <v>5.6535700000000001E-2</v>
          </cell>
          <cell r="N9499">
            <v>5.6535700000000001E-2</v>
          </cell>
          <cell r="O9499">
            <v>4647</v>
          </cell>
        </row>
        <row r="9500">
          <cell r="A9500" t="str">
            <v>Residential</v>
          </cell>
          <cell r="B9500">
            <v>19</v>
          </cell>
          <cell r="C9500" t="str">
            <v>All</v>
          </cell>
          <cell r="D9500" t="str">
            <v>Switch</v>
          </cell>
          <cell r="E9500" t="str">
            <v>Usage: Annual kwh&lt;5000</v>
          </cell>
          <cell r="F9500">
            <v>89.688900000000004</v>
          </cell>
          <cell r="G9500">
            <v>0.95325570000000004</v>
          </cell>
          <cell r="H9500">
            <v>0.92937930000000002</v>
          </cell>
          <cell r="I9500">
            <v>-5.8375700000000003E-2</v>
          </cell>
          <cell r="J9500">
            <v>-2.3886899999999999E-2</v>
          </cell>
          <cell r="K9500">
            <v>0</v>
          </cell>
          <cell r="L9500">
            <v>2.3886899999999999E-2</v>
          </cell>
          <cell r="M9500">
            <v>5.8375700000000003E-2</v>
          </cell>
          <cell r="N9500">
            <v>5.8375700000000003E-2</v>
          </cell>
          <cell r="O9500">
            <v>4647</v>
          </cell>
        </row>
        <row r="9501">
          <cell r="A9501" t="str">
            <v>Residential</v>
          </cell>
          <cell r="B9501">
            <v>20</v>
          </cell>
          <cell r="C9501" t="str">
            <v>All</v>
          </cell>
          <cell r="D9501" t="str">
            <v>Switch</v>
          </cell>
          <cell r="E9501" t="str">
            <v>Usage: Annual kwh&lt;5000</v>
          </cell>
          <cell r="F9501">
            <v>85.155799999999999</v>
          </cell>
          <cell r="G9501">
            <v>0.93277390000000004</v>
          </cell>
          <cell r="H9501">
            <v>1.081183</v>
          </cell>
          <cell r="I9501">
            <v>-5.9097900000000002E-2</v>
          </cell>
          <cell r="J9501">
            <v>-2.41824E-2</v>
          </cell>
          <cell r="K9501">
            <v>0</v>
          </cell>
          <cell r="L9501">
            <v>2.41824E-2</v>
          </cell>
          <cell r="M9501">
            <v>5.9097900000000002E-2</v>
          </cell>
          <cell r="N9501">
            <v>5.9097900000000002E-2</v>
          </cell>
          <cell r="O9501">
            <v>4647</v>
          </cell>
        </row>
        <row r="9502">
          <cell r="A9502" t="str">
            <v>Residential</v>
          </cell>
          <cell r="B9502">
            <v>21</v>
          </cell>
          <cell r="C9502" t="str">
            <v>All</v>
          </cell>
          <cell r="D9502" t="str">
            <v>Switch</v>
          </cell>
          <cell r="E9502" t="str">
            <v>Usage: Annual kwh&lt;5000</v>
          </cell>
          <cell r="F9502">
            <v>80.652199999999993</v>
          </cell>
          <cell r="G9502">
            <v>0.90157960000000004</v>
          </cell>
          <cell r="H9502">
            <v>0.99905370000000004</v>
          </cell>
          <cell r="I9502">
            <v>-5.5871299999999999E-2</v>
          </cell>
          <cell r="J9502">
            <v>-2.28621E-2</v>
          </cell>
          <cell r="K9502">
            <v>0</v>
          </cell>
          <cell r="L9502">
            <v>2.28621E-2</v>
          </cell>
          <cell r="M9502">
            <v>5.5871299999999999E-2</v>
          </cell>
          <cell r="N9502">
            <v>5.5871299999999999E-2</v>
          </cell>
          <cell r="O9502">
            <v>4647</v>
          </cell>
        </row>
        <row r="9503">
          <cell r="A9503" t="str">
            <v>Residential</v>
          </cell>
          <cell r="B9503">
            <v>22</v>
          </cell>
          <cell r="C9503" t="str">
            <v>All</v>
          </cell>
          <cell r="D9503" t="str">
            <v>Switch</v>
          </cell>
          <cell r="E9503" t="str">
            <v>Usage: Annual kwh&lt;5000</v>
          </cell>
          <cell r="F9503">
            <v>78.0214</v>
          </cell>
          <cell r="G9503">
            <v>0.81545179999999995</v>
          </cell>
          <cell r="H9503">
            <v>0.87492820000000004</v>
          </cell>
          <cell r="I9503">
            <v>-5.5106099999999998E-2</v>
          </cell>
          <cell r="J9503">
            <v>-2.25489E-2</v>
          </cell>
          <cell r="K9503">
            <v>0</v>
          </cell>
          <cell r="L9503">
            <v>2.25489E-2</v>
          </cell>
          <cell r="M9503">
            <v>5.5106099999999998E-2</v>
          </cell>
          <cell r="N9503">
            <v>5.5106099999999998E-2</v>
          </cell>
          <cell r="O9503">
            <v>4647</v>
          </cell>
        </row>
        <row r="9504">
          <cell r="A9504" t="str">
            <v>Residential</v>
          </cell>
          <cell r="B9504">
            <v>23</v>
          </cell>
          <cell r="C9504" t="str">
            <v>All</v>
          </cell>
          <cell r="D9504" t="str">
            <v>Switch</v>
          </cell>
          <cell r="E9504" t="str">
            <v>Usage: Annual kwh&lt;5000</v>
          </cell>
          <cell r="F9504">
            <v>75.5428</v>
          </cell>
          <cell r="G9504">
            <v>0.59724739999999998</v>
          </cell>
          <cell r="H9504">
            <v>0.75712360000000001</v>
          </cell>
          <cell r="I9504">
            <v>-4.99205E-2</v>
          </cell>
          <cell r="J9504">
            <v>-2.0427000000000001E-2</v>
          </cell>
          <cell r="K9504">
            <v>0</v>
          </cell>
          <cell r="L9504">
            <v>2.0427000000000001E-2</v>
          </cell>
          <cell r="M9504">
            <v>4.99205E-2</v>
          </cell>
          <cell r="N9504">
            <v>4.99205E-2</v>
          </cell>
          <cell r="O9504">
            <v>4647</v>
          </cell>
        </row>
        <row r="9505">
          <cell r="A9505" t="str">
            <v>Residential</v>
          </cell>
          <cell r="B9505">
            <v>24</v>
          </cell>
          <cell r="C9505" t="str">
            <v>All</v>
          </cell>
          <cell r="D9505" t="str">
            <v>Switch</v>
          </cell>
          <cell r="E9505" t="str">
            <v>Usage: Annual kwh&lt;5000</v>
          </cell>
          <cell r="F9505">
            <v>73.993200000000002</v>
          </cell>
          <cell r="G9505">
            <v>0.4355966</v>
          </cell>
          <cell r="H9505">
            <v>0.57465180000000005</v>
          </cell>
          <cell r="I9505">
            <v>-4.7300099999999998E-2</v>
          </cell>
          <cell r="J9505">
            <v>-1.9354799999999998E-2</v>
          </cell>
          <cell r="K9505">
            <v>0</v>
          </cell>
          <cell r="L9505">
            <v>1.9354799999999998E-2</v>
          </cell>
          <cell r="M9505">
            <v>4.7300099999999998E-2</v>
          </cell>
          <cell r="N9505">
            <v>4.7300099999999998E-2</v>
          </cell>
          <cell r="O9505">
            <v>4647</v>
          </cell>
        </row>
        <row r="9506">
          <cell r="A9506" t="str">
            <v>Residential</v>
          </cell>
          <cell r="B9506">
            <v>1</v>
          </cell>
          <cell r="C9506" t="str">
            <v>All</v>
          </cell>
          <cell r="D9506" t="str">
            <v>Switch</v>
          </cell>
          <cell r="E9506" t="str">
            <v>Usage: Annual kwh&gt;=40000</v>
          </cell>
          <cell r="F9506">
            <v>71.128900000000002</v>
          </cell>
          <cell r="G9506">
            <v>1.1779660000000001</v>
          </cell>
          <cell r="H9506">
            <v>1.2468520000000001</v>
          </cell>
          <cell r="I9506">
            <v>-9.2530200000000007E-2</v>
          </cell>
          <cell r="J9506">
            <v>-3.7862600000000003E-2</v>
          </cell>
          <cell r="K9506">
            <v>0</v>
          </cell>
          <cell r="L9506">
            <v>3.7862600000000003E-2</v>
          </cell>
          <cell r="M9506">
            <v>9.2530200000000007E-2</v>
          </cell>
          <cell r="N9506">
            <v>9.2530200000000007E-2</v>
          </cell>
          <cell r="O9506">
            <v>11343</v>
          </cell>
        </row>
        <row r="9507">
          <cell r="A9507" t="str">
            <v>Residential</v>
          </cell>
          <cell r="B9507">
            <v>2</v>
          </cell>
          <cell r="C9507" t="str">
            <v>All</v>
          </cell>
          <cell r="D9507" t="str">
            <v>Switch</v>
          </cell>
          <cell r="E9507" t="str">
            <v>Usage: Annual kwh&gt;=40000</v>
          </cell>
          <cell r="F9507">
            <v>69.621099999999998</v>
          </cell>
          <cell r="G9507">
            <v>0.99821280000000001</v>
          </cell>
          <cell r="H9507">
            <v>1.0431109999999999</v>
          </cell>
          <cell r="I9507">
            <v>-9.2149999999999996E-2</v>
          </cell>
          <cell r="J9507">
            <v>-3.7706999999999997E-2</v>
          </cell>
          <cell r="K9507">
            <v>0</v>
          </cell>
          <cell r="L9507">
            <v>3.7706999999999997E-2</v>
          </cell>
          <cell r="M9507">
            <v>9.2149999999999996E-2</v>
          </cell>
          <cell r="N9507">
            <v>9.2149999999999996E-2</v>
          </cell>
          <cell r="O9507">
            <v>11343</v>
          </cell>
        </row>
        <row r="9508">
          <cell r="A9508" t="str">
            <v>Residential</v>
          </cell>
          <cell r="B9508">
            <v>3</v>
          </cell>
          <cell r="C9508" t="str">
            <v>All</v>
          </cell>
          <cell r="D9508" t="str">
            <v>Switch</v>
          </cell>
          <cell r="E9508" t="str">
            <v>Usage: Annual kwh&gt;=40000</v>
          </cell>
          <cell r="F9508">
            <v>67.734499999999997</v>
          </cell>
          <cell r="G9508">
            <v>0.88519630000000005</v>
          </cell>
          <cell r="H9508">
            <v>0.94358920000000002</v>
          </cell>
          <cell r="I9508">
            <v>-9.1210200000000005E-2</v>
          </cell>
          <cell r="J9508">
            <v>-3.7322500000000002E-2</v>
          </cell>
          <cell r="K9508">
            <v>0</v>
          </cell>
          <cell r="L9508">
            <v>3.7322500000000002E-2</v>
          </cell>
          <cell r="M9508">
            <v>9.1210200000000005E-2</v>
          </cell>
          <cell r="N9508">
            <v>9.1210200000000005E-2</v>
          </cell>
          <cell r="O9508">
            <v>11343</v>
          </cell>
        </row>
        <row r="9509">
          <cell r="A9509" t="str">
            <v>Residential</v>
          </cell>
          <cell r="B9509">
            <v>4</v>
          </cell>
          <cell r="C9509" t="str">
            <v>All</v>
          </cell>
          <cell r="D9509" t="str">
            <v>Switch</v>
          </cell>
          <cell r="E9509" t="str">
            <v>Usage: Annual kwh&gt;=40000</v>
          </cell>
          <cell r="F9509">
            <v>66.864500000000007</v>
          </cell>
          <cell r="G9509">
            <v>0.89276659999999997</v>
          </cell>
          <cell r="H9509">
            <v>0.90826130000000005</v>
          </cell>
          <cell r="I9509">
            <v>-9.0777099999999999E-2</v>
          </cell>
          <cell r="J9509">
            <v>-3.7145200000000003E-2</v>
          </cell>
          <cell r="K9509">
            <v>0</v>
          </cell>
          <cell r="L9509">
            <v>3.7145200000000003E-2</v>
          </cell>
          <cell r="M9509">
            <v>9.0777099999999999E-2</v>
          </cell>
          <cell r="N9509">
            <v>9.0777099999999999E-2</v>
          </cell>
          <cell r="O9509">
            <v>11343</v>
          </cell>
        </row>
        <row r="9510">
          <cell r="A9510" t="str">
            <v>Residential</v>
          </cell>
          <cell r="B9510">
            <v>5</v>
          </cell>
          <cell r="C9510" t="str">
            <v>All</v>
          </cell>
          <cell r="D9510" t="str">
            <v>Switch</v>
          </cell>
          <cell r="E9510" t="str">
            <v>Usage: Annual kwh&gt;=40000</v>
          </cell>
          <cell r="F9510">
            <v>65.876400000000004</v>
          </cell>
          <cell r="G9510">
            <v>0.8712761</v>
          </cell>
          <cell r="H9510">
            <v>0.89187349999999999</v>
          </cell>
          <cell r="I9510">
            <v>-9.0546699999999994E-2</v>
          </cell>
          <cell r="J9510">
            <v>-3.7051000000000001E-2</v>
          </cell>
          <cell r="K9510">
            <v>0</v>
          </cell>
          <cell r="L9510">
            <v>3.7051000000000001E-2</v>
          </cell>
          <cell r="M9510">
            <v>9.0546699999999994E-2</v>
          </cell>
          <cell r="N9510">
            <v>9.0546699999999994E-2</v>
          </cell>
          <cell r="O9510">
            <v>11343</v>
          </cell>
        </row>
        <row r="9511">
          <cell r="A9511" t="str">
            <v>Residential</v>
          </cell>
          <cell r="B9511">
            <v>6</v>
          </cell>
          <cell r="C9511" t="str">
            <v>All</v>
          </cell>
          <cell r="D9511" t="str">
            <v>Switch</v>
          </cell>
          <cell r="E9511" t="str">
            <v>Usage: Annual kwh&gt;=40000</v>
          </cell>
          <cell r="F9511">
            <v>65.139600000000002</v>
          </cell>
          <cell r="G9511">
            <v>1.023692</v>
          </cell>
          <cell r="H9511">
            <v>1.0757110000000001</v>
          </cell>
          <cell r="I9511">
            <v>-9.0721399999999994E-2</v>
          </cell>
          <cell r="J9511">
            <v>-3.7122500000000003E-2</v>
          </cell>
          <cell r="K9511">
            <v>0</v>
          </cell>
          <cell r="L9511">
            <v>3.7122500000000003E-2</v>
          </cell>
          <cell r="M9511">
            <v>9.0721399999999994E-2</v>
          </cell>
          <cell r="N9511">
            <v>9.0721399999999994E-2</v>
          </cell>
          <cell r="O9511">
            <v>11343</v>
          </cell>
        </row>
        <row r="9512">
          <cell r="A9512" t="str">
            <v>Residential</v>
          </cell>
          <cell r="B9512">
            <v>7</v>
          </cell>
          <cell r="C9512" t="str">
            <v>All</v>
          </cell>
          <cell r="D9512" t="str">
            <v>Switch</v>
          </cell>
          <cell r="E9512" t="str">
            <v>Usage: Annual kwh&gt;=40000</v>
          </cell>
          <cell r="F9512">
            <v>64.296199999999999</v>
          </cell>
          <cell r="G9512">
            <v>1.280213</v>
          </cell>
          <cell r="H9512">
            <v>1.292322</v>
          </cell>
          <cell r="I9512">
            <v>-9.14079E-2</v>
          </cell>
          <cell r="J9512">
            <v>-3.7403400000000003E-2</v>
          </cell>
          <cell r="K9512">
            <v>0</v>
          </cell>
          <cell r="L9512">
            <v>3.7403400000000003E-2</v>
          </cell>
          <cell r="M9512">
            <v>9.14079E-2</v>
          </cell>
          <cell r="N9512">
            <v>9.14079E-2</v>
          </cell>
          <cell r="O9512">
            <v>11343</v>
          </cell>
        </row>
        <row r="9513">
          <cell r="A9513" t="str">
            <v>Residential</v>
          </cell>
          <cell r="B9513">
            <v>8</v>
          </cell>
          <cell r="C9513" t="str">
            <v>All</v>
          </cell>
          <cell r="D9513" t="str">
            <v>Switch</v>
          </cell>
          <cell r="E9513" t="str">
            <v>Usage: Annual kwh&gt;=40000</v>
          </cell>
          <cell r="F9513">
            <v>65.436800000000005</v>
          </cell>
          <cell r="G9513">
            <v>1.3927700000000001</v>
          </cell>
          <cell r="H9513">
            <v>1.340428</v>
          </cell>
          <cell r="I9513">
            <v>-9.2102799999999999E-2</v>
          </cell>
          <cell r="J9513">
            <v>-3.7687699999999998E-2</v>
          </cell>
          <cell r="K9513">
            <v>0</v>
          </cell>
          <cell r="L9513">
            <v>3.7687699999999998E-2</v>
          </cell>
          <cell r="M9513">
            <v>9.2102799999999999E-2</v>
          </cell>
          <cell r="N9513">
            <v>9.2102799999999999E-2</v>
          </cell>
          <cell r="O9513">
            <v>11343</v>
          </cell>
        </row>
        <row r="9514">
          <cell r="A9514" t="str">
            <v>Residential</v>
          </cell>
          <cell r="B9514">
            <v>9</v>
          </cell>
          <cell r="C9514" t="str">
            <v>All</v>
          </cell>
          <cell r="D9514" t="str">
            <v>Switch</v>
          </cell>
          <cell r="E9514" t="str">
            <v>Usage: Annual kwh&gt;=40000</v>
          </cell>
          <cell r="F9514">
            <v>69.652500000000003</v>
          </cell>
          <cell r="G9514">
            <v>1.3271770000000001</v>
          </cell>
          <cell r="H9514">
            <v>1.340516</v>
          </cell>
          <cell r="I9514">
            <v>-9.3224899999999999E-2</v>
          </cell>
          <cell r="J9514">
            <v>-3.8146899999999997E-2</v>
          </cell>
          <cell r="K9514">
            <v>0</v>
          </cell>
          <cell r="L9514">
            <v>3.8146899999999997E-2</v>
          </cell>
          <cell r="M9514">
            <v>9.3224899999999999E-2</v>
          </cell>
          <cell r="N9514">
            <v>9.3224899999999999E-2</v>
          </cell>
          <cell r="O9514">
            <v>11343</v>
          </cell>
        </row>
        <row r="9515">
          <cell r="A9515" t="str">
            <v>Residential</v>
          </cell>
          <cell r="B9515">
            <v>10</v>
          </cell>
          <cell r="C9515" t="str">
            <v>All</v>
          </cell>
          <cell r="D9515" t="str">
            <v>Switch</v>
          </cell>
          <cell r="E9515" t="str">
            <v>Usage: Annual kwh&gt;=40000</v>
          </cell>
          <cell r="F9515">
            <v>75.043999999999997</v>
          </cell>
          <cell r="G9515">
            <v>1.412879</v>
          </cell>
          <cell r="H9515">
            <v>1.3980159999999999</v>
          </cell>
          <cell r="I9515">
            <v>-9.4666299999999995E-2</v>
          </cell>
          <cell r="J9515">
            <v>-3.8736699999999999E-2</v>
          </cell>
          <cell r="K9515">
            <v>0</v>
          </cell>
          <cell r="L9515">
            <v>3.8736699999999999E-2</v>
          </cell>
          <cell r="M9515">
            <v>9.4666299999999995E-2</v>
          </cell>
          <cell r="N9515">
            <v>9.4666299999999995E-2</v>
          </cell>
          <cell r="O9515">
            <v>11343</v>
          </cell>
        </row>
        <row r="9516">
          <cell r="A9516" t="str">
            <v>Residential</v>
          </cell>
          <cell r="B9516">
            <v>11</v>
          </cell>
          <cell r="C9516" t="str">
            <v>All</v>
          </cell>
          <cell r="D9516" t="str">
            <v>Switch</v>
          </cell>
          <cell r="E9516" t="str">
            <v>Usage: Annual kwh&gt;=40000</v>
          </cell>
          <cell r="F9516">
            <v>80.278199999999998</v>
          </cell>
          <cell r="G9516">
            <v>1.577072</v>
          </cell>
          <cell r="H9516">
            <v>1.4692210000000001</v>
          </cell>
          <cell r="I9516">
            <v>-9.6378699999999998E-2</v>
          </cell>
          <cell r="J9516">
            <v>-3.9437399999999997E-2</v>
          </cell>
          <cell r="K9516">
            <v>0</v>
          </cell>
          <cell r="L9516">
            <v>3.9437399999999997E-2</v>
          </cell>
          <cell r="M9516">
            <v>9.6378699999999998E-2</v>
          </cell>
          <cell r="N9516">
            <v>9.6378699999999998E-2</v>
          </cell>
          <cell r="O9516">
            <v>11343</v>
          </cell>
        </row>
        <row r="9517">
          <cell r="A9517" t="str">
            <v>Residential</v>
          </cell>
          <cell r="B9517">
            <v>12</v>
          </cell>
          <cell r="C9517" t="str">
            <v>All</v>
          </cell>
          <cell r="D9517" t="str">
            <v>Switch</v>
          </cell>
          <cell r="E9517" t="str">
            <v>Usage: Annual kwh&gt;=40000</v>
          </cell>
          <cell r="F9517">
            <v>84.573899999999995</v>
          </cell>
          <cell r="G9517">
            <v>1.833928</v>
          </cell>
          <cell r="H9517">
            <v>1.8336779999999999</v>
          </cell>
          <cell r="I9517">
            <v>-9.7423599999999999E-2</v>
          </cell>
          <cell r="J9517">
            <v>-3.9864999999999998E-2</v>
          </cell>
          <cell r="K9517">
            <v>0</v>
          </cell>
          <cell r="L9517">
            <v>3.9864999999999998E-2</v>
          </cell>
          <cell r="M9517">
            <v>9.7423599999999999E-2</v>
          </cell>
          <cell r="N9517">
            <v>9.7423599999999999E-2</v>
          </cell>
          <cell r="O9517">
            <v>11343</v>
          </cell>
        </row>
        <row r="9518">
          <cell r="A9518" t="str">
            <v>Residential</v>
          </cell>
          <cell r="B9518">
            <v>13</v>
          </cell>
          <cell r="C9518" t="str">
            <v>All</v>
          </cell>
          <cell r="D9518" t="str">
            <v>Switch</v>
          </cell>
          <cell r="E9518" t="str">
            <v>Usage: Annual kwh&gt;=40000</v>
          </cell>
          <cell r="F9518">
            <v>87.882900000000006</v>
          </cell>
          <cell r="G9518">
            <v>2.040807</v>
          </cell>
          <cell r="H9518">
            <v>1.8826940000000001</v>
          </cell>
          <cell r="I9518">
            <v>-9.7411499999999998E-2</v>
          </cell>
          <cell r="J9518">
            <v>-3.986E-2</v>
          </cell>
          <cell r="K9518">
            <v>0</v>
          </cell>
          <cell r="L9518">
            <v>3.986E-2</v>
          </cell>
          <cell r="M9518">
            <v>9.7411499999999998E-2</v>
          </cell>
          <cell r="N9518">
            <v>9.7411499999999998E-2</v>
          </cell>
          <cell r="O9518">
            <v>11343</v>
          </cell>
        </row>
        <row r="9519">
          <cell r="A9519" t="str">
            <v>Residential</v>
          </cell>
          <cell r="B9519">
            <v>14</v>
          </cell>
          <cell r="C9519" t="str">
            <v>All</v>
          </cell>
          <cell r="D9519" t="str">
            <v>Switch</v>
          </cell>
          <cell r="E9519" t="str">
            <v>Usage: Annual kwh&gt;=40000</v>
          </cell>
          <cell r="F9519">
            <v>90.928700000000006</v>
          </cell>
          <cell r="G9519">
            <v>2.1754880000000001</v>
          </cell>
          <cell r="H9519">
            <v>2.2664569999999999</v>
          </cell>
          <cell r="I9519">
            <v>-9.7284099999999998E-2</v>
          </cell>
          <cell r="J9519">
            <v>-3.98079E-2</v>
          </cell>
          <cell r="K9519">
            <v>0</v>
          </cell>
          <cell r="L9519">
            <v>3.98079E-2</v>
          </cell>
          <cell r="M9519">
            <v>9.7284099999999998E-2</v>
          </cell>
          <cell r="N9519">
            <v>9.7284099999999998E-2</v>
          </cell>
          <cell r="O9519">
            <v>11343</v>
          </cell>
        </row>
        <row r="9520">
          <cell r="A9520" t="str">
            <v>Residential</v>
          </cell>
          <cell r="B9520">
            <v>15</v>
          </cell>
          <cell r="C9520" t="str">
            <v>All</v>
          </cell>
          <cell r="D9520" t="str">
            <v>Switch</v>
          </cell>
          <cell r="E9520" t="str">
            <v>Usage: Annual kwh&gt;=40000</v>
          </cell>
          <cell r="F9520">
            <v>93.620900000000006</v>
          </cell>
          <cell r="G9520">
            <v>2.4849230000000002</v>
          </cell>
          <cell r="H9520">
            <v>2.6601680000000001</v>
          </cell>
          <cell r="I9520">
            <v>-9.9062700000000004E-2</v>
          </cell>
          <cell r="J9520">
            <v>-4.0535700000000001E-2</v>
          </cell>
          <cell r="K9520">
            <v>0</v>
          </cell>
          <cell r="L9520">
            <v>4.0535700000000001E-2</v>
          </cell>
          <cell r="M9520">
            <v>9.9062700000000004E-2</v>
          </cell>
          <cell r="N9520">
            <v>9.9062700000000004E-2</v>
          </cell>
          <cell r="O9520">
            <v>11343</v>
          </cell>
        </row>
        <row r="9521">
          <cell r="A9521" t="str">
            <v>Residential</v>
          </cell>
          <cell r="B9521">
            <v>16</v>
          </cell>
          <cell r="C9521" t="str">
            <v>All</v>
          </cell>
          <cell r="D9521" t="str">
            <v>Switch</v>
          </cell>
          <cell r="E9521" t="str">
            <v>Usage: Annual kwh&gt;=40000</v>
          </cell>
          <cell r="F9521">
            <v>95.594899999999996</v>
          </cell>
          <cell r="G9521">
            <v>2.8652549999999999</v>
          </cell>
          <cell r="H9521">
            <v>2.66784</v>
          </cell>
          <cell r="I9521">
            <v>-0.1029277</v>
          </cell>
          <cell r="J9521">
            <v>-4.21172E-2</v>
          </cell>
          <cell r="K9521">
            <v>0</v>
          </cell>
          <cell r="L9521">
            <v>4.21172E-2</v>
          </cell>
          <cell r="M9521">
            <v>0.1029277</v>
          </cell>
          <cell r="N9521">
            <v>0.1029277</v>
          </cell>
          <cell r="O9521">
            <v>11343</v>
          </cell>
        </row>
        <row r="9522">
          <cell r="A9522" t="str">
            <v>Residential</v>
          </cell>
          <cell r="B9522">
            <v>17</v>
          </cell>
          <cell r="C9522" t="str">
            <v>All</v>
          </cell>
          <cell r="D9522" t="str">
            <v>Switch</v>
          </cell>
          <cell r="E9522" t="str">
            <v>Usage: Annual kwh&gt;=40000</v>
          </cell>
          <cell r="F9522">
            <v>96.548699999999997</v>
          </cell>
          <cell r="G9522">
            <v>3.1948810000000001</v>
          </cell>
          <cell r="H9522">
            <v>2.7524090000000001</v>
          </cell>
          <cell r="I9522">
            <v>-0.1036301</v>
          </cell>
          <cell r="J9522">
            <v>-4.2404600000000001E-2</v>
          </cell>
          <cell r="K9522">
            <v>0</v>
          </cell>
          <cell r="L9522">
            <v>4.2404600000000001E-2</v>
          </cell>
          <cell r="M9522">
            <v>0.1036301</v>
          </cell>
          <cell r="N9522">
            <v>0.1036301</v>
          </cell>
          <cell r="O9522">
            <v>11343</v>
          </cell>
        </row>
        <row r="9523">
          <cell r="A9523" t="str">
            <v>Residential</v>
          </cell>
          <cell r="B9523">
            <v>18</v>
          </cell>
          <cell r="C9523" t="str">
            <v>All</v>
          </cell>
          <cell r="D9523" t="str">
            <v>Switch</v>
          </cell>
          <cell r="E9523" t="str">
            <v>Usage: Annual kwh&gt;=40000</v>
          </cell>
          <cell r="F9523">
            <v>96.081199999999995</v>
          </cell>
          <cell r="G9523">
            <v>3.4856739999999999</v>
          </cell>
          <cell r="H9523">
            <v>3.0441859999999998</v>
          </cell>
          <cell r="I9523">
            <v>-0.1052312</v>
          </cell>
          <cell r="J9523">
            <v>-4.3059699999999999E-2</v>
          </cell>
          <cell r="K9523">
            <v>0</v>
          </cell>
          <cell r="L9523">
            <v>4.3059699999999999E-2</v>
          </cell>
          <cell r="M9523">
            <v>0.1052312</v>
          </cell>
          <cell r="N9523">
            <v>0.1052312</v>
          </cell>
          <cell r="O9523">
            <v>11343</v>
          </cell>
        </row>
        <row r="9524">
          <cell r="A9524" t="str">
            <v>Residential</v>
          </cell>
          <cell r="B9524">
            <v>19</v>
          </cell>
          <cell r="C9524" t="str">
            <v>All</v>
          </cell>
          <cell r="D9524" t="str">
            <v>Switch</v>
          </cell>
          <cell r="E9524" t="str">
            <v>Usage: Annual kwh&gt;=40000</v>
          </cell>
          <cell r="F9524">
            <v>93.872200000000007</v>
          </cell>
          <cell r="G9524">
            <v>3.5178020000000001</v>
          </cell>
          <cell r="H9524">
            <v>3.3158460000000001</v>
          </cell>
          <cell r="I9524">
            <v>-0.10609789999999999</v>
          </cell>
          <cell r="J9524">
            <v>-4.3414399999999999E-2</v>
          </cell>
          <cell r="K9524">
            <v>0</v>
          </cell>
          <cell r="L9524">
            <v>4.3414399999999999E-2</v>
          </cell>
          <cell r="M9524">
            <v>0.10609789999999999</v>
          </cell>
          <cell r="N9524">
            <v>0.10609789999999999</v>
          </cell>
          <cell r="O9524">
            <v>11343</v>
          </cell>
        </row>
        <row r="9525">
          <cell r="A9525" t="str">
            <v>Residential</v>
          </cell>
          <cell r="B9525">
            <v>20</v>
          </cell>
          <cell r="C9525" t="str">
            <v>All</v>
          </cell>
          <cell r="D9525" t="str">
            <v>Switch</v>
          </cell>
          <cell r="E9525" t="str">
            <v>Usage: Annual kwh&gt;=40000</v>
          </cell>
          <cell r="F9525">
            <v>90.032799999999995</v>
          </cell>
          <cell r="G9525">
            <v>3.2512349999999999</v>
          </cell>
          <cell r="H9525">
            <v>4.0714360000000003</v>
          </cell>
          <cell r="I9525">
            <v>-0.1045156</v>
          </cell>
          <cell r="J9525">
            <v>-4.2766899999999997E-2</v>
          </cell>
          <cell r="K9525">
            <v>0</v>
          </cell>
          <cell r="L9525">
            <v>4.2766899999999997E-2</v>
          </cell>
          <cell r="M9525">
            <v>0.1045156</v>
          </cell>
          <cell r="N9525">
            <v>0.1045156</v>
          </cell>
          <cell r="O9525">
            <v>11343</v>
          </cell>
        </row>
        <row r="9526">
          <cell r="A9526" t="str">
            <v>Residential</v>
          </cell>
          <cell r="B9526">
            <v>21</v>
          </cell>
          <cell r="C9526" t="str">
            <v>All</v>
          </cell>
          <cell r="D9526" t="str">
            <v>Switch</v>
          </cell>
          <cell r="E9526" t="str">
            <v>Usage: Annual kwh&gt;=40000</v>
          </cell>
          <cell r="F9526">
            <v>85.505700000000004</v>
          </cell>
          <cell r="G9526">
            <v>3.1598679999999999</v>
          </cell>
          <cell r="H9526">
            <v>3.6359590000000002</v>
          </cell>
          <cell r="I9526">
            <v>-0.1021862</v>
          </cell>
          <cell r="J9526">
            <v>-4.1813799999999998E-2</v>
          </cell>
          <cell r="K9526">
            <v>0</v>
          </cell>
          <cell r="L9526">
            <v>4.1813799999999998E-2</v>
          </cell>
          <cell r="M9526">
            <v>0.1021862</v>
          </cell>
          <cell r="N9526">
            <v>0.1021862</v>
          </cell>
          <cell r="O9526">
            <v>11343</v>
          </cell>
        </row>
        <row r="9527">
          <cell r="A9527" t="str">
            <v>Residential</v>
          </cell>
          <cell r="B9527">
            <v>22</v>
          </cell>
          <cell r="C9527" t="str">
            <v>All</v>
          </cell>
          <cell r="D9527" t="str">
            <v>Switch</v>
          </cell>
          <cell r="E9527" t="str">
            <v>Usage: Annual kwh&gt;=40000</v>
          </cell>
          <cell r="F9527">
            <v>82.250900000000001</v>
          </cell>
          <cell r="G9527">
            <v>2.6534399999999998</v>
          </cell>
          <cell r="H9527">
            <v>2.9774219999999998</v>
          </cell>
          <cell r="I9527">
            <v>-0.1018768</v>
          </cell>
          <cell r="J9527">
            <v>-4.1687200000000001E-2</v>
          </cell>
          <cell r="K9527">
            <v>0</v>
          </cell>
          <cell r="L9527">
            <v>4.1687200000000001E-2</v>
          </cell>
          <cell r="M9527">
            <v>0.1018768</v>
          </cell>
          <cell r="N9527">
            <v>0.1018768</v>
          </cell>
          <cell r="O9527">
            <v>11343</v>
          </cell>
        </row>
        <row r="9528">
          <cell r="A9528" t="str">
            <v>Residential</v>
          </cell>
          <cell r="B9528">
            <v>23</v>
          </cell>
          <cell r="C9528" t="str">
            <v>All</v>
          </cell>
          <cell r="D9528" t="str">
            <v>Switch</v>
          </cell>
          <cell r="E9528" t="str">
            <v>Usage: Annual kwh&gt;=40000</v>
          </cell>
          <cell r="F9528">
            <v>79.426900000000003</v>
          </cell>
          <cell r="G9528">
            <v>2.1700539999999999</v>
          </cell>
          <cell r="H9528">
            <v>2.2601619999999998</v>
          </cell>
          <cell r="I9528">
            <v>-0.1004635</v>
          </cell>
          <cell r="J9528">
            <v>-4.1108800000000001E-2</v>
          </cell>
          <cell r="K9528">
            <v>0</v>
          </cell>
          <cell r="L9528">
            <v>4.1108800000000001E-2</v>
          </cell>
          <cell r="M9528">
            <v>0.1004635</v>
          </cell>
          <cell r="N9528">
            <v>0.1004635</v>
          </cell>
          <cell r="O9528">
            <v>11343</v>
          </cell>
        </row>
        <row r="9529">
          <cell r="A9529" t="str">
            <v>Residential</v>
          </cell>
          <cell r="B9529">
            <v>24</v>
          </cell>
          <cell r="C9529" t="str">
            <v>All</v>
          </cell>
          <cell r="D9529" t="str">
            <v>Switch</v>
          </cell>
          <cell r="E9529" t="str">
            <v>Usage: Annual kwh&gt;=40000</v>
          </cell>
          <cell r="F9529">
            <v>77.308199999999999</v>
          </cell>
          <cell r="G9529">
            <v>1.677729</v>
          </cell>
          <cell r="H9529">
            <v>1.646973</v>
          </cell>
          <cell r="I9529">
            <v>-9.8377800000000001E-2</v>
          </cell>
          <cell r="J9529">
            <v>-4.0255399999999997E-2</v>
          </cell>
          <cell r="K9529">
            <v>0</v>
          </cell>
          <cell r="L9529">
            <v>4.0255399999999997E-2</v>
          </cell>
          <cell r="M9529">
            <v>9.8377800000000001E-2</v>
          </cell>
          <cell r="N9529">
            <v>9.8377800000000001E-2</v>
          </cell>
          <cell r="O9529">
            <v>11343</v>
          </cell>
        </row>
        <row r="9530">
          <cell r="A9530" t="str">
            <v>Residential</v>
          </cell>
          <cell r="B9530">
            <v>1</v>
          </cell>
          <cell r="C9530" t="str">
            <v>R</v>
          </cell>
          <cell r="D9530" t="str">
            <v>All</v>
          </cell>
          <cell r="E9530" t="str">
            <v>ACs per customer: 1</v>
          </cell>
          <cell r="F9530">
            <v>76.660499999999999</v>
          </cell>
          <cell r="G9530">
            <v>0.87183180000000005</v>
          </cell>
          <cell r="H9530">
            <v>0.86293169999999997</v>
          </cell>
          <cell r="I9530">
            <v>-4.4354200000000003E-2</v>
          </cell>
          <cell r="J9530">
            <v>-1.81494E-2</v>
          </cell>
          <cell r="K9530">
            <v>0</v>
          </cell>
          <cell r="L9530">
            <v>1.81494E-2</v>
          </cell>
          <cell r="M9530">
            <v>4.4354200000000003E-2</v>
          </cell>
          <cell r="N9530">
            <v>4.4354200000000003E-2</v>
          </cell>
          <cell r="O9530">
            <v>24206</v>
          </cell>
        </row>
        <row r="9531">
          <cell r="A9531" t="str">
            <v>Residential</v>
          </cell>
          <cell r="B9531">
            <v>2</v>
          </cell>
          <cell r="C9531" t="str">
            <v>R</v>
          </cell>
          <cell r="D9531" t="str">
            <v>All</v>
          </cell>
          <cell r="E9531" t="str">
            <v>ACs per customer: 1</v>
          </cell>
          <cell r="F9531">
            <v>76.055099999999996</v>
          </cell>
          <cell r="G9531">
            <v>0.77589390000000003</v>
          </cell>
          <cell r="H9531">
            <v>0.74474600000000002</v>
          </cell>
          <cell r="I9531">
            <v>-4.4109700000000002E-2</v>
          </cell>
          <cell r="J9531">
            <v>-1.8049300000000001E-2</v>
          </cell>
          <cell r="K9531">
            <v>0</v>
          </cell>
          <cell r="L9531">
            <v>1.8049300000000001E-2</v>
          </cell>
          <cell r="M9531">
            <v>4.4109700000000002E-2</v>
          </cell>
          <cell r="N9531">
            <v>4.4109700000000002E-2</v>
          </cell>
          <cell r="O9531">
            <v>24206</v>
          </cell>
        </row>
        <row r="9532">
          <cell r="A9532" t="str">
            <v>Residential</v>
          </cell>
          <cell r="B9532">
            <v>3</v>
          </cell>
          <cell r="C9532" t="str">
            <v>R</v>
          </cell>
          <cell r="D9532" t="str">
            <v>All</v>
          </cell>
          <cell r="E9532" t="str">
            <v>ACs per customer: 1</v>
          </cell>
          <cell r="F9532">
            <v>73.289900000000003</v>
          </cell>
          <cell r="G9532">
            <v>0.68536799999999998</v>
          </cell>
          <cell r="H9532">
            <v>0.66491259999999996</v>
          </cell>
          <cell r="I9532">
            <v>-4.3828499999999999E-2</v>
          </cell>
          <cell r="J9532">
            <v>-1.79343E-2</v>
          </cell>
          <cell r="K9532">
            <v>0</v>
          </cell>
          <cell r="L9532">
            <v>1.79343E-2</v>
          </cell>
          <cell r="M9532">
            <v>4.3828499999999999E-2</v>
          </cell>
          <cell r="N9532">
            <v>4.3828499999999999E-2</v>
          </cell>
          <cell r="O9532">
            <v>24206</v>
          </cell>
        </row>
        <row r="9533">
          <cell r="A9533" t="str">
            <v>Residential</v>
          </cell>
          <cell r="B9533">
            <v>4</v>
          </cell>
          <cell r="C9533" t="str">
            <v>R</v>
          </cell>
          <cell r="D9533" t="str">
            <v>All</v>
          </cell>
          <cell r="E9533" t="str">
            <v>ACs per customer: 1</v>
          </cell>
          <cell r="F9533">
            <v>71.909499999999994</v>
          </cell>
          <cell r="G9533">
            <v>0.65150839999999999</v>
          </cell>
          <cell r="H9533">
            <v>0.6168131</v>
          </cell>
          <cell r="I9533">
            <v>-4.3635699999999999E-2</v>
          </cell>
          <cell r="J9533">
            <v>-1.78554E-2</v>
          </cell>
          <cell r="K9533">
            <v>0</v>
          </cell>
          <cell r="L9533">
            <v>1.78554E-2</v>
          </cell>
          <cell r="M9533">
            <v>4.3635699999999999E-2</v>
          </cell>
          <cell r="N9533">
            <v>4.3635699999999999E-2</v>
          </cell>
          <cell r="O9533">
            <v>24206</v>
          </cell>
        </row>
        <row r="9534">
          <cell r="A9534" t="str">
            <v>Residential</v>
          </cell>
          <cell r="B9534">
            <v>5</v>
          </cell>
          <cell r="C9534" t="str">
            <v>R</v>
          </cell>
          <cell r="D9534" t="str">
            <v>All</v>
          </cell>
          <cell r="E9534" t="str">
            <v>ACs per customer: 1</v>
          </cell>
          <cell r="F9534">
            <v>70.340500000000006</v>
          </cell>
          <cell r="G9534">
            <v>0.64100610000000002</v>
          </cell>
          <cell r="H9534">
            <v>0.63237379999999999</v>
          </cell>
          <cell r="I9534">
            <v>-4.3650899999999999E-2</v>
          </cell>
          <cell r="J9534">
            <v>-1.7861599999999998E-2</v>
          </cell>
          <cell r="K9534">
            <v>0</v>
          </cell>
          <cell r="L9534">
            <v>1.7861599999999998E-2</v>
          </cell>
          <cell r="M9534">
            <v>4.3650899999999999E-2</v>
          </cell>
          <cell r="N9534">
            <v>4.3650899999999999E-2</v>
          </cell>
          <cell r="O9534">
            <v>24206</v>
          </cell>
        </row>
        <row r="9535">
          <cell r="A9535" t="str">
            <v>Residential</v>
          </cell>
          <cell r="B9535">
            <v>6</v>
          </cell>
          <cell r="C9535" t="str">
            <v>R</v>
          </cell>
          <cell r="D9535" t="str">
            <v>All</v>
          </cell>
          <cell r="E9535" t="str">
            <v>ACs per customer: 1</v>
          </cell>
          <cell r="F9535">
            <v>69.298100000000005</v>
          </cell>
          <cell r="G9535">
            <v>0.6824095</v>
          </cell>
          <cell r="H9535">
            <v>0.6701087</v>
          </cell>
          <cell r="I9535">
            <v>-4.3646499999999998E-2</v>
          </cell>
          <cell r="J9535">
            <v>-1.7859799999999999E-2</v>
          </cell>
          <cell r="K9535">
            <v>0</v>
          </cell>
          <cell r="L9535">
            <v>1.7859799999999999E-2</v>
          </cell>
          <cell r="M9535">
            <v>4.3646499999999998E-2</v>
          </cell>
          <cell r="N9535">
            <v>4.3646499999999998E-2</v>
          </cell>
          <cell r="O9535">
            <v>24206</v>
          </cell>
        </row>
        <row r="9536">
          <cell r="A9536" t="str">
            <v>Residential</v>
          </cell>
          <cell r="B9536">
            <v>7</v>
          </cell>
          <cell r="C9536" t="str">
            <v>R</v>
          </cell>
          <cell r="D9536" t="str">
            <v>All</v>
          </cell>
          <cell r="E9536" t="str">
            <v>ACs per customer: 1</v>
          </cell>
          <cell r="F9536">
            <v>68.343500000000006</v>
          </cell>
          <cell r="G9536">
            <v>0.83924520000000002</v>
          </cell>
          <cell r="H9536">
            <v>0.83737609999999996</v>
          </cell>
          <cell r="I9536">
            <v>-4.3803599999999998E-2</v>
          </cell>
          <cell r="J9536">
            <v>-1.7924099999999998E-2</v>
          </cell>
          <cell r="K9536">
            <v>0</v>
          </cell>
          <cell r="L9536">
            <v>1.7924099999999998E-2</v>
          </cell>
          <cell r="M9536">
            <v>4.3803599999999998E-2</v>
          </cell>
          <cell r="N9536">
            <v>4.3803599999999998E-2</v>
          </cell>
          <cell r="O9536">
            <v>24206</v>
          </cell>
        </row>
        <row r="9537">
          <cell r="A9537" t="str">
            <v>Residential</v>
          </cell>
          <cell r="B9537">
            <v>8</v>
          </cell>
          <cell r="C9537" t="str">
            <v>R</v>
          </cell>
          <cell r="D9537" t="str">
            <v>All</v>
          </cell>
          <cell r="E9537" t="str">
            <v>ACs per customer: 1</v>
          </cell>
          <cell r="F9537">
            <v>69.007599999999996</v>
          </cell>
          <cell r="G9537">
            <v>0.88986010000000004</v>
          </cell>
          <cell r="H9537">
            <v>0.87158219999999997</v>
          </cell>
          <cell r="I9537">
            <v>-4.4035900000000003E-2</v>
          </cell>
          <cell r="J9537">
            <v>-1.80191E-2</v>
          </cell>
          <cell r="K9537">
            <v>0</v>
          </cell>
          <cell r="L9537">
            <v>1.80191E-2</v>
          </cell>
          <cell r="M9537">
            <v>4.4035900000000003E-2</v>
          </cell>
          <cell r="N9537">
            <v>4.4035900000000003E-2</v>
          </cell>
          <cell r="O9537">
            <v>24206</v>
          </cell>
        </row>
        <row r="9538">
          <cell r="A9538" t="str">
            <v>Residential</v>
          </cell>
          <cell r="B9538">
            <v>9</v>
          </cell>
          <cell r="C9538" t="str">
            <v>R</v>
          </cell>
          <cell r="D9538" t="str">
            <v>All</v>
          </cell>
          <cell r="E9538" t="str">
            <v>ACs per customer: 1</v>
          </cell>
          <cell r="F9538">
            <v>71.821399999999997</v>
          </cell>
          <cell r="G9538">
            <v>0.86287700000000001</v>
          </cell>
          <cell r="H9538">
            <v>0.84736279999999997</v>
          </cell>
          <cell r="I9538">
            <v>-4.4315899999999998E-2</v>
          </cell>
          <cell r="J9538">
            <v>-1.8133699999999999E-2</v>
          </cell>
          <cell r="K9538">
            <v>0</v>
          </cell>
          <cell r="L9538">
            <v>1.8133699999999999E-2</v>
          </cell>
          <cell r="M9538">
            <v>4.4315899999999998E-2</v>
          </cell>
          <cell r="N9538">
            <v>4.4315899999999998E-2</v>
          </cell>
          <cell r="O9538">
            <v>24206</v>
          </cell>
        </row>
        <row r="9539">
          <cell r="A9539" t="str">
            <v>Residential</v>
          </cell>
          <cell r="B9539">
            <v>10</v>
          </cell>
          <cell r="C9539" t="str">
            <v>R</v>
          </cell>
          <cell r="D9539" t="str">
            <v>All</v>
          </cell>
          <cell r="E9539" t="str">
            <v>ACs per customer: 1</v>
          </cell>
          <cell r="F9539">
            <v>76.427099999999996</v>
          </cell>
          <cell r="G9539">
            <v>0.89916720000000006</v>
          </cell>
          <cell r="H9539">
            <v>0.87102159999999995</v>
          </cell>
          <cell r="I9539">
            <v>-4.4648399999999998E-2</v>
          </cell>
          <cell r="J9539">
            <v>-1.8269799999999999E-2</v>
          </cell>
          <cell r="K9539">
            <v>0</v>
          </cell>
          <cell r="L9539">
            <v>1.8269799999999999E-2</v>
          </cell>
          <cell r="M9539">
            <v>4.4648399999999998E-2</v>
          </cell>
          <cell r="N9539">
            <v>4.4648399999999998E-2</v>
          </cell>
          <cell r="O9539">
            <v>24206</v>
          </cell>
        </row>
        <row r="9540">
          <cell r="A9540" t="str">
            <v>Residential</v>
          </cell>
          <cell r="B9540">
            <v>11</v>
          </cell>
          <cell r="C9540" t="str">
            <v>R</v>
          </cell>
          <cell r="D9540" t="str">
            <v>All</v>
          </cell>
          <cell r="E9540" t="str">
            <v>ACs per customer: 1</v>
          </cell>
          <cell r="F9540">
            <v>81.768600000000006</v>
          </cell>
          <cell r="G9540">
            <v>0.97242830000000002</v>
          </cell>
          <cell r="H9540">
            <v>0.94846589999999997</v>
          </cell>
          <cell r="I9540">
            <v>-4.4972699999999997E-2</v>
          </cell>
          <cell r="J9540">
            <v>-1.8402499999999999E-2</v>
          </cell>
          <cell r="K9540">
            <v>0</v>
          </cell>
          <cell r="L9540">
            <v>1.8402499999999999E-2</v>
          </cell>
          <cell r="M9540">
            <v>4.4972699999999997E-2</v>
          </cell>
          <cell r="N9540">
            <v>4.4972699999999997E-2</v>
          </cell>
          <cell r="O9540">
            <v>24206</v>
          </cell>
        </row>
        <row r="9541">
          <cell r="A9541" t="str">
            <v>Residential</v>
          </cell>
          <cell r="B9541">
            <v>12</v>
          </cell>
          <cell r="C9541" t="str">
            <v>R</v>
          </cell>
          <cell r="D9541" t="str">
            <v>All</v>
          </cell>
          <cell r="E9541" t="str">
            <v>ACs per customer: 1</v>
          </cell>
          <cell r="F9541">
            <v>86.154600000000002</v>
          </cell>
          <cell r="G9541">
            <v>1.090436</v>
          </cell>
          <cell r="H9541">
            <v>1.085164</v>
          </cell>
          <cell r="I9541">
            <v>-4.5190500000000002E-2</v>
          </cell>
          <cell r="J9541">
            <v>-1.84916E-2</v>
          </cell>
          <cell r="K9541">
            <v>0</v>
          </cell>
          <cell r="L9541">
            <v>1.84916E-2</v>
          </cell>
          <cell r="M9541">
            <v>4.5190500000000002E-2</v>
          </cell>
          <cell r="N9541">
            <v>4.5190500000000002E-2</v>
          </cell>
          <cell r="O9541">
            <v>24206</v>
          </cell>
        </row>
        <row r="9542">
          <cell r="A9542" t="str">
            <v>Residential</v>
          </cell>
          <cell r="B9542">
            <v>13</v>
          </cell>
          <cell r="C9542" t="str">
            <v>R</v>
          </cell>
          <cell r="D9542" t="str">
            <v>All</v>
          </cell>
          <cell r="E9542" t="str">
            <v>ACs per customer: 1</v>
          </cell>
          <cell r="F9542">
            <v>89.5839</v>
          </cell>
          <cell r="G9542">
            <v>1.3264119999999999</v>
          </cell>
          <cell r="H9542">
            <v>1.3123880000000001</v>
          </cell>
          <cell r="I9542">
            <v>-4.5766300000000003E-2</v>
          </cell>
          <cell r="J9542">
            <v>-1.8727199999999999E-2</v>
          </cell>
          <cell r="K9542">
            <v>0</v>
          </cell>
          <cell r="L9542">
            <v>1.8727199999999999E-2</v>
          </cell>
          <cell r="M9542">
            <v>4.5766300000000003E-2</v>
          </cell>
          <cell r="N9542">
            <v>4.5766300000000003E-2</v>
          </cell>
          <cell r="O9542">
            <v>24206</v>
          </cell>
        </row>
        <row r="9543">
          <cell r="A9543" t="str">
            <v>Residential</v>
          </cell>
          <cell r="B9543">
            <v>14</v>
          </cell>
          <cell r="C9543" t="str">
            <v>R</v>
          </cell>
          <cell r="D9543" t="str">
            <v>All</v>
          </cell>
          <cell r="E9543" t="str">
            <v>ACs per customer: 1</v>
          </cell>
          <cell r="F9543">
            <v>92.533199999999994</v>
          </cell>
          <cell r="G9543">
            <v>1.6097710000000001</v>
          </cell>
          <cell r="H9543">
            <v>1.6460429999999999</v>
          </cell>
          <cell r="I9543">
            <v>-4.8245799999999998E-2</v>
          </cell>
          <cell r="J9543">
            <v>-1.97418E-2</v>
          </cell>
          <cell r="K9543">
            <v>0</v>
          </cell>
          <cell r="L9543">
            <v>1.97418E-2</v>
          </cell>
          <cell r="M9543">
            <v>4.8245799999999998E-2</v>
          </cell>
          <cell r="N9543">
            <v>4.8245799999999998E-2</v>
          </cell>
          <cell r="O9543">
            <v>24206</v>
          </cell>
        </row>
        <row r="9544">
          <cell r="A9544" t="str">
            <v>Residential</v>
          </cell>
          <cell r="B9544">
            <v>15</v>
          </cell>
          <cell r="C9544" t="str">
            <v>R</v>
          </cell>
          <cell r="D9544" t="str">
            <v>All</v>
          </cell>
          <cell r="E9544" t="str">
            <v>ACs per customer: 1</v>
          </cell>
          <cell r="F9544">
            <v>94.986400000000003</v>
          </cell>
          <cell r="G9544">
            <v>1.9303239999999999</v>
          </cell>
          <cell r="H9544">
            <v>1.9373100000000001</v>
          </cell>
          <cell r="I9544">
            <v>-5.1429500000000003E-2</v>
          </cell>
          <cell r="J9544">
            <v>-2.10446E-2</v>
          </cell>
          <cell r="K9544">
            <v>0</v>
          </cell>
          <cell r="L9544">
            <v>2.10446E-2</v>
          </cell>
          <cell r="M9544">
            <v>5.1429500000000003E-2</v>
          </cell>
          <cell r="N9544">
            <v>5.1429500000000003E-2</v>
          </cell>
          <cell r="O9544">
            <v>24206</v>
          </cell>
        </row>
        <row r="9545">
          <cell r="A9545" t="str">
            <v>Residential</v>
          </cell>
          <cell r="B9545">
            <v>16</v>
          </cell>
          <cell r="C9545" t="str">
            <v>R</v>
          </cell>
          <cell r="D9545" t="str">
            <v>All</v>
          </cell>
          <cell r="E9545" t="str">
            <v>ACs per customer: 1</v>
          </cell>
          <cell r="F9545">
            <v>97.322100000000006</v>
          </cell>
          <cell r="G9545">
            <v>2.3103829999999999</v>
          </cell>
          <cell r="H9545">
            <v>2.0682480000000001</v>
          </cell>
          <cell r="I9545">
            <v>-5.3436999999999998E-2</v>
          </cell>
          <cell r="J9545">
            <v>-2.1866E-2</v>
          </cell>
          <cell r="K9545">
            <v>0</v>
          </cell>
          <cell r="L9545">
            <v>2.1866E-2</v>
          </cell>
          <cell r="M9545">
            <v>5.3436999999999998E-2</v>
          </cell>
          <cell r="N9545">
            <v>5.3436999999999998E-2</v>
          </cell>
          <cell r="O9545">
            <v>24206</v>
          </cell>
        </row>
        <row r="9546">
          <cell r="A9546" t="str">
            <v>Residential</v>
          </cell>
          <cell r="B9546">
            <v>17</v>
          </cell>
          <cell r="C9546" t="str">
            <v>R</v>
          </cell>
          <cell r="D9546" t="str">
            <v>All</v>
          </cell>
          <cell r="E9546" t="str">
            <v>ACs per customer: 1</v>
          </cell>
          <cell r="F9546">
            <v>98.653000000000006</v>
          </cell>
          <cell r="G9546">
            <v>2.644428</v>
          </cell>
          <cell r="H9546">
            <v>2.1743860000000002</v>
          </cell>
          <cell r="I9546">
            <v>-5.2616299999999998E-2</v>
          </cell>
          <cell r="J9546">
            <v>-2.1530199999999999E-2</v>
          </cell>
          <cell r="K9546">
            <v>0</v>
          </cell>
          <cell r="L9546">
            <v>2.1530199999999999E-2</v>
          </cell>
          <cell r="M9546">
            <v>5.2616299999999998E-2</v>
          </cell>
          <cell r="N9546">
            <v>5.2616299999999998E-2</v>
          </cell>
          <cell r="O9546">
            <v>24206</v>
          </cell>
        </row>
        <row r="9547">
          <cell r="A9547" t="str">
            <v>Residential</v>
          </cell>
          <cell r="B9547">
            <v>18</v>
          </cell>
          <cell r="C9547" t="str">
            <v>R</v>
          </cell>
          <cell r="D9547" t="str">
            <v>All</v>
          </cell>
          <cell r="E9547" t="str">
            <v>ACs per customer: 1</v>
          </cell>
          <cell r="F9547">
            <v>98.668400000000005</v>
          </cell>
          <cell r="G9547">
            <v>2.8192849999999998</v>
          </cell>
          <cell r="H9547">
            <v>2.337567</v>
          </cell>
          <cell r="I9547">
            <v>-5.1606399999999997E-2</v>
          </cell>
          <cell r="J9547">
            <v>-2.1116900000000001E-2</v>
          </cell>
          <cell r="K9547">
            <v>0</v>
          </cell>
          <cell r="L9547">
            <v>2.1116900000000001E-2</v>
          </cell>
          <cell r="M9547">
            <v>5.1606399999999997E-2</v>
          </cell>
          <cell r="N9547">
            <v>5.1606399999999997E-2</v>
          </cell>
          <cell r="O9547">
            <v>24206</v>
          </cell>
        </row>
        <row r="9548">
          <cell r="A9548" t="str">
            <v>Residential</v>
          </cell>
          <cell r="B9548">
            <v>19</v>
          </cell>
          <cell r="C9548" t="str">
            <v>R</v>
          </cell>
          <cell r="D9548" t="str">
            <v>All</v>
          </cell>
          <cell r="E9548" t="str">
            <v>ACs per customer: 1</v>
          </cell>
          <cell r="F9548">
            <v>96.213399999999993</v>
          </cell>
          <cell r="G9548">
            <v>2.7188099999999999</v>
          </cell>
          <cell r="H9548">
            <v>2.412048</v>
          </cell>
          <cell r="I9548">
            <v>-5.18027E-2</v>
          </cell>
          <cell r="J9548">
            <v>-2.1197199999999999E-2</v>
          </cell>
          <cell r="K9548">
            <v>0</v>
          </cell>
          <cell r="L9548">
            <v>2.1197199999999999E-2</v>
          </cell>
          <cell r="M9548">
            <v>5.18027E-2</v>
          </cell>
          <cell r="N9548">
            <v>5.18027E-2</v>
          </cell>
          <cell r="O9548">
            <v>24206</v>
          </cell>
        </row>
        <row r="9549">
          <cell r="A9549" t="str">
            <v>Residential</v>
          </cell>
          <cell r="B9549">
            <v>20</v>
          </cell>
          <cell r="C9549" t="str">
            <v>R</v>
          </cell>
          <cell r="D9549" t="str">
            <v>All</v>
          </cell>
          <cell r="E9549" t="str">
            <v>ACs per customer: 1</v>
          </cell>
          <cell r="F9549">
            <v>94.057699999999997</v>
          </cell>
          <cell r="G9549">
            <v>2.560492</v>
          </cell>
          <cell r="H9549">
            <v>3.023174</v>
          </cell>
          <cell r="I9549">
            <v>-5.0895200000000002E-2</v>
          </cell>
          <cell r="J9549">
            <v>-2.0825900000000001E-2</v>
          </cell>
          <cell r="K9549">
            <v>0</v>
          </cell>
          <cell r="L9549">
            <v>2.0825900000000001E-2</v>
          </cell>
          <cell r="M9549">
            <v>5.0895200000000002E-2</v>
          </cell>
          <cell r="N9549">
            <v>5.0895200000000002E-2</v>
          </cell>
          <cell r="O9549">
            <v>24206</v>
          </cell>
        </row>
        <row r="9550">
          <cell r="A9550" t="str">
            <v>Residential</v>
          </cell>
          <cell r="B9550">
            <v>21</v>
          </cell>
          <cell r="C9550" t="str">
            <v>R</v>
          </cell>
          <cell r="D9550" t="str">
            <v>All</v>
          </cell>
          <cell r="E9550" t="str">
            <v>ACs per customer: 1</v>
          </cell>
          <cell r="F9550">
            <v>90.146299999999997</v>
          </cell>
          <cell r="G9550">
            <v>2.329869</v>
          </cell>
          <cell r="H9550">
            <v>2.7252800000000001</v>
          </cell>
          <cell r="I9550">
            <v>-4.74452E-2</v>
          </cell>
          <cell r="J9550">
            <v>-1.94142E-2</v>
          </cell>
          <cell r="K9550">
            <v>0</v>
          </cell>
          <cell r="L9550">
            <v>1.94142E-2</v>
          </cell>
          <cell r="M9550">
            <v>4.74452E-2</v>
          </cell>
          <cell r="N9550">
            <v>4.74452E-2</v>
          </cell>
          <cell r="O9550">
            <v>24206</v>
          </cell>
        </row>
        <row r="9551">
          <cell r="A9551" t="str">
            <v>Residential</v>
          </cell>
          <cell r="B9551">
            <v>22</v>
          </cell>
          <cell r="C9551" t="str">
            <v>R</v>
          </cell>
          <cell r="D9551" t="str">
            <v>All</v>
          </cell>
          <cell r="E9551" t="str">
            <v>ACs per customer: 1</v>
          </cell>
          <cell r="F9551">
            <v>87.105999999999995</v>
          </cell>
          <cell r="G9551">
            <v>1.985074</v>
          </cell>
          <cell r="H9551">
            <v>2.2454320000000001</v>
          </cell>
          <cell r="I9551">
            <v>-4.6852699999999997E-2</v>
          </cell>
          <cell r="J9551">
            <v>-1.9171799999999999E-2</v>
          </cell>
          <cell r="K9551">
            <v>0</v>
          </cell>
          <cell r="L9551">
            <v>1.9171799999999999E-2</v>
          </cell>
          <cell r="M9551">
            <v>4.6852699999999997E-2</v>
          </cell>
          <cell r="N9551">
            <v>4.6852699999999997E-2</v>
          </cell>
          <cell r="O9551">
            <v>24206</v>
          </cell>
        </row>
        <row r="9552">
          <cell r="A9552" t="str">
            <v>Residential</v>
          </cell>
          <cell r="B9552">
            <v>23</v>
          </cell>
          <cell r="C9552" t="str">
            <v>R</v>
          </cell>
          <cell r="D9552" t="str">
            <v>All</v>
          </cell>
          <cell r="E9552" t="str">
            <v>ACs per customer: 1</v>
          </cell>
          <cell r="F9552">
            <v>84.118499999999997</v>
          </cell>
          <cell r="G9552">
            <v>1.5359179999999999</v>
          </cell>
          <cell r="H9552">
            <v>1.6433070000000001</v>
          </cell>
          <cell r="I9552">
            <v>-4.5964699999999997E-2</v>
          </cell>
          <cell r="J9552">
            <v>-1.8808399999999999E-2</v>
          </cell>
          <cell r="K9552">
            <v>0</v>
          </cell>
          <cell r="L9552">
            <v>1.8808399999999999E-2</v>
          </cell>
          <cell r="M9552">
            <v>4.5964699999999997E-2</v>
          </cell>
          <cell r="N9552">
            <v>4.5964699999999997E-2</v>
          </cell>
          <cell r="O9552">
            <v>24206</v>
          </cell>
        </row>
        <row r="9553">
          <cell r="A9553" t="str">
            <v>Residential</v>
          </cell>
          <cell r="B9553">
            <v>24</v>
          </cell>
          <cell r="C9553" t="str">
            <v>R</v>
          </cell>
          <cell r="D9553" t="str">
            <v>All</v>
          </cell>
          <cell r="E9553" t="str">
            <v>ACs per customer: 1</v>
          </cell>
          <cell r="F9553">
            <v>81.635900000000007</v>
          </cell>
          <cell r="G9553">
            <v>1.173233</v>
          </cell>
          <cell r="H9553">
            <v>1.2170570000000001</v>
          </cell>
          <cell r="I9553">
            <v>-4.50768E-2</v>
          </cell>
          <cell r="J9553">
            <v>-1.8445E-2</v>
          </cell>
          <cell r="K9553">
            <v>0</v>
          </cell>
          <cell r="L9553">
            <v>1.8445E-2</v>
          </cell>
          <cell r="M9553">
            <v>4.50768E-2</v>
          </cell>
          <cell r="N9553">
            <v>4.50768E-2</v>
          </cell>
          <cell r="O9553">
            <v>24206</v>
          </cell>
        </row>
        <row r="9554">
          <cell r="A9554" t="str">
            <v>Residential</v>
          </cell>
          <cell r="B9554">
            <v>1</v>
          </cell>
          <cell r="C9554" t="str">
            <v>R</v>
          </cell>
          <cell r="D9554" t="str">
            <v>All</v>
          </cell>
          <cell r="E9554" t="str">
            <v>ACs per customer: 2-3</v>
          </cell>
          <cell r="F9554">
            <v>76.774100000000004</v>
          </cell>
          <cell r="G9554">
            <v>1.2703819999999999</v>
          </cell>
          <cell r="H9554">
            <v>1.2934030000000001</v>
          </cell>
          <cell r="I9554">
            <v>-0.17956549999999999</v>
          </cell>
          <cell r="J9554">
            <v>-7.3476799999999995E-2</v>
          </cell>
          <cell r="K9554">
            <v>0</v>
          </cell>
          <cell r="L9554">
            <v>7.3476799999999995E-2</v>
          </cell>
          <cell r="M9554">
            <v>0.17956549999999999</v>
          </cell>
          <cell r="N9554">
            <v>0.17956549999999999</v>
          </cell>
          <cell r="O9554">
            <v>2648</v>
          </cell>
        </row>
        <row r="9555">
          <cell r="A9555" t="str">
            <v>Residential</v>
          </cell>
          <cell r="B9555">
            <v>2</v>
          </cell>
          <cell r="C9555" t="str">
            <v>R</v>
          </cell>
          <cell r="D9555" t="str">
            <v>All</v>
          </cell>
          <cell r="E9555" t="str">
            <v>ACs per customer: 2-3</v>
          </cell>
          <cell r="F9555">
            <v>76.171800000000005</v>
          </cell>
          <cell r="G9555">
            <v>1.1019110000000001</v>
          </cell>
          <cell r="H9555">
            <v>1.0935790000000001</v>
          </cell>
          <cell r="I9555">
            <v>-0.17841290000000001</v>
          </cell>
          <cell r="J9555">
            <v>-7.3005100000000003E-2</v>
          </cell>
          <cell r="K9555">
            <v>0</v>
          </cell>
          <cell r="L9555">
            <v>7.3005100000000003E-2</v>
          </cell>
          <cell r="M9555">
            <v>0.17841290000000001</v>
          </cell>
          <cell r="N9555">
            <v>0.17841290000000001</v>
          </cell>
          <cell r="O9555">
            <v>2648</v>
          </cell>
        </row>
        <row r="9556">
          <cell r="A9556" t="str">
            <v>Residential</v>
          </cell>
          <cell r="B9556">
            <v>3</v>
          </cell>
          <cell r="C9556" t="str">
            <v>R</v>
          </cell>
          <cell r="D9556" t="str">
            <v>All</v>
          </cell>
          <cell r="E9556" t="str">
            <v>ACs per customer: 2-3</v>
          </cell>
          <cell r="F9556">
            <v>73.407499999999999</v>
          </cell>
          <cell r="G9556">
            <v>1.056314</v>
          </cell>
          <cell r="H9556">
            <v>1.0286709999999999</v>
          </cell>
          <cell r="I9556">
            <v>-0.17718210000000001</v>
          </cell>
          <cell r="J9556">
            <v>-7.2501499999999997E-2</v>
          </cell>
          <cell r="K9556">
            <v>0</v>
          </cell>
          <cell r="L9556">
            <v>7.2501499999999997E-2</v>
          </cell>
          <cell r="M9556">
            <v>0.17718210000000001</v>
          </cell>
          <cell r="N9556">
            <v>0.17718210000000001</v>
          </cell>
          <cell r="O9556">
            <v>2648</v>
          </cell>
        </row>
        <row r="9557">
          <cell r="A9557" t="str">
            <v>Residential</v>
          </cell>
          <cell r="B9557">
            <v>4</v>
          </cell>
          <cell r="C9557" t="str">
            <v>R</v>
          </cell>
          <cell r="D9557" t="str">
            <v>All</v>
          </cell>
          <cell r="E9557" t="str">
            <v>ACs per customer: 2-3</v>
          </cell>
          <cell r="F9557">
            <v>72.009799999999998</v>
          </cell>
          <cell r="G9557">
            <v>1.0625960000000001</v>
          </cell>
          <cell r="H9557">
            <v>1.0867089999999999</v>
          </cell>
          <cell r="I9557">
            <v>-0.17643510000000001</v>
          </cell>
          <cell r="J9557">
            <v>-7.2195800000000004E-2</v>
          </cell>
          <cell r="K9557">
            <v>0</v>
          </cell>
          <cell r="L9557">
            <v>7.2195800000000004E-2</v>
          </cell>
          <cell r="M9557">
            <v>0.17643510000000001</v>
          </cell>
          <cell r="N9557">
            <v>0.17643510000000001</v>
          </cell>
          <cell r="O9557">
            <v>2648</v>
          </cell>
        </row>
        <row r="9558">
          <cell r="A9558" t="str">
            <v>Residential</v>
          </cell>
          <cell r="B9558">
            <v>5</v>
          </cell>
          <cell r="C9558" t="str">
            <v>R</v>
          </cell>
          <cell r="D9558" t="str">
            <v>All</v>
          </cell>
          <cell r="E9558" t="str">
            <v>ACs per customer: 2-3</v>
          </cell>
          <cell r="F9558">
            <v>70.4178</v>
          </cell>
          <cell r="G9558">
            <v>1.055261</v>
          </cell>
          <cell r="H9558">
            <v>1.058011</v>
          </cell>
          <cell r="I9558">
            <v>-0.17607239999999999</v>
          </cell>
          <cell r="J9558">
            <v>-7.2047399999999998E-2</v>
          </cell>
          <cell r="K9558">
            <v>0</v>
          </cell>
          <cell r="L9558">
            <v>7.2047399999999998E-2</v>
          </cell>
          <cell r="M9558">
            <v>0.17607239999999999</v>
          </cell>
          <cell r="N9558">
            <v>0.17607239999999999</v>
          </cell>
          <cell r="O9558">
            <v>2648</v>
          </cell>
        </row>
        <row r="9559">
          <cell r="A9559" t="str">
            <v>Residential</v>
          </cell>
          <cell r="B9559">
            <v>6</v>
          </cell>
          <cell r="C9559" t="str">
            <v>R</v>
          </cell>
          <cell r="D9559" t="str">
            <v>All</v>
          </cell>
          <cell r="E9559" t="str">
            <v>ACs per customer: 2-3</v>
          </cell>
          <cell r="F9559">
            <v>69.376999999999995</v>
          </cell>
          <cell r="G9559">
            <v>1.1633629999999999</v>
          </cell>
          <cell r="H9559">
            <v>1.2333639999999999</v>
          </cell>
          <cell r="I9559">
            <v>-0.17582890000000001</v>
          </cell>
          <cell r="J9559">
            <v>-7.1947800000000006E-2</v>
          </cell>
          <cell r="K9559">
            <v>0</v>
          </cell>
          <cell r="L9559">
            <v>7.1947800000000006E-2</v>
          </cell>
          <cell r="M9559">
            <v>0.17582890000000001</v>
          </cell>
          <cell r="N9559">
            <v>0.17582890000000001</v>
          </cell>
          <cell r="O9559">
            <v>2648</v>
          </cell>
        </row>
        <row r="9560">
          <cell r="A9560" t="str">
            <v>Residential</v>
          </cell>
          <cell r="B9560">
            <v>7</v>
          </cell>
          <cell r="C9560" t="str">
            <v>R</v>
          </cell>
          <cell r="D9560" t="str">
            <v>All</v>
          </cell>
          <cell r="E9560" t="str">
            <v>ACs per customer: 2-3</v>
          </cell>
          <cell r="F9560">
            <v>68.397099999999995</v>
          </cell>
          <cell r="G9560">
            <v>1.5556650000000001</v>
          </cell>
          <cell r="H9560">
            <v>1.634682</v>
          </cell>
          <cell r="I9560">
            <v>-0.1767349</v>
          </cell>
          <cell r="J9560">
            <v>-7.2318499999999994E-2</v>
          </cell>
          <cell r="K9560">
            <v>0</v>
          </cell>
          <cell r="L9560">
            <v>7.2318499999999994E-2</v>
          </cell>
          <cell r="M9560">
            <v>0.1767349</v>
          </cell>
          <cell r="N9560">
            <v>0.1767349</v>
          </cell>
          <cell r="O9560">
            <v>2648</v>
          </cell>
        </row>
        <row r="9561">
          <cell r="A9561" t="str">
            <v>Residential</v>
          </cell>
          <cell r="B9561">
            <v>8</v>
          </cell>
          <cell r="C9561" t="str">
            <v>R</v>
          </cell>
          <cell r="D9561" t="str">
            <v>All</v>
          </cell>
          <cell r="E9561" t="str">
            <v>ACs per customer: 2-3</v>
          </cell>
          <cell r="F9561">
            <v>69.009299999999996</v>
          </cell>
          <cell r="G9561">
            <v>1.568381</v>
          </cell>
          <cell r="H9561">
            <v>1.538411</v>
          </cell>
          <cell r="I9561">
            <v>-0.1770774</v>
          </cell>
          <cell r="J9561">
            <v>-7.2458599999999998E-2</v>
          </cell>
          <cell r="K9561">
            <v>0</v>
          </cell>
          <cell r="L9561">
            <v>7.2458599999999998E-2</v>
          </cell>
          <cell r="M9561">
            <v>0.1770774</v>
          </cell>
          <cell r="N9561">
            <v>0.1770774</v>
          </cell>
          <cell r="O9561">
            <v>2648</v>
          </cell>
        </row>
        <row r="9562">
          <cell r="A9562" t="str">
            <v>Residential</v>
          </cell>
          <cell r="B9562">
            <v>9</v>
          </cell>
          <cell r="C9562" t="str">
            <v>R</v>
          </cell>
          <cell r="D9562" t="str">
            <v>All</v>
          </cell>
          <cell r="E9562" t="str">
            <v>ACs per customer: 2-3</v>
          </cell>
          <cell r="F9562">
            <v>71.744399999999999</v>
          </cell>
          <cell r="G9562">
            <v>1.4489380000000001</v>
          </cell>
          <cell r="H9562">
            <v>1.486605</v>
          </cell>
          <cell r="I9562">
            <v>-0.1782975</v>
          </cell>
          <cell r="J9562">
            <v>-7.2957900000000006E-2</v>
          </cell>
          <cell r="K9562">
            <v>0</v>
          </cell>
          <cell r="L9562">
            <v>7.2957900000000006E-2</v>
          </cell>
          <cell r="M9562">
            <v>0.1782975</v>
          </cell>
          <cell r="N9562">
            <v>0.1782975</v>
          </cell>
          <cell r="O9562">
            <v>2648</v>
          </cell>
        </row>
        <row r="9563">
          <cell r="A9563" t="str">
            <v>Residential</v>
          </cell>
          <cell r="B9563">
            <v>10</v>
          </cell>
          <cell r="C9563" t="str">
            <v>R</v>
          </cell>
          <cell r="D9563" t="str">
            <v>All</v>
          </cell>
          <cell r="E9563" t="str">
            <v>ACs per customer: 2-3</v>
          </cell>
          <cell r="F9563">
            <v>76.305899999999994</v>
          </cell>
          <cell r="G9563">
            <v>1.42073</v>
          </cell>
          <cell r="H9563">
            <v>1.5004219999999999</v>
          </cell>
          <cell r="I9563">
            <v>-0.17972350000000001</v>
          </cell>
          <cell r="J9563">
            <v>-7.3541400000000007E-2</v>
          </cell>
          <cell r="K9563">
            <v>0</v>
          </cell>
          <cell r="L9563">
            <v>7.3541400000000007E-2</v>
          </cell>
          <cell r="M9563">
            <v>0.17972350000000001</v>
          </cell>
          <cell r="N9563">
            <v>0.17972350000000001</v>
          </cell>
          <cell r="O9563">
            <v>2648</v>
          </cell>
        </row>
        <row r="9564">
          <cell r="A9564" t="str">
            <v>Residential</v>
          </cell>
          <cell r="B9564">
            <v>11</v>
          </cell>
          <cell r="C9564" t="str">
            <v>R</v>
          </cell>
          <cell r="D9564" t="str">
            <v>All</v>
          </cell>
          <cell r="E9564" t="str">
            <v>ACs per customer: 2-3</v>
          </cell>
          <cell r="F9564">
            <v>81.621399999999994</v>
          </cell>
          <cell r="G9564">
            <v>1.4211480000000001</v>
          </cell>
          <cell r="H9564">
            <v>1.312907</v>
          </cell>
          <cell r="I9564">
            <v>-0.18015719999999999</v>
          </cell>
          <cell r="J9564">
            <v>-7.3718900000000004E-2</v>
          </cell>
          <cell r="K9564">
            <v>0</v>
          </cell>
          <cell r="L9564">
            <v>7.3718900000000004E-2</v>
          </cell>
          <cell r="M9564">
            <v>0.18015719999999999</v>
          </cell>
          <cell r="N9564">
            <v>0.18015719999999999</v>
          </cell>
          <cell r="O9564">
            <v>2648</v>
          </cell>
        </row>
        <row r="9565">
          <cell r="A9565" t="str">
            <v>Residential</v>
          </cell>
          <cell r="B9565">
            <v>12</v>
          </cell>
          <cell r="C9565" t="str">
            <v>R</v>
          </cell>
          <cell r="D9565" t="str">
            <v>All</v>
          </cell>
          <cell r="E9565" t="str">
            <v>ACs per customer: 2-3</v>
          </cell>
          <cell r="F9565">
            <v>86.029399999999995</v>
          </cell>
          <cell r="G9565">
            <v>1.516616</v>
          </cell>
          <cell r="H9565">
            <v>1.382253</v>
          </cell>
          <cell r="I9565">
            <v>-0.181868</v>
          </cell>
          <cell r="J9565">
            <v>-7.4418899999999996E-2</v>
          </cell>
          <cell r="K9565">
            <v>0</v>
          </cell>
          <cell r="L9565">
            <v>7.4418899999999996E-2</v>
          </cell>
          <cell r="M9565">
            <v>0.181868</v>
          </cell>
          <cell r="N9565">
            <v>0.181868</v>
          </cell>
          <cell r="O9565">
            <v>2648</v>
          </cell>
        </row>
        <row r="9566">
          <cell r="A9566" t="str">
            <v>Residential</v>
          </cell>
          <cell r="B9566">
            <v>13</v>
          </cell>
          <cell r="C9566" t="str">
            <v>R</v>
          </cell>
          <cell r="D9566" t="str">
            <v>All</v>
          </cell>
          <cell r="E9566" t="str">
            <v>ACs per customer: 2-3</v>
          </cell>
          <cell r="F9566">
            <v>89.488600000000005</v>
          </cell>
          <cell r="G9566">
            <v>1.600141</v>
          </cell>
          <cell r="H9566">
            <v>1.612668</v>
          </cell>
          <cell r="I9566">
            <v>-0.18333920000000001</v>
          </cell>
          <cell r="J9566">
            <v>-7.5020900000000001E-2</v>
          </cell>
          <cell r="K9566">
            <v>0</v>
          </cell>
          <cell r="L9566">
            <v>7.5020900000000001E-2</v>
          </cell>
          <cell r="M9566">
            <v>0.18333920000000001</v>
          </cell>
          <cell r="N9566">
            <v>0.18333920000000001</v>
          </cell>
          <cell r="O9566">
            <v>2648</v>
          </cell>
        </row>
        <row r="9567">
          <cell r="A9567" t="str">
            <v>Residential</v>
          </cell>
          <cell r="B9567">
            <v>14</v>
          </cell>
          <cell r="C9567" t="str">
            <v>R</v>
          </cell>
          <cell r="D9567" t="str">
            <v>All</v>
          </cell>
          <cell r="E9567" t="str">
            <v>ACs per customer: 2-3</v>
          </cell>
          <cell r="F9567">
            <v>92.489099999999993</v>
          </cell>
          <cell r="G9567">
            <v>1.819026</v>
          </cell>
          <cell r="H9567">
            <v>1.8933599999999999</v>
          </cell>
          <cell r="I9567">
            <v>-0.18645339999999999</v>
          </cell>
          <cell r="J9567">
            <v>-7.6295199999999994E-2</v>
          </cell>
          <cell r="K9567">
            <v>0</v>
          </cell>
          <cell r="L9567">
            <v>7.6295199999999994E-2</v>
          </cell>
          <cell r="M9567">
            <v>0.18645339999999999</v>
          </cell>
          <cell r="N9567">
            <v>0.18645339999999999</v>
          </cell>
          <cell r="O9567">
            <v>2648</v>
          </cell>
        </row>
        <row r="9568">
          <cell r="A9568" t="str">
            <v>Residential</v>
          </cell>
          <cell r="B9568">
            <v>15</v>
          </cell>
          <cell r="C9568" t="str">
            <v>R</v>
          </cell>
          <cell r="D9568" t="str">
            <v>All</v>
          </cell>
          <cell r="E9568" t="str">
            <v>ACs per customer: 2-3</v>
          </cell>
          <cell r="F9568">
            <v>94.979299999999995</v>
          </cell>
          <cell r="G9568">
            <v>2.0831080000000002</v>
          </cell>
          <cell r="H9568">
            <v>2.2388509999999999</v>
          </cell>
          <cell r="I9568">
            <v>-0.1871582</v>
          </cell>
          <cell r="J9568">
            <v>-7.6583600000000002E-2</v>
          </cell>
          <cell r="K9568">
            <v>0</v>
          </cell>
          <cell r="L9568">
            <v>7.6583600000000002E-2</v>
          </cell>
          <cell r="M9568">
            <v>0.1871582</v>
          </cell>
          <cell r="N9568">
            <v>0.1871582</v>
          </cell>
          <cell r="O9568">
            <v>2648</v>
          </cell>
        </row>
        <row r="9569">
          <cell r="A9569" t="str">
            <v>Residential</v>
          </cell>
          <cell r="B9569">
            <v>16</v>
          </cell>
          <cell r="C9569" t="str">
            <v>R</v>
          </cell>
          <cell r="D9569" t="str">
            <v>All</v>
          </cell>
          <cell r="E9569" t="str">
            <v>ACs per customer: 2-3</v>
          </cell>
          <cell r="F9569">
            <v>97.336200000000005</v>
          </cell>
          <cell r="G9569">
            <v>2.6153590000000002</v>
          </cell>
          <cell r="H9569">
            <v>2.286324</v>
          </cell>
          <cell r="I9569">
            <v>-0.18914600000000001</v>
          </cell>
          <cell r="J9569">
            <v>-7.7396999999999994E-2</v>
          </cell>
          <cell r="K9569">
            <v>0</v>
          </cell>
          <cell r="L9569">
            <v>7.7396999999999994E-2</v>
          </cell>
          <cell r="M9569">
            <v>0.18914600000000001</v>
          </cell>
          <cell r="N9569">
            <v>0.18914600000000001</v>
          </cell>
          <cell r="O9569">
            <v>2648</v>
          </cell>
        </row>
        <row r="9570">
          <cell r="A9570" t="str">
            <v>Residential</v>
          </cell>
          <cell r="B9570">
            <v>17</v>
          </cell>
          <cell r="C9570" t="str">
            <v>R</v>
          </cell>
          <cell r="D9570" t="str">
            <v>All</v>
          </cell>
          <cell r="E9570" t="str">
            <v>ACs per customer: 2-3</v>
          </cell>
          <cell r="F9570">
            <v>98.692999999999998</v>
          </cell>
          <cell r="G9570">
            <v>3.07273</v>
          </cell>
          <cell r="H9570">
            <v>2.5305840000000002</v>
          </cell>
          <cell r="I9570">
            <v>-0.19143650000000001</v>
          </cell>
          <cell r="J9570">
            <v>-7.8334299999999996E-2</v>
          </cell>
          <cell r="K9570">
            <v>0</v>
          </cell>
          <cell r="L9570">
            <v>7.8334299999999996E-2</v>
          </cell>
          <cell r="M9570">
            <v>0.19143650000000001</v>
          </cell>
          <cell r="N9570">
            <v>0.19143650000000001</v>
          </cell>
          <cell r="O9570">
            <v>2648</v>
          </cell>
        </row>
        <row r="9571">
          <cell r="A9571" t="str">
            <v>Residential</v>
          </cell>
          <cell r="B9571">
            <v>18</v>
          </cell>
          <cell r="C9571" t="str">
            <v>R</v>
          </cell>
          <cell r="D9571" t="str">
            <v>All</v>
          </cell>
          <cell r="E9571" t="str">
            <v>ACs per customer: 2-3</v>
          </cell>
          <cell r="F9571">
            <v>98.723500000000001</v>
          </cell>
          <cell r="G9571">
            <v>3.4668559999999999</v>
          </cell>
          <cell r="H9571">
            <v>2.9807459999999999</v>
          </cell>
          <cell r="I9571">
            <v>-0.19910050000000001</v>
          </cell>
          <cell r="J9571">
            <v>-8.1470299999999995E-2</v>
          </cell>
          <cell r="K9571">
            <v>0</v>
          </cell>
          <cell r="L9571">
            <v>8.1470299999999995E-2</v>
          </cell>
          <cell r="M9571">
            <v>0.19910050000000001</v>
          </cell>
          <cell r="N9571">
            <v>0.19910050000000001</v>
          </cell>
          <cell r="O9571">
            <v>2648</v>
          </cell>
        </row>
        <row r="9572">
          <cell r="A9572" t="str">
            <v>Residential</v>
          </cell>
          <cell r="B9572">
            <v>19</v>
          </cell>
          <cell r="C9572" t="str">
            <v>R</v>
          </cell>
          <cell r="D9572" t="str">
            <v>All</v>
          </cell>
          <cell r="E9572" t="str">
            <v>ACs per customer: 2-3</v>
          </cell>
          <cell r="F9572">
            <v>96.295299999999997</v>
          </cell>
          <cell r="G9572">
            <v>3.3566120000000002</v>
          </cell>
          <cell r="H9572">
            <v>2.986675</v>
          </cell>
          <cell r="I9572">
            <v>-0.19371250000000001</v>
          </cell>
          <cell r="J9572">
            <v>-7.9265600000000005E-2</v>
          </cell>
          <cell r="K9572">
            <v>0</v>
          </cell>
          <cell r="L9572">
            <v>7.9265600000000005E-2</v>
          </cell>
          <cell r="M9572">
            <v>0.19371250000000001</v>
          </cell>
          <cell r="N9572">
            <v>0.19371250000000001</v>
          </cell>
          <cell r="O9572">
            <v>2648</v>
          </cell>
        </row>
        <row r="9573">
          <cell r="A9573" t="str">
            <v>Residential</v>
          </cell>
          <cell r="B9573">
            <v>20</v>
          </cell>
          <cell r="C9573" t="str">
            <v>R</v>
          </cell>
          <cell r="D9573" t="str">
            <v>All</v>
          </cell>
          <cell r="E9573" t="str">
            <v>ACs per customer: 2-3</v>
          </cell>
          <cell r="F9573">
            <v>94.213700000000003</v>
          </cell>
          <cell r="G9573">
            <v>3.2547389999999998</v>
          </cell>
          <cell r="H9573">
            <v>4.0250539999999999</v>
          </cell>
          <cell r="I9573">
            <v>-0.19800599999999999</v>
          </cell>
          <cell r="J9573">
            <v>-8.1022499999999997E-2</v>
          </cell>
          <cell r="K9573">
            <v>0</v>
          </cell>
          <cell r="L9573">
            <v>8.1022499999999997E-2</v>
          </cell>
          <cell r="M9573">
            <v>0.19800599999999999</v>
          </cell>
          <cell r="N9573">
            <v>0.19800599999999999</v>
          </cell>
          <cell r="O9573">
            <v>2648</v>
          </cell>
        </row>
        <row r="9574">
          <cell r="A9574" t="str">
            <v>Residential</v>
          </cell>
          <cell r="B9574">
            <v>21</v>
          </cell>
          <cell r="C9574" t="str">
            <v>R</v>
          </cell>
          <cell r="D9574" t="str">
            <v>All</v>
          </cell>
          <cell r="E9574" t="str">
            <v>ACs per customer: 2-3</v>
          </cell>
          <cell r="F9574">
            <v>90.284999999999997</v>
          </cell>
          <cell r="G9574">
            <v>3.244005</v>
          </cell>
          <cell r="H9574">
            <v>3.9215040000000001</v>
          </cell>
          <cell r="I9574">
            <v>-0.19276960000000001</v>
          </cell>
          <cell r="J9574">
            <v>-7.88798E-2</v>
          </cell>
          <cell r="K9574">
            <v>0</v>
          </cell>
          <cell r="L9574">
            <v>7.88798E-2</v>
          </cell>
          <cell r="M9574">
            <v>0.19276960000000001</v>
          </cell>
          <cell r="N9574">
            <v>0.19276960000000001</v>
          </cell>
          <cell r="O9574">
            <v>2648</v>
          </cell>
        </row>
        <row r="9575">
          <cell r="A9575" t="str">
            <v>Residential</v>
          </cell>
          <cell r="B9575">
            <v>22</v>
          </cell>
          <cell r="C9575" t="str">
            <v>R</v>
          </cell>
          <cell r="D9575" t="str">
            <v>All</v>
          </cell>
          <cell r="E9575" t="str">
            <v>ACs per customer: 2-3</v>
          </cell>
          <cell r="F9575">
            <v>87.284999999999997</v>
          </cell>
          <cell r="G9575">
            <v>2.815877</v>
          </cell>
          <cell r="H9575">
            <v>3.252767</v>
          </cell>
          <cell r="I9575">
            <v>-0.19090579999999999</v>
          </cell>
          <cell r="J9575">
            <v>-7.8117099999999995E-2</v>
          </cell>
          <cell r="K9575">
            <v>0</v>
          </cell>
          <cell r="L9575">
            <v>7.8117099999999995E-2</v>
          </cell>
          <cell r="M9575">
            <v>0.19090579999999999</v>
          </cell>
          <cell r="N9575">
            <v>0.19090579999999999</v>
          </cell>
          <cell r="O9575">
            <v>2648</v>
          </cell>
        </row>
        <row r="9576">
          <cell r="A9576" t="str">
            <v>Residential</v>
          </cell>
          <cell r="B9576">
            <v>23</v>
          </cell>
          <cell r="C9576" t="str">
            <v>R</v>
          </cell>
          <cell r="D9576" t="str">
            <v>All</v>
          </cell>
          <cell r="E9576" t="str">
            <v>ACs per customer: 2-3</v>
          </cell>
          <cell r="F9576">
            <v>84.264300000000006</v>
          </cell>
          <cell r="G9576">
            <v>2.2383950000000001</v>
          </cell>
          <cell r="H9576">
            <v>2.4810460000000001</v>
          </cell>
          <cell r="I9576">
            <v>-0.18721260000000001</v>
          </cell>
          <cell r="J9576">
            <v>-7.6605900000000005E-2</v>
          </cell>
          <cell r="K9576">
            <v>0</v>
          </cell>
          <cell r="L9576">
            <v>7.6605900000000005E-2</v>
          </cell>
          <cell r="M9576">
            <v>0.18721260000000001</v>
          </cell>
          <cell r="N9576">
            <v>0.18721260000000001</v>
          </cell>
          <cell r="O9576">
            <v>2648</v>
          </cell>
        </row>
        <row r="9577">
          <cell r="A9577" t="str">
            <v>Residential</v>
          </cell>
          <cell r="B9577">
            <v>24</v>
          </cell>
          <cell r="C9577" t="str">
            <v>R</v>
          </cell>
          <cell r="D9577" t="str">
            <v>All</v>
          </cell>
          <cell r="E9577" t="str">
            <v>ACs per customer: 2-3</v>
          </cell>
          <cell r="F9577">
            <v>81.774699999999996</v>
          </cell>
          <cell r="G9577">
            <v>1.738351</v>
          </cell>
          <cell r="H9577">
            <v>1.8437669999999999</v>
          </cell>
          <cell r="I9577">
            <v>-0.18336710000000001</v>
          </cell>
          <cell r="J9577">
            <v>-7.5032299999999996E-2</v>
          </cell>
          <cell r="K9577">
            <v>0</v>
          </cell>
          <cell r="L9577">
            <v>7.5032299999999996E-2</v>
          </cell>
          <cell r="M9577">
            <v>0.18336710000000001</v>
          </cell>
          <cell r="N9577">
            <v>0.18336710000000001</v>
          </cell>
          <cell r="O9577">
            <v>2648</v>
          </cell>
        </row>
        <row r="9578">
          <cell r="A9578" t="str">
            <v>Residential</v>
          </cell>
          <cell r="B9578">
            <v>1</v>
          </cell>
          <cell r="C9578" t="str">
            <v>R</v>
          </cell>
          <cell r="D9578" t="str">
            <v>All</v>
          </cell>
          <cell r="E9578" t="str">
            <v>All</v>
          </cell>
          <cell r="F9578">
            <v>76.67</v>
          </cell>
          <cell r="G9578">
            <v>0.90510959999999996</v>
          </cell>
          <cell r="H9578">
            <v>0.89861950000000002</v>
          </cell>
          <cell r="I9578">
            <v>-4.3315600000000003E-2</v>
          </cell>
          <cell r="J9578">
            <v>-1.7724400000000001E-2</v>
          </cell>
          <cell r="K9578">
            <v>0</v>
          </cell>
          <cell r="L9578">
            <v>1.7724400000000001E-2</v>
          </cell>
          <cell r="M9578">
            <v>4.3315600000000003E-2</v>
          </cell>
          <cell r="N9578">
            <v>4.3315600000000003E-2</v>
          </cell>
          <cell r="O9578">
            <v>26884</v>
          </cell>
        </row>
        <row r="9579">
          <cell r="A9579" t="str">
            <v>Residential</v>
          </cell>
          <cell r="B9579">
            <v>2</v>
          </cell>
          <cell r="C9579" t="str">
            <v>R</v>
          </cell>
          <cell r="D9579" t="str">
            <v>All</v>
          </cell>
          <cell r="E9579" t="str">
            <v>All</v>
          </cell>
          <cell r="F9579">
            <v>76.064800000000005</v>
          </cell>
          <cell r="G9579">
            <v>0.80309989999999998</v>
          </cell>
          <cell r="H9579">
            <v>0.77366570000000001</v>
          </cell>
          <cell r="I9579">
            <v>-4.3072100000000002E-2</v>
          </cell>
          <cell r="J9579">
            <v>-1.7624799999999999E-2</v>
          </cell>
          <cell r="K9579">
            <v>0</v>
          </cell>
          <cell r="L9579">
            <v>1.7624799999999999E-2</v>
          </cell>
          <cell r="M9579">
            <v>4.3072100000000002E-2</v>
          </cell>
          <cell r="N9579">
            <v>4.3072100000000002E-2</v>
          </cell>
          <cell r="O9579">
            <v>26884</v>
          </cell>
        </row>
        <row r="9580">
          <cell r="A9580" t="str">
            <v>Residential</v>
          </cell>
          <cell r="B9580">
            <v>3</v>
          </cell>
          <cell r="C9580" t="str">
            <v>R</v>
          </cell>
          <cell r="D9580" t="str">
            <v>All</v>
          </cell>
          <cell r="E9580" t="str">
            <v>All</v>
          </cell>
          <cell r="F9580">
            <v>73.299700000000001</v>
          </cell>
          <cell r="G9580">
            <v>0.71637209999999996</v>
          </cell>
          <cell r="H9580">
            <v>0.69506970000000001</v>
          </cell>
          <cell r="I9580">
            <v>-4.2794899999999997E-2</v>
          </cell>
          <cell r="J9580">
            <v>-1.75113E-2</v>
          </cell>
          <cell r="K9580">
            <v>0</v>
          </cell>
          <cell r="L9580">
            <v>1.75113E-2</v>
          </cell>
          <cell r="M9580">
            <v>4.2794899999999997E-2</v>
          </cell>
          <cell r="N9580">
            <v>4.2794899999999997E-2</v>
          </cell>
          <cell r="O9580">
            <v>26884</v>
          </cell>
        </row>
        <row r="9581">
          <cell r="A9581" t="str">
            <v>Residential</v>
          </cell>
          <cell r="B9581">
            <v>4</v>
          </cell>
          <cell r="C9581" t="str">
            <v>R</v>
          </cell>
          <cell r="D9581" t="str">
            <v>All</v>
          </cell>
          <cell r="E9581" t="str">
            <v>All</v>
          </cell>
          <cell r="F9581">
            <v>71.917900000000003</v>
          </cell>
          <cell r="G9581">
            <v>0.68589440000000002</v>
          </cell>
          <cell r="H9581">
            <v>0.6557693</v>
          </cell>
          <cell r="I9581">
            <v>-4.2607600000000002E-2</v>
          </cell>
          <cell r="J9581">
            <v>-1.7434700000000001E-2</v>
          </cell>
          <cell r="K9581">
            <v>0</v>
          </cell>
          <cell r="L9581">
            <v>1.7434700000000001E-2</v>
          </cell>
          <cell r="M9581">
            <v>4.2607600000000002E-2</v>
          </cell>
          <cell r="N9581">
            <v>4.2607600000000002E-2</v>
          </cell>
          <cell r="O9581">
            <v>26884</v>
          </cell>
        </row>
        <row r="9582">
          <cell r="A9582" t="str">
            <v>Residential</v>
          </cell>
          <cell r="B9582">
            <v>5</v>
          </cell>
          <cell r="C9582" t="str">
            <v>R</v>
          </cell>
          <cell r="D9582" t="str">
            <v>All</v>
          </cell>
          <cell r="E9582" t="str">
            <v>All</v>
          </cell>
          <cell r="F9582">
            <v>70.346900000000005</v>
          </cell>
          <cell r="G9582">
            <v>0.6756607</v>
          </cell>
          <cell r="H9582">
            <v>0.6676609</v>
          </cell>
          <cell r="I9582">
            <v>-4.26104E-2</v>
          </cell>
          <cell r="J9582">
            <v>-1.7435800000000001E-2</v>
          </cell>
          <cell r="K9582">
            <v>0</v>
          </cell>
          <cell r="L9582">
            <v>1.7435800000000001E-2</v>
          </cell>
          <cell r="M9582">
            <v>4.26104E-2</v>
          </cell>
          <cell r="N9582">
            <v>4.26104E-2</v>
          </cell>
          <cell r="O9582">
            <v>26884</v>
          </cell>
        </row>
        <row r="9583">
          <cell r="A9583" t="str">
            <v>Residential</v>
          </cell>
          <cell r="B9583">
            <v>6</v>
          </cell>
          <cell r="C9583" t="str">
            <v>R</v>
          </cell>
          <cell r="D9583" t="str">
            <v>All</v>
          </cell>
          <cell r="E9583" t="str">
            <v>All</v>
          </cell>
          <cell r="F9583">
            <v>69.304699999999997</v>
          </cell>
          <cell r="G9583">
            <v>0.72265919999999995</v>
          </cell>
          <cell r="H9583">
            <v>0.71680489999999997</v>
          </cell>
          <cell r="I9583">
            <v>-4.2599600000000001E-2</v>
          </cell>
          <cell r="J9583">
            <v>-1.74314E-2</v>
          </cell>
          <cell r="K9583">
            <v>0</v>
          </cell>
          <cell r="L9583">
            <v>1.74314E-2</v>
          </cell>
          <cell r="M9583">
            <v>4.2599600000000001E-2</v>
          </cell>
          <cell r="N9583">
            <v>4.2599600000000001E-2</v>
          </cell>
          <cell r="O9583">
            <v>26884</v>
          </cell>
        </row>
        <row r="9584">
          <cell r="A9584" t="str">
            <v>Residential</v>
          </cell>
          <cell r="B9584">
            <v>7</v>
          </cell>
          <cell r="C9584" t="str">
            <v>R</v>
          </cell>
          <cell r="D9584" t="str">
            <v>All</v>
          </cell>
          <cell r="E9584" t="str">
            <v>All</v>
          </cell>
          <cell r="F9584">
            <v>68.347899999999996</v>
          </cell>
          <cell r="G9584">
            <v>0.8992443</v>
          </cell>
          <cell r="H9584">
            <v>0.90347599999999995</v>
          </cell>
          <cell r="I9584">
            <v>-4.2760699999999999E-2</v>
          </cell>
          <cell r="J9584">
            <v>-1.74973E-2</v>
          </cell>
          <cell r="K9584">
            <v>0</v>
          </cell>
          <cell r="L9584">
            <v>1.74973E-2</v>
          </cell>
          <cell r="M9584">
            <v>4.2760699999999999E-2</v>
          </cell>
          <cell r="N9584">
            <v>4.2760699999999999E-2</v>
          </cell>
          <cell r="O9584">
            <v>26884</v>
          </cell>
        </row>
        <row r="9585">
          <cell r="A9585" t="str">
            <v>Residential</v>
          </cell>
          <cell r="B9585">
            <v>8</v>
          </cell>
          <cell r="C9585" t="str">
            <v>R</v>
          </cell>
          <cell r="D9585" t="str">
            <v>All</v>
          </cell>
          <cell r="E9585" t="str">
            <v>All</v>
          </cell>
          <cell r="F9585">
            <v>69.0077</v>
          </cell>
          <cell r="G9585">
            <v>0.94666170000000005</v>
          </cell>
          <cell r="H9585">
            <v>0.92686500000000005</v>
          </cell>
          <cell r="I9585">
            <v>-4.2970599999999998E-2</v>
          </cell>
          <cell r="J9585">
            <v>-1.75832E-2</v>
          </cell>
          <cell r="K9585">
            <v>0</v>
          </cell>
          <cell r="L9585">
            <v>1.75832E-2</v>
          </cell>
          <cell r="M9585">
            <v>4.2970599999999998E-2</v>
          </cell>
          <cell r="N9585">
            <v>4.2970599999999998E-2</v>
          </cell>
          <cell r="O9585">
            <v>26884</v>
          </cell>
        </row>
        <row r="9586">
          <cell r="A9586" t="str">
            <v>Residential</v>
          </cell>
          <cell r="B9586">
            <v>9</v>
          </cell>
          <cell r="C9586" t="str">
            <v>R</v>
          </cell>
          <cell r="D9586" t="str">
            <v>All</v>
          </cell>
          <cell r="E9586" t="str">
            <v>All</v>
          </cell>
          <cell r="F9586">
            <v>71.814999999999998</v>
          </cell>
          <cell r="G9586">
            <v>0.91191509999999998</v>
          </cell>
          <cell r="H9586">
            <v>0.90035860000000001</v>
          </cell>
          <cell r="I9586">
            <v>-4.32465E-2</v>
          </cell>
          <cell r="J9586">
            <v>-1.7696099999999999E-2</v>
          </cell>
          <cell r="K9586">
            <v>0</v>
          </cell>
          <cell r="L9586">
            <v>1.7696099999999999E-2</v>
          </cell>
          <cell r="M9586">
            <v>4.32465E-2</v>
          </cell>
          <cell r="N9586">
            <v>4.32465E-2</v>
          </cell>
          <cell r="O9586">
            <v>26884</v>
          </cell>
        </row>
        <row r="9587">
          <cell r="A9587" t="str">
            <v>Residential</v>
          </cell>
          <cell r="B9587">
            <v>10</v>
          </cell>
          <cell r="C9587" t="str">
            <v>R</v>
          </cell>
          <cell r="D9587" t="str">
            <v>All</v>
          </cell>
          <cell r="E9587" t="str">
            <v>All</v>
          </cell>
          <cell r="F9587">
            <v>76.417000000000002</v>
          </cell>
          <cell r="G9587">
            <v>0.94277610000000001</v>
          </cell>
          <cell r="H9587">
            <v>0.92320139999999995</v>
          </cell>
          <cell r="I9587">
            <v>-4.3573500000000001E-2</v>
          </cell>
          <cell r="J9587">
            <v>-1.7829899999999999E-2</v>
          </cell>
          <cell r="K9587">
            <v>0</v>
          </cell>
          <cell r="L9587">
            <v>1.7829899999999999E-2</v>
          </cell>
          <cell r="M9587">
            <v>4.3573500000000001E-2</v>
          </cell>
          <cell r="N9587">
            <v>4.3573500000000001E-2</v>
          </cell>
          <cell r="O9587">
            <v>26884</v>
          </cell>
        </row>
        <row r="9588">
          <cell r="A9588" t="str">
            <v>Residential</v>
          </cell>
          <cell r="B9588">
            <v>11</v>
          </cell>
          <cell r="C9588" t="str">
            <v>R</v>
          </cell>
          <cell r="D9588" t="str">
            <v>All</v>
          </cell>
          <cell r="E9588" t="str">
            <v>All</v>
          </cell>
          <cell r="F9588">
            <v>81.756399999999999</v>
          </cell>
          <cell r="G9588">
            <v>1.009897</v>
          </cell>
          <cell r="H9588">
            <v>0.97867950000000004</v>
          </cell>
          <cell r="I9588">
            <v>-4.3865300000000003E-2</v>
          </cell>
          <cell r="J9588">
            <v>-1.7949300000000001E-2</v>
          </cell>
          <cell r="K9588">
            <v>0</v>
          </cell>
          <cell r="L9588">
            <v>1.7949300000000001E-2</v>
          </cell>
          <cell r="M9588">
            <v>4.3865300000000003E-2</v>
          </cell>
          <cell r="N9588">
            <v>4.3865300000000003E-2</v>
          </cell>
          <cell r="O9588">
            <v>26884</v>
          </cell>
        </row>
        <row r="9589">
          <cell r="A9589" t="str">
            <v>Residential</v>
          </cell>
          <cell r="B9589">
            <v>12</v>
          </cell>
          <cell r="C9589" t="str">
            <v>R</v>
          </cell>
          <cell r="D9589" t="str">
            <v>All</v>
          </cell>
          <cell r="E9589" t="str">
            <v>All</v>
          </cell>
          <cell r="F9589">
            <v>86.144199999999998</v>
          </cell>
          <cell r="G9589">
            <v>1.125982</v>
          </cell>
          <cell r="H9589">
            <v>1.1097939999999999</v>
          </cell>
          <cell r="I9589">
            <v>-4.4101500000000002E-2</v>
          </cell>
          <cell r="J9589">
            <v>-1.8046E-2</v>
          </cell>
          <cell r="K9589">
            <v>0</v>
          </cell>
          <cell r="L9589">
            <v>1.8046E-2</v>
          </cell>
          <cell r="M9589">
            <v>4.4101500000000002E-2</v>
          </cell>
          <cell r="N9589">
            <v>4.4101500000000002E-2</v>
          </cell>
          <cell r="O9589">
            <v>26884</v>
          </cell>
        </row>
        <row r="9590">
          <cell r="A9590" t="str">
            <v>Residential</v>
          </cell>
          <cell r="B9590">
            <v>13</v>
          </cell>
          <cell r="C9590" t="str">
            <v>R</v>
          </cell>
          <cell r="D9590" t="str">
            <v>All</v>
          </cell>
          <cell r="E9590" t="str">
            <v>All</v>
          </cell>
          <cell r="F9590">
            <v>89.575999999999993</v>
          </cell>
          <cell r="G9590">
            <v>1.3490880000000001</v>
          </cell>
          <cell r="H9590">
            <v>1.3372820000000001</v>
          </cell>
          <cell r="I9590">
            <v>-4.4639499999999999E-2</v>
          </cell>
          <cell r="J9590">
            <v>-1.82661E-2</v>
          </cell>
          <cell r="K9590">
            <v>0</v>
          </cell>
          <cell r="L9590">
            <v>1.82661E-2</v>
          </cell>
          <cell r="M9590">
            <v>4.4639499999999999E-2</v>
          </cell>
          <cell r="N9590">
            <v>4.4639499999999999E-2</v>
          </cell>
          <cell r="O9590">
            <v>26884</v>
          </cell>
        </row>
        <row r="9591">
          <cell r="A9591" t="str">
            <v>Residential</v>
          </cell>
          <cell r="B9591">
            <v>14</v>
          </cell>
          <cell r="C9591" t="str">
            <v>R</v>
          </cell>
          <cell r="D9591" t="str">
            <v>All</v>
          </cell>
          <cell r="E9591" t="str">
            <v>All</v>
          </cell>
          <cell r="F9591">
            <v>92.529600000000002</v>
          </cell>
          <cell r="G9591">
            <v>1.6269579999999999</v>
          </cell>
          <cell r="H9591">
            <v>1.666547</v>
          </cell>
          <cell r="I9591">
            <v>-4.68685E-2</v>
          </cell>
          <cell r="J9591">
            <v>-1.9178199999999999E-2</v>
          </cell>
          <cell r="K9591">
            <v>0</v>
          </cell>
          <cell r="L9591">
            <v>1.9178199999999999E-2</v>
          </cell>
          <cell r="M9591">
            <v>4.68685E-2</v>
          </cell>
          <cell r="N9591">
            <v>4.68685E-2</v>
          </cell>
          <cell r="O9591">
            <v>26884</v>
          </cell>
        </row>
        <row r="9592">
          <cell r="A9592" t="str">
            <v>Residential</v>
          </cell>
          <cell r="B9592">
            <v>15</v>
          </cell>
          <cell r="C9592" t="str">
            <v>R</v>
          </cell>
          <cell r="D9592" t="str">
            <v>All</v>
          </cell>
          <cell r="E9592" t="str">
            <v>All</v>
          </cell>
          <cell r="F9592">
            <v>94.985799999999998</v>
          </cell>
          <cell r="G9592">
            <v>1.9426859999999999</v>
          </cell>
          <cell r="H9592">
            <v>1.9623090000000001</v>
          </cell>
          <cell r="I9592">
            <v>-4.9652500000000002E-2</v>
          </cell>
          <cell r="J9592">
            <v>-2.0317399999999999E-2</v>
          </cell>
          <cell r="K9592">
            <v>0</v>
          </cell>
          <cell r="L9592">
            <v>2.0317399999999999E-2</v>
          </cell>
          <cell r="M9592">
            <v>4.9652500000000002E-2</v>
          </cell>
          <cell r="N9592">
            <v>4.9652500000000002E-2</v>
          </cell>
          <cell r="O9592">
            <v>26884</v>
          </cell>
        </row>
        <row r="9593">
          <cell r="A9593" t="str">
            <v>Residential</v>
          </cell>
          <cell r="B9593">
            <v>16</v>
          </cell>
          <cell r="C9593" t="str">
            <v>R</v>
          </cell>
          <cell r="D9593" t="str">
            <v>All</v>
          </cell>
          <cell r="E9593" t="str">
            <v>All</v>
          </cell>
          <cell r="F9593">
            <v>97.3232</v>
          </cell>
          <cell r="G9593">
            <v>2.3354409999999999</v>
          </cell>
          <cell r="H9593">
            <v>2.0863269999999998</v>
          </cell>
          <cell r="I9593">
            <v>-5.14545E-2</v>
          </cell>
          <cell r="J9593">
            <v>-2.1054699999999999E-2</v>
          </cell>
          <cell r="K9593">
            <v>0</v>
          </cell>
          <cell r="L9593">
            <v>2.1054699999999999E-2</v>
          </cell>
          <cell r="M9593">
            <v>5.14545E-2</v>
          </cell>
          <cell r="N9593">
            <v>5.14545E-2</v>
          </cell>
          <cell r="O9593">
            <v>26884</v>
          </cell>
        </row>
        <row r="9594">
          <cell r="A9594" t="str">
            <v>Residential</v>
          </cell>
          <cell r="B9594">
            <v>17</v>
          </cell>
          <cell r="C9594" t="str">
            <v>R</v>
          </cell>
          <cell r="D9594" t="str">
            <v>All</v>
          </cell>
          <cell r="E9594" t="str">
            <v>All</v>
          </cell>
          <cell r="F9594">
            <v>98.656300000000002</v>
          </cell>
          <cell r="G9594">
            <v>2.6797680000000001</v>
          </cell>
          <cell r="H9594">
            <v>2.2039170000000001</v>
          </cell>
          <cell r="I9594">
            <v>-5.0797200000000001E-2</v>
          </cell>
          <cell r="J9594">
            <v>-2.07858E-2</v>
          </cell>
          <cell r="K9594">
            <v>0</v>
          </cell>
          <cell r="L9594">
            <v>2.07858E-2</v>
          </cell>
          <cell r="M9594">
            <v>5.0797200000000001E-2</v>
          </cell>
          <cell r="N9594">
            <v>5.0797200000000001E-2</v>
          </cell>
          <cell r="O9594">
            <v>26884</v>
          </cell>
        </row>
        <row r="9595">
          <cell r="A9595" t="str">
            <v>Residential</v>
          </cell>
          <cell r="B9595">
            <v>18</v>
          </cell>
          <cell r="C9595" t="str">
            <v>R</v>
          </cell>
          <cell r="D9595" t="str">
            <v>All</v>
          </cell>
          <cell r="E9595" t="str">
            <v>All</v>
          </cell>
          <cell r="F9595">
            <v>98.673000000000002</v>
          </cell>
          <cell r="G9595">
            <v>2.8730090000000001</v>
          </cell>
          <cell r="H9595">
            <v>2.390889</v>
          </cell>
          <cell r="I9595">
            <v>-5.0123800000000003E-2</v>
          </cell>
          <cell r="J9595">
            <v>-2.0510299999999999E-2</v>
          </cell>
          <cell r="K9595">
            <v>0</v>
          </cell>
          <cell r="L9595">
            <v>2.0510299999999999E-2</v>
          </cell>
          <cell r="M9595">
            <v>5.0123800000000003E-2</v>
          </cell>
          <cell r="N9595">
            <v>5.0123800000000003E-2</v>
          </cell>
          <cell r="O9595">
            <v>26884</v>
          </cell>
        </row>
        <row r="9596">
          <cell r="A9596" t="str">
            <v>Residential</v>
          </cell>
          <cell r="B9596">
            <v>19</v>
          </cell>
          <cell r="C9596" t="str">
            <v>R</v>
          </cell>
          <cell r="D9596" t="str">
            <v>All</v>
          </cell>
          <cell r="E9596" t="str">
            <v>All</v>
          </cell>
          <cell r="F9596">
            <v>96.220200000000006</v>
          </cell>
          <cell r="G9596">
            <v>2.7717369999999999</v>
          </cell>
          <cell r="H9596">
            <v>2.4596870000000002</v>
          </cell>
          <cell r="I9596">
            <v>-5.0148999999999999E-2</v>
          </cell>
          <cell r="J9596">
            <v>-2.05206E-2</v>
          </cell>
          <cell r="K9596">
            <v>0</v>
          </cell>
          <cell r="L9596">
            <v>2.05206E-2</v>
          </cell>
          <cell r="M9596">
            <v>5.0148999999999999E-2</v>
          </cell>
          <cell r="N9596">
            <v>5.0148999999999999E-2</v>
          </cell>
          <cell r="O9596">
            <v>26884</v>
          </cell>
        </row>
        <row r="9597">
          <cell r="A9597" t="str">
            <v>Residential</v>
          </cell>
          <cell r="B9597">
            <v>20</v>
          </cell>
          <cell r="C9597" t="str">
            <v>R</v>
          </cell>
          <cell r="D9597" t="str">
            <v>All</v>
          </cell>
          <cell r="E9597" t="str">
            <v>All</v>
          </cell>
          <cell r="F9597">
            <v>94.070700000000002</v>
          </cell>
          <cell r="G9597">
            <v>2.6182020000000001</v>
          </cell>
          <cell r="H9597">
            <v>3.1062340000000002</v>
          </cell>
          <cell r="I9597">
            <v>-4.9478300000000003E-2</v>
          </cell>
          <cell r="J9597">
            <v>-2.02461E-2</v>
          </cell>
          <cell r="K9597">
            <v>0</v>
          </cell>
          <cell r="L9597">
            <v>2.02461E-2</v>
          </cell>
          <cell r="M9597">
            <v>4.9478300000000003E-2</v>
          </cell>
          <cell r="N9597">
            <v>4.9478300000000003E-2</v>
          </cell>
          <cell r="O9597">
            <v>26884</v>
          </cell>
        </row>
        <row r="9598">
          <cell r="A9598" t="str">
            <v>Residential</v>
          </cell>
          <cell r="B9598">
            <v>21</v>
          </cell>
          <cell r="C9598" t="str">
            <v>R</v>
          </cell>
          <cell r="D9598" t="str">
            <v>All</v>
          </cell>
          <cell r="E9598" t="str">
            <v>All</v>
          </cell>
          <cell r="F9598">
            <v>90.157899999999998</v>
          </cell>
          <cell r="G9598">
            <v>2.4061159999999999</v>
          </cell>
          <cell r="H9598">
            <v>2.824452</v>
          </cell>
          <cell r="I9598">
            <v>-4.6353900000000003E-2</v>
          </cell>
          <cell r="J9598">
            <v>-1.8967600000000001E-2</v>
          </cell>
          <cell r="K9598">
            <v>0</v>
          </cell>
          <cell r="L9598">
            <v>1.8967600000000001E-2</v>
          </cell>
          <cell r="M9598">
            <v>4.6353900000000003E-2</v>
          </cell>
          <cell r="N9598">
            <v>4.6353900000000003E-2</v>
          </cell>
          <cell r="O9598">
            <v>26884</v>
          </cell>
        </row>
        <row r="9599">
          <cell r="A9599" t="str">
            <v>Residential</v>
          </cell>
          <cell r="B9599">
            <v>22</v>
          </cell>
          <cell r="C9599" t="str">
            <v>R</v>
          </cell>
          <cell r="D9599" t="str">
            <v>All</v>
          </cell>
          <cell r="E9599" t="str">
            <v>All</v>
          </cell>
          <cell r="F9599">
            <v>87.120900000000006</v>
          </cell>
          <cell r="G9599">
            <v>2.0544020000000001</v>
          </cell>
          <cell r="H9599">
            <v>2.3289439999999999</v>
          </cell>
          <cell r="I9599">
            <v>-4.5790600000000001E-2</v>
          </cell>
          <cell r="J9599">
            <v>-1.87371E-2</v>
          </cell>
          <cell r="K9599">
            <v>0</v>
          </cell>
          <cell r="L9599">
            <v>1.87371E-2</v>
          </cell>
          <cell r="M9599">
            <v>4.5790600000000001E-2</v>
          </cell>
          <cell r="N9599">
            <v>4.5790600000000001E-2</v>
          </cell>
          <cell r="O9599">
            <v>26884</v>
          </cell>
        </row>
        <row r="9600">
          <cell r="A9600" t="str">
            <v>Residential</v>
          </cell>
          <cell r="B9600">
            <v>23</v>
          </cell>
          <cell r="C9600" t="str">
            <v>R</v>
          </cell>
          <cell r="D9600" t="str">
            <v>All</v>
          </cell>
          <cell r="E9600" t="str">
            <v>All</v>
          </cell>
          <cell r="F9600">
            <v>84.130600000000001</v>
          </cell>
          <cell r="G9600">
            <v>1.594573</v>
          </cell>
          <cell r="H9600">
            <v>1.7127589999999999</v>
          </cell>
          <cell r="I9600">
            <v>-4.4920500000000002E-2</v>
          </cell>
          <cell r="J9600">
            <v>-1.8381100000000001E-2</v>
          </cell>
          <cell r="K9600">
            <v>0</v>
          </cell>
          <cell r="L9600">
            <v>1.8381100000000001E-2</v>
          </cell>
          <cell r="M9600">
            <v>4.4920500000000002E-2</v>
          </cell>
          <cell r="N9600">
            <v>4.4920500000000002E-2</v>
          </cell>
          <cell r="O9600">
            <v>26884</v>
          </cell>
        </row>
        <row r="9601">
          <cell r="A9601" t="str">
            <v>Residential</v>
          </cell>
          <cell r="B9601">
            <v>24</v>
          </cell>
          <cell r="C9601" t="str">
            <v>R</v>
          </cell>
          <cell r="D9601" t="str">
            <v>All</v>
          </cell>
          <cell r="E9601" t="str">
            <v>All</v>
          </cell>
          <cell r="F9601">
            <v>81.647400000000005</v>
          </cell>
          <cell r="G9601">
            <v>1.2204349999999999</v>
          </cell>
          <cell r="H9601">
            <v>1.2690140000000001</v>
          </cell>
          <cell r="I9601">
            <v>-4.4046200000000001E-2</v>
          </cell>
          <cell r="J9601">
            <v>-1.8023299999999999E-2</v>
          </cell>
          <cell r="K9601">
            <v>0</v>
          </cell>
          <cell r="L9601">
            <v>1.8023299999999999E-2</v>
          </cell>
          <cell r="M9601">
            <v>4.4046200000000001E-2</v>
          </cell>
          <cell r="N9601">
            <v>4.4046200000000001E-2</v>
          </cell>
          <cell r="O9601">
            <v>26884</v>
          </cell>
        </row>
        <row r="9602">
          <cell r="A9602" t="str">
            <v>Residential</v>
          </cell>
          <cell r="B9602">
            <v>1</v>
          </cell>
          <cell r="C9602" t="str">
            <v>R</v>
          </cell>
          <cell r="D9602" t="str">
            <v>All</v>
          </cell>
          <cell r="E9602" t="str">
            <v>Building Age: &lt; 3 YEARS</v>
          </cell>
          <cell r="F9602">
            <v>77</v>
          </cell>
          <cell r="G9602">
            <v>1.648504</v>
          </cell>
          <cell r="H9602">
            <v>1.199273</v>
          </cell>
          <cell r="I9602">
            <v>-0.71861909999999996</v>
          </cell>
          <cell r="J9602">
            <v>-0.29405310000000001</v>
          </cell>
          <cell r="K9602">
            <v>0</v>
          </cell>
          <cell r="L9602">
            <v>0.29405310000000001</v>
          </cell>
          <cell r="M9602">
            <v>0.71861909999999996</v>
          </cell>
          <cell r="N9602">
            <v>0.71861909999999996</v>
          </cell>
          <cell r="O9602">
            <v>693</v>
          </cell>
        </row>
        <row r="9603">
          <cell r="A9603" t="str">
            <v>Residential</v>
          </cell>
          <cell r="B9603">
            <v>2</v>
          </cell>
          <cell r="C9603" t="str">
            <v>R</v>
          </cell>
          <cell r="D9603" t="str">
            <v>All</v>
          </cell>
          <cell r="E9603" t="str">
            <v>Building Age: &lt; 3 YEARS</v>
          </cell>
          <cell r="F9603">
            <v>76.5</v>
          </cell>
          <cell r="G9603">
            <v>1.226593</v>
          </cell>
          <cell r="H9603">
            <v>0.63741199999999998</v>
          </cell>
          <cell r="I9603">
            <v>-0.69838199999999995</v>
          </cell>
          <cell r="J9603">
            <v>-0.28577229999999998</v>
          </cell>
          <cell r="K9603">
            <v>0</v>
          </cell>
          <cell r="L9603">
            <v>0.28577229999999998</v>
          </cell>
          <cell r="M9603">
            <v>0.69838199999999995</v>
          </cell>
          <cell r="N9603">
            <v>0.69838199999999995</v>
          </cell>
          <cell r="O9603">
            <v>693</v>
          </cell>
        </row>
        <row r="9604">
          <cell r="A9604" t="str">
            <v>Residential</v>
          </cell>
          <cell r="B9604">
            <v>3</v>
          </cell>
          <cell r="C9604" t="str">
            <v>R</v>
          </cell>
          <cell r="D9604" t="str">
            <v>All</v>
          </cell>
          <cell r="E9604" t="str">
            <v>Building Age: &lt; 3 YEARS</v>
          </cell>
          <cell r="F9604">
            <v>73.5</v>
          </cell>
          <cell r="G9604">
            <v>0.97865599999999997</v>
          </cell>
          <cell r="H9604">
            <v>0.67325619999999997</v>
          </cell>
          <cell r="I9604">
            <v>-0.69141109999999995</v>
          </cell>
          <cell r="J9604">
            <v>-0.2829198</v>
          </cell>
          <cell r="K9604">
            <v>0</v>
          </cell>
          <cell r="L9604">
            <v>0.2829198</v>
          </cell>
          <cell r="M9604">
            <v>0.69141109999999995</v>
          </cell>
          <cell r="N9604">
            <v>0.69141109999999995</v>
          </cell>
          <cell r="O9604">
            <v>693</v>
          </cell>
        </row>
        <row r="9605">
          <cell r="A9605" t="str">
            <v>Residential</v>
          </cell>
          <cell r="B9605">
            <v>4</v>
          </cell>
          <cell r="C9605" t="str">
            <v>R</v>
          </cell>
          <cell r="D9605" t="str">
            <v>All</v>
          </cell>
          <cell r="E9605" t="str">
            <v>Building Age: &lt; 3 YEARS</v>
          </cell>
          <cell r="F9605">
            <v>72</v>
          </cell>
          <cell r="G9605">
            <v>0.9183287</v>
          </cell>
          <cell r="H9605">
            <v>0.44367649999999997</v>
          </cell>
          <cell r="I9605">
            <v>-0.69036109999999995</v>
          </cell>
          <cell r="J9605">
            <v>-0.28249020000000002</v>
          </cell>
          <cell r="K9605">
            <v>0</v>
          </cell>
          <cell r="L9605">
            <v>0.28249020000000002</v>
          </cell>
          <cell r="M9605">
            <v>0.69036109999999995</v>
          </cell>
          <cell r="N9605">
            <v>0.69036109999999995</v>
          </cell>
          <cell r="O9605">
            <v>693</v>
          </cell>
        </row>
        <row r="9606">
          <cell r="A9606" t="str">
            <v>Residential</v>
          </cell>
          <cell r="B9606">
            <v>5</v>
          </cell>
          <cell r="C9606" t="str">
            <v>R</v>
          </cell>
          <cell r="D9606" t="str">
            <v>All</v>
          </cell>
          <cell r="E9606" t="str">
            <v>Building Age: &lt; 3 YEARS</v>
          </cell>
          <cell r="F9606">
            <v>70.5</v>
          </cell>
          <cell r="G9606">
            <v>0.83732240000000002</v>
          </cell>
          <cell r="H9606">
            <v>0.46194819999999998</v>
          </cell>
          <cell r="I9606">
            <v>-0.68879170000000001</v>
          </cell>
          <cell r="J9606">
            <v>-0.28184799999999999</v>
          </cell>
          <cell r="K9606">
            <v>0</v>
          </cell>
          <cell r="L9606">
            <v>0.28184799999999999</v>
          </cell>
          <cell r="M9606">
            <v>0.68879170000000001</v>
          </cell>
          <cell r="N9606">
            <v>0.68879170000000001</v>
          </cell>
          <cell r="O9606">
            <v>693</v>
          </cell>
        </row>
        <row r="9607">
          <cell r="A9607" t="str">
            <v>Residential</v>
          </cell>
          <cell r="B9607">
            <v>6</v>
          </cell>
          <cell r="C9607" t="str">
            <v>R</v>
          </cell>
          <cell r="D9607" t="str">
            <v>All</v>
          </cell>
          <cell r="E9607" t="str">
            <v>Building Age: &lt; 3 YEARS</v>
          </cell>
          <cell r="F9607">
            <v>69.5</v>
          </cell>
          <cell r="G9607">
            <v>0.89230620000000005</v>
          </cell>
          <cell r="H9607">
            <v>0.6232607</v>
          </cell>
          <cell r="I9607">
            <v>-0.68989909999999999</v>
          </cell>
          <cell r="J9607">
            <v>-0.28230110000000003</v>
          </cell>
          <cell r="K9607">
            <v>0</v>
          </cell>
          <cell r="L9607">
            <v>0.28230110000000003</v>
          </cell>
          <cell r="M9607">
            <v>0.68989909999999999</v>
          </cell>
          <cell r="N9607">
            <v>0.68989909999999999</v>
          </cell>
          <cell r="O9607">
            <v>693</v>
          </cell>
        </row>
        <row r="9608">
          <cell r="A9608" t="str">
            <v>Residential</v>
          </cell>
          <cell r="B9608">
            <v>7</v>
          </cell>
          <cell r="C9608" t="str">
            <v>R</v>
          </cell>
          <cell r="D9608" t="str">
            <v>All</v>
          </cell>
          <cell r="E9608" t="str">
            <v>Building Age: &lt; 3 YEARS</v>
          </cell>
          <cell r="F9608">
            <v>68.5</v>
          </cell>
          <cell r="G9608">
            <v>1.3974839999999999</v>
          </cell>
          <cell r="H9608">
            <v>0.69514169999999997</v>
          </cell>
          <cell r="I9608">
            <v>-0.69360109999999997</v>
          </cell>
          <cell r="J9608">
            <v>-0.28381590000000001</v>
          </cell>
          <cell r="K9608">
            <v>0</v>
          </cell>
          <cell r="L9608">
            <v>0.28381590000000001</v>
          </cell>
          <cell r="M9608">
            <v>0.69360109999999997</v>
          </cell>
          <cell r="N9608">
            <v>0.69360109999999997</v>
          </cell>
          <cell r="O9608">
            <v>693</v>
          </cell>
        </row>
        <row r="9609">
          <cell r="A9609" t="str">
            <v>Residential</v>
          </cell>
          <cell r="B9609">
            <v>8</v>
          </cell>
          <cell r="C9609" t="str">
            <v>R</v>
          </cell>
          <cell r="D9609" t="str">
            <v>All</v>
          </cell>
          <cell r="E9609" t="str">
            <v>Building Age: &lt; 3 YEARS</v>
          </cell>
          <cell r="F9609">
            <v>69</v>
          </cell>
          <cell r="G9609">
            <v>1.598965</v>
          </cell>
          <cell r="H9609">
            <v>1.5512159999999999</v>
          </cell>
          <cell r="I9609">
            <v>-0.6963935</v>
          </cell>
          <cell r="J9609">
            <v>-0.28495860000000001</v>
          </cell>
          <cell r="K9609">
            <v>0</v>
          </cell>
          <cell r="L9609">
            <v>0.28495860000000001</v>
          </cell>
          <cell r="M9609">
            <v>0.6963935</v>
          </cell>
          <cell r="N9609">
            <v>0.6963935</v>
          </cell>
          <cell r="O9609">
            <v>693</v>
          </cell>
        </row>
        <row r="9610">
          <cell r="A9610" t="str">
            <v>Residential</v>
          </cell>
          <cell r="B9610">
            <v>9</v>
          </cell>
          <cell r="C9610" t="str">
            <v>R</v>
          </cell>
          <cell r="D9610" t="str">
            <v>All</v>
          </cell>
          <cell r="E9610" t="str">
            <v>Building Age: &lt; 3 YEARS</v>
          </cell>
          <cell r="F9610">
            <v>71.5</v>
          </cell>
          <cell r="G9610">
            <v>1.2683310000000001</v>
          </cell>
          <cell r="H9610">
            <v>0.57131209999999999</v>
          </cell>
          <cell r="I9610">
            <v>-0.69579239999999998</v>
          </cell>
          <cell r="J9610">
            <v>-0.28471259999999998</v>
          </cell>
          <cell r="K9610">
            <v>0</v>
          </cell>
          <cell r="L9610">
            <v>0.28471259999999998</v>
          </cell>
          <cell r="M9610">
            <v>0.69579239999999998</v>
          </cell>
          <cell r="N9610">
            <v>0.69579239999999998</v>
          </cell>
          <cell r="O9610">
            <v>693</v>
          </cell>
        </row>
        <row r="9611">
          <cell r="A9611" t="str">
            <v>Residential</v>
          </cell>
          <cell r="B9611">
            <v>10</v>
          </cell>
          <cell r="C9611" t="str">
            <v>R</v>
          </cell>
          <cell r="D9611" t="str">
            <v>All</v>
          </cell>
          <cell r="E9611" t="str">
            <v>Building Age: &lt; 3 YEARS</v>
          </cell>
          <cell r="F9611">
            <v>76</v>
          </cell>
          <cell r="G9611">
            <v>1.3000890000000001</v>
          </cell>
          <cell r="H9611">
            <v>0.4940022</v>
          </cell>
          <cell r="I9611">
            <v>-0.7242402</v>
          </cell>
          <cell r="J9611">
            <v>-0.29635319999999998</v>
          </cell>
          <cell r="K9611">
            <v>0</v>
          </cell>
          <cell r="L9611">
            <v>0.29635319999999998</v>
          </cell>
          <cell r="M9611">
            <v>0.7242402</v>
          </cell>
          <cell r="N9611">
            <v>0.7242402</v>
          </cell>
          <cell r="O9611">
            <v>693</v>
          </cell>
        </row>
        <row r="9612">
          <cell r="A9612" t="str">
            <v>Residential</v>
          </cell>
          <cell r="B9612">
            <v>11</v>
          </cell>
          <cell r="C9612" t="str">
            <v>R</v>
          </cell>
          <cell r="D9612" t="str">
            <v>All</v>
          </cell>
          <cell r="E9612" t="str">
            <v>Building Age: &lt; 3 YEARS</v>
          </cell>
          <cell r="F9612">
            <v>81.5</v>
          </cell>
          <cell r="G9612">
            <v>1.2889949999999999</v>
          </cell>
          <cell r="H9612">
            <v>0.62283999999999995</v>
          </cell>
          <cell r="I9612">
            <v>-0.71632700000000005</v>
          </cell>
          <cell r="J9612">
            <v>-0.29311520000000002</v>
          </cell>
          <cell r="K9612">
            <v>0</v>
          </cell>
          <cell r="L9612">
            <v>0.29311520000000002</v>
          </cell>
          <cell r="M9612">
            <v>0.71632700000000005</v>
          </cell>
          <cell r="N9612">
            <v>0.71632700000000005</v>
          </cell>
          <cell r="O9612">
            <v>693</v>
          </cell>
        </row>
        <row r="9613">
          <cell r="A9613" t="str">
            <v>Residential</v>
          </cell>
          <cell r="B9613">
            <v>12</v>
          </cell>
          <cell r="C9613" t="str">
            <v>R</v>
          </cell>
          <cell r="D9613" t="str">
            <v>All</v>
          </cell>
          <cell r="E9613" t="str">
            <v>Building Age: &lt; 3 YEARS</v>
          </cell>
          <cell r="F9613">
            <v>86</v>
          </cell>
          <cell r="G9613">
            <v>1.2455780000000001</v>
          </cell>
          <cell r="H9613">
            <v>1.030815</v>
          </cell>
          <cell r="I9613">
            <v>-0.70919399999999999</v>
          </cell>
          <cell r="J9613">
            <v>-0.29019640000000002</v>
          </cell>
          <cell r="K9613">
            <v>0</v>
          </cell>
          <cell r="L9613">
            <v>0.29019640000000002</v>
          </cell>
          <cell r="M9613">
            <v>0.70919399999999999</v>
          </cell>
          <cell r="N9613">
            <v>0.70919399999999999</v>
          </cell>
          <cell r="O9613">
            <v>693</v>
          </cell>
        </row>
        <row r="9614">
          <cell r="A9614" t="str">
            <v>Residential</v>
          </cell>
          <cell r="B9614">
            <v>13</v>
          </cell>
          <cell r="C9614" t="str">
            <v>R</v>
          </cell>
          <cell r="D9614" t="str">
            <v>All</v>
          </cell>
          <cell r="E9614" t="str">
            <v>Building Age: &lt; 3 YEARS</v>
          </cell>
          <cell r="F9614">
            <v>89.5</v>
          </cell>
          <cell r="G9614">
            <v>1.3441479999999999</v>
          </cell>
          <cell r="H9614">
            <v>1.309175</v>
          </cell>
          <cell r="I9614">
            <v>-0.70403000000000004</v>
          </cell>
          <cell r="J9614">
            <v>-0.28808329999999999</v>
          </cell>
          <cell r="K9614">
            <v>0</v>
          </cell>
          <cell r="L9614">
            <v>0.28808329999999999</v>
          </cell>
          <cell r="M9614">
            <v>0.70403000000000004</v>
          </cell>
          <cell r="N9614">
            <v>0.70403000000000004</v>
          </cell>
          <cell r="O9614">
            <v>693</v>
          </cell>
        </row>
        <row r="9615">
          <cell r="A9615" t="str">
            <v>Residential</v>
          </cell>
          <cell r="B9615">
            <v>14</v>
          </cell>
          <cell r="C9615" t="str">
            <v>R</v>
          </cell>
          <cell r="D9615" t="str">
            <v>All</v>
          </cell>
          <cell r="E9615" t="str">
            <v>Building Age: &lt; 3 YEARS</v>
          </cell>
          <cell r="F9615">
            <v>92.5</v>
          </cell>
          <cell r="G9615">
            <v>1.6150549999999999</v>
          </cell>
          <cell r="H9615">
            <v>1.8991400000000001</v>
          </cell>
          <cell r="I9615">
            <v>-0.71516749999999996</v>
          </cell>
          <cell r="J9615">
            <v>-0.29264069999999998</v>
          </cell>
          <cell r="K9615">
            <v>0</v>
          </cell>
          <cell r="L9615">
            <v>0.29264069999999998</v>
          </cell>
          <cell r="M9615">
            <v>0.71516749999999996</v>
          </cell>
          <cell r="N9615">
            <v>0.71516749999999996</v>
          </cell>
          <cell r="O9615">
            <v>693</v>
          </cell>
        </row>
        <row r="9616">
          <cell r="A9616" t="str">
            <v>Residential</v>
          </cell>
          <cell r="B9616">
            <v>15</v>
          </cell>
          <cell r="C9616" t="str">
            <v>R</v>
          </cell>
          <cell r="D9616" t="str">
            <v>All</v>
          </cell>
          <cell r="E9616" t="str">
            <v>Building Age: &lt; 3 YEARS</v>
          </cell>
          <cell r="F9616">
            <v>95</v>
          </cell>
          <cell r="G9616">
            <v>2.023415</v>
          </cell>
          <cell r="H9616">
            <v>2.6552210000000001</v>
          </cell>
          <cell r="I9616">
            <v>-0.73239940000000003</v>
          </cell>
          <cell r="J9616">
            <v>-0.29969190000000001</v>
          </cell>
          <cell r="K9616">
            <v>0</v>
          </cell>
          <cell r="L9616">
            <v>0.29969190000000001</v>
          </cell>
          <cell r="M9616">
            <v>0.73239940000000003</v>
          </cell>
          <cell r="N9616">
            <v>0.73239940000000003</v>
          </cell>
          <cell r="O9616">
            <v>693</v>
          </cell>
        </row>
        <row r="9617">
          <cell r="A9617" t="str">
            <v>Residential</v>
          </cell>
          <cell r="B9617">
            <v>16</v>
          </cell>
          <cell r="C9617" t="str">
            <v>R</v>
          </cell>
          <cell r="D9617" t="str">
            <v>All</v>
          </cell>
          <cell r="E9617" t="str">
            <v>Building Age: &lt; 3 YEARS</v>
          </cell>
          <cell r="F9617">
            <v>97.5</v>
          </cell>
          <cell r="G9617">
            <v>3.4012720000000001</v>
          </cell>
          <cell r="H9617">
            <v>2.6640329999999999</v>
          </cell>
          <cell r="I9617">
            <v>-0.72909829999999998</v>
          </cell>
          <cell r="J9617">
            <v>-0.29834110000000003</v>
          </cell>
          <cell r="K9617">
            <v>0</v>
          </cell>
          <cell r="L9617">
            <v>0.29834110000000003</v>
          </cell>
          <cell r="M9617">
            <v>0.72909829999999998</v>
          </cell>
          <cell r="N9617">
            <v>0.72909829999999998</v>
          </cell>
          <cell r="O9617">
            <v>693</v>
          </cell>
        </row>
        <row r="9618">
          <cell r="A9618" t="str">
            <v>Residential</v>
          </cell>
          <cell r="B9618">
            <v>17</v>
          </cell>
          <cell r="C9618" t="str">
            <v>R</v>
          </cell>
          <cell r="D9618" t="str">
            <v>All</v>
          </cell>
          <cell r="E9618" t="str">
            <v>Building Age: &lt; 3 YEARS</v>
          </cell>
          <cell r="F9618">
            <v>99</v>
          </cell>
          <cell r="G9618">
            <v>4.3797090000000001</v>
          </cell>
          <cell r="H9618">
            <v>3.1245940000000001</v>
          </cell>
          <cell r="I9618">
            <v>-0.76089209999999996</v>
          </cell>
          <cell r="J9618">
            <v>-0.31135089999999999</v>
          </cell>
          <cell r="K9618">
            <v>0</v>
          </cell>
          <cell r="L9618">
            <v>0.31135089999999999</v>
          </cell>
          <cell r="M9618">
            <v>0.76089209999999996</v>
          </cell>
          <cell r="N9618">
            <v>0.76089209999999996</v>
          </cell>
          <cell r="O9618">
            <v>693</v>
          </cell>
        </row>
        <row r="9619">
          <cell r="A9619" t="str">
            <v>Residential</v>
          </cell>
          <cell r="B9619">
            <v>18</v>
          </cell>
          <cell r="C9619" t="str">
            <v>R</v>
          </cell>
          <cell r="D9619" t="str">
            <v>All</v>
          </cell>
          <cell r="E9619" t="str">
            <v>Building Age: &lt; 3 YEARS</v>
          </cell>
          <cell r="F9619">
            <v>99</v>
          </cell>
          <cell r="G9619">
            <v>4.0999340000000002</v>
          </cell>
          <cell r="H9619">
            <v>2.7064569999999999</v>
          </cell>
          <cell r="I9619">
            <v>-0.75737580000000004</v>
          </cell>
          <cell r="J9619">
            <v>-0.30991200000000002</v>
          </cell>
          <cell r="K9619">
            <v>0</v>
          </cell>
          <cell r="L9619">
            <v>0.30991200000000002</v>
          </cell>
          <cell r="M9619">
            <v>0.75737580000000004</v>
          </cell>
          <cell r="N9619">
            <v>0.75737580000000004</v>
          </cell>
          <cell r="O9619">
            <v>693</v>
          </cell>
        </row>
        <row r="9620">
          <cell r="A9620" t="str">
            <v>Residential</v>
          </cell>
          <cell r="B9620">
            <v>19</v>
          </cell>
          <cell r="C9620" t="str">
            <v>R</v>
          </cell>
          <cell r="D9620" t="str">
            <v>All</v>
          </cell>
          <cell r="E9620" t="str">
            <v>Building Age: &lt; 3 YEARS</v>
          </cell>
          <cell r="F9620">
            <v>96.5</v>
          </cell>
          <cell r="G9620">
            <v>3.763433</v>
          </cell>
          <cell r="H9620">
            <v>1.9030689999999999</v>
          </cell>
          <cell r="I9620">
            <v>-0.75306059999999997</v>
          </cell>
          <cell r="J9620">
            <v>-0.30814629999999998</v>
          </cell>
          <cell r="K9620">
            <v>0</v>
          </cell>
          <cell r="L9620">
            <v>0.30814629999999998</v>
          </cell>
          <cell r="M9620">
            <v>0.75306059999999997</v>
          </cell>
          <cell r="N9620">
            <v>0.75306059999999997</v>
          </cell>
          <cell r="O9620">
            <v>693</v>
          </cell>
        </row>
        <row r="9621">
          <cell r="A9621" t="str">
            <v>Residential</v>
          </cell>
          <cell r="B9621">
            <v>20</v>
          </cell>
          <cell r="C9621" t="str">
            <v>R</v>
          </cell>
          <cell r="D9621" t="str">
            <v>All</v>
          </cell>
          <cell r="E9621" t="str">
            <v>Building Age: &lt; 3 YEARS</v>
          </cell>
          <cell r="F9621">
            <v>94.5</v>
          </cell>
          <cell r="G9621">
            <v>3.5541079999999998</v>
          </cell>
          <cell r="H9621">
            <v>1.4305509999999999</v>
          </cell>
          <cell r="I9621">
            <v>-0.78800859999999995</v>
          </cell>
          <cell r="J9621">
            <v>-0.32244669999999998</v>
          </cell>
          <cell r="K9621">
            <v>0</v>
          </cell>
          <cell r="L9621">
            <v>0.32244669999999998</v>
          </cell>
          <cell r="M9621">
            <v>0.78800859999999995</v>
          </cell>
          <cell r="N9621">
            <v>0.78800859999999995</v>
          </cell>
          <cell r="O9621">
            <v>693</v>
          </cell>
        </row>
        <row r="9622">
          <cell r="A9622" t="str">
            <v>Residential</v>
          </cell>
          <cell r="B9622">
            <v>21</v>
          </cell>
          <cell r="C9622" t="str">
            <v>R</v>
          </cell>
          <cell r="D9622" t="str">
            <v>All</v>
          </cell>
          <cell r="E9622" t="str">
            <v>Building Age: &lt; 3 YEARS</v>
          </cell>
          <cell r="F9622">
            <v>90.5</v>
          </cell>
          <cell r="G9622">
            <v>3.6968869999999998</v>
          </cell>
          <cell r="H9622">
            <v>1.9948980000000001</v>
          </cell>
          <cell r="I9622">
            <v>-0.74120719999999995</v>
          </cell>
          <cell r="J9622">
            <v>-0.30329600000000001</v>
          </cell>
          <cell r="K9622">
            <v>0</v>
          </cell>
          <cell r="L9622">
            <v>0.30329600000000001</v>
          </cell>
          <cell r="M9622">
            <v>0.74120719999999995</v>
          </cell>
          <cell r="N9622">
            <v>0.74120719999999995</v>
          </cell>
          <cell r="O9622">
            <v>693</v>
          </cell>
        </row>
        <row r="9623">
          <cell r="A9623" t="str">
            <v>Residential</v>
          </cell>
          <cell r="B9623">
            <v>22</v>
          </cell>
          <cell r="C9623" t="str">
            <v>R</v>
          </cell>
          <cell r="D9623" t="str">
            <v>All</v>
          </cell>
          <cell r="E9623" t="str">
            <v>Building Age: &lt; 3 YEARS</v>
          </cell>
          <cell r="F9623">
            <v>87.5</v>
          </cell>
          <cell r="G9623">
            <v>4.3594860000000004</v>
          </cell>
          <cell r="H9623">
            <v>1.4243980000000001</v>
          </cell>
          <cell r="I9623">
            <v>-0.75232889999999997</v>
          </cell>
          <cell r="J9623">
            <v>-0.30784689999999998</v>
          </cell>
          <cell r="K9623">
            <v>0</v>
          </cell>
          <cell r="L9623">
            <v>0.30784689999999998</v>
          </cell>
          <cell r="M9623">
            <v>0.75232889999999997</v>
          </cell>
          <cell r="N9623">
            <v>0.75232889999999997</v>
          </cell>
          <cell r="O9623">
            <v>693</v>
          </cell>
        </row>
        <row r="9624">
          <cell r="A9624" t="str">
            <v>Residential</v>
          </cell>
          <cell r="B9624">
            <v>23</v>
          </cell>
          <cell r="C9624" t="str">
            <v>R</v>
          </cell>
          <cell r="D9624" t="str">
            <v>All</v>
          </cell>
          <cell r="E9624" t="str">
            <v>Building Age: &lt; 3 YEARS</v>
          </cell>
          <cell r="F9624">
            <v>84.5</v>
          </cell>
          <cell r="G9624">
            <v>4.36557</v>
          </cell>
          <cell r="H9624">
            <v>1.7004490000000001</v>
          </cell>
          <cell r="I9624">
            <v>-0.75744909999999999</v>
          </cell>
          <cell r="J9624">
            <v>-0.309942</v>
          </cell>
          <cell r="K9624">
            <v>0</v>
          </cell>
          <cell r="L9624">
            <v>0.309942</v>
          </cell>
          <cell r="M9624">
            <v>0.75744909999999999</v>
          </cell>
          <cell r="N9624">
            <v>0.75744909999999999</v>
          </cell>
          <cell r="O9624">
            <v>693</v>
          </cell>
        </row>
        <row r="9625">
          <cell r="A9625" t="str">
            <v>Residential</v>
          </cell>
          <cell r="B9625">
            <v>24</v>
          </cell>
          <cell r="C9625" t="str">
            <v>R</v>
          </cell>
          <cell r="D9625" t="str">
            <v>All</v>
          </cell>
          <cell r="E9625" t="str">
            <v>Building Age: &lt; 3 YEARS</v>
          </cell>
          <cell r="F9625">
            <v>82</v>
          </cell>
          <cell r="G9625">
            <v>3.4846699999999999</v>
          </cell>
          <cell r="H9625">
            <v>2.0624090000000002</v>
          </cell>
          <cell r="I9625">
            <v>-0.74210520000000002</v>
          </cell>
          <cell r="J9625">
            <v>-0.30366349999999998</v>
          </cell>
          <cell r="K9625">
            <v>0</v>
          </cell>
          <cell r="L9625">
            <v>0.30366349999999998</v>
          </cell>
          <cell r="M9625">
            <v>0.74210520000000002</v>
          </cell>
          <cell r="N9625">
            <v>0.74210520000000002</v>
          </cell>
          <cell r="O9625">
            <v>693</v>
          </cell>
        </row>
        <row r="9626">
          <cell r="A9626" t="str">
            <v>Residential</v>
          </cell>
          <cell r="B9626">
            <v>1</v>
          </cell>
          <cell r="C9626" t="str">
            <v>R</v>
          </cell>
          <cell r="D9626" t="str">
            <v>All</v>
          </cell>
          <cell r="E9626" t="str">
            <v>Building Age: &gt; 20 YEARS</v>
          </cell>
          <cell r="F9626">
            <v>76.817899999999995</v>
          </cell>
          <cell r="G9626">
            <v>0.88891799999999999</v>
          </cell>
          <cell r="H9626">
            <v>0.88626799999999994</v>
          </cell>
          <cell r="I9626">
            <v>-5.5516299999999998E-2</v>
          </cell>
          <cell r="J9626">
            <v>-2.2716799999999999E-2</v>
          </cell>
          <cell r="K9626">
            <v>0</v>
          </cell>
          <cell r="L9626">
            <v>2.2716799999999999E-2</v>
          </cell>
          <cell r="M9626">
            <v>5.5516299999999998E-2</v>
          </cell>
          <cell r="N9626">
            <v>5.5516299999999998E-2</v>
          </cell>
          <cell r="O9626">
            <v>15251</v>
          </cell>
        </row>
        <row r="9627">
          <cell r="A9627" t="str">
            <v>Residential</v>
          </cell>
          <cell r="B9627">
            <v>2</v>
          </cell>
          <cell r="C9627" t="str">
            <v>R</v>
          </cell>
          <cell r="D9627" t="str">
            <v>All</v>
          </cell>
          <cell r="E9627" t="str">
            <v>Building Age: &gt; 20 YEARS</v>
          </cell>
          <cell r="F9627">
            <v>76.221599999999995</v>
          </cell>
          <cell r="G9627">
            <v>0.77909859999999997</v>
          </cell>
          <cell r="H9627">
            <v>0.80112490000000003</v>
          </cell>
          <cell r="I9627">
            <v>-5.5153199999999999E-2</v>
          </cell>
          <cell r="J9627">
            <v>-2.25682E-2</v>
          </cell>
          <cell r="K9627">
            <v>0</v>
          </cell>
          <cell r="L9627">
            <v>2.25682E-2</v>
          </cell>
          <cell r="M9627">
            <v>5.5153199999999999E-2</v>
          </cell>
          <cell r="N9627">
            <v>5.5153199999999999E-2</v>
          </cell>
          <cell r="O9627">
            <v>15251</v>
          </cell>
        </row>
        <row r="9628">
          <cell r="A9628" t="str">
            <v>Residential</v>
          </cell>
          <cell r="B9628">
            <v>3</v>
          </cell>
          <cell r="C9628" t="str">
            <v>R</v>
          </cell>
          <cell r="D9628" t="str">
            <v>All</v>
          </cell>
          <cell r="E9628" t="str">
            <v>Building Age: &gt; 20 YEARS</v>
          </cell>
          <cell r="F9628">
            <v>73.430300000000003</v>
          </cell>
          <cell r="G9628">
            <v>0.69658759999999997</v>
          </cell>
          <cell r="H9628">
            <v>0.67877679999999996</v>
          </cell>
          <cell r="I9628">
            <v>-5.4854300000000002E-2</v>
          </cell>
          <cell r="J9628">
            <v>-2.2445900000000001E-2</v>
          </cell>
          <cell r="K9628">
            <v>0</v>
          </cell>
          <cell r="L9628">
            <v>2.2445900000000001E-2</v>
          </cell>
          <cell r="M9628">
            <v>5.4854300000000002E-2</v>
          </cell>
          <cell r="N9628">
            <v>5.4854300000000002E-2</v>
          </cell>
          <cell r="O9628">
            <v>15251</v>
          </cell>
        </row>
        <row r="9629">
          <cell r="A9629" t="str">
            <v>Residential</v>
          </cell>
          <cell r="B9629">
            <v>4</v>
          </cell>
          <cell r="C9629" t="str">
            <v>R</v>
          </cell>
          <cell r="D9629" t="str">
            <v>All</v>
          </cell>
          <cell r="E9629" t="str">
            <v>Building Age: &gt; 20 YEARS</v>
          </cell>
          <cell r="F9629">
            <v>72.026600000000002</v>
          </cell>
          <cell r="G9629">
            <v>0.65714070000000002</v>
          </cell>
          <cell r="H9629">
            <v>0.63282830000000001</v>
          </cell>
          <cell r="I9629">
            <v>-5.4494099999999997E-2</v>
          </cell>
          <cell r="J9629">
            <v>-2.2298499999999999E-2</v>
          </cell>
          <cell r="K9629">
            <v>0</v>
          </cell>
          <cell r="L9629">
            <v>2.2298499999999999E-2</v>
          </cell>
          <cell r="M9629">
            <v>5.4494099999999997E-2</v>
          </cell>
          <cell r="N9629">
            <v>5.4494099999999997E-2</v>
          </cell>
          <cell r="O9629">
            <v>15251</v>
          </cell>
        </row>
        <row r="9630">
          <cell r="A9630" t="str">
            <v>Residential</v>
          </cell>
          <cell r="B9630">
            <v>5</v>
          </cell>
          <cell r="C9630" t="str">
            <v>R</v>
          </cell>
          <cell r="D9630" t="str">
            <v>All</v>
          </cell>
          <cell r="E9630" t="str">
            <v>Building Age: &gt; 20 YEARS</v>
          </cell>
          <cell r="F9630">
            <v>70.435699999999997</v>
          </cell>
          <cell r="G9630">
            <v>0.65116589999999996</v>
          </cell>
          <cell r="H9630">
            <v>0.63910809999999996</v>
          </cell>
          <cell r="I9630">
            <v>-5.4610199999999998E-2</v>
          </cell>
          <cell r="J9630">
            <v>-2.2346100000000001E-2</v>
          </cell>
          <cell r="K9630">
            <v>0</v>
          </cell>
          <cell r="L9630">
            <v>2.2346100000000001E-2</v>
          </cell>
          <cell r="M9630">
            <v>5.4610199999999998E-2</v>
          </cell>
          <cell r="N9630">
            <v>5.4610199999999998E-2</v>
          </cell>
          <cell r="O9630">
            <v>15251</v>
          </cell>
        </row>
        <row r="9631">
          <cell r="A9631" t="str">
            <v>Residential</v>
          </cell>
          <cell r="B9631">
            <v>6</v>
          </cell>
          <cell r="C9631" t="str">
            <v>R</v>
          </cell>
          <cell r="D9631" t="str">
            <v>All</v>
          </cell>
          <cell r="E9631" t="str">
            <v>Building Age: &gt; 20 YEARS</v>
          </cell>
          <cell r="F9631">
            <v>69.392899999999997</v>
          </cell>
          <cell r="G9631">
            <v>0.70553299999999997</v>
          </cell>
          <cell r="H9631">
            <v>0.71703289999999997</v>
          </cell>
          <cell r="I9631">
            <v>-5.4586099999999999E-2</v>
          </cell>
          <cell r="J9631">
            <v>-2.23362E-2</v>
          </cell>
          <cell r="K9631">
            <v>0</v>
          </cell>
          <cell r="L9631">
            <v>2.23362E-2</v>
          </cell>
          <cell r="M9631">
            <v>5.4586099999999999E-2</v>
          </cell>
          <cell r="N9631">
            <v>5.4586099999999999E-2</v>
          </cell>
          <cell r="O9631">
            <v>15251</v>
          </cell>
        </row>
        <row r="9632">
          <cell r="A9632" t="str">
            <v>Residential</v>
          </cell>
          <cell r="B9632">
            <v>7</v>
          </cell>
          <cell r="C9632" t="str">
            <v>R</v>
          </cell>
          <cell r="D9632" t="str">
            <v>All</v>
          </cell>
          <cell r="E9632" t="str">
            <v>Building Age: &gt; 20 YEARS</v>
          </cell>
          <cell r="F9632">
            <v>68.424999999999997</v>
          </cell>
          <cell r="G9632">
            <v>0.87692150000000002</v>
          </cell>
          <cell r="H9632">
            <v>0.88391229999999998</v>
          </cell>
          <cell r="I9632">
            <v>-5.48108E-2</v>
          </cell>
          <cell r="J9632">
            <v>-2.2428099999999999E-2</v>
          </cell>
          <cell r="K9632">
            <v>0</v>
          </cell>
          <cell r="L9632">
            <v>2.2428099999999999E-2</v>
          </cell>
          <cell r="M9632">
            <v>5.48108E-2</v>
          </cell>
          <cell r="N9632">
            <v>5.48108E-2</v>
          </cell>
          <cell r="O9632">
            <v>15251</v>
          </cell>
        </row>
        <row r="9633">
          <cell r="A9633" t="str">
            <v>Residential</v>
          </cell>
          <cell r="B9633">
            <v>8</v>
          </cell>
          <cell r="C9633" t="str">
            <v>R</v>
          </cell>
          <cell r="D9633" t="str">
            <v>All</v>
          </cell>
          <cell r="E9633" t="str">
            <v>Building Age: &gt; 20 YEARS</v>
          </cell>
          <cell r="F9633">
            <v>69.047899999999998</v>
          </cell>
          <cell r="G9633">
            <v>0.92502669999999998</v>
          </cell>
          <cell r="H9633">
            <v>0.90515449999999997</v>
          </cell>
          <cell r="I9633">
            <v>-5.50777E-2</v>
          </cell>
          <cell r="J9633">
            <v>-2.25373E-2</v>
          </cell>
          <cell r="K9633">
            <v>0</v>
          </cell>
          <cell r="L9633">
            <v>2.25373E-2</v>
          </cell>
          <cell r="M9633">
            <v>5.50777E-2</v>
          </cell>
          <cell r="N9633">
            <v>5.50777E-2</v>
          </cell>
          <cell r="O9633">
            <v>15251</v>
          </cell>
        </row>
        <row r="9634">
          <cell r="A9634" t="str">
            <v>Residential</v>
          </cell>
          <cell r="B9634">
            <v>9</v>
          </cell>
          <cell r="C9634" t="str">
            <v>R</v>
          </cell>
          <cell r="D9634" t="str">
            <v>All</v>
          </cell>
          <cell r="E9634" t="str">
            <v>Building Age: &gt; 20 YEARS</v>
          </cell>
          <cell r="F9634">
            <v>71.777900000000002</v>
          </cell>
          <cell r="G9634">
            <v>0.89501790000000003</v>
          </cell>
          <cell r="H9634">
            <v>0.89601529999999996</v>
          </cell>
          <cell r="I9634">
            <v>-5.5469200000000003E-2</v>
          </cell>
          <cell r="J9634">
            <v>-2.2697499999999999E-2</v>
          </cell>
          <cell r="K9634">
            <v>0</v>
          </cell>
          <cell r="L9634">
            <v>2.2697499999999999E-2</v>
          </cell>
          <cell r="M9634">
            <v>5.5469200000000003E-2</v>
          </cell>
          <cell r="N9634">
            <v>5.5469200000000003E-2</v>
          </cell>
          <cell r="O9634">
            <v>15251</v>
          </cell>
        </row>
        <row r="9635">
          <cell r="A9635" t="str">
            <v>Residential</v>
          </cell>
          <cell r="B9635">
            <v>10</v>
          </cell>
          <cell r="C9635" t="str">
            <v>R</v>
          </cell>
          <cell r="D9635" t="str">
            <v>All</v>
          </cell>
          <cell r="E9635" t="str">
            <v>Building Age: &gt; 20 YEARS</v>
          </cell>
          <cell r="F9635">
            <v>76.331500000000005</v>
          </cell>
          <cell r="G9635">
            <v>0.94771039999999995</v>
          </cell>
          <cell r="H9635">
            <v>0.90615250000000003</v>
          </cell>
          <cell r="I9635">
            <v>-5.6175799999999998E-2</v>
          </cell>
          <cell r="J9635">
            <v>-2.2986699999999999E-2</v>
          </cell>
          <cell r="K9635">
            <v>0</v>
          </cell>
          <cell r="L9635">
            <v>2.2986699999999999E-2</v>
          </cell>
          <cell r="M9635">
            <v>5.6175799999999998E-2</v>
          </cell>
          <cell r="N9635">
            <v>5.6175799999999998E-2</v>
          </cell>
          <cell r="O9635">
            <v>15251</v>
          </cell>
        </row>
        <row r="9636">
          <cell r="A9636" t="str">
            <v>Residential</v>
          </cell>
          <cell r="B9636">
            <v>11</v>
          </cell>
          <cell r="C9636" t="str">
            <v>R</v>
          </cell>
          <cell r="D9636" t="str">
            <v>All</v>
          </cell>
          <cell r="E9636" t="str">
            <v>Building Age: &gt; 20 YEARS</v>
          </cell>
          <cell r="F9636">
            <v>81.670900000000003</v>
          </cell>
          <cell r="G9636">
            <v>0.98644019999999999</v>
          </cell>
          <cell r="H9636">
            <v>0.93359760000000003</v>
          </cell>
          <cell r="I9636">
            <v>-5.6242199999999999E-2</v>
          </cell>
          <cell r="J9636">
            <v>-2.30139E-2</v>
          </cell>
          <cell r="K9636">
            <v>0</v>
          </cell>
          <cell r="L9636">
            <v>2.30139E-2</v>
          </cell>
          <cell r="M9636">
            <v>5.6242199999999999E-2</v>
          </cell>
          <cell r="N9636">
            <v>5.6242199999999999E-2</v>
          </cell>
          <cell r="O9636">
            <v>15251</v>
          </cell>
        </row>
        <row r="9637">
          <cell r="A9637" t="str">
            <v>Residential</v>
          </cell>
          <cell r="B9637">
            <v>12</v>
          </cell>
          <cell r="C9637" t="str">
            <v>R</v>
          </cell>
          <cell r="D9637" t="str">
            <v>All</v>
          </cell>
          <cell r="E9637" t="str">
            <v>Building Age: &gt; 20 YEARS</v>
          </cell>
          <cell r="F9637">
            <v>86.079899999999995</v>
          </cell>
          <cell r="G9637">
            <v>1.0922350000000001</v>
          </cell>
          <cell r="H9637">
            <v>1.030492</v>
          </cell>
          <cell r="I9637">
            <v>-5.6297800000000002E-2</v>
          </cell>
          <cell r="J9637">
            <v>-2.3036600000000001E-2</v>
          </cell>
          <cell r="K9637">
            <v>0</v>
          </cell>
          <cell r="L9637">
            <v>2.3036600000000001E-2</v>
          </cell>
          <cell r="M9637">
            <v>5.6297800000000002E-2</v>
          </cell>
          <cell r="N9637">
            <v>5.6297800000000002E-2</v>
          </cell>
          <cell r="O9637">
            <v>15251</v>
          </cell>
        </row>
        <row r="9638">
          <cell r="A9638" t="str">
            <v>Residential</v>
          </cell>
          <cell r="B9638">
            <v>13</v>
          </cell>
          <cell r="C9638" t="str">
            <v>R</v>
          </cell>
          <cell r="D9638" t="str">
            <v>All</v>
          </cell>
          <cell r="E9638" t="str">
            <v>Building Age: &gt; 20 YEARS</v>
          </cell>
          <cell r="F9638">
            <v>89.537199999999999</v>
          </cell>
          <cell r="G9638">
            <v>1.3128519999999999</v>
          </cell>
          <cell r="H9638">
            <v>1.2775909999999999</v>
          </cell>
          <cell r="I9638">
            <v>-5.7072299999999999E-2</v>
          </cell>
          <cell r="J9638">
            <v>-2.3353499999999999E-2</v>
          </cell>
          <cell r="K9638">
            <v>0</v>
          </cell>
          <cell r="L9638">
            <v>2.3353499999999999E-2</v>
          </cell>
          <cell r="M9638">
            <v>5.7072299999999999E-2</v>
          </cell>
          <cell r="N9638">
            <v>5.7072299999999999E-2</v>
          </cell>
          <cell r="O9638">
            <v>15251</v>
          </cell>
        </row>
        <row r="9639">
          <cell r="A9639" t="str">
            <v>Residential</v>
          </cell>
          <cell r="B9639">
            <v>14</v>
          </cell>
          <cell r="C9639" t="str">
            <v>R</v>
          </cell>
          <cell r="D9639" t="str">
            <v>All</v>
          </cell>
          <cell r="E9639" t="str">
            <v>Building Age: &gt; 20 YEARS</v>
          </cell>
          <cell r="F9639">
            <v>92.515900000000002</v>
          </cell>
          <cell r="G9639">
            <v>1.588654</v>
          </cell>
          <cell r="H9639">
            <v>1.695343</v>
          </cell>
          <cell r="I9639">
            <v>-5.8006799999999997E-2</v>
          </cell>
          <cell r="J9639">
            <v>-2.3735900000000001E-2</v>
          </cell>
          <cell r="K9639">
            <v>0</v>
          </cell>
          <cell r="L9639">
            <v>2.3735900000000001E-2</v>
          </cell>
          <cell r="M9639">
            <v>5.8006799999999997E-2</v>
          </cell>
          <cell r="N9639">
            <v>5.8006799999999997E-2</v>
          </cell>
          <cell r="O9639">
            <v>15251</v>
          </cell>
        </row>
        <row r="9640">
          <cell r="A9640" t="str">
            <v>Residential</v>
          </cell>
          <cell r="B9640">
            <v>15</v>
          </cell>
          <cell r="C9640" t="str">
            <v>R</v>
          </cell>
          <cell r="D9640" t="str">
            <v>All</v>
          </cell>
          <cell r="E9640" t="str">
            <v>Building Age: &gt; 20 YEARS</v>
          </cell>
          <cell r="F9640">
            <v>94.989199999999997</v>
          </cell>
          <cell r="G9640">
            <v>1.9084369999999999</v>
          </cell>
          <cell r="H9640">
            <v>1.9515960000000001</v>
          </cell>
          <cell r="I9640">
            <v>-5.8895999999999997E-2</v>
          </cell>
          <cell r="J9640">
            <v>-2.4099800000000001E-2</v>
          </cell>
          <cell r="K9640">
            <v>0</v>
          </cell>
          <cell r="L9640">
            <v>2.4099800000000001E-2</v>
          </cell>
          <cell r="M9640">
            <v>5.8895999999999997E-2</v>
          </cell>
          <cell r="N9640">
            <v>5.8895999999999997E-2</v>
          </cell>
          <cell r="O9640">
            <v>15251</v>
          </cell>
        </row>
        <row r="9641">
          <cell r="A9641" t="str">
            <v>Residential</v>
          </cell>
          <cell r="B9641">
            <v>16</v>
          </cell>
          <cell r="C9641" t="str">
            <v>R</v>
          </cell>
          <cell r="D9641" t="str">
            <v>All</v>
          </cell>
          <cell r="E9641" t="str">
            <v>Building Age: &gt; 20 YEARS</v>
          </cell>
          <cell r="F9641">
            <v>97.350200000000001</v>
          </cell>
          <cell r="G9641">
            <v>2.2882400000000001</v>
          </cell>
          <cell r="H9641">
            <v>2.0449489999999999</v>
          </cell>
          <cell r="I9641">
            <v>-5.8394099999999997E-2</v>
          </cell>
          <cell r="J9641">
            <v>-2.38944E-2</v>
          </cell>
          <cell r="K9641">
            <v>0</v>
          </cell>
          <cell r="L9641">
            <v>2.38944E-2</v>
          </cell>
          <cell r="M9641">
            <v>5.8394099999999997E-2</v>
          </cell>
          <cell r="N9641">
            <v>5.8394099999999997E-2</v>
          </cell>
          <cell r="O9641">
            <v>15251</v>
          </cell>
        </row>
        <row r="9642">
          <cell r="A9642" t="str">
            <v>Residential</v>
          </cell>
          <cell r="B9642">
            <v>17</v>
          </cell>
          <cell r="C9642" t="str">
            <v>R</v>
          </cell>
          <cell r="D9642" t="str">
            <v>All</v>
          </cell>
          <cell r="E9642" t="str">
            <v>Building Age: &gt; 20 YEARS</v>
          </cell>
          <cell r="F9642">
            <v>98.711100000000002</v>
          </cell>
          <cell r="G9642">
            <v>2.641302</v>
          </cell>
          <cell r="H9642">
            <v>2.1658460000000002</v>
          </cell>
          <cell r="I9642">
            <v>-5.9692099999999998E-2</v>
          </cell>
          <cell r="J9642">
            <v>-2.4425499999999999E-2</v>
          </cell>
          <cell r="K9642">
            <v>0</v>
          </cell>
          <cell r="L9642">
            <v>2.4425499999999999E-2</v>
          </cell>
          <cell r="M9642">
            <v>5.9692099999999998E-2</v>
          </cell>
          <cell r="N9642">
            <v>5.9692099999999998E-2</v>
          </cell>
          <cell r="O9642">
            <v>15251</v>
          </cell>
        </row>
        <row r="9643">
          <cell r="A9643" t="str">
            <v>Residential</v>
          </cell>
          <cell r="B9643">
            <v>18</v>
          </cell>
          <cell r="C9643" t="str">
            <v>R</v>
          </cell>
          <cell r="D9643" t="str">
            <v>All</v>
          </cell>
          <cell r="E9643" t="str">
            <v>Building Age: &gt; 20 YEARS</v>
          </cell>
          <cell r="F9643">
            <v>98.748500000000007</v>
          </cell>
          <cell r="G9643">
            <v>2.8498830000000002</v>
          </cell>
          <cell r="H9643">
            <v>2.333745</v>
          </cell>
          <cell r="I9643">
            <v>-6.2128700000000002E-2</v>
          </cell>
          <cell r="J9643">
            <v>-2.54226E-2</v>
          </cell>
          <cell r="K9643">
            <v>0</v>
          </cell>
          <cell r="L9643">
            <v>2.54226E-2</v>
          </cell>
          <cell r="M9643">
            <v>6.2128700000000002E-2</v>
          </cell>
          <cell r="N9643">
            <v>6.2128700000000002E-2</v>
          </cell>
          <cell r="O9643">
            <v>15251</v>
          </cell>
        </row>
        <row r="9644">
          <cell r="A9644" t="str">
            <v>Residential</v>
          </cell>
          <cell r="B9644">
            <v>19</v>
          </cell>
          <cell r="C9644" t="str">
            <v>R</v>
          </cell>
          <cell r="D9644" t="str">
            <v>All</v>
          </cell>
          <cell r="E9644" t="str">
            <v>Building Age: &gt; 20 YEARS</v>
          </cell>
          <cell r="F9644">
            <v>96.307400000000001</v>
          </cell>
          <cell r="G9644">
            <v>2.7522440000000001</v>
          </cell>
          <cell r="H9644">
            <v>2.425767</v>
          </cell>
          <cell r="I9644">
            <v>-6.0080700000000001E-2</v>
          </cell>
          <cell r="J9644">
            <v>-2.4584600000000002E-2</v>
          </cell>
          <cell r="K9644">
            <v>0</v>
          </cell>
          <cell r="L9644">
            <v>2.4584600000000002E-2</v>
          </cell>
          <cell r="M9644">
            <v>6.0080700000000001E-2</v>
          </cell>
          <cell r="N9644">
            <v>6.0080700000000001E-2</v>
          </cell>
          <cell r="O9644">
            <v>15251</v>
          </cell>
        </row>
        <row r="9645">
          <cell r="A9645" t="str">
            <v>Residential</v>
          </cell>
          <cell r="B9645">
            <v>20</v>
          </cell>
          <cell r="C9645" t="str">
            <v>R</v>
          </cell>
          <cell r="D9645" t="str">
            <v>All</v>
          </cell>
          <cell r="E9645" t="str">
            <v>Building Age: &gt; 20 YEARS</v>
          </cell>
          <cell r="F9645">
            <v>94.221800000000002</v>
          </cell>
          <cell r="G9645">
            <v>2.5631080000000002</v>
          </cell>
          <cell r="H9645">
            <v>3.0784340000000001</v>
          </cell>
          <cell r="I9645">
            <v>-6.1118800000000001E-2</v>
          </cell>
          <cell r="J9645">
            <v>-2.5009300000000002E-2</v>
          </cell>
          <cell r="K9645">
            <v>0</v>
          </cell>
          <cell r="L9645">
            <v>2.5009300000000002E-2</v>
          </cell>
          <cell r="M9645">
            <v>6.1118800000000001E-2</v>
          </cell>
          <cell r="N9645">
            <v>6.1118800000000001E-2</v>
          </cell>
          <cell r="O9645">
            <v>15251</v>
          </cell>
        </row>
        <row r="9646">
          <cell r="A9646" t="str">
            <v>Residential</v>
          </cell>
          <cell r="B9646">
            <v>21</v>
          </cell>
          <cell r="C9646" t="str">
            <v>R</v>
          </cell>
          <cell r="D9646" t="str">
            <v>All</v>
          </cell>
          <cell r="E9646" t="str">
            <v>Building Age: &gt; 20 YEARS</v>
          </cell>
          <cell r="F9646">
            <v>90.302000000000007</v>
          </cell>
          <cell r="G9646">
            <v>2.342832</v>
          </cell>
          <cell r="H9646">
            <v>2.7558929999999999</v>
          </cell>
          <cell r="I9646">
            <v>-5.8755700000000001E-2</v>
          </cell>
          <cell r="J9646">
            <v>-2.4042399999999998E-2</v>
          </cell>
          <cell r="K9646">
            <v>0</v>
          </cell>
          <cell r="L9646">
            <v>2.4042399999999998E-2</v>
          </cell>
          <cell r="M9646">
            <v>5.8755700000000001E-2</v>
          </cell>
          <cell r="N9646">
            <v>5.8755700000000001E-2</v>
          </cell>
          <cell r="O9646">
            <v>15251</v>
          </cell>
        </row>
        <row r="9647">
          <cell r="A9647" t="str">
            <v>Residential</v>
          </cell>
          <cell r="B9647">
            <v>22</v>
          </cell>
          <cell r="C9647" t="str">
            <v>R</v>
          </cell>
          <cell r="D9647" t="str">
            <v>All</v>
          </cell>
          <cell r="E9647" t="str">
            <v>Building Age: &gt; 20 YEARS</v>
          </cell>
          <cell r="F9647">
            <v>87.302000000000007</v>
          </cell>
          <cell r="G9647">
            <v>1.9971840000000001</v>
          </cell>
          <cell r="H9647">
            <v>2.2804160000000002</v>
          </cell>
          <cell r="I9647">
            <v>-5.8939699999999998E-2</v>
          </cell>
          <cell r="J9647">
            <v>-2.4117599999999999E-2</v>
          </cell>
          <cell r="K9647">
            <v>0</v>
          </cell>
          <cell r="L9647">
            <v>2.4117599999999999E-2</v>
          </cell>
          <cell r="M9647">
            <v>5.8939699999999998E-2</v>
          </cell>
          <cell r="N9647">
            <v>5.8939699999999998E-2</v>
          </cell>
          <cell r="O9647">
            <v>15251</v>
          </cell>
        </row>
        <row r="9648">
          <cell r="A9648" t="str">
            <v>Residential</v>
          </cell>
          <cell r="B9648">
            <v>23</v>
          </cell>
          <cell r="C9648" t="str">
            <v>R</v>
          </cell>
          <cell r="D9648" t="str">
            <v>All</v>
          </cell>
          <cell r="E9648" t="str">
            <v>Building Age: &gt; 20 YEARS</v>
          </cell>
          <cell r="F9648">
            <v>84.291300000000007</v>
          </cell>
          <cell r="G9648">
            <v>1.553264</v>
          </cell>
          <cell r="H9648">
            <v>1.7283500000000001</v>
          </cell>
          <cell r="I9648">
            <v>-5.7791700000000001E-2</v>
          </cell>
          <cell r="J9648">
            <v>-2.3647899999999999E-2</v>
          </cell>
          <cell r="K9648">
            <v>0</v>
          </cell>
          <cell r="L9648">
            <v>2.3647899999999999E-2</v>
          </cell>
          <cell r="M9648">
            <v>5.7791700000000001E-2</v>
          </cell>
          <cell r="N9648">
            <v>5.7791700000000001E-2</v>
          </cell>
          <cell r="O9648">
            <v>15251</v>
          </cell>
        </row>
        <row r="9649">
          <cell r="A9649" t="str">
            <v>Residential</v>
          </cell>
          <cell r="B9649">
            <v>24</v>
          </cell>
          <cell r="C9649" t="str">
            <v>R</v>
          </cell>
          <cell r="D9649" t="str">
            <v>All</v>
          </cell>
          <cell r="E9649" t="str">
            <v>Building Age: &gt; 20 YEARS</v>
          </cell>
          <cell r="F9649">
            <v>81.796599999999998</v>
          </cell>
          <cell r="G9649">
            <v>1.1972769999999999</v>
          </cell>
          <cell r="H9649">
            <v>1.248656</v>
          </cell>
          <cell r="I9649">
            <v>-5.6470800000000002E-2</v>
          </cell>
          <cell r="J9649">
            <v>-2.31074E-2</v>
          </cell>
          <cell r="K9649">
            <v>0</v>
          </cell>
          <cell r="L9649">
            <v>2.31074E-2</v>
          </cell>
          <cell r="M9649">
            <v>5.6470800000000002E-2</v>
          </cell>
          <cell r="N9649">
            <v>5.6470800000000002E-2</v>
          </cell>
          <cell r="O9649">
            <v>15251</v>
          </cell>
        </row>
        <row r="9650">
          <cell r="A9650" t="str">
            <v>Residential</v>
          </cell>
          <cell r="B9650">
            <v>1</v>
          </cell>
          <cell r="C9650" t="str">
            <v>R</v>
          </cell>
          <cell r="D9650" t="str">
            <v>All</v>
          </cell>
          <cell r="E9650" t="str">
            <v>Building Age: 10 - 20 YEARS</v>
          </cell>
          <cell r="F9650">
            <v>75.882800000000003</v>
          </cell>
          <cell r="G9650">
            <v>0.92001350000000004</v>
          </cell>
          <cell r="H9650">
            <v>0.99027750000000003</v>
          </cell>
          <cell r="I9650">
            <v>-0.13081519999999999</v>
          </cell>
          <cell r="J9650">
            <v>-5.35285E-2</v>
          </cell>
          <cell r="K9650">
            <v>0</v>
          </cell>
          <cell r="L9650">
            <v>5.35285E-2</v>
          </cell>
          <cell r="M9650">
            <v>0.13081519999999999</v>
          </cell>
          <cell r="N9650">
            <v>0.13081519999999999</v>
          </cell>
          <cell r="O9650">
            <v>3697</v>
          </cell>
        </row>
        <row r="9651">
          <cell r="A9651" t="str">
            <v>Residential</v>
          </cell>
          <cell r="B9651">
            <v>2</v>
          </cell>
          <cell r="C9651" t="str">
            <v>R</v>
          </cell>
          <cell r="D9651" t="str">
            <v>All</v>
          </cell>
          <cell r="E9651" t="str">
            <v>Building Age: 10 - 20 YEARS</v>
          </cell>
          <cell r="F9651">
            <v>75.1922</v>
          </cell>
          <cell r="G9651">
            <v>0.80960370000000004</v>
          </cell>
          <cell r="H9651">
            <v>0.72311000000000003</v>
          </cell>
          <cell r="I9651">
            <v>-0.13032920000000001</v>
          </cell>
          <cell r="J9651">
            <v>-5.3329700000000001E-2</v>
          </cell>
          <cell r="K9651">
            <v>0</v>
          </cell>
          <cell r="L9651">
            <v>5.3329700000000001E-2</v>
          </cell>
          <cell r="M9651">
            <v>0.13032920000000001</v>
          </cell>
          <cell r="N9651">
            <v>0.13032920000000001</v>
          </cell>
          <cell r="O9651">
            <v>3697</v>
          </cell>
        </row>
        <row r="9652">
          <cell r="A9652" t="str">
            <v>Residential</v>
          </cell>
          <cell r="B9652">
            <v>3</v>
          </cell>
          <cell r="C9652" t="str">
            <v>R</v>
          </cell>
          <cell r="D9652" t="str">
            <v>All</v>
          </cell>
          <cell r="E9652" t="str">
            <v>Building Age: 10 - 20 YEARS</v>
          </cell>
          <cell r="F9652">
            <v>72.655900000000003</v>
          </cell>
          <cell r="G9652">
            <v>0.76528320000000005</v>
          </cell>
          <cell r="H9652">
            <v>0.74588120000000002</v>
          </cell>
          <cell r="I9652">
            <v>-0.12912779999999999</v>
          </cell>
          <cell r="J9652">
            <v>-5.2838099999999999E-2</v>
          </cell>
          <cell r="K9652">
            <v>0</v>
          </cell>
          <cell r="L9652">
            <v>5.2838099999999999E-2</v>
          </cell>
          <cell r="M9652">
            <v>0.12912779999999999</v>
          </cell>
          <cell r="N9652">
            <v>0.12912779999999999</v>
          </cell>
          <cell r="O9652">
            <v>3697</v>
          </cell>
        </row>
        <row r="9653">
          <cell r="A9653" t="str">
            <v>Residential</v>
          </cell>
          <cell r="B9653">
            <v>4</v>
          </cell>
          <cell r="C9653" t="str">
            <v>R</v>
          </cell>
          <cell r="D9653" t="str">
            <v>All</v>
          </cell>
          <cell r="E9653" t="str">
            <v>Building Age: 10 - 20 YEARS</v>
          </cell>
          <cell r="F9653">
            <v>71.411000000000001</v>
          </cell>
          <cell r="G9653">
            <v>0.73802449999999997</v>
          </cell>
          <cell r="H9653">
            <v>0.75730600000000003</v>
          </cell>
          <cell r="I9653">
            <v>-0.12950049999999999</v>
          </cell>
          <cell r="J9653">
            <v>-5.2990500000000003E-2</v>
          </cell>
          <cell r="K9653">
            <v>0</v>
          </cell>
          <cell r="L9653">
            <v>5.2990500000000003E-2</v>
          </cell>
          <cell r="M9653">
            <v>0.12950049999999999</v>
          </cell>
          <cell r="N9653">
            <v>0.12950049999999999</v>
          </cell>
          <cell r="O9653">
            <v>3697</v>
          </cell>
        </row>
        <row r="9654">
          <cell r="A9654" t="str">
            <v>Residential</v>
          </cell>
          <cell r="B9654">
            <v>5</v>
          </cell>
          <cell r="C9654" t="str">
            <v>R</v>
          </cell>
          <cell r="D9654" t="str">
            <v>All</v>
          </cell>
          <cell r="E9654" t="str">
            <v>Building Age: 10 - 20 YEARS</v>
          </cell>
          <cell r="F9654">
            <v>69.908500000000004</v>
          </cell>
          <cell r="G9654">
            <v>0.74102190000000001</v>
          </cell>
          <cell r="H9654">
            <v>0.74742500000000001</v>
          </cell>
          <cell r="I9654">
            <v>-0.12914039999999999</v>
          </cell>
          <cell r="J9654">
            <v>-5.28432E-2</v>
          </cell>
          <cell r="K9654">
            <v>0</v>
          </cell>
          <cell r="L9654">
            <v>5.28432E-2</v>
          </cell>
          <cell r="M9654">
            <v>0.12914039999999999</v>
          </cell>
          <cell r="N9654">
            <v>0.12914039999999999</v>
          </cell>
          <cell r="O9654">
            <v>3697</v>
          </cell>
        </row>
        <row r="9655">
          <cell r="A9655" t="str">
            <v>Residential</v>
          </cell>
          <cell r="B9655">
            <v>6</v>
          </cell>
          <cell r="C9655" t="str">
            <v>R</v>
          </cell>
          <cell r="D9655" t="str">
            <v>All</v>
          </cell>
          <cell r="E9655" t="str">
            <v>Building Age: 10 - 20 YEARS</v>
          </cell>
          <cell r="F9655">
            <v>68.857399999999998</v>
          </cell>
          <cell r="G9655">
            <v>0.7904776</v>
          </cell>
          <cell r="H9655">
            <v>0.77062810000000004</v>
          </cell>
          <cell r="I9655">
            <v>-0.129133</v>
          </cell>
          <cell r="J9655">
            <v>-5.2840199999999997E-2</v>
          </cell>
          <cell r="K9655">
            <v>0</v>
          </cell>
          <cell r="L9655">
            <v>5.2840199999999997E-2</v>
          </cell>
          <cell r="M9655">
            <v>0.129133</v>
          </cell>
          <cell r="N9655">
            <v>0.129133</v>
          </cell>
          <cell r="O9655">
            <v>3697</v>
          </cell>
        </row>
        <row r="9656">
          <cell r="A9656" t="str">
            <v>Residential</v>
          </cell>
          <cell r="B9656">
            <v>7</v>
          </cell>
          <cell r="C9656" t="str">
            <v>R</v>
          </cell>
          <cell r="D9656" t="str">
            <v>All</v>
          </cell>
          <cell r="E9656" t="str">
            <v>Building Age: 10 - 20 YEARS</v>
          </cell>
          <cell r="F9656">
            <v>67.943399999999997</v>
          </cell>
          <cell r="G9656">
            <v>0.8831348</v>
          </cell>
          <cell r="H9656">
            <v>0.91198610000000002</v>
          </cell>
          <cell r="I9656">
            <v>-0.1294295</v>
          </cell>
          <cell r="J9656">
            <v>-5.2961500000000002E-2</v>
          </cell>
          <cell r="K9656">
            <v>0</v>
          </cell>
          <cell r="L9656">
            <v>5.2961500000000002E-2</v>
          </cell>
          <cell r="M9656">
            <v>0.1294295</v>
          </cell>
          <cell r="N9656">
            <v>0.1294295</v>
          </cell>
          <cell r="O9656">
            <v>3697</v>
          </cell>
        </row>
        <row r="9657">
          <cell r="A9657" t="str">
            <v>Residential</v>
          </cell>
          <cell r="B9657">
            <v>8</v>
          </cell>
          <cell r="C9657" t="str">
            <v>R</v>
          </cell>
          <cell r="D9657" t="str">
            <v>All</v>
          </cell>
          <cell r="E9657" t="str">
            <v>Building Age: 10 - 20 YEARS</v>
          </cell>
          <cell r="F9657">
            <v>68.799099999999996</v>
          </cell>
          <cell r="G9657">
            <v>0.84862890000000002</v>
          </cell>
          <cell r="H9657">
            <v>0.84389780000000003</v>
          </cell>
          <cell r="I9657">
            <v>-0.13007560000000001</v>
          </cell>
          <cell r="J9657">
            <v>-5.32259E-2</v>
          </cell>
          <cell r="K9657">
            <v>0</v>
          </cell>
          <cell r="L9657">
            <v>5.32259E-2</v>
          </cell>
          <cell r="M9657">
            <v>0.13007560000000001</v>
          </cell>
          <cell r="N9657">
            <v>0.13007560000000001</v>
          </cell>
          <cell r="O9657">
            <v>3697</v>
          </cell>
        </row>
        <row r="9658">
          <cell r="A9658" t="str">
            <v>Residential</v>
          </cell>
          <cell r="B9658">
            <v>9</v>
          </cell>
          <cell r="C9658" t="str">
            <v>R</v>
          </cell>
          <cell r="D9658" t="str">
            <v>All</v>
          </cell>
          <cell r="E9658" t="str">
            <v>Building Age: 10 - 20 YEARS</v>
          </cell>
          <cell r="F9658">
            <v>72.033299999999997</v>
          </cell>
          <cell r="G9658">
            <v>0.76587830000000001</v>
          </cell>
          <cell r="H9658">
            <v>0.758351</v>
          </cell>
          <cell r="I9658">
            <v>-0.1308359</v>
          </cell>
          <cell r="J9658">
            <v>-5.3537000000000001E-2</v>
          </cell>
          <cell r="K9658">
            <v>0</v>
          </cell>
          <cell r="L9658">
            <v>5.3537000000000001E-2</v>
          </cell>
          <cell r="M9658">
            <v>0.1308359</v>
          </cell>
          <cell r="N9658">
            <v>0.1308359</v>
          </cell>
          <cell r="O9658">
            <v>3697</v>
          </cell>
        </row>
        <row r="9659">
          <cell r="A9659" t="str">
            <v>Residential</v>
          </cell>
          <cell r="B9659">
            <v>10</v>
          </cell>
          <cell r="C9659" t="str">
            <v>R</v>
          </cell>
          <cell r="D9659" t="str">
            <v>All</v>
          </cell>
          <cell r="E9659" t="str">
            <v>Building Age: 10 - 20 YEARS</v>
          </cell>
          <cell r="F9659">
            <v>76.878100000000003</v>
          </cell>
          <cell r="G9659">
            <v>0.77606430000000004</v>
          </cell>
          <cell r="H9659">
            <v>0.77594629999999998</v>
          </cell>
          <cell r="I9659">
            <v>-0.12996350000000001</v>
          </cell>
          <cell r="J9659">
            <v>-5.3179999999999998E-2</v>
          </cell>
          <cell r="K9659">
            <v>0</v>
          </cell>
          <cell r="L9659">
            <v>5.3179999999999998E-2</v>
          </cell>
          <cell r="M9659">
            <v>0.12996350000000001</v>
          </cell>
          <cell r="N9659">
            <v>0.12996350000000001</v>
          </cell>
          <cell r="O9659">
            <v>3697</v>
          </cell>
        </row>
        <row r="9660">
          <cell r="A9660" t="str">
            <v>Residential</v>
          </cell>
          <cell r="B9660">
            <v>11</v>
          </cell>
          <cell r="C9660" t="str">
            <v>R</v>
          </cell>
          <cell r="D9660" t="str">
            <v>All</v>
          </cell>
          <cell r="E9660" t="str">
            <v>Building Age: 10 - 20 YEARS</v>
          </cell>
          <cell r="F9660">
            <v>82.132999999999996</v>
          </cell>
          <cell r="G9660">
            <v>0.89461939999999995</v>
          </cell>
          <cell r="H9660">
            <v>0.94975759999999998</v>
          </cell>
          <cell r="I9660">
            <v>-0.1364205</v>
          </cell>
          <cell r="J9660">
            <v>-5.5822099999999999E-2</v>
          </cell>
          <cell r="K9660">
            <v>0</v>
          </cell>
          <cell r="L9660">
            <v>5.5822099999999999E-2</v>
          </cell>
          <cell r="M9660">
            <v>0.1364205</v>
          </cell>
          <cell r="N9660">
            <v>0.1364205</v>
          </cell>
          <cell r="O9660">
            <v>3697</v>
          </cell>
        </row>
        <row r="9661">
          <cell r="A9661" t="str">
            <v>Residential</v>
          </cell>
          <cell r="B9661">
            <v>12</v>
          </cell>
          <cell r="C9661" t="str">
            <v>R</v>
          </cell>
          <cell r="D9661" t="str">
            <v>All</v>
          </cell>
          <cell r="E9661" t="str">
            <v>Building Age: 10 - 20 YEARS</v>
          </cell>
          <cell r="F9661">
            <v>86.404499999999999</v>
          </cell>
          <cell r="G9661">
            <v>1.101002</v>
          </cell>
          <cell r="H9661">
            <v>1.0612680000000001</v>
          </cell>
          <cell r="I9661">
            <v>-0.13669220000000001</v>
          </cell>
          <cell r="J9661">
            <v>-5.5933299999999998E-2</v>
          </cell>
          <cell r="K9661">
            <v>0</v>
          </cell>
          <cell r="L9661">
            <v>5.5933299999999998E-2</v>
          </cell>
          <cell r="M9661">
            <v>0.13669220000000001</v>
          </cell>
          <cell r="N9661">
            <v>0.13669220000000001</v>
          </cell>
          <cell r="O9661">
            <v>3697</v>
          </cell>
        </row>
        <row r="9662">
          <cell r="A9662" t="str">
            <v>Residential</v>
          </cell>
          <cell r="B9662">
            <v>13</v>
          </cell>
          <cell r="C9662" t="str">
            <v>R</v>
          </cell>
          <cell r="D9662" t="str">
            <v>All</v>
          </cell>
          <cell r="E9662" t="str">
            <v>Building Age: 10 - 20 YEARS</v>
          </cell>
          <cell r="F9662">
            <v>89.700699999999998</v>
          </cell>
          <cell r="G9662">
            <v>1.2594970000000001</v>
          </cell>
          <cell r="H9662">
            <v>1.267725</v>
          </cell>
          <cell r="I9662">
            <v>-0.13301689999999999</v>
          </cell>
          <cell r="J9662">
            <v>-5.4429400000000003E-2</v>
          </cell>
          <cell r="K9662">
            <v>0</v>
          </cell>
          <cell r="L9662">
            <v>5.4429400000000003E-2</v>
          </cell>
          <cell r="M9662">
            <v>0.13301689999999999</v>
          </cell>
          <cell r="N9662">
            <v>0.13301689999999999</v>
          </cell>
          <cell r="O9662">
            <v>3697</v>
          </cell>
        </row>
        <row r="9663">
          <cell r="A9663" t="str">
            <v>Residential</v>
          </cell>
          <cell r="B9663">
            <v>14</v>
          </cell>
          <cell r="C9663" t="str">
            <v>R</v>
          </cell>
          <cell r="D9663" t="str">
            <v>All</v>
          </cell>
          <cell r="E9663" t="str">
            <v>Building Age: 10 - 20 YEARS</v>
          </cell>
          <cell r="F9663">
            <v>92.570999999999998</v>
          </cell>
          <cell r="G9663">
            <v>1.542122</v>
          </cell>
          <cell r="H9663">
            <v>1.473868</v>
          </cell>
          <cell r="I9663">
            <v>-0.1369165</v>
          </cell>
          <cell r="J9663">
            <v>-5.6025100000000001E-2</v>
          </cell>
          <cell r="K9663">
            <v>0</v>
          </cell>
          <cell r="L9663">
            <v>5.6025100000000001E-2</v>
          </cell>
          <cell r="M9663">
            <v>0.1369165</v>
          </cell>
          <cell r="N9663">
            <v>0.1369165</v>
          </cell>
          <cell r="O9663">
            <v>3697</v>
          </cell>
        </row>
        <row r="9664">
          <cell r="A9664" t="str">
            <v>Residential</v>
          </cell>
          <cell r="B9664">
            <v>15</v>
          </cell>
          <cell r="C9664" t="str">
            <v>R</v>
          </cell>
          <cell r="D9664" t="str">
            <v>All</v>
          </cell>
          <cell r="E9664" t="str">
            <v>Building Age: 10 - 20 YEARS</v>
          </cell>
          <cell r="F9664">
            <v>94.973399999999998</v>
          </cell>
          <cell r="G9664">
            <v>1.8769309999999999</v>
          </cell>
          <cell r="H9664">
            <v>1.9215530000000001</v>
          </cell>
          <cell r="I9664">
            <v>-0.13824259999999999</v>
          </cell>
          <cell r="J9664">
            <v>-5.6567699999999999E-2</v>
          </cell>
          <cell r="K9664">
            <v>0</v>
          </cell>
          <cell r="L9664">
            <v>5.6567699999999999E-2</v>
          </cell>
          <cell r="M9664">
            <v>0.13824259999999999</v>
          </cell>
          <cell r="N9664">
            <v>0.13824259999999999</v>
          </cell>
          <cell r="O9664">
            <v>3697</v>
          </cell>
        </row>
        <row r="9665">
          <cell r="A9665" t="str">
            <v>Residential</v>
          </cell>
          <cell r="B9665">
            <v>16</v>
          </cell>
          <cell r="C9665" t="str">
            <v>R</v>
          </cell>
          <cell r="D9665" t="str">
            <v>All</v>
          </cell>
          <cell r="E9665" t="str">
            <v>Building Age: 10 - 20 YEARS</v>
          </cell>
          <cell r="F9665">
            <v>97.146600000000007</v>
          </cell>
          <cell r="G9665">
            <v>2.2927420000000001</v>
          </cell>
          <cell r="H9665">
            <v>2.2967140000000001</v>
          </cell>
          <cell r="I9665">
            <v>-0.14115159999999999</v>
          </cell>
          <cell r="J9665">
            <v>-5.77581E-2</v>
          </cell>
          <cell r="K9665">
            <v>0</v>
          </cell>
          <cell r="L9665">
            <v>5.77581E-2</v>
          </cell>
          <cell r="M9665">
            <v>0.14115159999999999</v>
          </cell>
          <cell r="N9665">
            <v>0.14115159999999999</v>
          </cell>
          <cell r="O9665">
            <v>3697</v>
          </cell>
        </row>
        <row r="9666">
          <cell r="A9666" t="str">
            <v>Residential</v>
          </cell>
          <cell r="B9666">
            <v>17</v>
          </cell>
          <cell r="C9666" t="str">
            <v>R</v>
          </cell>
          <cell r="D9666" t="str">
            <v>All</v>
          </cell>
          <cell r="E9666" t="str">
            <v>Building Age: 10 - 20 YEARS</v>
          </cell>
          <cell r="F9666">
            <v>98.302300000000002</v>
          </cell>
          <cell r="G9666">
            <v>2.5294430000000001</v>
          </cell>
          <cell r="H9666">
            <v>2.3061379999999998</v>
          </cell>
          <cell r="I9666">
            <v>-0.13901549999999999</v>
          </cell>
          <cell r="J9666">
            <v>-5.6883999999999997E-2</v>
          </cell>
          <cell r="K9666">
            <v>0</v>
          </cell>
          <cell r="L9666">
            <v>5.6883999999999997E-2</v>
          </cell>
          <cell r="M9666">
            <v>0.13901549999999999</v>
          </cell>
          <cell r="N9666">
            <v>0.13901549999999999</v>
          </cell>
          <cell r="O9666">
            <v>3697</v>
          </cell>
        </row>
        <row r="9667">
          <cell r="A9667" t="str">
            <v>Residential</v>
          </cell>
          <cell r="B9667">
            <v>18</v>
          </cell>
          <cell r="C9667" t="str">
            <v>R</v>
          </cell>
          <cell r="D9667" t="str">
            <v>All</v>
          </cell>
          <cell r="E9667" t="str">
            <v>Building Age: 10 - 20 YEARS</v>
          </cell>
          <cell r="F9667">
            <v>98.212299999999999</v>
          </cell>
          <cell r="G9667">
            <v>2.7962980000000002</v>
          </cell>
          <cell r="H9667">
            <v>2.478278</v>
          </cell>
          <cell r="I9667">
            <v>-0.14913219999999999</v>
          </cell>
          <cell r="J9667">
            <v>-6.10237E-2</v>
          </cell>
          <cell r="K9667">
            <v>0</v>
          </cell>
          <cell r="L9667">
            <v>6.10237E-2</v>
          </cell>
          <cell r="M9667">
            <v>0.14913219999999999</v>
          </cell>
          <cell r="N9667">
            <v>0.14913219999999999</v>
          </cell>
          <cell r="O9667">
            <v>3697</v>
          </cell>
        </row>
        <row r="9668">
          <cell r="A9668" t="str">
            <v>Residential</v>
          </cell>
          <cell r="B9668">
            <v>19</v>
          </cell>
          <cell r="C9668" t="str">
            <v>R</v>
          </cell>
          <cell r="D9668" t="str">
            <v>All</v>
          </cell>
          <cell r="E9668" t="str">
            <v>Building Age: 10 - 20 YEARS</v>
          </cell>
          <cell r="F9668">
            <v>95.755099999999999</v>
          </cell>
          <cell r="G9668">
            <v>2.6289940000000001</v>
          </cell>
          <cell r="H9668">
            <v>2.416785</v>
          </cell>
          <cell r="I9668">
            <v>-0.1412863</v>
          </cell>
          <cell r="J9668">
            <v>-5.7813200000000002E-2</v>
          </cell>
          <cell r="K9668">
            <v>0</v>
          </cell>
          <cell r="L9668">
            <v>5.7813200000000002E-2</v>
          </cell>
          <cell r="M9668">
            <v>0.1412863</v>
          </cell>
          <cell r="N9668">
            <v>0.1412863</v>
          </cell>
          <cell r="O9668">
            <v>3697</v>
          </cell>
        </row>
        <row r="9669">
          <cell r="A9669" t="str">
            <v>Residential</v>
          </cell>
          <cell r="B9669">
            <v>20</v>
          </cell>
          <cell r="C9669" t="str">
            <v>R</v>
          </cell>
          <cell r="D9669" t="str">
            <v>All</v>
          </cell>
          <cell r="E9669" t="str">
            <v>Building Age: 10 - 20 YEARS</v>
          </cell>
          <cell r="F9669">
            <v>93.318600000000004</v>
          </cell>
          <cell r="G9669">
            <v>2.511253</v>
          </cell>
          <cell r="H9669">
            <v>2.9848340000000002</v>
          </cell>
          <cell r="I9669">
            <v>-0.14470749999999999</v>
          </cell>
          <cell r="J9669">
            <v>-5.9213099999999998E-2</v>
          </cell>
          <cell r="K9669">
            <v>0</v>
          </cell>
          <cell r="L9669">
            <v>5.9213099999999998E-2</v>
          </cell>
          <cell r="M9669">
            <v>0.14470749999999999</v>
          </cell>
          <cell r="N9669">
            <v>0.14470749999999999</v>
          </cell>
          <cell r="O9669">
            <v>3697</v>
          </cell>
        </row>
        <row r="9670">
          <cell r="A9670" t="str">
            <v>Residential</v>
          </cell>
          <cell r="B9670">
            <v>21</v>
          </cell>
          <cell r="C9670" t="str">
            <v>R</v>
          </cell>
          <cell r="D9670" t="str">
            <v>All</v>
          </cell>
          <cell r="E9670" t="str">
            <v>Building Age: 10 - 20 YEARS</v>
          </cell>
          <cell r="F9670">
            <v>89.464799999999997</v>
          </cell>
          <cell r="G9670">
            <v>2.3341560000000001</v>
          </cell>
          <cell r="H9670">
            <v>2.995949</v>
          </cell>
          <cell r="I9670">
            <v>-0.13604250000000001</v>
          </cell>
          <cell r="J9670">
            <v>-5.5667500000000002E-2</v>
          </cell>
          <cell r="K9670">
            <v>0</v>
          </cell>
          <cell r="L9670">
            <v>5.5667500000000002E-2</v>
          </cell>
          <cell r="M9670">
            <v>0.13604250000000001</v>
          </cell>
          <cell r="N9670">
            <v>0.13604250000000001</v>
          </cell>
          <cell r="O9670">
            <v>3697</v>
          </cell>
        </row>
        <row r="9671">
          <cell r="A9671" t="str">
            <v>Residential</v>
          </cell>
          <cell r="B9671">
            <v>22</v>
          </cell>
          <cell r="C9671" t="str">
            <v>R</v>
          </cell>
          <cell r="D9671" t="str">
            <v>All</v>
          </cell>
          <cell r="E9671" t="str">
            <v>Building Age: 10 - 20 YEARS</v>
          </cell>
          <cell r="F9671">
            <v>86.2209</v>
          </cell>
          <cell r="G9671">
            <v>1.975031</v>
          </cell>
          <cell r="H9671">
            <v>2.3125360000000001</v>
          </cell>
          <cell r="I9671">
            <v>-0.13688980000000001</v>
          </cell>
          <cell r="J9671">
            <v>-5.60142E-2</v>
          </cell>
          <cell r="K9671">
            <v>0</v>
          </cell>
          <cell r="L9671">
            <v>5.60142E-2</v>
          </cell>
          <cell r="M9671">
            <v>0.13688980000000001</v>
          </cell>
          <cell r="N9671">
            <v>0.13688980000000001</v>
          </cell>
          <cell r="O9671">
            <v>3697</v>
          </cell>
        </row>
        <row r="9672">
          <cell r="A9672" t="str">
            <v>Residential</v>
          </cell>
          <cell r="B9672">
            <v>23</v>
          </cell>
          <cell r="C9672" t="str">
            <v>R</v>
          </cell>
          <cell r="D9672" t="str">
            <v>All</v>
          </cell>
          <cell r="E9672" t="str">
            <v>Building Age: 10 - 20 YEARS</v>
          </cell>
          <cell r="F9672">
            <v>83.302800000000005</v>
          </cell>
          <cell r="G9672">
            <v>1.5238210000000001</v>
          </cell>
          <cell r="H9672">
            <v>1.5332870000000001</v>
          </cell>
          <cell r="I9672">
            <v>-0.13279679999999999</v>
          </cell>
          <cell r="J9672">
            <v>-5.4339400000000003E-2</v>
          </cell>
          <cell r="K9672">
            <v>0</v>
          </cell>
          <cell r="L9672">
            <v>5.4339400000000003E-2</v>
          </cell>
          <cell r="M9672">
            <v>0.13279679999999999</v>
          </cell>
          <cell r="N9672">
            <v>0.13279679999999999</v>
          </cell>
          <cell r="O9672">
            <v>3697</v>
          </cell>
        </row>
        <row r="9673">
          <cell r="A9673" t="str">
            <v>Residential</v>
          </cell>
          <cell r="B9673">
            <v>24</v>
          </cell>
          <cell r="C9673" t="str">
            <v>R</v>
          </cell>
          <cell r="D9673" t="str">
            <v>All</v>
          </cell>
          <cell r="E9673" t="str">
            <v>Building Age: 10 - 20 YEARS</v>
          </cell>
          <cell r="F9673">
            <v>80.885099999999994</v>
          </cell>
          <cell r="G9673">
            <v>1.1786620000000001</v>
          </cell>
          <cell r="H9673">
            <v>1.26207</v>
          </cell>
          <cell r="I9673">
            <v>-0.13200029999999999</v>
          </cell>
          <cell r="J9673">
            <v>-5.4013499999999999E-2</v>
          </cell>
          <cell r="K9673">
            <v>0</v>
          </cell>
          <cell r="L9673">
            <v>5.4013499999999999E-2</v>
          </cell>
          <cell r="M9673">
            <v>0.13200029999999999</v>
          </cell>
          <cell r="N9673">
            <v>0.13200029999999999</v>
          </cell>
          <cell r="O9673">
            <v>3697</v>
          </cell>
        </row>
        <row r="9674">
          <cell r="A9674" t="str">
            <v>Residential</v>
          </cell>
          <cell r="B9674">
            <v>1</v>
          </cell>
          <cell r="C9674" t="str">
            <v>R</v>
          </cell>
          <cell r="D9674" t="str">
            <v>All</v>
          </cell>
          <cell r="E9674" t="str">
            <v>Building Age: 3 - 10 YEARS</v>
          </cell>
          <cell r="F9674">
            <v>75.993700000000004</v>
          </cell>
          <cell r="G9674">
            <v>1.0144230000000001</v>
          </cell>
          <cell r="H9674">
            <v>0.92142500000000005</v>
          </cell>
          <cell r="I9674">
            <v>-0.163489</v>
          </cell>
          <cell r="J9674">
            <v>-6.6898399999999997E-2</v>
          </cell>
          <cell r="K9674">
            <v>0</v>
          </cell>
          <cell r="L9674">
            <v>6.6898399999999997E-2</v>
          </cell>
          <cell r="M9674">
            <v>0.163489</v>
          </cell>
          <cell r="N9674">
            <v>0.163489</v>
          </cell>
          <cell r="O9674">
            <v>2145</v>
          </cell>
        </row>
        <row r="9675">
          <cell r="A9675" t="str">
            <v>Residential</v>
          </cell>
          <cell r="B9675">
            <v>2</v>
          </cell>
          <cell r="C9675" t="str">
            <v>R</v>
          </cell>
          <cell r="D9675" t="str">
            <v>All</v>
          </cell>
          <cell r="E9675" t="str">
            <v>Building Age: 3 - 10 YEARS</v>
          </cell>
          <cell r="F9675">
            <v>75.354600000000005</v>
          </cell>
          <cell r="G9675">
            <v>0.9185586</v>
          </cell>
          <cell r="H9675">
            <v>0.75842140000000002</v>
          </cell>
          <cell r="I9675">
            <v>-0.16299930000000001</v>
          </cell>
          <cell r="J9675">
            <v>-6.6697999999999993E-2</v>
          </cell>
          <cell r="K9675">
            <v>0</v>
          </cell>
          <cell r="L9675">
            <v>6.6697999999999993E-2</v>
          </cell>
          <cell r="M9675">
            <v>0.16299930000000001</v>
          </cell>
          <cell r="N9675">
            <v>0.16299930000000001</v>
          </cell>
          <cell r="O9675">
            <v>2145</v>
          </cell>
        </row>
        <row r="9676">
          <cell r="A9676" t="str">
            <v>Residential</v>
          </cell>
          <cell r="B9676">
            <v>3</v>
          </cell>
          <cell r="C9676" t="str">
            <v>R</v>
          </cell>
          <cell r="D9676" t="str">
            <v>All</v>
          </cell>
          <cell r="E9676" t="str">
            <v>Building Age: 3 - 10 YEARS</v>
          </cell>
          <cell r="F9676">
            <v>72.714799999999997</v>
          </cell>
          <cell r="G9676">
            <v>0.77108880000000002</v>
          </cell>
          <cell r="H9676">
            <v>0.79257739999999999</v>
          </cell>
          <cell r="I9676">
            <v>-0.1613347</v>
          </cell>
          <cell r="J9676">
            <v>-6.6016900000000003E-2</v>
          </cell>
          <cell r="K9676">
            <v>0</v>
          </cell>
          <cell r="L9676">
            <v>6.6016900000000003E-2</v>
          </cell>
          <cell r="M9676">
            <v>0.1613347</v>
          </cell>
          <cell r="N9676">
            <v>0.1613347</v>
          </cell>
          <cell r="O9676">
            <v>2145</v>
          </cell>
        </row>
        <row r="9677">
          <cell r="A9677" t="str">
            <v>Residential</v>
          </cell>
          <cell r="B9677">
            <v>4</v>
          </cell>
          <cell r="C9677" t="str">
            <v>R</v>
          </cell>
          <cell r="D9677" t="str">
            <v>All</v>
          </cell>
          <cell r="E9677" t="str">
            <v>Building Age: 3 - 10 YEARS</v>
          </cell>
          <cell r="F9677">
            <v>71.4358</v>
          </cell>
          <cell r="G9677">
            <v>0.74515109999999996</v>
          </cell>
          <cell r="H9677">
            <v>0.73242830000000003</v>
          </cell>
          <cell r="I9677">
            <v>-0.16109860000000001</v>
          </cell>
          <cell r="J9677">
            <v>-6.5920300000000001E-2</v>
          </cell>
          <cell r="K9677">
            <v>0</v>
          </cell>
          <cell r="L9677">
            <v>6.5920300000000001E-2</v>
          </cell>
          <cell r="M9677">
            <v>0.16109860000000001</v>
          </cell>
          <cell r="N9677">
            <v>0.16109860000000001</v>
          </cell>
          <cell r="O9677">
            <v>2145</v>
          </cell>
        </row>
        <row r="9678">
          <cell r="A9678" t="str">
            <v>Residential</v>
          </cell>
          <cell r="B9678">
            <v>5</v>
          </cell>
          <cell r="C9678" t="str">
            <v>R</v>
          </cell>
          <cell r="D9678" t="str">
            <v>All</v>
          </cell>
          <cell r="E9678" t="str">
            <v>Building Age: 3 - 10 YEARS</v>
          </cell>
          <cell r="F9678">
            <v>69.934200000000004</v>
          </cell>
          <cell r="G9678">
            <v>0.74818370000000001</v>
          </cell>
          <cell r="H9678">
            <v>0.78625909999999999</v>
          </cell>
          <cell r="I9678">
            <v>-0.16029950000000001</v>
          </cell>
          <cell r="J9678">
            <v>-6.5593200000000004E-2</v>
          </cell>
          <cell r="K9678">
            <v>0</v>
          </cell>
          <cell r="L9678">
            <v>6.5593200000000004E-2</v>
          </cell>
          <cell r="M9678">
            <v>0.16029950000000001</v>
          </cell>
          <cell r="N9678">
            <v>0.16029950000000001</v>
          </cell>
          <cell r="O9678">
            <v>2145</v>
          </cell>
        </row>
        <row r="9679">
          <cell r="A9679" t="str">
            <v>Residential</v>
          </cell>
          <cell r="B9679">
            <v>6</v>
          </cell>
          <cell r="C9679" t="str">
            <v>R</v>
          </cell>
          <cell r="D9679" t="str">
            <v>All</v>
          </cell>
          <cell r="E9679" t="str">
            <v>Building Age: 3 - 10 YEARS</v>
          </cell>
          <cell r="F9679">
            <v>68.895499999999998</v>
          </cell>
          <cell r="G9679">
            <v>0.77036919999999998</v>
          </cell>
          <cell r="H9679">
            <v>0.72182550000000001</v>
          </cell>
          <cell r="I9679">
            <v>-0.16013479999999999</v>
          </cell>
          <cell r="J9679">
            <v>-6.5525899999999998E-2</v>
          </cell>
          <cell r="K9679">
            <v>0</v>
          </cell>
          <cell r="L9679">
            <v>6.5525899999999998E-2</v>
          </cell>
          <cell r="M9679">
            <v>0.16013479999999999</v>
          </cell>
          <cell r="N9679">
            <v>0.16013479999999999</v>
          </cell>
          <cell r="O9679">
            <v>2145</v>
          </cell>
        </row>
        <row r="9680">
          <cell r="A9680" t="str">
            <v>Residential</v>
          </cell>
          <cell r="B9680">
            <v>7</v>
          </cell>
          <cell r="C9680" t="str">
            <v>R</v>
          </cell>
          <cell r="D9680" t="str">
            <v>All</v>
          </cell>
          <cell r="E9680" t="str">
            <v>Building Age: 3 - 10 YEARS</v>
          </cell>
          <cell r="F9680">
            <v>67.982100000000003</v>
          </cell>
          <cell r="G9680">
            <v>1.0395160000000001</v>
          </cell>
          <cell r="H9680">
            <v>0.98708390000000001</v>
          </cell>
          <cell r="I9680">
            <v>-0.16084799999999999</v>
          </cell>
          <cell r="J9680">
            <v>-6.5817700000000007E-2</v>
          </cell>
          <cell r="K9680">
            <v>0</v>
          </cell>
          <cell r="L9680">
            <v>6.5817700000000007E-2</v>
          </cell>
          <cell r="M9680">
            <v>0.16084799999999999</v>
          </cell>
          <cell r="N9680">
            <v>0.16084799999999999</v>
          </cell>
          <cell r="O9680">
            <v>2145</v>
          </cell>
        </row>
        <row r="9681">
          <cell r="A9681" t="str">
            <v>Residential</v>
          </cell>
          <cell r="B9681">
            <v>8</v>
          </cell>
          <cell r="C9681" t="str">
            <v>R</v>
          </cell>
          <cell r="D9681" t="str">
            <v>All</v>
          </cell>
          <cell r="E9681" t="str">
            <v>Building Age: 3 - 10 YEARS</v>
          </cell>
          <cell r="F9681">
            <v>68.786500000000004</v>
          </cell>
          <cell r="G9681">
            <v>1.274195</v>
          </cell>
          <cell r="H9681">
            <v>0.99270029999999998</v>
          </cell>
          <cell r="I9681">
            <v>-0.1621098</v>
          </cell>
          <cell r="J9681">
            <v>-6.6334000000000004E-2</v>
          </cell>
          <cell r="K9681">
            <v>0</v>
          </cell>
          <cell r="L9681">
            <v>6.6334000000000004E-2</v>
          </cell>
          <cell r="M9681">
            <v>0.1621098</v>
          </cell>
          <cell r="N9681">
            <v>0.1621098</v>
          </cell>
          <cell r="O9681">
            <v>2145</v>
          </cell>
        </row>
        <row r="9682">
          <cell r="A9682" t="str">
            <v>Residential</v>
          </cell>
          <cell r="B9682">
            <v>9</v>
          </cell>
          <cell r="C9682" t="str">
            <v>R</v>
          </cell>
          <cell r="D9682" t="str">
            <v>All</v>
          </cell>
          <cell r="E9682" t="str">
            <v>Building Age: 3 - 10 YEARS</v>
          </cell>
          <cell r="F9682">
            <v>71.941999999999993</v>
          </cell>
          <cell r="G9682">
            <v>1.2309589999999999</v>
          </cell>
          <cell r="H9682">
            <v>1.03582</v>
          </cell>
          <cell r="I9682">
            <v>-0.1631832</v>
          </cell>
          <cell r="J9682">
            <v>-6.6773200000000005E-2</v>
          </cell>
          <cell r="K9682">
            <v>0</v>
          </cell>
          <cell r="L9682">
            <v>6.6773200000000005E-2</v>
          </cell>
          <cell r="M9682">
            <v>0.1631832</v>
          </cell>
          <cell r="N9682">
            <v>0.1631832</v>
          </cell>
          <cell r="O9682">
            <v>2145</v>
          </cell>
        </row>
        <row r="9683">
          <cell r="A9683" t="str">
            <v>Residential</v>
          </cell>
          <cell r="B9683">
            <v>10</v>
          </cell>
          <cell r="C9683" t="str">
            <v>R</v>
          </cell>
          <cell r="D9683" t="str">
            <v>All</v>
          </cell>
          <cell r="E9683" t="str">
            <v>Building Age: 3 - 10 YEARS</v>
          </cell>
          <cell r="F9683">
            <v>76.768199999999993</v>
          </cell>
          <cell r="G9683">
            <v>1.2599119999999999</v>
          </cell>
          <cell r="H9683">
            <v>1.3285009999999999</v>
          </cell>
          <cell r="I9683">
            <v>-0.16456989999999999</v>
          </cell>
          <cell r="J9683">
            <v>-6.7340700000000003E-2</v>
          </cell>
          <cell r="K9683">
            <v>0</v>
          </cell>
          <cell r="L9683">
            <v>6.7340700000000003E-2</v>
          </cell>
          <cell r="M9683">
            <v>0.16456989999999999</v>
          </cell>
          <cell r="N9683">
            <v>0.16456989999999999</v>
          </cell>
          <cell r="O9683">
            <v>2145</v>
          </cell>
        </row>
        <row r="9684">
          <cell r="A9684" t="str">
            <v>Residential</v>
          </cell>
          <cell r="B9684">
            <v>11</v>
          </cell>
          <cell r="C9684" t="str">
            <v>R</v>
          </cell>
          <cell r="D9684" t="str">
            <v>All</v>
          </cell>
          <cell r="E9684" t="str">
            <v>Building Age: 3 - 10 YEARS</v>
          </cell>
          <cell r="F9684">
            <v>82.087299999999999</v>
          </cell>
          <cell r="G9684">
            <v>1.2635860000000001</v>
          </cell>
          <cell r="H9684">
            <v>1.322128</v>
          </cell>
          <cell r="I9684">
            <v>-0.1644688</v>
          </cell>
          <cell r="J9684">
            <v>-6.7299300000000006E-2</v>
          </cell>
          <cell r="K9684">
            <v>0</v>
          </cell>
          <cell r="L9684">
            <v>6.7299300000000006E-2</v>
          </cell>
          <cell r="M9684">
            <v>0.1644688</v>
          </cell>
          <cell r="N9684">
            <v>0.1644688</v>
          </cell>
          <cell r="O9684">
            <v>2145</v>
          </cell>
        </row>
        <row r="9685">
          <cell r="A9685" t="str">
            <v>Residential</v>
          </cell>
          <cell r="B9685">
            <v>12</v>
          </cell>
          <cell r="C9685" t="str">
            <v>R</v>
          </cell>
          <cell r="D9685" t="str">
            <v>All</v>
          </cell>
          <cell r="E9685" t="str">
            <v>Building Age: 3 - 10 YEARS</v>
          </cell>
          <cell r="F9685">
            <v>86.363</v>
          </cell>
          <cell r="G9685">
            <v>1.2195199999999999</v>
          </cell>
          <cell r="H9685">
            <v>1.3824259999999999</v>
          </cell>
          <cell r="I9685">
            <v>-0.16652890000000001</v>
          </cell>
          <cell r="J9685">
            <v>-6.8142300000000003E-2</v>
          </cell>
          <cell r="K9685">
            <v>0</v>
          </cell>
          <cell r="L9685">
            <v>6.8142300000000003E-2</v>
          </cell>
          <cell r="M9685">
            <v>0.16652890000000001</v>
          </cell>
          <cell r="N9685">
            <v>0.16652890000000001</v>
          </cell>
          <cell r="O9685">
            <v>2145</v>
          </cell>
        </row>
        <row r="9686">
          <cell r="A9686" t="str">
            <v>Residential</v>
          </cell>
          <cell r="B9686">
            <v>13</v>
          </cell>
          <cell r="C9686" t="str">
            <v>R</v>
          </cell>
          <cell r="D9686" t="str">
            <v>All</v>
          </cell>
          <cell r="E9686" t="str">
            <v>Building Age: 3 - 10 YEARS</v>
          </cell>
          <cell r="F9686">
            <v>89.700800000000001</v>
          </cell>
          <cell r="G9686">
            <v>1.4045160000000001</v>
          </cell>
          <cell r="H9686">
            <v>1.4577899999999999</v>
          </cell>
          <cell r="I9686">
            <v>-0.1804481</v>
          </cell>
          <cell r="J9686">
            <v>-7.3837899999999998E-2</v>
          </cell>
          <cell r="K9686">
            <v>0</v>
          </cell>
          <cell r="L9686">
            <v>7.3837899999999998E-2</v>
          </cell>
          <cell r="M9686">
            <v>0.1804481</v>
          </cell>
          <cell r="N9686">
            <v>0.1804481</v>
          </cell>
          <cell r="O9686">
            <v>2145</v>
          </cell>
        </row>
        <row r="9687">
          <cell r="A9687" t="str">
            <v>Residential</v>
          </cell>
          <cell r="B9687">
            <v>14</v>
          </cell>
          <cell r="C9687" t="str">
            <v>R</v>
          </cell>
          <cell r="D9687" t="str">
            <v>All</v>
          </cell>
          <cell r="E9687" t="str">
            <v>Building Age: 3 - 10 YEARS</v>
          </cell>
          <cell r="F9687">
            <v>92.549300000000002</v>
          </cell>
          <cell r="G9687">
            <v>1.5722940000000001</v>
          </cell>
          <cell r="H9687">
            <v>1.4143300000000001</v>
          </cell>
          <cell r="I9687">
            <v>-0.2379367</v>
          </cell>
          <cell r="J9687">
            <v>-9.7361799999999998E-2</v>
          </cell>
          <cell r="K9687">
            <v>0</v>
          </cell>
          <cell r="L9687">
            <v>9.7361799999999998E-2</v>
          </cell>
          <cell r="M9687">
            <v>0.2379367</v>
          </cell>
          <cell r="N9687">
            <v>0.2379367</v>
          </cell>
          <cell r="O9687">
            <v>2145</v>
          </cell>
        </row>
        <row r="9688">
          <cell r="A9688" t="str">
            <v>Residential</v>
          </cell>
          <cell r="B9688">
            <v>15</v>
          </cell>
          <cell r="C9688" t="str">
            <v>R</v>
          </cell>
          <cell r="D9688" t="str">
            <v>All</v>
          </cell>
          <cell r="E9688" t="str">
            <v>Building Age: 3 - 10 YEARS</v>
          </cell>
          <cell r="F9688">
            <v>94.928600000000003</v>
          </cell>
          <cell r="G9688">
            <v>1.7158469999999999</v>
          </cell>
          <cell r="H9688">
            <v>1.599089</v>
          </cell>
          <cell r="I9688">
            <v>-0.33006609999999997</v>
          </cell>
          <cell r="J9688">
            <v>-0.1350604</v>
          </cell>
          <cell r="K9688">
            <v>0</v>
          </cell>
          <cell r="L9688">
            <v>0.1350604</v>
          </cell>
          <cell r="M9688">
            <v>0.33006609999999997</v>
          </cell>
          <cell r="N9688">
            <v>0.33006609999999997</v>
          </cell>
          <cell r="O9688">
            <v>2145</v>
          </cell>
        </row>
        <row r="9689">
          <cell r="A9689" t="str">
            <v>Residential</v>
          </cell>
          <cell r="B9689">
            <v>16</v>
          </cell>
          <cell r="C9689" t="str">
            <v>R</v>
          </cell>
          <cell r="D9689" t="str">
            <v>All</v>
          </cell>
          <cell r="E9689" t="str">
            <v>Building Age: 3 - 10 YEARS</v>
          </cell>
          <cell r="F9689">
            <v>97.1721</v>
          </cell>
          <cell r="G9689">
            <v>2.0399020000000001</v>
          </cell>
          <cell r="H9689">
            <v>1.5896049999999999</v>
          </cell>
          <cell r="I9689">
            <v>-0.39483980000000002</v>
          </cell>
          <cell r="J9689">
            <v>-0.1615653</v>
          </cell>
          <cell r="K9689">
            <v>0</v>
          </cell>
          <cell r="L9689">
            <v>0.1615653</v>
          </cell>
          <cell r="M9689">
            <v>0.39483980000000002</v>
          </cell>
          <cell r="N9689">
            <v>0.39483980000000002</v>
          </cell>
          <cell r="O9689">
            <v>2145</v>
          </cell>
        </row>
        <row r="9690">
          <cell r="A9690" t="str">
            <v>Residential</v>
          </cell>
          <cell r="B9690">
            <v>17</v>
          </cell>
          <cell r="C9690" t="str">
            <v>R</v>
          </cell>
          <cell r="D9690" t="str">
            <v>All</v>
          </cell>
          <cell r="E9690" t="str">
            <v>Building Age: 3 - 10 YEARS</v>
          </cell>
          <cell r="F9690">
            <v>98.381500000000003</v>
          </cell>
          <cell r="G9690">
            <v>2.4302429999999999</v>
          </cell>
          <cell r="H9690">
            <v>1.8853359999999999</v>
          </cell>
          <cell r="I9690">
            <v>-0.35218699999999997</v>
          </cell>
          <cell r="J9690">
            <v>-0.14411209999999999</v>
          </cell>
          <cell r="K9690">
            <v>0</v>
          </cell>
          <cell r="L9690">
            <v>0.14411209999999999</v>
          </cell>
          <cell r="M9690">
            <v>0.35218699999999997</v>
          </cell>
          <cell r="N9690">
            <v>0.35218699999999997</v>
          </cell>
          <cell r="O9690">
            <v>2145</v>
          </cell>
        </row>
        <row r="9691">
          <cell r="A9691" t="str">
            <v>Residential</v>
          </cell>
          <cell r="B9691">
            <v>18</v>
          </cell>
          <cell r="C9691" t="str">
            <v>R</v>
          </cell>
          <cell r="D9691" t="str">
            <v>All</v>
          </cell>
          <cell r="E9691" t="str">
            <v>Building Age: 3 - 10 YEARS</v>
          </cell>
          <cell r="F9691">
            <v>98.330699999999993</v>
          </cell>
          <cell r="G9691">
            <v>2.6739009999999999</v>
          </cell>
          <cell r="H9691">
            <v>2.2869640000000002</v>
          </cell>
          <cell r="I9691">
            <v>-0.26936199999999999</v>
          </cell>
          <cell r="J9691">
            <v>-0.11022079999999999</v>
          </cell>
          <cell r="K9691">
            <v>0</v>
          </cell>
          <cell r="L9691">
            <v>0.11022079999999999</v>
          </cell>
          <cell r="M9691">
            <v>0.26936199999999999</v>
          </cell>
          <cell r="N9691">
            <v>0.26936199999999999</v>
          </cell>
          <cell r="O9691">
            <v>2145</v>
          </cell>
        </row>
        <row r="9692">
          <cell r="A9692" t="str">
            <v>Residential</v>
          </cell>
          <cell r="B9692">
            <v>19</v>
          </cell>
          <cell r="C9692" t="str">
            <v>R</v>
          </cell>
          <cell r="D9692" t="str">
            <v>All</v>
          </cell>
          <cell r="E9692" t="str">
            <v>Building Age: 3 - 10 YEARS</v>
          </cell>
          <cell r="F9692">
            <v>95.818200000000004</v>
          </cell>
          <cell r="G9692">
            <v>2.5748190000000002</v>
          </cell>
          <cell r="H9692">
            <v>2.362031</v>
          </cell>
          <cell r="I9692">
            <v>-0.32776850000000002</v>
          </cell>
          <cell r="J9692">
            <v>-0.13412019999999999</v>
          </cell>
          <cell r="K9692">
            <v>0</v>
          </cell>
          <cell r="L9692">
            <v>0.13412019999999999</v>
          </cell>
          <cell r="M9692">
            <v>0.32776850000000002</v>
          </cell>
          <cell r="N9692">
            <v>0.32776850000000002</v>
          </cell>
          <cell r="O9692">
            <v>2145</v>
          </cell>
        </row>
        <row r="9693">
          <cell r="A9693" t="str">
            <v>Residential</v>
          </cell>
          <cell r="B9693">
            <v>20</v>
          </cell>
          <cell r="C9693" t="str">
            <v>R</v>
          </cell>
          <cell r="D9693" t="str">
            <v>All</v>
          </cell>
          <cell r="E9693" t="str">
            <v>Building Age: 3 - 10 YEARS</v>
          </cell>
          <cell r="F9693">
            <v>93.351100000000002</v>
          </cell>
          <cell r="G9693">
            <v>2.607288</v>
          </cell>
          <cell r="H9693">
            <v>2.9746640000000002</v>
          </cell>
          <cell r="I9693">
            <v>-0.26167010000000002</v>
          </cell>
          <cell r="J9693">
            <v>-0.1070733</v>
          </cell>
          <cell r="K9693">
            <v>0</v>
          </cell>
          <cell r="L9693">
            <v>0.1070733</v>
          </cell>
          <cell r="M9693">
            <v>0.26167010000000002</v>
          </cell>
          <cell r="N9693">
            <v>0.26167010000000002</v>
          </cell>
          <cell r="O9693">
            <v>2145</v>
          </cell>
        </row>
        <row r="9694">
          <cell r="A9694" t="str">
            <v>Residential</v>
          </cell>
          <cell r="B9694">
            <v>21</v>
          </cell>
          <cell r="C9694" t="str">
            <v>R</v>
          </cell>
          <cell r="D9694" t="str">
            <v>All</v>
          </cell>
          <cell r="E9694" t="str">
            <v>Building Age: 3 - 10 YEARS</v>
          </cell>
          <cell r="F9694">
            <v>89.438999999999993</v>
          </cell>
          <cell r="G9694">
            <v>2.5342250000000002</v>
          </cell>
          <cell r="H9694">
            <v>2.743776</v>
          </cell>
          <cell r="I9694">
            <v>-0.21008450000000001</v>
          </cell>
          <cell r="J9694">
            <v>-8.5964899999999997E-2</v>
          </cell>
          <cell r="K9694">
            <v>0</v>
          </cell>
          <cell r="L9694">
            <v>8.5964899999999997E-2</v>
          </cell>
          <cell r="M9694">
            <v>0.21008450000000001</v>
          </cell>
          <cell r="N9694">
            <v>0.21008450000000001</v>
          </cell>
          <cell r="O9694">
            <v>2145</v>
          </cell>
        </row>
        <row r="9695">
          <cell r="A9695" t="str">
            <v>Residential</v>
          </cell>
          <cell r="B9695">
            <v>22</v>
          </cell>
          <cell r="C9695" t="str">
            <v>R</v>
          </cell>
          <cell r="D9695" t="str">
            <v>All</v>
          </cell>
          <cell r="E9695" t="str">
            <v>Building Age: 3 - 10 YEARS</v>
          </cell>
          <cell r="F9695">
            <v>86.311300000000003</v>
          </cell>
          <cell r="G9695">
            <v>2.2508789999999999</v>
          </cell>
          <cell r="H9695">
            <v>2.3946269999999998</v>
          </cell>
          <cell r="I9695">
            <v>-0.1698395</v>
          </cell>
          <cell r="J9695">
            <v>-6.9497000000000003E-2</v>
          </cell>
          <cell r="K9695">
            <v>0</v>
          </cell>
          <cell r="L9695">
            <v>6.9497000000000003E-2</v>
          </cell>
          <cell r="M9695">
            <v>0.1698395</v>
          </cell>
          <cell r="N9695">
            <v>0.1698395</v>
          </cell>
          <cell r="O9695">
            <v>2145</v>
          </cell>
        </row>
        <row r="9696">
          <cell r="A9696" t="str">
            <v>Residential</v>
          </cell>
          <cell r="B9696">
            <v>23</v>
          </cell>
          <cell r="C9696" t="str">
            <v>R</v>
          </cell>
          <cell r="D9696" t="str">
            <v>All</v>
          </cell>
          <cell r="E9696" t="str">
            <v>Building Age: 3 - 10 YEARS</v>
          </cell>
          <cell r="F9696">
            <v>83.4071</v>
          </cell>
          <cell r="G9696">
            <v>1.7576830000000001</v>
          </cell>
          <cell r="H9696">
            <v>1.817941</v>
          </cell>
          <cell r="I9696">
            <v>-0.16937250000000001</v>
          </cell>
          <cell r="J9696">
            <v>-6.9305800000000001E-2</v>
          </cell>
          <cell r="K9696">
            <v>0</v>
          </cell>
          <cell r="L9696">
            <v>6.9305800000000001E-2</v>
          </cell>
          <cell r="M9696">
            <v>0.16937250000000001</v>
          </cell>
          <cell r="N9696">
            <v>0.16937250000000001</v>
          </cell>
          <cell r="O9696">
            <v>2145</v>
          </cell>
        </row>
        <row r="9697">
          <cell r="A9697" t="str">
            <v>Residential</v>
          </cell>
          <cell r="B9697">
            <v>24</v>
          </cell>
          <cell r="C9697" t="str">
            <v>R</v>
          </cell>
          <cell r="D9697" t="str">
            <v>All</v>
          </cell>
          <cell r="E9697" t="str">
            <v>Building Age: 3 - 10 YEARS</v>
          </cell>
          <cell r="F9697">
            <v>80.968900000000005</v>
          </cell>
          <cell r="G9697">
            <v>1.3755820000000001</v>
          </cell>
          <cell r="H9697">
            <v>1.331566</v>
          </cell>
          <cell r="I9697">
            <v>-0.16583590000000001</v>
          </cell>
          <cell r="J9697">
            <v>-6.7858699999999994E-2</v>
          </cell>
          <cell r="K9697">
            <v>0</v>
          </cell>
          <cell r="L9697">
            <v>6.7858699999999994E-2</v>
          </cell>
          <cell r="M9697">
            <v>0.16583590000000001</v>
          </cell>
          <cell r="N9697">
            <v>0.16583590000000001</v>
          </cell>
          <cell r="O9697">
            <v>2145</v>
          </cell>
        </row>
        <row r="9698">
          <cell r="A9698" t="str">
            <v>Residential</v>
          </cell>
          <cell r="B9698">
            <v>1</v>
          </cell>
          <cell r="C9698" t="str">
            <v>R</v>
          </cell>
          <cell r="D9698" t="str">
            <v>All</v>
          </cell>
          <cell r="E9698" t="str">
            <v>CARE Status: CARE</v>
          </cell>
          <cell r="F9698">
            <v>76.7346</v>
          </cell>
          <cell r="G9698">
            <v>0.9256259</v>
          </cell>
          <cell r="H9698">
            <v>0.91250799999999999</v>
          </cell>
          <cell r="I9698">
            <v>-6.72846E-2</v>
          </cell>
          <cell r="J9698">
            <v>-2.7532299999999999E-2</v>
          </cell>
          <cell r="K9698">
            <v>0</v>
          </cell>
          <cell r="L9698">
            <v>2.7532299999999999E-2</v>
          </cell>
          <cell r="M9698">
            <v>6.72846E-2</v>
          </cell>
          <cell r="N9698">
            <v>6.72846E-2</v>
          </cell>
          <cell r="O9698">
            <v>10036</v>
          </cell>
        </row>
        <row r="9699">
          <cell r="A9699" t="str">
            <v>Residential</v>
          </cell>
          <cell r="B9699">
            <v>2</v>
          </cell>
          <cell r="C9699" t="str">
            <v>R</v>
          </cell>
          <cell r="D9699" t="str">
            <v>All</v>
          </cell>
          <cell r="E9699" t="str">
            <v>CARE Status: CARE</v>
          </cell>
          <cell r="F9699">
            <v>76.112899999999996</v>
          </cell>
          <cell r="G9699">
            <v>0.80200910000000003</v>
          </cell>
          <cell r="H9699">
            <v>0.78652449999999996</v>
          </cell>
          <cell r="I9699">
            <v>-6.7063700000000004E-2</v>
          </cell>
          <cell r="J9699">
            <v>-2.7441900000000002E-2</v>
          </cell>
          <cell r="K9699">
            <v>0</v>
          </cell>
          <cell r="L9699">
            <v>2.7441900000000002E-2</v>
          </cell>
          <cell r="M9699">
            <v>6.7063700000000004E-2</v>
          </cell>
          <cell r="N9699">
            <v>6.7063700000000004E-2</v>
          </cell>
          <cell r="O9699">
            <v>10036</v>
          </cell>
        </row>
        <row r="9700">
          <cell r="A9700" t="str">
            <v>Residential</v>
          </cell>
          <cell r="B9700">
            <v>3</v>
          </cell>
          <cell r="C9700" t="str">
            <v>R</v>
          </cell>
          <cell r="D9700" t="str">
            <v>All</v>
          </cell>
          <cell r="E9700" t="str">
            <v>CARE Status: CARE</v>
          </cell>
          <cell r="F9700">
            <v>73.366399999999999</v>
          </cell>
          <cell r="G9700">
            <v>0.70793629999999996</v>
          </cell>
          <cell r="H9700">
            <v>0.65155569999999996</v>
          </cell>
          <cell r="I9700">
            <v>-6.65134E-2</v>
          </cell>
          <cell r="J9700">
            <v>-2.72167E-2</v>
          </cell>
          <cell r="K9700">
            <v>0</v>
          </cell>
          <cell r="L9700">
            <v>2.72167E-2</v>
          </cell>
          <cell r="M9700">
            <v>6.65134E-2</v>
          </cell>
          <cell r="N9700">
            <v>6.65134E-2</v>
          </cell>
          <cell r="O9700">
            <v>10036</v>
          </cell>
        </row>
        <row r="9701">
          <cell r="A9701" t="str">
            <v>Residential</v>
          </cell>
          <cell r="B9701">
            <v>4</v>
          </cell>
          <cell r="C9701" t="str">
            <v>R</v>
          </cell>
          <cell r="D9701" t="str">
            <v>All</v>
          </cell>
          <cell r="E9701" t="str">
            <v>CARE Status: CARE</v>
          </cell>
          <cell r="F9701">
            <v>71.998199999999997</v>
          </cell>
          <cell r="G9701">
            <v>0.65702899999999997</v>
          </cell>
          <cell r="H9701">
            <v>0.61247960000000001</v>
          </cell>
          <cell r="I9701">
            <v>-6.6238500000000006E-2</v>
          </cell>
          <cell r="J9701">
            <v>-2.7104199999999998E-2</v>
          </cell>
          <cell r="K9701">
            <v>0</v>
          </cell>
          <cell r="L9701">
            <v>2.7104199999999998E-2</v>
          </cell>
          <cell r="M9701">
            <v>6.6238500000000006E-2</v>
          </cell>
          <cell r="N9701">
            <v>6.6238500000000006E-2</v>
          </cell>
          <cell r="O9701">
            <v>10036</v>
          </cell>
        </row>
        <row r="9702">
          <cell r="A9702" t="str">
            <v>Residential</v>
          </cell>
          <cell r="B9702">
            <v>5</v>
          </cell>
          <cell r="C9702" t="str">
            <v>R</v>
          </cell>
          <cell r="D9702" t="str">
            <v>All</v>
          </cell>
          <cell r="E9702" t="str">
            <v>CARE Status: CARE</v>
          </cell>
          <cell r="F9702">
            <v>70.386499999999998</v>
          </cell>
          <cell r="G9702">
            <v>0.62422180000000005</v>
          </cell>
          <cell r="H9702">
            <v>0.59248199999999995</v>
          </cell>
          <cell r="I9702">
            <v>-6.6289500000000001E-2</v>
          </cell>
          <cell r="J9702">
            <v>-2.7125099999999999E-2</v>
          </cell>
          <cell r="K9702">
            <v>0</v>
          </cell>
          <cell r="L9702">
            <v>2.7125099999999999E-2</v>
          </cell>
          <cell r="M9702">
            <v>6.6289500000000001E-2</v>
          </cell>
          <cell r="N9702">
            <v>6.6289500000000001E-2</v>
          </cell>
          <cell r="O9702">
            <v>10036</v>
          </cell>
        </row>
        <row r="9703">
          <cell r="A9703" t="str">
            <v>Residential</v>
          </cell>
          <cell r="B9703">
            <v>6</v>
          </cell>
          <cell r="C9703" t="str">
            <v>R</v>
          </cell>
          <cell r="D9703" t="str">
            <v>All</v>
          </cell>
          <cell r="E9703" t="str">
            <v>CARE Status: CARE</v>
          </cell>
          <cell r="F9703">
            <v>69.328100000000006</v>
          </cell>
          <cell r="G9703">
            <v>0.67511810000000005</v>
          </cell>
          <cell r="H9703">
            <v>0.64996140000000002</v>
          </cell>
          <cell r="I9703">
            <v>-6.6326999999999997E-2</v>
          </cell>
          <cell r="J9703">
            <v>-2.7140500000000001E-2</v>
          </cell>
          <cell r="K9703">
            <v>0</v>
          </cell>
          <cell r="L9703">
            <v>2.7140500000000001E-2</v>
          </cell>
          <cell r="M9703">
            <v>6.6326999999999997E-2</v>
          </cell>
          <cell r="N9703">
            <v>6.6326999999999997E-2</v>
          </cell>
          <cell r="O9703">
            <v>10036</v>
          </cell>
        </row>
        <row r="9704">
          <cell r="A9704" t="str">
            <v>Residential</v>
          </cell>
          <cell r="B9704">
            <v>7</v>
          </cell>
          <cell r="C9704" t="str">
            <v>R</v>
          </cell>
          <cell r="D9704" t="str">
            <v>All</v>
          </cell>
          <cell r="E9704" t="str">
            <v>CARE Status: CARE</v>
          </cell>
          <cell r="F9704">
            <v>68.391499999999994</v>
          </cell>
          <cell r="G9704">
            <v>0.80510559999999998</v>
          </cell>
          <cell r="H9704">
            <v>0.81440690000000004</v>
          </cell>
          <cell r="I9704">
            <v>-6.66495E-2</v>
          </cell>
          <cell r="J9704">
            <v>-2.7272399999999999E-2</v>
          </cell>
          <cell r="K9704">
            <v>0</v>
          </cell>
          <cell r="L9704">
            <v>2.7272399999999999E-2</v>
          </cell>
          <cell r="M9704">
            <v>6.66495E-2</v>
          </cell>
          <cell r="N9704">
            <v>6.66495E-2</v>
          </cell>
          <cell r="O9704">
            <v>10036</v>
          </cell>
        </row>
        <row r="9705">
          <cell r="A9705" t="str">
            <v>Residential</v>
          </cell>
          <cell r="B9705">
            <v>8</v>
          </cell>
          <cell r="C9705" t="str">
            <v>R</v>
          </cell>
          <cell r="D9705" t="str">
            <v>All</v>
          </cell>
          <cell r="E9705" t="str">
            <v>CARE Status: CARE</v>
          </cell>
          <cell r="F9705">
            <v>69.084199999999996</v>
          </cell>
          <cell r="G9705">
            <v>0.84877000000000002</v>
          </cell>
          <cell r="H9705">
            <v>0.83239669999999999</v>
          </cell>
          <cell r="I9705">
            <v>-6.6977300000000003E-2</v>
          </cell>
          <cell r="J9705">
            <v>-2.74066E-2</v>
          </cell>
          <cell r="K9705">
            <v>0</v>
          </cell>
          <cell r="L9705">
            <v>2.74066E-2</v>
          </cell>
          <cell r="M9705">
            <v>6.6977300000000003E-2</v>
          </cell>
          <cell r="N9705">
            <v>6.6977300000000003E-2</v>
          </cell>
          <cell r="O9705">
            <v>10036</v>
          </cell>
        </row>
        <row r="9706">
          <cell r="A9706" t="str">
            <v>Residential</v>
          </cell>
          <cell r="B9706">
            <v>9</v>
          </cell>
          <cell r="C9706" t="str">
            <v>R</v>
          </cell>
          <cell r="D9706" t="str">
            <v>All</v>
          </cell>
          <cell r="E9706" t="str">
            <v>CARE Status: CARE</v>
          </cell>
          <cell r="F9706">
            <v>71.923699999999997</v>
          </cell>
          <cell r="G9706">
            <v>0.81737400000000004</v>
          </cell>
          <cell r="H9706">
            <v>0.78076959999999995</v>
          </cell>
          <cell r="I9706">
            <v>-6.7438300000000007E-2</v>
          </cell>
          <cell r="J9706">
            <v>-2.75952E-2</v>
          </cell>
          <cell r="K9706">
            <v>0</v>
          </cell>
          <cell r="L9706">
            <v>2.75952E-2</v>
          </cell>
          <cell r="M9706">
            <v>6.7438300000000007E-2</v>
          </cell>
          <cell r="N9706">
            <v>6.7438300000000007E-2</v>
          </cell>
          <cell r="O9706">
            <v>10036</v>
          </cell>
        </row>
        <row r="9707">
          <cell r="A9707" t="str">
            <v>Residential</v>
          </cell>
          <cell r="B9707">
            <v>10</v>
          </cell>
          <cell r="C9707" t="str">
            <v>R</v>
          </cell>
          <cell r="D9707" t="str">
            <v>All</v>
          </cell>
          <cell r="E9707" t="str">
            <v>CARE Status: CARE</v>
          </cell>
          <cell r="F9707">
            <v>76.512100000000004</v>
          </cell>
          <cell r="G9707">
            <v>0.88117650000000003</v>
          </cell>
          <cell r="H9707">
            <v>0.88314210000000004</v>
          </cell>
          <cell r="I9707">
            <v>-6.78338E-2</v>
          </cell>
          <cell r="J9707">
            <v>-2.77571E-2</v>
          </cell>
          <cell r="K9707">
            <v>0</v>
          </cell>
          <cell r="L9707">
            <v>2.77571E-2</v>
          </cell>
          <cell r="M9707">
            <v>6.78338E-2</v>
          </cell>
          <cell r="N9707">
            <v>6.78338E-2</v>
          </cell>
          <cell r="O9707">
            <v>10036</v>
          </cell>
        </row>
        <row r="9708">
          <cell r="A9708" t="str">
            <v>Residential</v>
          </cell>
          <cell r="B9708">
            <v>11</v>
          </cell>
          <cell r="C9708" t="str">
            <v>R</v>
          </cell>
          <cell r="D9708" t="str">
            <v>All</v>
          </cell>
          <cell r="E9708" t="str">
            <v>CARE Status: CARE</v>
          </cell>
          <cell r="F9708">
            <v>81.829499999999996</v>
          </cell>
          <cell r="G9708">
            <v>1.000823</v>
          </cell>
          <cell r="H9708">
            <v>0.93894480000000002</v>
          </cell>
          <cell r="I9708">
            <v>-6.8836700000000001E-2</v>
          </cell>
          <cell r="J9708">
            <v>-2.8167399999999999E-2</v>
          </cell>
          <cell r="K9708">
            <v>0</v>
          </cell>
          <cell r="L9708">
            <v>2.8167399999999999E-2</v>
          </cell>
          <cell r="M9708">
            <v>6.8836700000000001E-2</v>
          </cell>
          <cell r="N9708">
            <v>6.8836700000000001E-2</v>
          </cell>
          <cell r="O9708">
            <v>10036</v>
          </cell>
        </row>
        <row r="9709">
          <cell r="A9709" t="str">
            <v>Residential</v>
          </cell>
          <cell r="B9709">
            <v>12</v>
          </cell>
          <cell r="C9709" t="str">
            <v>R</v>
          </cell>
          <cell r="D9709" t="str">
            <v>All</v>
          </cell>
          <cell r="E9709" t="str">
            <v>CARE Status: CARE</v>
          </cell>
          <cell r="F9709">
            <v>86.1952</v>
          </cell>
          <cell r="G9709">
            <v>1.1999599999999999</v>
          </cell>
          <cell r="H9709">
            <v>1.175047</v>
          </cell>
          <cell r="I9709">
            <v>-6.9074899999999995E-2</v>
          </cell>
          <cell r="J9709">
            <v>-2.8264899999999999E-2</v>
          </cell>
          <cell r="K9709">
            <v>0</v>
          </cell>
          <cell r="L9709">
            <v>2.8264899999999999E-2</v>
          </cell>
          <cell r="M9709">
            <v>6.9074899999999995E-2</v>
          </cell>
          <cell r="N9709">
            <v>6.9074899999999995E-2</v>
          </cell>
          <cell r="O9709">
            <v>10036</v>
          </cell>
        </row>
        <row r="9710">
          <cell r="A9710" t="str">
            <v>Residential</v>
          </cell>
          <cell r="B9710">
            <v>13</v>
          </cell>
          <cell r="C9710" t="str">
            <v>R</v>
          </cell>
          <cell r="D9710" t="str">
            <v>All</v>
          </cell>
          <cell r="E9710" t="str">
            <v>CARE Status: CARE</v>
          </cell>
          <cell r="F9710">
            <v>89.626800000000003</v>
          </cell>
          <cell r="G9710">
            <v>1.499266</v>
          </cell>
          <cell r="H9710">
            <v>1.4943150000000001</v>
          </cell>
          <cell r="I9710">
            <v>-7.0194199999999998E-2</v>
          </cell>
          <cell r="J9710">
            <v>-2.8722899999999999E-2</v>
          </cell>
          <cell r="K9710">
            <v>0</v>
          </cell>
          <cell r="L9710">
            <v>2.8722899999999999E-2</v>
          </cell>
          <cell r="M9710">
            <v>7.0194199999999998E-2</v>
          </cell>
          <cell r="N9710">
            <v>7.0194199999999998E-2</v>
          </cell>
          <cell r="O9710">
            <v>10036</v>
          </cell>
        </row>
        <row r="9711">
          <cell r="A9711" t="str">
            <v>Residential</v>
          </cell>
          <cell r="B9711">
            <v>14</v>
          </cell>
          <cell r="C9711" t="str">
            <v>R</v>
          </cell>
          <cell r="D9711" t="str">
            <v>All</v>
          </cell>
          <cell r="E9711" t="str">
            <v>CARE Status: CARE</v>
          </cell>
          <cell r="F9711">
            <v>92.555899999999994</v>
          </cell>
          <cell r="G9711">
            <v>1.8625579999999999</v>
          </cell>
          <cell r="H9711">
            <v>1.902204</v>
          </cell>
          <cell r="I9711">
            <v>-7.6238600000000004E-2</v>
          </cell>
          <cell r="J9711">
            <v>-3.11962E-2</v>
          </cell>
          <cell r="K9711">
            <v>0</v>
          </cell>
          <cell r="L9711">
            <v>3.11962E-2</v>
          </cell>
          <cell r="M9711">
            <v>7.6238600000000004E-2</v>
          </cell>
          <cell r="N9711">
            <v>7.6238600000000004E-2</v>
          </cell>
          <cell r="O9711">
            <v>10036</v>
          </cell>
        </row>
        <row r="9712">
          <cell r="A9712" t="str">
            <v>Residential</v>
          </cell>
          <cell r="B9712">
            <v>15</v>
          </cell>
          <cell r="C9712" t="str">
            <v>R</v>
          </cell>
          <cell r="D9712" t="str">
            <v>All</v>
          </cell>
          <cell r="E9712" t="str">
            <v>CARE Status: CARE</v>
          </cell>
          <cell r="F9712">
            <v>94.987499999999997</v>
          </cell>
          <cell r="G9712">
            <v>2.1863579999999998</v>
          </cell>
          <cell r="H9712">
            <v>2.2384550000000001</v>
          </cell>
          <cell r="I9712">
            <v>-8.5541300000000001E-2</v>
          </cell>
          <cell r="J9712">
            <v>-3.5002800000000001E-2</v>
          </cell>
          <cell r="K9712">
            <v>0</v>
          </cell>
          <cell r="L9712">
            <v>3.5002800000000001E-2</v>
          </cell>
          <cell r="M9712">
            <v>8.5541300000000001E-2</v>
          </cell>
          <cell r="N9712">
            <v>8.5541300000000001E-2</v>
          </cell>
          <cell r="O9712">
            <v>10036</v>
          </cell>
        </row>
        <row r="9713">
          <cell r="A9713" t="str">
            <v>Residential</v>
          </cell>
          <cell r="B9713">
            <v>16</v>
          </cell>
          <cell r="C9713" t="str">
            <v>R</v>
          </cell>
          <cell r="D9713" t="str">
            <v>All</v>
          </cell>
          <cell r="E9713" t="str">
            <v>CARE Status: CARE</v>
          </cell>
          <cell r="F9713">
            <v>97.299800000000005</v>
          </cell>
          <cell r="G9713">
            <v>2.5946609999999999</v>
          </cell>
          <cell r="H9713">
            <v>2.3326609999999999</v>
          </cell>
          <cell r="I9713">
            <v>-9.1658000000000003E-2</v>
          </cell>
          <cell r="J9713">
            <v>-3.7505700000000003E-2</v>
          </cell>
          <cell r="K9713">
            <v>0</v>
          </cell>
          <cell r="L9713">
            <v>3.7505700000000003E-2</v>
          </cell>
          <cell r="M9713">
            <v>9.1658000000000003E-2</v>
          </cell>
          <cell r="N9713">
            <v>9.1658000000000003E-2</v>
          </cell>
          <cell r="O9713">
            <v>10036</v>
          </cell>
        </row>
        <row r="9714">
          <cell r="A9714" t="str">
            <v>Residential</v>
          </cell>
          <cell r="B9714">
            <v>17</v>
          </cell>
          <cell r="C9714" t="str">
            <v>R</v>
          </cell>
          <cell r="D9714" t="str">
            <v>All</v>
          </cell>
          <cell r="E9714" t="str">
            <v>CARE Status: CARE</v>
          </cell>
          <cell r="F9714">
            <v>98.607100000000003</v>
          </cell>
          <cell r="G9714">
            <v>2.8870960000000001</v>
          </cell>
          <cell r="H9714">
            <v>2.320999</v>
          </cell>
          <cell r="I9714">
            <v>-8.7377099999999999E-2</v>
          </cell>
          <cell r="J9714">
            <v>-3.5754000000000001E-2</v>
          </cell>
          <cell r="K9714">
            <v>0</v>
          </cell>
          <cell r="L9714">
            <v>3.5754000000000001E-2</v>
          </cell>
          <cell r="M9714">
            <v>8.7377099999999999E-2</v>
          </cell>
          <cell r="N9714">
            <v>8.7377099999999999E-2</v>
          </cell>
          <cell r="O9714">
            <v>10036</v>
          </cell>
        </row>
        <row r="9715">
          <cell r="A9715" t="str">
            <v>Residential</v>
          </cell>
          <cell r="B9715">
            <v>18</v>
          </cell>
          <cell r="C9715" t="str">
            <v>R</v>
          </cell>
          <cell r="D9715" t="str">
            <v>All</v>
          </cell>
          <cell r="E9715" t="str">
            <v>CARE Status: CARE</v>
          </cell>
          <cell r="F9715">
            <v>98.660499999999999</v>
          </cell>
          <cell r="G9715">
            <v>2.9819520000000002</v>
          </cell>
          <cell r="H9715">
            <v>2.3516940000000002</v>
          </cell>
          <cell r="I9715">
            <v>-8.2524600000000004E-2</v>
          </cell>
          <cell r="J9715">
            <v>-3.3768399999999997E-2</v>
          </cell>
          <cell r="K9715">
            <v>0</v>
          </cell>
          <cell r="L9715">
            <v>3.3768399999999997E-2</v>
          </cell>
          <cell r="M9715">
            <v>8.2524600000000004E-2</v>
          </cell>
          <cell r="N9715">
            <v>8.2524600000000004E-2</v>
          </cell>
          <cell r="O9715">
            <v>10036</v>
          </cell>
        </row>
        <row r="9716">
          <cell r="A9716" t="str">
            <v>Residential</v>
          </cell>
          <cell r="B9716">
            <v>19</v>
          </cell>
          <cell r="C9716" t="str">
            <v>R</v>
          </cell>
          <cell r="D9716" t="str">
            <v>All</v>
          </cell>
          <cell r="E9716" t="str">
            <v>CARE Status: CARE</v>
          </cell>
          <cell r="F9716">
            <v>96.211399999999998</v>
          </cell>
          <cell r="G9716">
            <v>2.8346589999999998</v>
          </cell>
          <cell r="H9716">
            <v>2.4180229999999998</v>
          </cell>
          <cell r="I9716">
            <v>-8.5235900000000003E-2</v>
          </cell>
          <cell r="J9716">
            <v>-3.48778E-2</v>
          </cell>
          <cell r="K9716">
            <v>0</v>
          </cell>
          <cell r="L9716">
            <v>3.48778E-2</v>
          </cell>
          <cell r="M9716">
            <v>8.5235900000000003E-2</v>
          </cell>
          <cell r="N9716">
            <v>8.5235900000000003E-2</v>
          </cell>
          <cell r="O9716">
            <v>10036</v>
          </cell>
        </row>
        <row r="9717">
          <cell r="A9717" t="str">
            <v>Residential</v>
          </cell>
          <cell r="B9717">
            <v>20</v>
          </cell>
          <cell r="C9717" t="str">
            <v>R</v>
          </cell>
          <cell r="D9717" t="str">
            <v>All</v>
          </cell>
          <cell r="E9717" t="str">
            <v>CARE Status: CARE</v>
          </cell>
          <cell r="F9717">
            <v>94.049499999999995</v>
          </cell>
          <cell r="G9717">
            <v>2.6799729999999999</v>
          </cell>
          <cell r="H9717">
            <v>3.0760540000000001</v>
          </cell>
          <cell r="I9717">
            <v>-7.98981E-2</v>
          </cell>
          <cell r="J9717">
            <v>-3.2693699999999999E-2</v>
          </cell>
          <cell r="K9717">
            <v>0</v>
          </cell>
          <cell r="L9717">
            <v>3.2693699999999999E-2</v>
          </cell>
          <cell r="M9717">
            <v>7.98981E-2</v>
          </cell>
          <cell r="N9717">
            <v>7.98981E-2</v>
          </cell>
          <cell r="O9717">
            <v>10036</v>
          </cell>
        </row>
        <row r="9718">
          <cell r="A9718" t="str">
            <v>Residential</v>
          </cell>
          <cell r="B9718">
            <v>21</v>
          </cell>
          <cell r="C9718" t="str">
            <v>R</v>
          </cell>
          <cell r="D9718" t="str">
            <v>All</v>
          </cell>
          <cell r="E9718" t="str">
            <v>CARE Status: CARE</v>
          </cell>
          <cell r="F9718">
            <v>90.163700000000006</v>
          </cell>
          <cell r="G9718">
            <v>2.4370310000000002</v>
          </cell>
          <cell r="H9718">
            <v>2.7631709999999998</v>
          </cell>
          <cell r="I9718">
            <v>-7.3064100000000007E-2</v>
          </cell>
          <cell r="J9718">
            <v>-2.9897199999999999E-2</v>
          </cell>
          <cell r="K9718">
            <v>0</v>
          </cell>
          <cell r="L9718">
            <v>2.9897199999999999E-2</v>
          </cell>
          <cell r="M9718">
            <v>7.3064100000000007E-2</v>
          </cell>
          <cell r="N9718">
            <v>7.3064100000000007E-2</v>
          </cell>
          <cell r="O9718">
            <v>10036</v>
          </cell>
        </row>
        <row r="9719">
          <cell r="A9719" t="str">
            <v>Residential</v>
          </cell>
          <cell r="B9719">
            <v>22</v>
          </cell>
          <cell r="C9719" t="str">
            <v>R</v>
          </cell>
          <cell r="D9719" t="str">
            <v>All</v>
          </cell>
          <cell r="E9719" t="str">
            <v>CARE Status: CARE</v>
          </cell>
          <cell r="F9719">
            <v>87.161199999999994</v>
          </cell>
          <cell r="G9719">
            <v>2.0944430000000001</v>
          </cell>
          <cell r="H9719">
            <v>2.313933</v>
          </cell>
          <cell r="I9719">
            <v>-7.1221099999999996E-2</v>
          </cell>
          <cell r="J9719">
            <v>-2.9143100000000002E-2</v>
          </cell>
          <cell r="K9719">
            <v>0</v>
          </cell>
          <cell r="L9719">
            <v>2.9143100000000002E-2</v>
          </cell>
          <cell r="M9719">
            <v>7.1221099999999996E-2</v>
          </cell>
          <cell r="N9719">
            <v>7.1221099999999996E-2</v>
          </cell>
          <cell r="O9719">
            <v>10036</v>
          </cell>
        </row>
        <row r="9720">
          <cell r="A9720" t="str">
            <v>Residential</v>
          </cell>
          <cell r="B9720">
            <v>23</v>
          </cell>
          <cell r="C9720" t="str">
            <v>R</v>
          </cell>
          <cell r="D9720" t="str">
            <v>All</v>
          </cell>
          <cell r="E9720" t="str">
            <v>CARE Status: CARE</v>
          </cell>
          <cell r="F9720">
            <v>84.171300000000002</v>
          </cell>
          <cell r="G9720">
            <v>1.601853</v>
          </cell>
          <cell r="H9720">
            <v>1.6578809999999999</v>
          </cell>
          <cell r="I9720">
            <v>-6.9536600000000004E-2</v>
          </cell>
          <cell r="J9720">
            <v>-2.8453800000000001E-2</v>
          </cell>
          <cell r="K9720">
            <v>0</v>
          </cell>
          <cell r="L9720">
            <v>2.8453800000000001E-2</v>
          </cell>
          <cell r="M9720">
            <v>6.9536600000000004E-2</v>
          </cell>
          <cell r="N9720">
            <v>6.9536600000000004E-2</v>
          </cell>
          <cell r="O9720">
            <v>10036</v>
          </cell>
        </row>
        <row r="9721">
          <cell r="A9721" t="str">
            <v>Residential</v>
          </cell>
          <cell r="B9721">
            <v>24</v>
          </cell>
          <cell r="C9721" t="str">
            <v>R</v>
          </cell>
          <cell r="D9721" t="str">
            <v>All</v>
          </cell>
          <cell r="E9721" t="str">
            <v>CARE Status: CARE</v>
          </cell>
          <cell r="F9721">
            <v>81.676299999999998</v>
          </cell>
          <cell r="G9721">
            <v>1.2557469999999999</v>
          </cell>
          <cell r="H9721">
            <v>1.258853</v>
          </cell>
          <cell r="I9721">
            <v>-6.8227399999999994E-2</v>
          </cell>
          <cell r="J9721">
            <v>-2.7918100000000001E-2</v>
          </cell>
          <cell r="K9721">
            <v>0</v>
          </cell>
          <cell r="L9721">
            <v>2.7918100000000001E-2</v>
          </cell>
          <cell r="M9721">
            <v>6.8227399999999994E-2</v>
          </cell>
          <cell r="N9721">
            <v>6.8227399999999994E-2</v>
          </cell>
          <cell r="O9721">
            <v>10036</v>
          </cell>
        </row>
        <row r="9722">
          <cell r="A9722" t="str">
            <v>Residential</v>
          </cell>
          <cell r="B9722">
            <v>1</v>
          </cell>
          <cell r="C9722" t="str">
            <v>R</v>
          </cell>
          <cell r="D9722" t="str">
            <v>All</v>
          </cell>
          <cell r="E9722" t="str">
            <v>CARE Status: Non-CARE</v>
          </cell>
          <cell r="F9722">
            <v>76.625399999999999</v>
          </cell>
          <cell r="G9722">
            <v>0.8884628</v>
          </cell>
          <cell r="H9722">
            <v>0.88899589999999995</v>
          </cell>
          <cell r="I9722">
            <v>-5.66001E-2</v>
          </cell>
          <cell r="J9722">
            <v>-2.3160300000000002E-2</v>
          </cell>
          <cell r="K9722">
            <v>0</v>
          </cell>
          <cell r="L9722">
            <v>2.3160300000000002E-2</v>
          </cell>
          <cell r="M9722">
            <v>5.66001E-2</v>
          </cell>
          <cell r="N9722">
            <v>5.66001E-2</v>
          </cell>
          <cell r="O9722">
            <v>16848</v>
          </cell>
        </row>
        <row r="9723">
          <cell r="A9723" t="str">
            <v>Residential</v>
          </cell>
          <cell r="B9723">
            <v>2</v>
          </cell>
          <cell r="C9723" t="str">
            <v>R</v>
          </cell>
          <cell r="D9723" t="str">
            <v>All</v>
          </cell>
          <cell r="E9723" t="str">
            <v>CARE Status: Non-CARE</v>
          </cell>
          <cell r="F9723">
            <v>76.031599999999997</v>
          </cell>
          <cell r="G9723">
            <v>0.80101489999999997</v>
          </cell>
          <cell r="H9723">
            <v>0.76475559999999998</v>
          </cell>
          <cell r="I9723">
            <v>-5.6192100000000002E-2</v>
          </cell>
          <cell r="J9723">
            <v>-2.2993400000000001E-2</v>
          </cell>
          <cell r="K9723">
            <v>0</v>
          </cell>
          <cell r="L9723">
            <v>2.2993400000000001E-2</v>
          </cell>
          <cell r="M9723">
            <v>5.6192100000000002E-2</v>
          </cell>
          <cell r="N9723">
            <v>5.6192100000000002E-2</v>
          </cell>
          <cell r="O9723">
            <v>16848</v>
          </cell>
        </row>
        <row r="9724">
          <cell r="A9724" t="str">
            <v>Residential</v>
          </cell>
          <cell r="B9724">
            <v>3</v>
          </cell>
          <cell r="C9724" t="str">
            <v>R</v>
          </cell>
          <cell r="D9724" t="str">
            <v>All</v>
          </cell>
          <cell r="E9724" t="str">
            <v>CARE Status: Non-CARE</v>
          </cell>
          <cell r="F9724">
            <v>73.253699999999995</v>
          </cell>
          <cell r="G9724">
            <v>0.71941860000000002</v>
          </cell>
          <cell r="H9724">
            <v>0.72522109999999995</v>
          </cell>
          <cell r="I9724">
            <v>-5.5898299999999998E-2</v>
          </cell>
          <cell r="J9724">
            <v>-2.28731E-2</v>
          </cell>
          <cell r="K9724">
            <v>0</v>
          </cell>
          <cell r="L9724">
            <v>2.28731E-2</v>
          </cell>
          <cell r="M9724">
            <v>5.5898299999999998E-2</v>
          </cell>
          <cell r="N9724">
            <v>5.5898299999999998E-2</v>
          </cell>
          <cell r="O9724">
            <v>16848</v>
          </cell>
        </row>
        <row r="9725">
          <cell r="A9725" t="str">
            <v>Residential</v>
          </cell>
          <cell r="B9725">
            <v>4</v>
          </cell>
          <cell r="C9725" t="str">
            <v>R</v>
          </cell>
          <cell r="D9725" t="str">
            <v>All</v>
          </cell>
          <cell r="E9725" t="str">
            <v>CARE Status: Non-CARE</v>
          </cell>
          <cell r="F9725">
            <v>71.862499999999997</v>
          </cell>
          <cell r="G9725">
            <v>0.70247890000000002</v>
          </cell>
          <cell r="H9725">
            <v>0.68576530000000002</v>
          </cell>
          <cell r="I9725">
            <v>-5.5644300000000001E-2</v>
          </cell>
          <cell r="J9725">
            <v>-2.27692E-2</v>
          </cell>
          <cell r="K9725">
            <v>0</v>
          </cell>
          <cell r="L9725">
            <v>2.27692E-2</v>
          </cell>
          <cell r="M9725">
            <v>5.5644300000000001E-2</v>
          </cell>
          <cell r="N9725">
            <v>5.5644300000000001E-2</v>
          </cell>
          <cell r="O9725">
            <v>16848</v>
          </cell>
        </row>
        <row r="9726">
          <cell r="A9726" t="str">
            <v>Residential</v>
          </cell>
          <cell r="B9726">
            <v>5</v>
          </cell>
          <cell r="C9726" t="str">
            <v>R</v>
          </cell>
          <cell r="D9726" t="str">
            <v>All</v>
          </cell>
          <cell r="E9726" t="str">
            <v>CARE Status: Non-CARE</v>
          </cell>
          <cell r="F9726">
            <v>70.319699999999997</v>
          </cell>
          <cell r="G9726">
            <v>0.70712229999999998</v>
          </cell>
          <cell r="H9726">
            <v>0.71975330000000004</v>
          </cell>
          <cell r="I9726">
            <v>-5.5621299999999999E-2</v>
          </cell>
          <cell r="J9726">
            <v>-2.27598E-2</v>
          </cell>
          <cell r="K9726">
            <v>0</v>
          </cell>
          <cell r="L9726">
            <v>2.27598E-2</v>
          </cell>
          <cell r="M9726">
            <v>5.5621299999999999E-2</v>
          </cell>
          <cell r="N9726">
            <v>5.5621299999999999E-2</v>
          </cell>
          <cell r="O9726">
            <v>16848</v>
          </cell>
        </row>
        <row r="9727">
          <cell r="A9727" t="str">
            <v>Residential</v>
          </cell>
          <cell r="B9727">
            <v>6</v>
          </cell>
          <cell r="C9727" t="str">
            <v>R</v>
          </cell>
          <cell r="D9727" t="str">
            <v>All</v>
          </cell>
          <cell r="E9727" t="str">
            <v>CARE Status: Non-CARE</v>
          </cell>
          <cell r="F9727">
            <v>69.288600000000002</v>
          </cell>
          <cell r="G9727">
            <v>0.75139420000000001</v>
          </cell>
          <cell r="H9727">
            <v>0.76312159999999996</v>
          </cell>
          <cell r="I9727">
            <v>-5.5576199999999999E-2</v>
          </cell>
          <cell r="J9727">
            <v>-2.2741299999999999E-2</v>
          </cell>
          <cell r="K9727">
            <v>0</v>
          </cell>
          <cell r="L9727">
            <v>2.2741299999999999E-2</v>
          </cell>
          <cell r="M9727">
            <v>5.5576199999999999E-2</v>
          </cell>
          <cell r="N9727">
            <v>5.5576199999999999E-2</v>
          </cell>
          <cell r="O9727">
            <v>16848</v>
          </cell>
        </row>
        <row r="9728">
          <cell r="A9728" t="str">
            <v>Residential</v>
          </cell>
          <cell r="B9728">
            <v>7</v>
          </cell>
          <cell r="C9728" t="str">
            <v>R</v>
          </cell>
          <cell r="D9728" t="str">
            <v>All</v>
          </cell>
          <cell r="E9728" t="str">
            <v>CARE Status: Non-CARE</v>
          </cell>
          <cell r="F9728">
            <v>68.317899999999995</v>
          </cell>
          <cell r="G9728">
            <v>0.95799920000000005</v>
          </cell>
          <cell r="H9728">
            <v>0.96519319999999997</v>
          </cell>
          <cell r="I9728">
            <v>-5.5745200000000002E-2</v>
          </cell>
          <cell r="J9728">
            <v>-2.2810500000000001E-2</v>
          </cell>
          <cell r="K9728">
            <v>0</v>
          </cell>
          <cell r="L9728">
            <v>2.2810500000000001E-2</v>
          </cell>
          <cell r="M9728">
            <v>5.5745200000000002E-2</v>
          </cell>
          <cell r="N9728">
            <v>5.5745200000000002E-2</v>
          </cell>
          <cell r="O9728">
            <v>16848</v>
          </cell>
        </row>
        <row r="9729">
          <cell r="A9729" t="str">
            <v>Residential</v>
          </cell>
          <cell r="B9729">
            <v>8</v>
          </cell>
          <cell r="C9729" t="str">
            <v>R</v>
          </cell>
          <cell r="D9729" t="str">
            <v>All</v>
          </cell>
          <cell r="E9729" t="str">
            <v>CARE Status: Non-CARE</v>
          </cell>
          <cell r="F9729">
            <v>68.954999999999998</v>
          </cell>
          <cell r="G9729">
            <v>1.007719</v>
          </cell>
          <cell r="H9729">
            <v>0.99232330000000002</v>
          </cell>
          <cell r="I9729">
            <v>-5.6018400000000003E-2</v>
          </cell>
          <cell r="J9729">
            <v>-2.29223E-2</v>
          </cell>
          <cell r="K9729">
            <v>0</v>
          </cell>
          <cell r="L9729">
            <v>2.29223E-2</v>
          </cell>
          <cell r="M9729">
            <v>5.6018400000000003E-2</v>
          </cell>
          <cell r="N9729">
            <v>5.6018400000000003E-2</v>
          </cell>
          <cell r="O9729">
            <v>16848</v>
          </cell>
        </row>
        <row r="9730">
          <cell r="A9730" t="str">
            <v>Residential</v>
          </cell>
          <cell r="B9730">
            <v>9</v>
          </cell>
          <cell r="C9730" t="str">
            <v>R</v>
          </cell>
          <cell r="D9730" t="str">
            <v>All</v>
          </cell>
          <cell r="E9730" t="str">
            <v>CARE Status: Non-CARE</v>
          </cell>
          <cell r="F9730">
            <v>71.740099999999998</v>
          </cell>
          <cell r="G9730">
            <v>0.97089040000000004</v>
          </cell>
          <cell r="H9730">
            <v>0.98322339999999997</v>
          </cell>
          <cell r="I9730">
            <v>-5.6360399999999998E-2</v>
          </cell>
          <cell r="J9730">
            <v>-2.3062200000000001E-2</v>
          </cell>
          <cell r="K9730">
            <v>0</v>
          </cell>
          <cell r="L9730">
            <v>2.3062200000000001E-2</v>
          </cell>
          <cell r="M9730">
            <v>5.6360399999999998E-2</v>
          </cell>
          <cell r="N9730">
            <v>5.6360399999999998E-2</v>
          </cell>
          <cell r="O9730">
            <v>16848</v>
          </cell>
        </row>
        <row r="9731">
          <cell r="A9731" t="str">
            <v>Residential</v>
          </cell>
          <cell r="B9731">
            <v>10</v>
          </cell>
          <cell r="C9731" t="str">
            <v>R</v>
          </cell>
          <cell r="D9731" t="str">
            <v>All</v>
          </cell>
          <cell r="E9731" t="str">
            <v>CARE Status: Non-CARE</v>
          </cell>
          <cell r="F9731">
            <v>76.351500000000001</v>
          </cell>
          <cell r="G9731">
            <v>0.97998580000000002</v>
          </cell>
          <cell r="H9731">
            <v>0.950959</v>
          </cell>
          <cell r="I9731">
            <v>-5.6852100000000003E-2</v>
          </cell>
          <cell r="J9731">
            <v>-2.32634E-2</v>
          </cell>
          <cell r="K9731">
            <v>0</v>
          </cell>
          <cell r="L9731">
            <v>2.32634E-2</v>
          </cell>
          <cell r="M9731">
            <v>5.6852100000000003E-2</v>
          </cell>
          <cell r="N9731">
            <v>5.6852100000000003E-2</v>
          </cell>
          <cell r="O9731">
            <v>16848</v>
          </cell>
        </row>
        <row r="9732">
          <cell r="A9732" t="str">
            <v>Residential</v>
          </cell>
          <cell r="B9732">
            <v>11</v>
          </cell>
          <cell r="C9732" t="str">
            <v>R</v>
          </cell>
          <cell r="D9732" t="str">
            <v>All</v>
          </cell>
          <cell r="E9732" t="str">
            <v>CARE Status: Non-CARE</v>
          </cell>
          <cell r="F9732">
            <v>81.706000000000003</v>
          </cell>
          <cell r="G9732">
            <v>1.01234</v>
          </cell>
          <cell r="H9732">
            <v>1.0062120000000001</v>
          </cell>
          <cell r="I9732">
            <v>-5.6916500000000002E-2</v>
          </cell>
          <cell r="J9732">
            <v>-2.3289799999999999E-2</v>
          </cell>
          <cell r="K9732">
            <v>0</v>
          </cell>
          <cell r="L9732">
            <v>2.3289799999999999E-2</v>
          </cell>
          <cell r="M9732">
            <v>5.6916500000000002E-2</v>
          </cell>
          <cell r="N9732">
            <v>5.6916500000000002E-2</v>
          </cell>
          <cell r="O9732">
            <v>16848</v>
          </cell>
        </row>
        <row r="9733">
          <cell r="A9733" t="str">
            <v>Residential</v>
          </cell>
          <cell r="B9733">
            <v>12</v>
          </cell>
          <cell r="C9733" t="str">
            <v>R</v>
          </cell>
          <cell r="D9733" t="str">
            <v>All</v>
          </cell>
          <cell r="E9733" t="str">
            <v>CARE Status: Non-CARE</v>
          </cell>
          <cell r="F9733">
            <v>86.109099999999998</v>
          </cell>
          <cell r="G9733">
            <v>1.073415</v>
          </cell>
          <cell r="H9733">
            <v>1.0645789999999999</v>
          </cell>
          <cell r="I9733">
            <v>-5.7299799999999998E-2</v>
          </cell>
          <cell r="J9733">
            <v>-2.3446600000000001E-2</v>
          </cell>
          <cell r="K9733">
            <v>0</v>
          </cell>
          <cell r="L9733">
            <v>2.3446600000000001E-2</v>
          </cell>
          <cell r="M9733">
            <v>5.7299799999999998E-2</v>
          </cell>
          <cell r="N9733">
            <v>5.7299799999999998E-2</v>
          </cell>
          <cell r="O9733">
            <v>16848</v>
          </cell>
        </row>
        <row r="9734">
          <cell r="A9734" t="str">
            <v>Residential</v>
          </cell>
          <cell r="B9734">
            <v>13</v>
          </cell>
          <cell r="C9734" t="str">
            <v>R</v>
          </cell>
          <cell r="D9734" t="str">
            <v>All</v>
          </cell>
          <cell r="E9734" t="str">
            <v>CARE Status: Non-CARE</v>
          </cell>
          <cell r="F9734">
            <v>89.540899999999993</v>
          </cell>
          <cell r="G9734">
            <v>1.245644</v>
          </cell>
          <cell r="H9734">
            <v>1.228472</v>
          </cell>
          <cell r="I9734">
            <v>-5.7838000000000001E-2</v>
          </cell>
          <cell r="J9734">
            <v>-2.3666900000000001E-2</v>
          </cell>
          <cell r="K9734">
            <v>0</v>
          </cell>
          <cell r="L9734">
            <v>2.3666900000000001E-2</v>
          </cell>
          <cell r="M9734">
            <v>5.7838000000000001E-2</v>
          </cell>
          <cell r="N9734">
            <v>5.7838000000000001E-2</v>
          </cell>
          <cell r="O9734">
            <v>16848</v>
          </cell>
        </row>
        <row r="9735">
          <cell r="A9735" t="str">
            <v>Residential</v>
          </cell>
          <cell r="B9735">
            <v>14</v>
          </cell>
          <cell r="C9735" t="str">
            <v>R</v>
          </cell>
          <cell r="D9735" t="str">
            <v>All</v>
          </cell>
          <cell r="E9735" t="str">
            <v>CARE Status: Non-CARE</v>
          </cell>
          <cell r="F9735">
            <v>92.511399999999995</v>
          </cell>
          <cell r="G9735">
            <v>1.466383</v>
          </cell>
          <cell r="H9735">
            <v>1.5032570000000001</v>
          </cell>
          <cell r="I9735">
            <v>-5.9201799999999999E-2</v>
          </cell>
          <cell r="J9735">
            <v>-2.4224900000000001E-2</v>
          </cell>
          <cell r="K9735">
            <v>0</v>
          </cell>
          <cell r="L9735">
            <v>2.4224900000000001E-2</v>
          </cell>
          <cell r="M9735">
            <v>5.9201799999999999E-2</v>
          </cell>
          <cell r="N9735">
            <v>5.9201799999999999E-2</v>
          </cell>
          <cell r="O9735">
            <v>16848</v>
          </cell>
        </row>
        <row r="9736">
          <cell r="A9736" t="str">
            <v>Residential</v>
          </cell>
          <cell r="B9736">
            <v>15</v>
          </cell>
          <cell r="C9736" t="str">
            <v>R</v>
          </cell>
          <cell r="D9736" t="str">
            <v>All</v>
          </cell>
          <cell r="E9736" t="str">
            <v>CARE Status: Non-CARE</v>
          </cell>
          <cell r="F9736">
            <v>94.984700000000004</v>
          </cell>
          <cell r="G9736">
            <v>1.7757019999999999</v>
          </cell>
          <cell r="H9736">
            <v>1.770964</v>
          </cell>
          <cell r="I9736">
            <v>-5.9601800000000003E-2</v>
          </cell>
          <cell r="J9736">
            <v>-2.43886E-2</v>
          </cell>
          <cell r="K9736">
            <v>0</v>
          </cell>
          <cell r="L9736">
            <v>2.43886E-2</v>
          </cell>
          <cell r="M9736">
            <v>5.9601800000000003E-2</v>
          </cell>
          <cell r="N9736">
            <v>5.9601800000000003E-2</v>
          </cell>
          <cell r="O9736">
            <v>16848</v>
          </cell>
        </row>
        <row r="9737">
          <cell r="A9737" t="str">
            <v>Residential</v>
          </cell>
          <cell r="B9737">
            <v>16</v>
          </cell>
          <cell r="C9737" t="str">
            <v>R</v>
          </cell>
          <cell r="D9737" t="str">
            <v>All</v>
          </cell>
          <cell r="E9737" t="str">
            <v>CARE Status: Non-CARE</v>
          </cell>
          <cell r="F9737">
            <v>97.339399999999998</v>
          </cell>
          <cell r="G9737">
            <v>2.1568640000000001</v>
          </cell>
          <cell r="H9737">
            <v>1.91564</v>
          </cell>
          <cell r="I9737">
            <v>-5.9616599999999999E-2</v>
          </cell>
          <cell r="J9737">
            <v>-2.4394599999999999E-2</v>
          </cell>
          <cell r="K9737">
            <v>0</v>
          </cell>
          <cell r="L9737">
            <v>2.4394599999999999E-2</v>
          </cell>
          <cell r="M9737">
            <v>5.9616599999999999E-2</v>
          </cell>
          <cell r="N9737">
            <v>5.9616599999999999E-2</v>
          </cell>
          <cell r="O9737">
            <v>16848</v>
          </cell>
        </row>
        <row r="9738">
          <cell r="A9738" t="str">
            <v>Residential</v>
          </cell>
          <cell r="B9738">
            <v>17</v>
          </cell>
          <cell r="C9738" t="str">
            <v>R</v>
          </cell>
          <cell r="D9738" t="str">
            <v>All</v>
          </cell>
          <cell r="E9738" t="str">
            <v>CARE Status: Non-CARE</v>
          </cell>
          <cell r="F9738">
            <v>98.690200000000004</v>
          </cell>
          <cell r="G9738">
            <v>2.5341070000000001</v>
          </cell>
          <cell r="H9738">
            <v>2.1227879999999999</v>
          </cell>
          <cell r="I9738">
            <v>-6.1069699999999998E-2</v>
          </cell>
          <cell r="J9738">
            <v>-2.49892E-2</v>
          </cell>
          <cell r="K9738">
            <v>0</v>
          </cell>
          <cell r="L9738">
            <v>2.49892E-2</v>
          </cell>
          <cell r="M9738">
            <v>6.1069699999999998E-2</v>
          </cell>
          <cell r="N9738">
            <v>6.1069699999999998E-2</v>
          </cell>
          <cell r="O9738">
            <v>16848</v>
          </cell>
        </row>
        <row r="9739">
          <cell r="A9739" t="str">
            <v>Residential</v>
          </cell>
          <cell r="B9739">
            <v>18</v>
          </cell>
          <cell r="C9739" t="str">
            <v>R</v>
          </cell>
          <cell r="D9739" t="str">
            <v>All</v>
          </cell>
          <cell r="E9739" t="str">
            <v>CARE Status: Non-CARE</v>
          </cell>
          <cell r="F9739">
            <v>98.6815</v>
          </cell>
          <cell r="G9739">
            <v>2.7913579999999998</v>
          </cell>
          <cell r="H9739">
            <v>2.4180489999999999</v>
          </cell>
          <cell r="I9739">
            <v>-6.2694399999999997E-2</v>
          </cell>
          <cell r="J9739">
            <v>-2.5654099999999999E-2</v>
          </cell>
          <cell r="K9739">
            <v>0</v>
          </cell>
          <cell r="L9739">
            <v>2.5654099999999999E-2</v>
          </cell>
          <cell r="M9739">
            <v>6.2694399999999997E-2</v>
          </cell>
          <cell r="N9739">
            <v>6.2694399999999997E-2</v>
          </cell>
          <cell r="O9739">
            <v>16848</v>
          </cell>
        </row>
        <row r="9740">
          <cell r="A9740" t="str">
            <v>Residential</v>
          </cell>
          <cell r="B9740">
            <v>19</v>
          </cell>
          <cell r="C9740" t="str">
            <v>R</v>
          </cell>
          <cell r="D9740" t="str">
            <v>All</v>
          </cell>
          <cell r="E9740" t="str">
            <v>CARE Status: Non-CARE</v>
          </cell>
          <cell r="F9740">
            <v>96.226299999999995</v>
          </cell>
          <cell r="G9740">
            <v>2.7206969999999999</v>
          </cell>
          <cell r="H9740">
            <v>2.4885570000000001</v>
          </cell>
          <cell r="I9740">
            <v>-6.0987300000000001E-2</v>
          </cell>
          <cell r="J9740">
            <v>-2.4955499999999999E-2</v>
          </cell>
          <cell r="K9740">
            <v>0</v>
          </cell>
          <cell r="L9740">
            <v>2.4955499999999999E-2</v>
          </cell>
          <cell r="M9740">
            <v>6.0987300000000001E-2</v>
          </cell>
          <cell r="N9740">
            <v>6.0987300000000001E-2</v>
          </cell>
          <cell r="O9740">
            <v>16848</v>
          </cell>
        </row>
        <row r="9741">
          <cell r="A9741" t="str">
            <v>Residential</v>
          </cell>
          <cell r="B9741">
            <v>20</v>
          </cell>
          <cell r="C9741" t="str">
            <v>R</v>
          </cell>
          <cell r="D9741" t="str">
            <v>All</v>
          </cell>
          <cell r="E9741" t="str">
            <v>CARE Status: Non-CARE</v>
          </cell>
          <cell r="F9741">
            <v>94.085300000000004</v>
          </cell>
          <cell r="G9741">
            <v>2.5684529999999999</v>
          </cell>
          <cell r="H9741">
            <v>3.1271460000000002</v>
          </cell>
          <cell r="I9741">
            <v>-6.28581E-2</v>
          </cell>
          <cell r="J9741">
            <v>-2.5721000000000001E-2</v>
          </cell>
          <cell r="K9741">
            <v>0</v>
          </cell>
          <cell r="L9741">
            <v>2.5721000000000001E-2</v>
          </cell>
          <cell r="M9741">
            <v>6.28581E-2</v>
          </cell>
          <cell r="N9741">
            <v>6.28581E-2</v>
          </cell>
          <cell r="O9741">
            <v>16848</v>
          </cell>
        </row>
        <row r="9742">
          <cell r="A9742" t="str">
            <v>Residential</v>
          </cell>
          <cell r="B9742">
            <v>21</v>
          </cell>
          <cell r="C9742" t="str">
            <v>R</v>
          </cell>
          <cell r="D9742" t="str">
            <v>All</v>
          </cell>
          <cell r="E9742" t="str">
            <v>CARE Status: Non-CARE</v>
          </cell>
          <cell r="F9742">
            <v>90.153800000000004</v>
          </cell>
          <cell r="G9742">
            <v>2.3773939999999998</v>
          </cell>
          <cell r="H9742">
            <v>2.866914</v>
          </cell>
          <cell r="I9742">
            <v>-5.9957799999999999E-2</v>
          </cell>
          <cell r="J9742">
            <v>-2.4534199999999999E-2</v>
          </cell>
          <cell r="K9742">
            <v>0</v>
          </cell>
          <cell r="L9742">
            <v>2.4534199999999999E-2</v>
          </cell>
          <cell r="M9742">
            <v>5.9957799999999999E-2</v>
          </cell>
          <cell r="N9742">
            <v>5.9957799999999999E-2</v>
          </cell>
          <cell r="O9742">
            <v>16848</v>
          </cell>
        </row>
        <row r="9743">
          <cell r="A9743" t="str">
            <v>Residential</v>
          </cell>
          <cell r="B9743">
            <v>22</v>
          </cell>
          <cell r="C9743" t="str">
            <v>R</v>
          </cell>
          <cell r="D9743" t="str">
            <v>All</v>
          </cell>
          <cell r="E9743" t="str">
            <v>CARE Status: Non-CARE</v>
          </cell>
          <cell r="F9743">
            <v>87.093100000000007</v>
          </cell>
          <cell r="G9743">
            <v>2.0209079999999999</v>
          </cell>
          <cell r="H9743">
            <v>2.3393449999999998</v>
          </cell>
          <cell r="I9743">
            <v>-5.9781599999999997E-2</v>
          </cell>
          <cell r="J9743">
            <v>-2.44622E-2</v>
          </cell>
          <cell r="K9743">
            <v>0</v>
          </cell>
          <cell r="L9743">
            <v>2.44622E-2</v>
          </cell>
          <cell r="M9743">
            <v>5.9781599999999997E-2</v>
          </cell>
          <cell r="N9743">
            <v>5.9781599999999997E-2</v>
          </cell>
          <cell r="O9743">
            <v>16848</v>
          </cell>
        </row>
        <row r="9744">
          <cell r="A9744" t="str">
            <v>Residential</v>
          </cell>
          <cell r="B9744">
            <v>23</v>
          </cell>
          <cell r="C9744" t="str">
            <v>R</v>
          </cell>
          <cell r="D9744" t="str">
            <v>All</v>
          </cell>
          <cell r="E9744" t="str">
            <v>CARE Status: Non-CARE</v>
          </cell>
          <cell r="F9744">
            <v>84.102500000000006</v>
          </cell>
          <cell r="G9744">
            <v>1.584222</v>
          </cell>
          <cell r="H9744">
            <v>1.750786</v>
          </cell>
          <cell r="I9744">
            <v>-5.8834400000000002E-2</v>
          </cell>
          <cell r="J9744">
            <v>-2.4074600000000002E-2</v>
          </cell>
          <cell r="K9744">
            <v>0</v>
          </cell>
          <cell r="L9744">
            <v>2.4074600000000002E-2</v>
          </cell>
          <cell r="M9744">
            <v>5.8834400000000002E-2</v>
          </cell>
          <cell r="N9744">
            <v>5.8834400000000002E-2</v>
          </cell>
          <cell r="O9744">
            <v>16848</v>
          </cell>
        </row>
        <row r="9745">
          <cell r="A9745" t="str">
            <v>Residential</v>
          </cell>
          <cell r="B9745">
            <v>24</v>
          </cell>
          <cell r="C9745" t="str">
            <v>R</v>
          </cell>
          <cell r="D9745" t="str">
            <v>All</v>
          </cell>
          <cell r="E9745" t="str">
            <v>CARE Status: Non-CARE</v>
          </cell>
          <cell r="F9745">
            <v>81.627600000000001</v>
          </cell>
          <cell r="G9745">
            <v>1.1929590000000001</v>
          </cell>
          <cell r="H9745">
            <v>1.2760549999999999</v>
          </cell>
          <cell r="I9745">
            <v>-5.7664199999999999E-2</v>
          </cell>
          <cell r="J9745">
            <v>-2.3595700000000001E-2</v>
          </cell>
          <cell r="K9745">
            <v>0</v>
          </cell>
          <cell r="L9745">
            <v>2.3595700000000001E-2</v>
          </cell>
          <cell r="M9745">
            <v>5.7664199999999999E-2</v>
          </cell>
          <cell r="N9745">
            <v>5.7664199999999999E-2</v>
          </cell>
          <cell r="O9745">
            <v>16848</v>
          </cell>
        </row>
        <row r="9746">
          <cell r="A9746" t="str">
            <v>Residential</v>
          </cell>
          <cell r="B9746">
            <v>1</v>
          </cell>
          <cell r="C9746" t="str">
            <v>R</v>
          </cell>
          <cell r="D9746" t="str">
            <v>All</v>
          </cell>
          <cell r="E9746" t="str">
            <v>Enrollment Date Quintile: 2nd Earliest</v>
          </cell>
          <cell r="F9746">
            <v>76.373699999999999</v>
          </cell>
          <cell r="G9746">
            <v>0.88135529999999995</v>
          </cell>
          <cell r="H9746">
            <v>0.89893420000000002</v>
          </cell>
          <cell r="I9746">
            <v>-0.10064339999999999</v>
          </cell>
          <cell r="J9746">
            <v>-4.1182499999999997E-2</v>
          </cell>
          <cell r="K9746">
            <v>0</v>
          </cell>
          <cell r="L9746">
            <v>4.1182499999999997E-2</v>
          </cell>
          <cell r="M9746">
            <v>0.10064339999999999</v>
          </cell>
          <cell r="N9746">
            <v>0.10064339999999999</v>
          </cell>
          <cell r="O9746">
            <v>5103</v>
          </cell>
        </row>
        <row r="9747">
          <cell r="A9747" t="str">
            <v>Residential</v>
          </cell>
          <cell r="B9747">
            <v>2</v>
          </cell>
          <cell r="C9747" t="str">
            <v>R</v>
          </cell>
          <cell r="D9747" t="str">
            <v>All</v>
          </cell>
          <cell r="E9747" t="str">
            <v>Enrollment Date Quintile: 2nd Earliest</v>
          </cell>
          <cell r="F9747">
            <v>75.811499999999995</v>
          </cell>
          <cell r="G9747">
            <v>0.7833677</v>
          </cell>
          <cell r="H9747">
            <v>0.81207030000000002</v>
          </cell>
          <cell r="I9747">
            <v>-9.9517900000000006E-2</v>
          </cell>
          <cell r="J9747">
            <v>-4.0721899999999998E-2</v>
          </cell>
          <cell r="K9747">
            <v>0</v>
          </cell>
          <cell r="L9747">
            <v>4.0721899999999998E-2</v>
          </cell>
          <cell r="M9747">
            <v>9.9517900000000006E-2</v>
          </cell>
          <cell r="N9747">
            <v>9.9517900000000006E-2</v>
          </cell>
          <cell r="O9747">
            <v>5103</v>
          </cell>
        </row>
        <row r="9748">
          <cell r="A9748" t="str">
            <v>Residential</v>
          </cell>
          <cell r="B9748">
            <v>3</v>
          </cell>
          <cell r="C9748" t="str">
            <v>R</v>
          </cell>
          <cell r="D9748" t="str">
            <v>All</v>
          </cell>
          <cell r="E9748" t="str">
            <v>Enrollment Date Quintile: 2nd Earliest</v>
          </cell>
          <cell r="F9748">
            <v>72.977699999999999</v>
          </cell>
          <cell r="G9748">
            <v>0.73152269999999997</v>
          </cell>
          <cell r="H9748">
            <v>0.75129659999999998</v>
          </cell>
          <cell r="I9748">
            <v>-9.93816E-2</v>
          </cell>
          <cell r="J9748">
            <v>-4.0666099999999997E-2</v>
          </cell>
          <cell r="K9748">
            <v>0</v>
          </cell>
          <cell r="L9748">
            <v>4.0666099999999997E-2</v>
          </cell>
          <cell r="M9748">
            <v>9.93816E-2</v>
          </cell>
          <cell r="N9748">
            <v>9.93816E-2</v>
          </cell>
          <cell r="O9748">
            <v>5103</v>
          </cell>
        </row>
        <row r="9749">
          <cell r="A9749" t="str">
            <v>Residential</v>
          </cell>
          <cell r="B9749">
            <v>4</v>
          </cell>
          <cell r="C9749" t="str">
            <v>R</v>
          </cell>
          <cell r="D9749" t="str">
            <v>All</v>
          </cell>
          <cell r="E9749" t="str">
            <v>Enrollment Date Quintile: 2nd Earliest</v>
          </cell>
          <cell r="F9749">
            <v>71.581699999999998</v>
          </cell>
          <cell r="G9749">
            <v>0.70091919999999996</v>
          </cell>
          <cell r="H9749">
            <v>0.66715219999999997</v>
          </cell>
          <cell r="I9749">
            <v>-9.8680100000000007E-2</v>
          </cell>
          <cell r="J9749">
            <v>-4.0379100000000001E-2</v>
          </cell>
          <cell r="K9749">
            <v>0</v>
          </cell>
          <cell r="L9749">
            <v>4.0379100000000001E-2</v>
          </cell>
          <cell r="M9749">
            <v>9.8680100000000007E-2</v>
          </cell>
          <cell r="N9749">
            <v>9.8680100000000007E-2</v>
          </cell>
          <cell r="O9749">
            <v>5103</v>
          </cell>
        </row>
        <row r="9750">
          <cell r="A9750" t="str">
            <v>Residential</v>
          </cell>
          <cell r="B9750">
            <v>5</v>
          </cell>
          <cell r="C9750" t="str">
            <v>R</v>
          </cell>
          <cell r="D9750" t="str">
            <v>All</v>
          </cell>
          <cell r="E9750" t="str">
            <v>Enrollment Date Quintile: 2nd Earliest</v>
          </cell>
          <cell r="F9750">
            <v>70.147300000000001</v>
          </cell>
          <cell r="G9750">
            <v>0.70334739999999996</v>
          </cell>
          <cell r="H9750">
            <v>0.70268989999999998</v>
          </cell>
          <cell r="I9750">
            <v>-9.8825800000000005E-2</v>
          </cell>
          <cell r="J9750">
            <v>-4.0438700000000001E-2</v>
          </cell>
          <cell r="K9750">
            <v>0</v>
          </cell>
          <cell r="L9750">
            <v>4.0438700000000001E-2</v>
          </cell>
          <cell r="M9750">
            <v>9.8825800000000005E-2</v>
          </cell>
          <cell r="N9750">
            <v>9.8825800000000005E-2</v>
          </cell>
          <cell r="O9750">
            <v>5103</v>
          </cell>
        </row>
        <row r="9751">
          <cell r="A9751" t="str">
            <v>Residential</v>
          </cell>
          <cell r="B9751">
            <v>6</v>
          </cell>
          <cell r="C9751" t="str">
            <v>R</v>
          </cell>
          <cell r="D9751" t="str">
            <v>All</v>
          </cell>
          <cell r="E9751" t="str">
            <v>Enrollment Date Quintile: 2nd Earliest</v>
          </cell>
          <cell r="F9751">
            <v>69.142799999999994</v>
          </cell>
          <cell r="G9751">
            <v>0.73754169999999997</v>
          </cell>
          <cell r="H9751">
            <v>0.73309899999999995</v>
          </cell>
          <cell r="I9751">
            <v>-9.8647899999999997E-2</v>
          </cell>
          <cell r="J9751">
            <v>-4.0365900000000003E-2</v>
          </cell>
          <cell r="K9751">
            <v>0</v>
          </cell>
          <cell r="L9751">
            <v>4.0365900000000003E-2</v>
          </cell>
          <cell r="M9751">
            <v>9.8647899999999997E-2</v>
          </cell>
          <cell r="N9751">
            <v>9.8647899999999997E-2</v>
          </cell>
          <cell r="O9751">
            <v>5103</v>
          </cell>
        </row>
        <row r="9752">
          <cell r="A9752" t="str">
            <v>Residential</v>
          </cell>
          <cell r="B9752">
            <v>7</v>
          </cell>
          <cell r="C9752" t="str">
            <v>R</v>
          </cell>
          <cell r="D9752" t="str">
            <v>All</v>
          </cell>
          <cell r="E9752" t="str">
            <v>Enrollment Date Quintile: 2nd Earliest</v>
          </cell>
          <cell r="F9752">
            <v>68.179000000000002</v>
          </cell>
          <cell r="G9752">
            <v>0.89418129999999996</v>
          </cell>
          <cell r="H9752">
            <v>0.94050789999999995</v>
          </cell>
          <cell r="I9752">
            <v>-9.8974300000000001E-2</v>
          </cell>
          <cell r="J9752">
            <v>-4.0499500000000001E-2</v>
          </cell>
          <cell r="K9752">
            <v>0</v>
          </cell>
          <cell r="L9752">
            <v>4.0499500000000001E-2</v>
          </cell>
          <cell r="M9752">
            <v>9.8974300000000001E-2</v>
          </cell>
          <cell r="N9752">
            <v>9.8974300000000001E-2</v>
          </cell>
          <cell r="O9752">
            <v>5103</v>
          </cell>
        </row>
        <row r="9753">
          <cell r="A9753" t="str">
            <v>Residential</v>
          </cell>
          <cell r="B9753">
            <v>8</v>
          </cell>
          <cell r="C9753" t="str">
            <v>R</v>
          </cell>
          <cell r="D9753" t="str">
            <v>All</v>
          </cell>
          <cell r="E9753" t="str">
            <v>Enrollment Date Quintile: 2nd Earliest</v>
          </cell>
          <cell r="F9753">
            <v>68.835599999999999</v>
          </cell>
          <cell r="G9753">
            <v>0.92127199999999998</v>
          </cell>
          <cell r="H9753">
            <v>0.90810959999999996</v>
          </cell>
          <cell r="I9753">
            <v>-9.9541299999999999E-2</v>
          </cell>
          <cell r="J9753">
            <v>-4.0731499999999997E-2</v>
          </cell>
          <cell r="K9753">
            <v>0</v>
          </cell>
          <cell r="L9753">
            <v>4.0731499999999997E-2</v>
          </cell>
          <cell r="M9753">
            <v>9.9541299999999999E-2</v>
          </cell>
          <cell r="N9753">
            <v>9.9541299999999999E-2</v>
          </cell>
          <cell r="O9753">
            <v>5103</v>
          </cell>
        </row>
        <row r="9754">
          <cell r="A9754" t="str">
            <v>Residential</v>
          </cell>
          <cell r="B9754">
            <v>9</v>
          </cell>
          <cell r="C9754" t="str">
            <v>R</v>
          </cell>
          <cell r="D9754" t="str">
            <v>All</v>
          </cell>
          <cell r="E9754" t="str">
            <v>Enrollment Date Quintile: 2nd Earliest</v>
          </cell>
          <cell r="F9754">
            <v>71.669700000000006</v>
          </cell>
          <cell r="G9754">
            <v>0.81144669999999997</v>
          </cell>
          <cell r="H9754">
            <v>0.78353950000000006</v>
          </cell>
          <cell r="I9754">
            <v>-9.98946E-2</v>
          </cell>
          <cell r="J9754">
            <v>-4.0876099999999999E-2</v>
          </cell>
          <cell r="K9754">
            <v>0</v>
          </cell>
          <cell r="L9754">
            <v>4.0876099999999999E-2</v>
          </cell>
          <cell r="M9754">
            <v>9.98946E-2</v>
          </cell>
          <cell r="N9754">
            <v>9.98946E-2</v>
          </cell>
          <cell r="O9754">
            <v>5103</v>
          </cell>
        </row>
        <row r="9755">
          <cell r="A9755" t="str">
            <v>Residential</v>
          </cell>
          <cell r="B9755">
            <v>10</v>
          </cell>
          <cell r="C9755" t="str">
            <v>R</v>
          </cell>
          <cell r="D9755" t="str">
            <v>All</v>
          </cell>
          <cell r="E9755" t="str">
            <v>Enrollment Date Quintile: 2nd Earliest</v>
          </cell>
          <cell r="F9755">
            <v>76.364099999999993</v>
          </cell>
          <cell r="G9755">
            <v>0.82897699999999996</v>
          </cell>
          <cell r="H9755">
            <v>0.73732379999999997</v>
          </cell>
          <cell r="I9755">
            <v>-0.1010081</v>
          </cell>
          <cell r="J9755">
            <v>-4.1331699999999999E-2</v>
          </cell>
          <cell r="K9755">
            <v>0</v>
          </cell>
          <cell r="L9755">
            <v>4.1331699999999999E-2</v>
          </cell>
          <cell r="M9755">
            <v>0.1010081</v>
          </cell>
          <cell r="N9755">
            <v>0.1010081</v>
          </cell>
          <cell r="O9755">
            <v>5103</v>
          </cell>
        </row>
        <row r="9756">
          <cell r="A9756" t="str">
            <v>Residential</v>
          </cell>
          <cell r="B9756">
            <v>11</v>
          </cell>
          <cell r="C9756" t="str">
            <v>R</v>
          </cell>
          <cell r="D9756" t="str">
            <v>All</v>
          </cell>
          <cell r="E9756" t="str">
            <v>Enrollment Date Quintile: 2nd Earliest</v>
          </cell>
          <cell r="F9756">
            <v>81.813800000000001</v>
          </cell>
          <cell r="G9756">
            <v>0.89004349999999999</v>
          </cell>
          <cell r="H9756">
            <v>0.76951210000000003</v>
          </cell>
          <cell r="I9756">
            <v>-0.1023152</v>
          </cell>
          <cell r="J9756">
            <v>-4.1866599999999997E-2</v>
          </cell>
          <cell r="K9756">
            <v>0</v>
          </cell>
          <cell r="L9756">
            <v>4.1866599999999997E-2</v>
          </cell>
          <cell r="M9756">
            <v>0.1023152</v>
          </cell>
          <cell r="N9756">
            <v>0.1023152</v>
          </cell>
          <cell r="O9756">
            <v>5103</v>
          </cell>
        </row>
        <row r="9757">
          <cell r="A9757" t="str">
            <v>Residential</v>
          </cell>
          <cell r="B9757">
            <v>12</v>
          </cell>
          <cell r="C9757" t="str">
            <v>R</v>
          </cell>
          <cell r="D9757" t="str">
            <v>All</v>
          </cell>
          <cell r="E9757" t="str">
            <v>Enrollment Date Quintile: 2nd Earliest</v>
          </cell>
          <cell r="F9757">
            <v>86.226299999999995</v>
          </cell>
          <cell r="G9757">
            <v>0.94745959999999996</v>
          </cell>
          <cell r="H9757">
            <v>0.8974839</v>
          </cell>
          <cell r="I9757">
            <v>-0.10254820000000001</v>
          </cell>
          <cell r="J9757">
            <v>-4.1961900000000003E-2</v>
          </cell>
          <cell r="K9757">
            <v>0</v>
          </cell>
          <cell r="L9757">
            <v>4.1961900000000003E-2</v>
          </cell>
          <cell r="M9757">
            <v>0.10254820000000001</v>
          </cell>
          <cell r="N9757">
            <v>0.10254820000000001</v>
          </cell>
          <cell r="O9757">
            <v>5103</v>
          </cell>
        </row>
        <row r="9758">
          <cell r="A9758" t="str">
            <v>Residential</v>
          </cell>
          <cell r="B9758">
            <v>13</v>
          </cell>
          <cell r="C9758" t="str">
            <v>R</v>
          </cell>
          <cell r="D9758" t="str">
            <v>All</v>
          </cell>
          <cell r="E9758" t="str">
            <v>Enrollment Date Quintile: 2nd Earliest</v>
          </cell>
          <cell r="F9758">
            <v>89.615399999999994</v>
          </cell>
          <cell r="G9758">
            <v>1.1425179999999999</v>
          </cell>
          <cell r="H9758">
            <v>1.108771</v>
          </cell>
          <cell r="I9758">
            <v>-0.1030571</v>
          </cell>
          <cell r="J9758">
            <v>-4.2170100000000002E-2</v>
          </cell>
          <cell r="K9758">
            <v>0</v>
          </cell>
          <cell r="L9758">
            <v>4.2170100000000002E-2</v>
          </cell>
          <cell r="M9758">
            <v>0.1030571</v>
          </cell>
          <cell r="N9758">
            <v>0.1030571</v>
          </cell>
          <cell r="O9758">
            <v>5103</v>
          </cell>
        </row>
        <row r="9759">
          <cell r="A9759" t="str">
            <v>Residential</v>
          </cell>
          <cell r="B9759">
            <v>14</v>
          </cell>
          <cell r="C9759" t="str">
            <v>R</v>
          </cell>
          <cell r="D9759" t="str">
            <v>All</v>
          </cell>
          <cell r="E9759" t="str">
            <v>Enrollment Date Quintile: 2nd Earliest</v>
          </cell>
          <cell r="F9759">
            <v>92.542500000000004</v>
          </cell>
          <cell r="G9759">
            <v>1.4081189999999999</v>
          </cell>
          <cell r="H9759">
            <v>1.495228</v>
          </cell>
          <cell r="I9759">
            <v>-0.1054008</v>
          </cell>
          <cell r="J9759">
            <v>-4.3129199999999999E-2</v>
          </cell>
          <cell r="K9759">
            <v>0</v>
          </cell>
          <cell r="L9759">
            <v>4.3129199999999999E-2</v>
          </cell>
          <cell r="M9759">
            <v>0.1054008</v>
          </cell>
          <cell r="N9759">
            <v>0.1054008</v>
          </cell>
          <cell r="O9759">
            <v>5103</v>
          </cell>
        </row>
        <row r="9760">
          <cell r="A9760" t="str">
            <v>Residential</v>
          </cell>
          <cell r="B9760">
            <v>15</v>
          </cell>
          <cell r="C9760" t="str">
            <v>R</v>
          </cell>
          <cell r="D9760" t="str">
            <v>All</v>
          </cell>
          <cell r="E9760" t="str">
            <v>Enrollment Date Quintile: 2nd Earliest</v>
          </cell>
          <cell r="F9760">
            <v>94.996200000000002</v>
          </cell>
          <cell r="G9760">
            <v>1.664596</v>
          </cell>
          <cell r="H9760">
            <v>1.7817419999999999</v>
          </cell>
          <cell r="I9760">
            <v>-0.1060982</v>
          </cell>
          <cell r="J9760">
            <v>-4.3414500000000002E-2</v>
          </cell>
          <cell r="K9760">
            <v>0</v>
          </cell>
          <cell r="L9760">
            <v>4.3414500000000002E-2</v>
          </cell>
          <cell r="M9760">
            <v>0.1060982</v>
          </cell>
          <cell r="N9760">
            <v>0.1060982</v>
          </cell>
          <cell r="O9760">
            <v>5103</v>
          </cell>
        </row>
        <row r="9761">
          <cell r="A9761" t="str">
            <v>Residential</v>
          </cell>
          <cell r="B9761">
            <v>16</v>
          </cell>
          <cell r="C9761" t="str">
            <v>R</v>
          </cell>
          <cell r="D9761" t="str">
            <v>All</v>
          </cell>
          <cell r="E9761" t="str">
            <v>Enrollment Date Quintile: 2nd Earliest</v>
          </cell>
          <cell r="F9761">
            <v>97.371200000000002</v>
          </cell>
          <cell r="G9761">
            <v>2.031498</v>
          </cell>
          <cell r="H9761">
            <v>1.9145859999999999</v>
          </cell>
          <cell r="I9761">
            <v>-0.1059896</v>
          </cell>
          <cell r="J9761">
            <v>-4.3370100000000002E-2</v>
          </cell>
          <cell r="K9761">
            <v>0</v>
          </cell>
          <cell r="L9761">
            <v>4.3370100000000002E-2</v>
          </cell>
          <cell r="M9761">
            <v>0.1059896</v>
          </cell>
          <cell r="N9761">
            <v>0.1059896</v>
          </cell>
          <cell r="O9761">
            <v>5103</v>
          </cell>
        </row>
        <row r="9762">
          <cell r="A9762" t="str">
            <v>Residential</v>
          </cell>
          <cell r="B9762">
            <v>17</v>
          </cell>
          <cell r="C9762" t="str">
            <v>R</v>
          </cell>
          <cell r="D9762" t="str">
            <v>All</v>
          </cell>
          <cell r="E9762" t="str">
            <v>Enrollment Date Quintile: 2nd Earliest</v>
          </cell>
          <cell r="F9762">
            <v>98.736099999999993</v>
          </cell>
          <cell r="G9762">
            <v>2.4567380000000001</v>
          </cell>
          <cell r="H9762">
            <v>2.0581369999999999</v>
          </cell>
          <cell r="I9762">
            <v>-0.10821310000000001</v>
          </cell>
          <cell r="J9762">
            <v>-4.4279899999999997E-2</v>
          </cell>
          <cell r="K9762">
            <v>0</v>
          </cell>
          <cell r="L9762">
            <v>4.4279899999999997E-2</v>
          </cell>
          <cell r="M9762">
            <v>0.10821310000000001</v>
          </cell>
          <cell r="N9762">
            <v>0.10821310000000001</v>
          </cell>
          <cell r="O9762">
            <v>5103</v>
          </cell>
        </row>
        <row r="9763">
          <cell r="A9763" t="str">
            <v>Residential</v>
          </cell>
          <cell r="B9763">
            <v>18</v>
          </cell>
          <cell r="C9763" t="str">
            <v>R</v>
          </cell>
          <cell r="D9763" t="str">
            <v>All</v>
          </cell>
          <cell r="E9763" t="str">
            <v>Enrollment Date Quintile: 2nd Earliest</v>
          </cell>
          <cell r="F9763">
            <v>98.644400000000005</v>
          </cell>
          <cell r="G9763">
            <v>2.7049400000000001</v>
          </cell>
          <cell r="H9763">
            <v>2.302441</v>
          </cell>
          <cell r="I9763">
            <v>-0.1123091</v>
          </cell>
          <cell r="J9763">
            <v>-4.5955999999999997E-2</v>
          </cell>
          <cell r="K9763">
            <v>0</v>
          </cell>
          <cell r="L9763">
            <v>4.5955999999999997E-2</v>
          </cell>
          <cell r="M9763">
            <v>0.1123091</v>
          </cell>
          <cell r="N9763">
            <v>0.1123091</v>
          </cell>
          <cell r="O9763">
            <v>5103</v>
          </cell>
        </row>
        <row r="9764">
          <cell r="A9764" t="str">
            <v>Residential</v>
          </cell>
          <cell r="B9764">
            <v>19</v>
          </cell>
          <cell r="C9764" t="str">
            <v>R</v>
          </cell>
          <cell r="D9764" t="str">
            <v>All</v>
          </cell>
          <cell r="E9764" t="str">
            <v>Enrollment Date Quintile: 2nd Earliest</v>
          </cell>
          <cell r="F9764">
            <v>96.133799999999994</v>
          </cell>
          <cell r="G9764">
            <v>2.6452849999999999</v>
          </cell>
          <cell r="H9764">
            <v>2.3148420000000001</v>
          </cell>
          <cell r="I9764">
            <v>-0.1090372</v>
          </cell>
          <cell r="J9764">
            <v>-4.4617200000000003E-2</v>
          </cell>
          <cell r="K9764">
            <v>0</v>
          </cell>
          <cell r="L9764">
            <v>4.4617200000000003E-2</v>
          </cell>
          <cell r="M9764">
            <v>0.1090372</v>
          </cell>
          <cell r="N9764">
            <v>0.1090372</v>
          </cell>
          <cell r="O9764">
            <v>5103</v>
          </cell>
        </row>
        <row r="9765">
          <cell r="A9765" t="str">
            <v>Residential</v>
          </cell>
          <cell r="B9765">
            <v>20</v>
          </cell>
          <cell r="C9765" t="str">
            <v>R</v>
          </cell>
          <cell r="D9765" t="str">
            <v>All</v>
          </cell>
          <cell r="E9765" t="str">
            <v>Enrollment Date Quintile: 2nd Earliest</v>
          </cell>
          <cell r="F9765">
            <v>93.904399999999995</v>
          </cell>
          <cell r="G9765">
            <v>2.5413790000000001</v>
          </cell>
          <cell r="H9765">
            <v>2.76891</v>
          </cell>
          <cell r="I9765">
            <v>-0.1110078</v>
          </cell>
          <cell r="J9765">
            <v>-4.5423499999999999E-2</v>
          </cell>
          <cell r="K9765">
            <v>0</v>
          </cell>
          <cell r="L9765">
            <v>4.5423499999999999E-2</v>
          </cell>
          <cell r="M9765">
            <v>0.1110078</v>
          </cell>
          <cell r="N9765">
            <v>0.1110078</v>
          </cell>
          <cell r="O9765">
            <v>5103</v>
          </cell>
        </row>
        <row r="9766">
          <cell r="A9766" t="str">
            <v>Residential</v>
          </cell>
          <cell r="B9766">
            <v>21</v>
          </cell>
          <cell r="C9766" t="str">
            <v>R</v>
          </cell>
          <cell r="D9766" t="str">
            <v>All</v>
          </cell>
          <cell r="E9766" t="str">
            <v>Enrollment Date Quintile: 2nd Earliest</v>
          </cell>
          <cell r="F9766">
            <v>89.951499999999996</v>
          </cell>
          <cell r="G9766">
            <v>2.4147780000000001</v>
          </cell>
          <cell r="H9766">
            <v>2.7162700000000002</v>
          </cell>
          <cell r="I9766">
            <v>-0.1065485</v>
          </cell>
          <cell r="J9766">
            <v>-4.35988E-2</v>
          </cell>
          <cell r="K9766">
            <v>0</v>
          </cell>
          <cell r="L9766">
            <v>4.35988E-2</v>
          </cell>
          <cell r="M9766">
            <v>0.1065485</v>
          </cell>
          <cell r="N9766">
            <v>0.1065485</v>
          </cell>
          <cell r="O9766">
            <v>5103</v>
          </cell>
        </row>
        <row r="9767">
          <cell r="A9767" t="str">
            <v>Residential</v>
          </cell>
          <cell r="B9767">
            <v>22</v>
          </cell>
          <cell r="C9767" t="str">
            <v>R</v>
          </cell>
          <cell r="D9767" t="str">
            <v>All</v>
          </cell>
          <cell r="E9767" t="str">
            <v>Enrollment Date Quintile: 2nd Earliest</v>
          </cell>
          <cell r="F9767">
            <v>86.774199999999993</v>
          </cell>
          <cell r="G9767">
            <v>2.043695</v>
          </cell>
          <cell r="H9767">
            <v>2.310222</v>
          </cell>
          <cell r="I9767">
            <v>-0.1054947</v>
          </cell>
          <cell r="J9767">
            <v>-4.31676E-2</v>
          </cell>
          <cell r="K9767">
            <v>0</v>
          </cell>
          <cell r="L9767">
            <v>4.31676E-2</v>
          </cell>
          <cell r="M9767">
            <v>0.1054947</v>
          </cell>
          <cell r="N9767">
            <v>0.1054947</v>
          </cell>
          <cell r="O9767">
            <v>5103</v>
          </cell>
        </row>
        <row r="9768">
          <cell r="A9768" t="str">
            <v>Residential</v>
          </cell>
          <cell r="B9768">
            <v>23</v>
          </cell>
          <cell r="C9768" t="str">
            <v>R</v>
          </cell>
          <cell r="D9768" t="str">
            <v>All</v>
          </cell>
          <cell r="E9768" t="str">
            <v>Enrollment Date Quintile: 2nd Earliest</v>
          </cell>
          <cell r="F9768">
            <v>83.837500000000006</v>
          </cell>
          <cell r="G9768">
            <v>1.571205</v>
          </cell>
          <cell r="H9768">
            <v>1.684223</v>
          </cell>
          <cell r="I9768">
            <v>-0.1041937</v>
          </cell>
          <cell r="J9768">
            <v>-4.2635199999999998E-2</v>
          </cell>
          <cell r="K9768">
            <v>0</v>
          </cell>
          <cell r="L9768">
            <v>4.2635199999999998E-2</v>
          </cell>
          <cell r="M9768">
            <v>0.1041937</v>
          </cell>
          <cell r="N9768">
            <v>0.1041937</v>
          </cell>
          <cell r="O9768">
            <v>5103</v>
          </cell>
        </row>
        <row r="9769">
          <cell r="A9769" t="str">
            <v>Residential</v>
          </cell>
          <cell r="B9769">
            <v>24</v>
          </cell>
          <cell r="C9769" t="str">
            <v>R</v>
          </cell>
          <cell r="D9769" t="str">
            <v>All</v>
          </cell>
          <cell r="E9769" t="str">
            <v>Enrollment Date Quintile: 2nd Earliest</v>
          </cell>
          <cell r="F9769">
            <v>81.390699999999995</v>
          </cell>
          <cell r="G9769">
            <v>1.2006540000000001</v>
          </cell>
          <cell r="H9769">
            <v>1.2532859999999999</v>
          </cell>
          <cell r="I9769">
            <v>-0.1022227</v>
          </cell>
          <cell r="J9769">
            <v>-4.1828700000000003E-2</v>
          </cell>
          <cell r="K9769">
            <v>0</v>
          </cell>
          <cell r="L9769">
            <v>4.1828700000000003E-2</v>
          </cell>
          <cell r="M9769">
            <v>0.1022227</v>
          </cell>
          <cell r="N9769">
            <v>0.1022227</v>
          </cell>
          <cell r="O9769">
            <v>5103</v>
          </cell>
        </row>
        <row r="9770">
          <cell r="A9770" t="str">
            <v>Residential</v>
          </cell>
          <cell r="B9770">
            <v>1</v>
          </cell>
          <cell r="C9770" t="str">
            <v>R</v>
          </cell>
          <cell r="D9770" t="str">
            <v>All</v>
          </cell>
          <cell r="E9770" t="str">
            <v>Enrollment Date Quintile: 2nd Latest</v>
          </cell>
          <cell r="F9770">
            <v>76.965900000000005</v>
          </cell>
          <cell r="G9770">
            <v>0.89367750000000001</v>
          </cell>
          <cell r="H9770">
            <v>0.87841049999999998</v>
          </cell>
          <cell r="I9770">
            <v>-8.9024500000000006E-2</v>
          </cell>
          <cell r="J9770">
            <v>-3.6428099999999998E-2</v>
          </cell>
          <cell r="K9770">
            <v>0</v>
          </cell>
          <cell r="L9770">
            <v>3.6428099999999998E-2</v>
          </cell>
          <cell r="M9770">
            <v>8.9024500000000006E-2</v>
          </cell>
          <cell r="N9770">
            <v>8.9024500000000006E-2</v>
          </cell>
          <cell r="O9770">
            <v>5307</v>
          </cell>
        </row>
        <row r="9771">
          <cell r="A9771" t="str">
            <v>Residential</v>
          </cell>
          <cell r="B9771">
            <v>2</v>
          </cell>
          <cell r="C9771" t="str">
            <v>R</v>
          </cell>
          <cell r="D9771" t="str">
            <v>All</v>
          </cell>
          <cell r="E9771" t="str">
            <v>Enrollment Date Quintile: 2nd Latest</v>
          </cell>
          <cell r="F9771">
            <v>76.459100000000007</v>
          </cell>
          <cell r="G9771">
            <v>0.76236000000000004</v>
          </cell>
          <cell r="H9771">
            <v>0.72389630000000005</v>
          </cell>
          <cell r="I9771">
            <v>-8.8571200000000003E-2</v>
          </cell>
          <cell r="J9771">
            <v>-3.62426E-2</v>
          </cell>
          <cell r="K9771">
            <v>0</v>
          </cell>
          <cell r="L9771">
            <v>3.62426E-2</v>
          </cell>
          <cell r="M9771">
            <v>8.8571200000000003E-2</v>
          </cell>
          <cell r="N9771">
            <v>8.8571200000000003E-2</v>
          </cell>
          <cell r="O9771">
            <v>5307</v>
          </cell>
        </row>
        <row r="9772">
          <cell r="A9772" t="str">
            <v>Residential</v>
          </cell>
          <cell r="B9772">
            <v>3</v>
          </cell>
          <cell r="C9772" t="str">
            <v>R</v>
          </cell>
          <cell r="D9772" t="str">
            <v>All</v>
          </cell>
          <cell r="E9772" t="str">
            <v>Enrollment Date Quintile: 2nd Latest</v>
          </cell>
          <cell r="F9772">
            <v>73.483000000000004</v>
          </cell>
          <cell r="G9772">
            <v>0.66947699999999999</v>
          </cell>
          <cell r="H9772">
            <v>0.65555229999999998</v>
          </cell>
          <cell r="I9772">
            <v>-8.7836999999999998E-2</v>
          </cell>
          <cell r="J9772">
            <v>-3.5942200000000001E-2</v>
          </cell>
          <cell r="K9772">
            <v>0</v>
          </cell>
          <cell r="L9772">
            <v>3.5942200000000001E-2</v>
          </cell>
          <cell r="M9772">
            <v>8.7836999999999998E-2</v>
          </cell>
          <cell r="N9772">
            <v>8.7836999999999998E-2</v>
          </cell>
          <cell r="O9772">
            <v>5307</v>
          </cell>
        </row>
        <row r="9773">
          <cell r="A9773" t="str">
            <v>Residential</v>
          </cell>
          <cell r="B9773">
            <v>4</v>
          </cell>
          <cell r="C9773" t="str">
            <v>R</v>
          </cell>
          <cell r="D9773" t="str">
            <v>All</v>
          </cell>
          <cell r="E9773" t="str">
            <v>Enrollment Date Quintile: 2nd Latest</v>
          </cell>
          <cell r="F9773">
            <v>71.989800000000002</v>
          </cell>
          <cell r="G9773">
            <v>0.65543340000000005</v>
          </cell>
          <cell r="H9773">
            <v>0.63867010000000002</v>
          </cell>
          <cell r="I9773">
            <v>-8.7508100000000005E-2</v>
          </cell>
          <cell r="J9773">
            <v>-3.5807600000000002E-2</v>
          </cell>
          <cell r="K9773">
            <v>0</v>
          </cell>
          <cell r="L9773">
            <v>3.5807600000000002E-2</v>
          </cell>
          <cell r="M9773">
            <v>8.7508100000000005E-2</v>
          </cell>
          <cell r="N9773">
            <v>8.7508100000000005E-2</v>
          </cell>
          <cell r="O9773">
            <v>5307</v>
          </cell>
        </row>
        <row r="9774">
          <cell r="A9774" t="str">
            <v>Residential</v>
          </cell>
          <cell r="B9774">
            <v>5</v>
          </cell>
          <cell r="C9774" t="str">
            <v>R</v>
          </cell>
          <cell r="D9774" t="str">
            <v>All</v>
          </cell>
          <cell r="E9774" t="str">
            <v>Enrollment Date Quintile: 2nd Latest</v>
          </cell>
          <cell r="F9774">
            <v>70.486400000000003</v>
          </cell>
          <cell r="G9774">
            <v>0.62746290000000005</v>
          </cell>
          <cell r="H9774">
            <v>0.62031820000000004</v>
          </cell>
          <cell r="I9774">
            <v>-8.73144E-2</v>
          </cell>
          <cell r="J9774">
            <v>-3.5728299999999998E-2</v>
          </cell>
          <cell r="K9774">
            <v>0</v>
          </cell>
          <cell r="L9774">
            <v>3.5728299999999998E-2</v>
          </cell>
          <cell r="M9774">
            <v>8.73144E-2</v>
          </cell>
          <cell r="N9774">
            <v>8.73144E-2</v>
          </cell>
          <cell r="O9774">
            <v>5307</v>
          </cell>
        </row>
        <row r="9775">
          <cell r="A9775" t="str">
            <v>Residential</v>
          </cell>
          <cell r="B9775">
            <v>6</v>
          </cell>
          <cell r="C9775" t="str">
            <v>R</v>
          </cell>
          <cell r="D9775" t="str">
            <v>All</v>
          </cell>
          <cell r="E9775" t="str">
            <v>Enrollment Date Quintile: 2nd Latest</v>
          </cell>
          <cell r="F9775">
            <v>69.486400000000003</v>
          </cell>
          <cell r="G9775">
            <v>0.68220939999999997</v>
          </cell>
          <cell r="H9775">
            <v>0.6894749</v>
          </cell>
          <cell r="I9775">
            <v>-8.7371900000000002E-2</v>
          </cell>
          <cell r="J9775">
            <v>-3.5751900000000003E-2</v>
          </cell>
          <cell r="K9775">
            <v>0</v>
          </cell>
          <cell r="L9775">
            <v>3.5751900000000003E-2</v>
          </cell>
          <cell r="M9775">
            <v>8.7371900000000002E-2</v>
          </cell>
          <cell r="N9775">
            <v>8.7371900000000002E-2</v>
          </cell>
          <cell r="O9775">
            <v>5307</v>
          </cell>
        </row>
        <row r="9776">
          <cell r="A9776" t="str">
            <v>Residential</v>
          </cell>
          <cell r="B9776">
            <v>7</v>
          </cell>
          <cell r="C9776" t="str">
            <v>R</v>
          </cell>
          <cell r="D9776" t="str">
            <v>All</v>
          </cell>
          <cell r="E9776" t="str">
            <v>Enrollment Date Quintile: 2nd Latest</v>
          </cell>
          <cell r="F9776">
            <v>68.479600000000005</v>
          </cell>
          <cell r="G9776">
            <v>0.88995190000000002</v>
          </cell>
          <cell r="H9776">
            <v>0.92855370000000004</v>
          </cell>
          <cell r="I9776">
            <v>-8.7703400000000001E-2</v>
          </cell>
          <cell r="J9776">
            <v>-3.5887500000000003E-2</v>
          </cell>
          <cell r="K9776">
            <v>0</v>
          </cell>
          <cell r="L9776">
            <v>3.5887500000000003E-2</v>
          </cell>
          <cell r="M9776">
            <v>8.7703400000000001E-2</v>
          </cell>
          <cell r="N9776">
            <v>8.7703400000000001E-2</v>
          </cell>
          <cell r="O9776">
            <v>5307</v>
          </cell>
        </row>
        <row r="9777">
          <cell r="A9777" t="str">
            <v>Residential</v>
          </cell>
          <cell r="B9777">
            <v>8</v>
          </cell>
          <cell r="C9777" t="str">
            <v>R</v>
          </cell>
          <cell r="D9777" t="str">
            <v>All</v>
          </cell>
          <cell r="E9777" t="str">
            <v>Enrollment Date Quintile: 2nd Latest</v>
          </cell>
          <cell r="F9777">
            <v>68.976200000000006</v>
          </cell>
          <cell r="G9777">
            <v>0.99319349999999995</v>
          </cell>
          <cell r="H9777">
            <v>1.023836</v>
          </cell>
          <cell r="I9777">
            <v>-8.8206800000000002E-2</v>
          </cell>
          <cell r="J9777">
            <v>-3.6093500000000001E-2</v>
          </cell>
          <cell r="K9777">
            <v>0</v>
          </cell>
          <cell r="L9777">
            <v>3.6093500000000001E-2</v>
          </cell>
          <cell r="M9777">
            <v>8.8206800000000002E-2</v>
          </cell>
          <cell r="N9777">
            <v>8.8206800000000002E-2</v>
          </cell>
          <cell r="O9777">
            <v>5307</v>
          </cell>
        </row>
        <row r="9778">
          <cell r="A9778" t="str">
            <v>Residential</v>
          </cell>
          <cell r="B9778">
            <v>9</v>
          </cell>
          <cell r="C9778" t="str">
            <v>R</v>
          </cell>
          <cell r="D9778" t="str">
            <v>All</v>
          </cell>
          <cell r="E9778" t="str">
            <v>Enrollment Date Quintile: 2nd Latest</v>
          </cell>
          <cell r="F9778">
            <v>71.486400000000003</v>
          </cell>
          <cell r="G9778">
            <v>0.95903159999999998</v>
          </cell>
          <cell r="H9778">
            <v>0.95699089999999998</v>
          </cell>
          <cell r="I9778">
            <v>-8.88824E-2</v>
          </cell>
          <cell r="J9778">
            <v>-3.637E-2</v>
          </cell>
          <cell r="K9778">
            <v>0</v>
          </cell>
          <cell r="L9778">
            <v>3.637E-2</v>
          </cell>
          <cell r="M9778">
            <v>8.88824E-2</v>
          </cell>
          <cell r="N9778">
            <v>8.88824E-2</v>
          </cell>
          <cell r="O9778">
            <v>5307</v>
          </cell>
        </row>
        <row r="9779">
          <cell r="A9779" t="str">
            <v>Residential</v>
          </cell>
          <cell r="B9779">
            <v>10</v>
          </cell>
          <cell r="C9779" t="str">
            <v>R</v>
          </cell>
          <cell r="D9779" t="str">
            <v>All</v>
          </cell>
          <cell r="E9779" t="str">
            <v>Enrollment Date Quintile: 2nd Latest</v>
          </cell>
          <cell r="F9779">
            <v>75.993200000000002</v>
          </cell>
          <cell r="G9779">
            <v>0.96390370000000003</v>
          </cell>
          <cell r="H9779">
            <v>0.94177909999999998</v>
          </cell>
          <cell r="I9779">
            <v>-8.8782100000000003E-2</v>
          </cell>
          <cell r="J9779">
            <v>-3.6328899999999997E-2</v>
          </cell>
          <cell r="K9779">
            <v>0</v>
          </cell>
          <cell r="L9779">
            <v>3.6328899999999997E-2</v>
          </cell>
          <cell r="M9779">
            <v>8.8782100000000003E-2</v>
          </cell>
          <cell r="N9779">
            <v>8.8782100000000003E-2</v>
          </cell>
          <cell r="O9779">
            <v>5307</v>
          </cell>
        </row>
        <row r="9780">
          <cell r="A9780" t="str">
            <v>Residential</v>
          </cell>
          <cell r="B9780">
            <v>11</v>
          </cell>
          <cell r="C9780" t="str">
            <v>R</v>
          </cell>
          <cell r="D9780" t="str">
            <v>All</v>
          </cell>
          <cell r="E9780" t="str">
            <v>Enrollment Date Quintile: 2nd Latest</v>
          </cell>
          <cell r="F9780">
            <v>81.472700000000003</v>
          </cell>
          <cell r="G9780">
            <v>1.044495</v>
          </cell>
          <cell r="H9780">
            <v>1.0800700000000001</v>
          </cell>
          <cell r="I9780">
            <v>-8.9901599999999998E-2</v>
          </cell>
          <cell r="J9780">
            <v>-3.6787E-2</v>
          </cell>
          <cell r="K9780">
            <v>0</v>
          </cell>
          <cell r="L9780">
            <v>3.6787E-2</v>
          </cell>
          <cell r="M9780">
            <v>8.9901599999999998E-2</v>
          </cell>
          <cell r="N9780">
            <v>8.9901599999999998E-2</v>
          </cell>
          <cell r="O9780">
            <v>5307</v>
          </cell>
        </row>
        <row r="9781">
          <cell r="A9781" t="str">
            <v>Residential</v>
          </cell>
          <cell r="B9781">
            <v>12</v>
          </cell>
          <cell r="C9781" t="str">
            <v>R</v>
          </cell>
          <cell r="D9781" t="str">
            <v>All</v>
          </cell>
          <cell r="E9781" t="str">
            <v>Enrollment Date Quintile: 2nd Latest</v>
          </cell>
          <cell r="F9781">
            <v>85.969300000000004</v>
          </cell>
          <cell r="G9781">
            <v>1.1904589999999999</v>
          </cell>
          <cell r="H9781">
            <v>1.121189</v>
          </cell>
          <cell r="I9781">
            <v>-9.1026499999999996E-2</v>
          </cell>
          <cell r="J9781">
            <v>-3.7247299999999997E-2</v>
          </cell>
          <cell r="K9781">
            <v>0</v>
          </cell>
          <cell r="L9781">
            <v>3.7247299999999997E-2</v>
          </cell>
          <cell r="M9781">
            <v>9.1026499999999996E-2</v>
          </cell>
          <cell r="N9781">
            <v>9.1026499999999996E-2</v>
          </cell>
          <cell r="O9781">
            <v>5307</v>
          </cell>
        </row>
        <row r="9782">
          <cell r="A9782" t="str">
            <v>Residential</v>
          </cell>
          <cell r="B9782">
            <v>13</v>
          </cell>
          <cell r="C9782" t="str">
            <v>R</v>
          </cell>
          <cell r="D9782" t="str">
            <v>All</v>
          </cell>
          <cell r="E9782" t="str">
            <v>Enrollment Date Quintile: 2nd Latest</v>
          </cell>
          <cell r="F9782">
            <v>89.469300000000004</v>
          </cell>
          <cell r="G9782">
            <v>1.426447</v>
          </cell>
          <cell r="H9782">
            <v>1.3947179999999999</v>
          </cell>
          <cell r="I9782">
            <v>-9.0655700000000006E-2</v>
          </cell>
          <cell r="J9782">
            <v>-3.7095599999999999E-2</v>
          </cell>
          <cell r="K9782">
            <v>0</v>
          </cell>
          <cell r="L9782">
            <v>3.7095599999999999E-2</v>
          </cell>
          <cell r="M9782">
            <v>9.0655700000000006E-2</v>
          </cell>
          <cell r="N9782">
            <v>9.0655700000000006E-2</v>
          </cell>
          <cell r="O9782">
            <v>5307</v>
          </cell>
        </row>
        <row r="9783">
          <cell r="A9783" t="str">
            <v>Residential</v>
          </cell>
          <cell r="B9783">
            <v>14</v>
          </cell>
          <cell r="C9783" t="str">
            <v>R</v>
          </cell>
          <cell r="D9783" t="str">
            <v>All</v>
          </cell>
          <cell r="E9783" t="str">
            <v>Enrollment Date Quintile: 2nd Latest</v>
          </cell>
          <cell r="F9783">
            <v>92.483000000000004</v>
          </cell>
          <cell r="G9783">
            <v>1.7503200000000001</v>
          </cell>
          <cell r="H9783">
            <v>1.7712859999999999</v>
          </cell>
          <cell r="I9783">
            <v>-9.4098600000000004E-2</v>
          </cell>
          <cell r="J9783">
            <v>-3.8504400000000001E-2</v>
          </cell>
          <cell r="K9783">
            <v>0</v>
          </cell>
          <cell r="L9783">
            <v>3.8504400000000001E-2</v>
          </cell>
          <cell r="M9783">
            <v>9.4098600000000004E-2</v>
          </cell>
          <cell r="N9783">
            <v>9.4098600000000004E-2</v>
          </cell>
          <cell r="O9783">
            <v>5307</v>
          </cell>
        </row>
        <row r="9784">
          <cell r="A9784" t="str">
            <v>Residential</v>
          </cell>
          <cell r="B9784">
            <v>15</v>
          </cell>
          <cell r="C9784" t="str">
            <v>R</v>
          </cell>
          <cell r="D9784" t="str">
            <v>All</v>
          </cell>
          <cell r="E9784" t="str">
            <v>Enrollment Date Quintile: 2nd Latest</v>
          </cell>
          <cell r="F9784">
            <v>94.993200000000002</v>
          </cell>
          <cell r="G9784">
            <v>2.0804260000000001</v>
          </cell>
          <cell r="H9784">
            <v>2.1248830000000001</v>
          </cell>
          <cell r="I9784">
            <v>-9.3959899999999999E-2</v>
          </cell>
          <cell r="J9784">
            <v>-3.8447599999999998E-2</v>
          </cell>
          <cell r="K9784">
            <v>0</v>
          </cell>
          <cell r="L9784">
            <v>3.8447599999999998E-2</v>
          </cell>
          <cell r="M9784">
            <v>9.3959899999999999E-2</v>
          </cell>
          <cell r="N9784">
            <v>9.3959899999999999E-2</v>
          </cell>
          <cell r="O9784">
            <v>5307</v>
          </cell>
        </row>
        <row r="9785">
          <cell r="A9785" t="str">
            <v>Residential</v>
          </cell>
          <cell r="B9785">
            <v>16</v>
          </cell>
          <cell r="C9785" t="str">
            <v>R</v>
          </cell>
          <cell r="D9785" t="str">
            <v>All</v>
          </cell>
          <cell r="E9785" t="str">
            <v>Enrollment Date Quintile: 2nd Latest</v>
          </cell>
          <cell r="F9785">
            <v>97.486400000000003</v>
          </cell>
          <cell r="G9785">
            <v>2.3750870000000002</v>
          </cell>
          <cell r="H9785">
            <v>2.1106029999999998</v>
          </cell>
          <cell r="I9785">
            <v>-9.2845999999999998E-2</v>
          </cell>
          <cell r="J9785">
            <v>-3.7991799999999999E-2</v>
          </cell>
          <cell r="K9785">
            <v>0</v>
          </cell>
          <cell r="L9785">
            <v>3.7991799999999999E-2</v>
          </cell>
          <cell r="M9785">
            <v>9.2845999999999998E-2</v>
          </cell>
          <cell r="N9785">
            <v>9.2845999999999998E-2</v>
          </cell>
          <cell r="O9785">
            <v>5307</v>
          </cell>
        </row>
        <row r="9786">
          <cell r="A9786" t="str">
            <v>Residential</v>
          </cell>
          <cell r="B9786">
            <v>17</v>
          </cell>
          <cell r="C9786" t="str">
            <v>R</v>
          </cell>
          <cell r="D9786" t="str">
            <v>All</v>
          </cell>
          <cell r="E9786" t="str">
            <v>Enrollment Date Quintile: 2nd Latest</v>
          </cell>
          <cell r="F9786">
            <v>98.979600000000005</v>
          </cell>
          <cell r="G9786">
            <v>2.6993339999999999</v>
          </cell>
          <cell r="H9786">
            <v>2.2173600000000002</v>
          </cell>
          <cell r="I9786">
            <v>-9.5650700000000005E-2</v>
          </cell>
          <cell r="J9786">
            <v>-3.9139500000000001E-2</v>
          </cell>
          <cell r="K9786">
            <v>0</v>
          </cell>
          <cell r="L9786">
            <v>3.9139500000000001E-2</v>
          </cell>
          <cell r="M9786">
            <v>9.5650700000000005E-2</v>
          </cell>
          <cell r="N9786">
            <v>9.5650700000000005E-2</v>
          </cell>
          <cell r="O9786">
            <v>5307</v>
          </cell>
        </row>
        <row r="9787">
          <cell r="A9787" t="str">
            <v>Residential</v>
          </cell>
          <cell r="B9787">
            <v>18</v>
          </cell>
          <cell r="C9787" t="str">
            <v>R</v>
          </cell>
          <cell r="D9787" t="str">
            <v>All</v>
          </cell>
          <cell r="E9787" t="str">
            <v>Enrollment Date Quintile: 2nd Latest</v>
          </cell>
          <cell r="F9787">
            <v>98.976200000000006</v>
          </cell>
          <cell r="G9787">
            <v>2.8354330000000001</v>
          </cell>
          <cell r="H9787">
            <v>2.4778280000000001</v>
          </cell>
          <cell r="I9787">
            <v>-9.9322300000000002E-2</v>
          </cell>
          <cell r="J9787">
            <v>-4.0641900000000002E-2</v>
          </cell>
          <cell r="K9787">
            <v>0</v>
          </cell>
          <cell r="L9787">
            <v>4.0641900000000002E-2</v>
          </cell>
          <cell r="M9787">
            <v>9.9322300000000002E-2</v>
          </cell>
          <cell r="N9787">
            <v>9.9322300000000002E-2</v>
          </cell>
          <cell r="O9787">
            <v>5307</v>
          </cell>
        </row>
        <row r="9788">
          <cell r="A9788" t="str">
            <v>Residential</v>
          </cell>
          <cell r="B9788">
            <v>19</v>
          </cell>
          <cell r="C9788" t="str">
            <v>R</v>
          </cell>
          <cell r="D9788" t="str">
            <v>All</v>
          </cell>
          <cell r="E9788" t="str">
            <v>Enrollment Date Quintile: 2nd Latest</v>
          </cell>
          <cell r="F9788">
            <v>96.486400000000003</v>
          </cell>
          <cell r="G9788">
            <v>2.6981389999999998</v>
          </cell>
          <cell r="H9788">
            <v>2.5239929999999999</v>
          </cell>
          <cell r="I9788">
            <v>-9.4946000000000003E-2</v>
          </cell>
          <cell r="J9788">
            <v>-3.88511E-2</v>
          </cell>
          <cell r="K9788">
            <v>0</v>
          </cell>
          <cell r="L9788">
            <v>3.88511E-2</v>
          </cell>
          <cell r="M9788">
            <v>9.4946000000000003E-2</v>
          </cell>
          <cell r="N9788">
            <v>9.4946000000000003E-2</v>
          </cell>
          <cell r="O9788">
            <v>5307</v>
          </cell>
        </row>
        <row r="9789">
          <cell r="A9789" t="str">
            <v>Residential</v>
          </cell>
          <cell r="B9789">
            <v>20</v>
          </cell>
          <cell r="C9789" t="str">
            <v>R</v>
          </cell>
          <cell r="D9789" t="str">
            <v>All</v>
          </cell>
          <cell r="E9789" t="str">
            <v>Enrollment Date Quintile: 2nd Latest</v>
          </cell>
          <cell r="F9789">
            <v>94.486400000000003</v>
          </cell>
          <cell r="G9789">
            <v>2.5372870000000001</v>
          </cell>
          <cell r="H9789">
            <v>3.3141370000000001</v>
          </cell>
          <cell r="I9789">
            <v>-9.7335900000000003E-2</v>
          </cell>
          <cell r="J9789">
            <v>-3.9829099999999999E-2</v>
          </cell>
          <cell r="K9789">
            <v>0</v>
          </cell>
          <cell r="L9789">
            <v>3.9829099999999999E-2</v>
          </cell>
          <cell r="M9789">
            <v>9.7335900000000003E-2</v>
          </cell>
          <cell r="N9789">
            <v>9.7335900000000003E-2</v>
          </cell>
          <cell r="O9789">
            <v>5307</v>
          </cell>
        </row>
        <row r="9790">
          <cell r="A9790" t="str">
            <v>Residential</v>
          </cell>
          <cell r="B9790">
            <v>21</v>
          </cell>
          <cell r="C9790" t="str">
            <v>R</v>
          </cell>
          <cell r="D9790" t="str">
            <v>All</v>
          </cell>
          <cell r="E9790" t="str">
            <v>Enrollment Date Quintile: 2nd Latest</v>
          </cell>
          <cell r="F9790">
            <v>90.483000000000004</v>
          </cell>
          <cell r="G9790">
            <v>2.33569</v>
          </cell>
          <cell r="H9790">
            <v>2.793622</v>
          </cell>
          <cell r="I9790">
            <v>-9.2983700000000002E-2</v>
          </cell>
          <cell r="J9790">
            <v>-3.8048199999999997E-2</v>
          </cell>
          <cell r="K9790">
            <v>0</v>
          </cell>
          <cell r="L9790">
            <v>3.8048199999999997E-2</v>
          </cell>
          <cell r="M9790">
            <v>9.2983700000000002E-2</v>
          </cell>
          <cell r="N9790">
            <v>9.2983700000000002E-2</v>
          </cell>
          <cell r="O9790">
            <v>5307</v>
          </cell>
        </row>
        <row r="9791">
          <cell r="A9791" t="str">
            <v>Residential</v>
          </cell>
          <cell r="B9791">
            <v>22</v>
          </cell>
          <cell r="C9791" t="str">
            <v>R</v>
          </cell>
          <cell r="D9791" t="str">
            <v>All</v>
          </cell>
          <cell r="E9791" t="str">
            <v>Enrollment Date Quintile: 2nd Latest</v>
          </cell>
          <cell r="F9791">
            <v>87.483000000000004</v>
          </cell>
          <cell r="G9791">
            <v>2.0047229999999998</v>
          </cell>
          <cell r="H9791">
            <v>2.3135889999999999</v>
          </cell>
          <cell r="I9791">
            <v>-9.4544199999999995E-2</v>
          </cell>
          <cell r="J9791">
            <v>-3.8686699999999997E-2</v>
          </cell>
          <cell r="K9791">
            <v>0</v>
          </cell>
          <cell r="L9791">
            <v>3.8686699999999997E-2</v>
          </cell>
          <cell r="M9791">
            <v>9.4544199999999995E-2</v>
          </cell>
          <cell r="N9791">
            <v>9.4544199999999995E-2</v>
          </cell>
          <cell r="O9791">
            <v>5307</v>
          </cell>
        </row>
        <row r="9792">
          <cell r="A9792" t="str">
            <v>Residential</v>
          </cell>
          <cell r="B9792">
            <v>23</v>
          </cell>
          <cell r="C9792" t="str">
            <v>R</v>
          </cell>
          <cell r="D9792" t="str">
            <v>All</v>
          </cell>
          <cell r="E9792" t="str">
            <v>Enrollment Date Quintile: 2nd Latest</v>
          </cell>
          <cell r="F9792">
            <v>84.476200000000006</v>
          </cell>
          <cell r="G9792">
            <v>1.560592</v>
          </cell>
          <cell r="H9792">
            <v>1.6161779999999999</v>
          </cell>
          <cell r="I9792">
            <v>-9.1624499999999998E-2</v>
          </cell>
          <cell r="J9792">
            <v>-3.7491999999999998E-2</v>
          </cell>
          <cell r="K9792">
            <v>0</v>
          </cell>
          <cell r="L9792">
            <v>3.7491999999999998E-2</v>
          </cell>
          <cell r="M9792">
            <v>9.1624499999999998E-2</v>
          </cell>
          <cell r="N9792">
            <v>9.1624499999999998E-2</v>
          </cell>
          <cell r="O9792">
            <v>5307</v>
          </cell>
        </row>
        <row r="9793">
          <cell r="A9793" t="str">
            <v>Residential</v>
          </cell>
          <cell r="B9793">
            <v>24</v>
          </cell>
          <cell r="C9793" t="str">
            <v>R</v>
          </cell>
          <cell r="D9793" t="str">
            <v>All</v>
          </cell>
          <cell r="E9793" t="str">
            <v>Enrollment Date Quintile: 2nd Latest</v>
          </cell>
          <cell r="F9793">
            <v>81.979600000000005</v>
          </cell>
          <cell r="G9793">
            <v>1.180423</v>
          </cell>
          <cell r="H9793">
            <v>1.1653960000000001</v>
          </cell>
          <cell r="I9793">
            <v>-8.9904899999999996E-2</v>
          </cell>
          <cell r="J9793">
            <v>-3.6788300000000003E-2</v>
          </cell>
          <cell r="K9793">
            <v>0</v>
          </cell>
          <cell r="L9793">
            <v>3.6788300000000003E-2</v>
          </cell>
          <cell r="M9793">
            <v>8.9904899999999996E-2</v>
          </cell>
          <cell r="N9793">
            <v>8.9904899999999996E-2</v>
          </cell>
          <cell r="O9793">
            <v>5307</v>
          </cell>
        </row>
        <row r="9794">
          <cell r="A9794" t="str">
            <v>Residential</v>
          </cell>
          <cell r="B9794">
            <v>1</v>
          </cell>
          <cell r="C9794" t="str">
            <v>R</v>
          </cell>
          <cell r="D9794" t="str">
            <v>All</v>
          </cell>
          <cell r="E9794" t="str">
            <v>Enrollment Date Quintile: Earliest</v>
          </cell>
          <cell r="F9794">
            <v>76.349599999999995</v>
          </cell>
          <cell r="G9794">
            <v>0.9320254</v>
          </cell>
          <cell r="H9794">
            <v>0.87345640000000002</v>
          </cell>
          <cell r="I9794">
            <v>-9.5895099999999997E-2</v>
          </cell>
          <cell r="J9794">
            <v>-3.9239499999999997E-2</v>
          </cell>
          <cell r="K9794">
            <v>0</v>
          </cell>
          <cell r="L9794">
            <v>3.9239499999999997E-2</v>
          </cell>
          <cell r="M9794">
            <v>9.5895099999999997E-2</v>
          </cell>
          <cell r="N9794">
            <v>9.5895099999999997E-2</v>
          </cell>
          <cell r="O9794">
            <v>5070</v>
          </cell>
        </row>
        <row r="9795">
          <cell r="A9795" t="str">
            <v>Residential</v>
          </cell>
          <cell r="B9795">
            <v>2</v>
          </cell>
          <cell r="C9795" t="str">
            <v>R</v>
          </cell>
          <cell r="D9795" t="str">
            <v>All</v>
          </cell>
          <cell r="E9795" t="str">
            <v>Enrollment Date Quintile: Earliest</v>
          </cell>
          <cell r="F9795">
            <v>75.4161</v>
          </cell>
          <cell r="G9795">
            <v>0.8194283</v>
          </cell>
          <cell r="H9795">
            <v>0.77991489999999997</v>
          </cell>
          <cell r="I9795">
            <v>-9.5833699999999994E-2</v>
          </cell>
          <cell r="J9795">
            <v>-3.9214400000000003E-2</v>
          </cell>
          <cell r="K9795">
            <v>0</v>
          </cell>
          <cell r="L9795">
            <v>3.9214400000000003E-2</v>
          </cell>
          <cell r="M9795">
            <v>9.5833699999999994E-2</v>
          </cell>
          <cell r="N9795">
            <v>9.5833699999999994E-2</v>
          </cell>
          <cell r="O9795">
            <v>5070</v>
          </cell>
        </row>
        <row r="9796">
          <cell r="A9796" t="str">
            <v>Residential</v>
          </cell>
          <cell r="B9796">
            <v>3</v>
          </cell>
          <cell r="C9796" t="str">
            <v>R</v>
          </cell>
          <cell r="D9796" t="str">
            <v>All</v>
          </cell>
          <cell r="E9796" t="str">
            <v>Enrollment Date Quintile: Earliest</v>
          </cell>
          <cell r="F9796">
            <v>73.283199999999994</v>
          </cell>
          <cell r="G9796">
            <v>0.74270590000000003</v>
          </cell>
          <cell r="H9796">
            <v>0.69756359999999995</v>
          </cell>
          <cell r="I9796">
            <v>-9.5123200000000005E-2</v>
          </cell>
          <cell r="J9796">
            <v>-3.8923600000000003E-2</v>
          </cell>
          <cell r="K9796">
            <v>0</v>
          </cell>
          <cell r="L9796">
            <v>3.8923600000000003E-2</v>
          </cell>
          <cell r="M9796">
            <v>9.5123200000000005E-2</v>
          </cell>
          <cell r="N9796">
            <v>9.5123200000000005E-2</v>
          </cell>
          <cell r="O9796">
            <v>5070</v>
          </cell>
        </row>
        <row r="9797">
          <cell r="A9797" t="str">
            <v>Residential</v>
          </cell>
          <cell r="B9797">
            <v>4</v>
          </cell>
          <cell r="C9797" t="str">
            <v>R</v>
          </cell>
          <cell r="D9797" t="str">
            <v>All</v>
          </cell>
          <cell r="E9797" t="str">
            <v>Enrollment Date Quintile: Earliest</v>
          </cell>
          <cell r="F9797">
            <v>72.216800000000006</v>
          </cell>
          <cell r="G9797">
            <v>0.68825700000000001</v>
          </cell>
          <cell r="H9797">
            <v>0.62051789999999996</v>
          </cell>
          <cell r="I9797">
            <v>-9.4259499999999996E-2</v>
          </cell>
          <cell r="J9797">
            <v>-3.8570199999999999E-2</v>
          </cell>
          <cell r="K9797">
            <v>0</v>
          </cell>
          <cell r="L9797">
            <v>3.8570199999999999E-2</v>
          </cell>
          <cell r="M9797">
            <v>9.4259499999999996E-2</v>
          </cell>
          <cell r="N9797">
            <v>9.4259499999999996E-2</v>
          </cell>
          <cell r="O9797">
            <v>5070</v>
          </cell>
        </row>
        <row r="9798">
          <cell r="A9798" t="str">
            <v>Residential</v>
          </cell>
          <cell r="B9798">
            <v>5</v>
          </cell>
          <cell r="C9798" t="str">
            <v>R</v>
          </cell>
          <cell r="D9798" t="str">
            <v>All</v>
          </cell>
          <cell r="E9798" t="str">
            <v>Enrollment Date Quintile: Earliest</v>
          </cell>
          <cell r="F9798">
            <v>70.283199999999994</v>
          </cell>
          <cell r="G9798">
            <v>0.71964740000000005</v>
          </cell>
          <cell r="H9798">
            <v>0.68510649999999995</v>
          </cell>
          <cell r="I9798">
            <v>-9.4802499999999998E-2</v>
          </cell>
          <cell r="J9798">
            <v>-3.8792399999999998E-2</v>
          </cell>
          <cell r="K9798">
            <v>0</v>
          </cell>
          <cell r="L9798">
            <v>3.8792399999999998E-2</v>
          </cell>
          <cell r="M9798">
            <v>9.4802499999999998E-2</v>
          </cell>
          <cell r="N9798">
            <v>9.4802499999999998E-2</v>
          </cell>
          <cell r="O9798">
            <v>5070</v>
          </cell>
        </row>
        <row r="9799">
          <cell r="A9799" t="str">
            <v>Residential</v>
          </cell>
          <cell r="B9799">
            <v>6</v>
          </cell>
          <cell r="C9799" t="str">
            <v>R</v>
          </cell>
          <cell r="D9799" t="str">
            <v>All</v>
          </cell>
          <cell r="E9799" t="str">
            <v>Enrollment Date Quintile: Earliest</v>
          </cell>
          <cell r="F9799">
            <v>69.066400000000002</v>
          </cell>
          <cell r="G9799">
            <v>0.77237160000000005</v>
          </cell>
          <cell r="H9799">
            <v>0.74292219999999998</v>
          </cell>
          <cell r="I9799">
            <v>-9.4880599999999995E-2</v>
          </cell>
          <cell r="J9799">
            <v>-3.8824400000000002E-2</v>
          </cell>
          <cell r="K9799">
            <v>0</v>
          </cell>
          <cell r="L9799">
            <v>3.8824400000000002E-2</v>
          </cell>
          <cell r="M9799">
            <v>9.4880599999999995E-2</v>
          </cell>
          <cell r="N9799">
            <v>9.4880599999999995E-2</v>
          </cell>
          <cell r="O9799">
            <v>5070</v>
          </cell>
        </row>
        <row r="9800">
          <cell r="A9800" t="str">
            <v>Residential</v>
          </cell>
          <cell r="B9800">
            <v>7</v>
          </cell>
          <cell r="C9800" t="str">
            <v>R</v>
          </cell>
          <cell r="D9800" t="str">
            <v>All</v>
          </cell>
          <cell r="E9800" t="str">
            <v>Enrollment Date Quintile: Earliest</v>
          </cell>
          <cell r="F9800">
            <v>68.283199999999994</v>
          </cell>
          <cell r="G9800">
            <v>0.95664640000000001</v>
          </cell>
          <cell r="H9800">
            <v>0.96314029999999995</v>
          </cell>
          <cell r="I9800">
            <v>-9.5320199999999994E-2</v>
          </cell>
          <cell r="J9800">
            <v>-3.9004299999999999E-2</v>
          </cell>
          <cell r="K9800">
            <v>0</v>
          </cell>
          <cell r="L9800">
            <v>3.9004299999999999E-2</v>
          </cell>
          <cell r="M9800">
            <v>9.5320199999999994E-2</v>
          </cell>
          <cell r="N9800">
            <v>9.5320199999999994E-2</v>
          </cell>
          <cell r="O9800">
            <v>5070</v>
          </cell>
        </row>
        <row r="9801">
          <cell r="A9801" t="str">
            <v>Residential</v>
          </cell>
          <cell r="B9801">
            <v>8</v>
          </cell>
          <cell r="C9801" t="str">
            <v>R</v>
          </cell>
          <cell r="D9801" t="str">
            <v>All</v>
          </cell>
          <cell r="E9801" t="str">
            <v>Enrollment Date Quintile: Earliest</v>
          </cell>
          <cell r="F9801">
            <v>69.433599999999998</v>
          </cell>
          <cell r="G9801">
            <v>0.95122530000000005</v>
          </cell>
          <cell r="H9801">
            <v>0.96818709999999997</v>
          </cell>
          <cell r="I9801">
            <v>-9.5441600000000001E-2</v>
          </cell>
          <cell r="J9801">
            <v>-3.9053900000000003E-2</v>
          </cell>
          <cell r="K9801">
            <v>0</v>
          </cell>
          <cell r="L9801">
            <v>3.9053900000000003E-2</v>
          </cell>
          <cell r="M9801">
            <v>9.5441600000000001E-2</v>
          </cell>
          <cell r="N9801">
            <v>9.5441600000000001E-2</v>
          </cell>
          <cell r="O9801">
            <v>5070</v>
          </cell>
        </row>
        <row r="9802">
          <cell r="A9802" t="str">
            <v>Residential</v>
          </cell>
          <cell r="B9802">
            <v>9</v>
          </cell>
          <cell r="C9802" t="str">
            <v>R</v>
          </cell>
          <cell r="D9802" t="str">
            <v>All</v>
          </cell>
          <cell r="E9802" t="str">
            <v>Enrollment Date Quintile: Earliest</v>
          </cell>
          <cell r="F9802">
            <v>73.017499999999998</v>
          </cell>
          <cell r="G9802">
            <v>0.87932259999999995</v>
          </cell>
          <cell r="H9802">
            <v>0.88467989999999996</v>
          </cell>
          <cell r="I9802">
            <v>-9.5928299999999994E-2</v>
          </cell>
          <cell r="J9802">
            <v>-3.9253099999999999E-2</v>
          </cell>
          <cell r="K9802">
            <v>0</v>
          </cell>
          <cell r="L9802">
            <v>3.9253099999999999E-2</v>
          </cell>
          <cell r="M9802">
            <v>9.5928299999999994E-2</v>
          </cell>
          <cell r="N9802">
            <v>9.5928299999999994E-2</v>
          </cell>
          <cell r="O9802">
            <v>5070</v>
          </cell>
        </row>
        <row r="9803">
          <cell r="A9803" t="str">
            <v>Residential</v>
          </cell>
          <cell r="B9803">
            <v>10</v>
          </cell>
          <cell r="C9803" t="str">
            <v>R</v>
          </cell>
          <cell r="D9803" t="str">
            <v>All</v>
          </cell>
          <cell r="E9803" t="str">
            <v>Enrollment Date Quintile: Earliest</v>
          </cell>
          <cell r="F9803">
            <v>77.734300000000005</v>
          </cell>
          <cell r="G9803">
            <v>0.91267120000000002</v>
          </cell>
          <cell r="H9803">
            <v>0.95708749999999998</v>
          </cell>
          <cell r="I9803">
            <v>-9.6052299999999993E-2</v>
          </cell>
          <cell r="J9803">
            <v>-3.93038E-2</v>
          </cell>
          <cell r="K9803">
            <v>0</v>
          </cell>
          <cell r="L9803">
            <v>3.93038E-2</v>
          </cell>
          <cell r="M9803">
            <v>9.6052299999999993E-2</v>
          </cell>
          <cell r="N9803">
            <v>9.6052299999999993E-2</v>
          </cell>
          <cell r="O9803">
            <v>5070</v>
          </cell>
        </row>
        <row r="9804">
          <cell r="A9804" t="str">
            <v>Residential</v>
          </cell>
          <cell r="B9804">
            <v>11</v>
          </cell>
          <cell r="C9804" t="str">
            <v>R</v>
          </cell>
          <cell r="D9804" t="str">
            <v>All</v>
          </cell>
          <cell r="E9804" t="str">
            <v>Enrollment Date Quintile: Earliest</v>
          </cell>
          <cell r="F9804">
            <v>82.5839</v>
          </cell>
          <cell r="G9804">
            <v>1.0063519999999999</v>
          </cell>
          <cell r="H9804">
            <v>1.055064</v>
          </cell>
          <cell r="I9804">
            <v>-9.6288399999999996E-2</v>
          </cell>
          <cell r="J9804">
            <v>-3.9400499999999998E-2</v>
          </cell>
          <cell r="K9804">
            <v>0</v>
          </cell>
          <cell r="L9804">
            <v>3.9400499999999998E-2</v>
          </cell>
          <cell r="M9804">
            <v>9.6288399999999996E-2</v>
          </cell>
          <cell r="N9804">
            <v>9.6288399999999996E-2</v>
          </cell>
          <cell r="O9804">
            <v>5070</v>
          </cell>
        </row>
        <row r="9805">
          <cell r="A9805" t="str">
            <v>Residential</v>
          </cell>
          <cell r="B9805">
            <v>12</v>
          </cell>
          <cell r="C9805" t="str">
            <v>R</v>
          </cell>
          <cell r="D9805" t="str">
            <v>All</v>
          </cell>
          <cell r="E9805" t="str">
            <v>Enrollment Date Quintile: Earliest</v>
          </cell>
          <cell r="F9805">
            <v>86.650400000000005</v>
          </cell>
          <cell r="G9805">
            <v>1.1903859999999999</v>
          </cell>
          <cell r="H9805">
            <v>1.251355</v>
          </cell>
          <cell r="I9805">
            <v>-9.7194000000000003E-2</v>
          </cell>
          <cell r="J9805">
            <v>-3.9771000000000001E-2</v>
          </cell>
          <cell r="K9805">
            <v>0</v>
          </cell>
          <cell r="L9805">
            <v>3.9771000000000001E-2</v>
          </cell>
          <cell r="M9805">
            <v>9.7194000000000003E-2</v>
          </cell>
          <cell r="N9805">
            <v>9.7194000000000003E-2</v>
          </cell>
          <cell r="O9805">
            <v>5070</v>
          </cell>
        </row>
        <row r="9806">
          <cell r="A9806" t="str">
            <v>Residential</v>
          </cell>
          <cell r="B9806">
            <v>13</v>
          </cell>
          <cell r="C9806" t="str">
            <v>R</v>
          </cell>
          <cell r="D9806" t="str">
            <v>All</v>
          </cell>
          <cell r="E9806" t="str">
            <v>Enrollment Date Quintile: Earliest</v>
          </cell>
          <cell r="F9806">
            <v>89.933599999999998</v>
          </cell>
          <cell r="G9806">
            <v>1.4326410000000001</v>
          </cell>
          <cell r="H9806">
            <v>1.4227620000000001</v>
          </cell>
          <cell r="I9806">
            <v>-9.75824E-2</v>
          </cell>
          <cell r="J9806">
            <v>-3.9929899999999997E-2</v>
          </cell>
          <cell r="K9806">
            <v>0</v>
          </cell>
          <cell r="L9806">
            <v>3.9929899999999997E-2</v>
          </cell>
          <cell r="M9806">
            <v>9.75824E-2</v>
          </cell>
          <cell r="N9806">
            <v>9.75824E-2</v>
          </cell>
          <cell r="O9806">
            <v>5070</v>
          </cell>
        </row>
        <row r="9807">
          <cell r="A9807" t="str">
            <v>Residential</v>
          </cell>
          <cell r="B9807">
            <v>14</v>
          </cell>
          <cell r="C9807" t="str">
            <v>R</v>
          </cell>
          <cell r="D9807" t="str">
            <v>All</v>
          </cell>
          <cell r="E9807" t="str">
            <v>Enrollment Date Quintile: Earliest</v>
          </cell>
          <cell r="F9807">
            <v>92.716800000000006</v>
          </cell>
          <cell r="G9807">
            <v>1.6869449999999999</v>
          </cell>
          <cell r="H9807">
            <v>1.6536709999999999</v>
          </cell>
          <cell r="I9807">
            <v>-9.9127599999999996E-2</v>
          </cell>
          <cell r="J9807">
            <v>-4.05622E-2</v>
          </cell>
          <cell r="K9807">
            <v>0</v>
          </cell>
          <cell r="L9807">
            <v>4.05622E-2</v>
          </cell>
          <cell r="M9807">
            <v>9.9127599999999996E-2</v>
          </cell>
          <cell r="N9807">
            <v>9.9127599999999996E-2</v>
          </cell>
          <cell r="O9807">
            <v>5070</v>
          </cell>
        </row>
        <row r="9808">
          <cell r="A9808" t="str">
            <v>Residential</v>
          </cell>
          <cell r="B9808">
            <v>15</v>
          </cell>
          <cell r="C9808" t="str">
            <v>R</v>
          </cell>
          <cell r="D9808" t="str">
            <v>All</v>
          </cell>
          <cell r="E9808" t="str">
            <v>Enrollment Date Quintile: Earliest</v>
          </cell>
          <cell r="F9808">
            <v>95</v>
          </cell>
          <cell r="G9808">
            <v>1.9831220000000001</v>
          </cell>
          <cell r="H9808">
            <v>1.916596</v>
          </cell>
          <cell r="I9808">
            <v>-0.102037</v>
          </cell>
          <cell r="J9808">
            <v>-4.1752699999999997E-2</v>
          </cell>
          <cell r="K9808">
            <v>0</v>
          </cell>
          <cell r="L9808">
            <v>4.1752699999999997E-2</v>
          </cell>
          <cell r="M9808">
            <v>0.102037</v>
          </cell>
          <cell r="N9808">
            <v>0.102037</v>
          </cell>
          <cell r="O9808">
            <v>5070</v>
          </cell>
        </row>
        <row r="9809">
          <cell r="A9809" t="str">
            <v>Residential</v>
          </cell>
          <cell r="B9809">
            <v>16</v>
          </cell>
          <cell r="C9809" t="str">
            <v>R</v>
          </cell>
          <cell r="D9809" t="str">
            <v>All</v>
          </cell>
          <cell r="E9809" t="str">
            <v>Enrollment Date Quintile: Earliest</v>
          </cell>
          <cell r="F9809">
            <v>96.849599999999995</v>
          </cell>
          <cell r="G9809">
            <v>2.3704190000000001</v>
          </cell>
          <cell r="H9809">
            <v>2.2095739999999999</v>
          </cell>
          <cell r="I9809">
            <v>-9.9218200000000006E-2</v>
          </cell>
          <cell r="J9809">
            <v>-4.0599299999999998E-2</v>
          </cell>
          <cell r="K9809">
            <v>0</v>
          </cell>
          <cell r="L9809">
            <v>4.0599299999999998E-2</v>
          </cell>
          <cell r="M9809">
            <v>9.9218200000000006E-2</v>
          </cell>
          <cell r="N9809">
            <v>9.9218200000000006E-2</v>
          </cell>
          <cell r="O9809">
            <v>5070</v>
          </cell>
        </row>
        <row r="9810">
          <cell r="A9810" t="str">
            <v>Residential</v>
          </cell>
          <cell r="B9810">
            <v>17</v>
          </cell>
          <cell r="C9810" t="str">
            <v>R</v>
          </cell>
          <cell r="D9810" t="str">
            <v>All</v>
          </cell>
          <cell r="E9810" t="str">
            <v>Enrollment Date Quintile: Earliest</v>
          </cell>
          <cell r="F9810">
            <v>97.699299999999994</v>
          </cell>
          <cell r="G9810">
            <v>2.7226129999999999</v>
          </cell>
          <cell r="H9810">
            <v>2.3465530000000001</v>
          </cell>
          <cell r="I9810">
            <v>-0.1015725</v>
          </cell>
          <cell r="J9810">
            <v>-4.1562700000000001E-2</v>
          </cell>
          <cell r="K9810">
            <v>0</v>
          </cell>
          <cell r="L9810">
            <v>4.1562700000000001E-2</v>
          </cell>
          <cell r="M9810">
            <v>0.1015725</v>
          </cell>
          <cell r="N9810">
            <v>0.1015725</v>
          </cell>
          <cell r="O9810">
            <v>5070</v>
          </cell>
        </row>
        <row r="9811">
          <cell r="A9811" t="str">
            <v>Residential</v>
          </cell>
          <cell r="B9811">
            <v>18</v>
          </cell>
          <cell r="C9811" t="str">
            <v>R</v>
          </cell>
          <cell r="D9811" t="str">
            <v>All</v>
          </cell>
          <cell r="E9811" t="str">
            <v>Enrollment Date Quintile: Earliest</v>
          </cell>
          <cell r="F9811">
            <v>97.9161</v>
          </cell>
          <cell r="G9811">
            <v>2.9268429999999999</v>
          </cell>
          <cell r="H9811">
            <v>2.5731280000000001</v>
          </cell>
          <cell r="I9811">
            <v>-0.10741970000000001</v>
          </cell>
          <cell r="J9811">
            <v>-4.3955300000000003E-2</v>
          </cell>
          <cell r="K9811">
            <v>0</v>
          </cell>
          <cell r="L9811">
            <v>4.3955300000000003E-2</v>
          </cell>
          <cell r="M9811">
            <v>0.10741970000000001</v>
          </cell>
          <cell r="N9811">
            <v>0.10741970000000001</v>
          </cell>
          <cell r="O9811">
            <v>5070</v>
          </cell>
        </row>
        <row r="9812">
          <cell r="A9812" t="str">
            <v>Residential</v>
          </cell>
          <cell r="B9812">
            <v>19</v>
          </cell>
          <cell r="C9812" t="str">
            <v>R</v>
          </cell>
          <cell r="D9812" t="str">
            <v>All</v>
          </cell>
          <cell r="E9812" t="str">
            <v>Enrollment Date Quintile: Earliest</v>
          </cell>
          <cell r="F9812">
            <v>95.632900000000006</v>
          </cell>
          <cell r="G9812">
            <v>2.8628309999999999</v>
          </cell>
          <cell r="H9812">
            <v>2.6878190000000002</v>
          </cell>
          <cell r="I9812">
            <v>-0.1032849</v>
          </cell>
          <cell r="J9812">
            <v>-4.2263299999999997E-2</v>
          </cell>
          <cell r="K9812">
            <v>0</v>
          </cell>
          <cell r="L9812">
            <v>4.2263299999999997E-2</v>
          </cell>
          <cell r="M9812">
            <v>0.1032849</v>
          </cell>
          <cell r="N9812">
            <v>0.1032849</v>
          </cell>
          <cell r="O9812">
            <v>5070</v>
          </cell>
        </row>
        <row r="9813">
          <cell r="A9813" t="str">
            <v>Residential</v>
          </cell>
          <cell r="B9813">
            <v>20</v>
          </cell>
          <cell r="C9813" t="str">
            <v>R</v>
          </cell>
          <cell r="D9813" t="str">
            <v>All</v>
          </cell>
          <cell r="E9813" t="str">
            <v>Enrollment Date Quintile: Earliest</v>
          </cell>
          <cell r="F9813">
            <v>93.199299999999994</v>
          </cell>
          <cell r="G9813">
            <v>2.711309</v>
          </cell>
          <cell r="H9813">
            <v>3.149915</v>
          </cell>
          <cell r="I9813">
            <v>-0.1072714</v>
          </cell>
          <cell r="J9813">
            <v>-4.3894599999999999E-2</v>
          </cell>
          <cell r="K9813">
            <v>0</v>
          </cell>
          <cell r="L9813">
            <v>4.3894599999999999E-2</v>
          </cell>
          <cell r="M9813">
            <v>0.1072714</v>
          </cell>
          <cell r="N9813">
            <v>0.1072714</v>
          </cell>
          <cell r="O9813">
            <v>5070</v>
          </cell>
        </row>
        <row r="9814">
          <cell r="A9814" t="str">
            <v>Residential</v>
          </cell>
          <cell r="B9814">
            <v>21</v>
          </cell>
          <cell r="C9814" t="str">
            <v>R</v>
          </cell>
          <cell r="D9814" t="str">
            <v>All</v>
          </cell>
          <cell r="E9814" t="str">
            <v>Enrollment Date Quintile: Earliest</v>
          </cell>
          <cell r="F9814">
            <v>89.632900000000006</v>
          </cell>
          <cell r="G9814">
            <v>2.5348069999999998</v>
          </cell>
          <cell r="H9814">
            <v>2.890908</v>
          </cell>
          <cell r="I9814">
            <v>-0.10106569999999999</v>
          </cell>
          <cell r="J9814">
            <v>-4.1355299999999998E-2</v>
          </cell>
          <cell r="K9814">
            <v>0</v>
          </cell>
          <cell r="L9814">
            <v>4.1355299999999998E-2</v>
          </cell>
          <cell r="M9814">
            <v>0.10106569999999999</v>
          </cell>
          <cell r="N9814">
            <v>0.10106569999999999</v>
          </cell>
          <cell r="O9814">
            <v>5070</v>
          </cell>
        </row>
        <row r="9815">
          <cell r="A9815" t="str">
            <v>Residential</v>
          </cell>
          <cell r="B9815">
            <v>22</v>
          </cell>
          <cell r="C9815" t="str">
            <v>R</v>
          </cell>
          <cell r="D9815" t="str">
            <v>All</v>
          </cell>
          <cell r="E9815" t="str">
            <v>Enrollment Date Quintile: Earliest</v>
          </cell>
          <cell r="F9815">
            <v>86.632900000000006</v>
          </cell>
          <cell r="G9815">
            <v>2.1861190000000001</v>
          </cell>
          <cell r="H9815">
            <v>2.5036900000000002</v>
          </cell>
          <cell r="I9815">
            <v>-0.10297389999999999</v>
          </cell>
          <cell r="J9815">
            <v>-4.2136100000000003E-2</v>
          </cell>
          <cell r="K9815">
            <v>0</v>
          </cell>
          <cell r="L9815">
            <v>4.2136100000000003E-2</v>
          </cell>
          <cell r="M9815">
            <v>0.10297389999999999</v>
          </cell>
          <cell r="N9815">
            <v>0.10297389999999999</v>
          </cell>
          <cell r="O9815">
            <v>5070</v>
          </cell>
        </row>
        <row r="9816">
          <cell r="A9816" t="str">
            <v>Residential</v>
          </cell>
          <cell r="B9816">
            <v>23</v>
          </cell>
          <cell r="C9816" t="str">
            <v>R</v>
          </cell>
          <cell r="D9816" t="str">
            <v>All</v>
          </cell>
          <cell r="E9816" t="str">
            <v>Enrollment Date Quintile: Earliest</v>
          </cell>
          <cell r="F9816">
            <v>83.632900000000006</v>
          </cell>
          <cell r="G9816">
            <v>1.7245159999999999</v>
          </cell>
          <cell r="H9816">
            <v>1.9974590000000001</v>
          </cell>
          <cell r="I9816">
            <v>-0.1017729</v>
          </cell>
          <cell r="J9816">
            <v>-4.16447E-2</v>
          </cell>
          <cell r="K9816">
            <v>0</v>
          </cell>
          <cell r="L9816">
            <v>4.16447E-2</v>
          </cell>
          <cell r="M9816">
            <v>0.1017729</v>
          </cell>
          <cell r="N9816">
            <v>0.1017729</v>
          </cell>
          <cell r="O9816">
            <v>5070</v>
          </cell>
        </row>
        <row r="9817">
          <cell r="A9817" t="str">
            <v>Residential</v>
          </cell>
          <cell r="B9817">
            <v>24</v>
          </cell>
          <cell r="C9817" t="str">
            <v>R</v>
          </cell>
          <cell r="D9817" t="str">
            <v>All</v>
          </cell>
          <cell r="E9817" t="str">
            <v>Enrollment Date Quintile: Earliest</v>
          </cell>
          <cell r="F9817">
            <v>81.132900000000006</v>
          </cell>
          <cell r="G9817">
            <v>1.2840020000000001</v>
          </cell>
          <cell r="H9817">
            <v>1.40676</v>
          </cell>
          <cell r="I9817">
            <v>-9.8297700000000002E-2</v>
          </cell>
          <cell r="J9817">
            <v>-4.0222599999999997E-2</v>
          </cell>
          <cell r="K9817">
            <v>0</v>
          </cell>
          <cell r="L9817">
            <v>4.0222599999999997E-2</v>
          </cell>
          <cell r="M9817">
            <v>9.8297700000000002E-2</v>
          </cell>
          <cell r="N9817">
            <v>9.8297700000000002E-2</v>
          </cell>
          <cell r="O9817">
            <v>5070</v>
          </cell>
        </row>
        <row r="9818">
          <cell r="A9818" t="str">
            <v>Residential</v>
          </cell>
          <cell r="B9818">
            <v>1</v>
          </cell>
          <cell r="C9818" t="str">
            <v>R</v>
          </cell>
          <cell r="D9818" t="str">
            <v>All</v>
          </cell>
          <cell r="E9818" t="str">
            <v>Enrollment Date Quintile: Latest</v>
          </cell>
          <cell r="F9818">
            <v>76.929699999999997</v>
          </cell>
          <cell r="G9818">
            <v>0.94146430000000003</v>
          </cell>
          <cell r="H9818">
            <v>0.88740730000000001</v>
          </cell>
          <cell r="I9818">
            <v>-8.1737799999999999E-2</v>
          </cell>
          <cell r="J9818">
            <v>-3.3446400000000001E-2</v>
          </cell>
          <cell r="K9818">
            <v>0</v>
          </cell>
          <cell r="L9818">
            <v>3.3446400000000001E-2</v>
          </cell>
          <cell r="M9818">
            <v>8.1737799999999999E-2</v>
          </cell>
          <cell r="N9818">
            <v>8.1737799999999999E-2</v>
          </cell>
          <cell r="O9818">
            <v>6954</v>
          </cell>
        </row>
        <row r="9819">
          <cell r="A9819" t="str">
            <v>Residential</v>
          </cell>
          <cell r="B9819">
            <v>2</v>
          </cell>
          <cell r="C9819" t="str">
            <v>R</v>
          </cell>
          <cell r="D9819" t="str">
            <v>All</v>
          </cell>
          <cell r="E9819" t="str">
            <v>Enrollment Date Quintile: Latest</v>
          </cell>
          <cell r="F9819">
            <v>76.415599999999998</v>
          </cell>
          <cell r="G9819">
            <v>0.85274550000000005</v>
          </cell>
          <cell r="H9819">
            <v>0.76465910000000004</v>
          </cell>
          <cell r="I9819">
            <v>-8.1272899999999995E-2</v>
          </cell>
          <cell r="J9819">
            <v>-3.32562E-2</v>
          </cell>
          <cell r="K9819">
            <v>0</v>
          </cell>
          <cell r="L9819">
            <v>3.32562E-2</v>
          </cell>
          <cell r="M9819">
            <v>8.1272899999999995E-2</v>
          </cell>
          <cell r="N9819">
            <v>8.1272899999999995E-2</v>
          </cell>
          <cell r="O9819">
            <v>6954</v>
          </cell>
        </row>
        <row r="9820">
          <cell r="A9820" t="str">
            <v>Residential</v>
          </cell>
          <cell r="B9820">
            <v>3</v>
          </cell>
          <cell r="C9820" t="str">
            <v>R</v>
          </cell>
          <cell r="D9820" t="str">
            <v>All</v>
          </cell>
          <cell r="E9820" t="str">
            <v>Enrollment Date Quintile: Latest</v>
          </cell>
          <cell r="F9820">
            <v>73.464799999999997</v>
          </cell>
          <cell r="G9820">
            <v>0.74374750000000001</v>
          </cell>
          <cell r="H9820">
            <v>0.68463589999999996</v>
          </cell>
          <cell r="I9820">
            <v>-8.0639600000000006E-2</v>
          </cell>
          <cell r="J9820">
            <v>-3.2997100000000001E-2</v>
          </cell>
          <cell r="K9820">
            <v>0</v>
          </cell>
          <cell r="L9820">
            <v>3.2997100000000001E-2</v>
          </cell>
          <cell r="M9820">
            <v>8.0639600000000006E-2</v>
          </cell>
          <cell r="N9820">
            <v>8.0639600000000006E-2</v>
          </cell>
          <cell r="O9820">
            <v>6954</v>
          </cell>
        </row>
        <row r="9821">
          <cell r="A9821" t="str">
            <v>Residential</v>
          </cell>
          <cell r="B9821">
            <v>4</v>
          </cell>
          <cell r="C9821" t="str">
            <v>R</v>
          </cell>
          <cell r="D9821" t="str">
            <v>All</v>
          </cell>
          <cell r="E9821" t="str">
            <v>Enrollment Date Quintile: Latest</v>
          </cell>
          <cell r="F9821">
            <v>71.978899999999996</v>
          </cell>
          <cell r="G9821">
            <v>0.69110720000000003</v>
          </cell>
          <cell r="H9821">
            <v>0.66630160000000005</v>
          </cell>
          <cell r="I9821">
            <v>-8.0683199999999997E-2</v>
          </cell>
          <cell r="J9821">
            <v>-3.30149E-2</v>
          </cell>
          <cell r="K9821">
            <v>0</v>
          </cell>
          <cell r="L9821">
            <v>3.30149E-2</v>
          </cell>
          <cell r="M9821">
            <v>8.0683199999999997E-2</v>
          </cell>
          <cell r="N9821">
            <v>8.0683199999999997E-2</v>
          </cell>
          <cell r="O9821">
            <v>6954</v>
          </cell>
        </row>
        <row r="9822">
          <cell r="A9822" t="str">
            <v>Residential</v>
          </cell>
          <cell r="B9822">
            <v>5</v>
          </cell>
          <cell r="C9822" t="str">
            <v>R</v>
          </cell>
          <cell r="D9822" t="str">
            <v>All</v>
          </cell>
          <cell r="E9822" t="str">
            <v>Enrollment Date Quintile: Latest</v>
          </cell>
          <cell r="F9822">
            <v>70.471900000000005</v>
          </cell>
          <cell r="G9822">
            <v>0.67838929999999997</v>
          </cell>
          <cell r="H9822">
            <v>0.65637440000000002</v>
          </cell>
          <cell r="I9822">
            <v>-8.0467499999999997E-2</v>
          </cell>
          <cell r="J9822">
            <v>-3.29266E-2</v>
          </cell>
          <cell r="K9822">
            <v>0</v>
          </cell>
          <cell r="L9822">
            <v>3.29266E-2</v>
          </cell>
          <cell r="M9822">
            <v>8.0467499999999997E-2</v>
          </cell>
          <cell r="N9822">
            <v>8.0467499999999997E-2</v>
          </cell>
          <cell r="O9822">
            <v>6954</v>
          </cell>
        </row>
        <row r="9823">
          <cell r="A9823" t="str">
            <v>Residential</v>
          </cell>
          <cell r="B9823">
            <v>6</v>
          </cell>
          <cell r="C9823" t="str">
            <v>R</v>
          </cell>
          <cell r="D9823" t="str">
            <v>All</v>
          </cell>
          <cell r="E9823" t="str">
            <v>Enrollment Date Quintile: Latest</v>
          </cell>
          <cell r="F9823">
            <v>69.471900000000005</v>
          </cell>
          <cell r="G9823">
            <v>0.72919179999999995</v>
          </cell>
          <cell r="H9823">
            <v>0.73184439999999995</v>
          </cell>
          <cell r="I9823">
            <v>-8.0399100000000001E-2</v>
          </cell>
          <cell r="J9823">
            <v>-3.2898700000000003E-2</v>
          </cell>
          <cell r="K9823">
            <v>0</v>
          </cell>
          <cell r="L9823">
            <v>3.2898700000000003E-2</v>
          </cell>
          <cell r="M9823">
            <v>8.0399100000000001E-2</v>
          </cell>
          <cell r="N9823">
            <v>8.0399100000000001E-2</v>
          </cell>
          <cell r="O9823">
            <v>6954</v>
          </cell>
        </row>
        <row r="9824">
          <cell r="A9824" t="str">
            <v>Residential</v>
          </cell>
          <cell r="B9824">
            <v>7</v>
          </cell>
          <cell r="C9824" t="str">
            <v>R</v>
          </cell>
          <cell r="D9824" t="str">
            <v>All</v>
          </cell>
          <cell r="E9824" t="str">
            <v>Enrollment Date Quintile: Latest</v>
          </cell>
          <cell r="F9824">
            <v>68.457800000000006</v>
          </cell>
          <cell r="G9824">
            <v>0.89662109999999995</v>
          </cell>
          <cell r="H9824">
            <v>0.85978169999999998</v>
          </cell>
          <cell r="I9824">
            <v>-8.0710100000000007E-2</v>
          </cell>
          <cell r="J9824">
            <v>-3.3025899999999997E-2</v>
          </cell>
          <cell r="K9824">
            <v>0</v>
          </cell>
          <cell r="L9824">
            <v>3.3025899999999997E-2</v>
          </cell>
          <cell r="M9824">
            <v>8.0710100000000007E-2</v>
          </cell>
          <cell r="N9824">
            <v>8.0710100000000007E-2</v>
          </cell>
          <cell r="O9824">
            <v>6954</v>
          </cell>
        </row>
        <row r="9825">
          <cell r="A9825" t="str">
            <v>Residential</v>
          </cell>
          <cell r="B9825">
            <v>8</v>
          </cell>
          <cell r="C9825" t="str">
            <v>R</v>
          </cell>
          <cell r="D9825" t="str">
            <v>All</v>
          </cell>
          <cell r="E9825" t="str">
            <v>Enrollment Date Quintile: Latest</v>
          </cell>
          <cell r="F9825">
            <v>68.950800000000001</v>
          </cell>
          <cell r="G9825">
            <v>0.9502254</v>
          </cell>
          <cell r="H9825">
            <v>0.86257640000000002</v>
          </cell>
          <cell r="I9825">
            <v>-8.1171900000000005E-2</v>
          </cell>
          <cell r="J9825">
            <v>-3.3214899999999999E-2</v>
          </cell>
          <cell r="K9825">
            <v>0</v>
          </cell>
          <cell r="L9825">
            <v>3.3214899999999999E-2</v>
          </cell>
          <cell r="M9825">
            <v>8.1171900000000005E-2</v>
          </cell>
          <cell r="N9825">
            <v>8.1171900000000005E-2</v>
          </cell>
          <cell r="O9825">
            <v>6954</v>
          </cell>
        </row>
        <row r="9826">
          <cell r="A9826" t="str">
            <v>Residential</v>
          </cell>
          <cell r="B9826">
            <v>9</v>
          </cell>
          <cell r="C9826" t="str">
            <v>R</v>
          </cell>
          <cell r="D9826" t="str">
            <v>All</v>
          </cell>
          <cell r="E9826" t="str">
            <v>Enrollment Date Quintile: Latest</v>
          </cell>
          <cell r="F9826">
            <v>71.471900000000005</v>
          </cell>
          <cell r="G9826">
            <v>0.97991189999999995</v>
          </cell>
          <cell r="H9826">
            <v>0.92689600000000005</v>
          </cell>
          <cell r="I9826">
            <v>-8.1768499999999994E-2</v>
          </cell>
          <cell r="J9826">
            <v>-3.3459000000000003E-2</v>
          </cell>
          <cell r="K9826">
            <v>0</v>
          </cell>
          <cell r="L9826">
            <v>3.3459000000000003E-2</v>
          </cell>
          <cell r="M9826">
            <v>8.1768499999999994E-2</v>
          </cell>
          <cell r="N9826">
            <v>8.1768499999999994E-2</v>
          </cell>
          <cell r="O9826">
            <v>6954</v>
          </cell>
        </row>
        <row r="9827">
          <cell r="A9827" t="str">
            <v>Residential</v>
          </cell>
          <cell r="B9827">
            <v>10</v>
          </cell>
          <cell r="C9827" t="str">
            <v>R</v>
          </cell>
          <cell r="D9827" t="str">
            <v>All</v>
          </cell>
          <cell r="E9827" t="str">
            <v>Enrollment Date Quintile: Latest</v>
          </cell>
          <cell r="F9827">
            <v>75.985900000000001</v>
          </cell>
          <cell r="G9827">
            <v>1.0219959999999999</v>
          </cell>
          <cell r="H9827">
            <v>0.98530830000000003</v>
          </cell>
          <cell r="I9827">
            <v>-8.2905499999999993E-2</v>
          </cell>
          <cell r="J9827">
            <v>-3.3924299999999998E-2</v>
          </cell>
          <cell r="K9827">
            <v>0</v>
          </cell>
          <cell r="L9827">
            <v>3.3924299999999998E-2</v>
          </cell>
          <cell r="M9827">
            <v>8.2905499999999993E-2</v>
          </cell>
          <cell r="N9827">
            <v>8.2905499999999993E-2</v>
          </cell>
          <cell r="O9827">
            <v>6954</v>
          </cell>
        </row>
        <row r="9828">
          <cell r="A9828" t="str">
            <v>Residential</v>
          </cell>
          <cell r="B9828">
            <v>11</v>
          </cell>
          <cell r="C9828" t="str">
            <v>R</v>
          </cell>
          <cell r="D9828" t="str">
            <v>All</v>
          </cell>
          <cell r="E9828" t="str">
            <v>Enrollment Date Quintile: Latest</v>
          </cell>
          <cell r="F9828">
            <v>81.443700000000007</v>
          </cell>
          <cell r="G9828">
            <v>1.046421</v>
          </cell>
          <cell r="H9828">
            <v>0.98873180000000005</v>
          </cell>
          <cell r="I9828">
            <v>-8.3160800000000007E-2</v>
          </cell>
          <cell r="J9828">
            <v>-3.4028700000000002E-2</v>
          </cell>
          <cell r="K9828">
            <v>0</v>
          </cell>
          <cell r="L9828">
            <v>3.4028700000000002E-2</v>
          </cell>
          <cell r="M9828">
            <v>8.3160800000000007E-2</v>
          </cell>
          <cell r="N9828">
            <v>8.3160800000000007E-2</v>
          </cell>
          <cell r="O9828">
            <v>6954</v>
          </cell>
        </row>
        <row r="9829">
          <cell r="A9829" t="str">
            <v>Residential</v>
          </cell>
          <cell r="B9829">
            <v>12</v>
          </cell>
          <cell r="C9829" t="str">
            <v>R</v>
          </cell>
          <cell r="D9829" t="str">
            <v>All</v>
          </cell>
          <cell r="E9829" t="str">
            <v>Enrollment Date Quintile: Latest</v>
          </cell>
          <cell r="F9829">
            <v>85.936700000000002</v>
          </cell>
          <cell r="G9829">
            <v>1.1446970000000001</v>
          </cell>
          <cell r="H9829">
            <v>1.123888</v>
          </cell>
          <cell r="I9829">
            <v>-8.3119600000000002E-2</v>
          </cell>
          <cell r="J9829">
            <v>-3.4011899999999998E-2</v>
          </cell>
          <cell r="K9829">
            <v>0</v>
          </cell>
          <cell r="L9829">
            <v>3.4011899999999998E-2</v>
          </cell>
          <cell r="M9829">
            <v>8.3119600000000002E-2</v>
          </cell>
          <cell r="N9829">
            <v>8.3119600000000002E-2</v>
          </cell>
          <cell r="O9829">
            <v>6954</v>
          </cell>
        </row>
        <row r="9830">
          <cell r="A9830" t="str">
            <v>Residential</v>
          </cell>
          <cell r="B9830">
            <v>13</v>
          </cell>
          <cell r="C9830" t="str">
            <v>R</v>
          </cell>
          <cell r="D9830" t="str">
            <v>All</v>
          </cell>
          <cell r="E9830" t="str">
            <v>Enrollment Date Quintile: Latest</v>
          </cell>
          <cell r="F9830">
            <v>89.436700000000002</v>
          </cell>
          <cell r="G9830">
            <v>1.4144890000000001</v>
          </cell>
          <cell r="H9830">
            <v>1.415138</v>
          </cell>
          <cell r="I9830">
            <v>-8.6669999999999997E-2</v>
          </cell>
          <cell r="J9830">
            <v>-3.5464700000000002E-2</v>
          </cell>
          <cell r="K9830">
            <v>0</v>
          </cell>
          <cell r="L9830">
            <v>3.5464700000000002E-2</v>
          </cell>
          <cell r="M9830">
            <v>8.6669999999999997E-2</v>
          </cell>
          <cell r="N9830">
            <v>8.6669999999999997E-2</v>
          </cell>
          <cell r="O9830">
            <v>6954</v>
          </cell>
        </row>
        <row r="9831">
          <cell r="A9831" t="str">
            <v>Residential</v>
          </cell>
          <cell r="B9831">
            <v>14</v>
          </cell>
          <cell r="C9831" t="str">
            <v>R</v>
          </cell>
          <cell r="D9831" t="str">
            <v>All</v>
          </cell>
          <cell r="E9831" t="str">
            <v>Enrollment Date Quintile: Latest</v>
          </cell>
          <cell r="F9831">
            <v>92.464799999999997</v>
          </cell>
          <cell r="G9831">
            <v>1.7244470000000001</v>
          </cell>
          <cell r="H9831">
            <v>1.8256889999999999</v>
          </cell>
          <cell r="I9831">
            <v>-9.6388399999999999E-2</v>
          </cell>
          <cell r="J9831">
            <v>-3.9441400000000001E-2</v>
          </cell>
          <cell r="K9831">
            <v>0</v>
          </cell>
          <cell r="L9831">
            <v>3.9441400000000001E-2</v>
          </cell>
          <cell r="M9831">
            <v>9.6388399999999999E-2</v>
          </cell>
          <cell r="N9831">
            <v>9.6388399999999999E-2</v>
          </cell>
          <cell r="O9831">
            <v>6954</v>
          </cell>
        </row>
        <row r="9832">
          <cell r="A9832" t="str">
            <v>Residential</v>
          </cell>
          <cell r="B9832">
            <v>15</v>
          </cell>
          <cell r="C9832" t="str">
            <v>R</v>
          </cell>
          <cell r="D9832" t="str">
            <v>All</v>
          </cell>
          <cell r="E9832" t="str">
            <v>Enrollment Date Quintile: Latest</v>
          </cell>
          <cell r="F9832">
            <v>94.985900000000001</v>
          </cell>
          <cell r="G9832">
            <v>2.081073</v>
          </cell>
          <cell r="H9832">
            <v>2.05768</v>
          </cell>
          <cell r="I9832">
            <v>-0.1128388</v>
          </cell>
          <cell r="J9832">
            <v>-4.6172699999999997E-2</v>
          </cell>
          <cell r="K9832">
            <v>0</v>
          </cell>
          <cell r="L9832">
            <v>4.6172699999999997E-2</v>
          </cell>
          <cell r="M9832">
            <v>0.1128388</v>
          </cell>
          <cell r="N9832">
            <v>0.1128388</v>
          </cell>
          <cell r="O9832">
            <v>6954</v>
          </cell>
        </row>
        <row r="9833">
          <cell r="A9833" t="str">
            <v>Residential</v>
          </cell>
          <cell r="B9833">
            <v>16</v>
          </cell>
          <cell r="C9833" t="str">
            <v>R</v>
          </cell>
          <cell r="D9833" t="str">
            <v>All</v>
          </cell>
          <cell r="E9833" t="str">
            <v>Enrollment Date Quintile: Latest</v>
          </cell>
          <cell r="F9833">
            <v>97.471900000000005</v>
          </cell>
          <cell r="G9833">
            <v>2.588975</v>
          </cell>
          <cell r="H9833">
            <v>2.1249639999999999</v>
          </cell>
          <cell r="I9833">
            <v>-0.1264132</v>
          </cell>
          <cell r="J9833">
            <v>-5.1727200000000001E-2</v>
          </cell>
          <cell r="K9833">
            <v>0</v>
          </cell>
          <cell r="L9833">
            <v>5.1727200000000001E-2</v>
          </cell>
          <cell r="M9833">
            <v>0.1264132</v>
          </cell>
          <cell r="N9833">
            <v>0.1264132</v>
          </cell>
          <cell r="O9833">
            <v>6954</v>
          </cell>
        </row>
        <row r="9834">
          <cell r="A9834" t="str">
            <v>Residential</v>
          </cell>
          <cell r="B9834">
            <v>17</v>
          </cell>
          <cell r="C9834" t="str">
            <v>R</v>
          </cell>
          <cell r="D9834" t="str">
            <v>All</v>
          </cell>
          <cell r="E9834" t="str">
            <v>Enrollment Date Quintile: Latest</v>
          </cell>
          <cell r="F9834">
            <v>98.957800000000006</v>
          </cell>
          <cell r="G9834">
            <v>2.8781159999999999</v>
          </cell>
          <cell r="H9834">
            <v>2.2322220000000002</v>
          </cell>
          <cell r="I9834">
            <v>-0.1175426</v>
          </cell>
          <cell r="J9834">
            <v>-4.8097500000000001E-2</v>
          </cell>
          <cell r="K9834">
            <v>0</v>
          </cell>
          <cell r="L9834">
            <v>4.8097500000000001E-2</v>
          </cell>
          <cell r="M9834">
            <v>0.1175426</v>
          </cell>
          <cell r="N9834">
            <v>0.1175426</v>
          </cell>
          <cell r="O9834">
            <v>6954</v>
          </cell>
        </row>
        <row r="9835">
          <cell r="A9835" t="str">
            <v>Residential</v>
          </cell>
          <cell r="B9835">
            <v>18</v>
          </cell>
          <cell r="C9835" t="str">
            <v>R</v>
          </cell>
          <cell r="D9835" t="str">
            <v>All</v>
          </cell>
          <cell r="E9835" t="str">
            <v>Enrollment Date Quintile: Latest</v>
          </cell>
          <cell r="F9835">
            <v>98.950800000000001</v>
          </cell>
          <cell r="G9835">
            <v>3.1243509999999999</v>
          </cell>
          <cell r="H9835">
            <v>2.340411</v>
          </cell>
          <cell r="I9835">
            <v>-0.1040059</v>
          </cell>
          <cell r="J9835">
            <v>-4.2558400000000003E-2</v>
          </cell>
          <cell r="K9835">
            <v>0</v>
          </cell>
          <cell r="L9835">
            <v>4.2558400000000003E-2</v>
          </cell>
          <cell r="M9835">
            <v>0.1040059</v>
          </cell>
          <cell r="N9835">
            <v>0.1040059</v>
          </cell>
          <cell r="O9835">
            <v>6954</v>
          </cell>
        </row>
        <row r="9836">
          <cell r="A9836" t="str">
            <v>Residential</v>
          </cell>
          <cell r="B9836">
            <v>19</v>
          </cell>
          <cell r="C9836" t="str">
            <v>R</v>
          </cell>
          <cell r="D9836" t="str">
            <v>All</v>
          </cell>
          <cell r="E9836" t="str">
            <v>Enrollment Date Quintile: Latest</v>
          </cell>
          <cell r="F9836">
            <v>96.471900000000005</v>
          </cell>
          <cell r="G9836">
            <v>2.9913919999999998</v>
          </cell>
          <cell r="H9836">
            <v>2.5138500000000001</v>
          </cell>
          <cell r="I9836">
            <v>-0.1131997</v>
          </cell>
          <cell r="J9836">
            <v>-4.6320399999999998E-2</v>
          </cell>
          <cell r="K9836">
            <v>0</v>
          </cell>
          <cell r="L9836">
            <v>4.6320399999999998E-2</v>
          </cell>
          <cell r="M9836">
            <v>0.1131997</v>
          </cell>
          <cell r="N9836">
            <v>0.1131997</v>
          </cell>
          <cell r="O9836">
            <v>6954</v>
          </cell>
        </row>
        <row r="9837">
          <cell r="A9837" t="str">
            <v>Residential</v>
          </cell>
          <cell r="B9837">
            <v>20</v>
          </cell>
          <cell r="C9837" t="str">
            <v>R</v>
          </cell>
          <cell r="D9837" t="str">
            <v>All</v>
          </cell>
          <cell r="E9837" t="str">
            <v>Enrollment Date Quintile: Latest</v>
          </cell>
          <cell r="F9837">
            <v>94.471900000000005</v>
          </cell>
          <cell r="G9837">
            <v>2.8282910000000001</v>
          </cell>
          <cell r="H9837">
            <v>3.2671420000000002</v>
          </cell>
          <cell r="I9837">
            <v>-0.1028014</v>
          </cell>
          <cell r="J9837">
            <v>-4.2065499999999999E-2</v>
          </cell>
          <cell r="K9837">
            <v>0</v>
          </cell>
          <cell r="L9837">
            <v>4.2065499999999999E-2</v>
          </cell>
          <cell r="M9837">
            <v>0.1028014</v>
          </cell>
          <cell r="N9837">
            <v>0.1028014</v>
          </cell>
          <cell r="O9837">
            <v>6954</v>
          </cell>
        </row>
        <row r="9838">
          <cell r="A9838" t="str">
            <v>Residential</v>
          </cell>
          <cell r="B9838">
            <v>21</v>
          </cell>
          <cell r="C9838" t="str">
            <v>R</v>
          </cell>
          <cell r="D9838" t="str">
            <v>All</v>
          </cell>
          <cell r="E9838" t="str">
            <v>Enrollment Date Quintile: Latest</v>
          </cell>
          <cell r="F9838">
            <v>90.464799999999997</v>
          </cell>
          <cell r="G9838">
            <v>2.4893709999999998</v>
          </cell>
          <cell r="H9838">
            <v>2.914981</v>
          </cell>
          <cell r="I9838">
            <v>-9.1878399999999999E-2</v>
          </cell>
          <cell r="J9838">
            <v>-3.7595900000000002E-2</v>
          </cell>
          <cell r="K9838">
            <v>0</v>
          </cell>
          <cell r="L9838">
            <v>3.7595900000000002E-2</v>
          </cell>
          <cell r="M9838">
            <v>9.1878399999999999E-2</v>
          </cell>
          <cell r="N9838">
            <v>9.1878399999999999E-2</v>
          </cell>
          <cell r="O9838">
            <v>6954</v>
          </cell>
        </row>
        <row r="9839">
          <cell r="A9839" t="str">
            <v>Residential</v>
          </cell>
          <cell r="B9839">
            <v>22</v>
          </cell>
          <cell r="C9839" t="str">
            <v>R</v>
          </cell>
          <cell r="D9839" t="str">
            <v>All</v>
          </cell>
          <cell r="E9839" t="str">
            <v>Enrollment Date Quintile: Latest</v>
          </cell>
          <cell r="F9839">
            <v>87.464799999999997</v>
          </cell>
          <cell r="G9839">
            <v>2.0757780000000001</v>
          </cell>
          <cell r="H9839">
            <v>2.327051</v>
          </cell>
          <cell r="I9839">
            <v>-8.5679900000000003E-2</v>
          </cell>
          <cell r="J9839">
            <v>-3.50595E-2</v>
          </cell>
          <cell r="K9839">
            <v>0</v>
          </cell>
          <cell r="L9839">
            <v>3.50595E-2</v>
          </cell>
          <cell r="M9839">
            <v>8.5679900000000003E-2</v>
          </cell>
          <cell r="N9839">
            <v>8.5679900000000003E-2</v>
          </cell>
          <cell r="O9839">
            <v>6954</v>
          </cell>
        </row>
        <row r="9840">
          <cell r="A9840" t="str">
            <v>Residential</v>
          </cell>
          <cell r="B9840">
            <v>23</v>
          </cell>
          <cell r="C9840" t="str">
            <v>R</v>
          </cell>
          <cell r="D9840" t="str">
            <v>All</v>
          </cell>
          <cell r="E9840" t="str">
            <v>Enrollment Date Quintile: Latest</v>
          </cell>
          <cell r="F9840">
            <v>84.450800000000001</v>
          </cell>
          <cell r="G9840">
            <v>1.612368</v>
          </cell>
          <cell r="H9840">
            <v>1.679335</v>
          </cell>
          <cell r="I9840">
            <v>-8.4236000000000005E-2</v>
          </cell>
          <cell r="J9840">
            <v>-3.4468699999999998E-2</v>
          </cell>
          <cell r="K9840">
            <v>0</v>
          </cell>
          <cell r="L9840">
            <v>3.4468699999999998E-2</v>
          </cell>
          <cell r="M9840">
            <v>8.4236000000000005E-2</v>
          </cell>
          <cell r="N9840">
            <v>8.4236000000000005E-2</v>
          </cell>
          <cell r="O9840">
            <v>6954</v>
          </cell>
        </row>
        <row r="9841">
          <cell r="A9841" t="str">
            <v>Residential</v>
          </cell>
          <cell r="B9841">
            <v>24</v>
          </cell>
          <cell r="C9841" t="str">
            <v>R</v>
          </cell>
          <cell r="D9841" t="str">
            <v>All</v>
          </cell>
          <cell r="E9841" t="str">
            <v>Enrollment Date Quintile: Latest</v>
          </cell>
          <cell r="F9841">
            <v>81.957800000000006</v>
          </cell>
          <cell r="G9841">
            <v>1.2793380000000001</v>
          </cell>
          <cell r="H9841">
            <v>1.2855730000000001</v>
          </cell>
          <cell r="I9841">
            <v>-8.3376800000000001E-2</v>
          </cell>
          <cell r="J9841">
            <v>-3.4117099999999997E-2</v>
          </cell>
          <cell r="K9841">
            <v>0</v>
          </cell>
          <cell r="L9841">
            <v>3.4117099999999997E-2</v>
          </cell>
          <cell r="M9841">
            <v>8.3376800000000001E-2</v>
          </cell>
          <cell r="N9841">
            <v>8.3376800000000001E-2</v>
          </cell>
          <cell r="O9841">
            <v>6954</v>
          </cell>
        </row>
        <row r="9842">
          <cell r="A9842" t="str">
            <v>Residential</v>
          </cell>
          <cell r="B9842">
            <v>1</v>
          </cell>
          <cell r="C9842" t="str">
            <v>R</v>
          </cell>
          <cell r="D9842" t="str">
            <v>All</v>
          </cell>
          <cell r="E9842" t="str">
            <v>Enrollment Date Quintile: Middle</v>
          </cell>
          <cell r="F9842">
            <v>76.442099999999996</v>
          </cell>
          <cell r="G9842">
            <v>0.82728480000000004</v>
          </cell>
          <cell r="H9842">
            <v>1.0452570000000001</v>
          </cell>
          <cell r="I9842">
            <v>-0.13774059999999999</v>
          </cell>
          <cell r="J9842">
            <v>-5.6362299999999997E-2</v>
          </cell>
          <cell r="K9842">
            <v>0</v>
          </cell>
          <cell r="L9842">
            <v>5.6362299999999997E-2</v>
          </cell>
          <cell r="M9842">
            <v>0.13774059999999999</v>
          </cell>
          <cell r="N9842">
            <v>0.13774059999999999</v>
          </cell>
          <cell r="O9842">
            <v>4450</v>
          </cell>
        </row>
        <row r="9843">
          <cell r="A9843" t="str">
            <v>Residential</v>
          </cell>
          <cell r="B9843">
            <v>2</v>
          </cell>
          <cell r="C9843" t="str">
            <v>R</v>
          </cell>
          <cell r="D9843" t="str">
            <v>All</v>
          </cell>
          <cell r="E9843" t="str">
            <v>Enrollment Date Quintile: Middle</v>
          </cell>
          <cell r="F9843">
            <v>75.916200000000003</v>
          </cell>
          <cell r="G9843">
            <v>0.78284089999999995</v>
          </cell>
          <cell r="H9843">
            <v>0.8401073</v>
          </cell>
          <cell r="I9843">
            <v>-0.13728960000000001</v>
          </cell>
          <cell r="J9843">
            <v>-5.61778E-2</v>
          </cell>
          <cell r="K9843">
            <v>0</v>
          </cell>
          <cell r="L9843">
            <v>5.61778E-2</v>
          </cell>
          <cell r="M9843">
            <v>0.13728960000000001</v>
          </cell>
          <cell r="N9843">
            <v>0.13728960000000001</v>
          </cell>
          <cell r="O9843">
            <v>4450</v>
          </cell>
        </row>
        <row r="9844">
          <cell r="A9844" t="str">
            <v>Residential</v>
          </cell>
          <cell r="B9844">
            <v>3</v>
          </cell>
          <cell r="C9844" t="str">
            <v>R</v>
          </cell>
          <cell r="D9844" t="str">
            <v>All</v>
          </cell>
          <cell r="E9844" t="str">
            <v>Enrollment Date Quintile: Middle</v>
          </cell>
          <cell r="F9844">
            <v>73.058899999999994</v>
          </cell>
          <cell r="G9844">
            <v>0.67689500000000002</v>
          </cell>
          <cell r="H9844">
            <v>0.70337559999999999</v>
          </cell>
          <cell r="I9844">
            <v>-0.13620380000000001</v>
          </cell>
          <cell r="J9844">
            <v>-5.5733499999999998E-2</v>
          </cell>
          <cell r="K9844">
            <v>0</v>
          </cell>
          <cell r="L9844">
            <v>5.5733499999999998E-2</v>
          </cell>
          <cell r="M9844">
            <v>0.13620380000000001</v>
          </cell>
          <cell r="N9844">
            <v>0.13620380000000001</v>
          </cell>
          <cell r="O9844">
            <v>4450</v>
          </cell>
        </row>
        <row r="9845">
          <cell r="A9845" t="str">
            <v>Residential</v>
          </cell>
          <cell r="B9845">
            <v>4</v>
          </cell>
          <cell r="C9845" t="str">
            <v>R</v>
          </cell>
          <cell r="D9845" t="str">
            <v>All</v>
          </cell>
          <cell r="E9845" t="str">
            <v>Enrollment Date Quintile: Middle</v>
          </cell>
          <cell r="F9845">
            <v>71.636700000000005</v>
          </cell>
          <cell r="G9845">
            <v>0.71486479999999997</v>
          </cell>
          <cell r="H9845">
            <v>0.72550800000000004</v>
          </cell>
          <cell r="I9845">
            <v>-0.13581560000000001</v>
          </cell>
          <cell r="J9845">
            <v>-5.5574600000000002E-2</v>
          </cell>
          <cell r="K9845">
            <v>0</v>
          </cell>
          <cell r="L9845">
            <v>5.5574600000000002E-2</v>
          </cell>
          <cell r="M9845">
            <v>0.13581560000000001</v>
          </cell>
          <cell r="N9845">
            <v>0.13581560000000001</v>
          </cell>
          <cell r="O9845">
            <v>4450</v>
          </cell>
        </row>
        <row r="9846">
          <cell r="A9846" t="str">
            <v>Residential</v>
          </cell>
          <cell r="B9846">
            <v>5</v>
          </cell>
          <cell r="C9846" t="str">
            <v>R</v>
          </cell>
          <cell r="D9846" t="str">
            <v>All</v>
          </cell>
          <cell r="E9846" t="str">
            <v>Enrollment Date Quintile: Middle</v>
          </cell>
          <cell r="F9846">
            <v>70.175600000000003</v>
          </cell>
          <cell r="G9846">
            <v>0.64256990000000003</v>
          </cell>
          <cell r="H9846">
            <v>0.71683450000000004</v>
          </cell>
          <cell r="I9846">
            <v>-0.13564399999999999</v>
          </cell>
          <cell r="J9846">
            <v>-5.5504400000000002E-2</v>
          </cell>
          <cell r="K9846">
            <v>0</v>
          </cell>
          <cell r="L9846">
            <v>5.5504400000000002E-2</v>
          </cell>
          <cell r="M9846">
            <v>0.13564399999999999</v>
          </cell>
          <cell r="N9846">
            <v>0.13564399999999999</v>
          </cell>
          <cell r="O9846">
            <v>4450</v>
          </cell>
        </row>
        <row r="9847">
          <cell r="A9847" t="str">
            <v>Residential</v>
          </cell>
          <cell r="B9847">
            <v>6</v>
          </cell>
          <cell r="C9847" t="str">
            <v>R</v>
          </cell>
          <cell r="D9847" t="str">
            <v>All</v>
          </cell>
          <cell r="E9847" t="str">
            <v>Enrollment Date Quintile: Middle</v>
          </cell>
          <cell r="F9847">
            <v>69.188599999999994</v>
          </cell>
          <cell r="G9847">
            <v>0.67342820000000003</v>
          </cell>
          <cell r="H9847">
            <v>0.65436689999999997</v>
          </cell>
          <cell r="I9847">
            <v>-0.1356878</v>
          </cell>
          <cell r="J9847">
            <v>-5.5522299999999997E-2</v>
          </cell>
          <cell r="K9847">
            <v>0</v>
          </cell>
          <cell r="L9847">
            <v>5.5522299999999997E-2</v>
          </cell>
          <cell r="M9847">
            <v>0.1356878</v>
          </cell>
          <cell r="N9847">
            <v>0.1356878</v>
          </cell>
          <cell r="O9847">
            <v>4450</v>
          </cell>
        </row>
        <row r="9848">
          <cell r="A9848" t="str">
            <v>Residential</v>
          </cell>
          <cell r="B9848">
            <v>7</v>
          </cell>
          <cell r="C9848" t="str">
            <v>R</v>
          </cell>
          <cell r="D9848" t="str">
            <v>All</v>
          </cell>
          <cell r="E9848" t="str">
            <v>Enrollment Date Quintile: Middle</v>
          </cell>
          <cell r="F9848">
            <v>68.175600000000003</v>
          </cell>
          <cell r="G9848">
            <v>0.81683479999999997</v>
          </cell>
          <cell r="H9848">
            <v>0.74290389999999995</v>
          </cell>
          <cell r="I9848">
            <v>-0.13606019999999999</v>
          </cell>
          <cell r="J9848">
            <v>-5.5674700000000001E-2</v>
          </cell>
          <cell r="K9848">
            <v>0</v>
          </cell>
          <cell r="L9848">
            <v>5.5674700000000001E-2</v>
          </cell>
          <cell r="M9848">
            <v>0.13606019999999999</v>
          </cell>
          <cell r="N9848">
            <v>0.13606019999999999</v>
          </cell>
          <cell r="O9848">
            <v>4450</v>
          </cell>
        </row>
        <row r="9849">
          <cell r="A9849" t="str">
            <v>Residential</v>
          </cell>
          <cell r="B9849">
            <v>8</v>
          </cell>
          <cell r="C9849" t="str">
            <v>R</v>
          </cell>
          <cell r="D9849" t="str">
            <v>All</v>
          </cell>
          <cell r="E9849" t="str">
            <v>Enrollment Date Quintile: Middle</v>
          </cell>
          <cell r="F9849">
            <v>68.714600000000004</v>
          </cell>
          <cell r="G9849">
            <v>0.85288660000000005</v>
          </cell>
          <cell r="H9849">
            <v>0.79187529999999995</v>
          </cell>
          <cell r="I9849">
            <v>-0.1368798</v>
          </cell>
          <cell r="J9849">
            <v>-5.60101E-2</v>
          </cell>
          <cell r="K9849">
            <v>0</v>
          </cell>
          <cell r="L9849">
            <v>5.60101E-2</v>
          </cell>
          <cell r="M9849">
            <v>0.1368798</v>
          </cell>
          <cell r="N9849">
            <v>0.1368798</v>
          </cell>
          <cell r="O9849">
            <v>4450</v>
          </cell>
        </row>
        <row r="9850">
          <cell r="A9850" t="str">
            <v>Residential</v>
          </cell>
          <cell r="B9850">
            <v>9</v>
          </cell>
          <cell r="C9850" t="str">
            <v>R</v>
          </cell>
          <cell r="D9850" t="str">
            <v>All</v>
          </cell>
          <cell r="E9850" t="str">
            <v>Enrollment Date Quintile: Middle</v>
          </cell>
          <cell r="F9850">
            <v>71.435100000000006</v>
          </cell>
          <cell r="G9850">
            <v>0.88269520000000001</v>
          </cell>
          <cell r="H9850">
            <v>0.96501919999999997</v>
          </cell>
          <cell r="I9850">
            <v>-0.13833609999999999</v>
          </cell>
          <cell r="J9850">
            <v>-5.6605999999999997E-2</v>
          </cell>
          <cell r="K9850">
            <v>0</v>
          </cell>
          <cell r="L9850">
            <v>5.6605999999999997E-2</v>
          </cell>
          <cell r="M9850">
            <v>0.13833609999999999</v>
          </cell>
          <cell r="N9850">
            <v>0.13833609999999999</v>
          </cell>
          <cell r="O9850">
            <v>4450</v>
          </cell>
        </row>
        <row r="9851">
          <cell r="A9851" t="str">
            <v>Residential</v>
          </cell>
          <cell r="B9851">
            <v>10</v>
          </cell>
          <cell r="C9851" t="str">
            <v>R</v>
          </cell>
          <cell r="D9851" t="str">
            <v>All</v>
          </cell>
          <cell r="E9851" t="str">
            <v>Enrollment Date Quintile: Middle</v>
          </cell>
          <cell r="F9851">
            <v>76.103800000000007</v>
          </cell>
          <cell r="G9851">
            <v>0.97720240000000003</v>
          </cell>
          <cell r="H9851">
            <v>1.0408869999999999</v>
          </cell>
          <cell r="I9851">
            <v>-0.14136470000000001</v>
          </cell>
          <cell r="J9851">
            <v>-5.7845300000000002E-2</v>
          </cell>
          <cell r="K9851">
            <v>0</v>
          </cell>
          <cell r="L9851">
            <v>5.7845300000000002E-2</v>
          </cell>
          <cell r="M9851">
            <v>0.14136470000000001</v>
          </cell>
          <cell r="N9851">
            <v>0.14136470000000001</v>
          </cell>
          <cell r="O9851">
            <v>4450</v>
          </cell>
        </row>
        <row r="9852">
          <cell r="A9852" t="str">
            <v>Residential</v>
          </cell>
          <cell r="B9852">
            <v>11</v>
          </cell>
          <cell r="C9852" t="str">
            <v>R</v>
          </cell>
          <cell r="D9852" t="str">
            <v>All</v>
          </cell>
          <cell r="E9852" t="str">
            <v>Enrollment Date Quintile: Middle</v>
          </cell>
          <cell r="F9852">
            <v>81.525899999999993</v>
          </cell>
          <cell r="G9852">
            <v>1.0814839999999999</v>
          </cell>
          <cell r="H9852">
            <v>0.97342649999999997</v>
          </cell>
          <cell r="I9852">
            <v>-0.1400708</v>
          </cell>
          <cell r="J9852">
            <v>-5.73158E-2</v>
          </cell>
          <cell r="K9852">
            <v>0</v>
          </cell>
          <cell r="L9852">
            <v>5.73158E-2</v>
          </cell>
          <cell r="M9852">
            <v>0.1400708</v>
          </cell>
          <cell r="N9852">
            <v>0.1400708</v>
          </cell>
          <cell r="O9852">
            <v>4450</v>
          </cell>
        </row>
        <row r="9853">
          <cell r="A9853" t="str">
            <v>Residential</v>
          </cell>
          <cell r="B9853">
            <v>12</v>
          </cell>
          <cell r="C9853" t="str">
            <v>R</v>
          </cell>
          <cell r="D9853" t="str">
            <v>All</v>
          </cell>
          <cell r="E9853" t="str">
            <v>Enrollment Date Quintile: Middle</v>
          </cell>
          <cell r="F9853">
            <v>85.948099999999997</v>
          </cell>
          <cell r="G9853">
            <v>1.1468240000000001</v>
          </cell>
          <cell r="H9853">
            <v>1.212604</v>
          </cell>
          <cell r="I9853">
            <v>-0.13992379999999999</v>
          </cell>
          <cell r="J9853">
            <v>-5.72557E-2</v>
          </cell>
          <cell r="K9853">
            <v>0</v>
          </cell>
          <cell r="L9853">
            <v>5.72557E-2</v>
          </cell>
          <cell r="M9853">
            <v>0.13992379999999999</v>
          </cell>
          <cell r="N9853">
            <v>0.13992379999999999</v>
          </cell>
          <cell r="O9853">
            <v>4450</v>
          </cell>
        </row>
        <row r="9854">
          <cell r="A9854" t="str">
            <v>Residential</v>
          </cell>
          <cell r="B9854">
            <v>13</v>
          </cell>
          <cell r="C9854" t="str">
            <v>R</v>
          </cell>
          <cell r="D9854" t="str">
            <v>All</v>
          </cell>
          <cell r="E9854" t="str">
            <v>Enrollment Date Quintile: Middle</v>
          </cell>
          <cell r="F9854">
            <v>89.409199999999998</v>
          </cell>
          <cell r="G9854">
            <v>1.2250749999999999</v>
          </cell>
          <cell r="H9854">
            <v>1.2807120000000001</v>
          </cell>
          <cell r="I9854">
            <v>-0.14157059999999999</v>
          </cell>
          <cell r="J9854">
            <v>-5.7929500000000002E-2</v>
          </cell>
          <cell r="K9854">
            <v>0</v>
          </cell>
          <cell r="L9854">
            <v>5.7929500000000002E-2</v>
          </cell>
          <cell r="M9854">
            <v>0.14157059999999999</v>
          </cell>
          <cell r="N9854">
            <v>0.14157059999999999</v>
          </cell>
          <cell r="O9854">
            <v>4450</v>
          </cell>
        </row>
        <row r="9855">
          <cell r="A9855" t="str">
            <v>Residential</v>
          </cell>
          <cell r="B9855">
            <v>14</v>
          </cell>
          <cell r="C9855" t="str">
            <v>R</v>
          </cell>
          <cell r="D9855" t="str">
            <v>All</v>
          </cell>
          <cell r="E9855" t="str">
            <v>Enrollment Date Quintile: Middle</v>
          </cell>
          <cell r="F9855">
            <v>92.409199999999998</v>
          </cell>
          <cell r="G9855">
            <v>1.365418</v>
          </cell>
          <cell r="H9855">
            <v>1.318584</v>
          </cell>
          <cell r="I9855">
            <v>-0.1461827</v>
          </cell>
          <cell r="J9855">
            <v>-5.9816800000000003E-2</v>
          </cell>
          <cell r="K9855">
            <v>0</v>
          </cell>
          <cell r="L9855">
            <v>5.9816800000000003E-2</v>
          </cell>
          <cell r="M9855">
            <v>0.1461827</v>
          </cell>
          <cell r="N9855">
            <v>0.1461827</v>
          </cell>
          <cell r="O9855">
            <v>4450</v>
          </cell>
        </row>
        <row r="9856">
          <cell r="A9856" t="str">
            <v>Residential</v>
          </cell>
          <cell r="B9856">
            <v>15</v>
          </cell>
          <cell r="C9856" t="str">
            <v>R</v>
          </cell>
          <cell r="D9856" t="str">
            <v>All</v>
          </cell>
          <cell r="E9856" t="str">
            <v>Enrollment Date Quintile: Middle</v>
          </cell>
          <cell r="F9856">
            <v>94.909199999999998</v>
          </cell>
          <cell r="G9856">
            <v>1.6996359999999999</v>
          </cell>
          <cell r="H9856">
            <v>1.7331099999999999</v>
          </cell>
          <cell r="I9856">
            <v>-0.14910080000000001</v>
          </cell>
          <cell r="J9856">
            <v>-6.10109E-2</v>
          </cell>
          <cell r="K9856">
            <v>0</v>
          </cell>
          <cell r="L9856">
            <v>6.10109E-2</v>
          </cell>
          <cell r="M9856">
            <v>0.14910080000000001</v>
          </cell>
          <cell r="N9856">
            <v>0.14910080000000001</v>
          </cell>
          <cell r="O9856">
            <v>4450</v>
          </cell>
        </row>
        <row r="9857">
          <cell r="A9857" t="str">
            <v>Residential</v>
          </cell>
          <cell r="B9857">
            <v>16</v>
          </cell>
          <cell r="C9857" t="str">
            <v>R</v>
          </cell>
          <cell r="D9857" t="str">
            <v>All</v>
          </cell>
          <cell r="E9857" t="str">
            <v>Enrollment Date Quintile: Middle</v>
          </cell>
          <cell r="F9857">
            <v>97.357299999999995</v>
          </cell>
          <cell r="G9857">
            <v>2.1089989999999998</v>
          </cell>
          <cell r="H9857">
            <v>2.0257550000000002</v>
          </cell>
          <cell r="I9857">
            <v>-0.14736440000000001</v>
          </cell>
          <cell r="J9857">
            <v>-6.0300300000000001E-2</v>
          </cell>
          <cell r="K9857">
            <v>0</v>
          </cell>
          <cell r="L9857">
            <v>6.0300300000000001E-2</v>
          </cell>
          <cell r="M9857">
            <v>0.14736440000000001</v>
          </cell>
          <cell r="N9857">
            <v>0.14736440000000001</v>
          </cell>
          <cell r="O9857">
            <v>4450</v>
          </cell>
        </row>
        <row r="9858">
          <cell r="A9858" t="str">
            <v>Residential</v>
          </cell>
          <cell r="B9858">
            <v>17</v>
          </cell>
          <cell r="C9858" t="str">
            <v>R</v>
          </cell>
          <cell r="D9858" t="str">
            <v>All</v>
          </cell>
          <cell r="E9858" t="str">
            <v>Enrollment Date Quintile: Middle</v>
          </cell>
          <cell r="F9858">
            <v>98.779399999999995</v>
          </cell>
          <cell r="G9858">
            <v>2.4659689999999999</v>
          </cell>
          <cell r="H9858">
            <v>2.1017290000000002</v>
          </cell>
          <cell r="I9858">
            <v>-0.15144730000000001</v>
          </cell>
          <cell r="J9858">
            <v>-6.1970999999999998E-2</v>
          </cell>
          <cell r="K9858">
            <v>0</v>
          </cell>
          <cell r="L9858">
            <v>6.1970999999999998E-2</v>
          </cell>
          <cell r="M9858">
            <v>0.15144730000000001</v>
          </cell>
          <cell r="N9858">
            <v>0.15144730000000001</v>
          </cell>
          <cell r="O9858">
            <v>4450</v>
          </cell>
        </row>
        <row r="9859">
          <cell r="A9859" t="str">
            <v>Residential</v>
          </cell>
          <cell r="B9859">
            <v>18</v>
          </cell>
          <cell r="C9859" t="str">
            <v>R</v>
          </cell>
          <cell r="D9859" t="str">
            <v>All</v>
          </cell>
          <cell r="E9859" t="str">
            <v>Enrollment Date Quintile: Middle</v>
          </cell>
          <cell r="F9859">
            <v>98.727500000000006</v>
          </cell>
          <cell r="G9859">
            <v>2.5242200000000001</v>
          </cell>
          <cell r="H9859">
            <v>2.0914220000000001</v>
          </cell>
          <cell r="I9859">
            <v>-0.15463540000000001</v>
          </cell>
          <cell r="J9859">
            <v>-6.3275600000000001E-2</v>
          </cell>
          <cell r="K9859">
            <v>0</v>
          </cell>
          <cell r="L9859">
            <v>6.3275600000000001E-2</v>
          </cell>
          <cell r="M9859">
            <v>0.15463540000000001</v>
          </cell>
          <cell r="N9859">
            <v>0.15463540000000001</v>
          </cell>
          <cell r="O9859">
            <v>4450</v>
          </cell>
        </row>
        <row r="9860">
          <cell r="A9860" t="str">
            <v>Residential</v>
          </cell>
          <cell r="B9860">
            <v>19</v>
          </cell>
          <cell r="C9860" t="str">
            <v>R</v>
          </cell>
          <cell r="D9860" t="str">
            <v>All</v>
          </cell>
          <cell r="E9860" t="str">
            <v>Enrollment Date Quintile: Middle</v>
          </cell>
          <cell r="F9860">
            <v>96.214600000000004</v>
          </cell>
          <cell r="G9860">
            <v>2.4379270000000002</v>
          </cell>
          <cell r="H9860">
            <v>1.9420919999999999</v>
          </cell>
          <cell r="I9860">
            <v>-0.1474201</v>
          </cell>
          <cell r="J9860">
            <v>-6.0323099999999998E-2</v>
          </cell>
          <cell r="K9860">
            <v>0</v>
          </cell>
          <cell r="L9860">
            <v>6.0323099999999998E-2</v>
          </cell>
          <cell r="M9860">
            <v>0.1474201</v>
          </cell>
          <cell r="N9860">
            <v>0.1474201</v>
          </cell>
          <cell r="O9860">
            <v>4450</v>
          </cell>
        </row>
        <row r="9861">
          <cell r="A9861" t="str">
            <v>Residential</v>
          </cell>
          <cell r="B9861">
            <v>20</v>
          </cell>
          <cell r="C9861" t="str">
            <v>R</v>
          </cell>
          <cell r="D9861" t="str">
            <v>All</v>
          </cell>
          <cell r="E9861" t="str">
            <v>Enrollment Date Quintile: Middle</v>
          </cell>
          <cell r="F9861">
            <v>94.007000000000005</v>
          </cell>
          <cell r="G9861">
            <v>2.2183389999999998</v>
          </cell>
          <cell r="H9861">
            <v>2.7166039999999998</v>
          </cell>
          <cell r="I9861">
            <v>-0.15069589999999999</v>
          </cell>
          <cell r="J9861">
            <v>-6.1663599999999999E-2</v>
          </cell>
          <cell r="K9861">
            <v>0</v>
          </cell>
          <cell r="L9861">
            <v>6.1663599999999999E-2</v>
          </cell>
          <cell r="M9861">
            <v>0.15069589999999999</v>
          </cell>
          <cell r="N9861">
            <v>0.15069589999999999</v>
          </cell>
          <cell r="O9861">
            <v>4450</v>
          </cell>
        </row>
        <row r="9862">
          <cell r="A9862" t="str">
            <v>Residential</v>
          </cell>
          <cell r="B9862">
            <v>21</v>
          </cell>
          <cell r="C9862" t="str">
            <v>R</v>
          </cell>
          <cell r="D9862" t="str">
            <v>All</v>
          </cell>
          <cell r="E9862" t="str">
            <v>Enrollment Date Quintile: Middle</v>
          </cell>
          <cell r="F9862">
            <v>89.955100000000002</v>
          </cell>
          <cell r="G9862">
            <v>2.0653779999999999</v>
          </cell>
          <cell r="H9862">
            <v>2.7462499999999999</v>
          </cell>
          <cell r="I9862">
            <v>-0.14544589999999999</v>
          </cell>
          <cell r="J9862">
            <v>-5.95153E-2</v>
          </cell>
          <cell r="K9862">
            <v>0</v>
          </cell>
          <cell r="L9862">
            <v>5.95153E-2</v>
          </cell>
          <cell r="M9862">
            <v>0.14544589999999999</v>
          </cell>
          <cell r="N9862">
            <v>0.14544589999999999</v>
          </cell>
          <cell r="O9862">
            <v>4450</v>
          </cell>
        </row>
        <row r="9863">
          <cell r="A9863" t="str">
            <v>Residential</v>
          </cell>
          <cell r="B9863">
            <v>22</v>
          </cell>
          <cell r="C9863" t="str">
            <v>R</v>
          </cell>
          <cell r="D9863" t="str">
            <v>All</v>
          </cell>
          <cell r="E9863" t="str">
            <v>Enrollment Date Quintile: Middle</v>
          </cell>
          <cell r="F9863">
            <v>86.942099999999996</v>
          </cell>
          <cell r="G9863">
            <v>1.864989</v>
          </cell>
          <cell r="H9863">
            <v>2.032861</v>
          </cell>
          <cell r="I9863">
            <v>-0.1450803</v>
          </cell>
          <cell r="J9863">
            <v>-5.93657E-2</v>
          </cell>
          <cell r="K9863">
            <v>0</v>
          </cell>
          <cell r="L9863">
            <v>5.93657E-2</v>
          </cell>
          <cell r="M9863">
            <v>0.1450803</v>
          </cell>
          <cell r="N9863">
            <v>0.1450803</v>
          </cell>
          <cell r="O9863">
            <v>4450</v>
          </cell>
        </row>
        <row r="9864">
          <cell r="A9864" t="str">
            <v>Residential</v>
          </cell>
          <cell r="B9864">
            <v>23</v>
          </cell>
          <cell r="C9864" t="str">
            <v>R</v>
          </cell>
          <cell r="D9864" t="str">
            <v>All</v>
          </cell>
          <cell r="E9864" t="str">
            <v>Enrollment Date Quintile: Middle</v>
          </cell>
          <cell r="F9864">
            <v>83.968100000000007</v>
          </cell>
          <cell r="G9864">
            <v>1.4049419999999999</v>
          </cell>
          <cell r="H9864">
            <v>1.5213129999999999</v>
          </cell>
          <cell r="I9864">
            <v>-0.14190130000000001</v>
          </cell>
          <cell r="J9864">
            <v>-5.8064900000000003E-2</v>
          </cell>
          <cell r="K9864">
            <v>0</v>
          </cell>
          <cell r="L9864">
            <v>5.8064900000000003E-2</v>
          </cell>
          <cell r="M9864">
            <v>0.14190130000000001</v>
          </cell>
          <cell r="N9864">
            <v>0.14190130000000001</v>
          </cell>
          <cell r="O9864">
            <v>4450</v>
          </cell>
        </row>
        <row r="9865">
          <cell r="A9865" t="str">
            <v>Residential</v>
          </cell>
          <cell r="B9865">
            <v>24</v>
          </cell>
          <cell r="C9865" t="str">
            <v>R</v>
          </cell>
          <cell r="D9865" t="str">
            <v>All</v>
          </cell>
          <cell r="E9865" t="str">
            <v>Enrollment Date Quintile: Middle</v>
          </cell>
          <cell r="F9865">
            <v>81.507000000000005</v>
          </cell>
          <cell r="G9865">
            <v>1.069755</v>
          </cell>
          <cell r="H9865">
            <v>1.2464310000000001</v>
          </cell>
          <cell r="I9865">
            <v>-0.13972219999999999</v>
          </cell>
          <cell r="J9865">
            <v>-5.71732E-2</v>
          </cell>
          <cell r="K9865">
            <v>0</v>
          </cell>
          <cell r="L9865">
            <v>5.71732E-2</v>
          </cell>
          <cell r="M9865">
            <v>0.13972219999999999</v>
          </cell>
          <cell r="N9865">
            <v>0.13972219999999999</v>
          </cell>
          <cell r="O9865">
            <v>4450</v>
          </cell>
        </row>
        <row r="9866">
          <cell r="A9866" t="str">
            <v>Residential</v>
          </cell>
          <cell r="B9866">
            <v>1</v>
          </cell>
          <cell r="C9866" t="str">
            <v>R</v>
          </cell>
          <cell r="D9866" t="str">
            <v>All</v>
          </cell>
          <cell r="E9866" t="str">
            <v>LCA: Greater Fresno</v>
          </cell>
          <cell r="F9866">
            <v>77</v>
          </cell>
          <cell r="G9866">
            <v>0.91535200000000005</v>
          </cell>
          <cell r="H9866">
            <v>0.91997019999999996</v>
          </cell>
          <cell r="I9866">
            <v>-4.6448999999999997E-2</v>
          </cell>
          <cell r="J9866">
            <v>-1.9006599999999998E-2</v>
          </cell>
          <cell r="K9866">
            <v>0</v>
          </cell>
          <cell r="L9866">
            <v>1.9006599999999998E-2</v>
          </cell>
          <cell r="M9866">
            <v>4.6448999999999997E-2</v>
          </cell>
          <cell r="N9866">
            <v>4.6448999999999997E-2</v>
          </cell>
          <cell r="O9866">
            <v>24319</v>
          </cell>
        </row>
        <row r="9867">
          <cell r="A9867" t="str">
            <v>Residential</v>
          </cell>
          <cell r="B9867">
            <v>2</v>
          </cell>
          <cell r="C9867" t="str">
            <v>R</v>
          </cell>
          <cell r="D9867" t="str">
            <v>All</v>
          </cell>
          <cell r="E9867" t="str">
            <v>LCA: Greater Fresno</v>
          </cell>
          <cell r="F9867">
            <v>76.5</v>
          </cell>
          <cell r="G9867">
            <v>0.81100039999999995</v>
          </cell>
          <cell r="H9867">
            <v>0.7899214</v>
          </cell>
          <cell r="I9867">
            <v>-4.61967E-2</v>
          </cell>
          <cell r="J9867">
            <v>-1.8903300000000001E-2</v>
          </cell>
          <cell r="K9867">
            <v>0</v>
          </cell>
          <cell r="L9867">
            <v>1.8903300000000001E-2</v>
          </cell>
          <cell r="M9867">
            <v>4.61967E-2</v>
          </cell>
          <cell r="N9867">
            <v>4.61967E-2</v>
          </cell>
          <cell r="O9867">
            <v>24319</v>
          </cell>
        </row>
        <row r="9868">
          <cell r="A9868" t="str">
            <v>Residential</v>
          </cell>
          <cell r="B9868">
            <v>3</v>
          </cell>
          <cell r="C9868" t="str">
            <v>R</v>
          </cell>
          <cell r="D9868" t="str">
            <v>All</v>
          </cell>
          <cell r="E9868" t="str">
            <v>LCA: Greater Fresno</v>
          </cell>
          <cell r="F9868">
            <v>73.5</v>
          </cell>
          <cell r="G9868">
            <v>0.72268120000000002</v>
          </cell>
          <cell r="H9868">
            <v>0.70812730000000002</v>
          </cell>
          <cell r="I9868">
            <v>-4.5883899999999998E-2</v>
          </cell>
          <cell r="J9868">
            <v>-1.8775300000000002E-2</v>
          </cell>
          <cell r="K9868">
            <v>0</v>
          </cell>
          <cell r="L9868">
            <v>1.8775300000000002E-2</v>
          </cell>
          <cell r="M9868">
            <v>4.5883899999999998E-2</v>
          </cell>
          <cell r="N9868">
            <v>4.5883899999999998E-2</v>
          </cell>
          <cell r="O9868">
            <v>24319</v>
          </cell>
        </row>
        <row r="9869">
          <cell r="A9869" t="str">
            <v>Residential</v>
          </cell>
          <cell r="B9869">
            <v>4</v>
          </cell>
          <cell r="C9869" t="str">
            <v>R</v>
          </cell>
          <cell r="D9869" t="str">
            <v>All</v>
          </cell>
          <cell r="E9869" t="str">
            <v>LCA: Greater Fresno</v>
          </cell>
          <cell r="F9869">
            <v>72</v>
          </cell>
          <cell r="G9869">
            <v>0.69425680000000001</v>
          </cell>
          <cell r="H9869">
            <v>0.6709408</v>
          </cell>
          <cell r="I9869">
            <v>-4.5678499999999997E-2</v>
          </cell>
          <cell r="J9869">
            <v>-1.8691300000000001E-2</v>
          </cell>
          <cell r="K9869">
            <v>0</v>
          </cell>
          <cell r="L9869">
            <v>1.8691300000000001E-2</v>
          </cell>
          <cell r="M9869">
            <v>4.5678499999999997E-2</v>
          </cell>
          <cell r="N9869">
            <v>4.5678499999999997E-2</v>
          </cell>
          <cell r="O9869">
            <v>24319</v>
          </cell>
        </row>
        <row r="9870">
          <cell r="A9870" t="str">
            <v>Residential</v>
          </cell>
          <cell r="B9870">
            <v>5</v>
          </cell>
          <cell r="C9870" t="str">
            <v>R</v>
          </cell>
          <cell r="D9870" t="str">
            <v>All</v>
          </cell>
          <cell r="E9870" t="str">
            <v>LCA: Greater Fresno</v>
          </cell>
          <cell r="F9870">
            <v>70.5</v>
          </cell>
          <cell r="G9870">
            <v>0.68572160000000004</v>
          </cell>
          <cell r="H9870">
            <v>0.68510280000000001</v>
          </cell>
          <cell r="I9870">
            <v>-4.56914E-2</v>
          </cell>
          <cell r="J9870">
            <v>-1.8696500000000001E-2</v>
          </cell>
          <cell r="K9870">
            <v>0</v>
          </cell>
          <cell r="L9870">
            <v>1.8696500000000001E-2</v>
          </cell>
          <cell r="M9870">
            <v>4.56914E-2</v>
          </cell>
          <cell r="N9870">
            <v>4.56914E-2</v>
          </cell>
          <cell r="O9870">
            <v>24319</v>
          </cell>
        </row>
        <row r="9871">
          <cell r="A9871" t="str">
            <v>Residential</v>
          </cell>
          <cell r="B9871">
            <v>6</v>
          </cell>
          <cell r="C9871" t="str">
            <v>R</v>
          </cell>
          <cell r="D9871" t="str">
            <v>All</v>
          </cell>
          <cell r="E9871" t="str">
            <v>LCA: Greater Fresno</v>
          </cell>
          <cell r="F9871">
            <v>69.5</v>
          </cell>
          <cell r="G9871">
            <v>0.73629869999999997</v>
          </cell>
          <cell r="H9871">
            <v>0.7366279</v>
          </cell>
          <cell r="I9871">
            <v>-4.5684700000000002E-2</v>
          </cell>
          <cell r="J9871">
            <v>-1.86938E-2</v>
          </cell>
          <cell r="K9871">
            <v>0</v>
          </cell>
          <cell r="L9871">
            <v>1.86938E-2</v>
          </cell>
          <cell r="M9871">
            <v>4.5684700000000002E-2</v>
          </cell>
          <cell r="N9871">
            <v>4.5684700000000002E-2</v>
          </cell>
          <cell r="O9871">
            <v>24319</v>
          </cell>
        </row>
        <row r="9872">
          <cell r="A9872" t="str">
            <v>Residential</v>
          </cell>
          <cell r="B9872">
            <v>7</v>
          </cell>
          <cell r="C9872" t="str">
            <v>R</v>
          </cell>
          <cell r="D9872" t="str">
            <v>All</v>
          </cell>
          <cell r="E9872" t="str">
            <v>LCA: Greater Fresno</v>
          </cell>
          <cell r="F9872">
            <v>68.5</v>
          </cell>
          <cell r="G9872">
            <v>0.91151859999999996</v>
          </cell>
          <cell r="H9872">
            <v>0.91862739999999998</v>
          </cell>
          <cell r="I9872">
            <v>-4.5853400000000002E-2</v>
          </cell>
          <cell r="J9872">
            <v>-1.8762899999999999E-2</v>
          </cell>
          <cell r="K9872">
            <v>0</v>
          </cell>
          <cell r="L9872">
            <v>1.8762899999999999E-2</v>
          </cell>
          <cell r="M9872">
            <v>4.5853400000000002E-2</v>
          </cell>
          <cell r="N9872">
            <v>4.5853400000000002E-2</v>
          </cell>
          <cell r="O9872">
            <v>24319</v>
          </cell>
        </row>
        <row r="9873">
          <cell r="A9873" t="str">
            <v>Residential</v>
          </cell>
          <cell r="B9873">
            <v>8</v>
          </cell>
          <cell r="C9873" t="str">
            <v>R</v>
          </cell>
          <cell r="D9873" t="str">
            <v>All</v>
          </cell>
          <cell r="E9873" t="str">
            <v>LCA: Greater Fresno</v>
          </cell>
          <cell r="F9873">
            <v>69</v>
          </cell>
          <cell r="G9873">
            <v>0.95838250000000003</v>
          </cell>
          <cell r="H9873">
            <v>0.93393020000000004</v>
          </cell>
          <cell r="I9873">
            <v>-4.6078899999999999E-2</v>
          </cell>
          <cell r="J9873">
            <v>-1.88551E-2</v>
          </cell>
          <cell r="K9873">
            <v>0</v>
          </cell>
          <cell r="L9873">
            <v>1.88551E-2</v>
          </cell>
          <cell r="M9873">
            <v>4.6078899999999999E-2</v>
          </cell>
          <cell r="N9873">
            <v>4.6078899999999999E-2</v>
          </cell>
          <cell r="O9873">
            <v>24319</v>
          </cell>
        </row>
        <row r="9874">
          <cell r="A9874" t="str">
            <v>Residential</v>
          </cell>
          <cell r="B9874">
            <v>9</v>
          </cell>
          <cell r="C9874" t="str">
            <v>R</v>
          </cell>
          <cell r="D9874" t="str">
            <v>All</v>
          </cell>
          <cell r="E9874" t="str">
            <v>LCA: Greater Fresno</v>
          </cell>
          <cell r="F9874">
            <v>71.5</v>
          </cell>
          <cell r="G9874">
            <v>0.93306389999999995</v>
          </cell>
          <cell r="H9874">
            <v>0.91641220000000001</v>
          </cell>
          <cell r="I9874">
            <v>-4.6383300000000002E-2</v>
          </cell>
          <cell r="J9874">
            <v>-1.8979699999999999E-2</v>
          </cell>
          <cell r="K9874">
            <v>0</v>
          </cell>
          <cell r="L9874">
            <v>1.8979699999999999E-2</v>
          </cell>
          <cell r="M9874">
            <v>4.6383300000000002E-2</v>
          </cell>
          <cell r="N9874">
            <v>4.6383300000000002E-2</v>
          </cell>
          <cell r="O9874">
            <v>24319</v>
          </cell>
        </row>
        <row r="9875">
          <cell r="A9875" t="str">
            <v>Residential</v>
          </cell>
          <cell r="B9875">
            <v>10</v>
          </cell>
          <cell r="C9875" t="str">
            <v>R</v>
          </cell>
          <cell r="D9875" t="str">
            <v>All</v>
          </cell>
          <cell r="E9875" t="str">
            <v>LCA: Greater Fresno</v>
          </cell>
          <cell r="F9875">
            <v>76</v>
          </cell>
          <cell r="G9875">
            <v>0.95839229999999997</v>
          </cell>
          <cell r="H9875">
            <v>0.93843449999999995</v>
          </cell>
          <cell r="I9875">
            <v>-4.6690299999999997E-2</v>
          </cell>
          <cell r="J9875">
            <v>-1.9105299999999999E-2</v>
          </cell>
          <cell r="K9875">
            <v>0</v>
          </cell>
          <cell r="L9875">
            <v>1.9105299999999999E-2</v>
          </cell>
          <cell r="M9875">
            <v>4.6690299999999997E-2</v>
          </cell>
          <cell r="N9875">
            <v>4.6690299999999997E-2</v>
          </cell>
          <cell r="O9875">
            <v>24319</v>
          </cell>
        </row>
        <row r="9876">
          <cell r="A9876" t="str">
            <v>Residential</v>
          </cell>
          <cell r="B9876">
            <v>11</v>
          </cell>
          <cell r="C9876" t="str">
            <v>R</v>
          </cell>
          <cell r="D9876" t="str">
            <v>All</v>
          </cell>
          <cell r="E9876" t="str">
            <v>LCA: Greater Fresno</v>
          </cell>
          <cell r="F9876">
            <v>81.5</v>
          </cell>
          <cell r="G9876">
            <v>1.024052</v>
          </cell>
          <cell r="H9876">
            <v>0.96973089999999995</v>
          </cell>
          <cell r="I9876">
            <v>-4.68844E-2</v>
          </cell>
          <cell r="J9876">
            <v>-1.9184699999999999E-2</v>
          </cell>
          <cell r="K9876">
            <v>0</v>
          </cell>
          <cell r="L9876">
            <v>1.9184699999999999E-2</v>
          </cell>
          <cell r="M9876">
            <v>4.68844E-2</v>
          </cell>
          <cell r="N9876">
            <v>4.68844E-2</v>
          </cell>
          <cell r="O9876">
            <v>24319</v>
          </cell>
        </row>
        <row r="9877">
          <cell r="A9877" t="str">
            <v>Residential</v>
          </cell>
          <cell r="B9877">
            <v>12</v>
          </cell>
          <cell r="C9877" t="str">
            <v>R</v>
          </cell>
          <cell r="D9877" t="str">
            <v>All</v>
          </cell>
          <cell r="E9877" t="str">
            <v>LCA: Greater Fresno</v>
          </cell>
          <cell r="F9877">
            <v>86</v>
          </cell>
          <cell r="G9877">
            <v>1.1280460000000001</v>
          </cell>
          <cell r="H9877">
            <v>1.0944750000000001</v>
          </cell>
          <cell r="I9877">
            <v>-4.7300399999999999E-2</v>
          </cell>
          <cell r="J9877">
            <v>-1.9355000000000001E-2</v>
          </cell>
          <cell r="K9877">
            <v>0</v>
          </cell>
          <cell r="L9877">
            <v>1.9355000000000001E-2</v>
          </cell>
          <cell r="M9877">
            <v>4.7300399999999999E-2</v>
          </cell>
          <cell r="N9877">
            <v>4.7300399999999999E-2</v>
          </cell>
          <cell r="O9877">
            <v>24319</v>
          </cell>
        </row>
        <row r="9878">
          <cell r="A9878" t="str">
            <v>Residential</v>
          </cell>
          <cell r="B9878">
            <v>13</v>
          </cell>
          <cell r="C9878" t="str">
            <v>R</v>
          </cell>
          <cell r="D9878" t="str">
            <v>All</v>
          </cell>
          <cell r="E9878" t="str">
            <v>LCA: Greater Fresno</v>
          </cell>
          <cell r="F9878">
            <v>89.5</v>
          </cell>
          <cell r="G9878">
            <v>1.3543510000000001</v>
          </cell>
          <cell r="H9878">
            <v>1.3349230000000001</v>
          </cell>
          <cell r="I9878">
            <v>-4.7943600000000003E-2</v>
          </cell>
          <cell r="J9878">
            <v>-1.9618099999999999E-2</v>
          </cell>
          <cell r="K9878">
            <v>0</v>
          </cell>
          <cell r="L9878">
            <v>1.9618099999999999E-2</v>
          </cell>
          <cell r="M9878">
            <v>4.7943600000000003E-2</v>
          </cell>
          <cell r="N9878">
            <v>4.7943600000000003E-2</v>
          </cell>
          <cell r="O9878">
            <v>24319</v>
          </cell>
        </row>
        <row r="9879">
          <cell r="A9879" t="str">
            <v>Residential</v>
          </cell>
          <cell r="B9879">
            <v>14</v>
          </cell>
          <cell r="C9879" t="str">
            <v>R</v>
          </cell>
          <cell r="D9879" t="str">
            <v>All</v>
          </cell>
          <cell r="E9879" t="str">
            <v>LCA: Greater Fresno</v>
          </cell>
          <cell r="F9879">
            <v>92.5</v>
          </cell>
          <cell r="G9879">
            <v>1.633505</v>
          </cell>
          <cell r="H9879">
            <v>1.6883030000000001</v>
          </cell>
          <cell r="I9879">
            <v>-5.0468800000000001E-2</v>
          </cell>
          <cell r="J9879">
            <v>-2.06514E-2</v>
          </cell>
          <cell r="K9879">
            <v>0</v>
          </cell>
          <cell r="L9879">
            <v>2.06514E-2</v>
          </cell>
          <cell r="M9879">
            <v>5.0468800000000001E-2</v>
          </cell>
          <cell r="N9879">
            <v>5.0468800000000001E-2</v>
          </cell>
          <cell r="O9879">
            <v>24319</v>
          </cell>
        </row>
        <row r="9880">
          <cell r="A9880" t="str">
            <v>Residential</v>
          </cell>
          <cell r="B9880">
            <v>15</v>
          </cell>
          <cell r="C9880" t="str">
            <v>R</v>
          </cell>
          <cell r="D9880" t="str">
            <v>All</v>
          </cell>
          <cell r="E9880" t="str">
            <v>LCA: Greater Fresno</v>
          </cell>
          <cell r="F9880">
            <v>95</v>
          </cell>
          <cell r="G9880">
            <v>1.9575279999999999</v>
          </cell>
          <cell r="H9880">
            <v>2.0100509999999998</v>
          </cell>
          <cell r="I9880">
            <v>-5.3592500000000001E-2</v>
          </cell>
          <cell r="J9880">
            <v>-2.19296E-2</v>
          </cell>
          <cell r="K9880">
            <v>0</v>
          </cell>
          <cell r="L9880">
            <v>2.19296E-2</v>
          </cell>
          <cell r="M9880">
            <v>5.3592500000000001E-2</v>
          </cell>
          <cell r="N9880">
            <v>5.3592500000000001E-2</v>
          </cell>
          <cell r="O9880">
            <v>24319</v>
          </cell>
        </row>
        <row r="9881">
          <cell r="A9881" t="str">
            <v>Residential</v>
          </cell>
          <cell r="B9881">
            <v>16</v>
          </cell>
          <cell r="C9881" t="str">
            <v>R</v>
          </cell>
          <cell r="D9881" t="str">
            <v>All</v>
          </cell>
          <cell r="E9881" t="str">
            <v>LCA: Greater Fresno</v>
          </cell>
          <cell r="F9881">
            <v>97.5</v>
          </cell>
          <cell r="G9881">
            <v>2.3492329999999999</v>
          </cell>
          <cell r="H9881">
            <v>2.1286390000000002</v>
          </cell>
          <cell r="I9881">
            <v>-5.5605399999999999E-2</v>
          </cell>
          <cell r="J9881">
            <v>-2.2753300000000001E-2</v>
          </cell>
          <cell r="K9881">
            <v>0</v>
          </cell>
          <cell r="L9881">
            <v>2.2753300000000001E-2</v>
          </cell>
          <cell r="M9881">
            <v>5.5605399999999999E-2</v>
          </cell>
          <cell r="N9881">
            <v>5.5605399999999999E-2</v>
          </cell>
          <cell r="O9881">
            <v>24319</v>
          </cell>
        </row>
        <row r="9882">
          <cell r="A9882" t="str">
            <v>Residential</v>
          </cell>
          <cell r="B9882">
            <v>17</v>
          </cell>
          <cell r="C9882" t="str">
            <v>R</v>
          </cell>
          <cell r="D9882" t="str">
            <v>All</v>
          </cell>
          <cell r="E9882" t="str">
            <v>LCA: Greater Fresno</v>
          </cell>
          <cell r="F9882">
            <v>99</v>
          </cell>
          <cell r="G9882">
            <v>2.6912729999999998</v>
          </cell>
          <cell r="H9882">
            <v>2.2259329999999999</v>
          </cell>
          <cell r="I9882">
            <v>-5.4796200000000003E-2</v>
          </cell>
          <cell r="J9882">
            <v>-2.24222E-2</v>
          </cell>
          <cell r="K9882">
            <v>0</v>
          </cell>
          <cell r="L9882">
            <v>2.24222E-2</v>
          </cell>
          <cell r="M9882">
            <v>5.4796200000000003E-2</v>
          </cell>
          <cell r="N9882">
            <v>5.4796200000000003E-2</v>
          </cell>
          <cell r="O9882">
            <v>24319</v>
          </cell>
        </row>
        <row r="9883">
          <cell r="A9883" t="str">
            <v>Residential</v>
          </cell>
          <cell r="B9883">
            <v>18</v>
          </cell>
          <cell r="C9883" t="str">
            <v>R</v>
          </cell>
          <cell r="D9883" t="str">
            <v>All</v>
          </cell>
          <cell r="E9883" t="str">
            <v>LCA: Greater Fresno</v>
          </cell>
          <cell r="F9883">
            <v>99</v>
          </cell>
          <cell r="G9883">
            <v>2.8972289999999998</v>
          </cell>
          <cell r="H9883">
            <v>2.4306260000000002</v>
          </cell>
          <cell r="I9883">
            <v>-5.3806600000000003E-2</v>
          </cell>
          <cell r="J9883">
            <v>-2.2017200000000001E-2</v>
          </cell>
          <cell r="K9883">
            <v>0</v>
          </cell>
          <cell r="L9883">
            <v>2.2017200000000001E-2</v>
          </cell>
          <cell r="M9883">
            <v>5.3806600000000003E-2</v>
          </cell>
          <cell r="N9883">
            <v>5.3806600000000003E-2</v>
          </cell>
          <cell r="O9883">
            <v>24319</v>
          </cell>
        </row>
        <row r="9884">
          <cell r="A9884" t="str">
            <v>Residential</v>
          </cell>
          <cell r="B9884">
            <v>19</v>
          </cell>
          <cell r="C9884" t="str">
            <v>R</v>
          </cell>
          <cell r="D9884" t="str">
            <v>All</v>
          </cell>
          <cell r="E9884" t="str">
            <v>LCA: Greater Fresno</v>
          </cell>
          <cell r="F9884">
            <v>96.5</v>
          </cell>
          <cell r="G9884">
            <v>2.7928120000000001</v>
          </cell>
          <cell r="H9884">
            <v>2.4977819999999999</v>
          </cell>
          <cell r="I9884">
            <v>-5.4005200000000003E-2</v>
          </cell>
          <cell r="J9884">
            <v>-2.20985E-2</v>
          </cell>
          <cell r="K9884">
            <v>0</v>
          </cell>
          <cell r="L9884">
            <v>2.20985E-2</v>
          </cell>
          <cell r="M9884">
            <v>5.4005200000000003E-2</v>
          </cell>
          <cell r="N9884">
            <v>5.4005200000000003E-2</v>
          </cell>
          <cell r="O9884">
            <v>24319</v>
          </cell>
        </row>
        <row r="9885">
          <cell r="A9885" t="str">
            <v>Residential</v>
          </cell>
          <cell r="B9885">
            <v>20</v>
          </cell>
          <cell r="C9885" t="str">
            <v>R</v>
          </cell>
          <cell r="D9885" t="str">
            <v>All</v>
          </cell>
          <cell r="E9885" t="str">
            <v>LCA: Greater Fresno</v>
          </cell>
          <cell r="F9885">
            <v>94.5</v>
          </cell>
          <cell r="G9885">
            <v>2.6354609999999998</v>
          </cell>
          <cell r="H9885">
            <v>3.1263399999999999</v>
          </cell>
          <cell r="I9885">
            <v>-5.3238800000000003E-2</v>
          </cell>
          <cell r="J9885">
            <v>-2.1784899999999999E-2</v>
          </cell>
          <cell r="K9885">
            <v>0</v>
          </cell>
          <cell r="L9885">
            <v>2.1784899999999999E-2</v>
          </cell>
          <cell r="M9885">
            <v>5.3238800000000003E-2</v>
          </cell>
          <cell r="N9885">
            <v>5.3238800000000003E-2</v>
          </cell>
          <cell r="O9885">
            <v>24319</v>
          </cell>
        </row>
        <row r="9886">
          <cell r="A9886" t="str">
            <v>Residential</v>
          </cell>
          <cell r="B9886">
            <v>21</v>
          </cell>
          <cell r="C9886" t="str">
            <v>R</v>
          </cell>
          <cell r="D9886" t="str">
            <v>All</v>
          </cell>
          <cell r="E9886" t="str">
            <v>LCA: Greater Fresno</v>
          </cell>
          <cell r="F9886">
            <v>90.5</v>
          </cell>
          <cell r="G9886">
            <v>2.428185</v>
          </cell>
          <cell r="H9886">
            <v>2.8626870000000002</v>
          </cell>
          <cell r="I9886">
            <v>-4.9653200000000002E-2</v>
          </cell>
          <cell r="J9886">
            <v>-2.0317700000000001E-2</v>
          </cell>
          <cell r="K9886">
            <v>0</v>
          </cell>
          <cell r="L9886">
            <v>2.0317700000000001E-2</v>
          </cell>
          <cell r="M9886">
            <v>4.9653200000000002E-2</v>
          </cell>
          <cell r="N9886">
            <v>4.9653200000000002E-2</v>
          </cell>
          <cell r="O9886">
            <v>24319</v>
          </cell>
        </row>
        <row r="9887">
          <cell r="A9887" t="str">
            <v>Residential</v>
          </cell>
          <cell r="B9887">
            <v>22</v>
          </cell>
          <cell r="C9887" t="str">
            <v>R</v>
          </cell>
          <cell r="D9887" t="str">
            <v>All</v>
          </cell>
          <cell r="E9887" t="str">
            <v>LCA: Greater Fresno</v>
          </cell>
          <cell r="F9887">
            <v>87.5</v>
          </cell>
          <cell r="G9887">
            <v>2.0817049999999999</v>
          </cell>
          <cell r="H9887">
            <v>2.3700670000000001</v>
          </cell>
          <cell r="I9887">
            <v>-4.9014099999999998E-2</v>
          </cell>
          <cell r="J9887">
            <v>-2.00562E-2</v>
          </cell>
          <cell r="K9887">
            <v>0</v>
          </cell>
          <cell r="L9887">
            <v>2.00562E-2</v>
          </cell>
          <cell r="M9887">
            <v>4.9014099999999998E-2</v>
          </cell>
          <cell r="N9887">
            <v>4.9014099999999998E-2</v>
          </cell>
          <cell r="O9887">
            <v>24319</v>
          </cell>
        </row>
        <row r="9888">
          <cell r="A9888" t="str">
            <v>Residential</v>
          </cell>
          <cell r="B9888">
            <v>23</v>
          </cell>
          <cell r="C9888" t="str">
            <v>R</v>
          </cell>
          <cell r="D9888" t="str">
            <v>All</v>
          </cell>
          <cell r="E9888" t="str">
            <v>LCA: Greater Fresno</v>
          </cell>
          <cell r="F9888">
            <v>84.5</v>
          </cell>
          <cell r="G9888">
            <v>1.6143339999999999</v>
          </cell>
          <cell r="H9888">
            <v>1.7195819999999999</v>
          </cell>
          <cell r="I9888">
            <v>-4.8108900000000003E-2</v>
          </cell>
          <cell r="J9888">
            <v>-1.96858E-2</v>
          </cell>
          <cell r="K9888">
            <v>0</v>
          </cell>
          <cell r="L9888">
            <v>1.96858E-2</v>
          </cell>
          <cell r="M9888">
            <v>4.8108900000000003E-2</v>
          </cell>
          <cell r="N9888">
            <v>4.8108900000000003E-2</v>
          </cell>
          <cell r="O9888">
            <v>24319</v>
          </cell>
        </row>
        <row r="9889">
          <cell r="A9889" t="str">
            <v>Residential</v>
          </cell>
          <cell r="B9889">
            <v>24</v>
          </cell>
          <cell r="C9889" t="str">
            <v>R</v>
          </cell>
          <cell r="D9889" t="str">
            <v>All</v>
          </cell>
          <cell r="E9889" t="str">
            <v>LCA: Greater Fresno</v>
          </cell>
          <cell r="F9889">
            <v>82</v>
          </cell>
          <cell r="G9889">
            <v>1.2375670000000001</v>
          </cell>
          <cell r="H9889">
            <v>1.2841450000000001</v>
          </cell>
          <cell r="I9889">
            <v>-4.7204500000000003E-2</v>
          </cell>
          <cell r="J9889">
            <v>-1.9315700000000002E-2</v>
          </cell>
          <cell r="K9889">
            <v>0</v>
          </cell>
          <cell r="L9889">
            <v>1.9315700000000002E-2</v>
          </cell>
          <cell r="M9889">
            <v>4.7204500000000003E-2</v>
          </cell>
          <cell r="N9889">
            <v>4.7204500000000003E-2</v>
          </cell>
          <cell r="O9889">
            <v>24319</v>
          </cell>
        </row>
        <row r="9890">
          <cell r="A9890" t="str">
            <v>Residential</v>
          </cell>
          <cell r="B9890">
            <v>1</v>
          </cell>
          <cell r="C9890" t="str">
            <v>R</v>
          </cell>
          <cell r="D9890" t="str">
            <v>All</v>
          </cell>
          <cell r="E9890" t="str">
            <v>LCA: Kern</v>
          </cell>
          <cell r="F9890">
            <v>75.5</v>
          </cell>
          <cell r="G9890">
            <v>0.92936640000000004</v>
          </cell>
          <cell r="H9890">
            <v>0.82153089999999995</v>
          </cell>
          <cell r="I9890">
            <v>-0.1404502</v>
          </cell>
          <cell r="J9890">
            <v>-5.7471099999999997E-2</v>
          </cell>
          <cell r="K9890">
            <v>0</v>
          </cell>
          <cell r="L9890">
            <v>5.7471099999999997E-2</v>
          </cell>
          <cell r="M9890">
            <v>0.1404502</v>
          </cell>
          <cell r="N9890">
            <v>0.1404502</v>
          </cell>
          <cell r="O9890">
            <v>1347</v>
          </cell>
        </row>
        <row r="9891">
          <cell r="A9891" t="str">
            <v>Residential</v>
          </cell>
          <cell r="B9891">
            <v>2</v>
          </cell>
          <cell r="C9891" t="str">
            <v>R</v>
          </cell>
          <cell r="D9891" t="str">
            <v>All</v>
          </cell>
          <cell r="E9891" t="str">
            <v>LCA: Kern</v>
          </cell>
          <cell r="F9891">
            <v>74</v>
          </cell>
          <cell r="G9891">
            <v>0.83649689999999999</v>
          </cell>
          <cell r="H9891">
            <v>0.72243900000000005</v>
          </cell>
          <cell r="I9891">
            <v>-0.1394638</v>
          </cell>
          <cell r="J9891">
            <v>-5.70675E-2</v>
          </cell>
          <cell r="K9891">
            <v>0</v>
          </cell>
          <cell r="L9891">
            <v>5.70675E-2</v>
          </cell>
          <cell r="M9891">
            <v>0.1394638</v>
          </cell>
          <cell r="N9891">
            <v>0.1394638</v>
          </cell>
          <cell r="O9891">
            <v>1347</v>
          </cell>
        </row>
        <row r="9892">
          <cell r="A9892" t="str">
            <v>Residential</v>
          </cell>
          <cell r="B9892">
            <v>3</v>
          </cell>
          <cell r="C9892" t="str">
            <v>R</v>
          </cell>
          <cell r="D9892" t="str">
            <v>All</v>
          </cell>
          <cell r="E9892" t="str">
            <v>LCA: Kern</v>
          </cell>
          <cell r="F9892">
            <v>73</v>
          </cell>
          <cell r="G9892">
            <v>0.74661869999999997</v>
          </cell>
          <cell r="H9892">
            <v>0.64858190000000004</v>
          </cell>
          <cell r="I9892">
            <v>-0.1389928</v>
          </cell>
          <cell r="J9892">
            <v>-5.68747E-2</v>
          </cell>
          <cell r="K9892">
            <v>0</v>
          </cell>
          <cell r="L9892">
            <v>5.68747E-2</v>
          </cell>
          <cell r="M9892">
            <v>0.1389928</v>
          </cell>
          <cell r="N9892">
            <v>0.1389928</v>
          </cell>
          <cell r="O9892">
            <v>1347</v>
          </cell>
        </row>
        <row r="9893">
          <cell r="A9893" t="str">
            <v>Residential</v>
          </cell>
          <cell r="B9893">
            <v>4</v>
          </cell>
          <cell r="C9893" t="str">
            <v>R</v>
          </cell>
          <cell r="D9893" t="str">
            <v>All</v>
          </cell>
          <cell r="E9893" t="str">
            <v>LCA: Kern</v>
          </cell>
          <cell r="F9893">
            <v>72.5</v>
          </cell>
          <cell r="G9893">
            <v>0.69133350000000005</v>
          </cell>
          <cell r="H9893">
            <v>0.58445360000000002</v>
          </cell>
          <cell r="I9893">
            <v>-0.138714</v>
          </cell>
          <cell r="J9893">
            <v>-5.6760600000000001E-2</v>
          </cell>
          <cell r="K9893">
            <v>0</v>
          </cell>
          <cell r="L9893">
            <v>5.6760600000000001E-2</v>
          </cell>
          <cell r="M9893">
            <v>0.138714</v>
          </cell>
          <cell r="N9893">
            <v>0.138714</v>
          </cell>
          <cell r="O9893">
            <v>1347</v>
          </cell>
        </row>
        <row r="9894">
          <cell r="A9894" t="str">
            <v>Residential</v>
          </cell>
          <cell r="B9894">
            <v>5</v>
          </cell>
          <cell r="C9894" t="str">
            <v>R</v>
          </cell>
          <cell r="D9894" t="str">
            <v>All</v>
          </cell>
          <cell r="E9894" t="str">
            <v>LCA: Kern</v>
          </cell>
          <cell r="F9894">
            <v>70</v>
          </cell>
          <cell r="G9894">
            <v>0.66524879999999997</v>
          </cell>
          <cell r="H9894">
            <v>0.57631750000000004</v>
          </cell>
          <cell r="I9894">
            <v>-0.13849159999999999</v>
          </cell>
          <cell r="J9894">
            <v>-5.6669600000000001E-2</v>
          </cell>
          <cell r="K9894">
            <v>0</v>
          </cell>
          <cell r="L9894">
            <v>5.6669600000000001E-2</v>
          </cell>
          <cell r="M9894">
            <v>0.13849159999999999</v>
          </cell>
          <cell r="N9894">
            <v>0.13849159999999999</v>
          </cell>
          <cell r="O9894">
            <v>1347</v>
          </cell>
        </row>
        <row r="9895">
          <cell r="A9895" t="str">
            <v>Residential</v>
          </cell>
          <cell r="B9895">
            <v>6</v>
          </cell>
          <cell r="C9895" t="str">
            <v>R</v>
          </cell>
          <cell r="D9895" t="str">
            <v>All</v>
          </cell>
          <cell r="E9895" t="str">
            <v>LCA: Kern</v>
          </cell>
          <cell r="F9895">
            <v>68.5</v>
          </cell>
          <cell r="G9895">
            <v>0.66892019999999996</v>
          </cell>
          <cell r="H9895">
            <v>0.61521170000000003</v>
          </cell>
          <cell r="I9895">
            <v>-0.1382187</v>
          </cell>
          <cell r="J9895">
            <v>-5.6557999999999997E-2</v>
          </cell>
          <cell r="K9895">
            <v>0</v>
          </cell>
          <cell r="L9895">
            <v>5.6557999999999997E-2</v>
          </cell>
          <cell r="M9895">
            <v>0.1382187</v>
          </cell>
          <cell r="N9895">
            <v>0.1382187</v>
          </cell>
          <cell r="O9895">
            <v>1347</v>
          </cell>
        </row>
        <row r="9896">
          <cell r="A9896" t="str">
            <v>Residential</v>
          </cell>
          <cell r="B9896">
            <v>7</v>
          </cell>
          <cell r="C9896" t="str">
            <v>R</v>
          </cell>
          <cell r="D9896" t="str">
            <v>All</v>
          </cell>
          <cell r="E9896" t="str">
            <v>LCA: Kern</v>
          </cell>
          <cell r="F9896">
            <v>68</v>
          </cell>
          <cell r="G9896">
            <v>0.87786909999999996</v>
          </cell>
          <cell r="H9896">
            <v>0.86389110000000002</v>
          </cell>
          <cell r="I9896">
            <v>-0.13884560000000001</v>
          </cell>
          <cell r="J9896">
            <v>-5.6814499999999997E-2</v>
          </cell>
          <cell r="K9896">
            <v>0</v>
          </cell>
          <cell r="L9896">
            <v>5.6814499999999997E-2</v>
          </cell>
          <cell r="M9896">
            <v>0.13884560000000001</v>
          </cell>
          <cell r="N9896">
            <v>0.13884560000000001</v>
          </cell>
          <cell r="O9896">
            <v>1347</v>
          </cell>
        </row>
        <row r="9897">
          <cell r="A9897" t="str">
            <v>Residential</v>
          </cell>
          <cell r="B9897">
            <v>8</v>
          </cell>
          <cell r="C9897" t="str">
            <v>R</v>
          </cell>
          <cell r="D9897" t="str">
            <v>All</v>
          </cell>
          <cell r="E9897" t="str">
            <v>LCA: Kern</v>
          </cell>
          <cell r="F9897">
            <v>70</v>
          </cell>
          <cell r="G9897">
            <v>0.91878740000000003</v>
          </cell>
          <cell r="H9897">
            <v>0.976989</v>
          </cell>
          <cell r="I9897">
            <v>-0.139429</v>
          </cell>
          <cell r="J9897">
            <v>-5.7053199999999998E-2</v>
          </cell>
          <cell r="K9897">
            <v>0</v>
          </cell>
          <cell r="L9897">
            <v>5.7053199999999998E-2</v>
          </cell>
          <cell r="M9897">
            <v>0.139429</v>
          </cell>
          <cell r="N9897">
            <v>0.139429</v>
          </cell>
          <cell r="O9897">
            <v>1347</v>
          </cell>
        </row>
        <row r="9898">
          <cell r="A9898" t="str">
            <v>Residential</v>
          </cell>
          <cell r="B9898">
            <v>9</v>
          </cell>
          <cell r="C9898" t="str">
            <v>R</v>
          </cell>
          <cell r="D9898" t="str">
            <v>All</v>
          </cell>
          <cell r="E9898" t="str">
            <v>LCA: Kern</v>
          </cell>
          <cell r="F9898">
            <v>75</v>
          </cell>
          <cell r="G9898">
            <v>0.80406869999999997</v>
          </cell>
          <cell r="H9898">
            <v>0.76962059999999999</v>
          </cell>
          <cell r="I9898">
            <v>-0.1395459</v>
          </cell>
          <cell r="J9898">
            <v>-5.7101100000000002E-2</v>
          </cell>
          <cell r="K9898">
            <v>0</v>
          </cell>
          <cell r="L9898">
            <v>5.7101100000000002E-2</v>
          </cell>
          <cell r="M9898">
            <v>0.1395459</v>
          </cell>
          <cell r="N9898">
            <v>0.1395459</v>
          </cell>
          <cell r="O9898">
            <v>1347</v>
          </cell>
        </row>
        <row r="9899">
          <cell r="A9899" t="str">
            <v>Residential</v>
          </cell>
          <cell r="B9899">
            <v>10</v>
          </cell>
          <cell r="C9899" t="str">
            <v>R</v>
          </cell>
          <cell r="D9899" t="str">
            <v>All</v>
          </cell>
          <cell r="E9899" t="str">
            <v>LCA: Kern</v>
          </cell>
          <cell r="F9899">
            <v>80</v>
          </cell>
          <cell r="G9899">
            <v>0.87124509999999999</v>
          </cell>
          <cell r="H9899">
            <v>0.89038150000000005</v>
          </cell>
          <cell r="I9899">
            <v>-0.14060030000000001</v>
          </cell>
          <cell r="J9899">
            <v>-5.75325E-2</v>
          </cell>
          <cell r="K9899">
            <v>0</v>
          </cell>
          <cell r="L9899">
            <v>5.75325E-2</v>
          </cell>
          <cell r="M9899">
            <v>0.14060030000000001</v>
          </cell>
          <cell r="N9899">
            <v>0.14060030000000001</v>
          </cell>
          <cell r="O9899">
            <v>1347</v>
          </cell>
        </row>
        <row r="9900">
          <cell r="A9900" t="str">
            <v>Residential</v>
          </cell>
          <cell r="B9900">
            <v>11</v>
          </cell>
          <cell r="C9900" t="str">
            <v>R</v>
          </cell>
          <cell r="D9900" t="str">
            <v>All</v>
          </cell>
          <cell r="E9900" t="str">
            <v>LCA: Kern</v>
          </cell>
          <cell r="F9900">
            <v>84</v>
          </cell>
          <cell r="G9900">
            <v>0.93467089999999997</v>
          </cell>
          <cell r="H9900">
            <v>1.1267309999999999</v>
          </cell>
          <cell r="I9900">
            <v>-0.1414136</v>
          </cell>
          <cell r="J9900">
            <v>-5.7865300000000001E-2</v>
          </cell>
          <cell r="K9900">
            <v>0</v>
          </cell>
          <cell r="L9900">
            <v>5.7865300000000001E-2</v>
          </cell>
          <cell r="M9900">
            <v>0.1414136</v>
          </cell>
          <cell r="N9900">
            <v>0.1414136</v>
          </cell>
          <cell r="O9900">
            <v>1347</v>
          </cell>
        </row>
        <row r="9901">
          <cell r="A9901" t="str">
            <v>Residential</v>
          </cell>
          <cell r="B9901">
            <v>12</v>
          </cell>
          <cell r="C9901" t="str">
            <v>R</v>
          </cell>
          <cell r="D9901" t="str">
            <v>All</v>
          </cell>
          <cell r="E9901" t="str">
            <v>LCA: Kern</v>
          </cell>
          <cell r="F9901">
            <v>87.5</v>
          </cell>
          <cell r="G9901">
            <v>1.162245</v>
          </cell>
          <cell r="H9901">
            <v>1.338336</v>
          </cell>
          <cell r="I9901">
            <v>-0.13918410000000001</v>
          </cell>
          <cell r="J9901">
            <v>-5.6952999999999997E-2</v>
          </cell>
          <cell r="K9901">
            <v>0</v>
          </cell>
          <cell r="L9901">
            <v>5.6952999999999997E-2</v>
          </cell>
          <cell r="M9901">
            <v>0.13918410000000001</v>
          </cell>
          <cell r="N9901">
            <v>0.13918410000000001</v>
          </cell>
          <cell r="O9901">
            <v>1347</v>
          </cell>
        </row>
        <row r="9902">
          <cell r="A9902" t="str">
            <v>Residential</v>
          </cell>
          <cell r="B9902">
            <v>13</v>
          </cell>
          <cell r="C9902" t="str">
            <v>R</v>
          </cell>
          <cell r="D9902" t="str">
            <v>All</v>
          </cell>
          <cell r="E9902" t="str">
            <v>LCA: Kern</v>
          </cell>
          <cell r="F9902">
            <v>90.5</v>
          </cell>
          <cell r="G9902">
            <v>1.3993420000000001</v>
          </cell>
          <cell r="H9902">
            <v>1.3332520000000001</v>
          </cell>
          <cell r="I9902">
            <v>-0.14081759999999999</v>
          </cell>
          <cell r="J9902">
            <v>-5.7621400000000003E-2</v>
          </cell>
          <cell r="K9902">
            <v>0</v>
          </cell>
          <cell r="L9902">
            <v>5.7621400000000003E-2</v>
          </cell>
          <cell r="M9902">
            <v>0.14081759999999999</v>
          </cell>
          <cell r="N9902">
            <v>0.14081759999999999</v>
          </cell>
          <cell r="O9902">
            <v>1347</v>
          </cell>
        </row>
        <row r="9903">
          <cell r="A9903" t="str">
            <v>Residential</v>
          </cell>
          <cell r="B9903">
            <v>14</v>
          </cell>
          <cell r="C9903" t="str">
            <v>R</v>
          </cell>
          <cell r="D9903" t="str">
            <v>All</v>
          </cell>
          <cell r="E9903" t="str">
            <v>LCA: Kern</v>
          </cell>
          <cell r="F9903">
            <v>93</v>
          </cell>
          <cell r="G9903">
            <v>1.6854990000000001</v>
          </cell>
          <cell r="H9903">
            <v>1.607175</v>
          </cell>
          <cell r="I9903">
            <v>-0.14170569999999999</v>
          </cell>
          <cell r="J9903">
            <v>-5.7984800000000003E-2</v>
          </cell>
          <cell r="K9903">
            <v>0</v>
          </cell>
          <cell r="L9903">
            <v>5.7984800000000003E-2</v>
          </cell>
          <cell r="M9903">
            <v>0.14170569999999999</v>
          </cell>
          <cell r="N9903">
            <v>0.14170569999999999</v>
          </cell>
          <cell r="O9903">
            <v>1347</v>
          </cell>
        </row>
        <row r="9904">
          <cell r="A9904" t="str">
            <v>Residential</v>
          </cell>
          <cell r="B9904">
            <v>15</v>
          </cell>
          <cell r="C9904" t="str">
            <v>R</v>
          </cell>
          <cell r="D9904" t="str">
            <v>All</v>
          </cell>
          <cell r="E9904" t="str">
            <v>LCA: Kern</v>
          </cell>
          <cell r="F9904">
            <v>95</v>
          </cell>
          <cell r="G9904">
            <v>1.9406369999999999</v>
          </cell>
          <cell r="H9904">
            <v>1.7169000000000001</v>
          </cell>
          <cell r="I9904">
            <v>-0.14704970000000001</v>
          </cell>
          <cell r="J9904">
            <v>-6.0171500000000003E-2</v>
          </cell>
          <cell r="K9904">
            <v>0</v>
          </cell>
          <cell r="L9904">
            <v>6.0171500000000003E-2</v>
          </cell>
          <cell r="M9904">
            <v>0.14704970000000001</v>
          </cell>
          <cell r="N9904">
            <v>0.14704970000000001</v>
          </cell>
          <cell r="O9904">
            <v>1347</v>
          </cell>
        </row>
        <row r="9905">
          <cell r="A9905" t="str">
            <v>Residential</v>
          </cell>
          <cell r="B9905">
            <v>16</v>
          </cell>
          <cell r="C9905" t="str">
            <v>R</v>
          </cell>
          <cell r="D9905" t="str">
            <v>All</v>
          </cell>
          <cell r="E9905" t="str">
            <v>LCA: Kern</v>
          </cell>
          <cell r="F9905">
            <v>96</v>
          </cell>
          <cell r="G9905">
            <v>2.4053840000000002</v>
          </cell>
          <cell r="H9905">
            <v>1.7898970000000001</v>
          </cell>
          <cell r="I9905">
            <v>-0.14775779999999999</v>
          </cell>
          <cell r="J9905">
            <v>-6.0461300000000003E-2</v>
          </cell>
          <cell r="K9905">
            <v>0</v>
          </cell>
          <cell r="L9905">
            <v>6.0461300000000003E-2</v>
          </cell>
          <cell r="M9905">
            <v>0.14775779999999999</v>
          </cell>
          <cell r="N9905">
            <v>0.14775779999999999</v>
          </cell>
          <cell r="O9905">
            <v>1347</v>
          </cell>
        </row>
        <row r="9906">
          <cell r="A9906" t="str">
            <v>Residential</v>
          </cell>
          <cell r="B9906">
            <v>17</v>
          </cell>
          <cell r="C9906" t="str">
            <v>R</v>
          </cell>
          <cell r="D9906" t="str">
            <v>All</v>
          </cell>
          <cell r="E9906" t="str">
            <v>LCA: Kern</v>
          </cell>
          <cell r="F9906">
            <v>96</v>
          </cell>
          <cell r="G9906">
            <v>2.7890540000000001</v>
          </cell>
          <cell r="H9906">
            <v>2.0568279999999999</v>
          </cell>
          <cell r="I9906">
            <v>-0.1488034</v>
          </cell>
          <cell r="J9906">
            <v>-6.0889100000000002E-2</v>
          </cell>
          <cell r="K9906">
            <v>0</v>
          </cell>
          <cell r="L9906">
            <v>6.0889100000000002E-2</v>
          </cell>
          <cell r="M9906">
            <v>0.1488034</v>
          </cell>
          <cell r="N9906">
            <v>0.1488034</v>
          </cell>
          <cell r="O9906">
            <v>1347</v>
          </cell>
        </row>
        <row r="9907">
          <cell r="A9907" t="str">
            <v>Residential</v>
          </cell>
          <cell r="B9907">
            <v>18</v>
          </cell>
          <cell r="C9907" t="str">
            <v>R</v>
          </cell>
          <cell r="D9907" t="str">
            <v>All</v>
          </cell>
          <cell r="E9907" t="str">
            <v>LCA: Kern</v>
          </cell>
          <cell r="F9907">
            <v>96.5</v>
          </cell>
          <cell r="G9907">
            <v>2.9204279999999998</v>
          </cell>
          <cell r="H9907">
            <v>2.0115980000000002</v>
          </cell>
          <cell r="I9907">
            <v>-0.14917340000000001</v>
          </cell>
          <cell r="J9907">
            <v>-6.1040499999999998E-2</v>
          </cell>
          <cell r="K9907">
            <v>0</v>
          </cell>
          <cell r="L9907">
            <v>6.1040499999999998E-2</v>
          </cell>
          <cell r="M9907">
            <v>0.14917340000000001</v>
          </cell>
          <cell r="N9907">
            <v>0.14917340000000001</v>
          </cell>
          <cell r="O9907">
            <v>1347</v>
          </cell>
        </row>
        <row r="9908">
          <cell r="A9908" t="str">
            <v>Residential</v>
          </cell>
          <cell r="B9908">
            <v>19</v>
          </cell>
          <cell r="C9908" t="str">
            <v>R</v>
          </cell>
          <cell r="D9908" t="str">
            <v>All</v>
          </cell>
          <cell r="E9908" t="str">
            <v>LCA: Kern</v>
          </cell>
          <cell r="F9908">
            <v>94.5</v>
          </cell>
          <cell r="G9908">
            <v>2.88008</v>
          </cell>
          <cell r="H9908">
            <v>2.2361</v>
          </cell>
          <cell r="I9908">
            <v>-0.14925079999999999</v>
          </cell>
          <cell r="J9908">
            <v>-6.10722E-2</v>
          </cell>
          <cell r="K9908">
            <v>0</v>
          </cell>
          <cell r="L9908">
            <v>6.10722E-2</v>
          </cell>
          <cell r="M9908">
            <v>0.14925079999999999</v>
          </cell>
          <cell r="N9908">
            <v>0.14925079999999999</v>
          </cell>
          <cell r="O9908">
            <v>1347</v>
          </cell>
        </row>
        <row r="9909">
          <cell r="A9909" t="str">
            <v>Residential</v>
          </cell>
          <cell r="B9909">
            <v>20</v>
          </cell>
          <cell r="C9909" t="str">
            <v>R</v>
          </cell>
          <cell r="D9909" t="str">
            <v>All</v>
          </cell>
          <cell r="E9909" t="str">
            <v>LCA: Kern</v>
          </cell>
          <cell r="F9909">
            <v>91.5</v>
          </cell>
          <cell r="G9909">
            <v>2.7921109999999998</v>
          </cell>
          <cell r="H9909">
            <v>3.321863</v>
          </cell>
          <cell r="I9909">
            <v>-0.15204870000000001</v>
          </cell>
          <cell r="J9909">
            <v>-6.2217099999999997E-2</v>
          </cell>
          <cell r="K9909">
            <v>0</v>
          </cell>
          <cell r="L9909">
            <v>6.2217099999999997E-2</v>
          </cell>
          <cell r="M9909">
            <v>0.15204870000000001</v>
          </cell>
          <cell r="N9909">
            <v>0.15204870000000001</v>
          </cell>
          <cell r="O9909">
            <v>1347</v>
          </cell>
        </row>
        <row r="9910">
          <cell r="A9910" t="str">
            <v>Residential</v>
          </cell>
          <cell r="B9910">
            <v>21</v>
          </cell>
          <cell r="C9910" t="str">
            <v>R</v>
          </cell>
          <cell r="D9910" t="str">
            <v>All</v>
          </cell>
          <cell r="E9910" t="str">
            <v>LCA: Kern</v>
          </cell>
          <cell r="F9910">
            <v>88.5</v>
          </cell>
          <cell r="G9910">
            <v>2.4982679999999999</v>
          </cell>
          <cell r="H9910">
            <v>2.906558</v>
          </cell>
          <cell r="I9910">
            <v>-0.1500396</v>
          </cell>
          <cell r="J9910">
            <v>-6.1394999999999998E-2</v>
          </cell>
          <cell r="K9910">
            <v>0</v>
          </cell>
          <cell r="L9910">
            <v>6.1394999999999998E-2</v>
          </cell>
          <cell r="M9910">
            <v>0.1500396</v>
          </cell>
          <cell r="N9910">
            <v>0.1500396</v>
          </cell>
          <cell r="O9910">
            <v>1347</v>
          </cell>
        </row>
        <row r="9911">
          <cell r="A9911" t="str">
            <v>Residential</v>
          </cell>
          <cell r="B9911">
            <v>22</v>
          </cell>
          <cell r="C9911" t="str">
            <v>R</v>
          </cell>
          <cell r="D9911" t="str">
            <v>All</v>
          </cell>
          <cell r="E9911" t="str">
            <v>LCA: Kern</v>
          </cell>
          <cell r="F9911">
            <v>85.5</v>
          </cell>
          <cell r="G9911">
            <v>2.0883210000000001</v>
          </cell>
          <cell r="H9911">
            <v>2.2863340000000001</v>
          </cell>
          <cell r="I9911">
            <v>-0.14788580000000001</v>
          </cell>
          <cell r="J9911">
            <v>-6.0513699999999997E-2</v>
          </cell>
          <cell r="K9911">
            <v>0</v>
          </cell>
          <cell r="L9911">
            <v>6.0513699999999997E-2</v>
          </cell>
          <cell r="M9911">
            <v>0.14788580000000001</v>
          </cell>
          <cell r="N9911">
            <v>0.14788580000000001</v>
          </cell>
          <cell r="O9911">
            <v>1347</v>
          </cell>
        </row>
        <row r="9912">
          <cell r="A9912" t="str">
            <v>Residential</v>
          </cell>
          <cell r="B9912">
            <v>23</v>
          </cell>
          <cell r="C9912" t="str">
            <v>R</v>
          </cell>
          <cell r="D9912" t="str">
            <v>All</v>
          </cell>
          <cell r="E9912" t="str">
            <v>LCA: Kern</v>
          </cell>
          <cell r="F9912">
            <v>82.5</v>
          </cell>
          <cell r="G9912">
            <v>1.615618</v>
          </cell>
          <cell r="H9912">
            <v>1.9672909999999999</v>
          </cell>
          <cell r="I9912">
            <v>-0.1460429</v>
          </cell>
          <cell r="J9912">
            <v>-5.9759600000000003E-2</v>
          </cell>
          <cell r="K9912">
            <v>0</v>
          </cell>
          <cell r="L9912">
            <v>5.9759600000000003E-2</v>
          </cell>
          <cell r="M9912">
            <v>0.1460429</v>
          </cell>
          <cell r="N9912">
            <v>0.1460429</v>
          </cell>
          <cell r="O9912">
            <v>1347</v>
          </cell>
        </row>
        <row r="9913">
          <cell r="A9913" t="str">
            <v>Residential</v>
          </cell>
          <cell r="B9913">
            <v>24</v>
          </cell>
          <cell r="C9913" t="str">
            <v>R</v>
          </cell>
          <cell r="D9913" t="str">
            <v>All</v>
          </cell>
          <cell r="E9913" t="str">
            <v>LCA: Kern</v>
          </cell>
          <cell r="F9913">
            <v>80</v>
          </cell>
          <cell r="G9913">
            <v>1.2143889999999999</v>
          </cell>
          <cell r="H9913">
            <v>1.3321400000000001</v>
          </cell>
          <cell r="I9913">
            <v>-0.14264180000000001</v>
          </cell>
          <cell r="J9913">
            <v>-5.83679E-2</v>
          </cell>
          <cell r="K9913">
            <v>0</v>
          </cell>
          <cell r="L9913">
            <v>5.83679E-2</v>
          </cell>
          <cell r="M9913">
            <v>0.14264180000000001</v>
          </cell>
          <cell r="N9913">
            <v>0.14264180000000001</v>
          </cell>
          <cell r="O9913">
            <v>1347</v>
          </cell>
        </row>
        <row r="9914">
          <cell r="A9914" t="str">
            <v>Residential</v>
          </cell>
          <cell r="B9914">
            <v>1</v>
          </cell>
          <cell r="C9914" t="str">
            <v>R</v>
          </cell>
          <cell r="D9914" t="str">
            <v>All</v>
          </cell>
          <cell r="E9914" t="str">
            <v>LCA: Other</v>
          </cell>
          <cell r="F9914">
            <v>75.5</v>
          </cell>
          <cell r="G9914">
            <v>0.63913419999999999</v>
          </cell>
          <cell r="H9914">
            <v>0.43408829999999998</v>
          </cell>
          <cell r="I9914">
            <v>-0.34934539999999997</v>
          </cell>
          <cell r="J9914">
            <v>-0.1429493</v>
          </cell>
          <cell r="K9914">
            <v>0</v>
          </cell>
          <cell r="L9914">
            <v>0.1429493</v>
          </cell>
          <cell r="M9914">
            <v>0.34934539999999997</v>
          </cell>
          <cell r="N9914">
            <v>0.34934539999999997</v>
          </cell>
          <cell r="O9914">
            <v>597</v>
          </cell>
        </row>
        <row r="9915">
          <cell r="A9915" t="str">
            <v>Residential</v>
          </cell>
          <cell r="B9915">
            <v>2</v>
          </cell>
          <cell r="C9915" t="str">
            <v>R</v>
          </cell>
          <cell r="D9915" t="str">
            <v>All</v>
          </cell>
          <cell r="E9915" t="str">
            <v>LCA: Other</v>
          </cell>
          <cell r="F9915">
            <v>74</v>
          </cell>
          <cell r="G9915">
            <v>0.4868265</v>
          </cell>
          <cell r="H9915">
            <v>0.37544090000000002</v>
          </cell>
          <cell r="I9915">
            <v>-0.3453502</v>
          </cell>
          <cell r="J9915">
            <v>-0.14131450000000001</v>
          </cell>
          <cell r="K9915">
            <v>0</v>
          </cell>
          <cell r="L9915">
            <v>0.14131450000000001</v>
          </cell>
          <cell r="M9915">
            <v>0.3453502</v>
          </cell>
          <cell r="N9915">
            <v>0.3453502</v>
          </cell>
          <cell r="O9915">
            <v>597</v>
          </cell>
        </row>
        <row r="9916">
          <cell r="A9916" t="str">
            <v>Residential</v>
          </cell>
          <cell r="B9916">
            <v>3</v>
          </cell>
          <cell r="C9916" t="str">
            <v>R</v>
          </cell>
          <cell r="D9916" t="str">
            <v>All</v>
          </cell>
          <cell r="E9916" t="str">
            <v>LCA: Other</v>
          </cell>
          <cell r="F9916">
            <v>73</v>
          </cell>
          <cell r="G9916">
            <v>0.39195239999999998</v>
          </cell>
          <cell r="H9916">
            <v>0.32452150000000002</v>
          </cell>
          <cell r="I9916">
            <v>-0.3432402</v>
          </cell>
          <cell r="J9916">
            <v>-0.1404511</v>
          </cell>
          <cell r="K9916">
            <v>0</v>
          </cell>
          <cell r="L9916">
            <v>0.1404511</v>
          </cell>
          <cell r="M9916">
            <v>0.3432402</v>
          </cell>
          <cell r="N9916">
            <v>0.3432402</v>
          </cell>
          <cell r="O9916">
            <v>597</v>
          </cell>
        </row>
        <row r="9917">
          <cell r="A9917" t="str">
            <v>Residential</v>
          </cell>
          <cell r="B9917">
            <v>4</v>
          </cell>
          <cell r="C9917" t="str">
            <v>R</v>
          </cell>
          <cell r="D9917" t="str">
            <v>All</v>
          </cell>
          <cell r="E9917" t="str">
            <v>LCA: Other</v>
          </cell>
          <cell r="F9917">
            <v>72.5</v>
          </cell>
          <cell r="G9917">
            <v>0.37941029999999998</v>
          </cell>
          <cell r="H9917">
            <v>0.27592109999999997</v>
          </cell>
          <cell r="I9917">
            <v>-0.34287529999999999</v>
          </cell>
          <cell r="J9917">
            <v>-0.1403018</v>
          </cell>
          <cell r="K9917">
            <v>0</v>
          </cell>
          <cell r="L9917">
            <v>0.1403018</v>
          </cell>
          <cell r="M9917">
            <v>0.34287529999999999</v>
          </cell>
          <cell r="N9917">
            <v>0.34287529999999999</v>
          </cell>
          <cell r="O9917">
            <v>597</v>
          </cell>
        </row>
        <row r="9918">
          <cell r="A9918" t="str">
            <v>Residential</v>
          </cell>
          <cell r="B9918">
            <v>5</v>
          </cell>
          <cell r="C9918" t="str">
            <v>R</v>
          </cell>
          <cell r="D9918" t="str">
            <v>All</v>
          </cell>
          <cell r="E9918" t="str">
            <v>LCA: Other</v>
          </cell>
          <cell r="F9918">
            <v>70</v>
          </cell>
          <cell r="G9918">
            <v>0.32402350000000002</v>
          </cell>
          <cell r="H9918">
            <v>0.24268799999999999</v>
          </cell>
          <cell r="I9918">
            <v>-0.34129690000000001</v>
          </cell>
          <cell r="J9918">
            <v>-0.1396559</v>
          </cell>
          <cell r="K9918">
            <v>0</v>
          </cell>
          <cell r="L9918">
            <v>0.1396559</v>
          </cell>
          <cell r="M9918">
            <v>0.34129690000000001</v>
          </cell>
          <cell r="N9918">
            <v>0.34129690000000001</v>
          </cell>
          <cell r="O9918">
            <v>597</v>
          </cell>
        </row>
        <row r="9919">
          <cell r="A9919" t="str">
            <v>Residential</v>
          </cell>
          <cell r="B9919">
            <v>6</v>
          </cell>
          <cell r="C9919" t="str">
            <v>R</v>
          </cell>
          <cell r="D9919" t="str">
            <v>All</v>
          </cell>
          <cell r="E9919" t="str">
            <v>LCA: Other</v>
          </cell>
          <cell r="F9919">
            <v>68.5</v>
          </cell>
          <cell r="G9919">
            <v>0.34816740000000002</v>
          </cell>
          <cell r="H9919">
            <v>0.25368089999999999</v>
          </cell>
          <cell r="I9919">
            <v>-0.34145880000000001</v>
          </cell>
          <cell r="J9919">
            <v>-0.13972219999999999</v>
          </cell>
          <cell r="K9919">
            <v>0</v>
          </cell>
          <cell r="L9919">
            <v>0.13972219999999999</v>
          </cell>
          <cell r="M9919">
            <v>0.34145880000000001</v>
          </cell>
          <cell r="N9919">
            <v>0.34145880000000001</v>
          </cell>
          <cell r="O9919">
            <v>597</v>
          </cell>
        </row>
        <row r="9920">
          <cell r="A9920" t="str">
            <v>Residential</v>
          </cell>
          <cell r="B9920">
            <v>7</v>
          </cell>
          <cell r="C9920" t="str">
            <v>R</v>
          </cell>
          <cell r="D9920" t="str">
            <v>All</v>
          </cell>
          <cell r="E9920" t="str">
            <v>LCA: Other</v>
          </cell>
          <cell r="F9920">
            <v>68</v>
          </cell>
          <cell r="G9920">
            <v>0.37976949999999998</v>
          </cell>
          <cell r="H9920">
            <v>0.37596439999999998</v>
          </cell>
          <cell r="I9920">
            <v>-0.34159109999999998</v>
          </cell>
          <cell r="J9920">
            <v>-0.13977629999999999</v>
          </cell>
          <cell r="K9920">
            <v>0</v>
          </cell>
          <cell r="L9920">
            <v>0.13977629999999999</v>
          </cell>
          <cell r="M9920">
            <v>0.34159109999999998</v>
          </cell>
          <cell r="N9920">
            <v>0.34159109999999998</v>
          </cell>
          <cell r="O9920">
            <v>597</v>
          </cell>
        </row>
        <row r="9921">
          <cell r="A9921" t="str">
            <v>Residential</v>
          </cell>
          <cell r="B9921">
            <v>8</v>
          </cell>
          <cell r="C9921" t="str">
            <v>R</v>
          </cell>
          <cell r="D9921" t="str">
            <v>All</v>
          </cell>
          <cell r="E9921" t="str">
            <v>LCA: Other</v>
          </cell>
          <cell r="F9921">
            <v>70</v>
          </cell>
          <cell r="G9921">
            <v>0.3141081</v>
          </cell>
          <cell r="H9921">
            <v>0.24793599999999999</v>
          </cell>
          <cell r="I9921">
            <v>-0.34149410000000002</v>
          </cell>
          <cell r="J9921">
            <v>-0.13973659999999999</v>
          </cell>
          <cell r="K9921">
            <v>0</v>
          </cell>
          <cell r="L9921">
            <v>0.13973659999999999</v>
          </cell>
          <cell r="M9921">
            <v>0.34149410000000002</v>
          </cell>
          <cell r="N9921">
            <v>0.34149410000000002</v>
          </cell>
          <cell r="O9921">
            <v>597</v>
          </cell>
        </row>
        <row r="9922">
          <cell r="A9922" t="str">
            <v>Residential</v>
          </cell>
          <cell r="B9922">
            <v>9</v>
          </cell>
          <cell r="C9922" t="str">
            <v>R</v>
          </cell>
          <cell r="D9922" t="str">
            <v>All</v>
          </cell>
          <cell r="E9922" t="str">
            <v>LCA: Other</v>
          </cell>
          <cell r="F9922">
            <v>75</v>
          </cell>
          <cell r="G9922">
            <v>0.34089659999999999</v>
          </cell>
          <cell r="H9922">
            <v>0.387853</v>
          </cell>
          <cell r="I9922">
            <v>-0.34254440000000003</v>
          </cell>
          <cell r="J9922">
            <v>-0.1401664</v>
          </cell>
          <cell r="K9922">
            <v>0</v>
          </cell>
          <cell r="L9922">
            <v>0.1401664</v>
          </cell>
          <cell r="M9922">
            <v>0.34254440000000003</v>
          </cell>
          <cell r="N9922">
            <v>0.34254440000000003</v>
          </cell>
          <cell r="O9922">
            <v>597</v>
          </cell>
        </row>
        <row r="9923">
          <cell r="A9923" t="str">
            <v>Residential</v>
          </cell>
          <cell r="B9923">
            <v>10</v>
          </cell>
          <cell r="C9923" t="str">
            <v>R</v>
          </cell>
          <cell r="D9923" t="str">
            <v>All</v>
          </cell>
          <cell r="E9923" t="str">
            <v>LCA: Other</v>
          </cell>
          <cell r="F9923">
            <v>80</v>
          </cell>
          <cell r="G9923">
            <v>0.45496710000000001</v>
          </cell>
          <cell r="H9923">
            <v>0.35199710000000001</v>
          </cell>
          <cell r="I9923">
            <v>-0.34478019999999998</v>
          </cell>
          <cell r="J9923">
            <v>-0.14108129999999999</v>
          </cell>
          <cell r="K9923">
            <v>0</v>
          </cell>
          <cell r="L9923">
            <v>0.14108129999999999</v>
          </cell>
          <cell r="M9923">
            <v>0.34478019999999998</v>
          </cell>
          <cell r="N9923">
            <v>0.34478019999999998</v>
          </cell>
          <cell r="O9923">
            <v>597</v>
          </cell>
        </row>
        <row r="9924">
          <cell r="A9924" t="str">
            <v>Residential</v>
          </cell>
          <cell r="B9924">
            <v>11</v>
          </cell>
          <cell r="C9924" t="str">
            <v>R</v>
          </cell>
          <cell r="D9924" t="str">
            <v>All</v>
          </cell>
          <cell r="E9924" t="str">
            <v>LCA: Other</v>
          </cell>
          <cell r="F9924">
            <v>84</v>
          </cell>
          <cell r="G9924">
            <v>0.62144929999999998</v>
          </cell>
          <cell r="H9924">
            <v>0.60766220000000004</v>
          </cell>
          <cell r="I9924">
            <v>-0.34929789999999999</v>
          </cell>
          <cell r="J9924">
            <v>-0.1429299</v>
          </cell>
          <cell r="K9924">
            <v>0</v>
          </cell>
          <cell r="L9924">
            <v>0.1429299</v>
          </cell>
          <cell r="M9924">
            <v>0.34929789999999999</v>
          </cell>
          <cell r="N9924">
            <v>0.34929789999999999</v>
          </cell>
          <cell r="O9924">
            <v>597</v>
          </cell>
        </row>
        <row r="9925">
          <cell r="A9925" t="str">
            <v>Residential</v>
          </cell>
          <cell r="B9925">
            <v>12</v>
          </cell>
          <cell r="C9925" t="str">
            <v>R</v>
          </cell>
          <cell r="D9925" t="str">
            <v>All</v>
          </cell>
          <cell r="E9925" t="str">
            <v>LCA: Other</v>
          </cell>
          <cell r="F9925">
            <v>87.5</v>
          </cell>
          <cell r="G9925">
            <v>0.92999080000000001</v>
          </cell>
          <cell r="H9925">
            <v>0.76269299999999995</v>
          </cell>
          <cell r="I9925">
            <v>-0.35357650000000002</v>
          </cell>
          <cell r="J9925">
            <v>-0.14468059999999999</v>
          </cell>
          <cell r="K9925">
            <v>0</v>
          </cell>
          <cell r="L9925">
            <v>0.14468059999999999</v>
          </cell>
          <cell r="M9925">
            <v>0.35357650000000002</v>
          </cell>
          <cell r="N9925">
            <v>0.35357650000000002</v>
          </cell>
          <cell r="O9925">
            <v>597</v>
          </cell>
        </row>
        <row r="9926">
          <cell r="A9926" t="str">
            <v>Residential</v>
          </cell>
          <cell r="B9926">
            <v>13</v>
          </cell>
          <cell r="C9926" t="str">
            <v>R</v>
          </cell>
          <cell r="D9926" t="str">
            <v>All</v>
          </cell>
          <cell r="E9926" t="str">
            <v>LCA: Other</v>
          </cell>
          <cell r="F9926">
            <v>90.5</v>
          </cell>
          <cell r="G9926">
            <v>1.188977</v>
          </cell>
          <cell r="H9926">
            <v>1.581782</v>
          </cell>
          <cell r="I9926">
            <v>-0.35883110000000001</v>
          </cell>
          <cell r="J9926">
            <v>-0.14683080000000001</v>
          </cell>
          <cell r="K9926">
            <v>0</v>
          </cell>
          <cell r="L9926">
            <v>0.14683080000000001</v>
          </cell>
          <cell r="M9926">
            <v>0.35883110000000001</v>
          </cell>
          <cell r="N9926">
            <v>0.35883110000000001</v>
          </cell>
          <cell r="O9926">
            <v>597</v>
          </cell>
        </row>
        <row r="9927">
          <cell r="A9927" t="str">
            <v>Residential</v>
          </cell>
          <cell r="B9927">
            <v>14</v>
          </cell>
          <cell r="C9927" t="str">
            <v>R</v>
          </cell>
          <cell r="D9927" t="str">
            <v>All</v>
          </cell>
          <cell r="E9927" t="str">
            <v>LCA: Other</v>
          </cell>
          <cell r="F9927">
            <v>93</v>
          </cell>
          <cell r="G9927">
            <v>1.427405</v>
          </cell>
          <cell r="H9927">
            <v>1.557072</v>
          </cell>
          <cell r="I9927">
            <v>-0.35928490000000002</v>
          </cell>
          <cell r="J9927">
            <v>-0.14701649999999999</v>
          </cell>
          <cell r="K9927">
            <v>0</v>
          </cell>
          <cell r="L9927">
            <v>0.14701649999999999</v>
          </cell>
          <cell r="M9927">
            <v>0.35928490000000002</v>
          </cell>
          <cell r="N9927">
            <v>0.35928490000000002</v>
          </cell>
          <cell r="O9927">
            <v>597</v>
          </cell>
        </row>
        <row r="9928">
          <cell r="A9928" t="str">
            <v>Residential</v>
          </cell>
          <cell r="B9928">
            <v>15</v>
          </cell>
          <cell r="C9928" t="str">
            <v>R</v>
          </cell>
          <cell r="D9928" t="str">
            <v>All</v>
          </cell>
          <cell r="E9928" t="str">
            <v>LCA: Other</v>
          </cell>
          <cell r="F9928">
            <v>95</v>
          </cell>
          <cell r="G9928">
            <v>1.7158709999999999</v>
          </cell>
          <cell r="H9928">
            <v>1.374484</v>
          </cell>
          <cell r="I9928">
            <v>-0.36775869999999999</v>
          </cell>
          <cell r="J9928">
            <v>-0.1504839</v>
          </cell>
          <cell r="K9928">
            <v>0</v>
          </cell>
          <cell r="L9928">
            <v>0.1504839</v>
          </cell>
          <cell r="M9928">
            <v>0.36775869999999999</v>
          </cell>
          <cell r="N9928">
            <v>0.36775869999999999</v>
          </cell>
          <cell r="O9928">
            <v>597</v>
          </cell>
        </row>
        <row r="9929">
          <cell r="A9929" t="str">
            <v>Residential</v>
          </cell>
          <cell r="B9929">
            <v>16</v>
          </cell>
          <cell r="C9929" t="str">
            <v>R</v>
          </cell>
          <cell r="D9929" t="str">
            <v>All</v>
          </cell>
          <cell r="E9929" t="str">
            <v>LCA: Other</v>
          </cell>
          <cell r="F9929">
            <v>96</v>
          </cell>
          <cell r="G9929">
            <v>1.8805480000000001</v>
          </cell>
          <cell r="H9929">
            <v>2.526713</v>
          </cell>
          <cell r="I9929">
            <v>-0.36640070000000002</v>
          </cell>
          <cell r="J9929">
            <v>-0.14992820000000001</v>
          </cell>
          <cell r="K9929">
            <v>0</v>
          </cell>
          <cell r="L9929">
            <v>0.14992820000000001</v>
          </cell>
          <cell r="M9929">
            <v>0.36640070000000002</v>
          </cell>
          <cell r="N9929">
            <v>0.36640070000000002</v>
          </cell>
          <cell r="O9929">
            <v>597</v>
          </cell>
        </row>
        <row r="9930">
          <cell r="A9930" t="str">
            <v>Residential</v>
          </cell>
          <cell r="B9930">
            <v>17</v>
          </cell>
          <cell r="C9930" t="str">
            <v>R</v>
          </cell>
          <cell r="D9930" t="str">
            <v>All</v>
          </cell>
          <cell r="E9930" t="str">
            <v>LCA: Other</v>
          </cell>
          <cell r="F9930">
            <v>96</v>
          </cell>
          <cell r="G9930">
            <v>2.1298509999999999</v>
          </cell>
          <cell r="H9930">
            <v>2.08589</v>
          </cell>
          <cell r="I9930">
            <v>-0.37258259999999999</v>
          </cell>
          <cell r="J9930">
            <v>-0.1524578</v>
          </cell>
          <cell r="K9930">
            <v>0</v>
          </cell>
          <cell r="L9930">
            <v>0.1524578</v>
          </cell>
          <cell r="M9930">
            <v>0.37258259999999999</v>
          </cell>
          <cell r="N9930">
            <v>0.37258259999999999</v>
          </cell>
          <cell r="O9930">
            <v>597</v>
          </cell>
        </row>
        <row r="9931">
          <cell r="A9931" t="str">
            <v>Residential</v>
          </cell>
          <cell r="B9931">
            <v>18</v>
          </cell>
          <cell r="C9931" t="str">
            <v>R</v>
          </cell>
          <cell r="D9931" t="str">
            <v>All</v>
          </cell>
          <cell r="E9931" t="str">
            <v>LCA: Other</v>
          </cell>
          <cell r="F9931">
            <v>96.5</v>
          </cell>
          <cell r="G9931">
            <v>1.948253</v>
          </cell>
          <cell r="H9931">
            <v>2.2493850000000002</v>
          </cell>
          <cell r="I9931">
            <v>-0.36277379999999998</v>
          </cell>
          <cell r="J9931">
            <v>-0.1484441</v>
          </cell>
          <cell r="K9931">
            <v>0</v>
          </cell>
          <cell r="L9931">
            <v>0.1484441</v>
          </cell>
          <cell r="M9931">
            <v>0.36277379999999998</v>
          </cell>
          <cell r="N9931">
            <v>0.36277379999999998</v>
          </cell>
          <cell r="O9931">
            <v>597</v>
          </cell>
        </row>
        <row r="9932">
          <cell r="A9932" t="str">
            <v>Residential</v>
          </cell>
          <cell r="B9932">
            <v>19</v>
          </cell>
          <cell r="C9932" t="str">
            <v>R</v>
          </cell>
          <cell r="D9932" t="str">
            <v>All</v>
          </cell>
          <cell r="E9932" t="str">
            <v>LCA: Other</v>
          </cell>
          <cell r="F9932">
            <v>94.5</v>
          </cell>
          <cell r="G9932">
            <v>1.7786519999999999</v>
          </cell>
          <cell r="H9932">
            <v>1.9924679999999999</v>
          </cell>
          <cell r="I9932">
            <v>-0.3596665</v>
          </cell>
          <cell r="J9932">
            <v>-0.14717259999999999</v>
          </cell>
          <cell r="K9932">
            <v>0</v>
          </cell>
          <cell r="L9932">
            <v>0.14717259999999999</v>
          </cell>
          <cell r="M9932">
            <v>0.3596665</v>
          </cell>
          <cell r="N9932">
            <v>0.3596665</v>
          </cell>
          <cell r="O9932">
            <v>597</v>
          </cell>
        </row>
        <row r="9933">
          <cell r="A9933" t="str">
            <v>Residential</v>
          </cell>
          <cell r="B9933">
            <v>20</v>
          </cell>
          <cell r="C9933" t="str">
            <v>R</v>
          </cell>
          <cell r="D9933" t="str">
            <v>All</v>
          </cell>
          <cell r="E9933" t="str">
            <v>LCA: Other</v>
          </cell>
          <cell r="F9933">
            <v>91.5</v>
          </cell>
          <cell r="G9933">
            <v>1.50095</v>
          </cell>
          <cell r="H9933">
            <v>1.659672</v>
          </cell>
          <cell r="I9933">
            <v>-0.3561976</v>
          </cell>
          <cell r="J9933">
            <v>-0.1457532</v>
          </cell>
          <cell r="K9933">
            <v>0</v>
          </cell>
          <cell r="L9933">
            <v>0.1457532</v>
          </cell>
          <cell r="M9933">
            <v>0.3561976</v>
          </cell>
          <cell r="N9933">
            <v>0.3561976</v>
          </cell>
          <cell r="O9933">
            <v>597</v>
          </cell>
        </row>
        <row r="9934">
          <cell r="A9934" t="str">
            <v>Residential</v>
          </cell>
          <cell r="B9934">
            <v>21</v>
          </cell>
          <cell r="C9934" t="str">
            <v>R</v>
          </cell>
          <cell r="D9934" t="str">
            <v>All</v>
          </cell>
          <cell r="E9934" t="str">
            <v>LCA: Other</v>
          </cell>
          <cell r="F9934">
            <v>88.5</v>
          </cell>
          <cell r="G9934">
            <v>1.4971950000000001</v>
          </cell>
          <cell r="H9934">
            <v>1.6170340000000001</v>
          </cell>
          <cell r="I9934">
            <v>-0.35322959999999998</v>
          </cell>
          <cell r="J9934">
            <v>-0.14453869999999999</v>
          </cell>
          <cell r="K9934">
            <v>0</v>
          </cell>
          <cell r="L9934">
            <v>0.14453869999999999</v>
          </cell>
          <cell r="M9934">
            <v>0.35322959999999998</v>
          </cell>
          <cell r="N9934">
            <v>0.35322959999999998</v>
          </cell>
          <cell r="O9934">
            <v>597</v>
          </cell>
        </row>
        <row r="9935">
          <cell r="A9935" t="str">
            <v>Residential</v>
          </cell>
          <cell r="B9935">
            <v>22</v>
          </cell>
          <cell r="C9935" t="str">
            <v>R</v>
          </cell>
          <cell r="D9935" t="str">
            <v>All</v>
          </cell>
          <cell r="E9935" t="str">
            <v>LCA: Other</v>
          </cell>
          <cell r="F9935">
            <v>85.5</v>
          </cell>
          <cell r="G9935">
            <v>1.2618659999999999</v>
          </cell>
          <cell r="H9935">
            <v>1.5192600000000001</v>
          </cell>
          <cell r="I9935">
            <v>-0.35717700000000002</v>
          </cell>
          <cell r="J9935">
            <v>-0.1461539</v>
          </cell>
          <cell r="K9935">
            <v>0</v>
          </cell>
          <cell r="L9935">
            <v>0.1461539</v>
          </cell>
          <cell r="M9935">
            <v>0.35717700000000002</v>
          </cell>
          <cell r="N9935">
            <v>0.35717700000000002</v>
          </cell>
          <cell r="O9935">
            <v>597</v>
          </cell>
        </row>
        <row r="9936">
          <cell r="A9936" t="str">
            <v>Residential</v>
          </cell>
          <cell r="B9936">
            <v>23</v>
          </cell>
          <cell r="C9936" t="str">
            <v>R</v>
          </cell>
          <cell r="D9936" t="str">
            <v>All</v>
          </cell>
          <cell r="E9936" t="str">
            <v>LCA: Other</v>
          </cell>
          <cell r="F9936">
            <v>82.5</v>
          </cell>
          <cell r="G9936">
            <v>0.94725380000000003</v>
          </cell>
          <cell r="H9936">
            <v>0.93537619999999999</v>
          </cell>
          <cell r="I9936">
            <v>-0.35576999999999998</v>
          </cell>
          <cell r="J9936">
            <v>-0.14557819999999999</v>
          </cell>
          <cell r="K9936">
            <v>0</v>
          </cell>
          <cell r="L9936">
            <v>0.14557819999999999</v>
          </cell>
          <cell r="M9936">
            <v>0.35576999999999998</v>
          </cell>
          <cell r="N9936">
            <v>0.35576999999999998</v>
          </cell>
          <cell r="O9936">
            <v>597</v>
          </cell>
        </row>
        <row r="9937">
          <cell r="A9937" t="str">
            <v>Residential</v>
          </cell>
          <cell r="B9937">
            <v>24</v>
          </cell>
          <cell r="C9937" t="str">
            <v>R</v>
          </cell>
          <cell r="D9937" t="str">
            <v>All</v>
          </cell>
          <cell r="E9937" t="str">
            <v>LCA: Other</v>
          </cell>
          <cell r="F9937">
            <v>80</v>
          </cell>
          <cell r="G9937">
            <v>0.90918089999999996</v>
          </cell>
          <cell r="H9937">
            <v>0.76422670000000004</v>
          </cell>
          <cell r="I9937">
            <v>-0.35470940000000001</v>
          </cell>
          <cell r="J9937">
            <v>-0.1451442</v>
          </cell>
          <cell r="K9937">
            <v>0</v>
          </cell>
          <cell r="L9937">
            <v>0.1451442</v>
          </cell>
          <cell r="M9937">
            <v>0.35470940000000001</v>
          </cell>
          <cell r="N9937">
            <v>0.35470940000000001</v>
          </cell>
          <cell r="O9937">
            <v>597</v>
          </cell>
        </row>
        <row r="9938">
          <cell r="A9938" t="str">
            <v>Residential</v>
          </cell>
          <cell r="B9938">
            <v>1</v>
          </cell>
          <cell r="C9938" t="str">
            <v>R</v>
          </cell>
          <cell r="D9938" t="str">
            <v>All</v>
          </cell>
          <cell r="E9938" t="str">
            <v>LCA: Sierra</v>
          </cell>
          <cell r="F9938">
            <v>60.5</v>
          </cell>
          <cell r="G9938">
            <v>0.2833715</v>
          </cell>
          <cell r="H9938">
            <v>0.32411440000000002</v>
          </cell>
          <cell r="I9938">
            <v>-0.33939560000000002</v>
          </cell>
          <cell r="J9938">
            <v>-0.1388779</v>
          </cell>
          <cell r="K9938">
            <v>0</v>
          </cell>
          <cell r="L9938">
            <v>0.1388779</v>
          </cell>
          <cell r="M9938">
            <v>0.33939560000000002</v>
          </cell>
          <cell r="N9938">
            <v>0.33939560000000002</v>
          </cell>
          <cell r="O9938">
            <v>244</v>
          </cell>
        </row>
        <row r="9939">
          <cell r="A9939" t="str">
            <v>Residential</v>
          </cell>
          <cell r="B9939">
            <v>2</v>
          </cell>
          <cell r="C9939" t="str">
            <v>R</v>
          </cell>
          <cell r="D9939" t="str">
            <v>All</v>
          </cell>
          <cell r="E9939" t="str">
            <v>LCA: Sierra</v>
          </cell>
          <cell r="F9939">
            <v>60</v>
          </cell>
          <cell r="G9939">
            <v>0.27215420000000001</v>
          </cell>
          <cell r="H9939">
            <v>0.29410389999999997</v>
          </cell>
          <cell r="I9939">
            <v>-0.3391168</v>
          </cell>
          <cell r="J9939">
            <v>-0.13876379999999999</v>
          </cell>
          <cell r="K9939">
            <v>0</v>
          </cell>
          <cell r="L9939">
            <v>0.13876379999999999</v>
          </cell>
          <cell r="M9939">
            <v>0.3391168</v>
          </cell>
          <cell r="N9939">
            <v>0.3391168</v>
          </cell>
          <cell r="O9939">
            <v>244</v>
          </cell>
        </row>
        <row r="9940">
          <cell r="A9940" t="str">
            <v>Residential</v>
          </cell>
          <cell r="B9940">
            <v>3</v>
          </cell>
          <cell r="C9940" t="str">
            <v>R</v>
          </cell>
          <cell r="D9940" t="str">
            <v>All</v>
          </cell>
          <cell r="E9940" t="str">
            <v>LCA: Sierra</v>
          </cell>
          <cell r="F9940">
            <v>59</v>
          </cell>
          <cell r="G9940">
            <v>0.33014389999999999</v>
          </cell>
          <cell r="H9940">
            <v>0.27804139999999999</v>
          </cell>
          <cell r="I9940">
            <v>-0.36929679999999998</v>
          </cell>
          <cell r="J9940">
            <v>-0.15111330000000001</v>
          </cell>
          <cell r="K9940">
            <v>0</v>
          </cell>
          <cell r="L9940">
            <v>0.15111330000000001</v>
          </cell>
          <cell r="M9940">
            <v>0.36929679999999998</v>
          </cell>
          <cell r="N9940">
            <v>0.36929679999999998</v>
          </cell>
          <cell r="O9940">
            <v>244</v>
          </cell>
        </row>
        <row r="9941">
          <cell r="A9941" t="str">
            <v>Residential</v>
          </cell>
          <cell r="B9941">
            <v>4</v>
          </cell>
          <cell r="C9941" t="str">
            <v>R</v>
          </cell>
          <cell r="D9941" t="str">
            <v>All</v>
          </cell>
          <cell r="E9941" t="str">
            <v>LCA: Sierra</v>
          </cell>
          <cell r="F9941">
            <v>59.5</v>
          </cell>
          <cell r="G9941">
            <v>0.23080619999999999</v>
          </cell>
          <cell r="H9941">
            <v>0.27428239999999998</v>
          </cell>
          <cell r="I9941">
            <v>-0.34778189999999998</v>
          </cell>
          <cell r="J9941">
            <v>-0.14230950000000001</v>
          </cell>
          <cell r="K9941">
            <v>0</v>
          </cell>
          <cell r="L9941">
            <v>0.14230950000000001</v>
          </cell>
          <cell r="M9941">
            <v>0.34778189999999998</v>
          </cell>
          <cell r="N9941">
            <v>0.34778189999999998</v>
          </cell>
          <cell r="O9941">
            <v>244</v>
          </cell>
        </row>
        <row r="9942">
          <cell r="A9942" t="str">
            <v>Residential</v>
          </cell>
          <cell r="B9942">
            <v>5</v>
          </cell>
          <cell r="C9942" t="str">
            <v>R</v>
          </cell>
          <cell r="D9942" t="str">
            <v>All</v>
          </cell>
          <cell r="E9942" t="str">
            <v>LCA: Sierra</v>
          </cell>
          <cell r="F9942">
            <v>60</v>
          </cell>
          <cell r="G9942">
            <v>0.23721410000000001</v>
          </cell>
          <cell r="H9942">
            <v>0.276783</v>
          </cell>
          <cell r="I9942">
            <v>-0.33908280000000002</v>
          </cell>
          <cell r="J9942">
            <v>-0.13874990000000001</v>
          </cell>
          <cell r="K9942">
            <v>0</v>
          </cell>
          <cell r="L9942">
            <v>0.13874990000000001</v>
          </cell>
          <cell r="M9942">
            <v>0.33908280000000002</v>
          </cell>
          <cell r="N9942">
            <v>0.33908280000000002</v>
          </cell>
          <cell r="O9942">
            <v>244</v>
          </cell>
        </row>
        <row r="9943">
          <cell r="A9943" t="str">
            <v>Residential</v>
          </cell>
          <cell r="B9943">
            <v>6</v>
          </cell>
          <cell r="C9943" t="str">
            <v>R</v>
          </cell>
          <cell r="D9943" t="str">
            <v>All</v>
          </cell>
          <cell r="E9943" t="str">
            <v>LCA: Sierra</v>
          </cell>
          <cell r="F9943">
            <v>59.5</v>
          </cell>
          <cell r="G9943">
            <v>0.24353559999999999</v>
          </cell>
          <cell r="H9943">
            <v>0.29953030000000003</v>
          </cell>
          <cell r="I9943">
            <v>-0.3374395</v>
          </cell>
          <cell r="J9943">
            <v>-0.13807749999999999</v>
          </cell>
          <cell r="K9943">
            <v>0</v>
          </cell>
          <cell r="L9943">
            <v>0.13807749999999999</v>
          </cell>
          <cell r="M9943">
            <v>0.3374395</v>
          </cell>
          <cell r="N9943">
            <v>0.3374395</v>
          </cell>
          <cell r="O9943">
            <v>244</v>
          </cell>
        </row>
        <row r="9944">
          <cell r="A9944" t="str">
            <v>Residential</v>
          </cell>
          <cell r="B9944">
            <v>7</v>
          </cell>
          <cell r="C9944" t="str">
            <v>R</v>
          </cell>
          <cell r="D9944" t="str">
            <v>All</v>
          </cell>
          <cell r="E9944" t="str">
            <v>LCA: Sierra</v>
          </cell>
          <cell r="F9944">
            <v>59</v>
          </cell>
          <cell r="G9944">
            <v>0.31184790000000001</v>
          </cell>
          <cell r="H9944">
            <v>0.34668169999999998</v>
          </cell>
          <cell r="I9944">
            <v>-0.34072360000000002</v>
          </cell>
          <cell r="J9944">
            <v>-0.1394213</v>
          </cell>
          <cell r="K9944">
            <v>0</v>
          </cell>
          <cell r="L9944">
            <v>0.1394213</v>
          </cell>
          <cell r="M9944">
            <v>0.34072360000000002</v>
          </cell>
          <cell r="N9944">
            <v>0.34072360000000002</v>
          </cell>
          <cell r="O9944">
            <v>244</v>
          </cell>
        </row>
        <row r="9945">
          <cell r="A9945" t="str">
            <v>Residential</v>
          </cell>
          <cell r="B9945">
            <v>8</v>
          </cell>
          <cell r="C9945" t="str">
            <v>R</v>
          </cell>
          <cell r="D9945" t="str">
            <v>All</v>
          </cell>
          <cell r="E9945" t="str">
            <v>LCA: Sierra</v>
          </cell>
          <cell r="F9945">
            <v>61.5</v>
          </cell>
          <cell r="G9945">
            <v>0.42351519999999998</v>
          </cell>
          <cell r="H9945">
            <v>0.37229109999999999</v>
          </cell>
          <cell r="I9945">
            <v>-0.35018529999999998</v>
          </cell>
          <cell r="J9945">
            <v>-0.143293</v>
          </cell>
          <cell r="K9945">
            <v>0</v>
          </cell>
          <cell r="L9945">
            <v>0.143293</v>
          </cell>
          <cell r="M9945">
            <v>0.35018529999999998</v>
          </cell>
          <cell r="N9945">
            <v>0.35018529999999998</v>
          </cell>
          <cell r="O9945">
            <v>244</v>
          </cell>
        </row>
        <row r="9946">
          <cell r="A9946" t="str">
            <v>Residential</v>
          </cell>
          <cell r="B9946">
            <v>9</v>
          </cell>
          <cell r="C9946" t="str">
            <v>R</v>
          </cell>
          <cell r="D9946" t="str">
            <v>All</v>
          </cell>
          <cell r="E9946" t="str">
            <v>LCA: Sierra</v>
          </cell>
          <cell r="F9946">
            <v>71</v>
          </cell>
          <cell r="G9946">
            <v>0.34643299999999999</v>
          </cell>
          <cell r="H9946">
            <v>0.35218149999999998</v>
          </cell>
          <cell r="I9946">
            <v>-0.34506439999999999</v>
          </cell>
          <cell r="J9946">
            <v>-0.14119760000000001</v>
          </cell>
          <cell r="K9946">
            <v>0</v>
          </cell>
          <cell r="L9946">
            <v>0.14119760000000001</v>
          </cell>
          <cell r="M9946">
            <v>0.34506439999999999</v>
          </cell>
          <cell r="N9946">
            <v>0.34506439999999999</v>
          </cell>
          <cell r="O9946">
            <v>244</v>
          </cell>
        </row>
        <row r="9947">
          <cell r="A9947" t="str">
            <v>Residential</v>
          </cell>
          <cell r="B9947">
            <v>10</v>
          </cell>
          <cell r="C9947" t="str">
            <v>R</v>
          </cell>
          <cell r="D9947" t="str">
            <v>All</v>
          </cell>
          <cell r="E9947" t="str">
            <v>LCA: Sierra</v>
          </cell>
          <cell r="F9947">
            <v>81</v>
          </cell>
          <cell r="G9947">
            <v>0.41422940000000003</v>
          </cell>
          <cell r="H9947">
            <v>0.35243570000000002</v>
          </cell>
          <cell r="I9947">
            <v>-0.49593130000000002</v>
          </cell>
          <cell r="J9947">
            <v>-0.2029311</v>
          </cell>
          <cell r="K9947">
            <v>0</v>
          </cell>
          <cell r="L9947">
            <v>0.2029311</v>
          </cell>
          <cell r="M9947">
            <v>0.49593130000000002</v>
          </cell>
          <cell r="N9947">
            <v>0.49593130000000002</v>
          </cell>
          <cell r="O9947">
            <v>244</v>
          </cell>
        </row>
        <row r="9948">
          <cell r="A9948" t="str">
            <v>Residential</v>
          </cell>
          <cell r="B9948">
            <v>11</v>
          </cell>
          <cell r="C9948" t="str">
            <v>R</v>
          </cell>
          <cell r="D9948" t="str">
            <v>All</v>
          </cell>
          <cell r="E9948" t="str">
            <v>LCA: Sierra</v>
          </cell>
          <cell r="F9948">
            <v>86.5</v>
          </cell>
          <cell r="G9948">
            <v>0.31480350000000001</v>
          </cell>
          <cell r="H9948">
            <v>0.3579717</v>
          </cell>
          <cell r="I9948">
            <v>-0.84431889999999998</v>
          </cell>
          <cell r="J9948">
            <v>-0.34548849999999998</v>
          </cell>
          <cell r="K9948">
            <v>0</v>
          </cell>
          <cell r="L9948">
            <v>0.34548849999999998</v>
          </cell>
          <cell r="M9948">
            <v>0.84431889999999998</v>
          </cell>
          <cell r="N9948">
            <v>0.84431889999999998</v>
          </cell>
          <cell r="O9948">
            <v>244</v>
          </cell>
        </row>
        <row r="9949">
          <cell r="A9949" t="str">
            <v>Residential</v>
          </cell>
          <cell r="B9949">
            <v>12</v>
          </cell>
          <cell r="C9949" t="str">
            <v>R</v>
          </cell>
          <cell r="D9949" t="str">
            <v>All</v>
          </cell>
          <cell r="E9949" t="str">
            <v>LCA: Sierra</v>
          </cell>
          <cell r="F9949">
            <v>88.5</v>
          </cell>
          <cell r="G9949">
            <v>0.4385269</v>
          </cell>
          <cell r="H9949">
            <v>0.35205120000000001</v>
          </cell>
          <cell r="I9949">
            <v>-0.54077249999999999</v>
          </cell>
          <cell r="J9949">
            <v>-0.2212797</v>
          </cell>
          <cell r="K9949">
            <v>0</v>
          </cell>
          <cell r="L9949">
            <v>0.2212797</v>
          </cell>
          <cell r="M9949">
            <v>0.54077249999999999</v>
          </cell>
          <cell r="N9949">
            <v>0.54077249999999999</v>
          </cell>
          <cell r="O9949">
            <v>244</v>
          </cell>
        </row>
        <row r="9950">
          <cell r="A9950" t="str">
            <v>Residential</v>
          </cell>
          <cell r="B9950">
            <v>13</v>
          </cell>
          <cell r="C9950" t="str">
            <v>R</v>
          </cell>
          <cell r="D9950" t="str">
            <v>All</v>
          </cell>
          <cell r="E9950" t="str">
            <v>LCA: Sierra</v>
          </cell>
          <cell r="F9950">
            <v>90.5</v>
          </cell>
          <cell r="G9950">
            <v>0.30970940000000002</v>
          </cell>
          <cell r="H9950">
            <v>0.3573653</v>
          </cell>
          <cell r="I9950">
            <v>-0.14562729999999999</v>
          </cell>
          <cell r="J9950">
            <v>-5.9589499999999997E-2</v>
          </cell>
          <cell r="K9950">
            <v>0</v>
          </cell>
          <cell r="L9950">
            <v>5.9589499999999997E-2</v>
          </cell>
          <cell r="M9950">
            <v>0.14562729999999999</v>
          </cell>
          <cell r="N9950">
            <v>0.14562729999999999</v>
          </cell>
          <cell r="O9950">
            <v>244</v>
          </cell>
        </row>
        <row r="9951">
          <cell r="A9951" t="str">
            <v>Residential</v>
          </cell>
          <cell r="B9951">
            <v>14</v>
          </cell>
          <cell r="C9951" t="str">
            <v>R</v>
          </cell>
          <cell r="D9951" t="str">
            <v>All</v>
          </cell>
          <cell r="E9951" t="str">
            <v>LCA: Sierra</v>
          </cell>
          <cell r="F9951">
            <v>91.5</v>
          </cell>
          <cell r="G9951">
            <v>0.3981518</v>
          </cell>
          <cell r="H9951">
            <v>0.36679089999999998</v>
          </cell>
          <cell r="I9951">
            <v>-0.55579599999999996</v>
          </cell>
          <cell r="J9951">
            <v>-0.2274272</v>
          </cell>
          <cell r="K9951">
            <v>0</v>
          </cell>
          <cell r="L9951">
            <v>0.2274272</v>
          </cell>
          <cell r="M9951">
            <v>0.55579599999999996</v>
          </cell>
          <cell r="N9951">
            <v>0.55579599999999996</v>
          </cell>
          <cell r="O9951">
            <v>244</v>
          </cell>
        </row>
        <row r="9952">
          <cell r="A9952" t="str">
            <v>Residential</v>
          </cell>
          <cell r="B9952">
            <v>15</v>
          </cell>
          <cell r="C9952" t="str">
            <v>R</v>
          </cell>
          <cell r="D9952" t="str">
            <v>All</v>
          </cell>
          <cell r="E9952" t="str">
            <v>LCA: Sierra</v>
          </cell>
          <cell r="F9952">
            <v>92.5</v>
          </cell>
          <cell r="G9952">
            <v>0.33571630000000002</v>
          </cell>
          <cell r="H9952">
            <v>0.36272870000000002</v>
          </cell>
          <cell r="I9952">
            <v>-0.41564430000000002</v>
          </cell>
          <cell r="J9952">
            <v>-0.17007829999999999</v>
          </cell>
          <cell r="K9952">
            <v>0</v>
          </cell>
          <cell r="L9952">
            <v>0.17007829999999999</v>
          </cell>
          <cell r="M9952">
            <v>0.41564430000000002</v>
          </cell>
          <cell r="N9952">
            <v>0.41564430000000002</v>
          </cell>
          <cell r="O9952">
            <v>244</v>
          </cell>
        </row>
        <row r="9953">
          <cell r="A9953" t="str">
            <v>Residential</v>
          </cell>
          <cell r="B9953">
            <v>16</v>
          </cell>
          <cell r="C9953" t="str">
            <v>R</v>
          </cell>
          <cell r="D9953" t="str">
            <v>All</v>
          </cell>
          <cell r="E9953" t="str">
            <v>LCA: Sierra</v>
          </cell>
          <cell r="F9953">
            <v>94</v>
          </cell>
          <cell r="G9953">
            <v>0.31647589999999998</v>
          </cell>
          <cell r="H9953">
            <v>0.39305909999999999</v>
          </cell>
          <cell r="I9953">
            <v>-0.69688090000000003</v>
          </cell>
          <cell r="J9953">
            <v>-0.28515800000000002</v>
          </cell>
          <cell r="K9953">
            <v>0</v>
          </cell>
          <cell r="L9953">
            <v>0.28515800000000002</v>
          </cell>
          <cell r="M9953">
            <v>0.69688090000000003</v>
          </cell>
          <cell r="N9953">
            <v>0.69688090000000003</v>
          </cell>
          <cell r="O9953">
            <v>244</v>
          </cell>
        </row>
        <row r="9954">
          <cell r="A9954" t="str">
            <v>Residential</v>
          </cell>
          <cell r="B9954">
            <v>17</v>
          </cell>
          <cell r="C9954" t="str">
            <v>R</v>
          </cell>
          <cell r="D9954" t="str">
            <v>All</v>
          </cell>
          <cell r="E9954" t="str">
            <v>LCA: Sierra</v>
          </cell>
          <cell r="F9954">
            <v>93.5</v>
          </cell>
          <cell r="G9954">
            <v>0.3976074</v>
          </cell>
          <cell r="H9954">
            <v>0.41010459999999999</v>
          </cell>
          <cell r="I9954">
            <v>-0.75659259999999995</v>
          </cell>
          <cell r="J9954">
            <v>-0.30959150000000002</v>
          </cell>
          <cell r="K9954">
            <v>0</v>
          </cell>
          <cell r="L9954">
            <v>0.30959150000000002</v>
          </cell>
          <cell r="M9954">
            <v>0.75659259999999995</v>
          </cell>
          <cell r="N9954">
            <v>0.75659259999999995</v>
          </cell>
          <cell r="O9954">
            <v>244</v>
          </cell>
        </row>
        <row r="9955">
          <cell r="A9955" t="str">
            <v>Residential</v>
          </cell>
          <cell r="B9955">
            <v>18</v>
          </cell>
          <cell r="C9955" t="str">
            <v>R</v>
          </cell>
          <cell r="D9955" t="str">
            <v>All</v>
          </cell>
          <cell r="E9955" t="str">
            <v>LCA: Sierra</v>
          </cell>
          <cell r="F9955">
            <v>92</v>
          </cell>
          <cell r="G9955">
            <v>0.4072115</v>
          </cell>
          <cell r="H9955">
            <v>0.43907190000000001</v>
          </cell>
          <cell r="I9955">
            <v>-1.14093</v>
          </cell>
          <cell r="J9955">
            <v>-0.46685949999999998</v>
          </cell>
          <cell r="K9955">
            <v>0</v>
          </cell>
          <cell r="L9955">
            <v>0.46685949999999998</v>
          </cell>
          <cell r="M9955">
            <v>1.14093</v>
          </cell>
          <cell r="N9955">
            <v>1.14093</v>
          </cell>
          <cell r="O9955">
            <v>244</v>
          </cell>
        </row>
        <row r="9956">
          <cell r="A9956" t="str">
            <v>Residential</v>
          </cell>
          <cell r="B9956">
            <v>19</v>
          </cell>
          <cell r="C9956" t="str">
            <v>R</v>
          </cell>
          <cell r="D9956" t="str">
            <v>All</v>
          </cell>
          <cell r="E9956" t="str">
            <v>LCA: Sierra</v>
          </cell>
          <cell r="F9956">
            <v>87.5</v>
          </cell>
          <cell r="G9956">
            <v>0.46103169999999999</v>
          </cell>
          <cell r="H9956">
            <v>0.4998165</v>
          </cell>
          <cell r="I9956">
            <v>-0.70471189999999995</v>
          </cell>
          <cell r="J9956">
            <v>-0.28836240000000002</v>
          </cell>
          <cell r="K9956">
            <v>0</v>
          </cell>
          <cell r="L9956">
            <v>0.28836240000000002</v>
          </cell>
          <cell r="M9956">
            <v>0.70471189999999995</v>
          </cell>
          <cell r="N9956">
            <v>0.70471189999999995</v>
          </cell>
          <cell r="O9956">
            <v>244</v>
          </cell>
        </row>
        <row r="9957">
          <cell r="A9957" t="str">
            <v>Residential</v>
          </cell>
          <cell r="B9957">
            <v>20</v>
          </cell>
          <cell r="C9957" t="str">
            <v>R</v>
          </cell>
          <cell r="D9957" t="str">
            <v>All</v>
          </cell>
          <cell r="E9957" t="str">
            <v>LCA: Sierra</v>
          </cell>
          <cell r="F9957">
            <v>77.5</v>
          </cell>
          <cell r="G9957">
            <v>0.97181709999999999</v>
          </cell>
          <cell r="H9957">
            <v>0.52036000000000004</v>
          </cell>
          <cell r="I9957">
            <v>-0.38979219999999998</v>
          </cell>
          <cell r="J9957">
            <v>-0.1594998</v>
          </cell>
          <cell r="K9957">
            <v>0</v>
          </cell>
          <cell r="L9957">
            <v>0.1594998</v>
          </cell>
          <cell r="M9957">
            <v>0.38979219999999998</v>
          </cell>
          <cell r="N9957">
            <v>0.38979219999999998</v>
          </cell>
          <cell r="O9957">
            <v>244</v>
          </cell>
        </row>
        <row r="9958">
          <cell r="A9958" t="str">
            <v>Residential</v>
          </cell>
          <cell r="B9958">
            <v>21</v>
          </cell>
          <cell r="C9958" t="str">
            <v>R</v>
          </cell>
          <cell r="D9958" t="str">
            <v>All</v>
          </cell>
          <cell r="E9958" t="str">
            <v>LCA: Sierra</v>
          </cell>
          <cell r="F9958">
            <v>72</v>
          </cell>
          <cell r="G9958">
            <v>0.85872250000000006</v>
          </cell>
          <cell r="H9958">
            <v>0.56241839999999999</v>
          </cell>
          <cell r="I9958">
            <v>-0.35786000000000001</v>
          </cell>
          <cell r="J9958">
            <v>-0.14643339999999999</v>
          </cell>
          <cell r="K9958">
            <v>0</v>
          </cell>
          <cell r="L9958">
            <v>0.14643339999999999</v>
          </cell>
          <cell r="M9958">
            <v>0.35786000000000001</v>
          </cell>
          <cell r="N9958">
            <v>0.35786000000000001</v>
          </cell>
          <cell r="O9958">
            <v>244</v>
          </cell>
        </row>
        <row r="9959">
          <cell r="A9959" t="str">
            <v>Residential</v>
          </cell>
          <cell r="B9959">
            <v>22</v>
          </cell>
          <cell r="C9959" t="str">
            <v>R</v>
          </cell>
          <cell r="D9959" t="str">
            <v>All</v>
          </cell>
          <cell r="E9959" t="str">
            <v>LCA: Sierra</v>
          </cell>
          <cell r="F9959">
            <v>68.5</v>
          </cell>
          <cell r="G9959">
            <v>0.69679340000000001</v>
          </cell>
          <cell r="H9959">
            <v>0.48674980000000001</v>
          </cell>
          <cell r="I9959">
            <v>-0.36358049999999997</v>
          </cell>
          <cell r="J9959">
            <v>-0.1487742</v>
          </cell>
          <cell r="K9959">
            <v>0</v>
          </cell>
          <cell r="L9959">
            <v>0.1487742</v>
          </cell>
          <cell r="M9959">
            <v>0.36358049999999997</v>
          </cell>
          <cell r="N9959">
            <v>0.36358049999999997</v>
          </cell>
          <cell r="O9959">
            <v>244</v>
          </cell>
        </row>
        <row r="9960">
          <cell r="A9960" t="str">
            <v>Residential</v>
          </cell>
          <cell r="B9960">
            <v>23</v>
          </cell>
          <cell r="C9960" t="str">
            <v>R</v>
          </cell>
          <cell r="D9960" t="str">
            <v>All</v>
          </cell>
          <cell r="E9960" t="str">
            <v>LCA: Sierra</v>
          </cell>
          <cell r="F9960">
            <v>67.5</v>
          </cell>
          <cell r="G9960">
            <v>0.4293669</v>
          </cell>
          <cell r="H9960">
            <v>0.42195890000000003</v>
          </cell>
          <cell r="I9960">
            <v>-0.3473811</v>
          </cell>
          <cell r="J9960">
            <v>-0.14214550000000001</v>
          </cell>
          <cell r="K9960">
            <v>0</v>
          </cell>
          <cell r="L9960">
            <v>0.14214550000000001</v>
          </cell>
          <cell r="M9960">
            <v>0.3473811</v>
          </cell>
          <cell r="N9960">
            <v>0.3473811</v>
          </cell>
          <cell r="O9960">
            <v>244</v>
          </cell>
        </row>
        <row r="9961">
          <cell r="A9961" t="str">
            <v>Residential</v>
          </cell>
          <cell r="B9961">
            <v>24</v>
          </cell>
          <cell r="C9961" t="str">
            <v>R</v>
          </cell>
          <cell r="D9961" t="str">
            <v>All</v>
          </cell>
          <cell r="E9961" t="str">
            <v>LCA: Sierra</v>
          </cell>
          <cell r="F9961">
            <v>66</v>
          </cell>
          <cell r="G9961">
            <v>0.26669120000000002</v>
          </cell>
          <cell r="H9961">
            <v>0.35243760000000002</v>
          </cell>
          <cell r="I9961">
            <v>-0.34229700000000002</v>
          </cell>
          <cell r="J9961">
            <v>-0.1400652</v>
          </cell>
          <cell r="K9961">
            <v>0</v>
          </cell>
          <cell r="L9961">
            <v>0.1400652</v>
          </cell>
          <cell r="M9961">
            <v>0.34229700000000002</v>
          </cell>
          <cell r="N9961">
            <v>0.34229700000000002</v>
          </cell>
          <cell r="O9961">
            <v>244</v>
          </cell>
        </row>
        <row r="9962">
          <cell r="A9962" t="str">
            <v>Residential</v>
          </cell>
          <cell r="B9962">
            <v>1</v>
          </cell>
          <cell r="C9962" t="str">
            <v>R</v>
          </cell>
          <cell r="D9962" t="str">
            <v>All</v>
          </cell>
          <cell r="E9962" t="str">
            <v>LCA: Stockton</v>
          </cell>
          <cell r="F9962">
            <v>69.345100000000002</v>
          </cell>
          <cell r="G9962">
            <v>0.50335090000000005</v>
          </cell>
          <cell r="H9962">
            <v>0.48614750000000001</v>
          </cell>
          <cell r="I9962">
            <v>-0.31132919999999997</v>
          </cell>
          <cell r="J9962">
            <v>-0.12739339999999999</v>
          </cell>
          <cell r="K9962">
            <v>0</v>
          </cell>
          <cell r="L9962">
            <v>0.12739339999999999</v>
          </cell>
          <cell r="M9962">
            <v>0.31132919999999997</v>
          </cell>
          <cell r="N9962">
            <v>0.31132919999999997</v>
          </cell>
          <cell r="O9962">
            <v>377</v>
          </cell>
        </row>
        <row r="9963">
          <cell r="A9963" t="str">
            <v>Residential</v>
          </cell>
          <cell r="B9963">
            <v>2</v>
          </cell>
          <cell r="C9963" t="str">
            <v>R</v>
          </cell>
          <cell r="D9963" t="str">
            <v>All</v>
          </cell>
          <cell r="E9963" t="str">
            <v>LCA: Stockton</v>
          </cell>
          <cell r="F9963">
            <v>67.845100000000002</v>
          </cell>
          <cell r="G9963">
            <v>0.48087659999999999</v>
          </cell>
          <cell r="H9963">
            <v>0.45459050000000001</v>
          </cell>
          <cell r="I9963">
            <v>-0.30827130000000003</v>
          </cell>
          <cell r="J9963">
            <v>-0.12614210000000001</v>
          </cell>
          <cell r="K9963">
            <v>0</v>
          </cell>
          <cell r="L9963">
            <v>0.12614210000000001</v>
          </cell>
          <cell r="M9963">
            <v>0.30827130000000003</v>
          </cell>
          <cell r="N9963">
            <v>0.30827130000000003</v>
          </cell>
          <cell r="O9963">
            <v>377</v>
          </cell>
        </row>
        <row r="9964">
          <cell r="A9964" t="str">
            <v>Residential</v>
          </cell>
          <cell r="B9964">
            <v>3</v>
          </cell>
          <cell r="C9964" t="str">
            <v>R</v>
          </cell>
          <cell r="D9964" t="str">
            <v>All</v>
          </cell>
          <cell r="E9964" t="str">
            <v>LCA: Stockton</v>
          </cell>
          <cell r="F9964">
            <v>67.814099999999996</v>
          </cell>
          <cell r="G9964">
            <v>0.46059129999999998</v>
          </cell>
          <cell r="H9964">
            <v>0.4972956</v>
          </cell>
          <cell r="I9964">
            <v>-0.3057916</v>
          </cell>
          <cell r="J9964">
            <v>-0.1251274</v>
          </cell>
          <cell r="K9964">
            <v>0</v>
          </cell>
          <cell r="L9964">
            <v>0.1251274</v>
          </cell>
          <cell r="M9964">
            <v>0.3057916</v>
          </cell>
          <cell r="N9964">
            <v>0.3057916</v>
          </cell>
          <cell r="O9964">
            <v>377</v>
          </cell>
        </row>
        <row r="9965">
          <cell r="A9965" t="str">
            <v>Residential</v>
          </cell>
          <cell r="B9965">
            <v>4</v>
          </cell>
          <cell r="C9965" t="str">
            <v>R</v>
          </cell>
          <cell r="D9965" t="str">
            <v>All</v>
          </cell>
          <cell r="E9965" t="str">
            <v>LCA: Stockton</v>
          </cell>
          <cell r="F9965">
            <v>67.579599999999999</v>
          </cell>
          <cell r="G9965">
            <v>0.45627230000000002</v>
          </cell>
          <cell r="H9965">
            <v>0.46076339999999999</v>
          </cell>
          <cell r="I9965">
            <v>-0.30414679999999999</v>
          </cell>
          <cell r="J9965">
            <v>-0.12445440000000001</v>
          </cell>
          <cell r="K9965">
            <v>0</v>
          </cell>
          <cell r="L9965">
            <v>0.12445440000000001</v>
          </cell>
          <cell r="M9965">
            <v>0.30414679999999999</v>
          </cell>
          <cell r="N9965">
            <v>0.30414679999999999</v>
          </cell>
          <cell r="O9965">
            <v>377</v>
          </cell>
        </row>
        <row r="9966">
          <cell r="A9966" t="str">
            <v>Residential</v>
          </cell>
          <cell r="B9966">
            <v>5</v>
          </cell>
          <cell r="C9966" t="str">
            <v>R</v>
          </cell>
          <cell r="D9966" t="str">
            <v>All</v>
          </cell>
          <cell r="E9966" t="str">
            <v>LCA: Stockton</v>
          </cell>
          <cell r="F9966">
            <v>66.641499999999994</v>
          </cell>
          <cell r="G9966">
            <v>0.44844410000000001</v>
          </cell>
          <cell r="H9966">
            <v>0.4717326</v>
          </cell>
          <cell r="I9966">
            <v>-0.3034386</v>
          </cell>
          <cell r="J9966">
            <v>-0.1241646</v>
          </cell>
          <cell r="K9966">
            <v>0</v>
          </cell>
          <cell r="L9966">
            <v>0.1241646</v>
          </cell>
          <cell r="M9966">
            <v>0.3034386</v>
          </cell>
          <cell r="N9966">
            <v>0.3034386</v>
          </cell>
          <cell r="O9966">
            <v>377</v>
          </cell>
        </row>
        <row r="9967">
          <cell r="A9967" t="str">
            <v>Residential</v>
          </cell>
          <cell r="B9967">
            <v>6</v>
          </cell>
          <cell r="C9967" t="str">
            <v>R</v>
          </cell>
          <cell r="D9967" t="str">
            <v>All</v>
          </cell>
          <cell r="E9967" t="str">
            <v>LCA: Stockton</v>
          </cell>
          <cell r="F9967">
            <v>65.641499999999994</v>
          </cell>
          <cell r="G9967">
            <v>0.54113699999999998</v>
          </cell>
          <cell r="H9967">
            <v>0.46672859999999999</v>
          </cell>
          <cell r="I9967">
            <v>-0.30392570000000002</v>
          </cell>
          <cell r="J9967">
            <v>-0.1243639</v>
          </cell>
          <cell r="K9967">
            <v>0</v>
          </cell>
          <cell r="L9967">
            <v>0.1243639</v>
          </cell>
          <cell r="M9967">
            <v>0.30392570000000002</v>
          </cell>
          <cell r="N9967">
            <v>0.30392570000000002</v>
          </cell>
          <cell r="O9967">
            <v>377</v>
          </cell>
        </row>
        <row r="9968">
          <cell r="A9968" t="str">
            <v>Residential</v>
          </cell>
          <cell r="B9968">
            <v>7</v>
          </cell>
          <cell r="C9968" t="str">
            <v>R</v>
          </cell>
          <cell r="D9968" t="str">
            <v>All</v>
          </cell>
          <cell r="E9968" t="str">
            <v>LCA: Stockton</v>
          </cell>
          <cell r="F9968">
            <v>64.438000000000002</v>
          </cell>
          <cell r="G9968">
            <v>0.7212691</v>
          </cell>
          <cell r="H9968">
            <v>0.66770629999999997</v>
          </cell>
          <cell r="I9968">
            <v>-0.3058129</v>
          </cell>
          <cell r="J9968">
            <v>-0.1251362</v>
          </cell>
          <cell r="K9968">
            <v>0</v>
          </cell>
          <cell r="L9968">
            <v>0.1251362</v>
          </cell>
          <cell r="M9968">
            <v>0.3058129</v>
          </cell>
          <cell r="N9968">
            <v>0.3058129</v>
          </cell>
          <cell r="O9968">
            <v>377</v>
          </cell>
        </row>
        <row r="9969">
          <cell r="A9969" t="str">
            <v>Residential</v>
          </cell>
          <cell r="B9969">
            <v>8</v>
          </cell>
          <cell r="C9969" t="str">
            <v>R</v>
          </cell>
          <cell r="D9969" t="str">
            <v>All</v>
          </cell>
          <cell r="E9969" t="str">
            <v>LCA: Stockton</v>
          </cell>
          <cell r="F9969">
            <v>66.031000000000006</v>
          </cell>
          <cell r="G9969">
            <v>0.86343199999999998</v>
          </cell>
          <cell r="H9969">
            <v>0.75741789999999998</v>
          </cell>
          <cell r="I9969">
            <v>-0.30803920000000001</v>
          </cell>
          <cell r="J9969">
            <v>-0.1260472</v>
          </cell>
          <cell r="K9969">
            <v>0</v>
          </cell>
          <cell r="L9969">
            <v>0.1260472</v>
          </cell>
          <cell r="M9969">
            <v>0.30803920000000001</v>
          </cell>
          <cell r="N9969">
            <v>0.30803920000000001</v>
          </cell>
          <cell r="O9969">
            <v>377</v>
          </cell>
        </row>
        <row r="9970">
          <cell r="A9970" t="str">
            <v>Residential</v>
          </cell>
          <cell r="B9970">
            <v>9</v>
          </cell>
          <cell r="C9970" t="str">
            <v>R</v>
          </cell>
          <cell r="D9970" t="str">
            <v>All</v>
          </cell>
          <cell r="E9970" t="str">
            <v>LCA: Stockton</v>
          </cell>
          <cell r="F9970">
            <v>71.889399999999995</v>
          </cell>
          <cell r="G9970">
            <v>0.70217070000000004</v>
          </cell>
          <cell r="H9970">
            <v>1.0576209999999999</v>
          </cell>
          <cell r="I9970">
            <v>-0.3156465</v>
          </cell>
          <cell r="J9970">
            <v>-0.12916</v>
          </cell>
          <cell r="K9970">
            <v>0</v>
          </cell>
          <cell r="L9970">
            <v>0.12916</v>
          </cell>
          <cell r="M9970">
            <v>0.3156465</v>
          </cell>
          <cell r="N9970">
            <v>0.3156465</v>
          </cell>
          <cell r="O9970">
            <v>377</v>
          </cell>
        </row>
        <row r="9971">
          <cell r="A9971" t="str">
            <v>Residential</v>
          </cell>
          <cell r="B9971">
            <v>10</v>
          </cell>
          <cell r="C9971" t="str">
            <v>R</v>
          </cell>
          <cell r="D9971" t="str">
            <v>All</v>
          </cell>
          <cell r="E9971" t="str">
            <v>LCA: Stockton</v>
          </cell>
          <cell r="F9971">
            <v>78.451400000000007</v>
          </cell>
          <cell r="G9971">
            <v>0.80543370000000003</v>
          </cell>
          <cell r="H9971">
            <v>0.6735778</v>
          </cell>
          <cell r="I9971">
            <v>-0.32339859999999998</v>
          </cell>
          <cell r="J9971">
            <v>-0.13233210000000001</v>
          </cell>
          <cell r="K9971">
            <v>0</v>
          </cell>
          <cell r="L9971">
            <v>0.13233210000000001</v>
          </cell>
          <cell r="M9971">
            <v>0.32339859999999998</v>
          </cell>
          <cell r="N9971">
            <v>0.32339859999999998</v>
          </cell>
          <cell r="O9971">
            <v>377</v>
          </cell>
        </row>
        <row r="9972">
          <cell r="A9972" t="str">
            <v>Residential</v>
          </cell>
          <cell r="B9972">
            <v>11</v>
          </cell>
          <cell r="C9972" t="str">
            <v>R</v>
          </cell>
          <cell r="D9972" t="str">
            <v>All</v>
          </cell>
          <cell r="E9972" t="str">
            <v>LCA: Stockton</v>
          </cell>
          <cell r="F9972">
            <v>82.278899999999993</v>
          </cell>
          <cell r="G9972">
            <v>0.97696819999999995</v>
          </cell>
          <cell r="H9972">
            <v>1.070174</v>
          </cell>
          <cell r="I9972">
            <v>-0.3275189</v>
          </cell>
          <cell r="J9972">
            <v>-0.1340181</v>
          </cell>
          <cell r="K9972">
            <v>0</v>
          </cell>
          <cell r="L9972">
            <v>0.1340181</v>
          </cell>
          <cell r="M9972">
            <v>0.3275189</v>
          </cell>
          <cell r="N9972">
            <v>0.3275189</v>
          </cell>
          <cell r="O9972">
            <v>377</v>
          </cell>
        </row>
        <row r="9973">
          <cell r="A9973" t="str">
            <v>Residential</v>
          </cell>
          <cell r="B9973">
            <v>12</v>
          </cell>
          <cell r="C9973" t="str">
            <v>R</v>
          </cell>
          <cell r="D9973" t="str">
            <v>All</v>
          </cell>
          <cell r="E9973" t="str">
            <v>LCA: Stockton</v>
          </cell>
          <cell r="F9973">
            <v>86.013400000000004</v>
          </cell>
          <cell r="G9973">
            <v>1.102454</v>
          </cell>
          <cell r="H9973">
            <v>1.1746719999999999</v>
          </cell>
          <cell r="I9973">
            <v>-0.33573399999999998</v>
          </cell>
          <cell r="J9973">
            <v>-0.13737959999999999</v>
          </cell>
          <cell r="K9973">
            <v>0</v>
          </cell>
          <cell r="L9973">
            <v>0.13737959999999999</v>
          </cell>
          <cell r="M9973">
            <v>0.33573399999999998</v>
          </cell>
          <cell r="N9973">
            <v>0.33573399999999998</v>
          </cell>
          <cell r="O9973">
            <v>377</v>
          </cell>
        </row>
        <row r="9974">
          <cell r="A9974" t="str">
            <v>Residential</v>
          </cell>
          <cell r="B9974">
            <v>13</v>
          </cell>
          <cell r="C9974" t="str">
            <v>R</v>
          </cell>
          <cell r="D9974" t="str">
            <v>All</v>
          </cell>
          <cell r="E9974" t="str">
            <v>LCA: Stockton</v>
          </cell>
          <cell r="F9974">
            <v>88.451400000000007</v>
          </cell>
          <cell r="G9974">
            <v>1.1614880000000001</v>
          </cell>
          <cell r="H9974">
            <v>1.630385</v>
          </cell>
          <cell r="I9974">
            <v>-0.34118029999999999</v>
          </cell>
          <cell r="J9974">
            <v>-0.13960819999999999</v>
          </cell>
          <cell r="K9974">
            <v>0</v>
          </cell>
          <cell r="L9974">
            <v>0.13960819999999999</v>
          </cell>
          <cell r="M9974">
            <v>0.34118029999999999</v>
          </cell>
          <cell r="N9974">
            <v>0.34118029999999999</v>
          </cell>
          <cell r="O9974">
            <v>377</v>
          </cell>
        </row>
        <row r="9975">
          <cell r="A9975" t="str">
            <v>Residential</v>
          </cell>
          <cell r="B9975">
            <v>14</v>
          </cell>
          <cell r="C9975" t="str">
            <v>R</v>
          </cell>
          <cell r="D9975" t="str">
            <v>All</v>
          </cell>
          <cell r="E9975" t="str">
            <v>LCA: Stockton</v>
          </cell>
          <cell r="F9975">
            <v>91.858500000000006</v>
          </cell>
          <cell r="G9975">
            <v>1.3958349999999999</v>
          </cell>
          <cell r="H9975">
            <v>1.1699390000000001</v>
          </cell>
          <cell r="I9975">
            <v>-0.3399623</v>
          </cell>
          <cell r="J9975">
            <v>-0.13910980000000001</v>
          </cell>
          <cell r="K9975">
            <v>0</v>
          </cell>
          <cell r="L9975">
            <v>0.13910980000000001</v>
          </cell>
          <cell r="M9975">
            <v>0.3399623</v>
          </cell>
          <cell r="N9975">
            <v>0.3399623</v>
          </cell>
          <cell r="O9975">
            <v>377</v>
          </cell>
        </row>
        <row r="9976">
          <cell r="A9976" t="str">
            <v>Residential</v>
          </cell>
          <cell r="B9976">
            <v>15</v>
          </cell>
          <cell r="C9976" t="str">
            <v>R</v>
          </cell>
          <cell r="D9976" t="str">
            <v>All</v>
          </cell>
          <cell r="E9976" t="str">
            <v>LCA: Stockton</v>
          </cell>
          <cell r="F9976">
            <v>94.796499999999995</v>
          </cell>
          <cell r="G9976">
            <v>1.682687</v>
          </cell>
          <cell r="H9976">
            <v>1.274262</v>
          </cell>
          <cell r="I9976">
            <v>-0.3554909</v>
          </cell>
          <cell r="J9976">
            <v>-0.14546400000000001</v>
          </cell>
          <cell r="K9976">
            <v>0</v>
          </cell>
          <cell r="L9976">
            <v>0.14546400000000001</v>
          </cell>
          <cell r="M9976">
            <v>0.3554909</v>
          </cell>
          <cell r="N9976">
            <v>0.3554909</v>
          </cell>
          <cell r="O9976">
            <v>377</v>
          </cell>
        </row>
        <row r="9977">
          <cell r="A9977" t="str">
            <v>Residential</v>
          </cell>
          <cell r="B9977">
            <v>16</v>
          </cell>
          <cell r="C9977" t="str">
            <v>R</v>
          </cell>
          <cell r="D9977" t="str">
            <v>All</v>
          </cell>
          <cell r="E9977" t="str">
            <v>LCA: Stockton</v>
          </cell>
          <cell r="F9977">
            <v>95.765500000000003</v>
          </cell>
          <cell r="G9977">
            <v>1.9816309999999999</v>
          </cell>
          <cell r="H9977">
            <v>1.4911449999999999</v>
          </cell>
          <cell r="I9977">
            <v>-0.35894870000000001</v>
          </cell>
          <cell r="J9977">
            <v>-0.14687890000000001</v>
          </cell>
          <cell r="K9977">
            <v>0</v>
          </cell>
          <cell r="L9977">
            <v>0.14687890000000001</v>
          </cell>
          <cell r="M9977">
            <v>0.35894870000000001</v>
          </cell>
          <cell r="N9977">
            <v>0.35894870000000001</v>
          </cell>
          <cell r="O9977">
            <v>377</v>
          </cell>
        </row>
        <row r="9978">
          <cell r="A9978" t="str">
            <v>Residential</v>
          </cell>
          <cell r="B9978">
            <v>17</v>
          </cell>
          <cell r="C9978" t="str">
            <v>R</v>
          </cell>
          <cell r="D9978" t="str">
            <v>All</v>
          </cell>
          <cell r="E9978" t="str">
            <v>LCA: Stockton</v>
          </cell>
          <cell r="F9978">
            <v>95.734499999999997</v>
          </cell>
          <cell r="G9978">
            <v>2.3665409999999998</v>
          </cell>
          <cell r="H9978">
            <v>2.2620930000000001</v>
          </cell>
          <cell r="I9978">
            <v>-0.3576376</v>
          </cell>
          <cell r="J9978">
            <v>-0.14634240000000001</v>
          </cell>
          <cell r="K9978">
            <v>0</v>
          </cell>
          <cell r="L9978">
            <v>0.14634240000000001</v>
          </cell>
          <cell r="M9978">
            <v>0.3576376</v>
          </cell>
          <cell r="N9978">
            <v>0.3576376</v>
          </cell>
          <cell r="O9978">
            <v>377</v>
          </cell>
        </row>
        <row r="9979">
          <cell r="A9979" t="str">
            <v>Residential</v>
          </cell>
          <cell r="B9979">
            <v>18</v>
          </cell>
          <cell r="C9979" t="str">
            <v>R</v>
          </cell>
          <cell r="D9979" t="str">
            <v>All</v>
          </cell>
          <cell r="E9979" t="str">
            <v>LCA: Stockton</v>
          </cell>
          <cell r="F9979">
            <v>94.438000000000002</v>
          </cell>
          <cell r="G9979">
            <v>2.389923</v>
          </cell>
          <cell r="H9979">
            <v>2.6865399999999999</v>
          </cell>
          <cell r="I9979">
            <v>-0.3750211</v>
          </cell>
          <cell r="J9979">
            <v>-0.1534556</v>
          </cell>
          <cell r="K9979">
            <v>0</v>
          </cell>
          <cell r="L9979">
            <v>0.1534556</v>
          </cell>
          <cell r="M9979">
            <v>0.3750211</v>
          </cell>
          <cell r="N9979">
            <v>0.3750211</v>
          </cell>
          <cell r="O9979">
            <v>377</v>
          </cell>
        </row>
        <row r="9980">
          <cell r="A9980" t="str">
            <v>Residential</v>
          </cell>
          <cell r="B9980">
            <v>19</v>
          </cell>
          <cell r="C9980" t="str">
            <v>R</v>
          </cell>
          <cell r="D9980" t="str">
            <v>All</v>
          </cell>
          <cell r="E9980" t="str">
            <v>LCA: Stockton</v>
          </cell>
          <cell r="F9980">
            <v>92.641499999999994</v>
          </cell>
          <cell r="G9980">
            <v>2.1357400000000002</v>
          </cell>
          <cell r="H9980">
            <v>2.2278739999999999</v>
          </cell>
          <cell r="I9980">
            <v>-0.37767659999999997</v>
          </cell>
          <cell r="J9980">
            <v>-0.15454219999999999</v>
          </cell>
          <cell r="K9980">
            <v>0</v>
          </cell>
          <cell r="L9980">
            <v>0.15454219999999999</v>
          </cell>
          <cell r="M9980">
            <v>0.37767659999999997</v>
          </cell>
          <cell r="N9980">
            <v>0.37767659999999997</v>
          </cell>
          <cell r="O9980">
            <v>377</v>
          </cell>
        </row>
        <row r="9981">
          <cell r="A9981" t="str">
            <v>Residential</v>
          </cell>
          <cell r="B9981">
            <v>20</v>
          </cell>
          <cell r="C9981" t="str">
            <v>R</v>
          </cell>
          <cell r="D9981" t="str">
            <v>All</v>
          </cell>
          <cell r="E9981" t="str">
            <v>LCA: Stockton</v>
          </cell>
          <cell r="F9981">
            <v>89.048599999999993</v>
          </cell>
          <cell r="G9981">
            <v>1.718183</v>
          </cell>
          <cell r="H9981">
            <v>2.3019210000000001</v>
          </cell>
          <cell r="I9981">
            <v>-0.3748358</v>
          </cell>
          <cell r="J9981">
            <v>-0.15337980000000001</v>
          </cell>
          <cell r="K9981">
            <v>0</v>
          </cell>
          <cell r="L9981">
            <v>0.15337980000000001</v>
          </cell>
          <cell r="M9981">
            <v>0.3748358</v>
          </cell>
          <cell r="N9981">
            <v>0.3748358</v>
          </cell>
          <cell r="O9981">
            <v>377</v>
          </cell>
        </row>
        <row r="9982">
          <cell r="A9982" t="str">
            <v>Residential</v>
          </cell>
          <cell r="B9982">
            <v>21</v>
          </cell>
          <cell r="C9982" t="str">
            <v>R</v>
          </cell>
          <cell r="D9982" t="str">
            <v>All</v>
          </cell>
          <cell r="E9982" t="str">
            <v>LCA: Stockton</v>
          </cell>
          <cell r="F9982">
            <v>85.345100000000002</v>
          </cell>
          <cell r="G9982">
            <v>1.540327</v>
          </cell>
          <cell r="H9982">
            <v>1.4965930000000001</v>
          </cell>
          <cell r="I9982">
            <v>-0.36386980000000002</v>
          </cell>
          <cell r="J9982">
            <v>-0.14889260000000001</v>
          </cell>
          <cell r="K9982">
            <v>0</v>
          </cell>
          <cell r="L9982">
            <v>0.14889260000000001</v>
          </cell>
          <cell r="M9982">
            <v>0.36386980000000002</v>
          </cell>
          <cell r="N9982">
            <v>0.36386980000000002</v>
          </cell>
          <cell r="O9982">
            <v>377</v>
          </cell>
        </row>
        <row r="9983">
          <cell r="A9983" t="str">
            <v>Residential</v>
          </cell>
          <cell r="B9983">
            <v>22</v>
          </cell>
          <cell r="C9983" t="str">
            <v>R</v>
          </cell>
          <cell r="D9983" t="str">
            <v>All</v>
          </cell>
          <cell r="E9983" t="str">
            <v>LCA: Stockton</v>
          </cell>
          <cell r="F9983">
            <v>80.221100000000007</v>
          </cell>
          <cell r="G9983">
            <v>1.0938699999999999</v>
          </cell>
          <cell r="H9983">
            <v>1.1647689999999999</v>
          </cell>
          <cell r="I9983">
            <v>-0.37443070000000001</v>
          </cell>
          <cell r="J9983">
            <v>-0.15321399999999999</v>
          </cell>
          <cell r="K9983">
            <v>0</v>
          </cell>
          <cell r="L9983">
            <v>0.15321399999999999</v>
          </cell>
          <cell r="M9983">
            <v>0.37443070000000001</v>
          </cell>
          <cell r="N9983">
            <v>0.37443070000000001</v>
          </cell>
          <cell r="O9983">
            <v>377</v>
          </cell>
        </row>
        <row r="9984">
          <cell r="A9984" t="str">
            <v>Residential</v>
          </cell>
          <cell r="B9984">
            <v>23</v>
          </cell>
          <cell r="C9984" t="str">
            <v>R</v>
          </cell>
          <cell r="D9984" t="str">
            <v>All</v>
          </cell>
          <cell r="E9984" t="str">
            <v>LCA: Stockton</v>
          </cell>
          <cell r="F9984">
            <v>77.283100000000005</v>
          </cell>
          <cell r="G9984">
            <v>1.002475</v>
          </cell>
          <cell r="H9984">
            <v>0.78462989999999999</v>
          </cell>
          <cell r="I9984">
            <v>-0.3466824</v>
          </cell>
          <cell r="J9984">
            <v>-0.1418596</v>
          </cell>
          <cell r="K9984">
            <v>0</v>
          </cell>
          <cell r="L9984">
            <v>0.1418596</v>
          </cell>
          <cell r="M9984">
            <v>0.3466824</v>
          </cell>
          <cell r="N9984">
            <v>0.3466824</v>
          </cell>
          <cell r="O9984">
            <v>377</v>
          </cell>
        </row>
        <row r="9985">
          <cell r="A9985" t="str">
            <v>Residential</v>
          </cell>
          <cell r="B9985">
            <v>24</v>
          </cell>
          <cell r="C9985" t="str">
            <v>R</v>
          </cell>
          <cell r="D9985" t="str">
            <v>All</v>
          </cell>
          <cell r="E9985" t="str">
            <v>LCA: Stockton</v>
          </cell>
          <cell r="F9985">
            <v>75.548599999999993</v>
          </cell>
          <cell r="G9985">
            <v>0.70652389999999998</v>
          </cell>
          <cell r="H9985">
            <v>0.61005799999999999</v>
          </cell>
          <cell r="I9985">
            <v>-0.33096680000000001</v>
          </cell>
          <cell r="J9985">
            <v>-0.13542899999999999</v>
          </cell>
          <cell r="K9985">
            <v>0</v>
          </cell>
          <cell r="L9985">
            <v>0.13542899999999999</v>
          </cell>
          <cell r="M9985">
            <v>0.33096680000000001</v>
          </cell>
          <cell r="N9985">
            <v>0.33096680000000001</v>
          </cell>
          <cell r="O9985">
            <v>377</v>
          </cell>
        </row>
        <row r="9986">
          <cell r="A9986" t="str">
            <v>Residential</v>
          </cell>
          <cell r="B9986">
            <v>1</v>
          </cell>
          <cell r="C9986" t="str">
            <v>R</v>
          </cell>
          <cell r="D9986" t="str">
            <v>All</v>
          </cell>
          <cell r="E9986" t="str">
            <v>Tonnage: 2&lt;=tons&lt;3</v>
          </cell>
          <cell r="F9986">
            <v>76.689800000000005</v>
          </cell>
          <cell r="G9986">
            <v>0.76586909999999997</v>
          </cell>
          <cell r="H9986">
            <v>0.81189750000000005</v>
          </cell>
          <cell r="I9986">
            <v>-9.6685800000000002E-2</v>
          </cell>
          <cell r="J9986">
            <v>-3.9563000000000001E-2</v>
          </cell>
          <cell r="K9986">
            <v>0</v>
          </cell>
          <cell r="L9986">
            <v>3.9563000000000001E-2</v>
          </cell>
          <cell r="M9986">
            <v>9.6685800000000002E-2</v>
          </cell>
          <cell r="N9986">
            <v>9.6685800000000002E-2</v>
          </cell>
          <cell r="O9986">
            <v>4032</v>
          </cell>
        </row>
        <row r="9987">
          <cell r="A9987" t="str">
            <v>Residential</v>
          </cell>
          <cell r="B9987">
            <v>2</v>
          </cell>
          <cell r="C9987" t="str">
            <v>R</v>
          </cell>
          <cell r="D9987" t="str">
            <v>All</v>
          </cell>
          <cell r="E9987" t="str">
            <v>Tonnage: 2&lt;=tons&lt;3</v>
          </cell>
          <cell r="F9987">
            <v>76.100300000000004</v>
          </cell>
          <cell r="G9987">
            <v>0.66569460000000003</v>
          </cell>
          <cell r="H9987">
            <v>0.70533279999999998</v>
          </cell>
          <cell r="I9987">
            <v>-9.68831E-2</v>
          </cell>
          <cell r="J9987">
            <v>-3.96438E-2</v>
          </cell>
          <cell r="K9987">
            <v>0</v>
          </cell>
          <cell r="L9987">
            <v>3.96438E-2</v>
          </cell>
          <cell r="M9987">
            <v>9.68831E-2</v>
          </cell>
          <cell r="N9987">
            <v>9.68831E-2</v>
          </cell>
          <cell r="O9987">
            <v>4032</v>
          </cell>
        </row>
        <row r="9988">
          <cell r="A9988" t="str">
            <v>Residential</v>
          </cell>
          <cell r="B9988">
            <v>3</v>
          </cell>
          <cell r="C9988" t="str">
            <v>R</v>
          </cell>
          <cell r="D9988" t="str">
            <v>All</v>
          </cell>
          <cell r="E9988" t="str">
            <v>Tonnage: 2&lt;=tons&lt;3</v>
          </cell>
          <cell r="F9988">
            <v>73.308700000000002</v>
          </cell>
          <cell r="G9988">
            <v>0.58301800000000004</v>
          </cell>
          <cell r="H9988">
            <v>0.63538899999999998</v>
          </cell>
          <cell r="I9988">
            <v>-9.6162999999999998E-2</v>
          </cell>
          <cell r="J9988">
            <v>-3.9349099999999998E-2</v>
          </cell>
          <cell r="K9988">
            <v>0</v>
          </cell>
          <cell r="L9988">
            <v>3.9349099999999998E-2</v>
          </cell>
          <cell r="M9988">
            <v>9.6162999999999998E-2</v>
          </cell>
          <cell r="N9988">
            <v>9.6162999999999998E-2</v>
          </cell>
          <cell r="O9988">
            <v>4032</v>
          </cell>
        </row>
        <row r="9989">
          <cell r="A9989" t="str">
            <v>Residential</v>
          </cell>
          <cell r="B9989">
            <v>4</v>
          </cell>
          <cell r="C9989" t="str">
            <v>R</v>
          </cell>
          <cell r="D9989" t="str">
            <v>All</v>
          </cell>
          <cell r="E9989" t="str">
            <v>Tonnage: 2&lt;=tons&lt;3</v>
          </cell>
          <cell r="F9989">
            <v>71.905500000000004</v>
          </cell>
          <cell r="G9989">
            <v>0.51780329999999997</v>
          </cell>
          <cell r="H9989">
            <v>0.55500749999999999</v>
          </cell>
          <cell r="I9989">
            <v>-9.5611100000000004E-2</v>
          </cell>
          <cell r="J9989">
            <v>-3.91233E-2</v>
          </cell>
          <cell r="K9989">
            <v>0</v>
          </cell>
          <cell r="L9989">
            <v>3.91233E-2</v>
          </cell>
          <cell r="M9989">
            <v>9.5611100000000004E-2</v>
          </cell>
          <cell r="N9989">
            <v>9.5611100000000004E-2</v>
          </cell>
          <cell r="O9989">
            <v>4032</v>
          </cell>
        </row>
        <row r="9990">
          <cell r="A9990" t="str">
            <v>Residential</v>
          </cell>
          <cell r="B9990">
            <v>5</v>
          </cell>
          <cell r="C9990" t="str">
            <v>R</v>
          </cell>
          <cell r="D9990" t="str">
            <v>All</v>
          </cell>
          <cell r="E9990" t="str">
            <v>Tonnage: 2&lt;=tons&lt;3</v>
          </cell>
          <cell r="F9990">
            <v>70.36</v>
          </cell>
          <cell r="G9990">
            <v>0.48802849999999998</v>
          </cell>
          <cell r="H9990">
            <v>0.61076160000000002</v>
          </cell>
          <cell r="I9990">
            <v>-9.63619E-2</v>
          </cell>
          <cell r="J9990">
            <v>-3.94305E-2</v>
          </cell>
          <cell r="K9990">
            <v>0</v>
          </cell>
          <cell r="L9990">
            <v>3.94305E-2</v>
          </cell>
          <cell r="M9990">
            <v>9.63619E-2</v>
          </cell>
          <cell r="N9990">
            <v>9.63619E-2</v>
          </cell>
          <cell r="O9990">
            <v>4032</v>
          </cell>
        </row>
        <row r="9991">
          <cell r="A9991" t="str">
            <v>Residential</v>
          </cell>
          <cell r="B9991">
            <v>6</v>
          </cell>
          <cell r="C9991" t="str">
            <v>R</v>
          </cell>
          <cell r="D9991" t="str">
            <v>All</v>
          </cell>
          <cell r="E9991" t="str">
            <v>Tonnage: 2&lt;=tons&lt;3</v>
          </cell>
          <cell r="F9991">
            <v>69.329899999999995</v>
          </cell>
          <cell r="G9991">
            <v>0.51811379999999996</v>
          </cell>
          <cell r="H9991">
            <v>0.60836950000000001</v>
          </cell>
          <cell r="I9991">
            <v>-9.6357700000000004E-2</v>
          </cell>
          <cell r="J9991">
            <v>-3.94288E-2</v>
          </cell>
          <cell r="K9991">
            <v>0</v>
          </cell>
          <cell r="L9991">
            <v>3.94288E-2</v>
          </cell>
          <cell r="M9991">
            <v>9.6357700000000004E-2</v>
          </cell>
          <cell r="N9991">
            <v>9.6357700000000004E-2</v>
          </cell>
          <cell r="O9991">
            <v>4032</v>
          </cell>
        </row>
        <row r="9992">
          <cell r="A9992" t="str">
            <v>Residential</v>
          </cell>
          <cell r="B9992">
            <v>7</v>
          </cell>
          <cell r="C9992" t="str">
            <v>R</v>
          </cell>
          <cell r="D9992" t="str">
            <v>All</v>
          </cell>
          <cell r="E9992" t="str">
            <v>Tonnage: 2&lt;=tons&lt;3</v>
          </cell>
          <cell r="F9992">
            <v>68.352599999999995</v>
          </cell>
          <cell r="G9992">
            <v>0.62293849999999995</v>
          </cell>
          <cell r="H9992">
            <v>0.72194020000000003</v>
          </cell>
          <cell r="I9992">
            <v>-9.6738299999999999E-2</v>
          </cell>
          <cell r="J9992">
            <v>-3.9584500000000002E-2</v>
          </cell>
          <cell r="K9992">
            <v>0</v>
          </cell>
          <cell r="L9992">
            <v>3.9584500000000002E-2</v>
          </cell>
          <cell r="M9992">
            <v>9.6738299999999999E-2</v>
          </cell>
          <cell r="N9992">
            <v>9.6738299999999999E-2</v>
          </cell>
          <cell r="O9992">
            <v>4032</v>
          </cell>
        </row>
        <row r="9993">
          <cell r="A9993" t="str">
            <v>Residential</v>
          </cell>
          <cell r="B9993">
            <v>8</v>
          </cell>
          <cell r="C9993" t="str">
            <v>R</v>
          </cell>
          <cell r="D9993" t="str">
            <v>All</v>
          </cell>
          <cell r="E9993" t="str">
            <v>Tonnage: 2&lt;=tons&lt;3</v>
          </cell>
          <cell r="F9993">
            <v>68.972300000000004</v>
          </cell>
          <cell r="G9993">
            <v>0.64459509999999998</v>
          </cell>
          <cell r="H9993">
            <v>0.72668829999999995</v>
          </cell>
          <cell r="I9993">
            <v>-9.7382800000000005E-2</v>
          </cell>
          <cell r="J9993">
            <v>-3.9848300000000003E-2</v>
          </cell>
          <cell r="K9993">
            <v>0</v>
          </cell>
          <cell r="L9993">
            <v>3.9848300000000003E-2</v>
          </cell>
          <cell r="M9993">
            <v>9.7382800000000005E-2</v>
          </cell>
          <cell r="N9993">
            <v>9.7382800000000005E-2</v>
          </cell>
          <cell r="O9993">
            <v>4032</v>
          </cell>
        </row>
        <row r="9994">
          <cell r="A9994" t="str">
            <v>Residential</v>
          </cell>
          <cell r="B9994">
            <v>9</v>
          </cell>
          <cell r="C9994" t="str">
            <v>R</v>
          </cell>
          <cell r="D9994" t="str">
            <v>All</v>
          </cell>
          <cell r="E9994" t="str">
            <v>Tonnage: 2&lt;=tons&lt;3</v>
          </cell>
          <cell r="F9994">
            <v>71.718000000000004</v>
          </cell>
          <cell r="G9994">
            <v>0.62065709999999996</v>
          </cell>
          <cell r="H9994">
            <v>0.67285850000000003</v>
          </cell>
          <cell r="I9994">
            <v>-9.7899E-2</v>
          </cell>
          <cell r="J9994">
            <v>-4.0059499999999998E-2</v>
          </cell>
          <cell r="K9994">
            <v>0</v>
          </cell>
          <cell r="L9994">
            <v>4.0059499999999998E-2</v>
          </cell>
          <cell r="M9994">
            <v>9.7899E-2</v>
          </cell>
          <cell r="N9994">
            <v>9.7899E-2</v>
          </cell>
          <cell r="O9994">
            <v>4032</v>
          </cell>
        </row>
        <row r="9995">
          <cell r="A9995" t="str">
            <v>Residential</v>
          </cell>
          <cell r="B9995">
            <v>10</v>
          </cell>
          <cell r="C9995" t="str">
            <v>R</v>
          </cell>
          <cell r="D9995" t="str">
            <v>All</v>
          </cell>
          <cell r="E9995" t="str">
            <v>Tonnage: 2&lt;=tons&lt;3</v>
          </cell>
          <cell r="F9995">
            <v>76.306700000000006</v>
          </cell>
          <cell r="G9995">
            <v>0.62395900000000004</v>
          </cell>
          <cell r="H9995">
            <v>0.68121989999999999</v>
          </cell>
          <cell r="I9995">
            <v>-9.8635299999999995E-2</v>
          </cell>
          <cell r="J9995">
            <v>-4.0360800000000002E-2</v>
          </cell>
          <cell r="K9995">
            <v>0</v>
          </cell>
          <cell r="L9995">
            <v>4.0360800000000002E-2</v>
          </cell>
          <cell r="M9995">
            <v>9.8635299999999995E-2</v>
          </cell>
          <cell r="N9995">
            <v>9.8635299999999995E-2</v>
          </cell>
          <cell r="O9995">
            <v>4032</v>
          </cell>
        </row>
        <row r="9996">
          <cell r="A9996" t="str">
            <v>Residential</v>
          </cell>
          <cell r="B9996">
            <v>11</v>
          </cell>
          <cell r="C9996" t="str">
            <v>R</v>
          </cell>
          <cell r="D9996" t="str">
            <v>All</v>
          </cell>
          <cell r="E9996" t="str">
            <v>Tonnage: 2&lt;=tons&lt;3</v>
          </cell>
          <cell r="F9996">
            <v>81.665099999999995</v>
          </cell>
          <cell r="G9996">
            <v>0.70361510000000005</v>
          </cell>
          <cell r="H9996">
            <v>0.70921909999999999</v>
          </cell>
          <cell r="I9996">
            <v>-9.8061099999999998E-2</v>
          </cell>
          <cell r="J9996">
            <v>-4.0125800000000003E-2</v>
          </cell>
          <cell r="K9996">
            <v>0</v>
          </cell>
          <cell r="L9996">
            <v>4.0125800000000003E-2</v>
          </cell>
          <cell r="M9996">
            <v>9.8061099999999998E-2</v>
          </cell>
          <cell r="N9996">
            <v>9.8061099999999998E-2</v>
          </cell>
          <cell r="O9996">
            <v>4032</v>
          </cell>
        </row>
        <row r="9997">
          <cell r="A9997" t="str">
            <v>Residential</v>
          </cell>
          <cell r="B9997">
            <v>12</v>
          </cell>
          <cell r="C9997" t="str">
            <v>R</v>
          </cell>
          <cell r="D9997" t="str">
            <v>All</v>
          </cell>
          <cell r="E9997" t="str">
            <v>Tonnage: 2&lt;=tons&lt;3</v>
          </cell>
          <cell r="F9997">
            <v>86.082999999999998</v>
          </cell>
          <cell r="G9997">
            <v>0.86252240000000002</v>
          </cell>
          <cell r="H9997">
            <v>0.87681399999999998</v>
          </cell>
          <cell r="I9997">
            <v>-9.9327700000000005E-2</v>
          </cell>
          <cell r="J9997">
            <v>-4.0644100000000002E-2</v>
          </cell>
          <cell r="K9997">
            <v>0</v>
          </cell>
          <cell r="L9997">
            <v>4.0644100000000002E-2</v>
          </cell>
          <cell r="M9997">
            <v>9.9327700000000005E-2</v>
          </cell>
          <cell r="N9997">
            <v>9.9327700000000005E-2</v>
          </cell>
          <cell r="O9997">
            <v>4032</v>
          </cell>
        </row>
        <row r="9998">
          <cell r="A9998" t="str">
            <v>Residential</v>
          </cell>
          <cell r="B9998">
            <v>13</v>
          </cell>
          <cell r="C9998" t="str">
            <v>R</v>
          </cell>
          <cell r="D9998" t="str">
            <v>All</v>
          </cell>
          <cell r="E9998" t="str">
            <v>Tonnage: 2&lt;=tons&lt;3</v>
          </cell>
          <cell r="F9998">
            <v>89.523600000000002</v>
          </cell>
          <cell r="G9998">
            <v>1.0948990000000001</v>
          </cell>
          <cell r="H9998">
            <v>1.1303650000000001</v>
          </cell>
          <cell r="I9998">
            <v>-9.89429E-2</v>
          </cell>
          <cell r="J9998">
            <v>-4.0486599999999998E-2</v>
          </cell>
          <cell r="K9998">
            <v>0</v>
          </cell>
          <cell r="L9998">
            <v>4.0486599999999998E-2</v>
          </cell>
          <cell r="M9998">
            <v>9.89429E-2</v>
          </cell>
          <cell r="N9998">
            <v>9.89429E-2</v>
          </cell>
          <cell r="O9998">
            <v>4032</v>
          </cell>
        </row>
        <row r="9999">
          <cell r="A9999" t="str">
            <v>Residential</v>
          </cell>
          <cell r="B9999">
            <v>14</v>
          </cell>
          <cell r="C9999" t="str">
            <v>R</v>
          </cell>
          <cell r="D9999" t="str">
            <v>All</v>
          </cell>
          <cell r="E9999" t="str">
            <v>Tonnage: 2&lt;=tons&lt;3</v>
          </cell>
          <cell r="F9999">
            <v>92.508099999999999</v>
          </cell>
          <cell r="G9999">
            <v>1.3881889999999999</v>
          </cell>
          <cell r="H9999">
            <v>1.332794</v>
          </cell>
          <cell r="I9999">
            <v>-0.100893</v>
          </cell>
          <cell r="J9999">
            <v>-4.1284599999999998E-2</v>
          </cell>
          <cell r="K9999">
            <v>0</v>
          </cell>
          <cell r="L9999">
            <v>4.1284599999999998E-2</v>
          </cell>
          <cell r="M9999">
            <v>0.100893</v>
          </cell>
          <cell r="N9999">
            <v>0.100893</v>
          </cell>
          <cell r="O9999">
            <v>4032</v>
          </cell>
        </row>
        <row r="10000">
          <cell r="A10000" t="str">
            <v>Residential</v>
          </cell>
          <cell r="B10000">
            <v>15</v>
          </cell>
          <cell r="C10000" t="str">
            <v>R</v>
          </cell>
          <cell r="D10000" t="str">
            <v>All</v>
          </cell>
          <cell r="E10000" t="str">
            <v>Tonnage: 2&lt;=tons&lt;3</v>
          </cell>
          <cell r="F10000">
            <v>94.992699999999999</v>
          </cell>
          <cell r="G10000">
            <v>1.5600670000000001</v>
          </cell>
          <cell r="H10000">
            <v>1.560101</v>
          </cell>
          <cell r="I10000">
            <v>-0.1020996</v>
          </cell>
          <cell r="J10000">
            <v>-4.1778299999999997E-2</v>
          </cell>
          <cell r="K10000">
            <v>0</v>
          </cell>
          <cell r="L10000">
            <v>4.1778299999999997E-2</v>
          </cell>
          <cell r="M10000">
            <v>0.1020996</v>
          </cell>
          <cell r="N10000">
            <v>0.1020996</v>
          </cell>
          <cell r="O10000">
            <v>4032</v>
          </cell>
        </row>
        <row r="10001">
          <cell r="A10001" t="str">
            <v>Residential</v>
          </cell>
          <cell r="B10001">
            <v>16</v>
          </cell>
          <cell r="C10001" t="str">
            <v>R</v>
          </cell>
          <cell r="D10001" t="str">
            <v>All</v>
          </cell>
          <cell r="E10001" t="str">
            <v>Tonnage: 2&lt;=tons&lt;3</v>
          </cell>
          <cell r="F10001">
            <v>97.358400000000003</v>
          </cell>
          <cell r="G10001">
            <v>1.837191</v>
          </cell>
          <cell r="H10001">
            <v>1.933033</v>
          </cell>
          <cell r="I10001">
            <v>-0.1013661</v>
          </cell>
          <cell r="J10001">
            <v>-4.14782E-2</v>
          </cell>
          <cell r="K10001">
            <v>0</v>
          </cell>
          <cell r="L10001">
            <v>4.14782E-2</v>
          </cell>
          <cell r="M10001">
            <v>0.1013661</v>
          </cell>
          <cell r="N10001">
            <v>0.1013661</v>
          </cell>
          <cell r="O10001">
            <v>4032</v>
          </cell>
        </row>
        <row r="10002">
          <cell r="A10002" t="str">
            <v>Residential</v>
          </cell>
          <cell r="B10002">
            <v>17</v>
          </cell>
          <cell r="C10002" t="str">
            <v>R</v>
          </cell>
          <cell r="D10002" t="str">
            <v>All</v>
          </cell>
          <cell r="E10002" t="str">
            <v>Tonnage: 2&lt;=tons&lt;3</v>
          </cell>
          <cell r="F10002">
            <v>98.724100000000007</v>
          </cell>
          <cell r="G10002">
            <v>2.0553870000000001</v>
          </cell>
          <cell r="H10002">
            <v>1.9642550000000001</v>
          </cell>
          <cell r="I10002">
            <v>-0.1032578</v>
          </cell>
          <cell r="J10002">
            <v>-4.2252199999999997E-2</v>
          </cell>
          <cell r="K10002">
            <v>0</v>
          </cell>
          <cell r="L10002">
            <v>4.2252199999999997E-2</v>
          </cell>
          <cell r="M10002">
            <v>0.1032578</v>
          </cell>
          <cell r="N10002">
            <v>0.1032578</v>
          </cell>
          <cell r="O10002">
            <v>4032</v>
          </cell>
        </row>
        <row r="10003">
          <cell r="A10003" t="str">
            <v>Residential</v>
          </cell>
          <cell r="B10003">
            <v>18</v>
          </cell>
          <cell r="C10003" t="str">
            <v>R</v>
          </cell>
          <cell r="D10003" t="str">
            <v>All</v>
          </cell>
          <cell r="E10003" t="str">
            <v>Tonnage: 2&lt;=tons&lt;3</v>
          </cell>
          <cell r="F10003">
            <v>98.717600000000004</v>
          </cell>
          <cell r="G10003">
            <v>2.1835789999999999</v>
          </cell>
          <cell r="H10003">
            <v>2.0986289999999999</v>
          </cell>
          <cell r="I10003">
            <v>-0.1119343</v>
          </cell>
          <cell r="J10003">
            <v>-4.5802599999999999E-2</v>
          </cell>
          <cell r="K10003">
            <v>0</v>
          </cell>
          <cell r="L10003">
            <v>4.5802599999999999E-2</v>
          </cell>
          <cell r="M10003">
            <v>0.1119343</v>
          </cell>
          <cell r="N10003">
            <v>0.1119343</v>
          </cell>
          <cell r="O10003">
            <v>4032</v>
          </cell>
        </row>
        <row r="10004">
          <cell r="A10004" t="str">
            <v>Residential</v>
          </cell>
          <cell r="B10004">
            <v>19</v>
          </cell>
          <cell r="C10004" t="str">
            <v>R</v>
          </cell>
          <cell r="D10004" t="str">
            <v>All</v>
          </cell>
          <cell r="E10004" t="str">
            <v>Tonnage: 2&lt;=tons&lt;3</v>
          </cell>
          <cell r="F10004">
            <v>96.2697</v>
          </cell>
          <cell r="G10004">
            <v>2.1218080000000001</v>
          </cell>
          <cell r="H10004">
            <v>2.172663</v>
          </cell>
          <cell r="I10004">
            <v>-0.10719339999999999</v>
          </cell>
          <cell r="J10004">
            <v>-4.3862699999999998E-2</v>
          </cell>
          <cell r="K10004">
            <v>0</v>
          </cell>
          <cell r="L10004">
            <v>4.3862699999999998E-2</v>
          </cell>
          <cell r="M10004">
            <v>0.10719339999999999</v>
          </cell>
          <cell r="N10004">
            <v>0.10719339999999999</v>
          </cell>
          <cell r="O10004">
            <v>4032</v>
          </cell>
        </row>
        <row r="10005">
          <cell r="A10005" t="str">
            <v>Residential</v>
          </cell>
          <cell r="B10005">
            <v>20</v>
          </cell>
          <cell r="C10005" t="str">
            <v>R</v>
          </cell>
          <cell r="D10005" t="str">
            <v>All</v>
          </cell>
          <cell r="E10005" t="str">
            <v>Tonnage: 2&lt;=tons&lt;3</v>
          </cell>
          <cell r="F10005">
            <v>94.165499999999994</v>
          </cell>
          <cell r="G10005">
            <v>2.0253920000000001</v>
          </cell>
          <cell r="H10005">
            <v>2.6277910000000002</v>
          </cell>
          <cell r="I10005">
            <v>-0.1066129</v>
          </cell>
          <cell r="J10005">
            <v>-4.36251E-2</v>
          </cell>
          <cell r="K10005">
            <v>0</v>
          </cell>
          <cell r="L10005">
            <v>4.36251E-2</v>
          </cell>
          <cell r="M10005">
            <v>0.1066129</v>
          </cell>
          <cell r="N10005">
            <v>0.1066129</v>
          </cell>
          <cell r="O10005">
            <v>4032</v>
          </cell>
        </row>
        <row r="10006">
          <cell r="A10006" t="str">
            <v>Residential</v>
          </cell>
          <cell r="B10006">
            <v>21</v>
          </cell>
          <cell r="C10006" t="str">
            <v>R</v>
          </cell>
          <cell r="D10006" t="str">
            <v>All</v>
          </cell>
          <cell r="E10006" t="str">
            <v>Tonnage: 2&lt;=tons&lt;3</v>
          </cell>
          <cell r="F10006">
            <v>90.233000000000004</v>
          </cell>
          <cell r="G10006">
            <v>1.8777470000000001</v>
          </cell>
          <cell r="H10006">
            <v>2.4697499999999999</v>
          </cell>
          <cell r="I10006">
            <v>-0.1019772</v>
          </cell>
          <cell r="J10006">
            <v>-4.17282E-2</v>
          </cell>
          <cell r="K10006">
            <v>0</v>
          </cell>
          <cell r="L10006">
            <v>4.17282E-2</v>
          </cell>
          <cell r="M10006">
            <v>0.1019772</v>
          </cell>
          <cell r="N10006">
            <v>0.1019772</v>
          </cell>
          <cell r="O10006">
            <v>4032</v>
          </cell>
        </row>
        <row r="10007">
          <cell r="A10007" t="str">
            <v>Residential</v>
          </cell>
          <cell r="B10007">
            <v>22</v>
          </cell>
          <cell r="C10007" t="str">
            <v>R</v>
          </cell>
          <cell r="D10007" t="str">
            <v>All</v>
          </cell>
          <cell r="E10007" t="str">
            <v>Tonnage: 2&lt;=tons&lt;3</v>
          </cell>
          <cell r="F10007">
            <v>87.174400000000006</v>
          </cell>
          <cell r="G10007">
            <v>1.6500619999999999</v>
          </cell>
          <cell r="H10007">
            <v>2.1223939999999999</v>
          </cell>
          <cell r="I10007">
            <v>-0.1050039</v>
          </cell>
          <cell r="J10007">
            <v>-4.2966699999999997E-2</v>
          </cell>
          <cell r="K10007">
            <v>0</v>
          </cell>
          <cell r="L10007">
            <v>4.2966699999999997E-2</v>
          </cell>
          <cell r="M10007">
            <v>0.1050039</v>
          </cell>
          <cell r="N10007">
            <v>0.1050039</v>
          </cell>
          <cell r="O10007">
            <v>4032</v>
          </cell>
        </row>
        <row r="10008">
          <cell r="A10008" t="str">
            <v>Residential</v>
          </cell>
          <cell r="B10008">
            <v>23</v>
          </cell>
          <cell r="C10008" t="str">
            <v>R</v>
          </cell>
          <cell r="D10008" t="str">
            <v>All</v>
          </cell>
          <cell r="E10008" t="str">
            <v>Tonnage: 2&lt;=tons&lt;3</v>
          </cell>
          <cell r="F10008">
            <v>84.174400000000006</v>
          </cell>
          <cell r="G10008">
            <v>1.368387</v>
          </cell>
          <cell r="H10008">
            <v>1.73255</v>
          </cell>
          <cell r="I10008">
            <v>-0.1014675</v>
          </cell>
          <cell r="J10008">
            <v>-4.15197E-2</v>
          </cell>
          <cell r="K10008">
            <v>0</v>
          </cell>
          <cell r="L10008">
            <v>4.15197E-2</v>
          </cell>
          <cell r="M10008">
            <v>0.1014675</v>
          </cell>
          <cell r="N10008">
            <v>0.1014675</v>
          </cell>
          <cell r="O10008">
            <v>4032</v>
          </cell>
        </row>
        <row r="10009">
          <cell r="A10009" t="str">
            <v>Residential</v>
          </cell>
          <cell r="B10009">
            <v>24</v>
          </cell>
          <cell r="C10009" t="str">
            <v>R</v>
          </cell>
          <cell r="D10009" t="str">
            <v>All</v>
          </cell>
          <cell r="E10009" t="str">
            <v>Tonnage: 2&lt;=tons&lt;3</v>
          </cell>
          <cell r="F10009">
            <v>81.696399999999997</v>
          </cell>
          <cell r="G10009">
            <v>1.065466</v>
          </cell>
          <cell r="H10009">
            <v>1.3076920000000001</v>
          </cell>
          <cell r="I10009">
            <v>-9.8689399999999997E-2</v>
          </cell>
          <cell r="J10009">
            <v>-4.0382899999999999E-2</v>
          </cell>
          <cell r="K10009">
            <v>0</v>
          </cell>
          <cell r="L10009">
            <v>4.0382899999999999E-2</v>
          </cell>
          <cell r="M10009">
            <v>9.8689399999999997E-2</v>
          </cell>
          <cell r="N10009">
            <v>9.8689399999999997E-2</v>
          </cell>
          <cell r="O10009">
            <v>4032</v>
          </cell>
        </row>
        <row r="10010">
          <cell r="A10010" t="str">
            <v>Residential</v>
          </cell>
          <cell r="B10010">
            <v>1</v>
          </cell>
          <cell r="C10010" t="str">
            <v>R</v>
          </cell>
          <cell r="D10010" t="str">
            <v>All</v>
          </cell>
          <cell r="E10010" t="str">
            <v>Tonnage: 3&lt;=tons&lt;4</v>
          </cell>
          <cell r="F10010">
            <v>76.771799999999999</v>
          </cell>
          <cell r="G10010">
            <v>0.88508580000000003</v>
          </cell>
          <cell r="H10010">
            <v>0.87663919999999995</v>
          </cell>
          <cell r="I10010">
            <v>-5.4866600000000001E-2</v>
          </cell>
          <cell r="J10010">
            <v>-2.2450999999999999E-2</v>
          </cell>
          <cell r="K10010">
            <v>0</v>
          </cell>
          <cell r="L10010">
            <v>2.2450999999999999E-2</v>
          </cell>
          <cell r="M10010">
            <v>5.4866600000000001E-2</v>
          </cell>
          <cell r="N10010">
            <v>5.4866600000000001E-2</v>
          </cell>
          <cell r="O10010">
            <v>14934</v>
          </cell>
        </row>
        <row r="10011">
          <cell r="A10011" t="str">
            <v>Residential</v>
          </cell>
          <cell r="B10011">
            <v>2</v>
          </cell>
          <cell r="C10011" t="str">
            <v>R</v>
          </cell>
          <cell r="D10011" t="str">
            <v>All</v>
          </cell>
          <cell r="E10011" t="str">
            <v>Tonnage: 3&lt;=tons&lt;4</v>
          </cell>
          <cell r="F10011">
            <v>76.165999999999997</v>
          </cell>
          <cell r="G10011">
            <v>0.77819700000000003</v>
          </cell>
          <cell r="H10011">
            <v>0.73290149999999998</v>
          </cell>
          <cell r="I10011">
            <v>-5.4530299999999997E-2</v>
          </cell>
          <cell r="J10011">
            <v>-2.2313300000000001E-2</v>
          </cell>
          <cell r="K10011">
            <v>0</v>
          </cell>
          <cell r="L10011">
            <v>2.2313300000000001E-2</v>
          </cell>
          <cell r="M10011">
            <v>5.4530299999999997E-2</v>
          </cell>
          <cell r="N10011">
            <v>5.4530299999999997E-2</v>
          </cell>
          <cell r="O10011">
            <v>14934</v>
          </cell>
        </row>
        <row r="10012">
          <cell r="A10012" t="str">
            <v>Residential</v>
          </cell>
          <cell r="B10012">
            <v>3</v>
          </cell>
          <cell r="C10012" t="str">
            <v>R</v>
          </cell>
          <cell r="D10012" t="str">
            <v>All</v>
          </cell>
          <cell r="E10012" t="str">
            <v>Tonnage: 3&lt;=tons&lt;4</v>
          </cell>
          <cell r="F10012">
            <v>73.390100000000004</v>
          </cell>
          <cell r="G10012">
            <v>0.69199339999999998</v>
          </cell>
          <cell r="H10012">
            <v>0.65383119999999995</v>
          </cell>
          <cell r="I10012">
            <v>-5.4130900000000003E-2</v>
          </cell>
          <cell r="J10012">
            <v>-2.21499E-2</v>
          </cell>
          <cell r="K10012">
            <v>0</v>
          </cell>
          <cell r="L10012">
            <v>2.21499E-2</v>
          </cell>
          <cell r="M10012">
            <v>5.4130900000000003E-2</v>
          </cell>
          <cell r="N10012">
            <v>5.4130900000000003E-2</v>
          </cell>
          <cell r="O10012">
            <v>14934</v>
          </cell>
        </row>
        <row r="10013">
          <cell r="A10013" t="str">
            <v>Residential</v>
          </cell>
          <cell r="B10013">
            <v>4</v>
          </cell>
          <cell r="C10013" t="str">
            <v>R</v>
          </cell>
          <cell r="D10013" t="str">
            <v>All</v>
          </cell>
          <cell r="E10013" t="str">
            <v>Tonnage: 3&lt;=tons&lt;4</v>
          </cell>
          <cell r="F10013">
            <v>72.002700000000004</v>
          </cell>
          <cell r="G10013">
            <v>0.67084239999999995</v>
          </cell>
          <cell r="H10013">
            <v>0.61806859999999997</v>
          </cell>
          <cell r="I10013">
            <v>-5.3957199999999997E-2</v>
          </cell>
          <cell r="J10013">
            <v>-2.2078799999999999E-2</v>
          </cell>
          <cell r="K10013">
            <v>0</v>
          </cell>
          <cell r="L10013">
            <v>2.2078799999999999E-2</v>
          </cell>
          <cell r="M10013">
            <v>5.3957199999999997E-2</v>
          </cell>
          <cell r="N10013">
            <v>5.3957199999999997E-2</v>
          </cell>
          <cell r="O10013">
            <v>14934</v>
          </cell>
        </row>
        <row r="10014">
          <cell r="A10014" t="str">
            <v>Residential</v>
          </cell>
          <cell r="B10014">
            <v>5</v>
          </cell>
          <cell r="C10014" t="str">
            <v>R</v>
          </cell>
          <cell r="D10014" t="str">
            <v>All</v>
          </cell>
          <cell r="E10014" t="str">
            <v>Tonnage: 3&lt;=tons&lt;4</v>
          </cell>
          <cell r="F10014">
            <v>70.405600000000007</v>
          </cell>
          <cell r="G10014">
            <v>0.6593175</v>
          </cell>
          <cell r="H10014">
            <v>0.61580310000000005</v>
          </cell>
          <cell r="I10014">
            <v>-5.3852200000000003E-2</v>
          </cell>
          <cell r="J10014">
            <v>-2.2035900000000001E-2</v>
          </cell>
          <cell r="K10014">
            <v>0</v>
          </cell>
          <cell r="L10014">
            <v>2.2035900000000001E-2</v>
          </cell>
          <cell r="M10014">
            <v>5.3852200000000003E-2</v>
          </cell>
          <cell r="N10014">
            <v>5.3852200000000003E-2</v>
          </cell>
          <cell r="O10014">
            <v>14934</v>
          </cell>
        </row>
        <row r="10015">
          <cell r="A10015" t="str">
            <v>Residential</v>
          </cell>
          <cell r="B10015">
            <v>6</v>
          </cell>
          <cell r="C10015" t="str">
            <v>R</v>
          </cell>
          <cell r="D10015" t="str">
            <v>All</v>
          </cell>
          <cell r="E10015" t="str">
            <v>Tonnage: 3&lt;=tons&lt;4</v>
          </cell>
          <cell r="F10015">
            <v>69.356300000000005</v>
          </cell>
          <cell r="G10015">
            <v>0.6966521</v>
          </cell>
          <cell r="H10015">
            <v>0.66343629999999998</v>
          </cell>
          <cell r="I10015">
            <v>-5.3822099999999998E-2</v>
          </cell>
          <cell r="J10015">
            <v>-2.2023600000000001E-2</v>
          </cell>
          <cell r="K10015">
            <v>0</v>
          </cell>
          <cell r="L10015">
            <v>2.2023600000000001E-2</v>
          </cell>
          <cell r="M10015">
            <v>5.3822099999999998E-2</v>
          </cell>
          <cell r="N10015">
            <v>5.3822099999999998E-2</v>
          </cell>
          <cell r="O10015">
            <v>14934</v>
          </cell>
        </row>
        <row r="10016">
          <cell r="A10016" t="str">
            <v>Residential</v>
          </cell>
          <cell r="B10016">
            <v>7</v>
          </cell>
          <cell r="C10016" t="str">
            <v>R</v>
          </cell>
          <cell r="D10016" t="str">
            <v>All</v>
          </cell>
          <cell r="E10016" t="str">
            <v>Tonnage: 3&lt;=tons&lt;4</v>
          </cell>
          <cell r="F10016">
            <v>68.405199999999994</v>
          </cell>
          <cell r="G10016">
            <v>0.85563840000000002</v>
          </cell>
          <cell r="H10016">
            <v>0.84804829999999998</v>
          </cell>
          <cell r="I10016">
            <v>-5.4003900000000001E-2</v>
          </cell>
          <cell r="J10016">
            <v>-2.20979E-2</v>
          </cell>
          <cell r="K10016">
            <v>0</v>
          </cell>
          <cell r="L10016">
            <v>2.20979E-2</v>
          </cell>
          <cell r="M10016">
            <v>5.4003900000000001E-2</v>
          </cell>
          <cell r="N10016">
            <v>5.4003900000000001E-2</v>
          </cell>
          <cell r="O10016">
            <v>14934</v>
          </cell>
        </row>
        <row r="10017">
          <cell r="A10017" t="str">
            <v>Residential</v>
          </cell>
          <cell r="B10017">
            <v>8</v>
          </cell>
          <cell r="C10017" t="str">
            <v>R</v>
          </cell>
          <cell r="D10017" t="str">
            <v>All</v>
          </cell>
          <cell r="E10017" t="str">
            <v>Tonnage: 3&lt;=tons&lt;4</v>
          </cell>
          <cell r="F10017">
            <v>69.063100000000006</v>
          </cell>
          <cell r="G10017">
            <v>0.90474840000000001</v>
          </cell>
          <cell r="H10017">
            <v>0.86893520000000002</v>
          </cell>
          <cell r="I10017">
            <v>-5.4301099999999998E-2</v>
          </cell>
          <cell r="J10017">
            <v>-2.2219599999999999E-2</v>
          </cell>
          <cell r="K10017">
            <v>0</v>
          </cell>
          <cell r="L10017">
            <v>2.2219599999999999E-2</v>
          </cell>
          <cell r="M10017">
            <v>5.4301099999999998E-2</v>
          </cell>
          <cell r="N10017">
            <v>5.4301099999999998E-2</v>
          </cell>
          <cell r="O10017">
            <v>14934</v>
          </cell>
        </row>
        <row r="10018">
          <cell r="A10018" t="str">
            <v>Residential</v>
          </cell>
          <cell r="B10018">
            <v>9</v>
          </cell>
          <cell r="C10018" t="str">
            <v>R</v>
          </cell>
          <cell r="D10018" t="str">
            <v>All</v>
          </cell>
          <cell r="E10018" t="str">
            <v>Tonnage: 3&lt;=tons&lt;4</v>
          </cell>
          <cell r="F10018">
            <v>71.8476</v>
          </cell>
          <cell r="G10018">
            <v>0.86123910000000004</v>
          </cell>
          <cell r="H10018">
            <v>0.84281839999999997</v>
          </cell>
          <cell r="I10018">
            <v>-5.4682500000000002E-2</v>
          </cell>
          <cell r="J10018">
            <v>-2.2375599999999999E-2</v>
          </cell>
          <cell r="K10018">
            <v>0</v>
          </cell>
          <cell r="L10018">
            <v>2.2375599999999999E-2</v>
          </cell>
          <cell r="M10018">
            <v>5.4682500000000002E-2</v>
          </cell>
          <cell r="N10018">
            <v>5.4682500000000002E-2</v>
          </cell>
          <cell r="O10018">
            <v>14934</v>
          </cell>
        </row>
        <row r="10019">
          <cell r="A10019" t="str">
            <v>Residential</v>
          </cell>
          <cell r="B10019">
            <v>10</v>
          </cell>
          <cell r="C10019" t="str">
            <v>R</v>
          </cell>
          <cell r="D10019" t="str">
            <v>All</v>
          </cell>
          <cell r="E10019" t="str">
            <v>Tonnage: 3&lt;=tons&lt;4</v>
          </cell>
          <cell r="F10019">
            <v>76.421099999999996</v>
          </cell>
          <cell r="G10019">
            <v>0.8870941</v>
          </cell>
          <cell r="H10019">
            <v>0.85037799999999997</v>
          </cell>
          <cell r="I10019">
            <v>-5.5002299999999997E-2</v>
          </cell>
          <cell r="J10019">
            <v>-2.2506499999999999E-2</v>
          </cell>
          <cell r="K10019">
            <v>0</v>
          </cell>
          <cell r="L10019">
            <v>2.2506499999999999E-2</v>
          </cell>
          <cell r="M10019">
            <v>5.5002299999999997E-2</v>
          </cell>
          <cell r="N10019">
            <v>5.5002299999999997E-2</v>
          </cell>
          <cell r="O10019">
            <v>14934</v>
          </cell>
        </row>
        <row r="10020">
          <cell r="A10020" t="str">
            <v>Residential</v>
          </cell>
          <cell r="B10020">
            <v>11</v>
          </cell>
          <cell r="C10020" t="str">
            <v>R</v>
          </cell>
          <cell r="D10020" t="str">
            <v>All</v>
          </cell>
          <cell r="E10020" t="str">
            <v>Tonnage: 3&lt;=tons&lt;4</v>
          </cell>
          <cell r="F10020">
            <v>81.756799999999998</v>
          </cell>
          <cell r="G10020">
            <v>0.96324350000000003</v>
          </cell>
          <cell r="H10020">
            <v>0.93591950000000002</v>
          </cell>
          <cell r="I10020">
            <v>-5.57034E-2</v>
          </cell>
          <cell r="J10020">
            <v>-2.2793399999999998E-2</v>
          </cell>
          <cell r="K10020">
            <v>0</v>
          </cell>
          <cell r="L10020">
            <v>2.2793399999999998E-2</v>
          </cell>
          <cell r="M10020">
            <v>5.57034E-2</v>
          </cell>
          <cell r="N10020">
            <v>5.57034E-2</v>
          </cell>
          <cell r="O10020">
            <v>14934</v>
          </cell>
        </row>
        <row r="10021">
          <cell r="A10021" t="str">
            <v>Residential</v>
          </cell>
          <cell r="B10021">
            <v>12</v>
          </cell>
          <cell r="C10021" t="str">
            <v>R</v>
          </cell>
          <cell r="D10021" t="str">
            <v>All</v>
          </cell>
          <cell r="E10021" t="str">
            <v>Tonnage: 3&lt;=tons&lt;4</v>
          </cell>
          <cell r="F10021">
            <v>86.144400000000005</v>
          </cell>
          <cell r="G10021">
            <v>1.082317</v>
          </cell>
          <cell r="H10021">
            <v>1.040009</v>
          </cell>
          <cell r="I10021">
            <v>-5.5786500000000003E-2</v>
          </cell>
          <cell r="J10021">
            <v>-2.2827400000000001E-2</v>
          </cell>
          <cell r="K10021">
            <v>0</v>
          </cell>
          <cell r="L10021">
            <v>2.2827400000000001E-2</v>
          </cell>
          <cell r="M10021">
            <v>5.5786500000000003E-2</v>
          </cell>
          <cell r="N10021">
            <v>5.5786500000000003E-2</v>
          </cell>
          <cell r="O10021">
            <v>14934</v>
          </cell>
        </row>
        <row r="10022">
          <cell r="A10022" t="str">
            <v>Residential</v>
          </cell>
          <cell r="B10022">
            <v>13</v>
          </cell>
          <cell r="C10022" t="str">
            <v>R</v>
          </cell>
          <cell r="D10022" t="str">
            <v>All</v>
          </cell>
          <cell r="E10022" t="str">
            <v>Tonnage: 3&lt;=tons&lt;4</v>
          </cell>
          <cell r="F10022">
            <v>89.588300000000004</v>
          </cell>
          <cell r="G10022">
            <v>1.313769</v>
          </cell>
          <cell r="H10022">
            <v>1.2991140000000001</v>
          </cell>
          <cell r="I10022">
            <v>-5.6650499999999999E-2</v>
          </cell>
          <cell r="J10022">
            <v>-2.3180900000000001E-2</v>
          </cell>
          <cell r="K10022">
            <v>0</v>
          </cell>
          <cell r="L10022">
            <v>2.3180900000000001E-2</v>
          </cell>
          <cell r="M10022">
            <v>5.6650499999999999E-2</v>
          </cell>
          <cell r="N10022">
            <v>5.6650499999999999E-2</v>
          </cell>
          <cell r="O10022">
            <v>14934</v>
          </cell>
        </row>
        <row r="10023">
          <cell r="A10023" t="str">
            <v>Residential</v>
          </cell>
          <cell r="B10023">
            <v>14</v>
          </cell>
          <cell r="C10023" t="str">
            <v>R</v>
          </cell>
          <cell r="D10023" t="str">
            <v>All</v>
          </cell>
          <cell r="E10023" t="str">
            <v>Tonnage: 3&lt;=tons&lt;4</v>
          </cell>
          <cell r="F10023">
            <v>92.5381</v>
          </cell>
          <cell r="G10023">
            <v>1.5811809999999999</v>
          </cell>
          <cell r="H10023">
            <v>1.6307769999999999</v>
          </cell>
          <cell r="I10023">
            <v>-6.0560700000000002E-2</v>
          </cell>
          <cell r="J10023">
            <v>-2.4780900000000002E-2</v>
          </cell>
          <cell r="K10023">
            <v>0</v>
          </cell>
          <cell r="L10023">
            <v>2.4780900000000002E-2</v>
          </cell>
          <cell r="M10023">
            <v>6.0560700000000002E-2</v>
          </cell>
          <cell r="N10023">
            <v>6.0560700000000002E-2</v>
          </cell>
          <cell r="O10023">
            <v>14934</v>
          </cell>
        </row>
        <row r="10024">
          <cell r="A10024" t="str">
            <v>Residential</v>
          </cell>
          <cell r="B10024">
            <v>15</v>
          </cell>
          <cell r="C10024" t="str">
            <v>R</v>
          </cell>
          <cell r="D10024" t="str">
            <v>All</v>
          </cell>
          <cell r="E10024" t="str">
            <v>Tonnage: 3&lt;=tons&lt;4</v>
          </cell>
          <cell r="F10024">
            <v>94.987700000000004</v>
          </cell>
          <cell r="G10024">
            <v>1.9209149999999999</v>
          </cell>
          <cell r="H10024">
            <v>1.9556070000000001</v>
          </cell>
          <cell r="I10024">
            <v>-6.5938800000000006E-2</v>
          </cell>
          <cell r="J10024">
            <v>-2.6981600000000001E-2</v>
          </cell>
          <cell r="K10024">
            <v>0</v>
          </cell>
          <cell r="L10024">
            <v>2.6981600000000001E-2</v>
          </cell>
          <cell r="M10024">
            <v>6.5938800000000006E-2</v>
          </cell>
          <cell r="N10024">
            <v>6.5938800000000006E-2</v>
          </cell>
          <cell r="O10024">
            <v>14934</v>
          </cell>
        </row>
        <row r="10025">
          <cell r="A10025" t="str">
            <v>Residential</v>
          </cell>
          <cell r="B10025">
            <v>16</v>
          </cell>
          <cell r="C10025" t="str">
            <v>R</v>
          </cell>
          <cell r="D10025" t="str">
            <v>All</v>
          </cell>
          <cell r="E10025" t="str">
            <v>Tonnage: 3&lt;=tons&lt;4</v>
          </cell>
          <cell r="F10025">
            <v>97.327500000000001</v>
          </cell>
          <cell r="G10025">
            <v>2.3153920000000001</v>
          </cell>
          <cell r="H10025">
            <v>2.05484</v>
          </cell>
          <cell r="I10025">
            <v>-6.9683300000000004E-2</v>
          </cell>
          <cell r="J10025">
            <v>-2.8513799999999999E-2</v>
          </cell>
          <cell r="K10025">
            <v>0</v>
          </cell>
          <cell r="L10025">
            <v>2.8513799999999999E-2</v>
          </cell>
          <cell r="M10025">
            <v>6.9683300000000004E-2</v>
          </cell>
          <cell r="N10025">
            <v>6.9683300000000004E-2</v>
          </cell>
          <cell r="O10025">
            <v>14934</v>
          </cell>
        </row>
        <row r="10026">
          <cell r="A10026" t="str">
            <v>Residential</v>
          </cell>
          <cell r="B10026">
            <v>17</v>
          </cell>
          <cell r="C10026" t="str">
            <v>R</v>
          </cell>
          <cell r="D10026" t="str">
            <v>All</v>
          </cell>
          <cell r="E10026" t="str">
            <v>Tonnage: 3&lt;=tons&lt;4</v>
          </cell>
          <cell r="F10026">
            <v>98.663899999999998</v>
          </cell>
          <cell r="G10026">
            <v>2.6601620000000001</v>
          </cell>
          <cell r="H10026">
            <v>2.1768420000000002</v>
          </cell>
          <cell r="I10026">
            <v>-6.7758299999999994E-2</v>
          </cell>
          <cell r="J10026">
            <v>-2.77261E-2</v>
          </cell>
          <cell r="K10026">
            <v>0</v>
          </cell>
          <cell r="L10026">
            <v>2.77261E-2</v>
          </cell>
          <cell r="M10026">
            <v>6.7758299999999994E-2</v>
          </cell>
          <cell r="N10026">
            <v>6.7758299999999994E-2</v>
          </cell>
          <cell r="O10026">
            <v>14934</v>
          </cell>
        </row>
        <row r="10027">
          <cell r="A10027" t="str">
            <v>Residential</v>
          </cell>
          <cell r="B10027">
            <v>18</v>
          </cell>
          <cell r="C10027" t="str">
            <v>R</v>
          </cell>
          <cell r="D10027" t="str">
            <v>All</v>
          </cell>
          <cell r="E10027" t="str">
            <v>Tonnage: 3&lt;=tons&lt;4</v>
          </cell>
          <cell r="F10027">
            <v>98.707899999999995</v>
          </cell>
          <cell r="G10027">
            <v>2.8415659999999998</v>
          </cell>
          <cell r="H10027">
            <v>2.3598629999999998</v>
          </cell>
          <cell r="I10027">
            <v>-6.4616400000000004E-2</v>
          </cell>
          <cell r="J10027">
            <v>-2.6440499999999999E-2</v>
          </cell>
          <cell r="K10027">
            <v>0</v>
          </cell>
          <cell r="L10027">
            <v>2.6440499999999999E-2</v>
          </cell>
          <cell r="M10027">
            <v>6.4616400000000004E-2</v>
          </cell>
          <cell r="N10027">
            <v>6.4616400000000004E-2</v>
          </cell>
          <cell r="O10027">
            <v>14934</v>
          </cell>
        </row>
        <row r="10028">
          <cell r="A10028" t="str">
            <v>Residential</v>
          </cell>
          <cell r="B10028">
            <v>19</v>
          </cell>
          <cell r="C10028" t="str">
            <v>R</v>
          </cell>
          <cell r="D10028" t="str">
            <v>All</v>
          </cell>
          <cell r="E10028" t="str">
            <v>Tonnage: 3&lt;=tons&lt;4</v>
          </cell>
          <cell r="F10028">
            <v>96.257800000000003</v>
          </cell>
          <cell r="G10028">
            <v>2.7280329999999999</v>
          </cell>
          <cell r="H10028">
            <v>2.3931469999999999</v>
          </cell>
          <cell r="I10028">
            <v>-6.5922999999999995E-2</v>
          </cell>
          <cell r="J10028">
            <v>-2.6975200000000001E-2</v>
          </cell>
          <cell r="K10028">
            <v>0</v>
          </cell>
          <cell r="L10028">
            <v>2.6975200000000001E-2</v>
          </cell>
          <cell r="M10028">
            <v>6.5922999999999995E-2</v>
          </cell>
          <cell r="N10028">
            <v>6.5922999999999995E-2</v>
          </cell>
          <cell r="O10028">
            <v>14934</v>
          </cell>
        </row>
        <row r="10029">
          <cell r="A10029" t="str">
            <v>Residential</v>
          </cell>
          <cell r="B10029">
            <v>20</v>
          </cell>
          <cell r="C10029" t="str">
            <v>R</v>
          </cell>
          <cell r="D10029" t="str">
            <v>All</v>
          </cell>
          <cell r="E10029" t="str">
            <v>Tonnage: 3&lt;=tons&lt;4</v>
          </cell>
          <cell r="F10029">
            <v>94.128500000000003</v>
          </cell>
          <cell r="G10029">
            <v>2.5879409999999998</v>
          </cell>
          <cell r="H10029">
            <v>3.0337770000000002</v>
          </cell>
          <cell r="I10029">
            <v>-6.3350600000000007E-2</v>
          </cell>
          <cell r="J10029">
            <v>-2.5922500000000001E-2</v>
          </cell>
          <cell r="K10029">
            <v>0</v>
          </cell>
          <cell r="L10029">
            <v>2.5922500000000001E-2</v>
          </cell>
          <cell r="M10029">
            <v>6.3350600000000007E-2</v>
          </cell>
          <cell r="N10029">
            <v>6.3350600000000007E-2</v>
          </cell>
          <cell r="O10029">
            <v>14934</v>
          </cell>
        </row>
        <row r="10030">
          <cell r="A10030" t="str">
            <v>Residential</v>
          </cell>
          <cell r="B10030">
            <v>21</v>
          </cell>
          <cell r="C10030" t="str">
            <v>R</v>
          </cell>
          <cell r="D10030" t="str">
            <v>All</v>
          </cell>
          <cell r="E10030" t="str">
            <v>Tonnage: 3&lt;=tons&lt;4</v>
          </cell>
          <cell r="F10030">
            <v>90.223500000000001</v>
          </cell>
          <cell r="G10030">
            <v>2.3681199999999998</v>
          </cell>
          <cell r="H10030">
            <v>2.680396</v>
          </cell>
          <cell r="I10030">
            <v>-5.90631E-2</v>
          </cell>
          <cell r="J10030">
            <v>-2.4168100000000001E-2</v>
          </cell>
          <cell r="K10030">
            <v>0</v>
          </cell>
          <cell r="L10030">
            <v>2.4168100000000001E-2</v>
          </cell>
          <cell r="M10030">
            <v>5.90631E-2</v>
          </cell>
          <cell r="N10030">
            <v>5.90631E-2</v>
          </cell>
          <cell r="O10030">
            <v>14934</v>
          </cell>
        </row>
        <row r="10031">
          <cell r="A10031" t="str">
            <v>Residential</v>
          </cell>
          <cell r="B10031">
            <v>22</v>
          </cell>
          <cell r="C10031" t="str">
            <v>R</v>
          </cell>
          <cell r="D10031" t="str">
            <v>All</v>
          </cell>
          <cell r="E10031" t="str">
            <v>Tonnage: 3&lt;=tons&lt;4</v>
          </cell>
          <cell r="F10031">
            <v>87.221800000000002</v>
          </cell>
          <cell r="G10031">
            <v>2.016356</v>
          </cell>
          <cell r="H10031">
            <v>2.1910069999999999</v>
          </cell>
          <cell r="I10031">
            <v>-5.7628899999999997E-2</v>
          </cell>
          <cell r="J10031">
            <v>-2.3581299999999999E-2</v>
          </cell>
          <cell r="K10031">
            <v>0</v>
          </cell>
          <cell r="L10031">
            <v>2.3581299999999999E-2</v>
          </cell>
          <cell r="M10031">
            <v>5.7628899999999997E-2</v>
          </cell>
          <cell r="N10031">
            <v>5.7628899999999997E-2</v>
          </cell>
          <cell r="O10031">
            <v>14934</v>
          </cell>
        </row>
        <row r="10032">
          <cell r="A10032" t="str">
            <v>Residential</v>
          </cell>
          <cell r="B10032">
            <v>23</v>
          </cell>
          <cell r="C10032" t="str">
            <v>R</v>
          </cell>
          <cell r="D10032" t="str">
            <v>All</v>
          </cell>
          <cell r="E10032" t="str">
            <v>Tonnage: 3&lt;=tons&lt;4</v>
          </cell>
          <cell r="F10032">
            <v>84.224800000000002</v>
          </cell>
          <cell r="G10032">
            <v>1.5403849999999999</v>
          </cell>
          <cell r="H10032">
            <v>1.599648</v>
          </cell>
          <cell r="I10032">
            <v>-5.65482E-2</v>
          </cell>
          <cell r="J10032">
            <v>-2.3139099999999999E-2</v>
          </cell>
          <cell r="K10032">
            <v>0</v>
          </cell>
          <cell r="L10032">
            <v>2.3139099999999999E-2</v>
          </cell>
          <cell r="M10032">
            <v>5.65482E-2</v>
          </cell>
          <cell r="N10032">
            <v>5.65482E-2</v>
          </cell>
          <cell r="O10032">
            <v>14934</v>
          </cell>
        </row>
        <row r="10033">
          <cell r="A10033" t="str">
            <v>Residential</v>
          </cell>
          <cell r="B10033">
            <v>24</v>
          </cell>
          <cell r="C10033" t="str">
            <v>R</v>
          </cell>
          <cell r="D10033" t="str">
            <v>All</v>
          </cell>
          <cell r="E10033" t="str">
            <v>Tonnage: 3&lt;=tons&lt;4</v>
          </cell>
          <cell r="F10033">
            <v>81.730099999999993</v>
          </cell>
          <cell r="G10033">
            <v>1.178906</v>
          </cell>
          <cell r="H10033">
            <v>1.1677420000000001</v>
          </cell>
          <cell r="I10033">
            <v>-5.56006E-2</v>
          </cell>
          <cell r="J10033">
            <v>-2.2751299999999999E-2</v>
          </cell>
          <cell r="K10033">
            <v>0</v>
          </cell>
          <cell r="L10033">
            <v>2.2751299999999999E-2</v>
          </cell>
          <cell r="M10033">
            <v>5.56006E-2</v>
          </cell>
          <cell r="N10033">
            <v>5.56006E-2</v>
          </cell>
          <cell r="O10033">
            <v>14934</v>
          </cell>
        </row>
        <row r="10034">
          <cell r="A10034" t="str">
            <v>Residential</v>
          </cell>
          <cell r="B10034">
            <v>1</v>
          </cell>
          <cell r="C10034" t="str">
            <v>R</v>
          </cell>
          <cell r="D10034" t="str">
            <v>All</v>
          </cell>
          <cell r="E10034" t="str">
            <v>Tonnage: 4&lt;=tons&lt;5</v>
          </cell>
          <cell r="F10034">
            <v>76.201599999999999</v>
          </cell>
          <cell r="G10034">
            <v>1.0352950000000001</v>
          </cell>
          <cell r="H10034">
            <v>0.93112329999999999</v>
          </cell>
          <cell r="I10034">
            <v>-0.1284207</v>
          </cell>
          <cell r="J10034">
            <v>-5.2548699999999997E-2</v>
          </cell>
          <cell r="K10034">
            <v>0</v>
          </cell>
          <cell r="L10034">
            <v>5.2548699999999997E-2</v>
          </cell>
          <cell r="M10034">
            <v>0.1284207</v>
          </cell>
          <cell r="N10034">
            <v>0.1284207</v>
          </cell>
          <cell r="O10034">
            <v>4128</v>
          </cell>
        </row>
        <row r="10035">
          <cell r="A10035" t="str">
            <v>Residential</v>
          </cell>
          <cell r="B10035">
            <v>2</v>
          </cell>
          <cell r="C10035" t="str">
            <v>R</v>
          </cell>
          <cell r="D10035" t="str">
            <v>All</v>
          </cell>
          <cell r="E10035" t="str">
            <v>Tonnage: 4&lt;=tons&lt;5</v>
          </cell>
          <cell r="F10035">
            <v>75.588700000000003</v>
          </cell>
          <cell r="G10035">
            <v>0.90318290000000001</v>
          </cell>
          <cell r="H10035">
            <v>0.89459330000000004</v>
          </cell>
          <cell r="I10035">
            <v>-0.12703519999999999</v>
          </cell>
          <cell r="J10035">
            <v>-5.1981800000000002E-2</v>
          </cell>
          <cell r="K10035">
            <v>0</v>
          </cell>
          <cell r="L10035">
            <v>5.1981800000000002E-2</v>
          </cell>
          <cell r="M10035">
            <v>0.12703519999999999</v>
          </cell>
          <cell r="N10035">
            <v>0.12703519999999999</v>
          </cell>
          <cell r="O10035">
            <v>4128</v>
          </cell>
        </row>
        <row r="10036">
          <cell r="A10036" t="str">
            <v>Residential</v>
          </cell>
          <cell r="B10036">
            <v>3</v>
          </cell>
          <cell r="C10036" t="str">
            <v>R</v>
          </cell>
          <cell r="D10036" t="str">
            <v>All</v>
          </cell>
          <cell r="E10036" t="str">
            <v>Tonnage: 4&lt;=tons&lt;5</v>
          </cell>
          <cell r="F10036">
            <v>72.870900000000006</v>
          </cell>
          <cell r="G10036">
            <v>0.79816560000000003</v>
          </cell>
          <cell r="H10036">
            <v>0.76896909999999996</v>
          </cell>
          <cell r="I10036">
            <v>-0.12692829999999999</v>
          </cell>
          <cell r="J10036">
            <v>-5.1937999999999998E-2</v>
          </cell>
          <cell r="K10036">
            <v>0</v>
          </cell>
          <cell r="L10036">
            <v>5.1937999999999998E-2</v>
          </cell>
          <cell r="M10036">
            <v>0.12692829999999999</v>
          </cell>
          <cell r="N10036">
            <v>0.12692829999999999</v>
          </cell>
          <cell r="O10036">
            <v>4128</v>
          </cell>
        </row>
        <row r="10037">
          <cell r="A10037" t="str">
            <v>Residential</v>
          </cell>
          <cell r="B10037">
            <v>4</v>
          </cell>
          <cell r="C10037" t="str">
            <v>R</v>
          </cell>
          <cell r="D10037" t="str">
            <v>All</v>
          </cell>
          <cell r="E10037" t="str">
            <v>Tonnage: 4&lt;=tons&lt;5</v>
          </cell>
          <cell r="F10037">
            <v>71.540199999999999</v>
          </cell>
          <cell r="G10037">
            <v>0.76322900000000005</v>
          </cell>
          <cell r="H10037">
            <v>0.71777500000000005</v>
          </cell>
          <cell r="I10037">
            <v>-0.12576000000000001</v>
          </cell>
          <cell r="J10037">
            <v>-5.1459999999999999E-2</v>
          </cell>
          <cell r="K10037">
            <v>0</v>
          </cell>
          <cell r="L10037">
            <v>5.1459999999999999E-2</v>
          </cell>
          <cell r="M10037">
            <v>0.12576000000000001</v>
          </cell>
          <cell r="N10037">
            <v>0.12576000000000001</v>
          </cell>
          <cell r="O10037">
            <v>4128</v>
          </cell>
        </row>
        <row r="10038">
          <cell r="A10038" t="str">
            <v>Residential</v>
          </cell>
          <cell r="B10038">
            <v>5</v>
          </cell>
          <cell r="C10038" t="str">
            <v>R</v>
          </cell>
          <cell r="D10038" t="str">
            <v>All</v>
          </cell>
          <cell r="E10038" t="str">
            <v>Tonnage: 4&lt;=tons&lt;5</v>
          </cell>
          <cell r="F10038">
            <v>70.058599999999998</v>
          </cell>
          <cell r="G10038">
            <v>0.83206630000000004</v>
          </cell>
          <cell r="H10038">
            <v>0.82776050000000001</v>
          </cell>
          <cell r="I10038">
            <v>-0.1263512</v>
          </cell>
          <cell r="J10038">
            <v>-5.1701900000000002E-2</v>
          </cell>
          <cell r="K10038">
            <v>0</v>
          </cell>
          <cell r="L10038">
            <v>5.1701900000000002E-2</v>
          </cell>
          <cell r="M10038">
            <v>0.1263512</v>
          </cell>
          <cell r="N10038">
            <v>0.1263512</v>
          </cell>
          <cell r="O10038">
            <v>4128</v>
          </cell>
        </row>
        <row r="10039">
          <cell r="A10039" t="str">
            <v>Residential</v>
          </cell>
          <cell r="B10039">
            <v>6</v>
          </cell>
          <cell r="C10039" t="str">
            <v>R</v>
          </cell>
          <cell r="D10039" t="str">
            <v>All</v>
          </cell>
          <cell r="E10039" t="str">
            <v>Tonnage: 4&lt;=tons&lt;5</v>
          </cell>
          <cell r="F10039">
            <v>69.030299999999997</v>
          </cell>
          <cell r="G10039">
            <v>0.91245509999999996</v>
          </cell>
          <cell r="H10039">
            <v>0.92022669999999995</v>
          </cell>
          <cell r="I10039">
            <v>-0.1264641</v>
          </cell>
          <cell r="J10039">
            <v>-5.1748099999999998E-2</v>
          </cell>
          <cell r="K10039">
            <v>0</v>
          </cell>
          <cell r="L10039">
            <v>5.1748099999999998E-2</v>
          </cell>
          <cell r="M10039">
            <v>0.1264641</v>
          </cell>
          <cell r="N10039">
            <v>0.1264641</v>
          </cell>
          <cell r="O10039">
            <v>4128</v>
          </cell>
        </row>
        <row r="10040">
          <cell r="A10040" t="str">
            <v>Residential</v>
          </cell>
          <cell r="B10040">
            <v>7</v>
          </cell>
          <cell r="C10040" t="str">
            <v>R</v>
          </cell>
          <cell r="D10040" t="str">
            <v>All</v>
          </cell>
          <cell r="E10040" t="str">
            <v>Tonnage: 4&lt;=tons&lt;5</v>
          </cell>
          <cell r="F10040">
            <v>68.096199999999996</v>
          </cell>
          <cell r="G10040">
            <v>1.1631929999999999</v>
          </cell>
          <cell r="H10040">
            <v>1.1424099999999999</v>
          </cell>
          <cell r="I10040">
            <v>-0.12696440000000001</v>
          </cell>
          <cell r="J10040">
            <v>-5.19528E-2</v>
          </cell>
          <cell r="K10040">
            <v>0</v>
          </cell>
          <cell r="L10040">
            <v>5.19528E-2</v>
          </cell>
          <cell r="M10040">
            <v>0.12696440000000001</v>
          </cell>
          <cell r="N10040">
            <v>0.12696440000000001</v>
          </cell>
          <cell r="O10040">
            <v>4128</v>
          </cell>
        </row>
        <row r="10041">
          <cell r="A10041" t="str">
            <v>Residential</v>
          </cell>
          <cell r="B10041">
            <v>8</v>
          </cell>
          <cell r="C10041" t="str">
            <v>R</v>
          </cell>
          <cell r="D10041" t="str">
            <v>All</v>
          </cell>
          <cell r="E10041" t="str">
            <v>Tonnage: 4&lt;=tons&lt;5</v>
          </cell>
          <cell r="F10041">
            <v>68.840699999999998</v>
          </cell>
          <cell r="G10041">
            <v>1.2345470000000001</v>
          </cell>
          <cell r="H10041">
            <v>1.166396</v>
          </cell>
          <cell r="I10041">
            <v>-0.12756110000000001</v>
          </cell>
          <cell r="J10041">
            <v>-5.2197E-2</v>
          </cell>
          <cell r="K10041">
            <v>0</v>
          </cell>
          <cell r="L10041">
            <v>5.2197E-2</v>
          </cell>
          <cell r="M10041">
            <v>0.12756110000000001</v>
          </cell>
          <cell r="N10041">
            <v>0.12756110000000001</v>
          </cell>
          <cell r="O10041">
            <v>4128</v>
          </cell>
        </row>
        <row r="10042">
          <cell r="A10042" t="str">
            <v>Residential</v>
          </cell>
          <cell r="B10042">
            <v>9</v>
          </cell>
          <cell r="C10042" t="str">
            <v>R</v>
          </cell>
          <cell r="D10042" t="str">
            <v>All</v>
          </cell>
          <cell r="E10042" t="str">
            <v>Tonnage: 4&lt;=tons&lt;5</v>
          </cell>
          <cell r="F10042">
            <v>71.848399999999998</v>
          </cell>
          <cell r="G10042">
            <v>1.221622</v>
          </cell>
          <cell r="H10042">
            <v>1.1953210000000001</v>
          </cell>
          <cell r="I10042">
            <v>-0.12825149999999999</v>
          </cell>
          <cell r="J10042">
            <v>-5.2479499999999998E-2</v>
          </cell>
          <cell r="K10042">
            <v>0</v>
          </cell>
          <cell r="L10042">
            <v>5.2479499999999998E-2</v>
          </cell>
          <cell r="M10042">
            <v>0.12825149999999999</v>
          </cell>
          <cell r="N10042">
            <v>0.12825149999999999</v>
          </cell>
          <cell r="O10042">
            <v>4128</v>
          </cell>
        </row>
        <row r="10043">
          <cell r="A10043" t="str">
            <v>Residential</v>
          </cell>
          <cell r="B10043">
            <v>10</v>
          </cell>
          <cell r="C10043" t="str">
            <v>R</v>
          </cell>
          <cell r="D10043" t="str">
            <v>All</v>
          </cell>
          <cell r="E10043" t="str">
            <v>Tonnage: 4&lt;=tons&lt;5</v>
          </cell>
          <cell r="F10043">
            <v>76.602000000000004</v>
          </cell>
          <cell r="G10043">
            <v>1.2438119999999999</v>
          </cell>
          <cell r="H10043">
            <v>1.1710659999999999</v>
          </cell>
          <cell r="I10043">
            <v>-0.1294757</v>
          </cell>
          <cell r="J10043">
            <v>-5.2980399999999997E-2</v>
          </cell>
          <cell r="K10043">
            <v>0</v>
          </cell>
          <cell r="L10043">
            <v>5.2980399999999997E-2</v>
          </cell>
          <cell r="M10043">
            <v>0.1294757</v>
          </cell>
          <cell r="N10043">
            <v>0.1294757</v>
          </cell>
          <cell r="O10043">
            <v>4128</v>
          </cell>
        </row>
        <row r="10044">
          <cell r="A10044" t="str">
            <v>Residential</v>
          </cell>
          <cell r="B10044">
            <v>11</v>
          </cell>
          <cell r="C10044" t="str">
            <v>R</v>
          </cell>
          <cell r="D10044" t="str">
            <v>All</v>
          </cell>
          <cell r="E10044" t="str">
            <v>Tonnage: 4&lt;=tons&lt;5</v>
          </cell>
          <cell r="F10044">
            <v>81.970100000000002</v>
          </cell>
          <cell r="G10044">
            <v>1.303801</v>
          </cell>
          <cell r="H10044">
            <v>1.291479</v>
          </cell>
          <cell r="I10044">
            <v>-0.1297603</v>
          </cell>
          <cell r="J10044">
            <v>-5.3096900000000002E-2</v>
          </cell>
          <cell r="K10044">
            <v>0</v>
          </cell>
          <cell r="L10044">
            <v>5.3096900000000002E-2</v>
          </cell>
          <cell r="M10044">
            <v>0.1297603</v>
          </cell>
          <cell r="N10044">
            <v>0.1297603</v>
          </cell>
          <cell r="O10044">
            <v>4128</v>
          </cell>
        </row>
        <row r="10045">
          <cell r="A10045" t="str">
            <v>Residential</v>
          </cell>
          <cell r="B10045">
            <v>12</v>
          </cell>
          <cell r="C10045" t="str">
            <v>R</v>
          </cell>
          <cell r="D10045" t="str">
            <v>All</v>
          </cell>
          <cell r="E10045" t="str">
            <v>Tonnage: 4&lt;=tons&lt;5</v>
          </cell>
          <cell r="F10045">
            <v>86.310199999999995</v>
          </cell>
          <cell r="G10045">
            <v>1.3554060000000001</v>
          </cell>
          <cell r="H10045">
            <v>1.396123</v>
          </cell>
          <cell r="I10045">
            <v>-0.13109370000000001</v>
          </cell>
          <cell r="J10045">
            <v>-5.3642500000000003E-2</v>
          </cell>
          <cell r="K10045">
            <v>0</v>
          </cell>
          <cell r="L10045">
            <v>5.3642500000000003E-2</v>
          </cell>
          <cell r="M10045">
            <v>0.13109370000000001</v>
          </cell>
          <cell r="N10045">
            <v>0.13109370000000001</v>
          </cell>
          <cell r="O10045">
            <v>4128</v>
          </cell>
        </row>
        <row r="10046">
          <cell r="A10046" t="str">
            <v>Residential</v>
          </cell>
          <cell r="B10046">
            <v>13</v>
          </cell>
          <cell r="C10046" t="str">
            <v>R</v>
          </cell>
          <cell r="D10046" t="str">
            <v>All</v>
          </cell>
          <cell r="E10046" t="str">
            <v>Tonnage: 4&lt;=tons&lt;5</v>
          </cell>
          <cell r="F10046">
            <v>89.669300000000007</v>
          </cell>
          <cell r="G10046">
            <v>1.5812250000000001</v>
          </cell>
          <cell r="H10046">
            <v>1.507579</v>
          </cell>
          <cell r="I10046">
            <v>-0.13274150000000001</v>
          </cell>
          <cell r="J10046">
            <v>-5.4316700000000002E-2</v>
          </cell>
          <cell r="K10046">
            <v>0</v>
          </cell>
          <cell r="L10046">
            <v>5.4316700000000002E-2</v>
          </cell>
          <cell r="M10046">
            <v>0.13274150000000001</v>
          </cell>
          <cell r="N10046">
            <v>0.13274150000000001</v>
          </cell>
          <cell r="O10046">
            <v>4128</v>
          </cell>
        </row>
        <row r="10047">
          <cell r="A10047" t="str">
            <v>Residential</v>
          </cell>
          <cell r="B10047">
            <v>14</v>
          </cell>
          <cell r="C10047" t="str">
            <v>R</v>
          </cell>
          <cell r="D10047" t="str">
            <v>All</v>
          </cell>
          <cell r="E10047" t="str">
            <v>Tonnage: 4&lt;=tons&lt;5</v>
          </cell>
          <cell r="F10047">
            <v>92.5565</v>
          </cell>
          <cell r="G10047">
            <v>1.9728209999999999</v>
          </cell>
          <cell r="H10047">
            <v>2.0586790000000001</v>
          </cell>
          <cell r="I10047">
            <v>-0.1367391</v>
          </cell>
          <cell r="J10047">
            <v>-5.5952500000000002E-2</v>
          </cell>
          <cell r="K10047">
            <v>0</v>
          </cell>
          <cell r="L10047">
            <v>5.5952500000000002E-2</v>
          </cell>
          <cell r="M10047">
            <v>0.1367391</v>
          </cell>
          <cell r="N10047">
            <v>0.1367391</v>
          </cell>
          <cell r="O10047">
            <v>4128</v>
          </cell>
        </row>
        <row r="10048">
          <cell r="A10048" t="str">
            <v>Residential</v>
          </cell>
          <cell r="B10048">
            <v>15</v>
          </cell>
          <cell r="C10048" t="str">
            <v>R</v>
          </cell>
          <cell r="D10048" t="str">
            <v>All</v>
          </cell>
          <cell r="E10048" t="str">
            <v>Tonnage: 4&lt;=tons&lt;5</v>
          </cell>
          <cell r="F10048">
            <v>94.971800000000002</v>
          </cell>
          <cell r="G10048">
            <v>2.3236699999999999</v>
          </cell>
          <cell r="H10048">
            <v>2.2830629999999998</v>
          </cell>
          <cell r="I10048">
            <v>-0.13840540000000001</v>
          </cell>
          <cell r="J10048">
            <v>-5.6634400000000001E-2</v>
          </cell>
          <cell r="K10048">
            <v>0</v>
          </cell>
          <cell r="L10048">
            <v>5.6634400000000001E-2</v>
          </cell>
          <cell r="M10048">
            <v>0.13840540000000001</v>
          </cell>
          <cell r="N10048">
            <v>0.13840540000000001</v>
          </cell>
          <cell r="O10048">
            <v>4128</v>
          </cell>
        </row>
        <row r="10049">
          <cell r="A10049" t="str">
            <v>Residential</v>
          </cell>
          <cell r="B10049">
            <v>16</v>
          </cell>
          <cell r="C10049" t="str">
            <v>R</v>
          </cell>
          <cell r="D10049" t="str">
            <v>All</v>
          </cell>
          <cell r="E10049" t="str">
            <v>Tonnage: 4&lt;=tons&lt;5</v>
          </cell>
          <cell r="F10049">
            <v>97.264899999999997</v>
          </cell>
          <cell r="G10049">
            <v>2.7733979999999998</v>
          </cell>
          <cell r="H10049">
            <v>2.398123</v>
          </cell>
          <cell r="I10049">
            <v>-0.1367447</v>
          </cell>
          <cell r="J10049">
            <v>-5.5954799999999999E-2</v>
          </cell>
          <cell r="K10049">
            <v>0</v>
          </cell>
          <cell r="L10049">
            <v>5.5954799999999999E-2</v>
          </cell>
          <cell r="M10049">
            <v>0.1367447</v>
          </cell>
          <cell r="N10049">
            <v>0.1367447</v>
          </cell>
          <cell r="O10049">
            <v>4128</v>
          </cell>
        </row>
        <row r="10050">
          <cell r="A10050" t="str">
            <v>Residential</v>
          </cell>
          <cell r="B10050">
            <v>17</v>
          </cell>
          <cell r="C10050" t="str">
            <v>R</v>
          </cell>
          <cell r="D10050" t="str">
            <v>All</v>
          </cell>
          <cell r="E10050" t="str">
            <v>Tonnage: 4&lt;=tons&lt;5</v>
          </cell>
          <cell r="F10050">
            <v>98.539100000000005</v>
          </cell>
          <cell r="G10050">
            <v>3.2384569999999999</v>
          </cell>
          <cell r="H10050">
            <v>2.5648460000000002</v>
          </cell>
          <cell r="I10050">
            <v>-0.1404552</v>
          </cell>
          <cell r="J10050">
            <v>-5.7473099999999999E-2</v>
          </cell>
          <cell r="K10050">
            <v>0</v>
          </cell>
          <cell r="L10050">
            <v>5.7473099999999999E-2</v>
          </cell>
          <cell r="M10050">
            <v>0.1404552</v>
          </cell>
          <cell r="N10050">
            <v>0.1404552</v>
          </cell>
          <cell r="O10050">
            <v>4128</v>
          </cell>
        </row>
        <row r="10051">
          <cell r="A10051" t="str">
            <v>Residential</v>
          </cell>
          <cell r="B10051">
            <v>18</v>
          </cell>
          <cell r="C10051" t="str">
            <v>R</v>
          </cell>
          <cell r="D10051" t="str">
            <v>All</v>
          </cell>
          <cell r="E10051" t="str">
            <v>Tonnage: 4&lt;=tons&lt;5</v>
          </cell>
          <cell r="F10051">
            <v>98.473500000000001</v>
          </cell>
          <cell r="G10051">
            <v>3.5661179999999999</v>
          </cell>
          <cell r="H10051">
            <v>2.7262569999999999</v>
          </cell>
          <cell r="I10051">
            <v>-0.14255399999999999</v>
          </cell>
          <cell r="J10051">
            <v>-5.8331899999999999E-2</v>
          </cell>
          <cell r="K10051">
            <v>0</v>
          </cell>
          <cell r="L10051">
            <v>5.8331899999999999E-2</v>
          </cell>
          <cell r="M10051">
            <v>0.14255399999999999</v>
          </cell>
          <cell r="N10051">
            <v>0.14255399999999999</v>
          </cell>
          <cell r="O10051">
            <v>4128</v>
          </cell>
        </row>
        <row r="10052">
          <cell r="A10052" t="str">
            <v>Residential</v>
          </cell>
          <cell r="B10052">
            <v>19</v>
          </cell>
          <cell r="C10052" t="str">
            <v>R</v>
          </cell>
          <cell r="D10052" t="str">
            <v>All</v>
          </cell>
          <cell r="E10052" t="str">
            <v>Tonnage: 4&lt;=tons&lt;5</v>
          </cell>
          <cell r="F10052">
            <v>95.973699999999994</v>
          </cell>
          <cell r="G10052">
            <v>3.4124500000000002</v>
          </cell>
          <cell r="H10052">
            <v>3.0709369999999998</v>
          </cell>
          <cell r="I10052">
            <v>-0.1401355</v>
          </cell>
          <cell r="J10052">
            <v>-5.7342299999999999E-2</v>
          </cell>
          <cell r="K10052">
            <v>0</v>
          </cell>
          <cell r="L10052">
            <v>5.7342299999999999E-2</v>
          </cell>
          <cell r="M10052">
            <v>0.1401355</v>
          </cell>
          <cell r="N10052">
            <v>0.1401355</v>
          </cell>
          <cell r="O10052">
            <v>4128</v>
          </cell>
        </row>
        <row r="10053">
          <cell r="A10053" t="str">
            <v>Residential</v>
          </cell>
          <cell r="B10053">
            <v>20</v>
          </cell>
          <cell r="C10053" t="str">
            <v>R</v>
          </cell>
          <cell r="D10053" t="str">
            <v>All</v>
          </cell>
          <cell r="E10053" t="str">
            <v>Tonnage: 4&lt;=tons&lt;5</v>
          </cell>
          <cell r="F10053">
            <v>93.635499999999993</v>
          </cell>
          <cell r="G10053">
            <v>3.087256</v>
          </cell>
          <cell r="H10053">
            <v>3.5812040000000001</v>
          </cell>
          <cell r="I10053">
            <v>-0.14460600000000001</v>
          </cell>
          <cell r="J10053">
            <v>-5.9171599999999998E-2</v>
          </cell>
          <cell r="K10053">
            <v>0</v>
          </cell>
          <cell r="L10053">
            <v>5.9171599999999998E-2</v>
          </cell>
          <cell r="M10053">
            <v>0.14460600000000001</v>
          </cell>
          <cell r="N10053">
            <v>0.14460600000000001</v>
          </cell>
          <cell r="O10053">
            <v>4128</v>
          </cell>
        </row>
        <row r="10054">
          <cell r="A10054" t="str">
            <v>Residential</v>
          </cell>
          <cell r="B10054">
            <v>21</v>
          </cell>
          <cell r="C10054" t="str">
            <v>R</v>
          </cell>
          <cell r="D10054" t="str">
            <v>All</v>
          </cell>
          <cell r="E10054" t="str">
            <v>Tonnage: 4&lt;=tons&lt;5</v>
          </cell>
          <cell r="F10054">
            <v>89.720299999999995</v>
          </cell>
          <cell r="G10054">
            <v>2.723096</v>
          </cell>
          <cell r="H10054">
            <v>3.2270530000000002</v>
          </cell>
          <cell r="I10054">
            <v>-0.13575950000000001</v>
          </cell>
          <cell r="J10054">
            <v>-5.5551700000000002E-2</v>
          </cell>
          <cell r="K10054">
            <v>0</v>
          </cell>
          <cell r="L10054">
            <v>5.5551700000000002E-2</v>
          </cell>
          <cell r="M10054">
            <v>0.13575950000000001</v>
          </cell>
          <cell r="N10054">
            <v>0.13575950000000001</v>
          </cell>
          <cell r="O10054">
            <v>4128</v>
          </cell>
        </row>
        <row r="10055">
          <cell r="A10055" t="str">
            <v>Residential</v>
          </cell>
          <cell r="B10055">
            <v>22</v>
          </cell>
          <cell r="C10055" t="str">
            <v>R</v>
          </cell>
          <cell r="D10055" t="str">
            <v>All</v>
          </cell>
          <cell r="E10055" t="str">
            <v>Tonnage: 4&lt;=tons&lt;5</v>
          </cell>
          <cell r="F10055">
            <v>86.560699999999997</v>
          </cell>
          <cell r="G10055">
            <v>2.2556780000000001</v>
          </cell>
          <cell r="H10055">
            <v>2.5894490000000001</v>
          </cell>
          <cell r="I10055">
            <v>-0.13383339999999999</v>
          </cell>
          <cell r="J10055">
            <v>-5.47635E-2</v>
          </cell>
          <cell r="K10055">
            <v>0</v>
          </cell>
          <cell r="L10055">
            <v>5.47635E-2</v>
          </cell>
          <cell r="M10055">
            <v>0.13383339999999999</v>
          </cell>
          <cell r="N10055">
            <v>0.13383339999999999</v>
          </cell>
          <cell r="O10055">
            <v>4128</v>
          </cell>
        </row>
        <row r="10056">
          <cell r="A10056" t="str">
            <v>Residential</v>
          </cell>
          <cell r="B10056">
            <v>23</v>
          </cell>
          <cell r="C10056" t="str">
            <v>R</v>
          </cell>
          <cell r="D10056" t="str">
            <v>All</v>
          </cell>
          <cell r="E10056" t="str">
            <v>Tonnage: 4&lt;=tons&lt;5</v>
          </cell>
          <cell r="F10056">
            <v>83.635800000000003</v>
          </cell>
          <cell r="G10056">
            <v>1.689724</v>
          </cell>
          <cell r="H10056">
            <v>1.8997599999999999</v>
          </cell>
          <cell r="I10056">
            <v>-0.1323685</v>
          </cell>
          <cell r="J10056">
            <v>-5.41641E-2</v>
          </cell>
          <cell r="K10056">
            <v>0</v>
          </cell>
          <cell r="L10056">
            <v>5.41641E-2</v>
          </cell>
          <cell r="M10056">
            <v>0.1323685</v>
          </cell>
          <cell r="N10056">
            <v>0.1323685</v>
          </cell>
          <cell r="O10056">
            <v>4128</v>
          </cell>
        </row>
        <row r="10057">
          <cell r="A10057" t="str">
            <v>Residential</v>
          </cell>
          <cell r="B10057">
            <v>24</v>
          </cell>
          <cell r="C10057" t="str">
            <v>R</v>
          </cell>
          <cell r="D10057" t="str">
            <v>All</v>
          </cell>
          <cell r="E10057" t="str">
            <v>Tonnage: 4&lt;=tons&lt;5</v>
          </cell>
          <cell r="F10057">
            <v>81.192099999999996</v>
          </cell>
          <cell r="G10057">
            <v>1.315766</v>
          </cell>
          <cell r="H10057">
            <v>1.509792</v>
          </cell>
          <cell r="I10057">
            <v>-0.12904750000000001</v>
          </cell>
          <cell r="J10057">
            <v>-5.2805199999999997E-2</v>
          </cell>
          <cell r="K10057">
            <v>0</v>
          </cell>
          <cell r="L10057">
            <v>5.2805199999999997E-2</v>
          </cell>
          <cell r="M10057">
            <v>0.12904750000000001</v>
          </cell>
          <cell r="N10057">
            <v>0.12904750000000001</v>
          </cell>
          <cell r="O10057">
            <v>4128</v>
          </cell>
        </row>
        <row r="10058">
          <cell r="A10058" t="str">
            <v>Residential</v>
          </cell>
          <cell r="B10058">
            <v>1</v>
          </cell>
          <cell r="C10058" t="str">
            <v>R</v>
          </cell>
          <cell r="D10058" t="str">
            <v>All</v>
          </cell>
          <cell r="E10058" t="str">
            <v>Tonnage: 5&lt;=tons</v>
          </cell>
          <cell r="F10058">
            <v>76.589299999999994</v>
          </cell>
          <cell r="G10058">
            <v>1.0835399999999999</v>
          </cell>
          <cell r="H10058">
            <v>1.1268590000000001</v>
          </cell>
          <cell r="I10058">
            <v>-0.1540716</v>
          </cell>
          <cell r="J10058">
            <v>-6.3044900000000001E-2</v>
          </cell>
          <cell r="K10058">
            <v>0</v>
          </cell>
          <cell r="L10058">
            <v>6.3044900000000001E-2</v>
          </cell>
          <cell r="M10058">
            <v>0.1540716</v>
          </cell>
          <cell r="N10058">
            <v>0.1540716</v>
          </cell>
          <cell r="O10058">
            <v>3653</v>
          </cell>
        </row>
        <row r="10059">
          <cell r="A10059" t="str">
            <v>Residential</v>
          </cell>
          <cell r="B10059">
            <v>2</v>
          </cell>
          <cell r="C10059" t="str">
            <v>R</v>
          </cell>
          <cell r="D10059" t="str">
            <v>All</v>
          </cell>
          <cell r="E10059" t="str">
            <v>Tonnage: 5&lt;=tons</v>
          </cell>
          <cell r="F10059">
            <v>75.968500000000006</v>
          </cell>
          <cell r="G10059">
            <v>1.03729</v>
          </cell>
          <cell r="H10059">
            <v>0.97418530000000003</v>
          </cell>
          <cell r="I10059">
            <v>-0.1532163</v>
          </cell>
          <cell r="J10059">
            <v>-6.2694899999999998E-2</v>
          </cell>
          <cell r="K10059">
            <v>0</v>
          </cell>
          <cell r="L10059">
            <v>6.2694899999999998E-2</v>
          </cell>
          <cell r="M10059">
            <v>0.1532163</v>
          </cell>
          <cell r="N10059">
            <v>0.1532163</v>
          </cell>
          <cell r="O10059">
            <v>3653</v>
          </cell>
        </row>
        <row r="10060">
          <cell r="A10060" t="str">
            <v>Residential</v>
          </cell>
          <cell r="B10060">
            <v>3</v>
          </cell>
          <cell r="C10060" t="str">
            <v>R</v>
          </cell>
          <cell r="D10060" t="str">
            <v>All</v>
          </cell>
          <cell r="E10060" t="str">
            <v>Tonnage: 5&lt;=tons</v>
          </cell>
          <cell r="F10060">
            <v>73.258300000000006</v>
          </cell>
          <cell r="G10060">
            <v>0.96029880000000001</v>
          </cell>
          <cell r="H10060">
            <v>0.93391930000000001</v>
          </cell>
          <cell r="I10060">
            <v>-0.1521499</v>
          </cell>
          <cell r="J10060">
            <v>-6.2258500000000001E-2</v>
          </cell>
          <cell r="K10060">
            <v>0</v>
          </cell>
          <cell r="L10060">
            <v>6.2258500000000001E-2</v>
          </cell>
          <cell r="M10060">
            <v>0.1521499</v>
          </cell>
          <cell r="N10060">
            <v>0.1521499</v>
          </cell>
          <cell r="O10060">
            <v>3653</v>
          </cell>
        </row>
        <row r="10061">
          <cell r="A10061" t="str">
            <v>Residential</v>
          </cell>
          <cell r="B10061">
            <v>4</v>
          </cell>
          <cell r="C10061" t="str">
            <v>R</v>
          </cell>
          <cell r="D10061" t="str">
            <v>All</v>
          </cell>
          <cell r="E10061" t="str">
            <v>Tonnage: 5&lt;=tons</v>
          </cell>
          <cell r="F10061">
            <v>71.887100000000004</v>
          </cell>
          <cell r="G10061">
            <v>0.94018069999999998</v>
          </cell>
          <cell r="H10061">
            <v>0.94094619999999995</v>
          </cell>
          <cell r="I10061">
            <v>-0.1515891</v>
          </cell>
          <cell r="J10061">
            <v>-6.2029000000000001E-2</v>
          </cell>
          <cell r="K10061">
            <v>0</v>
          </cell>
          <cell r="L10061">
            <v>6.2029000000000001E-2</v>
          </cell>
          <cell r="M10061">
            <v>0.1515891</v>
          </cell>
          <cell r="N10061">
            <v>0.1515891</v>
          </cell>
          <cell r="O10061">
            <v>3653</v>
          </cell>
        </row>
        <row r="10062">
          <cell r="A10062" t="str">
            <v>Residential</v>
          </cell>
          <cell r="B10062">
            <v>5</v>
          </cell>
          <cell r="C10062" t="str">
            <v>R</v>
          </cell>
          <cell r="D10062" t="str">
            <v>All</v>
          </cell>
          <cell r="E10062" t="str">
            <v>Tonnage: 5&lt;=tons</v>
          </cell>
          <cell r="F10062">
            <v>70.319599999999994</v>
          </cell>
          <cell r="G10062">
            <v>0.88332929999999998</v>
          </cell>
          <cell r="H10062">
            <v>0.86674960000000001</v>
          </cell>
          <cell r="I10062">
            <v>-0.1512289</v>
          </cell>
          <cell r="J10062">
            <v>-6.1881600000000002E-2</v>
          </cell>
          <cell r="K10062">
            <v>0</v>
          </cell>
          <cell r="L10062">
            <v>6.1881600000000002E-2</v>
          </cell>
          <cell r="M10062">
            <v>0.1512289</v>
          </cell>
          <cell r="N10062">
            <v>0.1512289</v>
          </cell>
          <cell r="O10062">
            <v>3653</v>
          </cell>
        </row>
        <row r="10063">
          <cell r="A10063" t="str">
            <v>Residential</v>
          </cell>
          <cell r="B10063">
            <v>6</v>
          </cell>
          <cell r="C10063" t="str">
            <v>R</v>
          </cell>
          <cell r="D10063" t="str">
            <v>All</v>
          </cell>
          <cell r="E10063" t="str">
            <v>Tonnage: 5&lt;=tons</v>
          </cell>
          <cell r="F10063">
            <v>69.280600000000007</v>
          </cell>
          <cell r="G10063">
            <v>0.97211809999999998</v>
          </cell>
          <cell r="H10063">
            <v>0.95146710000000001</v>
          </cell>
          <cell r="I10063">
            <v>-0.15119009999999999</v>
          </cell>
          <cell r="J10063">
            <v>-6.1865799999999999E-2</v>
          </cell>
          <cell r="K10063">
            <v>0</v>
          </cell>
          <cell r="L10063">
            <v>6.1865799999999999E-2</v>
          </cell>
          <cell r="M10063">
            <v>0.15119009999999999</v>
          </cell>
          <cell r="N10063">
            <v>0.15119009999999999</v>
          </cell>
          <cell r="O10063">
            <v>3653</v>
          </cell>
        </row>
        <row r="10064">
          <cell r="A10064" t="str">
            <v>Residential</v>
          </cell>
          <cell r="B10064">
            <v>7</v>
          </cell>
          <cell r="C10064" t="str">
            <v>R</v>
          </cell>
          <cell r="D10064" t="str">
            <v>All</v>
          </cell>
          <cell r="E10064" t="str">
            <v>Tonnage: 5&lt;=tons</v>
          </cell>
          <cell r="F10064">
            <v>68.300700000000006</v>
          </cell>
          <cell r="G10064">
            <v>1.275328</v>
          </cell>
          <cell r="H10064">
            <v>1.2191179999999999</v>
          </cell>
          <cell r="I10064">
            <v>-0.15192700000000001</v>
          </cell>
          <cell r="J10064">
            <v>-6.2167300000000002E-2</v>
          </cell>
          <cell r="K10064">
            <v>0</v>
          </cell>
          <cell r="L10064">
            <v>6.2167300000000002E-2</v>
          </cell>
          <cell r="M10064">
            <v>0.15192700000000001</v>
          </cell>
          <cell r="N10064">
            <v>0.15192700000000001</v>
          </cell>
          <cell r="O10064">
            <v>3653</v>
          </cell>
        </row>
        <row r="10065">
          <cell r="A10065" t="str">
            <v>Residential</v>
          </cell>
          <cell r="B10065">
            <v>8</v>
          </cell>
          <cell r="C10065" t="str">
            <v>R</v>
          </cell>
          <cell r="D10065" t="str">
            <v>All</v>
          </cell>
          <cell r="E10065" t="str">
            <v>Tonnage: 5&lt;=tons</v>
          </cell>
          <cell r="F10065">
            <v>68.944199999999995</v>
          </cell>
          <cell r="G10065">
            <v>1.325396</v>
          </cell>
          <cell r="H10065">
            <v>1.2811980000000001</v>
          </cell>
          <cell r="I10065">
            <v>-0.15219450000000001</v>
          </cell>
          <cell r="J10065">
            <v>-6.22768E-2</v>
          </cell>
          <cell r="K10065">
            <v>0</v>
          </cell>
          <cell r="L10065">
            <v>6.22768E-2</v>
          </cell>
          <cell r="M10065">
            <v>0.15219450000000001</v>
          </cell>
          <cell r="N10065">
            <v>0.15219450000000001</v>
          </cell>
          <cell r="O10065">
            <v>3653</v>
          </cell>
        </row>
        <row r="10066">
          <cell r="A10066" t="str">
            <v>Residential</v>
          </cell>
          <cell r="B10066">
            <v>9</v>
          </cell>
          <cell r="C10066" t="str">
            <v>R</v>
          </cell>
          <cell r="D10066" t="str">
            <v>All</v>
          </cell>
          <cell r="E10066" t="str">
            <v>Tonnage: 5&lt;=tons</v>
          </cell>
          <cell r="F10066">
            <v>71.759200000000007</v>
          </cell>
          <cell r="G10066">
            <v>1.298516</v>
          </cell>
          <cell r="H10066">
            <v>1.234737</v>
          </cell>
          <cell r="I10066">
            <v>-0.15311079999999999</v>
          </cell>
          <cell r="J10066">
            <v>-6.2651700000000005E-2</v>
          </cell>
          <cell r="K10066">
            <v>0</v>
          </cell>
          <cell r="L10066">
            <v>6.2651700000000005E-2</v>
          </cell>
          <cell r="M10066">
            <v>0.15311079999999999</v>
          </cell>
          <cell r="N10066">
            <v>0.15311079999999999</v>
          </cell>
          <cell r="O10066">
            <v>3653</v>
          </cell>
        </row>
        <row r="10067">
          <cell r="A10067" t="str">
            <v>Residential</v>
          </cell>
          <cell r="B10067">
            <v>10</v>
          </cell>
          <cell r="C10067" t="str">
            <v>R</v>
          </cell>
          <cell r="D10067" t="str">
            <v>All</v>
          </cell>
          <cell r="E10067" t="str">
            <v>Tonnage: 5&lt;=tons</v>
          </cell>
          <cell r="F10067">
            <v>76.372799999999998</v>
          </cell>
          <cell r="G10067">
            <v>1.40598</v>
          </cell>
          <cell r="H10067">
            <v>1.4068780000000001</v>
          </cell>
          <cell r="I10067">
            <v>-0.15485270000000001</v>
          </cell>
          <cell r="J10067">
            <v>-6.3364500000000004E-2</v>
          </cell>
          <cell r="K10067">
            <v>0</v>
          </cell>
          <cell r="L10067">
            <v>6.3364500000000004E-2</v>
          </cell>
          <cell r="M10067">
            <v>0.15485270000000001</v>
          </cell>
          <cell r="N10067">
            <v>0.15485270000000001</v>
          </cell>
          <cell r="O10067">
            <v>3653</v>
          </cell>
        </row>
        <row r="10068">
          <cell r="A10068" t="str">
            <v>Residential</v>
          </cell>
          <cell r="B10068">
            <v>11</v>
          </cell>
          <cell r="C10068" t="str">
            <v>R</v>
          </cell>
          <cell r="D10068" t="str">
            <v>All</v>
          </cell>
          <cell r="E10068" t="str">
            <v>Tonnage: 5&lt;=tons</v>
          </cell>
          <cell r="F10068">
            <v>81.667299999999997</v>
          </cell>
          <cell r="G10068">
            <v>1.4135869999999999</v>
          </cell>
          <cell r="H10068">
            <v>1.282627</v>
          </cell>
          <cell r="I10068">
            <v>-0.1547547</v>
          </cell>
          <cell r="J10068">
            <v>-6.3324400000000003E-2</v>
          </cell>
          <cell r="K10068">
            <v>0</v>
          </cell>
          <cell r="L10068">
            <v>6.3324400000000003E-2</v>
          </cell>
          <cell r="M10068">
            <v>0.1547547</v>
          </cell>
          <cell r="N10068">
            <v>0.1547547</v>
          </cell>
          <cell r="O10068">
            <v>3653</v>
          </cell>
        </row>
        <row r="10069">
          <cell r="A10069" t="str">
            <v>Residential</v>
          </cell>
          <cell r="B10069">
            <v>12</v>
          </cell>
          <cell r="C10069" t="str">
            <v>R</v>
          </cell>
          <cell r="D10069" t="str">
            <v>All</v>
          </cell>
          <cell r="E10069" t="str">
            <v>Tonnage: 5&lt;=tons</v>
          </cell>
          <cell r="F10069">
            <v>86.06</v>
          </cell>
          <cell r="G10069">
            <v>1.5206489999999999</v>
          </cell>
          <cell r="H10069">
            <v>1.537291</v>
          </cell>
          <cell r="I10069">
            <v>-0.15623010000000001</v>
          </cell>
          <cell r="J10069">
            <v>-6.3928100000000002E-2</v>
          </cell>
          <cell r="K10069">
            <v>0</v>
          </cell>
          <cell r="L10069">
            <v>6.3928100000000002E-2</v>
          </cell>
          <cell r="M10069">
            <v>0.15623010000000001</v>
          </cell>
          <cell r="N10069">
            <v>0.15623010000000001</v>
          </cell>
          <cell r="O10069">
            <v>3653</v>
          </cell>
        </row>
        <row r="10070">
          <cell r="A10070" t="str">
            <v>Residential</v>
          </cell>
          <cell r="B10070">
            <v>13</v>
          </cell>
          <cell r="C10070" t="str">
            <v>R</v>
          </cell>
          <cell r="D10070" t="str">
            <v>All</v>
          </cell>
          <cell r="E10070" t="str">
            <v>Tonnage: 5&lt;=tons</v>
          </cell>
          <cell r="F10070">
            <v>89.489099999999993</v>
          </cell>
          <cell r="G10070">
            <v>1.6922539999999999</v>
          </cell>
          <cell r="H10070">
            <v>1.68929</v>
          </cell>
          <cell r="I10070">
            <v>-0.1582114</v>
          </cell>
          <cell r="J10070">
            <v>-6.4738799999999999E-2</v>
          </cell>
          <cell r="K10070">
            <v>0</v>
          </cell>
          <cell r="L10070">
            <v>6.4738799999999999E-2</v>
          </cell>
          <cell r="M10070">
            <v>0.1582114</v>
          </cell>
          <cell r="N10070">
            <v>0.1582114</v>
          </cell>
          <cell r="O10070">
            <v>3653</v>
          </cell>
        </row>
        <row r="10071">
          <cell r="A10071" t="str">
            <v>Residential</v>
          </cell>
          <cell r="B10071">
            <v>14</v>
          </cell>
          <cell r="C10071" t="str">
            <v>R</v>
          </cell>
          <cell r="D10071" t="str">
            <v>All</v>
          </cell>
          <cell r="E10071" t="str">
            <v>Tonnage: 5&lt;=tons</v>
          </cell>
          <cell r="F10071">
            <v>92.487799999999993</v>
          </cell>
          <cell r="G10071">
            <v>1.883032</v>
          </cell>
          <cell r="H10071">
            <v>1.962353</v>
          </cell>
          <cell r="I10071">
            <v>-0.1614872</v>
          </cell>
          <cell r="J10071">
            <v>-6.6079299999999994E-2</v>
          </cell>
          <cell r="K10071">
            <v>0</v>
          </cell>
          <cell r="L10071">
            <v>6.6079299999999994E-2</v>
          </cell>
          <cell r="M10071">
            <v>0.1614872</v>
          </cell>
          <cell r="N10071">
            <v>0.1614872</v>
          </cell>
          <cell r="O10071">
            <v>3653</v>
          </cell>
        </row>
        <row r="10072">
          <cell r="A10072" t="str">
            <v>Residential</v>
          </cell>
          <cell r="B10072">
            <v>15</v>
          </cell>
          <cell r="C10072" t="str">
            <v>R</v>
          </cell>
          <cell r="D10072" t="str">
            <v>All</v>
          </cell>
          <cell r="E10072" t="str">
            <v>Tonnage: 5&lt;=tons</v>
          </cell>
          <cell r="F10072">
            <v>94.981099999999998</v>
          </cell>
          <cell r="G10072">
            <v>2.2549100000000002</v>
          </cell>
          <cell r="H10072">
            <v>2.292872</v>
          </cell>
          <cell r="I10072">
            <v>-0.16416620000000001</v>
          </cell>
          <cell r="J10072">
            <v>-6.7175499999999999E-2</v>
          </cell>
          <cell r="K10072">
            <v>0</v>
          </cell>
          <cell r="L10072">
            <v>6.7175499999999999E-2</v>
          </cell>
          <cell r="M10072">
            <v>0.16416620000000001</v>
          </cell>
          <cell r="N10072">
            <v>0.16416620000000001</v>
          </cell>
          <cell r="O10072">
            <v>3653</v>
          </cell>
        </row>
        <row r="10073">
          <cell r="A10073" t="str">
            <v>Residential</v>
          </cell>
          <cell r="B10073">
            <v>16</v>
          </cell>
          <cell r="C10073" t="str">
            <v>R</v>
          </cell>
          <cell r="D10073" t="str">
            <v>All</v>
          </cell>
          <cell r="E10073" t="str">
            <v>Tonnage: 5&lt;=tons</v>
          </cell>
          <cell r="F10073">
            <v>97.305400000000006</v>
          </cell>
          <cell r="G10073">
            <v>2.7487249999999999</v>
          </cell>
          <cell r="H10073">
            <v>2.2216119999999999</v>
          </cell>
          <cell r="I10073">
            <v>-0.16643959999999999</v>
          </cell>
          <cell r="J10073">
            <v>-6.8105700000000005E-2</v>
          </cell>
          <cell r="K10073">
            <v>0</v>
          </cell>
          <cell r="L10073">
            <v>6.8105700000000005E-2</v>
          </cell>
          <cell r="M10073">
            <v>0.16643959999999999</v>
          </cell>
          <cell r="N10073">
            <v>0.16643959999999999</v>
          </cell>
          <cell r="O10073">
            <v>3653</v>
          </cell>
        </row>
        <row r="10074">
          <cell r="A10074" t="str">
            <v>Residential</v>
          </cell>
          <cell r="B10074">
            <v>17</v>
          </cell>
          <cell r="C10074" t="str">
            <v>R</v>
          </cell>
          <cell r="D10074" t="str">
            <v>All</v>
          </cell>
          <cell r="E10074" t="str">
            <v>Tonnage: 5&lt;=tons</v>
          </cell>
          <cell r="F10074">
            <v>98.629599999999996</v>
          </cell>
          <cell r="G10074">
            <v>3.1536040000000001</v>
          </cell>
          <cell r="H10074">
            <v>2.3857680000000001</v>
          </cell>
          <cell r="I10074">
            <v>-0.16709550000000001</v>
          </cell>
          <cell r="J10074">
            <v>-6.8374099999999993E-2</v>
          </cell>
          <cell r="K10074">
            <v>0</v>
          </cell>
          <cell r="L10074">
            <v>6.8374099999999993E-2</v>
          </cell>
          <cell r="M10074">
            <v>0.16709550000000001</v>
          </cell>
          <cell r="N10074">
            <v>0.16709550000000001</v>
          </cell>
          <cell r="O10074">
            <v>3653</v>
          </cell>
        </row>
        <row r="10075">
          <cell r="A10075" t="str">
            <v>Residential</v>
          </cell>
          <cell r="B10075">
            <v>18</v>
          </cell>
          <cell r="C10075" t="str">
            <v>R</v>
          </cell>
          <cell r="D10075" t="str">
            <v>All</v>
          </cell>
          <cell r="E10075" t="str">
            <v>Tonnage: 5&lt;=tons</v>
          </cell>
          <cell r="F10075">
            <v>98.6233</v>
          </cell>
          <cell r="G10075">
            <v>3.3684989999999999</v>
          </cell>
          <cell r="H10075">
            <v>2.6683020000000002</v>
          </cell>
          <cell r="I10075">
            <v>-0.17281679999999999</v>
          </cell>
          <cell r="J10075">
            <v>-7.0715200000000006E-2</v>
          </cell>
          <cell r="K10075">
            <v>0</v>
          </cell>
          <cell r="L10075">
            <v>7.0715200000000006E-2</v>
          </cell>
          <cell r="M10075">
            <v>0.17281679999999999</v>
          </cell>
          <cell r="N10075">
            <v>0.17281679999999999</v>
          </cell>
          <cell r="O10075">
            <v>3653</v>
          </cell>
        </row>
        <row r="10076">
          <cell r="A10076" t="str">
            <v>Residential</v>
          </cell>
          <cell r="B10076">
            <v>19</v>
          </cell>
          <cell r="C10076" t="str">
            <v>R</v>
          </cell>
          <cell r="D10076" t="str">
            <v>All</v>
          </cell>
          <cell r="E10076" t="str">
            <v>Tonnage: 5&lt;=tons</v>
          </cell>
          <cell r="F10076">
            <v>96.202600000000004</v>
          </cell>
          <cell r="G10076">
            <v>3.3150569999999999</v>
          </cell>
          <cell r="H10076">
            <v>2.6287039999999999</v>
          </cell>
          <cell r="I10076">
            <v>-0.16788939999999999</v>
          </cell>
          <cell r="J10076">
            <v>-6.8698999999999996E-2</v>
          </cell>
          <cell r="K10076">
            <v>0</v>
          </cell>
          <cell r="L10076">
            <v>6.8698999999999996E-2</v>
          </cell>
          <cell r="M10076">
            <v>0.16788939999999999</v>
          </cell>
          <cell r="N10076">
            <v>0.16788939999999999</v>
          </cell>
          <cell r="O10076">
            <v>3653</v>
          </cell>
        </row>
        <row r="10077">
          <cell r="A10077" t="str">
            <v>Residential</v>
          </cell>
          <cell r="B10077">
            <v>20</v>
          </cell>
          <cell r="C10077" t="str">
            <v>R</v>
          </cell>
          <cell r="D10077" t="str">
            <v>All</v>
          </cell>
          <cell r="E10077" t="str">
            <v>Tonnage: 5&lt;=tons</v>
          </cell>
          <cell r="F10077">
            <v>94.076800000000006</v>
          </cell>
          <cell r="G10077">
            <v>3.1829619999999998</v>
          </cell>
          <cell r="H10077">
            <v>3.7181359999999999</v>
          </cell>
          <cell r="I10077">
            <v>-0.17583599999999999</v>
          </cell>
          <cell r="J10077">
            <v>-7.1950700000000006E-2</v>
          </cell>
          <cell r="K10077">
            <v>0</v>
          </cell>
          <cell r="L10077">
            <v>7.1950700000000006E-2</v>
          </cell>
          <cell r="M10077">
            <v>0.17583599999999999</v>
          </cell>
          <cell r="N10077">
            <v>0.17583599999999999</v>
          </cell>
          <cell r="O10077">
            <v>3653</v>
          </cell>
        </row>
        <row r="10078">
          <cell r="A10078" t="str">
            <v>Residential</v>
          </cell>
          <cell r="B10078">
            <v>21</v>
          </cell>
          <cell r="C10078" t="str">
            <v>R</v>
          </cell>
          <cell r="D10078" t="str">
            <v>All</v>
          </cell>
          <cell r="E10078" t="str">
            <v>Tonnage: 5&lt;=tons</v>
          </cell>
          <cell r="F10078">
            <v>90.157300000000006</v>
          </cell>
          <cell r="G10078">
            <v>3.069966</v>
          </cell>
          <cell r="H10078">
            <v>3.7085870000000001</v>
          </cell>
          <cell r="I10078">
            <v>-0.1647981</v>
          </cell>
          <cell r="J10078">
            <v>-6.7433999999999994E-2</v>
          </cell>
          <cell r="K10078">
            <v>0</v>
          </cell>
          <cell r="L10078">
            <v>6.7433999999999994E-2</v>
          </cell>
          <cell r="M10078">
            <v>0.1647981</v>
          </cell>
          <cell r="N10078">
            <v>0.1647981</v>
          </cell>
          <cell r="O10078">
            <v>3653</v>
          </cell>
        </row>
        <row r="10079">
          <cell r="A10079" t="str">
            <v>Residential</v>
          </cell>
          <cell r="B10079">
            <v>22</v>
          </cell>
          <cell r="C10079" t="str">
            <v>R</v>
          </cell>
          <cell r="D10079" t="str">
            <v>All</v>
          </cell>
          <cell r="E10079" t="str">
            <v>Tonnage: 5&lt;=tons</v>
          </cell>
          <cell r="F10079">
            <v>87.093500000000006</v>
          </cell>
          <cell r="G10079">
            <v>2.669502</v>
          </cell>
          <cell r="H10079">
            <v>3.1129549999999999</v>
          </cell>
          <cell r="I10079">
            <v>-0.16484740000000001</v>
          </cell>
          <cell r="J10079">
            <v>-6.7454200000000006E-2</v>
          </cell>
          <cell r="K10079">
            <v>0</v>
          </cell>
          <cell r="L10079">
            <v>6.7454200000000006E-2</v>
          </cell>
          <cell r="M10079">
            <v>0.16484740000000001</v>
          </cell>
          <cell r="N10079">
            <v>0.16484740000000001</v>
          </cell>
          <cell r="O10079">
            <v>3653</v>
          </cell>
        </row>
        <row r="10080">
          <cell r="A10080" t="str">
            <v>Residential</v>
          </cell>
          <cell r="B10080">
            <v>23</v>
          </cell>
          <cell r="C10080" t="str">
            <v>R</v>
          </cell>
          <cell r="D10080" t="str">
            <v>All</v>
          </cell>
          <cell r="E10080" t="str">
            <v>Tonnage: 5&lt;=tons</v>
          </cell>
          <cell r="F10080">
            <v>84.082599999999999</v>
          </cell>
          <cell r="G10080">
            <v>2.1323059999999998</v>
          </cell>
          <cell r="H10080">
            <v>2.14059</v>
          </cell>
          <cell r="I10080">
            <v>-0.1624129</v>
          </cell>
          <cell r="J10080">
            <v>-6.6458100000000006E-2</v>
          </cell>
          <cell r="K10080">
            <v>0</v>
          </cell>
          <cell r="L10080">
            <v>6.6458100000000006E-2</v>
          </cell>
          <cell r="M10080">
            <v>0.1624129</v>
          </cell>
          <cell r="N10080">
            <v>0.1624129</v>
          </cell>
          <cell r="O10080">
            <v>3653</v>
          </cell>
        </row>
        <row r="10081">
          <cell r="A10081" t="str">
            <v>Residential</v>
          </cell>
          <cell r="B10081">
            <v>24</v>
          </cell>
          <cell r="C10081" t="str">
            <v>R</v>
          </cell>
          <cell r="D10081" t="str">
            <v>All</v>
          </cell>
          <cell r="E10081" t="str">
            <v>Tonnage: 5&lt;=tons</v>
          </cell>
          <cell r="F10081">
            <v>81.611999999999995</v>
          </cell>
          <cell r="G10081">
            <v>1.578176</v>
          </cell>
          <cell r="H10081">
            <v>1.5365690000000001</v>
          </cell>
          <cell r="I10081">
            <v>-0.15943789999999999</v>
          </cell>
          <cell r="J10081">
            <v>-6.5240699999999999E-2</v>
          </cell>
          <cell r="K10081">
            <v>0</v>
          </cell>
          <cell r="L10081">
            <v>6.5240699999999999E-2</v>
          </cell>
          <cell r="M10081">
            <v>0.15943789999999999</v>
          </cell>
          <cell r="N10081">
            <v>0.15943789999999999</v>
          </cell>
          <cell r="O10081">
            <v>3653</v>
          </cell>
        </row>
        <row r="10082">
          <cell r="A10082" t="str">
            <v>Residential</v>
          </cell>
          <cell r="B10082">
            <v>1</v>
          </cell>
          <cell r="C10082" t="str">
            <v>R</v>
          </cell>
          <cell r="D10082" t="str">
            <v>All</v>
          </cell>
          <cell r="E10082" t="str">
            <v>Tonnage: tons&lt;2</v>
          </cell>
          <cell r="F10082">
            <v>77</v>
          </cell>
          <cell r="G10082">
            <v>0.32787060000000001</v>
          </cell>
          <cell r="H10082">
            <v>0.33056190000000002</v>
          </cell>
          <cell r="I10082">
            <v>-0.2556504</v>
          </cell>
          <cell r="J10082">
            <v>-0.1046101</v>
          </cell>
          <cell r="K10082">
            <v>0</v>
          </cell>
          <cell r="L10082">
            <v>0.1046101</v>
          </cell>
          <cell r="M10082">
            <v>0.2556504</v>
          </cell>
          <cell r="N10082">
            <v>0.2556504</v>
          </cell>
          <cell r="O10082">
            <v>134</v>
          </cell>
        </row>
        <row r="10083">
          <cell r="A10083" t="str">
            <v>Residential</v>
          </cell>
          <cell r="B10083">
            <v>2</v>
          </cell>
          <cell r="C10083" t="str">
            <v>R</v>
          </cell>
          <cell r="D10083" t="str">
            <v>All</v>
          </cell>
          <cell r="E10083" t="str">
            <v>Tonnage: tons&lt;2</v>
          </cell>
          <cell r="F10083">
            <v>76.5</v>
          </cell>
          <cell r="G10083">
            <v>0.28574060000000001</v>
          </cell>
          <cell r="H10083">
            <v>0.3389529</v>
          </cell>
          <cell r="I10083">
            <v>-0.25412600000000002</v>
          </cell>
          <cell r="J10083">
            <v>-0.1039863</v>
          </cell>
          <cell r="K10083">
            <v>0</v>
          </cell>
          <cell r="L10083">
            <v>0.1039863</v>
          </cell>
          <cell r="M10083">
            <v>0.25412600000000002</v>
          </cell>
          <cell r="N10083">
            <v>0.25412600000000002</v>
          </cell>
          <cell r="O10083">
            <v>134</v>
          </cell>
        </row>
        <row r="10084">
          <cell r="A10084" t="str">
            <v>Residential</v>
          </cell>
          <cell r="B10084">
            <v>3</v>
          </cell>
          <cell r="C10084" t="str">
            <v>R</v>
          </cell>
          <cell r="D10084" t="str">
            <v>All</v>
          </cell>
          <cell r="E10084" t="str">
            <v>Tonnage: tons&lt;2</v>
          </cell>
          <cell r="F10084">
            <v>73.5</v>
          </cell>
          <cell r="G10084">
            <v>0.27365450000000002</v>
          </cell>
          <cell r="H10084">
            <v>0.28909420000000002</v>
          </cell>
          <cell r="I10084">
            <v>-0.2534595</v>
          </cell>
          <cell r="J10084">
            <v>-0.1037136</v>
          </cell>
          <cell r="K10084">
            <v>0</v>
          </cell>
          <cell r="L10084">
            <v>0.1037136</v>
          </cell>
          <cell r="M10084">
            <v>0.2534595</v>
          </cell>
          <cell r="N10084">
            <v>0.2534595</v>
          </cell>
          <cell r="O10084">
            <v>134</v>
          </cell>
        </row>
        <row r="10085">
          <cell r="A10085" t="str">
            <v>Residential</v>
          </cell>
          <cell r="B10085">
            <v>4</v>
          </cell>
          <cell r="C10085" t="str">
            <v>R</v>
          </cell>
          <cell r="D10085" t="str">
            <v>All</v>
          </cell>
          <cell r="E10085" t="str">
            <v>Tonnage: tons&lt;2</v>
          </cell>
          <cell r="F10085">
            <v>72</v>
          </cell>
          <cell r="G10085">
            <v>0.25379819999999997</v>
          </cell>
          <cell r="H10085">
            <v>0.3158938</v>
          </cell>
          <cell r="I10085">
            <v>-0.2532856</v>
          </cell>
          <cell r="J10085">
            <v>-0.1036424</v>
          </cell>
          <cell r="K10085">
            <v>0</v>
          </cell>
          <cell r="L10085">
            <v>0.1036424</v>
          </cell>
          <cell r="M10085">
            <v>0.2532856</v>
          </cell>
          <cell r="N10085">
            <v>0.2532856</v>
          </cell>
          <cell r="O10085">
            <v>134</v>
          </cell>
        </row>
        <row r="10086">
          <cell r="A10086" t="str">
            <v>Residential</v>
          </cell>
          <cell r="B10086">
            <v>5</v>
          </cell>
          <cell r="C10086" t="str">
            <v>R</v>
          </cell>
          <cell r="D10086" t="str">
            <v>All</v>
          </cell>
          <cell r="E10086" t="str">
            <v>Tonnage: tons&lt;2</v>
          </cell>
          <cell r="F10086">
            <v>70.5</v>
          </cell>
          <cell r="G10086">
            <v>0.24781919999999999</v>
          </cell>
          <cell r="H10086">
            <v>0.27381719999999998</v>
          </cell>
          <cell r="I10086">
            <v>-0.25333860000000002</v>
          </cell>
          <cell r="J10086">
            <v>-0.1036641</v>
          </cell>
          <cell r="K10086">
            <v>0</v>
          </cell>
          <cell r="L10086">
            <v>0.1036641</v>
          </cell>
          <cell r="M10086">
            <v>0.25333860000000002</v>
          </cell>
          <cell r="N10086">
            <v>0.25333860000000002</v>
          </cell>
          <cell r="O10086">
            <v>134</v>
          </cell>
        </row>
        <row r="10087">
          <cell r="A10087" t="str">
            <v>Residential</v>
          </cell>
          <cell r="B10087">
            <v>6</v>
          </cell>
          <cell r="C10087" t="str">
            <v>R</v>
          </cell>
          <cell r="D10087" t="str">
            <v>All</v>
          </cell>
          <cell r="E10087" t="str">
            <v>Tonnage: tons&lt;2</v>
          </cell>
          <cell r="F10087">
            <v>69.5</v>
          </cell>
          <cell r="G10087">
            <v>0.25952209999999998</v>
          </cell>
          <cell r="H10087">
            <v>0.26558500000000002</v>
          </cell>
          <cell r="I10087">
            <v>-0.25347370000000002</v>
          </cell>
          <cell r="J10087">
            <v>-0.1037194</v>
          </cell>
          <cell r="K10087">
            <v>0</v>
          </cell>
          <cell r="L10087">
            <v>0.1037194</v>
          </cell>
          <cell r="M10087">
            <v>0.25347370000000002</v>
          </cell>
          <cell r="N10087">
            <v>0.25347370000000002</v>
          </cell>
          <cell r="O10087">
            <v>134</v>
          </cell>
        </row>
        <row r="10088">
          <cell r="A10088" t="str">
            <v>Residential</v>
          </cell>
          <cell r="B10088">
            <v>7</v>
          </cell>
          <cell r="C10088" t="str">
            <v>R</v>
          </cell>
          <cell r="D10088" t="str">
            <v>All</v>
          </cell>
          <cell r="E10088" t="str">
            <v>Tonnage: tons&lt;2</v>
          </cell>
          <cell r="F10088">
            <v>68.5</v>
          </cell>
          <cell r="G10088">
            <v>0.28846670000000002</v>
          </cell>
          <cell r="H10088">
            <v>0.30083359999999998</v>
          </cell>
          <cell r="I10088">
            <v>-0.25489889999999998</v>
          </cell>
          <cell r="J10088">
            <v>-0.1043026</v>
          </cell>
          <cell r="K10088">
            <v>0</v>
          </cell>
          <cell r="L10088">
            <v>0.1043026</v>
          </cell>
          <cell r="M10088">
            <v>0.25489889999999998</v>
          </cell>
          <cell r="N10088">
            <v>0.25489889999999998</v>
          </cell>
          <cell r="O10088">
            <v>134</v>
          </cell>
        </row>
        <row r="10089">
          <cell r="A10089" t="str">
            <v>Residential</v>
          </cell>
          <cell r="B10089">
            <v>8</v>
          </cell>
          <cell r="C10089" t="str">
            <v>R</v>
          </cell>
          <cell r="D10089" t="str">
            <v>All</v>
          </cell>
          <cell r="E10089" t="str">
            <v>Tonnage: tons&lt;2</v>
          </cell>
          <cell r="F10089">
            <v>69</v>
          </cell>
          <cell r="G10089">
            <v>0.35271140000000001</v>
          </cell>
          <cell r="H10089">
            <v>0.30424830000000003</v>
          </cell>
          <cell r="I10089">
            <v>-0.25567440000000002</v>
          </cell>
          <cell r="J10089">
            <v>-0.1046199</v>
          </cell>
          <cell r="K10089">
            <v>0</v>
          </cell>
          <cell r="L10089">
            <v>0.1046199</v>
          </cell>
          <cell r="M10089">
            <v>0.25567440000000002</v>
          </cell>
          <cell r="N10089">
            <v>0.25567440000000002</v>
          </cell>
          <cell r="O10089">
            <v>134</v>
          </cell>
        </row>
        <row r="10090">
          <cell r="A10090" t="str">
            <v>Residential</v>
          </cell>
          <cell r="B10090">
            <v>9</v>
          </cell>
          <cell r="C10090" t="str">
            <v>R</v>
          </cell>
          <cell r="D10090" t="str">
            <v>All</v>
          </cell>
          <cell r="E10090" t="str">
            <v>Tonnage: tons&lt;2</v>
          </cell>
          <cell r="F10090">
            <v>71.5</v>
          </cell>
          <cell r="G10090">
            <v>0.31493539999999998</v>
          </cell>
          <cell r="H10090">
            <v>0.2236592</v>
          </cell>
          <cell r="I10090">
            <v>-0.25642399999999999</v>
          </cell>
          <cell r="J10090">
            <v>-0.10492659999999999</v>
          </cell>
          <cell r="K10090">
            <v>0</v>
          </cell>
          <cell r="L10090">
            <v>0.10492659999999999</v>
          </cell>
          <cell r="M10090">
            <v>0.25642399999999999</v>
          </cell>
          <cell r="N10090">
            <v>0.25642399999999999</v>
          </cell>
          <cell r="O10090">
            <v>134</v>
          </cell>
        </row>
        <row r="10091">
          <cell r="A10091" t="str">
            <v>Residential</v>
          </cell>
          <cell r="B10091">
            <v>10</v>
          </cell>
          <cell r="C10091" t="str">
            <v>R</v>
          </cell>
          <cell r="D10091" t="str">
            <v>All</v>
          </cell>
          <cell r="E10091" t="str">
            <v>Tonnage: tons&lt;2</v>
          </cell>
          <cell r="F10091">
            <v>76</v>
          </cell>
          <cell r="G10091">
            <v>0.3544966</v>
          </cell>
          <cell r="H10091">
            <v>0.2200828</v>
          </cell>
          <cell r="I10091">
            <v>-0.27339409999999997</v>
          </cell>
          <cell r="J10091">
            <v>-0.1118707</v>
          </cell>
          <cell r="K10091">
            <v>0</v>
          </cell>
          <cell r="L10091">
            <v>0.1118707</v>
          </cell>
          <cell r="M10091">
            <v>0.27339409999999997</v>
          </cell>
          <cell r="N10091">
            <v>0.27339409999999997</v>
          </cell>
          <cell r="O10091">
            <v>134</v>
          </cell>
        </row>
        <row r="10092">
          <cell r="A10092" t="str">
            <v>Residential</v>
          </cell>
          <cell r="B10092">
            <v>11</v>
          </cell>
          <cell r="C10092" t="str">
            <v>R</v>
          </cell>
          <cell r="D10092" t="str">
            <v>All</v>
          </cell>
          <cell r="E10092" t="str">
            <v>Tonnage: tons&lt;2</v>
          </cell>
          <cell r="F10092">
            <v>81.5</v>
          </cell>
          <cell r="G10092">
            <v>0.3723862</v>
          </cell>
          <cell r="H10092">
            <v>0.1626435</v>
          </cell>
          <cell r="I10092">
            <v>-0.26385249999999999</v>
          </cell>
          <cell r="J10092">
            <v>-0.1079663</v>
          </cell>
          <cell r="K10092">
            <v>0</v>
          </cell>
          <cell r="L10092">
            <v>0.1079663</v>
          </cell>
          <cell r="M10092">
            <v>0.26385249999999999</v>
          </cell>
          <cell r="N10092">
            <v>0.26385249999999999</v>
          </cell>
          <cell r="O10092">
            <v>134</v>
          </cell>
        </row>
        <row r="10093">
          <cell r="A10093" t="str">
            <v>Residential</v>
          </cell>
          <cell r="B10093">
            <v>12</v>
          </cell>
          <cell r="C10093" t="str">
            <v>R</v>
          </cell>
          <cell r="D10093" t="str">
            <v>All</v>
          </cell>
          <cell r="E10093" t="str">
            <v>Tonnage: tons&lt;2</v>
          </cell>
          <cell r="F10093">
            <v>86</v>
          </cell>
          <cell r="G10093">
            <v>0.32138129999999998</v>
          </cell>
          <cell r="H10093">
            <v>0.1873647</v>
          </cell>
          <cell r="I10093">
            <v>-0.26227139999999999</v>
          </cell>
          <cell r="J10093">
            <v>-0.10731930000000001</v>
          </cell>
          <cell r="K10093">
            <v>0</v>
          </cell>
          <cell r="L10093">
            <v>0.10731930000000001</v>
          </cell>
          <cell r="M10093">
            <v>0.26227139999999999</v>
          </cell>
          <cell r="N10093">
            <v>0.26227139999999999</v>
          </cell>
          <cell r="O10093">
            <v>134</v>
          </cell>
        </row>
        <row r="10094">
          <cell r="A10094" t="str">
            <v>Residential</v>
          </cell>
          <cell r="B10094">
            <v>13</v>
          </cell>
          <cell r="C10094" t="str">
            <v>R</v>
          </cell>
          <cell r="D10094" t="str">
            <v>All</v>
          </cell>
          <cell r="E10094" t="str">
            <v>Tonnage: tons&lt;2</v>
          </cell>
          <cell r="F10094">
            <v>89.5</v>
          </cell>
          <cell r="G10094">
            <v>0.21530769999999999</v>
          </cell>
          <cell r="H10094">
            <v>0.38184800000000002</v>
          </cell>
          <cell r="I10094">
            <v>-0.26233119999999999</v>
          </cell>
          <cell r="J10094">
            <v>-0.1073438</v>
          </cell>
          <cell r="K10094">
            <v>0</v>
          </cell>
          <cell r="L10094">
            <v>0.1073438</v>
          </cell>
          <cell r="M10094">
            <v>0.26233119999999999</v>
          </cell>
          <cell r="N10094">
            <v>0.26233119999999999</v>
          </cell>
          <cell r="O10094">
            <v>134</v>
          </cell>
        </row>
        <row r="10095">
          <cell r="A10095" t="str">
            <v>Residential</v>
          </cell>
          <cell r="B10095">
            <v>14</v>
          </cell>
          <cell r="C10095" t="str">
            <v>R</v>
          </cell>
          <cell r="D10095" t="str">
            <v>All</v>
          </cell>
          <cell r="E10095" t="str">
            <v>Tonnage: tons&lt;2</v>
          </cell>
          <cell r="F10095">
            <v>92.5</v>
          </cell>
          <cell r="G10095">
            <v>0.24355589999999999</v>
          </cell>
          <cell r="H10095">
            <v>0.41673860000000001</v>
          </cell>
          <cell r="I10095">
            <v>-0.2599475</v>
          </cell>
          <cell r="J10095">
            <v>-0.1063684</v>
          </cell>
          <cell r="K10095">
            <v>0</v>
          </cell>
          <cell r="L10095">
            <v>0.1063684</v>
          </cell>
          <cell r="M10095">
            <v>0.2599475</v>
          </cell>
          <cell r="N10095">
            <v>0.2599475</v>
          </cell>
          <cell r="O10095">
            <v>134</v>
          </cell>
        </row>
        <row r="10096">
          <cell r="A10096" t="str">
            <v>Residential</v>
          </cell>
          <cell r="B10096">
            <v>15</v>
          </cell>
          <cell r="C10096" t="str">
            <v>R</v>
          </cell>
          <cell r="D10096" t="str">
            <v>All</v>
          </cell>
          <cell r="E10096" t="str">
            <v>Tonnage: tons&lt;2</v>
          </cell>
          <cell r="F10096">
            <v>95</v>
          </cell>
          <cell r="G10096">
            <v>0.3915747</v>
          </cell>
          <cell r="H10096">
            <v>0.39561099999999999</v>
          </cell>
          <cell r="I10096">
            <v>-0.26417960000000001</v>
          </cell>
          <cell r="J10096">
            <v>-0.10810019999999999</v>
          </cell>
          <cell r="K10096">
            <v>0</v>
          </cell>
          <cell r="L10096">
            <v>0.10810019999999999</v>
          </cell>
          <cell r="M10096">
            <v>0.26417960000000001</v>
          </cell>
          <cell r="N10096">
            <v>0.26417960000000001</v>
          </cell>
          <cell r="O10096">
            <v>134</v>
          </cell>
        </row>
        <row r="10097">
          <cell r="A10097" t="str">
            <v>Residential</v>
          </cell>
          <cell r="B10097">
            <v>16</v>
          </cell>
          <cell r="C10097" t="str">
            <v>R</v>
          </cell>
          <cell r="D10097" t="str">
            <v>All</v>
          </cell>
          <cell r="E10097" t="str">
            <v>Tonnage: tons&lt;2</v>
          </cell>
          <cell r="F10097">
            <v>97.5</v>
          </cell>
          <cell r="G10097">
            <v>0.65014470000000002</v>
          </cell>
          <cell r="H10097">
            <v>0.42387989999999998</v>
          </cell>
          <cell r="I10097">
            <v>-0.27896019999999999</v>
          </cell>
          <cell r="J10097">
            <v>-0.11414820000000001</v>
          </cell>
          <cell r="K10097">
            <v>0</v>
          </cell>
          <cell r="L10097">
            <v>0.11414820000000001</v>
          </cell>
          <cell r="M10097">
            <v>0.27896019999999999</v>
          </cell>
          <cell r="N10097">
            <v>0.27896019999999999</v>
          </cell>
          <cell r="O10097">
            <v>134</v>
          </cell>
        </row>
        <row r="10098">
          <cell r="A10098" t="str">
            <v>Residential</v>
          </cell>
          <cell r="B10098">
            <v>17</v>
          </cell>
          <cell r="C10098" t="str">
            <v>R</v>
          </cell>
          <cell r="D10098" t="str">
            <v>All</v>
          </cell>
          <cell r="E10098" t="str">
            <v>Tonnage: tons&lt;2</v>
          </cell>
          <cell r="F10098">
            <v>99</v>
          </cell>
          <cell r="G10098">
            <v>0.82599060000000002</v>
          </cell>
          <cell r="H10098">
            <v>0.47693089999999999</v>
          </cell>
          <cell r="I10098">
            <v>-0.28068209999999999</v>
          </cell>
          <cell r="J10098">
            <v>-0.1148528</v>
          </cell>
          <cell r="K10098">
            <v>0</v>
          </cell>
          <cell r="L10098">
            <v>0.1148528</v>
          </cell>
          <cell r="M10098">
            <v>0.28068209999999999</v>
          </cell>
          <cell r="N10098">
            <v>0.28068209999999999</v>
          </cell>
          <cell r="O10098">
            <v>134</v>
          </cell>
        </row>
        <row r="10099">
          <cell r="A10099" t="str">
            <v>Residential</v>
          </cell>
          <cell r="B10099">
            <v>18</v>
          </cell>
          <cell r="C10099" t="str">
            <v>R</v>
          </cell>
          <cell r="D10099" t="str">
            <v>All</v>
          </cell>
          <cell r="E10099" t="str">
            <v>Tonnage: tons&lt;2</v>
          </cell>
          <cell r="F10099">
            <v>99</v>
          </cell>
          <cell r="G10099">
            <v>0.86125220000000002</v>
          </cell>
          <cell r="H10099">
            <v>1.0852059999999999</v>
          </cell>
          <cell r="I10099">
            <v>-0.28430899999999998</v>
          </cell>
          <cell r="J10099">
            <v>-0.11633689999999999</v>
          </cell>
          <cell r="K10099">
            <v>0</v>
          </cell>
          <cell r="L10099">
            <v>0.11633689999999999</v>
          </cell>
          <cell r="M10099">
            <v>0.28430899999999998</v>
          </cell>
          <cell r="N10099">
            <v>0.28430899999999998</v>
          </cell>
          <cell r="O10099">
            <v>134</v>
          </cell>
        </row>
        <row r="10100">
          <cell r="A10100" t="str">
            <v>Residential</v>
          </cell>
          <cell r="B10100">
            <v>19</v>
          </cell>
          <cell r="C10100" t="str">
            <v>R</v>
          </cell>
          <cell r="D10100" t="str">
            <v>All</v>
          </cell>
          <cell r="E10100" t="str">
            <v>Tonnage: tons&lt;2</v>
          </cell>
          <cell r="F10100">
            <v>96.5</v>
          </cell>
          <cell r="G10100">
            <v>1.0194399999999999</v>
          </cell>
          <cell r="H10100">
            <v>1.0829150000000001</v>
          </cell>
          <cell r="I10100">
            <v>-0.2718507</v>
          </cell>
          <cell r="J10100">
            <v>-0.11123909999999999</v>
          </cell>
          <cell r="K10100">
            <v>0</v>
          </cell>
          <cell r="L10100">
            <v>0.11123909999999999</v>
          </cell>
          <cell r="M10100">
            <v>0.2718507</v>
          </cell>
          <cell r="N10100">
            <v>0.2718507</v>
          </cell>
          <cell r="O10100">
            <v>134</v>
          </cell>
        </row>
        <row r="10101">
          <cell r="A10101" t="str">
            <v>Residential</v>
          </cell>
          <cell r="B10101">
            <v>20</v>
          </cell>
          <cell r="C10101" t="str">
            <v>R</v>
          </cell>
          <cell r="D10101" t="str">
            <v>All</v>
          </cell>
          <cell r="E10101" t="str">
            <v>Tonnage: tons&lt;2</v>
          </cell>
          <cell r="F10101">
            <v>94.5</v>
          </cell>
          <cell r="G10101">
            <v>1.0003740000000001</v>
          </cell>
          <cell r="H10101">
            <v>1.5474000000000001</v>
          </cell>
          <cell r="I10101">
            <v>-0.27575899999999998</v>
          </cell>
          <cell r="J10101">
            <v>-0.1128383</v>
          </cell>
          <cell r="K10101">
            <v>0</v>
          </cell>
          <cell r="L10101">
            <v>0.1128383</v>
          </cell>
          <cell r="M10101">
            <v>0.27575899999999998</v>
          </cell>
          <cell r="N10101">
            <v>0.27575899999999998</v>
          </cell>
          <cell r="O10101">
            <v>134</v>
          </cell>
        </row>
        <row r="10102">
          <cell r="A10102" t="str">
            <v>Residential</v>
          </cell>
          <cell r="B10102">
            <v>21</v>
          </cell>
          <cell r="C10102" t="str">
            <v>R</v>
          </cell>
          <cell r="D10102" t="str">
            <v>All</v>
          </cell>
          <cell r="E10102" t="str">
            <v>Tonnage: tons&lt;2</v>
          </cell>
          <cell r="F10102">
            <v>90.5</v>
          </cell>
          <cell r="G10102">
            <v>0.99504110000000001</v>
          </cell>
          <cell r="H10102">
            <v>1.362463</v>
          </cell>
          <cell r="I10102">
            <v>-0.27166879999999999</v>
          </cell>
          <cell r="J10102">
            <v>-0.11116470000000001</v>
          </cell>
          <cell r="K10102">
            <v>0</v>
          </cell>
          <cell r="L10102">
            <v>0.11116470000000001</v>
          </cell>
          <cell r="M10102">
            <v>0.27166879999999999</v>
          </cell>
          <cell r="N10102">
            <v>0.27166879999999999</v>
          </cell>
          <cell r="O10102">
            <v>134</v>
          </cell>
        </row>
        <row r="10103">
          <cell r="A10103" t="str">
            <v>Residential</v>
          </cell>
          <cell r="B10103">
            <v>22</v>
          </cell>
          <cell r="C10103" t="str">
            <v>R</v>
          </cell>
          <cell r="D10103" t="str">
            <v>All</v>
          </cell>
          <cell r="E10103" t="str">
            <v>Tonnage: tons&lt;2</v>
          </cell>
          <cell r="F10103">
            <v>87.5</v>
          </cell>
          <cell r="G10103">
            <v>0.5494772</v>
          </cell>
          <cell r="H10103">
            <v>1.161151</v>
          </cell>
          <cell r="I10103">
            <v>-0.2729414</v>
          </cell>
          <cell r="J10103">
            <v>-0.1116854</v>
          </cell>
          <cell r="K10103">
            <v>0</v>
          </cell>
          <cell r="L10103">
            <v>0.1116854</v>
          </cell>
          <cell r="M10103">
            <v>0.2729414</v>
          </cell>
          <cell r="N10103">
            <v>0.2729414</v>
          </cell>
          <cell r="O10103">
            <v>134</v>
          </cell>
        </row>
        <row r="10104">
          <cell r="A10104" t="str">
            <v>Residential</v>
          </cell>
          <cell r="B10104">
            <v>23</v>
          </cell>
          <cell r="C10104" t="str">
            <v>R</v>
          </cell>
          <cell r="D10104" t="str">
            <v>All</v>
          </cell>
          <cell r="E10104" t="str">
            <v>Tonnage: tons&lt;2</v>
          </cell>
          <cell r="F10104">
            <v>84.5</v>
          </cell>
          <cell r="G10104">
            <v>0.39471139999999999</v>
          </cell>
          <cell r="H10104">
            <v>0.50119290000000005</v>
          </cell>
          <cell r="I10104">
            <v>-0.26807550000000002</v>
          </cell>
          <cell r="J10104">
            <v>-0.10969429999999999</v>
          </cell>
          <cell r="K10104">
            <v>0</v>
          </cell>
          <cell r="L10104">
            <v>0.10969429999999999</v>
          </cell>
          <cell r="M10104">
            <v>0.26807550000000002</v>
          </cell>
          <cell r="N10104">
            <v>0.26807550000000002</v>
          </cell>
          <cell r="O10104">
            <v>134</v>
          </cell>
        </row>
        <row r="10105">
          <cell r="A10105" t="str">
            <v>Residential</v>
          </cell>
          <cell r="B10105">
            <v>24</v>
          </cell>
          <cell r="C10105" t="str">
            <v>R</v>
          </cell>
          <cell r="D10105" t="str">
            <v>All</v>
          </cell>
          <cell r="E10105" t="str">
            <v>Tonnage: tons&lt;2</v>
          </cell>
          <cell r="F10105">
            <v>82</v>
          </cell>
          <cell r="G10105">
            <v>0.33490629999999999</v>
          </cell>
          <cell r="H10105">
            <v>0.37324370000000001</v>
          </cell>
          <cell r="I10105">
            <v>-0.25744640000000002</v>
          </cell>
          <cell r="J10105">
            <v>-0.10534499999999999</v>
          </cell>
          <cell r="K10105">
            <v>0</v>
          </cell>
          <cell r="L10105">
            <v>0.10534499999999999</v>
          </cell>
          <cell r="M10105">
            <v>0.25744640000000002</v>
          </cell>
          <cell r="N10105">
            <v>0.25744640000000002</v>
          </cell>
          <cell r="O10105">
            <v>134</v>
          </cell>
        </row>
        <row r="10106">
          <cell r="A10106" t="str">
            <v>Residential</v>
          </cell>
          <cell r="B10106">
            <v>1</v>
          </cell>
          <cell r="C10106" t="str">
            <v>R</v>
          </cell>
          <cell r="D10106" t="str">
            <v>All</v>
          </cell>
          <cell r="E10106" t="str">
            <v>Usage: 10000&lt;Annual kwh&lt;20000</v>
          </cell>
          <cell r="F10106">
            <v>76.436599999999999</v>
          </cell>
          <cell r="G10106">
            <v>0.72996499999999997</v>
          </cell>
          <cell r="H10106">
            <v>0.71428369999999997</v>
          </cell>
          <cell r="I10106">
            <v>-7.9323400000000002E-2</v>
          </cell>
          <cell r="J10106">
            <v>-3.2458500000000001E-2</v>
          </cell>
          <cell r="K10106">
            <v>0</v>
          </cell>
          <cell r="L10106">
            <v>3.2458500000000001E-2</v>
          </cell>
          <cell r="M10106">
            <v>7.9323400000000002E-2</v>
          </cell>
          <cell r="N10106">
            <v>7.9323400000000002E-2</v>
          </cell>
          <cell r="O10106">
            <v>6047</v>
          </cell>
        </row>
        <row r="10107">
          <cell r="A10107" t="str">
            <v>Residential</v>
          </cell>
          <cell r="B10107">
            <v>2</v>
          </cell>
          <cell r="C10107" t="str">
            <v>R</v>
          </cell>
          <cell r="D10107" t="str">
            <v>All</v>
          </cell>
          <cell r="E10107" t="str">
            <v>Usage: 10000&lt;Annual kwh&lt;20000</v>
          </cell>
          <cell r="F10107">
            <v>75.756399999999999</v>
          </cell>
          <cell r="G10107">
            <v>0.64282729999999999</v>
          </cell>
          <cell r="H10107">
            <v>0.61894269999999996</v>
          </cell>
          <cell r="I10107">
            <v>-7.8851699999999997E-2</v>
          </cell>
          <cell r="J10107">
            <v>-3.2265500000000003E-2</v>
          </cell>
          <cell r="K10107">
            <v>0</v>
          </cell>
          <cell r="L10107">
            <v>3.2265500000000003E-2</v>
          </cell>
          <cell r="M10107">
            <v>7.8851699999999997E-2</v>
          </cell>
          <cell r="N10107">
            <v>7.8851699999999997E-2</v>
          </cell>
          <cell r="O10107">
            <v>6047</v>
          </cell>
        </row>
        <row r="10108">
          <cell r="A10108" t="str">
            <v>Residential</v>
          </cell>
          <cell r="B10108">
            <v>3</v>
          </cell>
          <cell r="C10108" t="str">
            <v>R</v>
          </cell>
          <cell r="D10108" t="str">
            <v>All</v>
          </cell>
          <cell r="E10108" t="str">
            <v>Usage: 10000&lt;Annual kwh&lt;20000</v>
          </cell>
          <cell r="F10108">
            <v>73.163899999999998</v>
          </cell>
          <cell r="G10108">
            <v>0.58670310000000003</v>
          </cell>
          <cell r="H10108">
            <v>0.56860109999999997</v>
          </cell>
          <cell r="I10108">
            <v>-7.8371700000000002E-2</v>
          </cell>
          <cell r="J10108">
            <v>-3.2069100000000003E-2</v>
          </cell>
          <cell r="K10108">
            <v>0</v>
          </cell>
          <cell r="L10108">
            <v>3.2069100000000003E-2</v>
          </cell>
          <cell r="M10108">
            <v>7.8371700000000002E-2</v>
          </cell>
          <cell r="N10108">
            <v>7.8371700000000002E-2</v>
          </cell>
          <cell r="O10108">
            <v>6047</v>
          </cell>
        </row>
        <row r="10109">
          <cell r="A10109" t="str">
            <v>Residential</v>
          </cell>
          <cell r="B10109">
            <v>4</v>
          </cell>
          <cell r="C10109" t="str">
            <v>R</v>
          </cell>
          <cell r="D10109" t="str">
            <v>All</v>
          </cell>
          <cell r="E10109" t="str">
            <v>Usage: 10000&lt;Annual kwh&lt;20000</v>
          </cell>
          <cell r="F10109">
            <v>71.867999999999995</v>
          </cell>
          <cell r="G10109">
            <v>0.56637530000000003</v>
          </cell>
          <cell r="H10109">
            <v>0.55803670000000005</v>
          </cell>
          <cell r="I10109">
            <v>-7.8068799999999994E-2</v>
          </cell>
          <cell r="J10109">
            <v>-3.1945099999999997E-2</v>
          </cell>
          <cell r="K10109">
            <v>0</v>
          </cell>
          <cell r="L10109">
            <v>3.1945099999999997E-2</v>
          </cell>
          <cell r="M10109">
            <v>7.8068799999999994E-2</v>
          </cell>
          <cell r="N10109">
            <v>7.8068799999999994E-2</v>
          </cell>
          <cell r="O10109">
            <v>6047</v>
          </cell>
        </row>
        <row r="10110">
          <cell r="A10110" t="str">
            <v>Residential</v>
          </cell>
          <cell r="B10110">
            <v>5</v>
          </cell>
          <cell r="C10110" t="str">
            <v>R</v>
          </cell>
          <cell r="D10110" t="str">
            <v>All</v>
          </cell>
          <cell r="E10110" t="str">
            <v>Usage: 10000&lt;Annual kwh&lt;20000</v>
          </cell>
          <cell r="F10110">
            <v>70.238600000000005</v>
          </cell>
          <cell r="G10110">
            <v>0.55230219999999997</v>
          </cell>
          <cell r="H10110">
            <v>0.56766240000000001</v>
          </cell>
          <cell r="I10110">
            <v>-7.7961199999999994E-2</v>
          </cell>
          <cell r="J10110">
            <v>-3.1901100000000002E-2</v>
          </cell>
          <cell r="K10110">
            <v>0</v>
          </cell>
          <cell r="L10110">
            <v>3.1901100000000002E-2</v>
          </cell>
          <cell r="M10110">
            <v>7.7961199999999994E-2</v>
          </cell>
          <cell r="N10110">
            <v>7.7961199999999994E-2</v>
          </cell>
          <cell r="O10110">
            <v>6047</v>
          </cell>
        </row>
        <row r="10111">
          <cell r="A10111" t="str">
            <v>Residential</v>
          </cell>
          <cell r="B10111">
            <v>6</v>
          </cell>
          <cell r="C10111" t="str">
            <v>R</v>
          </cell>
          <cell r="D10111" t="str">
            <v>All</v>
          </cell>
          <cell r="E10111" t="str">
            <v>Usage: 10000&lt;Annual kwh&lt;20000</v>
          </cell>
          <cell r="F10111">
            <v>69.165700000000001</v>
          </cell>
          <cell r="G10111">
            <v>0.58454980000000001</v>
          </cell>
          <cell r="H10111">
            <v>0.59688940000000001</v>
          </cell>
          <cell r="I10111">
            <v>-7.7920799999999998E-2</v>
          </cell>
          <cell r="J10111">
            <v>-3.1884599999999999E-2</v>
          </cell>
          <cell r="K10111">
            <v>0</v>
          </cell>
          <cell r="L10111">
            <v>3.1884599999999999E-2</v>
          </cell>
          <cell r="M10111">
            <v>7.7920799999999998E-2</v>
          </cell>
          <cell r="N10111">
            <v>7.7920799999999998E-2</v>
          </cell>
          <cell r="O10111">
            <v>6047</v>
          </cell>
        </row>
        <row r="10112">
          <cell r="A10112" t="str">
            <v>Residential</v>
          </cell>
          <cell r="B10112">
            <v>7</v>
          </cell>
          <cell r="C10112" t="str">
            <v>R</v>
          </cell>
          <cell r="D10112" t="str">
            <v>All</v>
          </cell>
          <cell r="E10112" t="str">
            <v>Usage: 10000&lt;Annual kwh&lt;20000</v>
          </cell>
          <cell r="F10112">
            <v>68.237499999999997</v>
          </cell>
          <cell r="G10112">
            <v>0.76159259999999995</v>
          </cell>
          <cell r="H10112">
            <v>0.79010599999999998</v>
          </cell>
          <cell r="I10112">
            <v>-7.8199099999999994E-2</v>
          </cell>
          <cell r="J10112">
            <v>-3.1998400000000003E-2</v>
          </cell>
          <cell r="K10112">
            <v>0</v>
          </cell>
          <cell r="L10112">
            <v>3.1998400000000003E-2</v>
          </cell>
          <cell r="M10112">
            <v>7.8199099999999994E-2</v>
          </cell>
          <cell r="N10112">
            <v>7.8199099999999994E-2</v>
          </cell>
          <cell r="O10112">
            <v>6047</v>
          </cell>
        </row>
        <row r="10113">
          <cell r="A10113" t="str">
            <v>Residential</v>
          </cell>
          <cell r="B10113">
            <v>8</v>
          </cell>
          <cell r="C10113" t="str">
            <v>R</v>
          </cell>
          <cell r="D10113" t="str">
            <v>All</v>
          </cell>
          <cell r="E10113" t="str">
            <v>Usage: 10000&lt;Annual kwh&lt;20000</v>
          </cell>
          <cell r="F10113">
            <v>69.005600000000001</v>
          </cell>
          <cell r="G10113">
            <v>0.78496549999999998</v>
          </cell>
          <cell r="H10113">
            <v>0.83569470000000001</v>
          </cell>
          <cell r="I10113">
            <v>-7.8547900000000004E-2</v>
          </cell>
          <cell r="J10113">
            <v>-3.2141200000000002E-2</v>
          </cell>
          <cell r="K10113">
            <v>0</v>
          </cell>
          <cell r="L10113">
            <v>3.2141200000000002E-2</v>
          </cell>
          <cell r="M10113">
            <v>7.8547900000000004E-2</v>
          </cell>
          <cell r="N10113">
            <v>7.8547900000000004E-2</v>
          </cell>
          <cell r="O10113">
            <v>6047</v>
          </cell>
        </row>
        <row r="10114">
          <cell r="A10114" t="str">
            <v>Residential</v>
          </cell>
          <cell r="B10114">
            <v>9</v>
          </cell>
          <cell r="C10114" t="str">
            <v>R</v>
          </cell>
          <cell r="D10114" t="str">
            <v>All</v>
          </cell>
          <cell r="E10114" t="str">
            <v>Usage: 10000&lt;Annual kwh&lt;20000</v>
          </cell>
          <cell r="F10114">
            <v>72.031599999999997</v>
          </cell>
          <cell r="G10114">
            <v>0.76901189999999997</v>
          </cell>
          <cell r="H10114">
            <v>0.76142399999999999</v>
          </cell>
          <cell r="I10114">
            <v>-7.8980099999999998E-2</v>
          </cell>
          <cell r="J10114">
            <v>-3.2318E-2</v>
          </cell>
          <cell r="K10114">
            <v>0</v>
          </cell>
          <cell r="L10114">
            <v>3.2318E-2</v>
          </cell>
          <cell r="M10114">
            <v>7.8980099999999998E-2</v>
          </cell>
          <cell r="N10114">
            <v>7.8980099999999998E-2</v>
          </cell>
          <cell r="O10114">
            <v>6047</v>
          </cell>
        </row>
        <row r="10115">
          <cell r="A10115" t="str">
            <v>Residential</v>
          </cell>
          <cell r="B10115">
            <v>10</v>
          </cell>
          <cell r="C10115" t="str">
            <v>R</v>
          </cell>
          <cell r="D10115" t="str">
            <v>All</v>
          </cell>
          <cell r="E10115" t="str">
            <v>Usage: 10000&lt;Annual kwh&lt;20000</v>
          </cell>
          <cell r="F10115">
            <v>76.7059</v>
          </cell>
          <cell r="G10115">
            <v>0.80599900000000002</v>
          </cell>
          <cell r="H10115">
            <v>0.83323650000000005</v>
          </cell>
          <cell r="I10115">
            <v>-7.9800700000000002E-2</v>
          </cell>
          <cell r="J10115">
            <v>-3.2653799999999997E-2</v>
          </cell>
          <cell r="K10115">
            <v>0</v>
          </cell>
          <cell r="L10115">
            <v>3.2653799999999997E-2</v>
          </cell>
          <cell r="M10115">
            <v>7.9800700000000002E-2</v>
          </cell>
          <cell r="N10115">
            <v>7.9800700000000002E-2</v>
          </cell>
          <cell r="O10115">
            <v>6047</v>
          </cell>
        </row>
        <row r="10116">
          <cell r="A10116" t="str">
            <v>Residential</v>
          </cell>
          <cell r="B10116">
            <v>11</v>
          </cell>
          <cell r="C10116" t="str">
            <v>R</v>
          </cell>
          <cell r="D10116" t="str">
            <v>All</v>
          </cell>
          <cell r="E10116" t="str">
            <v>Usage: 10000&lt;Annual kwh&lt;20000</v>
          </cell>
          <cell r="F10116">
            <v>81.921999999999997</v>
          </cell>
          <cell r="G10116">
            <v>0.88493509999999997</v>
          </cell>
          <cell r="H10116">
            <v>0.97755579999999997</v>
          </cell>
          <cell r="I10116">
            <v>-8.0146099999999998E-2</v>
          </cell>
          <cell r="J10116">
            <v>-3.2795100000000001E-2</v>
          </cell>
          <cell r="K10116">
            <v>0</v>
          </cell>
          <cell r="L10116">
            <v>3.2795100000000001E-2</v>
          </cell>
          <cell r="M10116">
            <v>8.0146099999999998E-2</v>
          </cell>
          <cell r="N10116">
            <v>8.0146099999999998E-2</v>
          </cell>
          <cell r="O10116">
            <v>6047</v>
          </cell>
        </row>
        <row r="10117">
          <cell r="A10117" t="str">
            <v>Residential</v>
          </cell>
          <cell r="B10117">
            <v>12</v>
          </cell>
          <cell r="C10117" t="str">
            <v>R</v>
          </cell>
          <cell r="D10117" t="str">
            <v>All</v>
          </cell>
          <cell r="E10117" t="str">
            <v>Usage: 10000&lt;Annual kwh&lt;20000</v>
          </cell>
          <cell r="F10117">
            <v>86.225499999999997</v>
          </cell>
          <cell r="G10117">
            <v>1.0149090000000001</v>
          </cell>
          <cell r="H10117">
            <v>0.98204789999999997</v>
          </cell>
          <cell r="I10117">
            <v>-8.10916E-2</v>
          </cell>
          <cell r="J10117">
            <v>-3.3182000000000003E-2</v>
          </cell>
          <cell r="K10117">
            <v>0</v>
          </cell>
          <cell r="L10117">
            <v>3.3182000000000003E-2</v>
          </cell>
          <cell r="M10117">
            <v>8.10916E-2</v>
          </cell>
          <cell r="N10117">
            <v>8.10916E-2</v>
          </cell>
          <cell r="O10117">
            <v>6047</v>
          </cell>
        </row>
        <row r="10118">
          <cell r="A10118" t="str">
            <v>Residential</v>
          </cell>
          <cell r="B10118">
            <v>13</v>
          </cell>
          <cell r="C10118" t="str">
            <v>R</v>
          </cell>
          <cell r="D10118" t="str">
            <v>All</v>
          </cell>
          <cell r="E10118" t="str">
            <v>Usage: 10000&lt;Annual kwh&lt;20000</v>
          </cell>
          <cell r="F10118">
            <v>89.614500000000007</v>
          </cell>
          <cell r="G10118">
            <v>1.225338</v>
          </cell>
          <cell r="H10118">
            <v>1.1643479999999999</v>
          </cell>
          <cell r="I10118">
            <v>-8.1852900000000006E-2</v>
          </cell>
          <cell r="J10118">
            <v>-3.3493599999999998E-2</v>
          </cell>
          <cell r="K10118">
            <v>0</v>
          </cell>
          <cell r="L10118">
            <v>3.3493599999999998E-2</v>
          </cell>
          <cell r="M10118">
            <v>8.1852900000000006E-2</v>
          </cell>
          <cell r="N10118">
            <v>8.1852900000000006E-2</v>
          </cell>
          <cell r="O10118">
            <v>6047</v>
          </cell>
        </row>
        <row r="10119">
          <cell r="A10119" t="str">
            <v>Residential</v>
          </cell>
          <cell r="B10119">
            <v>14</v>
          </cell>
          <cell r="C10119" t="str">
            <v>R</v>
          </cell>
          <cell r="D10119" t="str">
            <v>All</v>
          </cell>
          <cell r="E10119" t="str">
            <v>Usage: 10000&lt;Annual kwh&lt;20000</v>
          </cell>
          <cell r="F10119">
            <v>92.539000000000001</v>
          </cell>
          <cell r="G10119">
            <v>1.4595400000000001</v>
          </cell>
          <cell r="H10119">
            <v>1.460205</v>
          </cell>
          <cell r="I10119">
            <v>-8.5401199999999997E-2</v>
          </cell>
          <cell r="J10119">
            <v>-3.4945499999999997E-2</v>
          </cell>
          <cell r="K10119">
            <v>0</v>
          </cell>
          <cell r="L10119">
            <v>3.4945499999999997E-2</v>
          </cell>
          <cell r="M10119">
            <v>8.5401199999999997E-2</v>
          </cell>
          <cell r="N10119">
            <v>8.5401199999999997E-2</v>
          </cell>
          <cell r="O10119">
            <v>6047</v>
          </cell>
        </row>
        <row r="10120">
          <cell r="A10120" t="str">
            <v>Residential</v>
          </cell>
          <cell r="B10120">
            <v>15</v>
          </cell>
          <cell r="C10120" t="str">
            <v>R</v>
          </cell>
          <cell r="D10120" t="str">
            <v>All</v>
          </cell>
          <cell r="E10120" t="str">
            <v>Usage: 10000&lt;Annual kwh&lt;20000</v>
          </cell>
          <cell r="F10120">
            <v>94.965400000000002</v>
          </cell>
          <cell r="G10120">
            <v>1.6993579999999999</v>
          </cell>
          <cell r="H10120">
            <v>1.699924</v>
          </cell>
          <cell r="I10120">
            <v>-8.4000500000000006E-2</v>
          </cell>
          <cell r="J10120">
            <v>-3.4372300000000001E-2</v>
          </cell>
          <cell r="K10120">
            <v>0</v>
          </cell>
          <cell r="L10120">
            <v>3.4372300000000001E-2</v>
          </cell>
          <cell r="M10120">
            <v>8.4000500000000006E-2</v>
          </cell>
          <cell r="N10120">
            <v>8.4000500000000006E-2</v>
          </cell>
          <cell r="O10120">
            <v>6047</v>
          </cell>
        </row>
        <row r="10121">
          <cell r="A10121" t="str">
            <v>Residential</v>
          </cell>
          <cell r="B10121">
            <v>16</v>
          </cell>
          <cell r="C10121" t="str">
            <v>R</v>
          </cell>
          <cell r="D10121" t="str">
            <v>All</v>
          </cell>
          <cell r="E10121" t="str">
            <v>Usage: 10000&lt;Annual kwh&lt;20000</v>
          </cell>
          <cell r="F10121">
            <v>97.188500000000005</v>
          </cell>
          <cell r="G10121">
            <v>2.0838049999999999</v>
          </cell>
          <cell r="H10121">
            <v>1.783852</v>
          </cell>
          <cell r="I10121">
            <v>-8.4484400000000001E-2</v>
          </cell>
          <cell r="J10121">
            <v>-3.4570299999999998E-2</v>
          </cell>
          <cell r="K10121">
            <v>0</v>
          </cell>
          <cell r="L10121">
            <v>3.4570299999999998E-2</v>
          </cell>
          <cell r="M10121">
            <v>8.4484400000000001E-2</v>
          </cell>
          <cell r="N10121">
            <v>8.4484400000000001E-2</v>
          </cell>
          <cell r="O10121">
            <v>6047</v>
          </cell>
        </row>
        <row r="10122">
          <cell r="A10122" t="str">
            <v>Residential</v>
          </cell>
          <cell r="B10122">
            <v>17</v>
          </cell>
          <cell r="C10122" t="str">
            <v>R</v>
          </cell>
          <cell r="D10122" t="str">
            <v>All</v>
          </cell>
          <cell r="E10122" t="str">
            <v>Usage: 10000&lt;Annual kwh&lt;20000</v>
          </cell>
          <cell r="F10122">
            <v>98.402000000000001</v>
          </cell>
          <cell r="G10122">
            <v>2.3972090000000001</v>
          </cell>
          <cell r="H10122">
            <v>1.821807</v>
          </cell>
          <cell r="I10122">
            <v>-8.6592100000000005E-2</v>
          </cell>
          <cell r="J10122">
            <v>-3.54328E-2</v>
          </cell>
          <cell r="K10122">
            <v>0</v>
          </cell>
          <cell r="L10122">
            <v>3.54328E-2</v>
          </cell>
          <cell r="M10122">
            <v>8.6592100000000005E-2</v>
          </cell>
          <cell r="N10122">
            <v>8.6592100000000005E-2</v>
          </cell>
          <cell r="O10122">
            <v>6047</v>
          </cell>
        </row>
        <row r="10123">
          <cell r="A10123" t="str">
            <v>Residential</v>
          </cell>
          <cell r="B10123">
            <v>18</v>
          </cell>
          <cell r="C10123" t="str">
            <v>R</v>
          </cell>
          <cell r="D10123" t="str">
            <v>All</v>
          </cell>
          <cell r="E10123" t="str">
            <v>Usage: 10000&lt;Annual kwh&lt;20000</v>
          </cell>
          <cell r="F10123">
            <v>98.438400000000001</v>
          </cell>
          <cell r="G10123">
            <v>2.5463019999999998</v>
          </cell>
          <cell r="H10123">
            <v>2.1304759999999998</v>
          </cell>
          <cell r="I10123">
            <v>-8.7417800000000004E-2</v>
          </cell>
          <cell r="J10123">
            <v>-3.5770700000000002E-2</v>
          </cell>
          <cell r="K10123">
            <v>0</v>
          </cell>
          <cell r="L10123">
            <v>3.5770700000000002E-2</v>
          </cell>
          <cell r="M10123">
            <v>8.7417800000000004E-2</v>
          </cell>
          <cell r="N10123">
            <v>8.7417800000000004E-2</v>
          </cell>
          <cell r="O10123">
            <v>6047</v>
          </cell>
        </row>
        <row r="10124">
          <cell r="A10124" t="str">
            <v>Residential</v>
          </cell>
          <cell r="B10124">
            <v>19</v>
          </cell>
          <cell r="C10124" t="str">
            <v>R</v>
          </cell>
          <cell r="D10124" t="str">
            <v>All</v>
          </cell>
          <cell r="E10124" t="str">
            <v>Usage: 10000&lt;Annual kwh&lt;20000</v>
          </cell>
          <cell r="F10124">
            <v>96.02</v>
          </cell>
          <cell r="G10124">
            <v>2.4324569999999999</v>
          </cell>
          <cell r="H10124">
            <v>2.2798609999999999</v>
          </cell>
          <cell r="I10124">
            <v>-8.5350200000000001E-2</v>
          </cell>
          <cell r="J10124">
            <v>-3.49246E-2</v>
          </cell>
          <cell r="K10124">
            <v>0</v>
          </cell>
          <cell r="L10124">
            <v>3.49246E-2</v>
          </cell>
          <cell r="M10124">
            <v>8.5350200000000001E-2</v>
          </cell>
          <cell r="N10124">
            <v>8.5350200000000001E-2</v>
          </cell>
          <cell r="O10124">
            <v>6047</v>
          </cell>
        </row>
        <row r="10125">
          <cell r="A10125" t="str">
            <v>Residential</v>
          </cell>
          <cell r="B10125">
            <v>20</v>
          </cell>
          <cell r="C10125" t="str">
            <v>R</v>
          </cell>
          <cell r="D10125" t="str">
            <v>All</v>
          </cell>
          <cell r="E10125" t="str">
            <v>Usage: 10000&lt;Annual kwh&lt;20000</v>
          </cell>
          <cell r="F10125">
            <v>93.759699999999995</v>
          </cell>
          <cell r="G10125">
            <v>2.317774</v>
          </cell>
          <cell r="H10125">
            <v>2.9691130000000001</v>
          </cell>
          <cell r="I10125">
            <v>-8.8660100000000006E-2</v>
          </cell>
          <cell r="J10125">
            <v>-3.6278999999999999E-2</v>
          </cell>
          <cell r="K10125">
            <v>0</v>
          </cell>
          <cell r="L10125">
            <v>3.6278999999999999E-2</v>
          </cell>
          <cell r="M10125">
            <v>8.8660100000000006E-2</v>
          </cell>
          <cell r="N10125">
            <v>8.8660100000000006E-2</v>
          </cell>
          <cell r="O10125">
            <v>6047</v>
          </cell>
        </row>
        <row r="10126">
          <cell r="A10126" t="str">
            <v>Residential</v>
          </cell>
          <cell r="B10126">
            <v>21</v>
          </cell>
          <cell r="C10126" t="str">
            <v>R</v>
          </cell>
          <cell r="D10126" t="str">
            <v>All</v>
          </cell>
          <cell r="E10126" t="str">
            <v>Usage: 10000&lt;Annual kwh&lt;20000</v>
          </cell>
          <cell r="F10126">
            <v>89.9024</v>
          </cell>
          <cell r="G10126">
            <v>2.0668099999999998</v>
          </cell>
          <cell r="H10126">
            <v>2.7456649999999998</v>
          </cell>
          <cell r="I10126">
            <v>-8.3986900000000003E-2</v>
          </cell>
          <cell r="J10126">
            <v>-3.4366800000000003E-2</v>
          </cell>
          <cell r="K10126">
            <v>0</v>
          </cell>
          <cell r="L10126">
            <v>3.4366800000000003E-2</v>
          </cell>
          <cell r="M10126">
            <v>8.3986900000000003E-2</v>
          </cell>
          <cell r="N10126">
            <v>8.3986900000000003E-2</v>
          </cell>
          <cell r="O10126">
            <v>6047</v>
          </cell>
        </row>
        <row r="10127">
          <cell r="A10127" t="str">
            <v>Residential</v>
          </cell>
          <cell r="B10127">
            <v>22</v>
          </cell>
          <cell r="C10127" t="str">
            <v>R</v>
          </cell>
          <cell r="D10127" t="str">
            <v>All</v>
          </cell>
          <cell r="E10127" t="str">
            <v>Usage: 10000&lt;Annual kwh&lt;20000</v>
          </cell>
          <cell r="F10127">
            <v>86.859399999999994</v>
          </cell>
          <cell r="G10127">
            <v>1.682966</v>
          </cell>
          <cell r="H10127">
            <v>2.123481</v>
          </cell>
          <cell r="I10127">
            <v>-8.4890199999999999E-2</v>
          </cell>
          <cell r="J10127">
            <v>-3.4736400000000001E-2</v>
          </cell>
          <cell r="K10127">
            <v>0</v>
          </cell>
          <cell r="L10127">
            <v>3.4736400000000001E-2</v>
          </cell>
          <cell r="M10127">
            <v>8.4890199999999999E-2</v>
          </cell>
          <cell r="N10127">
            <v>8.4890199999999999E-2</v>
          </cell>
          <cell r="O10127">
            <v>6047</v>
          </cell>
        </row>
        <row r="10128">
          <cell r="A10128" t="str">
            <v>Residential</v>
          </cell>
          <cell r="B10128">
            <v>23</v>
          </cell>
          <cell r="C10128" t="str">
            <v>R</v>
          </cell>
          <cell r="D10128" t="str">
            <v>All</v>
          </cell>
          <cell r="E10128" t="str">
            <v>Usage: 10000&lt;Annual kwh&lt;20000</v>
          </cell>
          <cell r="F10128">
            <v>83.872600000000006</v>
          </cell>
          <cell r="G10128">
            <v>1.309077</v>
          </cell>
          <cell r="H10128">
            <v>1.5546359999999999</v>
          </cell>
          <cell r="I10128">
            <v>-8.3271200000000004E-2</v>
          </cell>
          <cell r="J10128">
            <v>-3.4073899999999997E-2</v>
          </cell>
          <cell r="K10128">
            <v>0</v>
          </cell>
          <cell r="L10128">
            <v>3.4073899999999997E-2</v>
          </cell>
          <cell r="M10128">
            <v>8.3271200000000004E-2</v>
          </cell>
          <cell r="N10128">
            <v>8.3271200000000004E-2</v>
          </cell>
          <cell r="O10128">
            <v>6047</v>
          </cell>
        </row>
        <row r="10129">
          <cell r="A10129" t="str">
            <v>Residential</v>
          </cell>
          <cell r="B10129">
            <v>24</v>
          </cell>
          <cell r="C10129" t="str">
            <v>R</v>
          </cell>
          <cell r="D10129" t="str">
            <v>All</v>
          </cell>
          <cell r="E10129" t="str">
            <v>Usage: 10000&lt;Annual kwh&lt;20000</v>
          </cell>
          <cell r="F10129">
            <v>81.399500000000003</v>
          </cell>
          <cell r="G10129">
            <v>0.996147</v>
          </cell>
          <cell r="H10129">
            <v>1.0080960000000001</v>
          </cell>
          <cell r="I10129">
            <v>-8.1401699999999994E-2</v>
          </cell>
          <cell r="J10129">
            <v>-3.3308900000000002E-2</v>
          </cell>
          <cell r="K10129">
            <v>0</v>
          </cell>
          <cell r="L10129">
            <v>3.3308900000000002E-2</v>
          </cell>
          <cell r="M10129">
            <v>8.1401699999999994E-2</v>
          </cell>
          <cell r="N10129">
            <v>8.1401699999999994E-2</v>
          </cell>
          <cell r="O10129">
            <v>6047</v>
          </cell>
        </row>
        <row r="10130">
          <cell r="A10130" t="str">
            <v>Residential</v>
          </cell>
          <cell r="B10130">
            <v>1</v>
          </cell>
          <cell r="C10130" t="str">
            <v>R</v>
          </cell>
          <cell r="D10130" t="str">
            <v>All</v>
          </cell>
          <cell r="E10130" t="str">
            <v>Usage: 20000&lt;Annual kwh&lt;30000</v>
          </cell>
          <cell r="F10130">
            <v>76.888300000000001</v>
          </cell>
          <cell r="G10130">
            <v>0.75604870000000002</v>
          </cell>
          <cell r="H10130">
            <v>0.75946340000000001</v>
          </cell>
          <cell r="I10130">
            <v>-8.1215999999999997E-2</v>
          </cell>
          <cell r="J10130">
            <v>-3.3232900000000003E-2</v>
          </cell>
          <cell r="K10130">
            <v>0</v>
          </cell>
          <cell r="L10130">
            <v>3.3232900000000003E-2</v>
          </cell>
          <cell r="M10130">
            <v>8.1215999999999997E-2</v>
          </cell>
          <cell r="N10130">
            <v>8.1215999999999997E-2</v>
          </cell>
          <cell r="O10130">
            <v>6417</v>
          </cell>
        </row>
        <row r="10131">
          <cell r="A10131" t="str">
            <v>Residential</v>
          </cell>
          <cell r="B10131">
            <v>2</v>
          </cell>
          <cell r="C10131" t="str">
            <v>R</v>
          </cell>
          <cell r="D10131" t="str">
            <v>All</v>
          </cell>
          <cell r="E10131" t="str">
            <v>Usage: 20000&lt;Annual kwh&lt;30000</v>
          </cell>
          <cell r="F10131">
            <v>76.335899999999995</v>
          </cell>
          <cell r="G10131">
            <v>0.64023470000000005</v>
          </cell>
          <cell r="H10131">
            <v>0.58768719999999997</v>
          </cell>
          <cell r="I10131">
            <v>-8.0362900000000001E-2</v>
          </cell>
          <cell r="J10131">
            <v>-3.2883799999999998E-2</v>
          </cell>
          <cell r="K10131">
            <v>0</v>
          </cell>
          <cell r="L10131">
            <v>3.2883799999999998E-2</v>
          </cell>
          <cell r="M10131">
            <v>8.0362900000000001E-2</v>
          </cell>
          <cell r="N10131">
            <v>8.0362900000000001E-2</v>
          </cell>
          <cell r="O10131">
            <v>6417</v>
          </cell>
        </row>
        <row r="10132">
          <cell r="A10132" t="str">
            <v>Residential</v>
          </cell>
          <cell r="B10132">
            <v>3</v>
          </cell>
          <cell r="C10132" t="str">
            <v>R</v>
          </cell>
          <cell r="D10132" t="str">
            <v>All</v>
          </cell>
          <cell r="E10132" t="str">
            <v>Usage: 20000&lt;Annual kwh&lt;30000</v>
          </cell>
          <cell r="F10132">
            <v>73.454899999999995</v>
          </cell>
          <cell r="G10132">
            <v>0.57653799999999999</v>
          </cell>
          <cell r="H10132">
            <v>0.51023879999999999</v>
          </cell>
          <cell r="I10132">
            <v>-8.0121700000000004E-2</v>
          </cell>
          <cell r="J10132">
            <v>-3.2785099999999998E-2</v>
          </cell>
          <cell r="K10132">
            <v>0</v>
          </cell>
          <cell r="L10132">
            <v>3.2785099999999998E-2</v>
          </cell>
          <cell r="M10132">
            <v>8.0121700000000004E-2</v>
          </cell>
          <cell r="N10132">
            <v>8.0121700000000004E-2</v>
          </cell>
          <cell r="O10132">
            <v>6417</v>
          </cell>
        </row>
        <row r="10133">
          <cell r="A10133" t="str">
            <v>Residential</v>
          </cell>
          <cell r="B10133">
            <v>4</v>
          </cell>
          <cell r="C10133" t="str">
            <v>R</v>
          </cell>
          <cell r="D10133" t="str">
            <v>All</v>
          </cell>
          <cell r="E10133" t="str">
            <v>Usage: 20000&lt;Annual kwh&lt;30000</v>
          </cell>
          <cell r="F10133">
            <v>72.007300000000001</v>
          </cell>
          <cell r="G10133">
            <v>0.55937599999999998</v>
          </cell>
          <cell r="H10133">
            <v>0.49439050000000001</v>
          </cell>
          <cell r="I10133">
            <v>-7.9916899999999999E-2</v>
          </cell>
          <cell r="J10133">
            <v>-3.2701300000000003E-2</v>
          </cell>
          <cell r="K10133">
            <v>0</v>
          </cell>
          <cell r="L10133">
            <v>3.2701300000000003E-2</v>
          </cell>
          <cell r="M10133">
            <v>7.9916899999999999E-2</v>
          </cell>
          <cell r="N10133">
            <v>7.9916899999999999E-2</v>
          </cell>
          <cell r="O10133">
            <v>6417</v>
          </cell>
        </row>
        <row r="10134">
          <cell r="A10134" t="str">
            <v>Residential</v>
          </cell>
          <cell r="B10134">
            <v>5</v>
          </cell>
          <cell r="C10134" t="str">
            <v>R</v>
          </cell>
          <cell r="D10134" t="str">
            <v>All</v>
          </cell>
          <cell r="E10134" t="str">
            <v>Usage: 20000&lt;Annual kwh&lt;30000</v>
          </cell>
          <cell r="F10134">
            <v>70.459599999999995</v>
          </cell>
          <cell r="G10134">
            <v>0.54463200000000001</v>
          </cell>
          <cell r="H10134">
            <v>0.54672240000000005</v>
          </cell>
          <cell r="I10134">
            <v>-8.0033400000000005E-2</v>
          </cell>
          <cell r="J10134">
            <v>-3.2749E-2</v>
          </cell>
          <cell r="K10134">
            <v>0</v>
          </cell>
          <cell r="L10134">
            <v>3.2749E-2</v>
          </cell>
          <cell r="M10134">
            <v>8.0033400000000005E-2</v>
          </cell>
          <cell r="N10134">
            <v>8.0033400000000005E-2</v>
          </cell>
          <cell r="O10134">
            <v>6417</v>
          </cell>
        </row>
        <row r="10135">
          <cell r="A10135" t="str">
            <v>Residential</v>
          </cell>
          <cell r="B10135">
            <v>6</v>
          </cell>
          <cell r="C10135" t="str">
            <v>R</v>
          </cell>
          <cell r="D10135" t="str">
            <v>All</v>
          </cell>
          <cell r="E10135" t="str">
            <v>Usage: 20000&lt;Annual kwh&lt;30000</v>
          </cell>
          <cell r="F10135">
            <v>69.438100000000006</v>
          </cell>
          <cell r="G10135">
            <v>0.5695479</v>
          </cell>
          <cell r="H10135">
            <v>0.53029729999999997</v>
          </cell>
          <cell r="I10135">
            <v>-7.9965999999999995E-2</v>
          </cell>
          <cell r="J10135">
            <v>-3.2721399999999998E-2</v>
          </cell>
          <cell r="K10135">
            <v>0</v>
          </cell>
          <cell r="L10135">
            <v>3.2721399999999998E-2</v>
          </cell>
          <cell r="M10135">
            <v>7.9965999999999995E-2</v>
          </cell>
          <cell r="N10135">
            <v>7.9965999999999995E-2</v>
          </cell>
          <cell r="O10135">
            <v>6417</v>
          </cell>
        </row>
        <row r="10136">
          <cell r="A10136" t="str">
            <v>Residential</v>
          </cell>
          <cell r="B10136">
            <v>7</v>
          </cell>
          <cell r="C10136" t="str">
            <v>R</v>
          </cell>
          <cell r="D10136" t="str">
            <v>All</v>
          </cell>
          <cell r="E10136" t="str">
            <v>Usage: 20000&lt;Annual kwh&lt;30000</v>
          </cell>
          <cell r="F10136">
            <v>68.450199999999995</v>
          </cell>
          <cell r="G10136">
            <v>0.73829279999999997</v>
          </cell>
          <cell r="H10136">
            <v>0.71102200000000004</v>
          </cell>
          <cell r="I10136">
            <v>-8.0240500000000006E-2</v>
          </cell>
          <cell r="J10136">
            <v>-3.2833800000000003E-2</v>
          </cell>
          <cell r="K10136">
            <v>0</v>
          </cell>
          <cell r="L10136">
            <v>3.2833800000000003E-2</v>
          </cell>
          <cell r="M10136">
            <v>8.0240500000000006E-2</v>
          </cell>
          <cell r="N10136">
            <v>8.0240500000000006E-2</v>
          </cell>
          <cell r="O10136">
            <v>6417</v>
          </cell>
        </row>
        <row r="10137">
          <cell r="A10137" t="str">
            <v>Residential</v>
          </cell>
          <cell r="B10137">
            <v>8</v>
          </cell>
          <cell r="C10137" t="str">
            <v>R</v>
          </cell>
          <cell r="D10137" t="str">
            <v>All</v>
          </cell>
          <cell r="E10137" t="str">
            <v>Usage: 20000&lt;Annual kwh&lt;30000</v>
          </cell>
          <cell r="F10137">
            <v>69.009900000000002</v>
          </cell>
          <cell r="G10137">
            <v>0.79083879999999995</v>
          </cell>
          <cell r="H10137">
            <v>0.73049010000000003</v>
          </cell>
          <cell r="I10137">
            <v>-8.0718999999999999E-2</v>
          </cell>
          <cell r="J10137">
            <v>-3.3029599999999999E-2</v>
          </cell>
          <cell r="K10137">
            <v>0</v>
          </cell>
          <cell r="L10137">
            <v>3.3029599999999999E-2</v>
          </cell>
          <cell r="M10137">
            <v>8.0718999999999999E-2</v>
          </cell>
          <cell r="N10137">
            <v>8.0718999999999999E-2</v>
          </cell>
          <cell r="O10137">
            <v>6417</v>
          </cell>
        </row>
        <row r="10138">
          <cell r="A10138" t="str">
            <v>Residential</v>
          </cell>
          <cell r="B10138">
            <v>9</v>
          </cell>
          <cell r="C10138" t="str">
            <v>R</v>
          </cell>
          <cell r="D10138" t="str">
            <v>All</v>
          </cell>
          <cell r="E10138" t="str">
            <v>Usage: 20000&lt;Annual kwh&lt;30000</v>
          </cell>
          <cell r="F10138">
            <v>71.631500000000003</v>
          </cell>
          <cell r="G10138">
            <v>0.77431640000000002</v>
          </cell>
          <cell r="H10138">
            <v>0.7469614</v>
          </cell>
          <cell r="I10138">
            <v>-8.1079700000000005E-2</v>
          </cell>
          <cell r="J10138">
            <v>-3.3177199999999997E-2</v>
          </cell>
          <cell r="K10138">
            <v>0</v>
          </cell>
          <cell r="L10138">
            <v>3.3177199999999997E-2</v>
          </cell>
          <cell r="M10138">
            <v>8.1079700000000005E-2</v>
          </cell>
          <cell r="N10138">
            <v>8.1079700000000005E-2</v>
          </cell>
          <cell r="O10138">
            <v>6417</v>
          </cell>
        </row>
        <row r="10139">
          <cell r="A10139" t="str">
            <v>Residential</v>
          </cell>
          <cell r="B10139">
            <v>10</v>
          </cell>
          <cell r="C10139" t="str">
            <v>R</v>
          </cell>
          <cell r="D10139" t="str">
            <v>All</v>
          </cell>
          <cell r="E10139" t="str">
            <v>Usage: 20000&lt;Annual kwh&lt;30000</v>
          </cell>
          <cell r="F10139">
            <v>76.162499999999994</v>
          </cell>
          <cell r="G10139">
            <v>0.75886169999999997</v>
          </cell>
          <cell r="H10139">
            <v>0.79180200000000001</v>
          </cell>
          <cell r="I10139">
            <v>-8.1624600000000005E-2</v>
          </cell>
          <cell r="J10139">
            <v>-3.3400100000000002E-2</v>
          </cell>
          <cell r="K10139">
            <v>0</v>
          </cell>
          <cell r="L10139">
            <v>3.3400100000000002E-2</v>
          </cell>
          <cell r="M10139">
            <v>8.1624600000000005E-2</v>
          </cell>
          <cell r="N10139">
            <v>8.1624600000000005E-2</v>
          </cell>
          <cell r="O10139">
            <v>6417</v>
          </cell>
        </row>
        <row r="10140">
          <cell r="A10140" t="str">
            <v>Residential</v>
          </cell>
          <cell r="B10140">
            <v>11</v>
          </cell>
          <cell r="C10140" t="str">
            <v>R</v>
          </cell>
          <cell r="D10140" t="str">
            <v>All</v>
          </cell>
          <cell r="E10140" t="str">
            <v>Usage: 20000&lt;Annual kwh&lt;30000</v>
          </cell>
          <cell r="F10140">
            <v>81.569699999999997</v>
          </cell>
          <cell r="G10140">
            <v>0.81175240000000004</v>
          </cell>
          <cell r="H10140">
            <v>0.72072579999999997</v>
          </cell>
          <cell r="I10140">
            <v>-8.1739000000000006E-2</v>
          </cell>
          <cell r="J10140">
            <v>-3.3446999999999998E-2</v>
          </cell>
          <cell r="K10140">
            <v>0</v>
          </cell>
          <cell r="L10140">
            <v>3.3446999999999998E-2</v>
          </cell>
          <cell r="M10140">
            <v>8.1739000000000006E-2</v>
          </cell>
          <cell r="N10140">
            <v>8.1739000000000006E-2</v>
          </cell>
          <cell r="O10140">
            <v>6417</v>
          </cell>
        </row>
        <row r="10141">
          <cell r="A10141" t="str">
            <v>Residential</v>
          </cell>
          <cell r="B10141">
            <v>12</v>
          </cell>
          <cell r="C10141" t="str">
            <v>R</v>
          </cell>
          <cell r="D10141" t="str">
            <v>All</v>
          </cell>
          <cell r="E10141" t="str">
            <v>Usage: 20000&lt;Annual kwh&lt;30000</v>
          </cell>
          <cell r="F10141">
            <v>86.022000000000006</v>
          </cell>
          <cell r="G10141">
            <v>0.87257709999999999</v>
          </cell>
          <cell r="H10141">
            <v>0.86605880000000002</v>
          </cell>
          <cell r="I10141">
            <v>-8.2252199999999998E-2</v>
          </cell>
          <cell r="J10141">
            <v>-3.3656899999999997E-2</v>
          </cell>
          <cell r="K10141">
            <v>0</v>
          </cell>
          <cell r="L10141">
            <v>3.3656899999999997E-2</v>
          </cell>
          <cell r="M10141">
            <v>8.2252199999999998E-2</v>
          </cell>
          <cell r="N10141">
            <v>8.2252199999999998E-2</v>
          </cell>
          <cell r="O10141">
            <v>6417</v>
          </cell>
        </row>
        <row r="10142">
          <cell r="A10142" t="str">
            <v>Residential</v>
          </cell>
          <cell r="B10142">
            <v>13</v>
          </cell>
          <cell r="C10142" t="str">
            <v>R</v>
          </cell>
          <cell r="D10142" t="str">
            <v>All</v>
          </cell>
          <cell r="E10142" t="str">
            <v>Usage: 20000&lt;Annual kwh&lt;30000</v>
          </cell>
          <cell r="F10142">
            <v>89.500500000000002</v>
          </cell>
          <cell r="G10142">
            <v>1.05786</v>
          </cell>
          <cell r="H10142">
            <v>1.0511459999999999</v>
          </cell>
          <cell r="I10142">
            <v>-8.5543400000000006E-2</v>
          </cell>
          <cell r="J10142">
            <v>-3.5003699999999999E-2</v>
          </cell>
          <cell r="K10142">
            <v>0</v>
          </cell>
          <cell r="L10142">
            <v>3.5003699999999999E-2</v>
          </cell>
          <cell r="M10142">
            <v>8.5543400000000006E-2</v>
          </cell>
          <cell r="N10142">
            <v>8.5543400000000006E-2</v>
          </cell>
          <cell r="O10142">
            <v>6417</v>
          </cell>
        </row>
        <row r="10143">
          <cell r="A10143" t="str">
            <v>Residential</v>
          </cell>
          <cell r="B10143">
            <v>14</v>
          </cell>
          <cell r="C10143" t="str">
            <v>R</v>
          </cell>
          <cell r="D10143" t="str">
            <v>All</v>
          </cell>
          <cell r="E10143" t="str">
            <v>Usage: 20000&lt;Annual kwh&lt;30000</v>
          </cell>
          <cell r="F10143">
            <v>92.497900000000001</v>
          </cell>
          <cell r="G10143">
            <v>1.3688359999999999</v>
          </cell>
          <cell r="H10143">
            <v>1.4544820000000001</v>
          </cell>
          <cell r="I10143">
            <v>-9.6856499999999998E-2</v>
          </cell>
          <cell r="J10143">
            <v>-3.9632899999999999E-2</v>
          </cell>
          <cell r="K10143">
            <v>0</v>
          </cell>
          <cell r="L10143">
            <v>3.9632899999999999E-2</v>
          </cell>
          <cell r="M10143">
            <v>9.6856499999999998E-2</v>
          </cell>
          <cell r="N10143">
            <v>9.6856499999999998E-2</v>
          </cell>
          <cell r="O10143">
            <v>6417</v>
          </cell>
        </row>
        <row r="10144">
          <cell r="A10144" t="str">
            <v>Residential</v>
          </cell>
          <cell r="B10144">
            <v>15</v>
          </cell>
          <cell r="C10144" t="str">
            <v>R</v>
          </cell>
          <cell r="D10144" t="str">
            <v>All</v>
          </cell>
          <cell r="E10144" t="str">
            <v>Usage: 20000&lt;Annual kwh&lt;30000</v>
          </cell>
          <cell r="F10144">
            <v>94.990600000000001</v>
          </cell>
          <cell r="G10144">
            <v>1.660406</v>
          </cell>
          <cell r="H10144">
            <v>1.67902</v>
          </cell>
          <cell r="I10144">
            <v>-0.1166973</v>
          </cell>
          <cell r="J10144">
            <v>-4.7751599999999998E-2</v>
          </cell>
          <cell r="K10144">
            <v>0</v>
          </cell>
          <cell r="L10144">
            <v>4.7751599999999998E-2</v>
          </cell>
          <cell r="M10144">
            <v>0.1166973</v>
          </cell>
          <cell r="N10144">
            <v>0.1166973</v>
          </cell>
          <cell r="O10144">
            <v>6417</v>
          </cell>
        </row>
        <row r="10145">
          <cell r="A10145" t="str">
            <v>Residential</v>
          </cell>
          <cell r="B10145">
            <v>16</v>
          </cell>
          <cell r="C10145" t="str">
            <v>R</v>
          </cell>
          <cell r="D10145" t="str">
            <v>All</v>
          </cell>
          <cell r="E10145" t="str">
            <v>Usage: 20000&lt;Annual kwh&lt;30000</v>
          </cell>
          <cell r="F10145">
            <v>97.416600000000003</v>
          </cell>
          <cell r="G10145">
            <v>2.0453540000000001</v>
          </cell>
          <cell r="H10145">
            <v>1.730612</v>
          </cell>
          <cell r="I10145">
            <v>-0.13117470000000001</v>
          </cell>
          <cell r="J10145">
            <v>-5.3675599999999997E-2</v>
          </cell>
          <cell r="K10145">
            <v>0</v>
          </cell>
          <cell r="L10145">
            <v>5.3675599999999997E-2</v>
          </cell>
          <cell r="M10145">
            <v>0.13117470000000001</v>
          </cell>
          <cell r="N10145">
            <v>0.13117470000000001</v>
          </cell>
          <cell r="O10145">
            <v>6417</v>
          </cell>
        </row>
        <row r="10146">
          <cell r="A10146" t="str">
            <v>Residential</v>
          </cell>
          <cell r="B10146">
            <v>17</v>
          </cell>
          <cell r="C10146" t="str">
            <v>R</v>
          </cell>
          <cell r="D10146" t="str">
            <v>All</v>
          </cell>
          <cell r="E10146" t="str">
            <v>Usage: 20000&lt;Annual kwh&lt;30000</v>
          </cell>
          <cell r="F10146">
            <v>98.842699999999994</v>
          </cell>
          <cell r="G10146">
            <v>2.3951410000000002</v>
          </cell>
          <cell r="H10146">
            <v>1.9973160000000001</v>
          </cell>
          <cell r="I10146">
            <v>-0.1217855</v>
          </cell>
          <cell r="J10146">
            <v>-4.9833599999999999E-2</v>
          </cell>
          <cell r="K10146">
            <v>0</v>
          </cell>
          <cell r="L10146">
            <v>4.9833599999999999E-2</v>
          </cell>
          <cell r="M10146">
            <v>0.1217855</v>
          </cell>
          <cell r="N10146">
            <v>0.1217855</v>
          </cell>
          <cell r="O10146">
            <v>6417</v>
          </cell>
        </row>
        <row r="10147">
          <cell r="A10147" t="str">
            <v>Residential</v>
          </cell>
          <cell r="B10147">
            <v>18</v>
          </cell>
          <cell r="C10147" t="str">
            <v>R</v>
          </cell>
          <cell r="D10147" t="str">
            <v>All</v>
          </cell>
          <cell r="E10147" t="str">
            <v>Usage: 20000&lt;Annual kwh&lt;30000</v>
          </cell>
          <cell r="F10147">
            <v>98.859499999999997</v>
          </cell>
          <cell r="G10147">
            <v>2.5200819999999999</v>
          </cell>
          <cell r="H10147">
            <v>2.0506850000000001</v>
          </cell>
          <cell r="I10147">
            <v>-0.1058735</v>
          </cell>
          <cell r="J10147">
            <v>-4.3322600000000003E-2</v>
          </cell>
          <cell r="K10147">
            <v>0</v>
          </cell>
          <cell r="L10147">
            <v>4.3322600000000003E-2</v>
          </cell>
          <cell r="M10147">
            <v>0.1058735</v>
          </cell>
          <cell r="N10147">
            <v>0.1058735</v>
          </cell>
          <cell r="O10147">
            <v>6417</v>
          </cell>
        </row>
        <row r="10148">
          <cell r="A10148" t="str">
            <v>Residential</v>
          </cell>
          <cell r="B10148">
            <v>19</v>
          </cell>
          <cell r="C10148" t="str">
            <v>R</v>
          </cell>
          <cell r="D10148" t="str">
            <v>All</v>
          </cell>
          <cell r="E10148" t="str">
            <v>Usage: 20000&lt;Annual kwh&lt;30000</v>
          </cell>
          <cell r="F10148">
            <v>96.395200000000003</v>
          </cell>
          <cell r="G10148">
            <v>2.473951</v>
          </cell>
          <cell r="H10148">
            <v>2.1572010000000001</v>
          </cell>
          <cell r="I10148">
            <v>-0.1171917</v>
          </cell>
          <cell r="J10148">
            <v>-4.7953900000000001E-2</v>
          </cell>
          <cell r="K10148">
            <v>0</v>
          </cell>
          <cell r="L10148">
            <v>4.7953900000000001E-2</v>
          </cell>
          <cell r="M10148">
            <v>0.1171917</v>
          </cell>
          <cell r="N10148">
            <v>0.1171917</v>
          </cell>
          <cell r="O10148">
            <v>6417</v>
          </cell>
        </row>
        <row r="10149">
          <cell r="A10149" t="str">
            <v>Residential</v>
          </cell>
          <cell r="B10149">
            <v>20</v>
          </cell>
          <cell r="C10149" t="str">
            <v>R</v>
          </cell>
          <cell r="D10149" t="str">
            <v>All</v>
          </cell>
          <cell r="E10149" t="str">
            <v>Usage: 20000&lt;Annual kwh&lt;30000</v>
          </cell>
          <cell r="F10149">
            <v>94.352199999999996</v>
          </cell>
          <cell r="G10149">
            <v>2.3011729999999999</v>
          </cell>
          <cell r="H10149">
            <v>2.5887129999999998</v>
          </cell>
          <cell r="I10149">
            <v>-0.1045029</v>
          </cell>
          <cell r="J10149">
            <v>-4.27617E-2</v>
          </cell>
          <cell r="K10149">
            <v>0</v>
          </cell>
          <cell r="L10149">
            <v>4.27617E-2</v>
          </cell>
          <cell r="M10149">
            <v>0.1045029</v>
          </cell>
          <cell r="N10149">
            <v>0.1045029</v>
          </cell>
          <cell r="O10149">
            <v>6417</v>
          </cell>
        </row>
        <row r="10150">
          <cell r="A10150" t="str">
            <v>Residential</v>
          </cell>
          <cell r="B10150">
            <v>21</v>
          </cell>
          <cell r="C10150" t="str">
            <v>R</v>
          </cell>
          <cell r="D10150" t="str">
            <v>All</v>
          </cell>
          <cell r="E10150" t="str">
            <v>Usage: 20000&lt;Annual kwh&lt;30000</v>
          </cell>
          <cell r="F10150">
            <v>90.3904</v>
          </cell>
          <cell r="G10150">
            <v>2.0921090000000002</v>
          </cell>
          <cell r="H10150">
            <v>2.3665889999999998</v>
          </cell>
          <cell r="I10150">
            <v>-9.1970999999999997E-2</v>
          </cell>
          <cell r="J10150">
            <v>-3.7633800000000002E-2</v>
          </cell>
          <cell r="K10150">
            <v>0</v>
          </cell>
          <cell r="L10150">
            <v>3.7633800000000002E-2</v>
          </cell>
          <cell r="M10150">
            <v>9.1970999999999997E-2</v>
          </cell>
          <cell r="N10150">
            <v>9.1970999999999997E-2</v>
          </cell>
          <cell r="O10150">
            <v>6417</v>
          </cell>
        </row>
        <row r="10151">
          <cell r="A10151" t="str">
            <v>Residential</v>
          </cell>
          <cell r="B10151">
            <v>22</v>
          </cell>
          <cell r="C10151" t="str">
            <v>R</v>
          </cell>
          <cell r="D10151" t="str">
            <v>All</v>
          </cell>
          <cell r="E10151" t="str">
            <v>Usage: 20000&lt;Annual kwh&lt;30000</v>
          </cell>
          <cell r="F10151">
            <v>87.3904</v>
          </cell>
          <cell r="G10151">
            <v>1.8135410000000001</v>
          </cell>
          <cell r="H10151">
            <v>1.987795</v>
          </cell>
          <cell r="I10151">
            <v>-8.5133299999999995E-2</v>
          </cell>
          <cell r="J10151">
            <v>-3.4835900000000003E-2</v>
          </cell>
          <cell r="K10151">
            <v>0</v>
          </cell>
          <cell r="L10151">
            <v>3.4835900000000003E-2</v>
          </cell>
          <cell r="M10151">
            <v>8.5133299999999995E-2</v>
          </cell>
          <cell r="N10151">
            <v>8.5133299999999995E-2</v>
          </cell>
          <cell r="O10151">
            <v>6417</v>
          </cell>
        </row>
        <row r="10152">
          <cell r="A10152" t="str">
            <v>Residential</v>
          </cell>
          <cell r="B10152">
            <v>23</v>
          </cell>
          <cell r="C10152" t="str">
            <v>R</v>
          </cell>
          <cell r="D10152" t="str">
            <v>All</v>
          </cell>
          <cell r="E10152" t="str">
            <v>Usage: 20000&lt;Annual kwh&lt;30000</v>
          </cell>
          <cell r="F10152">
            <v>84.381</v>
          </cell>
          <cell r="G10152">
            <v>1.381499</v>
          </cell>
          <cell r="H10152">
            <v>1.390612</v>
          </cell>
          <cell r="I10152">
            <v>-8.3905499999999994E-2</v>
          </cell>
          <cell r="J10152">
            <v>-3.4333500000000003E-2</v>
          </cell>
          <cell r="K10152">
            <v>0</v>
          </cell>
          <cell r="L10152">
            <v>3.4333500000000003E-2</v>
          </cell>
          <cell r="M10152">
            <v>8.3905499999999994E-2</v>
          </cell>
          <cell r="N10152">
            <v>8.3905499999999994E-2</v>
          </cell>
          <cell r="O10152">
            <v>6417</v>
          </cell>
        </row>
        <row r="10153">
          <cell r="A10153" t="str">
            <v>Residential</v>
          </cell>
          <cell r="B10153">
            <v>24</v>
          </cell>
          <cell r="C10153" t="str">
            <v>R</v>
          </cell>
          <cell r="D10153" t="str">
            <v>All</v>
          </cell>
          <cell r="E10153" t="str">
            <v>Usage: 20000&lt;Annual kwh&lt;30000</v>
          </cell>
          <cell r="F10153">
            <v>81.8857</v>
          </cell>
          <cell r="G10153">
            <v>1.035871</v>
          </cell>
          <cell r="H10153">
            <v>1.1871449999999999</v>
          </cell>
          <cell r="I10153">
            <v>-8.2986500000000005E-2</v>
          </cell>
          <cell r="J10153">
            <v>-3.3957399999999999E-2</v>
          </cell>
          <cell r="K10153">
            <v>0</v>
          </cell>
          <cell r="L10153">
            <v>3.3957399999999999E-2</v>
          </cell>
          <cell r="M10153">
            <v>8.2986500000000005E-2</v>
          </cell>
          <cell r="N10153">
            <v>8.2986500000000005E-2</v>
          </cell>
          <cell r="O10153">
            <v>6417</v>
          </cell>
        </row>
        <row r="10154">
          <cell r="A10154" t="str">
            <v>Residential</v>
          </cell>
          <cell r="B10154">
            <v>1</v>
          </cell>
          <cell r="C10154" t="str">
            <v>R</v>
          </cell>
          <cell r="D10154" t="str">
            <v>All</v>
          </cell>
          <cell r="E10154" t="str">
            <v>Usage: 30000&lt;Annual kwh&lt;40000</v>
          </cell>
          <cell r="F10154">
            <v>76.958699999999993</v>
          </cell>
          <cell r="G10154">
            <v>1.002256</v>
          </cell>
          <cell r="H10154">
            <v>0.97038040000000003</v>
          </cell>
          <cell r="I10154">
            <v>-0.10449319999999999</v>
          </cell>
          <cell r="J10154">
            <v>-4.2757799999999999E-2</v>
          </cell>
          <cell r="K10154">
            <v>0</v>
          </cell>
          <cell r="L10154">
            <v>4.2757799999999999E-2</v>
          </cell>
          <cell r="M10154">
            <v>0.10449319999999999</v>
          </cell>
          <cell r="N10154">
            <v>0.10449319999999999</v>
          </cell>
          <cell r="O10154">
            <v>5019</v>
          </cell>
        </row>
        <row r="10155">
          <cell r="A10155" t="str">
            <v>Residential</v>
          </cell>
          <cell r="B10155">
            <v>2</v>
          </cell>
          <cell r="C10155" t="str">
            <v>R</v>
          </cell>
          <cell r="D10155" t="str">
            <v>All</v>
          </cell>
          <cell r="E10155" t="str">
            <v>Usage: 30000&lt;Annual kwh&lt;40000</v>
          </cell>
          <cell r="F10155">
            <v>76.431100000000001</v>
          </cell>
          <cell r="G10155">
            <v>0.92072639999999994</v>
          </cell>
          <cell r="H10155">
            <v>0.88425949999999998</v>
          </cell>
          <cell r="I10155">
            <v>-0.1048905</v>
          </cell>
          <cell r="J10155">
            <v>-4.2920300000000002E-2</v>
          </cell>
          <cell r="K10155">
            <v>0</v>
          </cell>
          <cell r="L10155">
            <v>4.2920300000000002E-2</v>
          </cell>
          <cell r="M10155">
            <v>0.1048905</v>
          </cell>
          <cell r="N10155">
            <v>0.1048905</v>
          </cell>
          <cell r="O10155">
            <v>5019</v>
          </cell>
        </row>
        <row r="10156">
          <cell r="A10156" t="str">
            <v>Residential</v>
          </cell>
          <cell r="B10156">
            <v>3</v>
          </cell>
          <cell r="C10156" t="str">
            <v>R</v>
          </cell>
          <cell r="D10156" t="str">
            <v>All</v>
          </cell>
          <cell r="E10156" t="str">
            <v>Usage: 30000&lt;Annual kwh&lt;40000</v>
          </cell>
          <cell r="F10156">
            <v>73.486199999999997</v>
          </cell>
          <cell r="G10156">
            <v>0.81850829999999997</v>
          </cell>
          <cell r="H10156">
            <v>0.81818489999999999</v>
          </cell>
          <cell r="I10156">
            <v>-0.1039186</v>
          </cell>
          <cell r="J10156">
            <v>-4.2522600000000001E-2</v>
          </cell>
          <cell r="K10156">
            <v>0</v>
          </cell>
          <cell r="L10156">
            <v>4.2522600000000001E-2</v>
          </cell>
          <cell r="M10156">
            <v>0.1039186</v>
          </cell>
          <cell r="N10156">
            <v>0.1039186</v>
          </cell>
          <cell r="O10156">
            <v>5019</v>
          </cell>
        </row>
        <row r="10157">
          <cell r="A10157" t="str">
            <v>Residential</v>
          </cell>
          <cell r="B10157">
            <v>4</v>
          </cell>
          <cell r="C10157" t="str">
            <v>R</v>
          </cell>
          <cell r="D10157" t="str">
            <v>All</v>
          </cell>
          <cell r="E10157" t="str">
            <v>Usage: 30000&lt;Annual kwh&lt;40000</v>
          </cell>
          <cell r="F10157">
            <v>72.013800000000003</v>
          </cell>
          <cell r="G10157">
            <v>0.78252259999999996</v>
          </cell>
          <cell r="H10157">
            <v>0.76222409999999996</v>
          </cell>
          <cell r="I10157">
            <v>-0.10295849999999999</v>
          </cell>
          <cell r="J10157">
            <v>-4.2129800000000002E-2</v>
          </cell>
          <cell r="K10157">
            <v>0</v>
          </cell>
          <cell r="L10157">
            <v>4.2129800000000002E-2</v>
          </cell>
          <cell r="M10157">
            <v>0.10295849999999999</v>
          </cell>
          <cell r="N10157">
            <v>0.10295849999999999</v>
          </cell>
          <cell r="O10157">
            <v>5019</v>
          </cell>
        </row>
        <row r="10158">
          <cell r="A10158" t="str">
            <v>Residential</v>
          </cell>
          <cell r="B10158">
            <v>5</v>
          </cell>
          <cell r="C10158" t="str">
            <v>R</v>
          </cell>
          <cell r="D10158" t="str">
            <v>All</v>
          </cell>
          <cell r="E10158" t="str">
            <v>Usage: 30000&lt;Annual kwh&lt;40000</v>
          </cell>
          <cell r="F10158">
            <v>70.486199999999997</v>
          </cell>
          <cell r="G10158">
            <v>0.73786189999999996</v>
          </cell>
          <cell r="H10158">
            <v>0.73227699999999996</v>
          </cell>
          <cell r="I10158">
            <v>-0.1034032</v>
          </cell>
          <cell r="J10158">
            <v>-4.2311700000000001E-2</v>
          </cell>
          <cell r="K10158">
            <v>0</v>
          </cell>
          <cell r="L10158">
            <v>4.2311700000000001E-2</v>
          </cell>
          <cell r="M10158">
            <v>0.1034032</v>
          </cell>
          <cell r="N10158">
            <v>0.1034032</v>
          </cell>
          <cell r="O10158">
            <v>5019</v>
          </cell>
        </row>
        <row r="10159">
          <cell r="A10159" t="str">
            <v>Residential</v>
          </cell>
          <cell r="B10159">
            <v>6</v>
          </cell>
          <cell r="C10159" t="str">
            <v>R</v>
          </cell>
          <cell r="D10159" t="str">
            <v>All</v>
          </cell>
          <cell r="E10159" t="str">
            <v>Usage: 30000&lt;Annual kwh&lt;40000</v>
          </cell>
          <cell r="F10159">
            <v>69.472499999999997</v>
          </cell>
          <cell r="G10159">
            <v>0.80138779999999998</v>
          </cell>
          <cell r="H10159">
            <v>0.81812470000000004</v>
          </cell>
          <cell r="I10159">
            <v>-0.10341939999999999</v>
          </cell>
          <cell r="J10159">
            <v>-4.2318399999999999E-2</v>
          </cell>
          <cell r="K10159">
            <v>0</v>
          </cell>
          <cell r="L10159">
            <v>4.2318399999999999E-2</v>
          </cell>
          <cell r="M10159">
            <v>0.10341939999999999</v>
          </cell>
          <cell r="N10159">
            <v>0.10341939999999999</v>
          </cell>
          <cell r="O10159">
            <v>5019</v>
          </cell>
        </row>
        <row r="10160">
          <cell r="A10160" t="str">
            <v>Residential</v>
          </cell>
          <cell r="B10160">
            <v>7</v>
          </cell>
          <cell r="C10160" t="str">
            <v>R</v>
          </cell>
          <cell r="D10160" t="str">
            <v>All</v>
          </cell>
          <cell r="E10160" t="str">
            <v>Usage: 30000&lt;Annual kwh&lt;40000</v>
          </cell>
          <cell r="F10160">
            <v>68.486199999999997</v>
          </cell>
          <cell r="G10160">
            <v>1.003268</v>
          </cell>
          <cell r="H10160">
            <v>1.0389250000000001</v>
          </cell>
          <cell r="I10160">
            <v>-0.1039236</v>
          </cell>
          <cell r="J10160">
            <v>-4.2524699999999999E-2</v>
          </cell>
          <cell r="K10160">
            <v>0</v>
          </cell>
          <cell r="L10160">
            <v>4.2524699999999999E-2</v>
          </cell>
          <cell r="M10160">
            <v>0.1039236</v>
          </cell>
          <cell r="N10160">
            <v>0.1039236</v>
          </cell>
          <cell r="O10160">
            <v>5019</v>
          </cell>
        </row>
        <row r="10161">
          <cell r="A10161" t="str">
            <v>Residential</v>
          </cell>
          <cell r="B10161">
            <v>8</v>
          </cell>
          <cell r="C10161" t="str">
            <v>R</v>
          </cell>
          <cell r="D10161" t="str">
            <v>All</v>
          </cell>
          <cell r="E10161" t="str">
            <v>Usage: 30000&lt;Annual kwh&lt;40000</v>
          </cell>
          <cell r="F10161">
            <v>69.027500000000003</v>
          </cell>
          <cell r="G10161">
            <v>1.054943</v>
          </cell>
          <cell r="H10161">
            <v>1.126663</v>
          </cell>
          <cell r="I10161">
            <v>-0.1042918</v>
          </cell>
          <cell r="J10161">
            <v>-4.2675400000000002E-2</v>
          </cell>
          <cell r="K10161">
            <v>0</v>
          </cell>
          <cell r="L10161">
            <v>4.2675400000000002E-2</v>
          </cell>
          <cell r="M10161">
            <v>0.1042918</v>
          </cell>
          <cell r="N10161">
            <v>0.1042918</v>
          </cell>
          <cell r="O10161">
            <v>5019</v>
          </cell>
        </row>
        <row r="10162">
          <cell r="A10162" t="str">
            <v>Residential</v>
          </cell>
          <cell r="B10162">
            <v>9</v>
          </cell>
          <cell r="C10162" t="str">
            <v>R</v>
          </cell>
          <cell r="D10162" t="str">
            <v>All</v>
          </cell>
          <cell r="E10162" t="str">
            <v>Usage: 30000&lt;Annual kwh&lt;40000</v>
          </cell>
          <cell r="F10162">
            <v>71.596400000000003</v>
          </cell>
          <cell r="G10162">
            <v>1.0000389999999999</v>
          </cell>
          <cell r="H10162">
            <v>1.0494509999999999</v>
          </cell>
          <cell r="I10162">
            <v>-0.104869</v>
          </cell>
          <cell r="J10162">
            <v>-4.2911499999999998E-2</v>
          </cell>
          <cell r="K10162">
            <v>0</v>
          </cell>
          <cell r="L10162">
            <v>4.2911499999999998E-2</v>
          </cell>
          <cell r="M10162">
            <v>0.104869</v>
          </cell>
          <cell r="N10162">
            <v>0.104869</v>
          </cell>
          <cell r="O10162">
            <v>5019</v>
          </cell>
        </row>
        <row r="10163">
          <cell r="A10163" t="str">
            <v>Residential</v>
          </cell>
          <cell r="B10163">
            <v>10</v>
          </cell>
          <cell r="C10163" t="str">
            <v>R</v>
          </cell>
          <cell r="D10163" t="str">
            <v>All</v>
          </cell>
          <cell r="E10163" t="str">
            <v>Usage: 30000&lt;Annual kwh&lt;40000</v>
          </cell>
          <cell r="F10163">
            <v>76.110200000000006</v>
          </cell>
          <cell r="G10163">
            <v>1.003347</v>
          </cell>
          <cell r="H10163">
            <v>0.97032589999999996</v>
          </cell>
          <cell r="I10163">
            <v>-0.104259</v>
          </cell>
          <cell r="J10163">
            <v>-4.2661900000000003E-2</v>
          </cell>
          <cell r="K10163">
            <v>0</v>
          </cell>
          <cell r="L10163">
            <v>4.2661900000000003E-2</v>
          </cell>
          <cell r="M10163">
            <v>0.104259</v>
          </cell>
          <cell r="N10163">
            <v>0.104259</v>
          </cell>
          <cell r="O10163">
            <v>5019</v>
          </cell>
        </row>
        <row r="10164">
          <cell r="A10164" t="str">
            <v>Residential</v>
          </cell>
          <cell r="B10164">
            <v>11</v>
          </cell>
          <cell r="C10164" t="str">
            <v>R</v>
          </cell>
          <cell r="D10164" t="str">
            <v>All</v>
          </cell>
          <cell r="E10164" t="str">
            <v>Usage: 30000&lt;Annual kwh&lt;40000</v>
          </cell>
          <cell r="F10164">
            <v>81.568899999999999</v>
          </cell>
          <cell r="G10164">
            <v>1.0777760000000001</v>
          </cell>
          <cell r="H10164">
            <v>1.002434</v>
          </cell>
          <cell r="I10164">
            <v>-0.1058583</v>
          </cell>
          <cell r="J10164">
            <v>-4.3316300000000002E-2</v>
          </cell>
          <cell r="K10164">
            <v>0</v>
          </cell>
          <cell r="L10164">
            <v>4.3316300000000002E-2</v>
          </cell>
          <cell r="M10164">
            <v>0.1058583</v>
          </cell>
          <cell r="N10164">
            <v>0.1058583</v>
          </cell>
          <cell r="O10164">
            <v>5019</v>
          </cell>
        </row>
        <row r="10165">
          <cell r="A10165" t="str">
            <v>Residential</v>
          </cell>
          <cell r="B10165">
            <v>12</v>
          </cell>
          <cell r="C10165" t="str">
            <v>R</v>
          </cell>
          <cell r="D10165" t="str">
            <v>All</v>
          </cell>
          <cell r="E10165" t="str">
            <v>Usage: 30000&lt;Annual kwh&lt;40000</v>
          </cell>
          <cell r="F10165">
            <v>86.041300000000007</v>
          </cell>
          <cell r="G10165">
            <v>1.24115</v>
          </cell>
          <cell r="H10165">
            <v>1.1996180000000001</v>
          </cell>
          <cell r="I10165">
            <v>-0.1074044</v>
          </cell>
          <cell r="J10165">
            <v>-4.3949000000000002E-2</v>
          </cell>
          <cell r="K10165">
            <v>0</v>
          </cell>
          <cell r="L10165">
            <v>4.3949000000000002E-2</v>
          </cell>
          <cell r="M10165">
            <v>0.1074044</v>
          </cell>
          <cell r="N10165">
            <v>0.1074044</v>
          </cell>
          <cell r="O10165">
            <v>5019</v>
          </cell>
        </row>
        <row r="10166">
          <cell r="A10166" t="str">
            <v>Residential</v>
          </cell>
          <cell r="B10166">
            <v>13</v>
          </cell>
          <cell r="C10166" t="str">
            <v>R</v>
          </cell>
          <cell r="D10166" t="str">
            <v>All</v>
          </cell>
          <cell r="E10166" t="str">
            <v>Usage: 30000&lt;Annual kwh&lt;40000</v>
          </cell>
          <cell r="F10166">
            <v>89.527500000000003</v>
          </cell>
          <cell r="G10166">
            <v>1.5079359999999999</v>
          </cell>
          <cell r="H10166">
            <v>1.5483819999999999</v>
          </cell>
          <cell r="I10166">
            <v>-0.10706690000000001</v>
          </cell>
          <cell r="J10166">
            <v>-4.38109E-2</v>
          </cell>
          <cell r="K10166">
            <v>0</v>
          </cell>
          <cell r="L10166">
            <v>4.38109E-2</v>
          </cell>
          <cell r="M10166">
            <v>0.10706690000000001</v>
          </cell>
          <cell r="N10166">
            <v>0.10706690000000001</v>
          </cell>
          <cell r="O10166">
            <v>5019</v>
          </cell>
        </row>
        <row r="10167">
          <cell r="A10167" t="str">
            <v>Residential</v>
          </cell>
          <cell r="B10167">
            <v>14</v>
          </cell>
          <cell r="C10167" t="str">
            <v>R</v>
          </cell>
          <cell r="D10167" t="str">
            <v>All</v>
          </cell>
          <cell r="E10167" t="str">
            <v>Usage: 30000&lt;Annual kwh&lt;40000</v>
          </cell>
          <cell r="F10167">
            <v>92.513800000000003</v>
          </cell>
          <cell r="G10167">
            <v>1.8328329999999999</v>
          </cell>
          <cell r="H10167">
            <v>1.93798</v>
          </cell>
          <cell r="I10167">
            <v>-0.1101895</v>
          </cell>
          <cell r="J10167">
            <v>-4.5088700000000002E-2</v>
          </cell>
          <cell r="K10167">
            <v>0</v>
          </cell>
          <cell r="L10167">
            <v>4.5088700000000002E-2</v>
          </cell>
          <cell r="M10167">
            <v>0.1101895</v>
          </cell>
          <cell r="N10167">
            <v>0.1101895</v>
          </cell>
          <cell r="O10167">
            <v>5019</v>
          </cell>
        </row>
        <row r="10168">
          <cell r="A10168" t="str">
            <v>Residential</v>
          </cell>
          <cell r="B10168">
            <v>15</v>
          </cell>
          <cell r="C10168" t="str">
            <v>R</v>
          </cell>
          <cell r="D10168" t="str">
            <v>All</v>
          </cell>
          <cell r="E10168" t="str">
            <v>Usage: 30000&lt;Annual kwh&lt;40000</v>
          </cell>
          <cell r="F10168">
            <v>95</v>
          </cell>
          <cell r="G10168">
            <v>2.25773</v>
          </cell>
          <cell r="H10168">
            <v>2.229012</v>
          </cell>
          <cell r="I10168">
            <v>-0.11412360000000001</v>
          </cell>
          <cell r="J10168">
            <v>-4.6698400000000001E-2</v>
          </cell>
          <cell r="K10168">
            <v>0</v>
          </cell>
          <cell r="L10168">
            <v>4.6698400000000001E-2</v>
          </cell>
          <cell r="M10168">
            <v>0.11412360000000001</v>
          </cell>
          <cell r="N10168">
            <v>0.11412360000000001</v>
          </cell>
          <cell r="O10168">
            <v>5019</v>
          </cell>
        </row>
        <row r="10169">
          <cell r="A10169" t="str">
            <v>Residential</v>
          </cell>
          <cell r="B10169">
            <v>16</v>
          </cell>
          <cell r="C10169" t="str">
            <v>R</v>
          </cell>
          <cell r="D10169" t="str">
            <v>All</v>
          </cell>
          <cell r="E10169" t="str">
            <v>Usage: 30000&lt;Annual kwh&lt;40000</v>
          </cell>
          <cell r="F10169">
            <v>97.458699999999993</v>
          </cell>
          <cell r="G10169">
            <v>2.5856979999999998</v>
          </cell>
          <cell r="H10169">
            <v>2.5493950000000001</v>
          </cell>
          <cell r="I10169">
            <v>-0.1084869</v>
          </cell>
          <cell r="J10169">
            <v>-4.4391899999999998E-2</v>
          </cell>
          <cell r="K10169">
            <v>0</v>
          </cell>
          <cell r="L10169">
            <v>4.4391899999999998E-2</v>
          </cell>
          <cell r="M10169">
            <v>0.1084869</v>
          </cell>
          <cell r="N10169">
            <v>0.1084869</v>
          </cell>
          <cell r="O10169">
            <v>5019</v>
          </cell>
        </row>
        <row r="10170">
          <cell r="A10170" t="str">
            <v>Residential</v>
          </cell>
          <cell r="B10170">
            <v>17</v>
          </cell>
          <cell r="C10170" t="str">
            <v>R</v>
          </cell>
          <cell r="D10170" t="str">
            <v>All</v>
          </cell>
          <cell r="E10170" t="str">
            <v>Usage: 30000&lt;Annual kwh&lt;40000</v>
          </cell>
          <cell r="F10170">
            <v>98.917400000000001</v>
          </cell>
          <cell r="G10170">
            <v>2.8688709999999999</v>
          </cell>
          <cell r="H10170">
            <v>2.3330709999999999</v>
          </cell>
          <cell r="I10170">
            <v>-0.1107755</v>
          </cell>
          <cell r="J10170">
            <v>-4.5328399999999998E-2</v>
          </cell>
          <cell r="K10170">
            <v>0</v>
          </cell>
          <cell r="L10170">
            <v>4.5328399999999998E-2</v>
          </cell>
          <cell r="M10170">
            <v>0.1107755</v>
          </cell>
          <cell r="N10170">
            <v>0.1107755</v>
          </cell>
          <cell r="O10170">
            <v>5019</v>
          </cell>
        </row>
        <row r="10171">
          <cell r="A10171" t="str">
            <v>Residential</v>
          </cell>
          <cell r="B10171">
            <v>18</v>
          </cell>
          <cell r="C10171" t="str">
            <v>R</v>
          </cell>
          <cell r="D10171" t="str">
            <v>All</v>
          </cell>
          <cell r="E10171" t="str">
            <v>Usage: 30000&lt;Annual kwh&lt;40000</v>
          </cell>
          <cell r="F10171">
            <v>98.931100000000001</v>
          </cell>
          <cell r="G10171">
            <v>3.0587010000000001</v>
          </cell>
          <cell r="H10171">
            <v>2.379432</v>
          </cell>
          <cell r="I10171">
            <v>-0.1212188</v>
          </cell>
          <cell r="J10171">
            <v>-4.9601699999999999E-2</v>
          </cell>
          <cell r="K10171">
            <v>0</v>
          </cell>
          <cell r="L10171">
            <v>4.9601699999999999E-2</v>
          </cell>
          <cell r="M10171">
            <v>0.1212188</v>
          </cell>
          <cell r="N10171">
            <v>0.1212188</v>
          </cell>
          <cell r="O10171">
            <v>5019</v>
          </cell>
        </row>
        <row r="10172">
          <cell r="A10172" t="str">
            <v>Residential</v>
          </cell>
          <cell r="B10172">
            <v>19</v>
          </cell>
          <cell r="C10172" t="str">
            <v>R</v>
          </cell>
          <cell r="D10172" t="str">
            <v>All</v>
          </cell>
          <cell r="E10172" t="str">
            <v>Usage: 30000&lt;Annual kwh&lt;40000</v>
          </cell>
          <cell r="F10172">
            <v>96.444900000000004</v>
          </cell>
          <cell r="G10172">
            <v>2.9000849999999998</v>
          </cell>
          <cell r="H10172">
            <v>2.4246449999999999</v>
          </cell>
          <cell r="I10172">
            <v>-0.1113116</v>
          </cell>
          <cell r="J10172">
            <v>-4.5547799999999999E-2</v>
          </cell>
          <cell r="K10172">
            <v>0</v>
          </cell>
          <cell r="L10172">
            <v>4.5547799999999999E-2</v>
          </cell>
          <cell r="M10172">
            <v>0.1113116</v>
          </cell>
          <cell r="N10172">
            <v>0.1113116</v>
          </cell>
          <cell r="O10172">
            <v>5019</v>
          </cell>
        </row>
        <row r="10173">
          <cell r="A10173" t="str">
            <v>Residential</v>
          </cell>
          <cell r="B10173">
            <v>20</v>
          </cell>
          <cell r="C10173" t="str">
            <v>R</v>
          </cell>
          <cell r="D10173" t="str">
            <v>All</v>
          </cell>
          <cell r="E10173" t="str">
            <v>Usage: 30000&lt;Annual kwh&lt;40000</v>
          </cell>
          <cell r="F10173">
            <v>94.417400000000001</v>
          </cell>
          <cell r="G10173">
            <v>2.729946</v>
          </cell>
          <cell r="H10173">
            <v>3.2673199999999998</v>
          </cell>
          <cell r="I10173">
            <v>-0.11548170000000001</v>
          </cell>
          <cell r="J10173">
            <v>-4.7254200000000003E-2</v>
          </cell>
          <cell r="K10173">
            <v>0</v>
          </cell>
          <cell r="L10173">
            <v>4.7254200000000003E-2</v>
          </cell>
          <cell r="M10173">
            <v>0.11548170000000001</v>
          </cell>
          <cell r="N10173">
            <v>0.11548170000000001</v>
          </cell>
          <cell r="O10173">
            <v>5019</v>
          </cell>
        </row>
        <row r="10174">
          <cell r="A10174" t="str">
            <v>Residential</v>
          </cell>
          <cell r="B10174">
            <v>21</v>
          </cell>
          <cell r="C10174" t="str">
            <v>R</v>
          </cell>
          <cell r="D10174" t="str">
            <v>All</v>
          </cell>
          <cell r="E10174" t="str">
            <v>Usage: 30000&lt;Annual kwh&lt;40000</v>
          </cell>
          <cell r="F10174">
            <v>90.444900000000004</v>
          </cell>
          <cell r="G10174">
            <v>2.5073210000000001</v>
          </cell>
          <cell r="H10174">
            <v>2.996572</v>
          </cell>
          <cell r="I10174">
            <v>-0.1088541</v>
          </cell>
          <cell r="J10174">
            <v>-4.4542199999999997E-2</v>
          </cell>
          <cell r="K10174">
            <v>0</v>
          </cell>
          <cell r="L10174">
            <v>4.4542199999999997E-2</v>
          </cell>
          <cell r="M10174">
            <v>0.1088541</v>
          </cell>
          <cell r="N10174">
            <v>0.1088541</v>
          </cell>
          <cell r="O10174">
            <v>5019</v>
          </cell>
        </row>
        <row r="10175">
          <cell r="A10175" t="str">
            <v>Residential</v>
          </cell>
          <cell r="B10175">
            <v>22</v>
          </cell>
          <cell r="C10175" t="str">
            <v>R</v>
          </cell>
          <cell r="D10175" t="str">
            <v>All</v>
          </cell>
          <cell r="E10175" t="str">
            <v>Usage: 30000&lt;Annual kwh&lt;40000</v>
          </cell>
          <cell r="F10175">
            <v>87.444900000000004</v>
          </cell>
          <cell r="G10175">
            <v>2.1635589999999998</v>
          </cell>
          <cell r="H10175">
            <v>2.3879830000000002</v>
          </cell>
          <cell r="I10175">
            <v>-0.1110332</v>
          </cell>
          <cell r="J10175">
            <v>-4.5433899999999999E-2</v>
          </cell>
          <cell r="K10175">
            <v>0</v>
          </cell>
          <cell r="L10175">
            <v>4.5433899999999999E-2</v>
          </cell>
          <cell r="M10175">
            <v>0.1110332</v>
          </cell>
          <cell r="N10175">
            <v>0.1110332</v>
          </cell>
          <cell r="O10175">
            <v>5019</v>
          </cell>
        </row>
        <row r="10176">
          <cell r="A10176" t="str">
            <v>Residential</v>
          </cell>
          <cell r="B10176">
            <v>23</v>
          </cell>
          <cell r="C10176" t="str">
            <v>R</v>
          </cell>
          <cell r="D10176" t="str">
            <v>All</v>
          </cell>
          <cell r="E10176" t="str">
            <v>Usage: 30000&lt;Annual kwh&lt;40000</v>
          </cell>
          <cell r="F10176">
            <v>84.444900000000004</v>
          </cell>
          <cell r="G10176">
            <v>1.6675199999999999</v>
          </cell>
          <cell r="H10176">
            <v>1.6741060000000001</v>
          </cell>
          <cell r="I10176">
            <v>-0.1070967</v>
          </cell>
          <cell r="J10176">
            <v>-4.3823099999999997E-2</v>
          </cell>
          <cell r="K10176">
            <v>0</v>
          </cell>
          <cell r="L10176">
            <v>4.3823099999999997E-2</v>
          </cell>
          <cell r="M10176">
            <v>0.1070967</v>
          </cell>
          <cell r="N10176">
            <v>0.1070967</v>
          </cell>
          <cell r="O10176">
            <v>5019</v>
          </cell>
        </row>
        <row r="10177">
          <cell r="A10177" t="str">
            <v>Residential</v>
          </cell>
          <cell r="B10177">
            <v>24</v>
          </cell>
          <cell r="C10177" t="str">
            <v>R</v>
          </cell>
          <cell r="D10177" t="str">
            <v>All</v>
          </cell>
          <cell r="E10177" t="str">
            <v>Usage: 30000&lt;Annual kwh&lt;40000</v>
          </cell>
          <cell r="F10177">
            <v>81.944900000000004</v>
          </cell>
          <cell r="G10177">
            <v>1.32538</v>
          </cell>
          <cell r="H10177">
            <v>1.33331</v>
          </cell>
          <cell r="I10177">
            <v>-0.1041777</v>
          </cell>
          <cell r="J10177">
            <v>-4.2628699999999999E-2</v>
          </cell>
          <cell r="K10177">
            <v>0</v>
          </cell>
          <cell r="L10177">
            <v>4.2628699999999999E-2</v>
          </cell>
          <cell r="M10177">
            <v>0.1041777</v>
          </cell>
          <cell r="N10177">
            <v>0.1041777</v>
          </cell>
          <cell r="O10177">
            <v>5019</v>
          </cell>
        </row>
        <row r="10178">
          <cell r="A10178" t="str">
            <v>Residential</v>
          </cell>
          <cell r="B10178">
            <v>1</v>
          </cell>
          <cell r="C10178" t="str">
            <v>R</v>
          </cell>
          <cell r="D10178" t="str">
            <v>All</v>
          </cell>
          <cell r="E10178" t="str">
            <v>Usage: 5000&lt;Annual kwh&lt;10000</v>
          </cell>
          <cell r="F10178">
            <v>76.621499999999997</v>
          </cell>
          <cell r="G10178">
            <v>0.67251430000000001</v>
          </cell>
          <cell r="H10178">
            <v>0.68989739999999999</v>
          </cell>
          <cell r="I10178">
            <v>-0.11108460000000001</v>
          </cell>
          <cell r="J10178">
            <v>-4.5454899999999999E-2</v>
          </cell>
          <cell r="K10178">
            <v>0</v>
          </cell>
          <cell r="L10178">
            <v>4.5454899999999999E-2</v>
          </cell>
          <cell r="M10178">
            <v>0.11108460000000001</v>
          </cell>
          <cell r="N10178">
            <v>0.11108460000000001</v>
          </cell>
          <cell r="O10178">
            <v>3269</v>
          </cell>
        </row>
        <row r="10179">
          <cell r="A10179" t="str">
            <v>Residential</v>
          </cell>
          <cell r="B10179">
            <v>2</v>
          </cell>
          <cell r="C10179" t="str">
            <v>R</v>
          </cell>
          <cell r="D10179" t="str">
            <v>All</v>
          </cell>
          <cell r="E10179" t="str">
            <v>Usage: 5000&lt;Annual kwh&lt;10000</v>
          </cell>
          <cell r="F10179">
            <v>75.869100000000003</v>
          </cell>
          <cell r="G10179">
            <v>0.59191009999999999</v>
          </cell>
          <cell r="H10179">
            <v>0.56563050000000004</v>
          </cell>
          <cell r="I10179">
            <v>-0.1102596</v>
          </cell>
          <cell r="J10179">
            <v>-4.5117299999999999E-2</v>
          </cell>
          <cell r="K10179">
            <v>0</v>
          </cell>
          <cell r="L10179">
            <v>4.5117299999999999E-2</v>
          </cell>
          <cell r="M10179">
            <v>0.1102596</v>
          </cell>
          <cell r="N10179">
            <v>0.1102596</v>
          </cell>
          <cell r="O10179">
            <v>3269</v>
          </cell>
        </row>
        <row r="10180">
          <cell r="A10180" t="str">
            <v>Residential</v>
          </cell>
          <cell r="B10180">
            <v>3</v>
          </cell>
          <cell r="C10180" t="str">
            <v>R</v>
          </cell>
          <cell r="D10180" t="str">
            <v>All</v>
          </cell>
          <cell r="E10180" t="str">
            <v>Usage: 5000&lt;Annual kwh&lt;10000</v>
          </cell>
          <cell r="F10180">
            <v>73.373800000000003</v>
          </cell>
          <cell r="G10180">
            <v>0.49659170000000002</v>
          </cell>
          <cell r="H10180">
            <v>0.48607280000000003</v>
          </cell>
          <cell r="I10180">
            <v>-0.1096307</v>
          </cell>
          <cell r="J10180">
            <v>-4.4859999999999997E-2</v>
          </cell>
          <cell r="K10180">
            <v>0</v>
          </cell>
          <cell r="L10180">
            <v>4.4859999999999997E-2</v>
          </cell>
          <cell r="M10180">
            <v>0.1096307</v>
          </cell>
          <cell r="N10180">
            <v>0.1096307</v>
          </cell>
          <cell r="O10180">
            <v>3269</v>
          </cell>
        </row>
        <row r="10181">
          <cell r="A10181" t="str">
            <v>Residential</v>
          </cell>
          <cell r="B10181">
            <v>4</v>
          </cell>
          <cell r="C10181" t="str">
            <v>R</v>
          </cell>
          <cell r="D10181" t="str">
            <v>All</v>
          </cell>
          <cell r="E10181" t="str">
            <v>Usage: 5000&lt;Annual kwh&lt;10000</v>
          </cell>
          <cell r="F10181">
            <v>72.126199999999997</v>
          </cell>
          <cell r="G10181">
            <v>0.47711569999999998</v>
          </cell>
          <cell r="H10181">
            <v>0.43421700000000002</v>
          </cell>
          <cell r="I10181">
            <v>-0.10940279999999999</v>
          </cell>
          <cell r="J10181">
            <v>-4.4766800000000002E-2</v>
          </cell>
          <cell r="K10181">
            <v>0</v>
          </cell>
          <cell r="L10181">
            <v>4.4766800000000002E-2</v>
          </cell>
          <cell r="M10181">
            <v>0.10940279999999999</v>
          </cell>
          <cell r="N10181">
            <v>0.10940279999999999</v>
          </cell>
          <cell r="O10181">
            <v>3269</v>
          </cell>
        </row>
        <row r="10182">
          <cell r="A10182" t="str">
            <v>Residential</v>
          </cell>
          <cell r="B10182">
            <v>5</v>
          </cell>
          <cell r="C10182" t="str">
            <v>R</v>
          </cell>
          <cell r="D10182" t="str">
            <v>All</v>
          </cell>
          <cell r="E10182" t="str">
            <v>Usage: 5000&lt;Annual kwh&lt;10000</v>
          </cell>
          <cell r="F10182">
            <v>70.373800000000003</v>
          </cell>
          <cell r="G10182">
            <v>0.47232010000000002</v>
          </cell>
          <cell r="H10182">
            <v>0.46346009999999999</v>
          </cell>
          <cell r="I10182">
            <v>-0.10932890000000001</v>
          </cell>
          <cell r="J10182">
            <v>-4.4736499999999998E-2</v>
          </cell>
          <cell r="K10182">
            <v>0</v>
          </cell>
          <cell r="L10182">
            <v>4.4736499999999998E-2</v>
          </cell>
          <cell r="M10182">
            <v>0.10932890000000001</v>
          </cell>
          <cell r="N10182">
            <v>0.10932890000000001</v>
          </cell>
          <cell r="O10182">
            <v>3269</v>
          </cell>
        </row>
        <row r="10183">
          <cell r="A10183" t="str">
            <v>Residential</v>
          </cell>
          <cell r="B10183">
            <v>6</v>
          </cell>
          <cell r="C10183" t="str">
            <v>R</v>
          </cell>
          <cell r="D10183" t="str">
            <v>All</v>
          </cell>
          <cell r="E10183" t="str">
            <v>Usage: 5000&lt;Annual kwh&lt;10000</v>
          </cell>
          <cell r="F10183">
            <v>69.247699999999995</v>
          </cell>
          <cell r="G10183">
            <v>0.49043819999999999</v>
          </cell>
          <cell r="H10183">
            <v>0.44490150000000001</v>
          </cell>
          <cell r="I10183">
            <v>-0.1092587</v>
          </cell>
          <cell r="J10183">
            <v>-4.4707799999999999E-2</v>
          </cell>
          <cell r="K10183">
            <v>0</v>
          </cell>
          <cell r="L10183">
            <v>4.4707799999999999E-2</v>
          </cell>
          <cell r="M10183">
            <v>0.1092587</v>
          </cell>
          <cell r="N10183">
            <v>0.1092587</v>
          </cell>
          <cell r="O10183">
            <v>3269</v>
          </cell>
        </row>
        <row r="10184">
          <cell r="A10184" t="str">
            <v>Residential</v>
          </cell>
          <cell r="B10184">
            <v>7</v>
          </cell>
          <cell r="C10184" t="str">
            <v>R</v>
          </cell>
          <cell r="D10184" t="str">
            <v>All</v>
          </cell>
          <cell r="E10184" t="str">
            <v>Usage: 5000&lt;Annual kwh&lt;10000</v>
          </cell>
          <cell r="F10184">
            <v>68.373800000000003</v>
          </cell>
          <cell r="G10184">
            <v>0.57117459999999998</v>
          </cell>
          <cell r="H10184">
            <v>0.53164199999999995</v>
          </cell>
          <cell r="I10184">
            <v>-0.10951669999999999</v>
          </cell>
          <cell r="J10184">
            <v>-4.48133E-2</v>
          </cell>
          <cell r="K10184">
            <v>0</v>
          </cell>
          <cell r="L10184">
            <v>4.48133E-2</v>
          </cell>
          <cell r="M10184">
            <v>0.10951669999999999</v>
          </cell>
          <cell r="N10184">
            <v>0.10951669999999999</v>
          </cell>
          <cell r="O10184">
            <v>3269</v>
          </cell>
        </row>
        <row r="10185">
          <cell r="A10185" t="str">
            <v>Residential</v>
          </cell>
          <cell r="B10185">
            <v>8</v>
          </cell>
          <cell r="C10185" t="str">
            <v>R</v>
          </cell>
          <cell r="D10185" t="str">
            <v>All</v>
          </cell>
          <cell r="E10185" t="str">
            <v>Usage: 5000&lt;Annual kwh&lt;10000</v>
          </cell>
          <cell r="F10185">
            <v>69.252300000000005</v>
          </cell>
          <cell r="G10185">
            <v>0.59975500000000004</v>
          </cell>
          <cell r="H10185">
            <v>0.58909789999999995</v>
          </cell>
          <cell r="I10185">
            <v>-0.10989939999999999</v>
          </cell>
          <cell r="J10185">
            <v>-4.49699E-2</v>
          </cell>
          <cell r="K10185">
            <v>0</v>
          </cell>
          <cell r="L10185">
            <v>4.49699E-2</v>
          </cell>
          <cell r="M10185">
            <v>0.10989939999999999</v>
          </cell>
          <cell r="N10185">
            <v>0.10989939999999999</v>
          </cell>
          <cell r="O10185">
            <v>3269</v>
          </cell>
        </row>
        <row r="10186">
          <cell r="A10186" t="str">
            <v>Residential</v>
          </cell>
          <cell r="B10186">
            <v>9</v>
          </cell>
          <cell r="C10186" t="str">
            <v>R</v>
          </cell>
          <cell r="D10186" t="str">
            <v>All</v>
          </cell>
          <cell r="E10186" t="str">
            <v>Usage: 5000&lt;Annual kwh&lt;10000</v>
          </cell>
          <cell r="F10186">
            <v>72.383200000000002</v>
          </cell>
          <cell r="G10186">
            <v>0.5707759</v>
          </cell>
          <cell r="H10186">
            <v>0.57731010000000005</v>
          </cell>
          <cell r="I10186">
            <v>-0.1103121</v>
          </cell>
          <cell r="J10186">
            <v>-4.51388E-2</v>
          </cell>
          <cell r="K10186">
            <v>0</v>
          </cell>
          <cell r="L10186">
            <v>4.51388E-2</v>
          </cell>
          <cell r="M10186">
            <v>0.1103121</v>
          </cell>
          <cell r="N10186">
            <v>0.1103121</v>
          </cell>
          <cell r="O10186">
            <v>3269</v>
          </cell>
        </row>
        <row r="10187">
          <cell r="A10187" t="str">
            <v>Residential</v>
          </cell>
          <cell r="B10187">
            <v>10</v>
          </cell>
          <cell r="C10187" t="str">
            <v>R</v>
          </cell>
          <cell r="D10187" t="str">
            <v>All</v>
          </cell>
          <cell r="E10187" t="str">
            <v>Usage: 5000&lt;Annual kwh&lt;10000</v>
          </cell>
          <cell r="F10187">
            <v>77.009399999999999</v>
          </cell>
          <cell r="G10187">
            <v>0.59627039999999998</v>
          </cell>
          <cell r="H10187">
            <v>0.60449359999999996</v>
          </cell>
          <cell r="I10187">
            <v>-0.1108461</v>
          </cell>
          <cell r="J10187">
            <v>-4.5357300000000003E-2</v>
          </cell>
          <cell r="K10187">
            <v>0</v>
          </cell>
          <cell r="L10187">
            <v>4.5357300000000003E-2</v>
          </cell>
          <cell r="M10187">
            <v>0.1108461</v>
          </cell>
          <cell r="N10187">
            <v>0.1108461</v>
          </cell>
          <cell r="O10187">
            <v>3269</v>
          </cell>
        </row>
        <row r="10188">
          <cell r="A10188" t="str">
            <v>Residential</v>
          </cell>
          <cell r="B10188">
            <v>11</v>
          </cell>
          <cell r="C10188" t="str">
            <v>R</v>
          </cell>
          <cell r="D10188" t="str">
            <v>All</v>
          </cell>
          <cell r="E10188" t="str">
            <v>Usage: 5000&lt;Annual kwh&lt;10000</v>
          </cell>
          <cell r="F10188">
            <v>82.130899999999997</v>
          </cell>
          <cell r="G10188">
            <v>0.63640810000000003</v>
          </cell>
          <cell r="H10188">
            <v>0.74305089999999996</v>
          </cell>
          <cell r="I10188">
            <v>-0.1103423</v>
          </cell>
          <cell r="J10188">
            <v>-4.5151200000000002E-2</v>
          </cell>
          <cell r="K10188">
            <v>0</v>
          </cell>
          <cell r="L10188">
            <v>4.5151200000000002E-2</v>
          </cell>
          <cell r="M10188">
            <v>0.1103423</v>
          </cell>
          <cell r="N10188">
            <v>0.1103423</v>
          </cell>
          <cell r="O10188">
            <v>3269</v>
          </cell>
        </row>
        <row r="10189">
          <cell r="A10189" t="str">
            <v>Residential</v>
          </cell>
          <cell r="B10189">
            <v>12</v>
          </cell>
          <cell r="C10189" t="str">
            <v>R</v>
          </cell>
          <cell r="D10189" t="str">
            <v>All</v>
          </cell>
          <cell r="E10189" t="str">
            <v>Usage: 5000&lt;Annual kwh&lt;10000</v>
          </cell>
          <cell r="F10189">
            <v>86.378500000000003</v>
          </cell>
          <cell r="G10189">
            <v>0.70392920000000003</v>
          </cell>
          <cell r="H10189">
            <v>0.67340520000000004</v>
          </cell>
          <cell r="I10189">
            <v>-0.1122054</v>
          </cell>
          <cell r="J10189">
            <v>-4.5913500000000003E-2</v>
          </cell>
          <cell r="K10189">
            <v>0</v>
          </cell>
          <cell r="L10189">
            <v>4.5913500000000003E-2</v>
          </cell>
          <cell r="M10189">
            <v>0.1122054</v>
          </cell>
          <cell r="N10189">
            <v>0.1122054</v>
          </cell>
          <cell r="O10189">
            <v>3269</v>
          </cell>
        </row>
        <row r="10190">
          <cell r="A10190" t="str">
            <v>Residential</v>
          </cell>
          <cell r="B10190">
            <v>13</v>
          </cell>
          <cell r="C10190" t="str">
            <v>R</v>
          </cell>
          <cell r="D10190" t="str">
            <v>All</v>
          </cell>
          <cell r="E10190" t="str">
            <v>Usage: 5000&lt;Annual kwh&lt;10000</v>
          </cell>
          <cell r="F10190">
            <v>89.752300000000005</v>
          </cell>
          <cell r="G10190">
            <v>0.85760429999999999</v>
          </cell>
          <cell r="H10190">
            <v>0.83372239999999997</v>
          </cell>
          <cell r="I10190">
            <v>-0.1123449</v>
          </cell>
          <cell r="J10190">
            <v>-4.59706E-2</v>
          </cell>
          <cell r="K10190">
            <v>0</v>
          </cell>
          <cell r="L10190">
            <v>4.59706E-2</v>
          </cell>
          <cell r="M10190">
            <v>0.1123449</v>
          </cell>
          <cell r="N10190">
            <v>0.1123449</v>
          </cell>
          <cell r="O10190">
            <v>3269</v>
          </cell>
        </row>
        <row r="10191">
          <cell r="A10191" t="str">
            <v>Residential</v>
          </cell>
          <cell r="B10191">
            <v>14</v>
          </cell>
          <cell r="C10191" t="str">
            <v>R</v>
          </cell>
          <cell r="D10191" t="str">
            <v>All</v>
          </cell>
          <cell r="E10191" t="str">
            <v>Usage: 5000&lt;Annual kwh&lt;10000</v>
          </cell>
          <cell r="F10191">
            <v>92.626199999999997</v>
          </cell>
          <cell r="G10191">
            <v>1.1157239999999999</v>
          </cell>
          <cell r="H10191">
            <v>1.027765</v>
          </cell>
          <cell r="I10191">
            <v>-0.1144913</v>
          </cell>
          <cell r="J10191">
            <v>-4.6848899999999999E-2</v>
          </cell>
          <cell r="K10191">
            <v>0</v>
          </cell>
          <cell r="L10191">
            <v>4.6848899999999999E-2</v>
          </cell>
          <cell r="M10191">
            <v>0.1144913</v>
          </cell>
          <cell r="N10191">
            <v>0.1144913</v>
          </cell>
          <cell r="O10191">
            <v>3269</v>
          </cell>
        </row>
        <row r="10192">
          <cell r="A10192" t="str">
            <v>Residential</v>
          </cell>
          <cell r="B10192">
            <v>15</v>
          </cell>
          <cell r="C10192" t="str">
            <v>R</v>
          </cell>
          <cell r="D10192" t="str">
            <v>All</v>
          </cell>
          <cell r="E10192" t="str">
            <v>Usage: 5000&lt;Annual kwh&lt;10000</v>
          </cell>
          <cell r="F10192">
            <v>95</v>
          </cell>
          <cell r="G10192">
            <v>1.3368329999999999</v>
          </cell>
          <cell r="H10192">
            <v>1.372555</v>
          </cell>
          <cell r="I10192">
            <v>-0.11537840000000001</v>
          </cell>
          <cell r="J10192">
            <v>-4.7211900000000001E-2</v>
          </cell>
          <cell r="K10192">
            <v>0</v>
          </cell>
          <cell r="L10192">
            <v>4.7211900000000001E-2</v>
          </cell>
          <cell r="M10192">
            <v>0.11537840000000001</v>
          </cell>
          <cell r="N10192">
            <v>0.11537840000000001</v>
          </cell>
          <cell r="O10192">
            <v>3269</v>
          </cell>
        </row>
        <row r="10193">
          <cell r="A10193" t="str">
            <v>Residential</v>
          </cell>
          <cell r="B10193">
            <v>16</v>
          </cell>
          <cell r="C10193" t="str">
            <v>R</v>
          </cell>
          <cell r="D10193" t="str">
            <v>All</v>
          </cell>
          <cell r="E10193" t="str">
            <v>Usage: 5000&lt;Annual kwh&lt;10000</v>
          </cell>
          <cell r="F10193">
            <v>97.121499999999997</v>
          </cell>
          <cell r="G10193">
            <v>1.6786859999999999</v>
          </cell>
          <cell r="H10193">
            <v>1.5215449999999999</v>
          </cell>
          <cell r="I10193">
            <v>-0.1163194</v>
          </cell>
          <cell r="J10193">
            <v>-4.7597E-2</v>
          </cell>
          <cell r="K10193">
            <v>0</v>
          </cell>
          <cell r="L10193">
            <v>4.7597E-2</v>
          </cell>
          <cell r="M10193">
            <v>0.1163194</v>
          </cell>
          <cell r="N10193">
            <v>0.1163194</v>
          </cell>
          <cell r="O10193">
            <v>3269</v>
          </cell>
        </row>
        <row r="10194">
          <cell r="A10194" t="str">
            <v>Residential</v>
          </cell>
          <cell r="B10194">
            <v>17</v>
          </cell>
          <cell r="C10194" t="str">
            <v>R</v>
          </cell>
          <cell r="D10194" t="str">
            <v>All</v>
          </cell>
          <cell r="E10194" t="str">
            <v>Usage: 5000&lt;Annual kwh&lt;10000</v>
          </cell>
          <cell r="F10194">
            <v>98.242999999999995</v>
          </cell>
          <cell r="G10194">
            <v>2.046157</v>
          </cell>
          <cell r="H10194">
            <v>1.739031</v>
          </cell>
          <cell r="I10194">
            <v>-0.12073970000000001</v>
          </cell>
          <cell r="J10194">
            <v>-4.9405699999999997E-2</v>
          </cell>
          <cell r="K10194">
            <v>0</v>
          </cell>
          <cell r="L10194">
            <v>4.9405699999999997E-2</v>
          </cell>
          <cell r="M10194">
            <v>0.12073970000000001</v>
          </cell>
          <cell r="N10194">
            <v>0.12073970000000001</v>
          </cell>
          <cell r="O10194">
            <v>3269</v>
          </cell>
        </row>
        <row r="10195">
          <cell r="A10195" t="str">
            <v>Residential</v>
          </cell>
          <cell r="B10195">
            <v>18</v>
          </cell>
          <cell r="C10195" t="str">
            <v>R</v>
          </cell>
          <cell r="D10195" t="str">
            <v>All</v>
          </cell>
          <cell r="E10195" t="str">
            <v>Usage: 5000&lt;Annual kwh&lt;10000</v>
          </cell>
          <cell r="F10195">
            <v>98.369100000000003</v>
          </cell>
          <cell r="G10195">
            <v>2.2493989999999999</v>
          </cell>
          <cell r="H10195">
            <v>1.9603170000000001</v>
          </cell>
          <cell r="I10195">
            <v>-0.1232864</v>
          </cell>
          <cell r="J10195">
            <v>-5.0447800000000001E-2</v>
          </cell>
          <cell r="K10195">
            <v>0</v>
          </cell>
          <cell r="L10195">
            <v>5.0447800000000001E-2</v>
          </cell>
          <cell r="M10195">
            <v>0.1232864</v>
          </cell>
          <cell r="N10195">
            <v>0.1232864</v>
          </cell>
          <cell r="O10195">
            <v>3269</v>
          </cell>
        </row>
        <row r="10196">
          <cell r="A10196" t="str">
            <v>Residential</v>
          </cell>
          <cell r="B10196">
            <v>19</v>
          </cell>
          <cell r="C10196" t="str">
            <v>R</v>
          </cell>
          <cell r="D10196" t="str">
            <v>All</v>
          </cell>
          <cell r="E10196" t="str">
            <v>Usage: 5000&lt;Annual kwh&lt;10000</v>
          </cell>
          <cell r="F10196">
            <v>95.9953</v>
          </cell>
          <cell r="G10196">
            <v>2.1349230000000001</v>
          </cell>
          <cell r="H10196">
            <v>1.9300120000000001</v>
          </cell>
          <cell r="I10196">
            <v>-0.12061520000000001</v>
          </cell>
          <cell r="J10196">
            <v>-4.9354799999999997E-2</v>
          </cell>
          <cell r="K10196">
            <v>0</v>
          </cell>
          <cell r="L10196">
            <v>4.9354799999999997E-2</v>
          </cell>
          <cell r="M10196">
            <v>0.12061520000000001</v>
          </cell>
          <cell r="N10196">
            <v>0.12061520000000001</v>
          </cell>
          <cell r="O10196">
            <v>3269</v>
          </cell>
        </row>
        <row r="10197">
          <cell r="A10197" t="str">
            <v>Residential</v>
          </cell>
          <cell r="B10197">
            <v>20</v>
          </cell>
          <cell r="C10197" t="str">
            <v>R</v>
          </cell>
          <cell r="D10197" t="str">
            <v>All</v>
          </cell>
          <cell r="E10197" t="str">
            <v>Usage: 5000&lt;Annual kwh&lt;10000</v>
          </cell>
          <cell r="F10197">
            <v>93.742999999999995</v>
          </cell>
          <cell r="G10197">
            <v>2.0523470000000001</v>
          </cell>
          <cell r="H10197">
            <v>2.6171600000000002</v>
          </cell>
          <cell r="I10197">
            <v>-0.1218064</v>
          </cell>
          <cell r="J10197">
            <v>-4.9842200000000003E-2</v>
          </cell>
          <cell r="K10197">
            <v>0</v>
          </cell>
          <cell r="L10197">
            <v>4.9842200000000003E-2</v>
          </cell>
          <cell r="M10197">
            <v>0.1218064</v>
          </cell>
          <cell r="N10197">
            <v>0.1218064</v>
          </cell>
          <cell r="O10197">
            <v>3269</v>
          </cell>
        </row>
        <row r="10198">
          <cell r="A10198" t="str">
            <v>Residential</v>
          </cell>
          <cell r="B10198">
            <v>21</v>
          </cell>
          <cell r="C10198" t="str">
            <v>R</v>
          </cell>
          <cell r="D10198" t="str">
            <v>All</v>
          </cell>
          <cell r="E10198" t="str">
            <v>Usage: 5000&lt;Annual kwh&lt;10000</v>
          </cell>
          <cell r="F10198">
            <v>89.9953</v>
          </cell>
          <cell r="G10198">
            <v>1.8627769999999999</v>
          </cell>
          <cell r="H10198">
            <v>2.2968060000000001</v>
          </cell>
          <cell r="I10198">
            <v>-0.11847480000000001</v>
          </cell>
          <cell r="J10198">
            <v>-4.8478899999999998E-2</v>
          </cell>
          <cell r="K10198">
            <v>0</v>
          </cell>
          <cell r="L10198">
            <v>4.8478899999999998E-2</v>
          </cell>
          <cell r="M10198">
            <v>0.11847480000000001</v>
          </cell>
          <cell r="N10198">
            <v>0.11847480000000001</v>
          </cell>
          <cell r="O10198">
            <v>3269</v>
          </cell>
        </row>
        <row r="10199">
          <cell r="A10199" t="str">
            <v>Residential</v>
          </cell>
          <cell r="B10199">
            <v>22</v>
          </cell>
          <cell r="C10199" t="str">
            <v>R</v>
          </cell>
          <cell r="D10199" t="str">
            <v>All</v>
          </cell>
          <cell r="E10199" t="str">
            <v>Usage: 5000&lt;Annual kwh&lt;10000</v>
          </cell>
          <cell r="F10199">
            <v>86.9953</v>
          </cell>
          <cell r="G10199">
            <v>1.5927610000000001</v>
          </cell>
          <cell r="H10199">
            <v>1.8634440000000001</v>
          </cell>
          <cell r="I10199">
            <v>-0.117688</v>
          </cell>
          <cell r="J10199">
            <v>-4.8156999999999998E-2</v>
          </cell>
          <cell r="K10199">
            <v>0</v>
          </cell>
          <cell r="L10199">
            <v>4.8156999999999998E-2</v>
          </cell>
          <cell r="M10199">
            <v>0.117688</v>
          </cell>
          <cell r="N10199">
            <v>0.117688</v>
          </cell>
          <cell r="O10199">
            <v>3269</v>
          </cell>
        </row>
        <row r="10200">
          <cell r="A10200" t="str">
            <v>Residential</v>
          </cell>
          <cell r="B10200">
            <v>23</v>
          </cell>
          <cell r="C10200" t="str">
            <v>R</v>
          </cell>
          <cell r="D10200" t="str">
            <v>All</v>
          </cell>
          <cell r="E10200" t="str">
            <v>Usage: 5000&lt;Annual kwh&lt;10000</v>
          </cell>
          <cell r="F10200">
            <v>83.9953</v>
          </cell>
          <cell r="G10200">
            <v>1.1899679999999999</v>
          </cell>
          <cell r="H10200">
            <v>1.4117729999999999</v>
          </cell>
          <cell r="I10200">
            <v>-0.1150383</v>
          </cell>
          <cell r="J10200">
            <v>-4.7072700000000002E-2</v>
          </cell>
          <cell r="K10200">
            <v>0</v>
          </cell>
          <cell r="L10200">
            <v>4.7072700000000002E-2</v>
          </cell>
          <cell r="M10200">
            <v>0.1150383</v>
          </cell>
          <cell r="N10200">
            <v>0.1150383</v>
          </cell>
          <cell r="O10200">
            <v>3269</v>
          </cell>
        </row>
        <row r="10201">
          <cell r="A10201" t="str">
            <v>Residential</v>
          </cell>
          <cell r="B10201">
            <v>24</v>
          </cell>
          <cell r="C10201" t="str">
            <v>R</v>
          </cell>
          <cell r="D10201" t="str">
            <v>All</v>
          </cell>
          <cell r="E10201" t="str">
            <v>Usage: 5000&lt;Annual kwh&lt;10000</v>
          </cell>
          <cell r="F10201">
            <v>81.4953</v>
          </cell>
          <cell r="G10201">
            <v>0.91108560000000005</v>
          </cell>
          <cell r="H10201">
            <v>1.0941129999999999</v>
          </cell>
          <cell r="I10201">
            <v>-0.1127334</v>
          </cell>
          <cell r="J10201">
            <v>-4.61296E-2</v>
          </cell>
          <cell r="K10201">
            <v>0</v>
          </cell>
          <cell r="L10201">
            <v>4.61296E-2</v>
          </cell>
          <cell r="M10201">
            <v>0.1127334</v>
          </cell>
          <cell r="N10201">
            <v>0.1127334</v>
          </cell>
          <cell r="O10201">
            <v>3269</v>
          </cell>
        </row>
        <row r="10202">
          <cell r="A10202" t="str">
            <v>Residential</v>
          </cell>
          <cell r="B10202">
            <v>1</v>
          </cell>
          <cell r="C10202" t="str">
            <v>R</v>
          </cell>
          <cell r="D10202" t="str">
            <v>All</v>
          </cell>
          <cell r="E10202" t="str">
            <v>Usage: Annual kwh&lt;5000</v>
          </cell>
          <cell r="F10202">
            <v>75.851500000000001</v>
          </cell>
          <cell r="G10202">
            <v>0.4209447</v>
          </cell>
          <cell r="H10202">
            <v>0.42979390000000001</v>
          </cell>
          <cell r="I10202">
            <v>-0.17800189999999999</v>
          </cell>
          <cell r="J10202">
            <v>-7.2836899999999996E-2</v>
          </cell>
          <cell r="K10202">
            <v>0</v>
          </cell>
          <cell r="L10202">
            <v>7.2836899999999996E-2</v>
          </cell>
          <cell r="M10202">
            <v>0.17800189999999999</v>
          </cell>
          <cell r="N10202">
            <v>0.17800189999999999</v>
          </cell>
          <cell r="O10202">
            <v>875</v>
          </cell>
        </row>
        <row r="10203">
          <cell r="A10203" t="str">
            <v>Residential</v>
          </cell>
          <cell r="B10203">
            <v>2</v>
          </cell>
          <cell r="C10203" t="str">
            <v>R</v>
          </cell>
          <cell r="D10203" t="str">
            <v>All</v>
          </cell>
          <cell r="E10203" t="str">
            <v>Usage: Annual kwh&lt;5000</v>
          </cell>
          <cell r="F10203">
            <v>75.116399999999999</v>
          </cell>
          <cell r="G10203">
            <v>0.37213079999999998</v>
          </cell>
          <cell r="H10203">
            <v>0.45550030000000002</v>
          </cell>
          <cell r="I10203">
            <v>-0.1755361</v>
          </cell>
          <cell r="J10203">
            <v>-7.18279E-2</v>
          </cell>
          <cell r="K10203">
            <v>0</v>
          </cell>
          <cell r="L10203">
            <v>7.18279E-2</v>
          </cell>
          <cell r="M10203">
            <v>0.1755361</v>
          </cell>
          <cell r="N10203">
            <v>0.1755361</v>
          </cell>
          <cell r="O10203">
            <v>875</v>
          </cell>
        </row>
        <row r="10204">
          <cell r="A10204" t="str">
            <v>Residential</v>
          </cell>
          <cell r="B10204">
            <v>3</v>
          </cell>
          <cell r="C10204" t="str">
            <v>R</v>
          </cell>
          <cell r="D10204" t="str">
            <v>All</v>
          </cell>
          <cell r="E10204" t="str">
            <v>Usage: Annual kwh&lt;5000</v>
          </cell>
          <cell r="F10204">
            <v>72.633399999999995</v>
          </cell>
          <cell r="G10204">
            <v>0.30366530000000003</v>
          </cell>
          <cell r="H10204">
            <v>0.26588709999999999</v>
          </cell>
          <cell r="I10204">
            <v>-0.17417189999999999</v>
          </cell>
          <cell r="J10204">
            <v>-7.1269700000000005E-2</v>
          </cell>
          <cell r="K10204">
            <v>0</v>
          </cell>
          <cell r="L10204">
            <v>7.1269700000000005E-2</v>
          </cell>
          <cell r="M10204">
            <v>0.17417189999999999</v>
          </cell>
          <cell r="N10204">
            <v>0.17417189999999999</v>
          </cell>
          <cell r="O10204">
            <v>875</v>
          </cell>
        </row>
        <row r="10205">
          <cell r="A10205" t="str">
            <v>Residential</v>
          </cell>
          <cell r="B10205">
            <v>4</v>
          </cell>
          <cell r="C10205" t="str">
            <v>R</v>
          </cell>
          <cell r="D10205" t="str">
            <v>All</v>
          </cell>
          <cell r="E10205" t="str">
            <v>Usage: Annual kwh&lt;5000</v>
          </cell>
          <cell r="F10205">
            <v>71.415300000000002</v>
          </cell>
          <cell r="G10205">
            <v>0.28483700000000001</v>
          </cell>
          <cell r="H10205">
            <v>0.24461620000000001</v>
          </cell>
          <cell r="I10205">
            <v>-0.17354359999999999</v>
          </cell>
          <cell r="J10205">
            <v>-7.1012599999999995E-2</v>
          </cell>
          <cell r="K10205">
            <v>0</v>
          </cell>
          <cell r="L10205">
            <v>7.1012599999999995E-2</v>
          </cell>
          <cell r="M10205">
            <v>0.17354359999999999</v>
          </cell>
          <cell r="N10205">
            <v>0.17354359999999999</v>
          </cell>
          <cell r="O10205">
            <v>875</v>
          </cell>
        </row>
        <row r="10206">
          <cell r="A10206" t="str">
            <v>Residential</v>
          </cell>
          <cell r="B10206">
            <v>5</v>
          </cell>
          <cell r="C10206" t="str">
            <v>R</v>
          </cell>
          <cell r="D10206" t="str">
            <v>All</v>
          </cell>
          <cell r="E10206" t="str">
            <v>Usage: Annual kwh&lt;5000</v>
          </cell>
          <cell r="F10206">
            <v>69.914299999999997</v>
          </cell>
          <cell r="G10206">
            <v>0.29755779999999998</v>
          </cell>
          <cell r="H10206">
            <v>0.24858549999999999</v>
          </cell>
          <cell r="I10206">
            <v>-0.1735487</v>
          </cell>
          <cell r="J10206">
            <v>-7.10147E-2</v>
          </cell>
          <cell r="K10206">
            <v>0</v>
          </cell>
          <cell r="L10206">
            <v>7.10147E-2</v>
          </cell>
          <cell r="M10206">
            <v>0.1735487</v>
          </cell>
          <cell r="N10206">
            <v>0.1735487</v>
          </cell>
          <cell r="O10206">
            <v>875</v>
          </cell>
        </row>
        <row r="10207">
          <cell r="A10207" t="str">
            <v>Residential</v>
          </cell>
          <cell r="B10207">
            <v>6</v>
          </cell>
          <cell r="C10207" t="str">
            <v>R</v>
          </cell>
          <cell r="D10207" t="str">
            <v>All</v>
          </cell>
          <cell r="E10207" t="str">
            <v>Usage: Annual kwh&lt;5000</v>
          </cell>
          <cell r="F10207">
            <v>68.843599999999995</v>
          </cell>
          <cell r="G10207">
            <v>0.2766942</v>
          </cell>
          <cell r="H10207">
            <v>0.24480679999999999</v>
          </cell>
          <cell r="I10207">
            <v>-0.17321300000000001</v>
          </cell>
          <cell r="J10207">
            <v>-7.0877399999999993E-2</v>
          </cell>
          <cell r="K10207">
            <v>0</v>
          </cell>
          <cell r="L10207">
            <v>7.0877399999999993E-2</v>
          </cell>
          <cell r="M10207">
            <v>0.17321300000000001</v>
          </cell>
          <cell r="N10207">
            <v>0.17321300000000001</v>
          </cell>
          <cell r="O10207">
            <v>875</v>
          </cell>
        </row>
        <row r="10208">
          <cell r="A10208" t="str">
            <v>Residential</v>
          </cell>
          <cell r="B10208">
            <v>7</v>
          </cell>
          <cell r="C10208" t="str">
            <v>R</v>
          </cell>
          <cell r="D10208" t="str">
            <v>All</v>
          </cell>
          <cell r="E10208" t="str">
            <v>Usage: Annual kwh&lt;5000</v>
          </cell>
          <cell r="F10208">
            <v>67.961100000000002</v>
          </cell>
          <cell r="G10208">
            <v>0.3488446</v>
          </cell>
          <cell r="H10208">
            <v>0.29531649999999998</v>
          </cell>
          <cell r="I10208">
            <v>-0.17379269999999999</v>
          </cell>
          <cell r="J10208">
            <v>-7.11146E-2</v>
          </cell>
          <cell r="K10208">
            <v>0</v>
          </cell>
          <cell r="L10208">
            <v>7.11146E-2</v>
          </cell>
          <cell r="M10208">
            <v>0.17379269999999999</v>
          </cell>
          <cell r="N10208">
            <v>0.17379269999999999</v>
          </cell>
          <cell r="O10208">
            <v>875</v>
          </cell>
        </row>
        <row r="10209">
          <cell r="A10209" t="str">
            <v>Residential</v>
          </cell>
          <cell r="B10209">
            <v>8</v>
          </cell>
          <cell r="C10209" t="str">
            <v>R</v>
          </cell>
          <cell r="D10209" t="str">
            <v>All</v>
          </cell>
          <cell r="E10209" t="str">
            <v>Usage: Annual kwh&lt;5000</v>
          </cell>
          <cell r="F10209">
            <v>68.907399999999996</v>
          </cell>
          <cell r="G10209">
            <v>0.43482890000000002</v>
          </cell>
          <cell r="H10209">
            <v>0.3584408</v>
          </cell>
          <cell r="I10209">
            <v>-0.17560300000000001</v>
          </cell>
          <cell r="J10209">
            <v>-7.1855299999999997E-2</v>
          </cell>
          <cell r="K10209">
            <v>0</v>
          </cell>
          <cell r="L10209">
            <v>7.1855299999999997E-2</v>
          </cell>
          <cell r="M10209">
            <v>0.17560300000000001</v>
          </cell>
          <cell r="N10209">
            <v>0.17560300000000001</v>
          </cell>
          <cell r="O10209">
            <v>875</v>
          </cell>
        </row>
        <row r="10210">
          <cell r="A10210" t="str">
            <v>Residential</v>
          </cell>
          <cell r="B10210">
            <v>9</v>
          </cell>
          <cell r="C10210" t="str">
            <v>R</v>
          </cell>
          <cell r="D10210" t="str">
            <v>All</v>
          </cell>
          <cell r="E10210" t="str">
            <v>Usage: Annual kwh&lt;5000</v>
          </cell>
          <cell r="F10210">
            <v>72.229200000000006</v>
          </cell>
          <cell r="G10210">
            <v>0.29127760000000003</v>
          </cell>
          <cell r="H10210">
            <v>0.28372370000000002</v>
          </cell>
          <cell r="I10210">
            <v>-0.17540339999999999</v>
          </cell>
          <cell r="J10210">
            <v>-7.1773600000000007E-2</v>
          </cell>
          <cell r="K10210">
            <v>0</v>
          </cell>
          <cell r="L10210">
            <v>7.1773600000000007E-2</v>
          </cell>
          <cell r="M10210">
            <v>0.17540339999999999</v>
          </cell>
          <cell r="N10210">
            <v>0.17540339999999999</v>
          </cell>
          <cell r="O10210">
            <v>875</v>
          </cell>
        </row>
        <row r="10211">
          <cell r="A10211" t="str">
            <v>Residential</v>
          </cell>
          <cell r="B10211">
            <v>10</v>
          </cell>
          <cell r="C10211" t="str">
            <v>R</v>
          </cell>
          <cell r="D10211" t="str">
            <v>All</v>
          </cell>
          <cell r="E10211" t="str">
            <v>Usage: Annual kwh&lt;5000</v>
          </cell>
          <cell r="F10211">
            <v>77.080799999999996</v>
          </cell>
          <cell r="G10211">
            <v>0.35014109999999998</v>
          </cell>
          <cell r="H10211">
            <v>0.21409300000000001</v>
          </cell>
          <cell r="I10211">
            <v>-0.1755622</v>
          </cell>
          <cell r="J10211">
            <v>-7.1838600000000002E-2</v>
          </cell>
          <cell r="K10211">
            <v>0</v>
          </cell>
          <cell r="L10211">
            <v>7.1838600000000002E-2</v>
          </cell>
          <cell r="M10211">
            <v>0.1755622</v>
          </cell>
          <cell r="N10211">
            <v>0.1755622</v>
          </cell>
          <cell r="O10211">
            <v>875</v>
          </cell>
        </row>
        <row r="10212">
          <cell r="A10212" t="str">
            <v>Residential</v>
          </cell>
          <cell r="B10212">
            <v>11</v>
          </cell>
          <cell r="C10212" t="str">
            <v>R</v>
          </cell>
          <cell r="D10212" t="str">
            <v>All</v>
          </cell>
          <cell r="E10212" t="str">
            <v>Usage: Annual kwh&lt;5000</v>
          </cell>
          <cell r="F10212">
            <v>82.321799999999996</v>
          </cell>
          <cell r="G10212">
            <v>0.38124530000000001</v>
          </cell>
          <cell r="H10212">
            <v>0.2348394</v>
          </cell>
          <cell r="I10212">
            <v>-0.17627909999999999</v>
          </cell>
          <cell r="J10212">
            <v>-7.2132000000000002E-2</v>
          </cell>
          <cell r="K10212">
            <v>0</v>
          </cell>
          <cell r="L10212">
            <v>7.2132000000000002E-2</v>
          </cell>
          <cell r="M10212">
            <v>0.17627909999999999</v>
          </cell>
          <cell r="N10212">
            <v>0.17627909999999999</v>
          </cell>
          <cell r="O10212">
            <v>875</v>
          </cell>
        </row>
        <row r="10213">
          <cell r="A10213" t="str">
            <v>Residential</v>
          </cell>
          <cell r="B10213">
            <v>12</v>
          </cell>
          <cell r="C10213" t="str">
            <v>R</v>
          </cell>
          <cell r="D10213" t="str">
            <v>All</v>
          </cell>
          <cell r="E10213" t="str">
            <v>Usage: Annual kwh&lt;5000</v>
          </cell>
          <cell r="F10213">
            <v>86.586699999999993</v>
          </cell>
          <cell r="G10213">
            <v>0.41865089999999999</v>
          </cell>
          <cell r="H10213">
            <v>0.4348554</v>
          </cell>
          <cell r="I10213">
            <v>-0.17644899999999999</v>
          </cell>
          <cell r="J10213">
            <v>-7.2201500000000002E-2</v>
          </cell>
          <cell r="K10213">
            <v>0</v>
          </cell>
          <cell r="L10213">
            <v>7.2201500000000002E-2</v>
          </cell>
          <cell r="M10213">
            <v>0.17644899999999999</v>
          </cell>
          <cell r="N10213">
            <v>0.17644899999999999</v>
          </cell>
          <cell r="O10213">
            <v>875</v>
          </cell>
        </row>
        <row r="10214">
          <cell r="A10214" t="str">
            <v>Residential</v>
          </cell>
          <cell r="B10214">
            <v>13</v>
          </cell>
          <cell r="C10214" t="str">
            <v>R</v>
          </cell>
          <cell r="D10214" t="str">
            <v>All</v>
          </cell>
          <cell r="E10214" t="str">
            <v>Usage: Annual kwh&lt;5000</v>
          </cell>
          <cell r="F10214">
            <v>89.828699999999998</v>
          </cell>
          <cell r="G10214">
            <v>0.51556369999999996</v>
          </cell>
          <cell r="H10214">
            <v>0.72038979999999997</v>
          </cell>
          <cell r="I10214">
            <v>-0.1773132</v>
          </cell>
          <cell r="J10214">
            <v>-7.2555099999999997E-2</v>
          </cell>
          <cell r="K10214">
            <v>0</v>
          </cell>
          <cell r="L10214">
            <v>7.2555099999999997E-2</v>
          </cell>
          <cell r="M10214">
            <v>0.1773132</v>
          </cell>
          <cell r="N10214">
            <v>0.1773132</v>
          </cell>
          <cell r="O10214">
            <v>875</v>
          </cell>
        </row>
        <row r="10215">
          <cell r="A10215" t="str">
            <v>Residential</v>
          </cell>
          <cell r="B10215">
            <v>14</v>
          </cell>
          <cell r="C10215" t="str">
            <v>R</v>
          </cell>
          <cell r="D10215" t="str">
            <v>All</v>
          </cell>
          <cell r="E10215" t="str">
            <v>Usage: Annual kwh&lt;5000</v>
          </cell>
          <cell r="F10215">
            <v>92.664400000000001</v>
          </cell>
          <cell r="G10215">
            <v>0.56092489999999995</v>
          </cell>
          <cell r="H10215">
            <v>0.55915000000000004</v>
          </cell>
          <cell r="I10215">
            <v>-0.17821509999999999</v>
          </cell>
          <cell r="J10215">
            <v>-7.2924199999999995E-2</v>
          </cell>
          <cell r="K10215">
            <v>0</v>
          </cell>
          <cell r="L10215">
            <v>7.2924199999999995E-2</v>
          </cell>
          <cell r="M10215">
            <v>0.17821509999999999</v>
          </cell>
          <cell r="N10215">
            <v>0.17821509999999999</v>
          </cell>
          <cell r="O10215">
            <v>875</v>
          </cell>
        </row>
        <row r="10216">
          <cell r="A10216" t="str">
            <v>Residential</v>
          </cell>
          <cell r="B10216">
            <v>15</v>
          </cell>
          <cell r="C10216" t="str">
            <v>R</v>
          </cell>
          <cell r="D10216" t="str">
            <v>All</v>
          </cell>
          <cell r="E10216" t="str">
            <v>Usage: Annual kwh&lt;5000</v>
          </cell>
          <cell r="F10216">
            <v>95.046800000000005</v>
          </cell>
          <cell r="G10216">
            <v>0.77942449999999996</v>
          </cell>
          <cell r="H10216">
            <v>0.70657499999999995</v>
          </cell>
          <cell r="I10216">
            <v>-0.18175949999999999</v>
          </cell>
          <cell r="J10216">
            <v>-7.4374499999999996E-2</v>
          </cell>
          <cell r="K10216">
            <v>0</v>
          </cell>
          <cell r="L10216">
            <v>7.4374499999999996E-2</v>
          </cell>
          <cell r="M10216">
            <v>0.18175949999999999</v>
          </cell>
          <cell r="N10216">
            <v>0.18175949999999999</v>
          </cell>
          <cell r="O10216">
            <v>875</v>
          </cell>
        </row>
        <row r="10217">
          <cell r="A10217" t="str">
            <v>Residential</v>
          </cell>
          <cell r="B10217">
            <v>16</v>
          </cell>
          <cell r="C10217" t="str">
            <v>R</v>
          </cell>
          <cell r="D10217" t="str">
            <v>All</v>
          </cell>
          <cell r="E10217" t="str">
            <v>Usage: Annual kwh&lt;5000</v>
          </cell>
          <cell r="F10217">
            <v>97.147400000000005</v>
          </cell>
          <cell r="G10217">
            <v>1.0473939999999999</v>
          </cell>
          <cell r="H10217">
            <v>1.1750510000000001</v>
          </cell>
          <cell r="I10217">
            <v>-0.1869072</v>
          </cell>
          <cell r="J10217">
            <v>-7.6480900000000004E-2</v>
          </cell>
          <cell r="K10217">
            <v>0</v>
          </cell>
          <cell r="L10217">
            <v>7.6480900000000004E-2</v>
          </cell>
          <cell r="M10217">
            <v>0.1869072</v>
          </cell>
          <cell r="N10217">
            <v>0.1869072</v>
          </cell>
          <cell r="O10217">
            <v>875</v>
          </cell>
        </row>
        <row r="10218">
          <cell r="A10218" t="str">
            <v>Residential</v>
          </cell>
          <cell r="B10218">
            <v>17</v>
          </cell>
          <cell r="C10218" t="str">
            <v>R</v>
          </cell>
          <cell r="D10218" t="str">
            <v>All</v>
          </cell>
          <cell r="E10218" t="str">
            <v>Usage: Annual kwh&lt;5000</v>
          </cell>
          <cell r="F10218">
            <v>98.247900000000001</v>
          </cell>
          <cell r="G10218">
            <v>1.2627360000000001</v>
          </cell>
          <cell r="H10218">
            <v>1.2155009999999999</v>
          </cell>
          <cell r="I10218">
            <v>-0.19028310000000001</v>
          </cell>
          <cell r="J10218">
            <v>-7.7862299999999995E-2</v>
          </cell>
          <cell r="K10218">
            <v>0</v>
          </cell>
          <cell r="L10218">
            <v>7.7862299999999995E-2</v>
          </cell>
          <cell r="M10218">
            <v>0.19028310000000001</v>
          </cell>
          <cell r="N10218">
            <v>0.19028310000000001</v>
          </cell>
          <cell r="O10218">
            <v>875</v>
          </cell>
        </row>
        <row r="10219">
          <cell r="A10219" t="str">
            <v>Residential</v>
          </cell>
          <cell r="B10219">
            <v>18</v>
          </cell>
          <cell r="C10219" t="str">
            <v>R</v>
          </cell>
          <cell r="D10219" t="str">
            <v>All</v>
          </cell>
          <cell r="E10219" t="str">
            <v>Usage: Annual kwh&lt;5000</v>
          </cell>
          <cell r="F10219">
            <v>98.131399999999999</v>
          </cell>
          <cell r="G10219">
            <v>1.429616</v>
          </cell>
          <cell r="H10219">
            <v>1.4247240000000001</v>
          </cell>
          <cell r="I10219">
            <v>-0.19390070000000001</v>
          </cell>
          <cell r="J10219">
            <v>-7.9342599999999999E-2</v>
          </cell>
          <cell r="K10219">
            <v>0</v>
          </cell>
          <cell r="L10219">
            <v>7.9342599999999999E-2</v>
          </cell>
          <cell r="M10219">
            <v>0.19390070000000001</v>
          </cell>
          <cell r="N10219">
            <v>0.19390070000000001</v>
          </cell>
          <cell r="O10219">
            <v>875</v>
          </cell>
        </row>
        <row r="10220">
          <cell r="A10220" t="str">
            <v>Residential</v>
          </cell>
          <cell r="B10220">
            <v>19</v>
          </cell>
          <cell r="C10220" t="str">
            <v>R</v>
          </cell>
          <cell r="D10220" t="str">
            <v>All</v>
          </cell>
          <cell r="E10220" t="str">
            <v>Usage: Annual kwh&lt;5000</v>
          </cell>
          <cell r="F10220">
            <v>95.702100000000002</v>
          </cell>
          <cell r="G10220">
            <v>1.3657600000000001</v>
          </cell>
          <cell r="H10220">
            <v>1.359024</v>
          </cell>
          <cell r="I10220">
            <v>-0.18610550000000001</v>
          </cell>
          <cell r="J10220">
            <v>-7.6152899999999996E-2</v>
          </cell>
          <cell r="K10220">
            <v>0</v>
          </cell>
          <cell r="L10220">
            <v>7.6152899999999996E-2</v>
          </cell>
          <cell r="M10220">
            <v>0.18610550000000001</v>
          </cell>
          <cell r="N10220">
            <v>0.18610550000000001</v>
          </cell>
          <cell r="O10220">
            <v>875</v>
          </cell>
        </row>
        <row r="10221">
          <cell r="A10221" t="str">
            <v>Residential</v>
          </cell>
          <cell r="B10221">
            <v>20</v>
          </cell>
          <cell r="C10221" t="str">
            <v>R</v>
          </cell>
          <cell r="D10221" t="str">
            <v>All</v>
          </cell>
          <cell r="E10221" t="str">
            <v>Usage: Annual kwh&lt;5000</v>
          </cell>
          <cell r="F10221">
            <v>93.279799999999994</v>
          </cell>
          <cell r="G10221">
            <v>1.1994419999999999</v>
          </cell>
          <cell r="H10221">
            <v>1.3735900000000001</v>
          </cell>
          <cell r="I10221">
            <v>-0.19346940000000001</v>
          </cell>
          <cell r="J10221">
            <v>-7.9166100000000003E-2</v>
          </cell>
          <cell r="K10221">
            <v>0</v>
          </cell>
          <cell r="L10221">
            <v>7.9166100000000003E-2</v>
          </cell>
          <cell r="M10221">
            <v>0.19346940000000001</v>
          </cell>
          <cell r="N10221">
            <v>0.19346940000000001</v>
          </cell>
          <cell r="O10221">
            <v>875</v>
          </cell>
        </row>
        <row r="10222">
          <cell r="A10222" t="str">
            <v>Residential</v>
          </cell>
          <cell r="B10222">
            <v>21</v>
          </cell>
          <cell r="C10222" t="str">
            <v>R</v>
          </cell>
          <cell r="D10222" t="str">
            <v>All</v>
          </cell>
          <cell r="E10222" t="str">
            <v>Usage: Annual kwh&lt;5000</v>
          </cell>
          <cell r="F10222">
            <v>89.514899999999997</v>
          </cell>
          <cell r="G10222">
            <v>1.2585120000000001</v>
          </cell>
          <cell r="H10222">
            <v>1.152169</v>
          </cell>
          <cell r="I10222">
            <v>-0.1921582</v>
          </cell>
          <cell r="J10222">
            <v>-7.8629599999999994E-2</v>
          </cell>
          <cell r="K10222">
            <v>0</v>
          </cell>
          <cell r="L10222">
            <v>7.8629599999999994E-2</v>
          </cell>
          <cell r="M10222">
            <v>0.1921582</v>
          </cell>
          <cell r="N10222">
            <v>0.1921582</v>
          </cell>
          <cell r="O10222">
            <v>875</v>
          </cell>
        </row>
        <row r="10223">
          <cell r="A10223" t="str">
            <v>Residential</v>
          </cell>
          <cell r="B10223">
            <v>22</v>
          </cell>
          <cell r="C10223" t="str">
            <v>R</v>
          </cell>
          <cell r="D10223" t="str">
            <v>All</v>
          </cell>
          <cell r="E10223" t="str">
            <v>Usage: Annual kwh&lt;5000</v>
          </cell>
          <cell r="F10223">
            <v>86.140299999999996</v>
          </cell>
          <cell r="G10223">
            <v>1.352077</v>
          </cell>
          <cell r="H10223">
            <v>1.433384</v>
          </cell>
          <cell r="I10223">
            <v>-0.19793279999999999</v>
          </cell>
          <cell r="J10223">
            <v>-8.0992499999999995E-2</v>
          </cell>
          <cell r="K10223">
            <v>0</v>
          </cell>
          <cell r="L10223">
            <v>8.0992499999999995E-2</v>
          </cell>
          <cell r="M10223">
            <v>0.19793279999999999</v>
          </cell>
          <cell r="N10223">
            <v>0.19793279999999999</v>
          </cell>
          <cell r="O10223">
            <v>875</v>
          </cell>
        </row>
        <row r="10224">
          <cell r="A10224" t="str">
            <v>Residential</v>
          </cell>
          <cell r="B10224">
            <v>23</v>
          </cell>
          <cell r="C10224" t="str">
            <v>R</v>
          </cell>
          <cell r="D10224" t="str">
            <v>All</v>
          </cell>
          <cell r="E10224" t="str">
            <v>Usage: Annual kwh&lt;5000</v>
          </cell>
          <cell r="F10224">
            <v>83.233999999999995</v>
          </cell>
          <cell r="G10224">
            <v>0.91109790000000002</v>
          </cell>
          <cell r="H10224">
            <v>1.144992</v>
          </cell>
          <cell r="I10224">
            <v>-0.19246460000000001</v>
          </cell>
          <cell r="J10224">
            <v>-7.8754900000000003E-2</v>
          </cell>
          <cell r="K10224">
            <v>0</v>
          </cell>
          <cell r="L10224">
            <v>7.8754900000000003E-2</v>
          </cell>
          <cell r="M10224">
            <v>0.19246460000000001</v>
          </cell>
          <cell r="N10224">
            <v>0.19246460000000001</v>
          </cell>
          <cell r="O10224">
            <v>875</v>
          </cell>
        </row>
        <row r="10225">
          <cell r="A10225" t="str">
            <v>Residential</v>
          </cell>
          <cell r="B10225">
            <v>24</v>
          </cell>
          <cell r="C10225" t="str">
            <v>R</v>
          </cell>
          <cell r="D10225" t="str">
            <v>All</v>
          </cell>
          <cell r="E10225" t="str">
            <v>Usage: Annual kwh&lt;5000</v>
          </cell>
          <cell r="F10225">
            <v>80.827600000000004</v>
          </cell>
          <cell r="G10225">
            <v>0.59607540000000003</v>
          </cell>
          <cell r="H10225">
            <v>0.55905419999999995</v>
          </cell>
          <cell r="I10225">
            <v>-0.18341379999999999</v>
          </cell>
          <cell r="J10225">
            <v>-7.5051400000000004E-2</v>
          </cell>
          <cell r="K10225">
            <v>0</v>
          </cell>
          <cell r="L10225">
            <v>7.5051400000000004E-2</v>
          </cell>
          <cell r="M10225">
            <v>0.18341379999999999</v>
          </cell>
          <cell r="N10225">
            <v>0.18341379999999999</v>
          </cell>
          <cell r="O10225">
            <v>875</v>
          </cell>
        </row>
        <row r="10226">
          <cell r="A10226" t="str">
            <v>Residential</v>
          </cell>
          <cell r="B10226">
            <v>1</v>
          </cell>
          <cell r="C10226" t="str">
            <v>R</v>
          </cell>
          <cell r="D10226" t="str">
            <v>All</v>
          </cell>
          <cell r="E10226" t="str">
            <v>Usage: Annual kwh&gt;=40000</v>
          </cell>
          <cell r="F10226">
            <v>76.538700000000006</v>
          </cell>
          <cell r="G10226">
            <v>1.4552879999999999</v>
          </cell>
          <cell r="H10226">
            <v>1.451082</v>
          </cell>
          <cell r="I10226">
            <v>-0.12655820000000001</v>
          </cell>
          <cell r="J10226">
            <v>-5.1786600000000002E-2</v>
          </cell>
          <cell r="K10226">
            <v>0</v>
          </cell>
          <cell r="L10226">
            <v>5.1786600000000002E-2</v>
          </cell>
          <cell r="M10226">
            <v>0.12655820000000001</v>
          </cell>
          <cell r="N10226">
            <v>0.12655820000000001</v>
          </cell>
          <cell r="O10226">
            <v>5257</v>
          </cell>
        </row>
        <row r="10227">
          <cell r="A10227" t="str">
            <v>Residential</v>
          </cell>
          <cell r="B10227">
            <v>2</v>
          </cell>
          <cell r="C10227" t="str">
            <v>R</v>
          </cell>
          <cell r="D10227" t="str">
            <v>All</v>
          </cell>
          <cell r="E10227" t="str">
            <v>Usage: Annual kwh&gt;=40000</v>
          </cell>
          <cell r="F10227">
            <v>75.999700000000004</v>
          </cell>
          <cell r="G10227">
            <v>1.3092090000000001</v>
          </cell>
          <cell r="H10227">
            <v>1.288556</v>
          </cell>
          <cell r="I10227">
            <v>-0.1256178</v>
          </cell>
          <cell r="J10227">
            <v>-5.1401799999999997E-2</v>
          </cell>
          <cell r="K10227">
            <v>0</v>
          </cell>
          <cell r="L10227">
            <v>5.1401799999999997E-2</v>
          </cell>
          <cell r="M10227">
            <v>0.1256178</v>
          </cell>
          <cell r="N10227">
            <v>0.1256178</v>
          </cell>
          <cell r="O10227">
            <v>5257</v>
          </cell>
        </row>
        <row r="10228">
          <cell r="A10228" t="str">
            <v>Residential</v>
          </cell>
          <cell r="B10228">
            <v>3</v>
          </cell>
          <cell r="C10228" t="str">
            <v>R</v>
          </cell>
          <cell r="D10228" t="str">
            <v>All</v>
          </cell>
          <cell r="E10228" t="str">
            <v>Usage: Annual kwh&gt;=40000</v>
          </cell>
          <cell r="F10228">
            <v>73.124700000000004</v>
          </cell>
          <cell r="G10228">
            <v>1.171432</v>
          </cell>
          <cell r="H10228">
            <v>1.1761900000000001</v>
          </cell>
          <cell r="I10228">
            <v>-0.1247007</v>
          </cell>
          <cell r="J10228">
            <v>-5.1026500000000002E-2</v>
          </cell>
          <cell r="K10228">
            <v>0</v>
          </cell>
          <cell r="L10228">
            <v>5.1026500000000002E-2</v>
          </cell>
          <cell r="M10228">
            <v>0.1247007</v>
          </cell>
          <cell r="N10228">
            <v>0.1247007</v>
          </cell>
          <cell r="O10228">
            <v>5257</v>
          </cell>
        </row>
        <row r="10229">
          <cell r="A10229" t="str">
            <v>Residential</v>
          </cell>
          <cell r="B10229">
            <v>4</v>
          </cell>
          <cell r="C10229" t="str">
            <v>R</v>
          </cell>
          <cell r="D10229" t="str">
            <v>All</v>
          </cell>
          <cell r="E10229" t="str">
            <v>Usage: Annual kwh&gt;=40000</v>
          </cell>
          <cell r="F10229">
            <v>71.696799999999996</v>
          </cell>
          <cell r="G10229">
            <v>1.106508</v>
          </cell>
          <cell r="H10229">
            <v>1.0919190000000001</v>
          </cell>
          <cell r="I10229">
            <v>-0.12426520000000001</v>
          </cell>
          <cell r="J10229">
            <v>-5.0848299999999999E-2</v>
          </cell>
          <cell r="K10229">
            <v>0</v>
          </cell>
          <cell r="L10229">
            <v>5.0848299999999999E-2</v>
          </cell>
          <cell r="M10229">
            <v>0.12426520000000001</v>
          </cell>
          <cell r="N10229">
            <v>0.12426520000000001</v>
          </cell>
          <cell r="O10229">
            <v>5257</v>
          </cell>
        </row>
        <row r="10230">
          <cell r="A10230" t="str">
            <v>Residential</v>
          </cell>
          <cell r="B10230">
            <v>5</v>
          </cell>
          <cell r="C10230" t="str">
            <v>R</v>
          </cell>
          <cell r="D10230" t="str">
            <v>All</v>
          </cell>
          <cell r="E10230" t="str">
            <v>Usage: Annual kwh&gt;=40000</v>
          </cell>
          <cell r="F10230">
            <v>70.239999999999995</v>
          </cell>
          <cell r="G10230">
            <v>1.135667</v>
          </cell>
          <cell r="H10230">
            <v>1.0852139999999999</v>
          </cell>
          <cell r="I10230">
            <v>-0.1239427</v>
          </cell>
          <cell r="J10230">
            <v>-5.0716299999999999E-2</v>
          </cell>
          <cell r="K10230">
            <v>0</v>
          </cell>
          <cell r="L10230">
            <v>5.0716299999999999E-2</v>
          </cell>
          <cell r="M10230">
            <v>0.1239427</v>
          </cell>
          <cell r="N10230">
            <v>0.1239427</v>
          </cell>
          <cell r="O10230">
            <v>5257</v>
          </cell>
        </row>
        <row r="10231">
          <cell r="A10231" t="str">
            <v>Residential</v>
          </cell>
          <cell r="B10231">
            <v>6</v>
          </cell>
          <cell r="C10231" t="str">
            <v>R</v>
          </cell>
          <cell r="D10231" t="str">
            <v>All</v>
          </cell>
          <cell r="E10231" t="str">
            <v>Usage: Annual kwh&gt;=40000</v>
          </cell>
          <cell r="F10231">
            <v>69.241699999999994</v>
          </cell>
          <cell r="G10231">
            <v>1.242812</v>
          </cell>
          <cell r="H10231">
            <v>1.2615209999999999</v>
          </cell>
          <cell r="I10231">
            <v>-0.1239745</v>
          </cell>
          <cell r="J10231">
            <v>-5.0729400000000001E-2</v>
          </cell>
          <cell r="K10231">
            <v>0</v>
          </cell>
          <cell r="L10231">
            <v>5.0729400000000001E-2</v>
          </cell>
          <cell r="M10231">
            <v>0.1239745</v>
          </cell>
          <cell r="N10231">
            <v>0.1239745</v>
          </cell>
          <cell r="O10231">
            <v>5257</v>
          </cell>
        </row>
        <row r="10232">
          <cell r="A10232" t="str">
            <v>Residential</v>
          </cell>
          <cell r="B10232">
            <v>7</v>
          </cell>
          <cell r="C10232" t="str">
            <v>R</v>
          </cell>
          <cell r="D10232" t="str">
            <v>All</v>
          </cell>
          <cell r="E10232" t="str">
            <v>Usage: Annual kwh&gt;=40000</v>
          </cell>
          <cell r="F10232">
            <v>68.252899999999997</v>
          </cell>
          <cell r="G10232">
            <v>1.483336</v>
          </cell>
          <cell r="H10232">
            <v>1.49987</v>
          </cell>
          <cell r="I10232">
            <v>-0.1244609</v>
          </cell>
          <cell r="J10232">
            <v>-5.0928399999999999E-2</v>
          </cell>
          <cell r="K10232">
            <v>0</v>
          </cell>
          <cell r="L10232">
            <v>5.0928399999999999E-2</v>
          </cell>
          <cell r="M10232">
            <v>0.1244609</v>
          </cell>
          <cell r="N10232">
            <v>0.1244609</v>
          </cell>
          <cell r="O10232">
            <v>5257</v>
          </cell>
        </row>
        <row r="10233">
          <cell r="A10233" t="str">
            <v>Residential</v>
          </cell>
          <cell r="B10233">
            <v>8</v>
          </cell>
          <cell r="C10233" t="str">
            <v>R</v>
          </cell>
          <cell r="D10233" t="str">
            <v>All</v>
          </cell>
          <cell r="E10233" t="str">
            <v>Usage: Annual kwh&gt;=40000</v>
          </cell>
          <cell r="F10233">
            <v>68.837100000000007</v>
          </cell>
          <cell r="G10233">
            <v>1.5608500000000001</v>
          </cell>
          <cell r="H10233">
            <v>1.407535</v>
          </cell>
          <cell r="I10233">
            <v>-0.12516640000000001</v>
          </cell>
          <cell r="J10233">
            <v>-5.1217100000000002E-2</v>
          </cell>
          <cell r="K10233">
            <v>0</v>
          </cell>
          <cell r="L10233">
            <v>5.1217100000000002E-2</v>
          </cell>
          <cell r="M10233">
            <v>0.12516640000000001</v>
          </cell>
          <cell r="N10233">
            <v>0.12516640000000001</v>
          </cell>
          <cell r="O10233">
            <v>5257</v>
          </cell>
        </row>
        <row r="10234">
          <cell r="A10234" t="str">
            <v>Residential</v>
          </cell>
          <cell r="B10234">
            <v>9</v>
          </cell>
          <cell r="C10234" t="str">
            <v>R</v>
          </cell>
          <cell r="D10234" t="str">
            <v>All</v>
          </cell>
          <cell r="E10234" t="str">
            <v>Usage: Annual kwh&gt;=40000</v>
          </cell>
          <cell r="F10234">
            <v>71.558000000000007</v>
          </cell>
          <cell r="G10234">
            <v>1.50648</v>
          </cell>
          <cell r="H10234">
            <v>1.433813</v>
          </cell>
          <cell r="I10234">
            <v>-0.1264438</v>
          </cell>
          <cell r="J10234">
            <v>-5.1739800000000002E-2</v>
          </cell>
          <cell r="K10234">
            <v>0</v>
          </cell>
          <cell r="L10234">
            <v>5.1739800000000002E-2</v>
          </cell>
          <cell r="M10234">
            <v>0.1264438</v>
          </cell>
          <cell r="N10234">
            <v>0.1264438</v>
          </cell>
          <cell r="O10234">
            <v>5257</v>
          </cell>
        </row>
        <row r="10235">
          <cell r="A10235" t="str">
            <v>Residential</v>
          </cell>
          <cell r="B10235">
            <v>10</v>
          </cell>
          <cell r="C10235" t="str">
            <v>R</v>
          </cell>
          <cell r="D10235" t="str">
            <v>All</v>
          </cell>
          <cell r="E10235" t="str">
            <v>Usage: Annual kwh&gt;=40000</v>
          </cell>
          <cell r="F10235">
            <v>76.1982</v>
          </cell>
          <cell r="G10235">
            <v>1.6175310000000001</v>
          </cell>
          <cell r="H10235">
            <v>1.47668</v>
          </cell>
          <cell r="I10235">
            <v>-0.1285269</v>
          </cell>
          <cell r="J10235">
            <v>-5.2592100000000003E-2</v>
          </cell>
          <cell r="K10235">
            <v>0</v>
          </cell>
          <cell r="L10235">
            <v>5.2592100000000003E-2</v>
          </cell>
          <cell r="M10235">
            <v>0.1285269</v>
          </cell>
          <cell r="N10235">
            <v>0.1285269</v>
          </cell>
          <cell r="O10235">
            <v>5257</v>
          </cell>
        </row>
        <row r="10236">
          <cell r="A10236" t="str">
            <v>Residential</v>
          </cell>
          <cell r="B10236">
            <v>11</v>
          </cell>
          <cell r="C10236" t="str">
            <v>R</v>
          </cell>
          <cell r="D10236" t="str">
            <v>All</v>
          </cell>
          <cell r="E10236" t="str">
            <v>Usage: Annual kwh&gt;=40000</v>
          </cell>
          <cell r="F10236">
            <v>81.648099999999999</v>
          </cell>
          <cell r="G10236">
            <v>1.703052</v>
          </cell>
          <cell r="H10236">
            <v>1.55511</v>
          </cell>
          <cell r="I10236">
            <v>-0.1298108</v>
          </cell>
          <cell r="J10236">
            <v>-5.3117499999999998E-2</v>
          </cell>
          <cell r="K10236">
            <v>0</v>
          </cell>
          <cell r="L10236">
            <v>5.3117499999999998E-2</v>
          </cell>
          <cell r="M10236">
            <v>0.1298108</v>
          </cell>
          <cell r="N10236">
            <v>0.1298108</v>
          </cell>
          <cell r="O10236">
            <v>5257</v>
          </cell>
        </row>
        <row r="10237">
          <cell r="A10237" t="str">
            <v>Residential</v>
          </cell>
          <cell r="B10237">
            <v>12</v>
          </cell>
          <cell r="C10237" t="str">
            <v>R</v>
          </cell>
          <cell r="D10237" t="str">
            <v>All</v>
          </cell>
          <cell r="E10237" t="str">
            <v>Usage: Annual kwh&gt;=40000</v>
          </cell>
          <cell r="F10237">
            <v>86.086200000000005</v>
          </cell>
          <cell r="G10237">
            <v>1.8676360000000001</v>
          </cell>
          <cell r="H10237">
            <v>1.889262</v>
          </cell>
          <cell r="I10237">
            <v>-0.12864129999999999</v>
          </cell>
          <cell r="J10237">
            <v>-5.2638999999999998E-2</v>
          </cell>
          <cell r="K10237">
            <v>0</v>
          </cell>
          <cell r="L10237">
            <v>5.2638999999999998E-2</v>
          </cell>
          <cell r="M10237">
            <v>0.12864129999999999</v>
          </cell>
          <cell r="N10237">
            <v>0.12864129999999999</v>
          </cell>
          <cell r="O10237">
            <v>5257</v>
          </cell>
        </row>
        <row r="10238">
          <cell r="A10238" t="str">
            <v>Residential</v>
          </cell>
          <cell r="B10238">
            <v>13</v>
          </cell>
          <cell r="C10238" t="str">
            <v>R</v>
          </cell>
          <cell r="D10238" t="str">
            <v>All</v>
          </cell>
          <cell r="E10238" t="str">
            <v>Usage: Annual kwh&gt;=40000</v>
          </cell>
          <cell r="F10238">
            <v>89.5214</v>
          </cell>
          <cell r="G10238">
            <v>2.176145</v>
          </cell>
          <cell r="H10238">
            <v>2.1461700000000001</v>
          </cell>
          <cell r="I10238">
            <v>-0.129801</v>
          </cell>
          <cell r="J10238">
            <v>-5.3113500000000001E-2</v>
          </cell>
          <cell r="K10238">
            <v>0</v>
          </cell>
          <cell r="L10238">
            <v>5.3113500000000001E-2</v>
          </cell>
          <cell r="M10238">
            <v>0.129801</v>
          </cell>
          <cell r="N10238">
            <v>0.129801</v>
          </cell>
          <cell r="O10238">
            <v>5257</v>
          </cell>
        </row>
        <row r="10239">
          <cell r="A10239" t="str">
            <v>Residential</v>
          </cell>
          <cell r="B10239">
            <v>14</v>
          </cell>
          <cell r="C10239" t="str">
            <v>R</v>
          </cell>
          <cell r="D10239" t="str">
            <v>All</v>
          </cell>
          <cell r="E10239" t="str">
            <v>Usage: Annual kwh&gt;=40000</v>
          </cell>
          <cell r="F10239">
            <v>92.491900000000001</v>
          </cell>
          <cell r="G10239">
            <v>2.4626670000000002</v>
          </cell>
          <cell r="H10239">
            <v>2.522348</v>
          </cell>
          <cell r="I10239">
            <v>-0.1319563</v>
          </cell>
          <cell r="J10239">
            <v>-5.3995500000000002E-2</v>
          </cell>
          <cell r="K10239">
            <v>0</v>
          </cell>
          <cell r="L10239">
            <v>5.3995500000000002E-2</v>
          </cell>
          <cell r="M10239">
            <v>0.1319563</v>
          </cell>
          <cell r="N10239">
            <v>0.1319563</v>
          </cell>
          <cell r="O10239">
            <v>5257</v>
          </cell>
        </row>
        <row r="10240">
          <cell r="A10240" t="str">
            <v>Residential</v>
          </cell>
          <cell r="B10240">
            <v>15</v>
          </cell>
          <cell r="C10240" t="str">
            <v>R</v>
          </cell>
          <cell r="D10240" t="str">
            <v>All</v>
          </cell>
          <cell r="E10240" t="str">
            <v>Usage: Annual kwh&gt;=40000</v>
          </cell>
          <cell r="F10240">
            <v>94.974400000000003</v>
          </cell>
          <cell r="G10240">
            <v>2.878924</v>
          </cell>
          <cell r="H10240">
            <v>2.9755340000000001</v>
          </cell>
          <cell r="I10240">
            <v>-0.1321367</v>
          </cell>
          <cell r="J10240">
            <v>-5.4069300000000001E-2</v>
          </cell>
          <cell r="K10240">
            <v>0</v>
          </cell>
          <cell r="L10240">
            <v>5.4069300000000001E-2</v>
          </cell>
          <cell r="M10240">
            <v>0.1321367</v>
          </cell>
          <cell r="N10240">
            <v>0.1321367</v>
          </cell>
          <cell r="O10240">
            <v>5257</v>
          </cell>
        </row>
        <row r="10241">
          <cell r="A10241" t="str">
            <v>Residential</v>
          </cell>
          <cell r="B10241">
            <v>16</v>
          </cell>
          <cell r="C10241" t="str">
            <v>R</v>
          </cell>
          <cell r="D10241" t="str">
            <v>All</v>
          </cell>
          <cell r="E10241" t="str">
            <v>Usage: Annual kwh&gt;=40000</v>
          </cell>
          <cell r="F10241">
            <v>97.398399999999995</v>
          </cell>
          <cell r="G10241">
            <v>3.408363</v>
          </cell>
          <cell r="H10241">
            <v>2.984537</v>
          </cell>
          <cell r="I10241">
            <v>-0.13286970000000001</v>
          </cell>
          <cell r="J10241">
            <v>-5.4369199999999999E-2</v>
          </cell>
          <cell r="K10241">
            <v>0</v>
          </cell>
          <cell r="L10241">
            <v>5.4369199999999999E-2</v>
          </cell>
          <cell r="M10241">
            <v>0.13286970000000001</v>
          </cell>
          <cell r="N10241">
            <v>0.13286970000000001</v>
          </cell>
          <cell r="O10241">
            <v>5257</v>
          </cell>
        </row>
        <row r="10242">
          <cell r="A10242" t="str">
            <v>Residential</v>
          </cell>
          <cell r="B10242">
            <v>17</v>
          </cell>
          <cell r="C10242" t="str">
            <v>R</v>
          </cell>
          <cell r="D10242" t="str">
            <v>All</v>
          </cell>
          <cell r="E10242" t="str">
            <v>Usage: Annual kwh&gt;=40000</v>
          </cell>
          <cell r="F10242">
            <v>98.811400000000006</v>
          </cell>
          <cell r="G10242">
            <v>3.8467739999999999</v>
          </cell>
          <cell r="H10242">
            <v>3.2861340000000001</v>
          </cell>
          <cell r="I10242">
            <v>-0.1346503</v>
          </cell>
          <cell r="J10242">
            <v>-5.5097800000000002E-2</v>
          </cell>
          <cell r="K10242">
            <v>0</v>
          </cell>
          <cell r="L10242">
            <v>5.5097800000000002E-2</v>
          </cell>
          <cell r="M10242">
            <v>0.1346503</v>
          </cell>
          <cell r="N10242">
            <v>0.1346503</v>
          </cell>
          <cell r="O10242">
            <v>5257</v>
          </cell>
        </row>
        <row r="10243">
          <cell r="A10243" t="str">
            <v>Residential</v>
          </cell>
          <cell r="B10243">
            <v>18</v>
          </cell>
          <cell r="C10243" t="str">
            <v>R</v>
          </cell>
          <cell r="D10243" t="str">
            <v>All</v>
          </cell>
          <cell r="E10243" t="str">
            <v>Usage: Annual kwh&gt;=40000</v>
          </cell>
          <cell r="F10243">
            <v>98.749600000000001</v>
          </cell>
          <cell r="G10243">
            <v>4.1867419999999997</v>
          </cell>
          <cell r="H10243">
            <v>3.6039919999999999</v>
          </cell>
          <cell r="I10243">
            <v>-0.13908429999999999</v>
          </cell>
          <cell r="J10243">
            <v>-5.6912200000000003E-2</v>
          </cell>
          <cell r="K10243">
            <v>0</v>
          </cell>
          <cell r="L10243">
            <v>5.6912200000000003E-2</v>
          </cell>
          <cell r="M10243">
            <v>0.13908429999999999</v>
          </cell>
          <cell r="N10243">
            <v>0.13908429999999999</v>
          </cell>
          <cell r="O10243">
            <v>5257</v>
          </cell>
        </row>
        <row r="10244">
          <cell r="A10244" t="str">
            <v>Residential</v>
          </cell>
          <cell r="B10244">
            <v>19</v>
          </cell>
          <cell r="C10244" t="str">
            <v>R</v>
          </cell>
          <cell r="D10244" t="str">
            <v>All</v>
          </cell>
          <cell r="E10244" t="str">
            <v>Usage: Annual kwh&gt;=40000</v>
          </cell>
          <cell r="F10244">
            <v>96.245199999999997</v>
          </cell>
          <cell r="G10244">
            <v>4.094417</v>
          </cell>
          <cell r="H10244">
            <v>3.6292070000000001</v>
          </cell>
          <cell r="I10244">
            <v>-0.13551830000000001</v>
          </cell>
          <cell r="J10244">
            <v>-5.5453000000000002E-2</v>
          </cell>
          <cell r="K10244">
            <v>0</v>
          </cell>
          <cell r="L10244">
            <v>5.5453000000000002E-2</v>
          </cell>
          <cell r="M10244">
            <v>0.13551830000000001</v>
          </cell>
          <cell r="N10244">
            <v>0.13551830000000001</v>
          </cell>
          <cell r="O10244">
            <v>5257</v>
          </cell>
        </row>
        <row r="10245">
          <cell r="A10245" t="str">
            <v>Residential</v>
          </cell>
          <cell r="B10245">
            <v>20</v>
          </cell>
          <cell r="C10245" t="str">
            <v>R</v>
          </cell>
          <cell r="D10245" t="str">
            <v>All</v>
          </cell>
          <cell r="E10245" t="str">
            <v>Usage: Annual kwh&gt;=40000</v>
          </cell>
          <cell r="F10245">
            <v>94.082999999999998</v>
          </cell>
          <cell r="G10245">
            <v>3.8818489999999999</v>
          </cell>
          <cell r="H10245">
            <v>4.3682550000000004</v>
          </cell>
          <cell r="I10245">
            <v>-0.13823650000000001</v>
          </cell>
          <cell r="J10245">
            <v>-5.6565299999999999E-2</v>
          </cell>
          <cell r="K10245">
            <v>0</v>
          </cell>
          <cell r="L10245">
            <v>5.6565299999999999E-2</v>
          </cell>
          <cell r="M10245">
            <v>0.13823650000000001</v>
          </cell>
          <cell r="N10245">
            <v>0.13823650000000001</v>
          </cell>
          <cell r="O10245">
            <v>5257</v>
          </cell>
        </row>
        <row r="10246">
          <cell r="A10246" t="str">
            <v>Residential</v>
          </cell>
          <cell r="B10246">
            <v>21</v>
          </cell>
          <cell r="C10246" t="str">
            <v>R</v>
          </cell>
          <cell r="D10246" t="str">
            <v>All</v>
          </cell>
          <cell r="E10246" t="str">
            <v>Usage: Annual kwh&gt;=40000</v>
          </cell>
          <cell r="F10246">
            <v>90.0916</v>
          </cell>
          <cell r="G10246">
            <v>3.68154</v>
          </cell>
          <cell r="H10246">
            <v>3.9403779999999999</v>
          </cell>
          <cell r="I10246">
            <v>-0.13319510000000001</v>
          </cell>
          <cell r="J10246">
            <v>-5.4502299999999997E-2</v>
          </cell>
          <cell r="K10246">
            <v>0</v>
          </cell>
          <cell r="L10246">
            <v>5.4502299999999997E-2</v>
          </cell>
          <cell r="M10246">
            <v>0.13319510000000001</v>
          </cell>
          <cell r="N10246">
            <v>0.13319510000000001</v>
          </cell>
          <cell r="O10246">
            <v>5257</v>
          </cell>
        </row>
        <row r="10247">
          <cell r="A10247" t="str">
            <v>Residential</v>
          </cell>
          <cell r="B10247">
            <v>22</v>
          </cell>
          <cell r="C10247" t="str">
            <v>R</v>
          </cell>
          <cell r="D10247" t="str">
            <v>All</v>
          </cell>
          <cell r="E10247" t="str">
            <v>Usage: Annual kwh&gt;=40000</v>
          </cell>
          <cell r="F10247">
            <v>86.997200000000007</v>
          </cell>
          <cell r="G10247">
            <v>3.1605810000000001</v>
          </cell>
          <cell r="H10247">
            <v>3.416121</v>
          </cell>
          <cell r="I10247">
            <v>-0.13264129999999999</v>
          </cell>
          <cell r="J10247">
            <v>-5.4275799999999999E-2</v>
          </cell>
          <cell r="K10247">
            <v>0</v>
          </cell>
          <cell r="L10247">
            <v>5.4275799999999999E-2</v>
          </cell>
          <cell r="M10247">
            <v>0.13264129999999999</v>
          </cell>
          <cell r="N10247">
            <v>0.13264129999999999</v>
          </cell>
          <cell r="O10247">
            <v>5257</v>
          </cell>
        </row>
        <row r="10248">
          <cell r="A10248" t="str">
            <v>Residential</v>
          </cell>
          <cell r="B10248">
            <v>23</v>
          </cell>
          <cell r="C10248" t="str">
            <v>R</v>
          </cell>
          <cell r="D10248" t="str">
            <v>All</v>
          </cell>
          <cell r="E10248" t="str">
            <v>Usage: Annual kwh&gt;=40000</v>
          </cell>
          <cell r="F10248">
            <v>84.032200000000003</v>
          </cell>
          <cell r="G10248">
            <v>2.5445389999999999</v>
          </cell>
          <cell r="H10248">
            <v>2.6547879999999999</v>
          </cell>
          <cell r="I10248">
            <v>-0.1314072</v>
          </cell>
          <cell r="J10248">
            <v>-5.3770800000000001E-2</v>
          </cell>
          <cell r="K10248">
            <v>0</v>
          </cell>
          <cell r="L10248">
            <v>5.3770800000000001E-2</v>
          </cell>
          <cell r="M10248">
            <v>0.1314072</v>
          </cell>
          <cell r="N10248">
            <v>0.1314072</v>
          </cell>
          <cell r="O10248">
            <v>5257</v>
          </cell>
        </row>
        <row r="10249">
          <cell r="A10249" t="str">
            <v>Residential</v>
          </cell>
          <cell r="B10249">
            <v>24</v>
          </cell>
          <cell r="C10249" t="str">
            <v>R</v>
          </cell>
          <cell r="D10249" t="str">
            <v>All</v>
          </cell>
          <cell r="E10249" t="str">
            <v>Usage: Annual kwh&gt;=40000</v>
          </cell>
          <cell r="F10249">
            <v>81.569999999999993</v>
          </cell>
          <cell r="G10249">
            <v>1.945022</v>
          </cell>
          <cell r="H10249">
            <v>1.864341</v>
          </cell>
          <cell r="I10249">
            <v>-0.1291831</v>
          </cell>
          <cell r="J10249">
            <v>-5.2860699999999997E-2</v>
          </cell>
          <cell r="K10249">
            <v>0</v>
          </cell>
          <cell r="L10249">
            <v>5.2860699999999997E-2</v>
          </cell>
          <cell r="M10249">
            <v>0.1291831</v>
          </cell>
          <cell r="N10249">
            <v>0.1291831</v>
          </cell>
          <cell r="O10249">
            <v>5257</v>
          </cell>
        </row>
        <row r="10250">
          <cell r="A10250" t="str">
            <v>Residential</v>
          </cell>
          <cell r="B10250">
            <v>1</v>
          </cell>
          <cell r="C10250" t="str">
            <v>R</v>
          </cell>
          <cell r="D10250" t="str">
            <v>PCT</v>
          </cell>
          <cell r="E10250" t="str">
            <v>ACs per customer: 1</v>
          </cell>
          <cell r="F10250">
            <v>76.623599999999996</v>
          </cell>
          <cell r="G10250">
            <v>0.98134679999999996</v>
          </cell>
          <cell r="H10250">
            <v>0.91711960000000003</v>
          </cell>
          <cell r="I10250">
            <v>-7.4274199999999999E-2</v>
          </cell>
          <cell r="J10250">
            <v>-3.03924E-2</v>
          </cell>
          <cell r="K10250">
            <v>0</v>
          </cell>
          <cell r="L10250">
            <v>3.03924E-2</v>
          </cell>
          <cell r="M10250">
            <v>7.4274199999999999E-2</v>
          </cell>
          <cell r="N10250">
            <v>7.4274199999999999E-2</v>
          </cell>
          <cell r="O10250">
            <v>7417</v>
          </cell>
        </row>
        <row r="10251">
          <cell r="A10251" t="str">
            <v>Residential</v>
          </cell>
          <cell r="B10251">
            <v>2</v>
          </cell>
          <cell r="C10251" t="str">
            <v>R</v>
          </cell>
          <cell r="D10251" t="str">
            <v>PCT</v>
          </cell>
          <cell r="E10251" t="str">
            <v>ACs per customer: 1</v>
          </cell>
          <cell r="F10251">
            <v>75.884200000000007</v>
          </cell>
          <cell r="G10251">
            <v>0.88147089999999995</v>
          </cell>
          <cell r="H10251">
            <v>0.81238880000000002</v>
          </cell>
          <cell r="I10251">
            <v>-7.3736200000000002E-2</v>
          </cell>
          <cell r="J10251">
            <v>-3.0172299999999999E-2</v>
          </cell>
          <cell r="K10251">
            <v>0</v>
          </cell>
          <cell r="L10251">
            <v>3.0172299999999999E-2</v>
          </cell>
          <cell r="M10251">
            <v>7.3736200000000002E-2</v>
          </cell>
          <cell r="N10251">
            <v>7.3736200000000002E-2</v>
          </cell>
          <cell r="O10251">
            <v>7417</v>
          </cell>
        </row>
        <row r="10252">
          <cell r="A10252" t="str">
            <v>Residential</v>
          </cell>
          <cell r="B10252">
            <v>3</v>
          </cell>
          <cell r="C10252" t="str">
            <v>R</v>
          </cell>
          <cell r="D10252" t="str">
            <v>PCT</v>
          </cell>
          <cell r="E10252" t="str">
            <v>ACs per customer: 1</v>
          </cell>
          <cell r="F10252">
            <v>73.370500000000007</v>
          </cell>
          <cell r="G10252">
            <v>0.77719850000000001</v>
          </cell>
          <cell r="H10252">
            <v>0.7167732</v>
          </cell>
          <cell r="I10252">
            <v>-7.31739E-2</v>
          </cell>
          <cell r="J10252">
            <v>-2.9942199999999999E-2</v>
          </cell>
          <cell r="K10252">
            <v>0</v>
          </cell>
          <cell r="L10252">
            <v>2.9942199999999999E-2</v>
          </cell>
          <cell r="M10252">
            <v>7.31739E-2</v>
          </cell>
          <cell r="N10252">
            <v>7.31739E-2</v>
          </cell>
          <cell r="O10252">
            <v>7417</v>
          </cell>
        </row>
        <row r="10253">
          <cell r="A10253" t="str">
            <v>Residential</v>
          </cell>
          <cell r="B10253">
            <v>4</v>
          </cell>
          <cell r="C10253" t="str">
            <v>R</v>
          </cell>
          <cell r="D10253" t="str">
            <v>PCT</v>
          </cell>
          <cell r="E10253" t="str">
            <v>ACs per customer: 1</v>
          </cell>
          <cell r="F10253">
            <v>72.109899999999996</v>
          </cell>
          <cell r="G10253">
            <v>0.71965970000000001</v>
          </cell>
          <cell r="H10253">
            <v>0.68580660000000004</v>
          </cell>
          <cell r="I10253">
            <v>-7.2944599999999998E-2</v>
          </cell>
          <cell r="J10253">
            <v>-2.9848300000000001E-2</v>
          </cell>
          <cell r="K10253">
            <v>0</v>
          </cell>
          <cell r="L10253">
            <v>2.9848300000000001E-2</v>
          </cell>
          <cell r="M10253">
            <v>7.2944599999999998E-2</v>
          </cell>
          <cell r="N10253">
            <v>7.2944599999999998E-2</v>
          </cell>
          <cell r="O10253">
            <v>7417</v>
          </cell>
        </row>
        <row r="10254">
          <cell r="A10254" t="str">
            <v>Residential</v>
          </cell>
          <cell r="B10254">
            <v>5</v>
          </cell>
          <cell r="C10254" t="str">
            <v>R</v>
          </cell>
          <cell r="D10254" t="str">
            <v>PCT</v>
          </cell>
          <cell r="E10254" t="str">
            <v>ACs per customer: 1</v>
          </cell>
          <cell r="F10254">
            <v>70.372900000000001</v>
          </cell>
          <cell r="G10254">
            <v>0.72053880000000003</v>
          </cell>
          <cell r="H10254">
            <v>0.69380529999999996</v>
          </cell>
          <cell r="I10254">
            <v>-7.2820099999999999E-2</v>
          </cell>
          <cell r="J10254">
            <v>-2.9797400000000002E-2</v>
          </cell>
          <cell r="K10254">
            <v>0</v>
          </cell>
          <cell r="L10254">
            <v>2.9797400000000002E-2</v>
          </cell>
          <cell r="M10254">
            <v>7.2820099999999999E-2</v>
          </cell>
          <cell r="N10254">
            <v>7.2820099999999999E-2</v>
          </cell>
          <cell r="O10254">
            <v>7417</v>
          </cell>
        </row>
        <row r="10255">
          <cell r="A10255" t="str">
            <v>Residential</v>
          </cell>
          <cell r="B10255">
            <v>6</v>
          </cell>
          <cell r="C10255" t="str">
            <v>R</v>
          </cell>
          <cell r="D10255" t="str">
            <v>PCT</v>
          </cell>
          <cell r="E10255" t="str">
            <v>ACs per customer: 1</v>
          </cell>
          <cell r="F10255">
            <v>69.255600000000001</v>
          </cell>
          <cell r="G10255">
            <v>0.75460369999999999</v>
          </cell>
          <cell r="H10255">
            <v>0.74396680000000004</v>
          </cell>
          <cell r="I10255">
            <v>-7.2768399999999997E-2</v>
          </cell>
          <cell r="J10255">
            <v>-2.9776199999999999E-2</v>
          </cell>
          <cell r="K10255">
            <v>0</v>
          </cell>
          <cell r="L10255">
            <v>2.9776199999999999E-2</v>
          </cell>
          <cell r="M10255">
            <v>7.2768399999999997E-2</v>
          </cell>
          <cell r="N10255">
            <v>7.2768399999999997E-2</v>
          </cell>
          <cell r="O10255">
            <v>7417</v>
          </cell>
        </row>
        <row r="10256">
          <cell r="A10256" t="str">
            <v>Residential</v>
          </cell>
          <cell r="B10256">
            <v>7</v>
          </cell>
          <cell r="C10256" t="str">
            <v>R</v>
          </cell>
          <cell r="D10256" t="str">
            <v>PCT</v>
          </cell>
          <cell r="E10256" t="str">
            <v>ACs per customer: 1</v>
          </cell>
          <cell r="F10256">
            <v>68.367999999999995</v>
          </cell>
          <cell r="G10256">
            <v>0.89836530000000003</v>
          </cell>
          <cell r="H10256">
            <v>0.8831753</v>
          </cell>
          <cell r="I10256">
            <v>-7.30354E-2</v>
          </cell>
          <cell r="J10256">
            <v>-2.9885499999999999E-2</v>
          </cell>
          <cell r="K10256">
            <v>0</v>
          </cell>
          <cell r="L10256">
            <v>2.9885499999999999E-2</v>
          </cell>
          <cell r="M10256">
            <v>7.30354E-2</v>
          </cell>
          <cell r="N10256">
            <v>7.30354E-2</v>
          </cell>
          <cell r="O10256">
            <v>7417</v>
          </cell>
        </row>
        <row r="10257">
          <cell r="A10257" t="str">
            <v>Residential</v>
          </cell>
          <cell r="B10257">
            <v>8</v>
          </cell>
          <cell r="C10257" t="str">
            <v>R</v>
          </cell>
          <cell r="D10257" t="str">
            <v>PCT</v>
          </cell>
          <cell r="E10257" t="str">
            <v>ACs per customer: 1</v>
          </cell>
          <cell r="F10257">
            <v>69.217399999999998</v>
          </cell>
          <cell r="G10257">
            <v>0.92733829999999995</v>
          </cell>
          <cell r="H10257">
            <v>0.90733819999999998</v>
          </cell>
          <cell r="I10257">
            <v>-7.3492000000000002E-2</v>
          </cell>
          <cell r="J10257">
            <v>-3.00723E-2</v>
          </cell>
          <cell r="K10257">
            <v>0</v>
          </cell>
          <cell r="L10257">
            <v>3.00723E-2</v>
          </cell>
          <cell r="M10257">
            <v>7.3492000000000002E-2</v>
          </cell>
          <cell r="N10257">
            <v>7.3492000000000002E-2</v>
          </cell>
          <cell r="O10257">
            <v>7417</v>
          </cell>
        </row>
        <row r="10258">
          <cell r="A10258" t="str">
            <v>Residential</v>
          </cell>
          <cell r="B10258">
            <v>9</v>
          </cell>
          <cell r="C10258" t="str">
            <v>R</v>
          </cell>
          <cell r="D10258" t="str">
            <v>PCT</v>
          </cell>
          <cell r="E10258" t="str">
            <v>ACs per customer: 1</v>
          </cell>
          <cell r="F10258">
            <v>72.311099999999996</v>
          </cell>
          <cell r="G10258">
            <v>0.89269149999999997</v>
          </cell>
          <cell r="H10258">
            <v>0.88345700000000005</v>
          </cell>
          <cell r="I10258">
            <v>-7.3952599999999993E-2</v>
          </cell>
          <cell r="J10258">
            <v>-3.0260800000000001E-2</v>
          </cell>
          <cell r="K10258">
            <v>0</v>
          </cell>
          <cell r="L10258">
            <v>3.0260800000000001E-2</v>
          </cell>
          <cell r="M10258">
            <v>7.3952599999999993E-2</v>
          </cell>
          <cell r="N10258">
            <v>7.3952599999999993E-2</v>
          </cell>
          <cell r="O10258">
            <v>7417</v>
          </cell>
        </row>
        <row r="10259">
          <cell r="A10259" t="str">
            <v>Residential</v>
          </cell>
          <cell r="B10259">
            <v>10</v>
          </cell>
          <cell r="C10259" t="str">
            <v>R</v>
          </cell>
          <cell r="D10259" t="str">
            <v>PCT</v>
          </cell>
          <cell r="E10259" t="str">
            <v>ACs per customer: 1</v>
          </cell>
          <cell r="F10259">
            <v>76.933300000000003</v>
          </cell>
          <cell r="G10259">
            <v>0.94744499999999998</v>
          </cell>
          <cell r="H10259">
            <v>0.94884650000000004</v>
          </cell>
          <cell r="I10259">
            <v>-7.4947399999999997E-2</v>
          </cell>
          <cell r="J10259">
            <v>-3.0667900000000001E-2</v>
          </cell>
          <cell r="K10259">
            <v>0</v>
          </cell>
          <cell r="L10259">
            <v>3.0667900000000001E-2</v>
          </cell>
          <cell r="M10259">
            <v>7.4947399999999997E-2</v>
          </cell>
          <cell r="N10259">
            <v>7.4947399999999997E-2</v>
          </cell>
          <cell r="O10259">
            <v>7417</v>
          </cell>
        </row>
        <row r="10260">
          <cell r="A10260" t="str">
            <v>Residential</v>
          </cell>
          <cell r="B10260">
            <v>11</v>
          </cell>
          <cell r="C10260" t="str">
            <v>R</v>
          </cell>
          <cell r="D10260" t="str">
            <v>PCT</v>
          </cell>
          <cell r="E10260" t="str">
            <v>ACs per customer: 1</v>
          </cell>
          <cell r="F10260">
            <v>82.066699999999997</v>
          </cell>
          <cell r="G10260">
            <v>1.0085550000000001</v>
          </cell>
          <cell r="H10260">
            <v>1.045453</v>
          </cell>
          <cell r="I10260">
            <v>-7.5248800000000005E-2</v>
          </cell>
          <cell r="J10260">
            <v>-3.0791200000000001E-2</v>
          </cell>
          <cell r="K10260">
            <v>0</v>
          </cell>
          <cell r="L10260">
            <v>3.0791200000000001E-2</v>
          </cell>
          <cell r="M10260">
            <v>7.5248800000000005E-2</v>
          </cell>
          <cell r="N10260">
            <v>7.5248800000000005E-2</v>
          </cell>
          <cell r="O10260">
            <v>7417</v>
          </cell>
        </row>
        <row r="10261">
          <cell r="A10261" t="str">
            <v>Residential</v>
          </cell>
          <cell r="B10261">
            <v>12</v>
          </cell>
          <cell r="C10261" t="str">
            <v>R</v>
          </cell>
          <cell r="D10261" t="str">
            <v>PCT</v>
          </cell>
          <cell r="E10261" t="str">
            <v>ACs per customer: 1</v>
          </cell>
          <cell r="F10261">
            <v>86.329700000000003</v>
          </cell>
          <cell r="G10261">
            <v>1.1592290000000001</v>
          </cell>
          <cell r="H10261">
            <v>1.2051540000000001</v>
          </cell>
          <cell r="I10261">
            <v>-7.4846700000000002E-2</v>
          </cell>
          <cell r="J10261">
            <v>-3.06266E-2</v>
          </cell>
          <cell r="K10261">
            <v>0</v>
          </cell>
          <cell r="L10261">
            <v>3.06266E-2</v>
          </cell>
          <cell r="M10261">
            <v>7.4846700000000002E-2</v>
          </cell>
          <cell r="N10261">
            <v>7.4846700000000002E-2</v>
          </cell>
          <cell r="O10261">
            <v>7417</v>
          </cell>
        </row>
        <row r="10262">
          <cell r="A10262" t="str">
            <v>Residential</v>
          </cell>
          <cell r="B10262">
            <v>13</v>
          </cell>
          <cell r="C10262" t="str">
            <v>R</v>
          </cell>
          <cell r="D10262" t="str">
            <v>PCT</v>
          </cell>
          <cell r="E10262" t="str">
            <v>ACs per customer: 1</v>
          </cell>
          <cell r="F10262">
            <v>89.712500000000006</v>
          </cell>
          <cell r="G10262">
            <v>1.4143300000000001</v>
          </cell>
          <cell r="H10262">
            <v>1.3959029999999999</v>
          </cell>
          <cell r="I10262">
            <v>-7.6108599999999998E-2</v>
          </cell>
          <cell r="J10262">
            <v>-3.1143000000000001E-2</v>
          </cell>
          <cell r="K10262">
            <v>0</v>
          </cell>
          <cell r="L10262">
            <v>3.1143000000000001E-2</v>
          </cell>
          <cell r="M10262">
            <v>7.6108599999999998E-2</v>
          </cell>
          <cell r="N10262">
            <v>7.6108599999999998E-2</v>
          </cell>
          <cell r="O10262">
            <v>7417</v>
          </cell>
        </row>
        <row r="10263">
          <cell r="A10263" t="str">
            <v>Residential</v>
          </cell>
          <cell r="B10263">
            <v>14</v>
          </cell>
          <cell r="C10263" t="str">
            <v>R</v>
          </cell>
          <cell r="D10263" t="str">
            <v>PCT</v>
          </cell>
          <cell r="E10263" t="str">
            <v>ACs per customer: 1</v>
          </cell>
          <cell r="F10263">
            <v>92.605000000000004</v>
          </cell>
          <cell r="G10263">
            <v>1.739384</v>
          </cell>
          <cell r="H10263">
            <v>1.744837</v>
          </cell>
          <cell r="I10263">
            <v>-7.88079E-2</v>
          </cell>
          <cell r="J10263">
            <v>-3.2247499999999998E-2</v>
          </cell>
          <cell r="K10263">
            <v>0</v>
          </cell>
          <cell r="L10263">
            <v>3.2247499999999998E-2</v>
          </cell>
          <cell r="M10263">
            <v>7.88079E-2</v>
          </cell>
          <cell r="N10263">
            <v>7.88079E-2</v>
          </cell>
          <cell r="O10263">
            <v>7417</v>
          </cell>
        </row>
        <row r="10264">
          <cell r="A10264" t="str">
            <v>Residential</v>
          </cell>
          <cell r="B10264">
            <v>15</v>
          </cell>
          <cell r="C10264" t="str">
            <v>R</v>
          </cell>
          <cell r="D10264" t="str">
            <v>PCT</v>
          </cell>
          <cell r="E10264" t="str">
            <v>ACs per customer: 1</v>
          </cell>
          <cell r="F10264">
            <v>94.995099999999994</v>
          </cell>
          <cell r="G10264">
            <v>2.0405890000000002</v>
          </cell>
          <cell r="H10264">
            <v>1.9707399999999999</v>
          </cell>
          <cell r="I10264">
            <v>-7.7922099999999994E-2</v>
          </cell>
          <cell r="J10264">
            <v>-3.18851E-2</v>
          </cell>
          <cell r="K10264">
            <v>0</v>
          </cell>
          <cell r="L10264">
            <v>3.18851E-2</v>
          </cell>
          <cell r="M10264">
            <v>7.7922099999999994E-2</v>
          </cell>
          <cell r="N10264">
            <v>7.7922099999999994E-2</v>
          </cell>
          <cell r="O10264">
            <v>7417</v>
          </cell>
        </row>
        <row r="10265">
          <cell r="A10265" t="str">
            <v>Residential</v>
          </cell>
          <cell r="B10265">
            <v>16</v>
          </cell>
          <cell r="C10265" t="str">
            <v>R</v>
          </cell>
          <cell r="D10265" t="str">
            <v>PCT</v>
          </cell>
          <cell r="E10265" t="str">
            <v>ACs per customer: 1</v>
          </cell>
          <cell r="F10265">
            <v>97.138400000000004</v>
          </cell>
          <cell r="G10265">
            <v>2.4460670000000002</v>
          </cell>
          <cell r="H10265">
            <v>2.076165</v>
          </cell>
          <cell r="I10265">
            <v>-7.7474699999999994E-2</v>
          </cell>
          <cell r="J10265">
            <v>-3.1702000000000001E-2</v>
          </cell>
          <cell r="K10265">
            <v>0</v>
          </cell>
          <cell r="L10265">
            <v>3.1702000000000001E-2</v>
          </cell>
          <cell r="M10265">
            <v>7.7474699999999994E-2</v>
          </cell>
          <cell r="N10265">
            <v>7.7474699999999994E-2</v>
          </cell>
          <cell r="O10265">
            <v>7417</v>
          </cell>
        </row>
        <row r="10266">
          <cell r="A10266" t="str">
            <v>Residential</v>
          </cell>
          <cell r="B10266">
            <v>17</v>
          </cell>
          <cell r="C10266" t="str">
            <v>R</v>
          </cell>
          <cell r="D10266" t="str">
            <v>PCT</v>
          </cell>
          <cell r="E10266" t="str">
            <v>ACs per customer: 1</v>
          </cell>
          <cell r="F10266">
            <v>98.281599999999997</v>
          </cell>
          <cell r="G10266">
            <v>2.8132030000000001</v>
          </cell>
          <cell r="H10266">
            <v>2.2333249999999998</v>
          </cell>
          <cell r="I10266">
            <v>-7.8159300000000001E-2</v>
          </cell>
          <cell r="J10266">
            <v>-3.1982099999999999E-2</v>
          </cell>
          <cell r="K10266">
            <v>0</v>
          </cell>
          <cell r="L10266">
            <v>3.1982099999999999E-2</v>
          </cell>
          <cell r="M10266">
            <v>7.8159300000000001E-2</v>
          </cell>
          <cell r="N10266">
            <v>7.8159300000000001E-2</v>
          </cell>
          <cell r="O10266">
            <v>7417</v>
          </cell>
        </row>
        <row r="10267">
          <cell r="A10267" t="str">
            <v>Residential</v>
          </cell>
          <cell r="B10267">
            <v>18</v>
          </cell>
          <cell r="C10267" t="str">
            <v>R</v>
          </cell>
          <cell r="D10267" t="str">
            <v>PCT</v>
          </cell>
          <cell r="E10267" t="str">
            <v>ACs per customer: 1</v>
          </cell>
          <cell r="F10267">
            <v>98.396500000000003</v>
          </cell>
          <cell r="G10267">
            <v>3.0318019999999999</v>
          </cell>
          <cell r="H10267">
            <v>2.2855080000000001</v>
          </cell>
          <cell r="I10267">
            <v>-7.9976199999999997E-2</v>
          </cell>
          <cell r="J10267">
            <v>-3.2725600000000001E-2</v>
          </cell>
          <cell r="K10267">
            <v>0</v>
          </cell>
          <cell r="L10267">
            <v>3.2725600000000001E-2</v>
          </cell>
          <cell r="M10267">
            <v>7.9976199999999997E-2</v>
          </cell>
          <cell r="N10267">
            <v>7.9976199999999997E-2</v>
          </cell>
          <cell r="O10267">
            <v>7417</v>
          </cell>
        </row>
        <row r="10268">
          <cell r="A10268" t="str">
            <v>Residential</v>
          </cell>
          <cell r="B10268">
            <v>19</v>
          </cell>
          <cell r="C10268" t="str">
            <v>R</v>
          </cell>
          <cell r="D10268" t="str">
            <v>PCT</v>
          </cell>
          <cell r="E10268" t="str">
            <v>ACs per customer: 1</v>
          </cell>
          <cell r="F10268">
            <v>96.021100000000004</v>
          </cell>
          <cell r="G10268">
            <v>2.9481030000000001</v>
          </cell>
          <cell r="H10268">
            <v>2.4607030000000001</v>
          </cell>
          <cell r="I10268">
            <v>-7.9068600000000003E-2</v>
          </cell>
          <cell r="J10268">
            <v>-3.23542E-2</v>
          </cell>
          <cell r="K10268">
            <v>0</v>
          </cell>
          <cell r="L10268">
            <v>3.23542E-2</v>
          </cell>
          <cell r="M10268">
            <v>7.9068600000000003E-2</v>
          </cell>
          <cell r="N10268">
            <v>7.9068600000000003E-2</v>
          </cell>
          <cell r="O10268">
            <v>7417</v>
          </cell>
        </row>
        <row r="10269">
          <cell r="A10269" t="str">
            <v>Residential</v>
          </cell>
          <cell r="B10269">
            <v>20</v>
          </cell>
          <cell r="C10269" t="str">
            <v>R</v>
          </cell>
          <cell r="D10269" t="str">
            <v>PCT</v>
          </cell>
          <cell r="E10269" t="str">
            <v>ACs per customer: 1</v>
          </cell>
          <cell r="F10269">
            <v>93.786500000000004</v>
          </cell>
          <cell r="G10269">
            <v>2.7864710000000001</v>
          </cell>
          <cell r="H10269">
            <v>3.1073010000000001</v>
          </cell>
          <cell r="I10269">
            <v>-8.1250500000000003E-2</v>
          </cell>
          <cell r="J10269">
            <v>-3.3247100000000002E-2</v>
          </cell>
          <cell r="K10269">
            <v>0</v>
          </cell>
          <cell r="L10269">
            <v>3.3247100000000002E-2</v>
          </cell>
          <cell r="M10269">
            <v>8.1250500000000003E-2</v>
          </cell>
          <cell r="N10269">
            <v>8.1250500000000003E-2</v>
          </cell>
          <cell r="O10269">
            <v>7417</v>
          </cell>
        </row>
        <row r="10270">
          <cell r="A10270" t="str">
            <v>Residential</v>
          </cell>
          <cell r="B10270">
            <v>21</v>
          </cell>
          <cell r="C10270" t="str">
            <v>R</v>
          </cell>
          <cell r="D10270" t="str">
            <v>PCT</v>
          </cell>
          <cell r="E10270" t="str">
            <v>ACs per customer: 1</v>
          </cell>
          <cell r="F10270">
            <v>90.018600000000006</v>
          </cell>
          <cell r="G10270">
            <v>2.4405039999999998</v>
          </cell>
          <cell r="H10270">
            <v>2.816535</v>
          </cell>
          <cell r="I10270">
            <v>-7.8575000000000006E-2</v>
          </cell>
          <cell r="J10270">
            <v>-3.2152300000000002E-2</v>
          </cell>
          <cell r="K10270">
            <v>0</v>
          </cell>
          <cell r="L10270">
            <v>3.2152300000000002E-2</v>
          </cell>
          <cell r="M10270">
            <v>7.8575000000000006E-2</v>
          </cell>
          <cell r="N10270">
            <v>7.8575000000000006E-2</v>
          </cell>
          <cell r="O10270">
            <v>7417</v>
          </cell>
        </row>
        <row r="10271">
          <cell r="A10271" t="str">
            <v>Residential</v>
          </cell>
          <cell r="B10271">
            <v>22</v>
          </cell>
          <cell r="C10271" t="str">
            <v>R</v>
          </cell>
          <cell r="D10271" t="str">
            <v>PCT</v>
          </cell>
          <cell r="E10271" t="str">
            <v>ACs per customer: 1</v>
          </cell>
          <cell r="F10271">
            <v>87.018600000000006</v>
          </cell>
          <cell r="G10271">
            <v>2.0819580000000002</v>
          </cell>
          <cell r="H10271">
            <v>2.3450690000000001</v>
          </cell>
          <cell r="I10271">
            <v>-7.8800400000000007E-2</v>
          </cell>
          <cell r="J10271">
            <v>-3.2244500000000002E-2</v>
          </cell>
          <cell r="K10271">
            <v>0</v>
          </cell>
          <cell r="L10271">
            <v>3.2244500000000002E-2</v>
          </cell>
          <cell r="M10271">
            <v>7.8800400000000007E-2</v>
          </cell>
          <cell r="N10271">
            <v>7.8800400000000007E-2</v>
          </cell>
          <cell r="O10271">
            <v>7417</v>
          </cell>
        </row>
        <row r="10272">
          <cell r="A10272" t="str">
            <v>Residential</v>
          </cell>
          <cell r="B10272">
            <v>23</v>
          </cell>
          <cell r="C10272" t="str">
            <v>R</v>
          </cell>
          <cell r="D10272" t="str">
            <v>PCT</v>
          </cell>
          <cell r="E10272" t="str">
            <v>ACs per customer: 1</v>
          </cell>
          <cell r="F10272">
            <v>84.0137</v>
          </cell>
          <cell r="G10272">
            <v>1.6559489999999999</v>
          </cell>
          <cell r="H10272">
            <v>1.7775289999999999</v>
          </cell>
          <cell r="I10272">
            <v>-7.7213699999999996E-2</v>
          </cell>
          <cell r="J10272">
            <v>-3.1595199999999997E-2</v>
          </cell>
          <cell r="K10272">
            <v>0</v>
          </cell>
          <cell r="L10272">
            <v>3.1595199999999997E-2</v>
          </cell>
          <cell r="M10272">
            <v>7.7213699999999996E-2</v>
          </cell>
          <cell r="N10272">
            <v>7.7213699999999996E-2</v>
          </cell>
          <cell r="O10272">
            <v>7417</v>
          </cell>
        </row>
        <row r="10273">
          <cell r="A10273" t="str">
            <v>Residential</v>
          </cell>
          <cell r="B10273">
            <v>24</v>
          </cell>
          <cell r="C10273" t="str">
            <v>R</v>
          </cell>
          <cell r="D10273" t="str">
            <v>PCT</v>
          </cell>
          <cell r="E10273" t="str">
            <v>ACs per customer: 1</v>
          </cell>
          <cell r="F10273">
            <v>81.516199999999998</v>
          </cell>
          <cell r="G10273">
            <v>1.297086</v>
          </cell>
          <cell r="H10273">
            <v>1.3489960000000001</v>
          </cell>
          <cell r="I10273">
            <v>-7.5600600000000004E-2</v>
          </cell>
          <cell r="J10273">
            <v>-3.09351E-2</v>
          </cell>
          <cell r="K10273">
            <v>0</v>
          </cell>
          <cell r="L10273">
            <v>3.09351E-2</v>
          </cell>
          <cell r="M10273">
            <v>7.5600600000000004E-2</v>
          </cell>
          <cell r="N10273">
            <v>7.5600600000000004E-2</v>
          </cell>
          <cell r="O10273">
            <v>7417</v>
          </cell>
        </row>
        <row r="10274">
          <cell r="A10274" t="str">
            <v>Residential</v>
          </cell>
          <cell r="B10274">
            <v>1</v>
          </cell>
          <cell r="C10274" t="str">
            <v>R</v>
          </cell>
          <cell r="D10274" t="str">
            <v>PCT</v>
          </cell>
          <cell r="E10274" t="str">
            <v>ACs per customer: 2-3</v>
          </cell>
          <cell r="F10274">
            <v>76.628600000000006</v>
          </cell>
          <cell r="G10274">
            <v>1.2303550000000001</v>
          </cell>
          <cell r="H10274">
            <v>1.644344</v>
          </cell>
          <cell r="I10274">
            <v>-0.3505006</v>
          </cell>
          <cell r="J10274">
            <v>-0.14342199999999999</v>
          </cell>
          <cell r="K10274">
            <v>0</v>
          </cell>
          <cell r="L10274">
            <v>0.14342199999999999</v>
          </cell>
          <cell r="M10274">
            <v>0.3505006</v>
          </cell>
          <cell r="N10274">
            <v>0.3505006</v>
          </cell>
          <cell r="O10274">
            <v>776</v>
          </cell>
        </row>
        <row r="10275">
          <cell r="A10275" t="str">
            <v>Residential</v>
          </cell>
          <cell r="B10275">
            <v>2</v>
          </cell>
          <cell r="C10275" t="str">
            <v>R</v>
          </cell>
          <cell r="D10275" t="str">
            <v>PCT</v>
          </cell>
          <cell r="E10275" t="str">
            <v>ACs per customer: 2-3</v>
          </cell>
          <cell r="F10275">
            <v>76.054400000000001</v>
          </cell>
          <cell r="G10275">
            <v>1.21079</v>
          </cell>
          <cell r="H10275">
            <v>1.230227</v>
          </cell>
          <cell r="I10275">
            <v>-0.34811989999999998</v>
          </cell>
          <cell r="J10275">
            <v>-0.14244789999999999</v>
          </cell>
          <cell r="K10275">
            <v>0</v>
          </cell>
          <cell r="L10275">
            <v>0.14244789999999999</v>
          </cell>
          <cell r="M10275">
            <v>0.34811989999999998</v>
          </cell>
          <cell r="N10275">
            <v>0.34811989999999998</v>
          </cell>
          <cell r="O10275">
            <v>776</v>
          </cell>
        </row>
        <row r="10276">
          <cell r="A10276" t="str">
            <v>Residential</v>
          </cell>
          <cell r="B10276">
            <v>3</v>
          </cell>
          <cell r="C10276" t="str">
            <v>R</v>
          </cell>
          <cell r="D10276" t="str">
            <v>PCT</v>
          </cell>
          <cell r="E10276" t="str">
            <v>ACs per customer: 2-3</v>
          </cell>
          <cell r="F10276">
            <v>73.314300000000003</v>
          </cell>
          <cell r="G10276">
            <v>1.2841549999999999</v>
          </cell>
          <cell r="H10276">
            <v>1.2443280000000001</v>
          </cell>
          <cell r="I10276">
            <v>-0.34546270000000001</v>
          </cell>
          <cell r="J10276">
            <v>-0.1413605</v>
          </cell>
          <cell r="K10276">
            <v>0</v>
          </cell>
          <cell r="L10276">
            <v>0.1413605</v>
          </cell>
          <cell r="M10276">
            <v>0.34546270000000001</v>
          </cell>
          <cell r="N10276">
            <v>0.34546270000000001</v>
          </cell>
          <cell r="O10276">
            <v>776</v>
          </cell>
        </row>
        <row r="10277">
          <cell r="A10277" t="str">
            <v>Residential</v>
          </cell>
          <cell r="B10277">
            <v>4</v>
          </cell>
          <cell r="C10277" t="str">
            <v>R</v>
          </cell>
          <cell r="D10277" t="str">
            <v>PCT</v>
          </cell>
          <cell r="E10277" t="str">
            <v>ACs per customer: 2-3</v>
          </cell>
          <cell r="F10277">
            <v>71.888599999999997</v>
          </cell>
          <cell r="G10277">
            <v>1.193209</v>
          </cell>
          <cell r="H10277">
            <v>1.206429</v>
          </cell>
          <cell r="I10277">
            <v>-0.34400310000000001</v>
          </cell>
          <cell r="J10277">
            <v>-0.14076330000000001</v>
          </cell>
          <cell r="K10277">
            <v>0</v>
          </cell>
          <cell r="L10277">
            <v>0.14076330000000001</v>
          </cell>
          <cell r="M10277">
            <v>0.34400310000000001</v>
          </cell>
          <cell r="N10277">
            <v>0.34400310000000001</v>
          </cell>
          <cell r="O10277">
            <v>776</v>
          </cell>
        </row>
        <row r="10278">
          <cell r="A10278" t="str">
            <v>Residential</v>
          </cell>
          <cell r="B10278">
            <v>5</v>
          </cell>
          <cell r="C10278" t="str">
            <v>R</v>
          </cell>
          <cell r="D10278" t="str">
            <v>PCT</v>
          </cell>
          <cell r="E10278" t="str">
            <v>ACs per customer: 2-3</v>
          </cell>
          <cell r="F10278">
            <v>70.351500000000001</v>
          </cell>
          <cell r="G10278">
            <v>1.4277599999999999</v>
          </cell>
          <cell r="H10278">
            <v>1.468545</v>
          </cell>
          <cell r="I10278">
            <v>-0.34307520000000002</v>
          </cell>
          <cell r="J10278">
            <v>-0.1403836</v>
          </cell>
          <cell r="K10278">
            <v>0</v>
          </cell>
          <cell r="L10278">
            <v>0.1403836</v>
          </cell>
          <cell r="M10278">
            <v>0.34307520000000002</v>
          </cell>
          <cell r="N10278">
            <v>0.34307520000000002</v>
          </cell>
          <cell r="O10278">
            <v>776</v>
          </cell>
        </row>
        <row r="10279">
          <cell r="A10279" t="str">
            <v>Residential</v>
          </cell>
          <cell r="B10279">
            <v>6</v>
          </cell>
          <cell r="C10279" t="str">
            <v>R</v>
          </cell>
          <cell r="D10279" t="str">
            <v>PCT</v>
          </cell>
          <cell r="E10279" t="str">
            <v>ACs per customer: 2-3</v>
          </cell>
          <cell r="F10279">
            <v>69.351500000000001</v>
          </cell>
          <cell r="G10279">
            <v>1.5465789999999999</v>
          </cell>
          <cell r="H10279">
            <v>1.709462</v>
          </cell>
          <cell r="I10279">
            <v>-0.34277079999999999</v>
          </cell>
          <cell r="J10279">
            <v>-0.14025899999999999</v>
          </cell>
          <cell r="K10279">
            <v>0</v>
          </cell>
          <cell r="L10279">
            <v>0.14025899999999999</v>
          </cell>
          <cell r="M10279">
            <v>0.34277079999999999</v>
          </cell>
          <cell r="N10279">
            <v>0.34277079999999999</v>
          </cell>
          <cell r="O10279">
            <v>776</v>
          </cell>
        </row>
        <row r="10280">
          <cell r="A10280" t="str">
            <v>Residential</v>
          </cell>
          <cell r="B10280">
            <v>7</v>
          </cell>
          <cell r="C10280" t="str">
            <v>R</v>
          </cell>
          <cell r="D10280" t="str">
            <v>PCT</v>
          </cell>
          <cell r="E10280" t="str">
            <v>ACs per customer: 2-3</v>
          </cell>
          <cell r="F10280">
            <v>68.277199999999993</v>
          </cell>
          <cell r="G10280">
            <v>1.6227450000000001</v>
          </cell>
          <cell r="H10280">
            <v>1.684199</v>
          </cell>
          <cell r="I10280">
            <v>-0.34524450000000001</v>
          </cell>
          <cell r="J10280">
            <v>-0.14127120000000001</v>
          </cell>
          <cell r="K10280">
            <v>0</v>
          </cell>
          <cell r="L10280">
            <v>0.14127120000000001</v>
          </cell>
          <cell r="M10280">
            <v>0.34524450000000001</v>
          </cell>
          <cell r="N10280">
            <v>0.34524450000000001</v>
          </cell>
          <cell r="O10280">
            <v>776</v>
          </cell>
        </row>
        <row r="10281">
          <cell r="A10281" t="str">
            <v>Residential</v>
          </cell>
          <cell r="B10281">
            <v>8</v>
          </cell>
          <cell r="C10281" t="str">
            <v>R</v>
          </cell>
          <cell r="D10281" t="str">
            <v>PCT</v>
          </cell>
          <cell r="E10281" t="str">
            <v>ACs per customer: 2-3</v>
          </cell>
          <cell r="F10281">
            <v>68.740099999999998</v>
          </cell>
          <cell r="G10281">
            <v>1.5930949999999999</v>
          </cell>
          <cell r="H10281">
            <v>1.54088</v>
          </cell>
          <cell r="I10281">
            <v>-0.34489839999999999</v>
          </cell>
          <cell r="J10281">
            <v>-0.14112959999999999</v>
          </cell>
          <cell r="K10281">
            <v>0</v>
          </cell>
          <cell r="L10281">
            <v>0.14112959999999999</v>
          </cell>
          <cell r="M10281">
            <v>0.34489839999999999</v>
          </cell>
          <cell r="N10281">
            <v>0.34489839999999999</v>
          </cell>
          <cell r="O10281">
            <v>776</v>
          </cell>
        </row>
        <row r="10282">
          <cell r="A10282" t="str">
            <v>Residential</v>
          </cell>
          <cell r="B10282">
            <v>9</v>
          </cell>
          <cell r="C10282" t="str">
            <v>R</v>
          </cell>
          <cell r="D10282" t="str">
            <v>PCT</v>
          </cell>
          <cell r="E10282" t="str">
            <v>ACs per customer: 2-3</v>
          </cell>
          <cell r="F10282">
            <v>71.351500000000001</v>
          </cell>
          <cell r="G10282">
            <v>1.5888910000000001</v>
          </cell>
          <cell r="H10282">
            <v>1.663899</v>
          </cell>
          <cell r="I10282">
            <v>-0.34936200000000001</v>
          </cell>
          <cell r="J10282">
            <v>-0.1429561</v>
          </cell>
          <cell r="K10282">
            <v>0</v>
          </cell>
          <cell r="L10282">
            <v>0.1429561</v>
          </cell>
          <cell r="M10282">
            <v>0.34936200000000001</v>
          </cell>
          <cell r="N10282">
            <v>0.34936200000000001</v>
          </cell>
          <cell r="O10282">
            <v>776</v>
          </cell>
        </row>
        <row r="10283">
          <cell r="A10283" t="str">
            <v>Residential</v>
          </cell>
          <cell r="B10283">
            <v>10</v>
          </cell>
          <cell r="C10283" t="str">
            <v>R</v>
          </cell>
          <cell r="D10283" t="str">
            <v>PCT</v>
          </cell>
          <cell r="E10283" t="str">
            <v>ACs per customer: 2-3</v>
          </cell>
          <cell r="F10283">
            <v>75.925700000000006</v>
          </cell>
          <cell r="G10283">
            <v>1.6102110000000001</v>
          </cell>
          <cell r="H10283">
            <v>1.647078</v>
          </cell>
          <cell r="I10283">
            <v>-0.35203040000000002</v>
          </cell>
          <cell r="J10283">
            <v>-0.14404800000000001</v>
          </cell>
          <cell r="K10283">
            <v>0</v>
          </cell>
          <cell r="L10283">
            <v>0.14404800000000001</v>
          </cell>
          <cell r="M10283">
            <v>0.35203040000000002</v>
          </cell>
          <cell r="N10283">
            <v>0.35203040000000002</v>
          </cell>
          <cell r="O10283">
            <v>776</v>
          </cell>
        </row>
        <row r="10284">
          <cell r="A10284" t="str">
            <v>Residential</v>
          </cell>
          <cell r="B10284">
            <v>11</v>
          </cell>
          <cell r="C10284" t="str">
            <v>R</v>
          </cell>
          <cell r="D10284" t="str">
            <v>PCT</v>
          </cell>
          <cell r="E10284" t="str">
            <v>ACs per customer: 2-3</v>
          </cell>
          <cell r="F10284">
            <v>81.2029</v>
          </cell>
          <cell r="G10284">
            <v>1.539598</v>
          </cell>
          <cell r="H10284">
            <v>1.5627439999999999</v>
          </cell>
          <cell r="I10284">
            <v>-0.35205130000000001</v>
          </cell>
          <cell r="J10284">
            <v>-0.1440565</v>
          </cell>
          <cell r="K10284">
            <v>0</v>
          </cell>
          <cell r="L10284">
            <v>0.1440565</v>
          </cell>
          <cell r="M10284">
            <v>0.35205130000000001</v>
          </cell>
          <cell r="N10284">
            <v>0.35205130000000001</v>
          </cell>
          <cell r="O10284">
            <v>776</v>
          </cell>
        </row>
        <row r="10285">
          <cell r="A10285" t="str">
            <v>Residential</v>
          </cell>
          <cell r="B10285">
            <v>12</v>
          </cell>
          <cell r="C10285" t="str">
            <v>R</v>
          </cell>
          <cell r="D10285" t="str">
            <v>PCT</v>
          </cell>
          <cell r="E10285" t="str">
            <v>ACs per customer: 2-3</v>
          </cell>
          <cell r="F10285">
            <v>85.665800000000004</v>
          </cell>
          <cell r="G10285">
            <v>1.6614899999999999</v>
          </cell>
          <cell r="H10285">
            <v>1.411621</v>
          </cell>
          <cell r="I10285">
            <v>-0.35544510000000001</v>
          </cell>
          <cell r="J10285">
            <v>-0.1454453</v>
          </cell>
          <cell r="K10285">
            <v>0</v>
          </cell>
          <cell r="L10285">
            <v>0.1454453</v>
          </cell>
          <cell r="M10285">
            <v>0.35544510000000001</v>
          </cell>
          <cell r="N10285">
            <v>0.35544510000000001</v>
          </cell>
          <cell r="O10285">
            <v>776</v>
          </cell>
        </row>
        <row r="10286">
          <cell r="A10286" t="str">
            <v>Residential</v>
          </cell>
          <cell r="B10286">
            <v>13</v>
          </cell>
          <cell r="C10286" t="str">
            <v>R</v>
          </cell>
          <cell r="D10286" t="str">
            <v>PCT</v>
          </cell>
          <cell r="E10286" t="str">
            <v>ACs per customer: 2-3</v>
          </cell>
          <cell r="F10286">
            <v>89.165800000000004</v>
          </cell>
          <cell r="G10286">
            <v>1.765773</v>
          </cell>
          <cell r="H10286">
            <v>2.020661</v>
          </cell>
          <cell r="I10286">
            <v>-0.35750530000000003</v>
          </cell>
          <cell r="J10286">
            <v>-0.14628830000000001</v>
          </cell>
          <cell r="K10286">
            <v>0</v>
          </cell>
          <cell r="L10286">
            <v>0.14628830000000001</v>
          </cell>
          <cell r="M10286">
            <v>0.35750530000000003</v>
          </cell>
          <cell r="N10286">
            <v>0.35750530000000003</v>
          </cell>
          <cell r="O10286">
            <v>776</v>
          </cell>
        </row>
        <row r="10287">
          <cell r="A10287" t="str">
            <v>Residential</v>
          </cell>
          <cell r="B10287">
            <v>14</v>
          </cell>
          <cell r="C10287" t="str">
            <v>R</v>
          </cell>
          <cell r="D10287" t="str">
            <v>PCT</v>
          </cell>
          <cell r="E10287" t="str">
            <v>ACs per customer: 2-3</v>
          </cell>
          <cell r="F10287">
            <v>92.314300000000003</v>
          </cell>
          <cell r="G10287">
            <v>1.960493</v>
          </cell>
          <cell r="H10287">
            <v>1.919025</v>
          </cell>
          <cell r="I10287">
            <v>-0.36357719999999999</v>
          </cell>
          <cell r="J10287">
            <v>-0.14877290000000001</v>
          </cell>
          <cell r="K10287">
            <v>0</v>
          </cell>
          <cell r="L10287">
            <v>0.14877290000000001</v>
          </cell>
          <cell r="M10287">
            <v>0.36357719999999999</v>
          </cell>
          <cell r="N10287">
            <v>0.36357719999999999</v>
          </cell>
          <cell r="O10287">
            <v>776</v>
          </cell>
        </row>
        <row r="10288">
          <cell r="A10288" t="str">
            <v>Residential</v>
          </cell>
          <cell r="B10288">
            <v>15</v>
          </cell>
          <cell r="C10288" t="str">
            <v>R</v>
          </cell>
          <cell r="D10288" t="str">
            <v>PCT</v>
          </cell>
          <cell r="E10288" t="str">
            <v>ACs per customer: 2-3</v>
          </cell>
          <cell r="F10288">
            <v>94.925700000000006</v>
          </cell>
          <cell r="G10288">
            <v>2.2294320000000001</v>
          </cell>
          <cell r="H10288">
            <v>2.2427350000000001</v>
          </cell>
          <cell r="I10288">
            <v>-0.36596669999999998</v>
          </cell>
          <cell r="J10288">
            <v>-0.14975060000000001</v>
          </cell>
          <cell r="K10288">
            <v>0</v>
          </cell>
          <cell r="L10288">
            <v>0.14975060000000001</v>
          </cell>
          <cell r="M10288">
            <v>0.36596669999999998</v>
          </cell>
          <cell r="N10288">
            <v>0.36596669999999998</v>
          </cell>
          <cell r="O10288">
            <v>776</v>
          </cell>
        </row>
        <row r="10289">
          <cell r="A10289" t="str">
            <v>Residential</v>
          </cell>
          <cell r="B10289">
            <v>16</v>
          </cell>
          <cell r="C10289" t="str">
            <v>R</v>
          </cell>
          <cell r="D10289" t="str">
            <v>PCT</v>
          </cell>
          <cell r="E10289" t="str">
            <v>ACs per customer: 2-3</v>
          </cell>
          <cell r="F10289">
            <v>97.351500000000001</v>
          </cell>
          <cell r="G10289">
            <v>2.8122099999999999</v>
          </cell>
          <cell r="H10289">
            <v>2.502173</v>
          </cell>
          <cell r="I10289">
            <v>-0.37150050000000001</v>
          </cell>
          <cell r="J10289">
            <v>-0.15201500000000001</v>
          </cell>
          <cell r="K10289">
            <v>0</v>
          </cell>
          <cell r="L10289">
            <v>0.15201500000000001</v>
          </cell>
          <cell r="M10289">
            <v>0.37150050000000001</v>
          </cell>
          <cell r="N10289">
            <v>0.37150050000000001</v>
          </cell>
          <cell r="O10289">
            <v>776</v>
          </cell>
        </row>
        <row r="10290">
          <cell r="A10290" t="str">
            <v>Residential</v>
          </cell>
          <cell r="B10290">
            <v>17</v>
          </cell>
          <cell r="C10290" t="str">
            <v>R</v>
          </cell>
          <cell r="D10290" t="str">
            <v>PCT</v>
          </cell>
          <cell r="E10290" t="str">
            <v>ACs per customer: 2-3</v>
          </cell>
          <cell r="F10290">
            <v>98.777199999999993</v>
          </cell>
          <cell r="G10290">
            <v>3.234413</v>
          </cell>
          <cell r="H10290">
            <v>2.7760340000000001</v>
          </cell>
          <cell r="I10290">
            <v>-0.37616349999999998</v>
          </cell>
          <cell r="J10290">
            <v>-0.153923</v>
          </cell>
          <cell r="K10290">
            <v>0</v>
          </cell>
          <cell r="L10290">
            <v>0.153923</v>
          </cell>
          <cell r="M10290">
            <v>0.37616349999999998</v>
          </cell>
          <cell r="N10290">
            <v>0.37616349999999998</v>
          </cell>
          <cell r="O10290">
            <v>776</v>
          </cell>
        </row>
        <row r="10291">
          <cell r="A10291" t="str">
            <v>Residential</v>
          </cell>
          <cell r="B10291">
            <v>18</v>
          </cell>
          <cell r="C10291" t="str">
            <v>R</v>
          </cell>
          <cell r="D10291" t="str">
            <v>PCT</v>
          </cell>
          <cell r="E10291" t="str">
            <v>ACs per customer: 2-3</v>
          </cell>
          <cell r="F10291">
            <v>98.740099999999998</v>
          </cell>
          <cell r="G10291">
            <v>3.4329580000000002</v>
          </cell>
          <cell r="H10291">
            <v>2.9131849999999999</v>
          </cell>
          <cell r="I10291">
            <v>-0.39312710000000001</v>
          </cell>
          <cell r="J10291">
            <v>-0.16086439999999999</v>
          </cell>
          <cell r="K10291">
            <v>0</v>
          </cell>
          <cell r="L10291">
            <v>0.16086439999999999</v>
          </cell>
          <cell r="M10291">
            <v>0.39312710000000001</v>
          </cell>
          <cell r="N10291">
            <v>0.39312710000000001</v>
          </cell>
          <cell r="O10291">
            <v>776</v>
          </cell>
        </row>
        <row r="10292">
          <cell r="A10292" t="str">
            <v>Residential</v>
          </cell>
          <cell r="B10292">
            <v>19</v>
          </cell>
          <cell r="C10292" t="str">
            <v>R</v>
          </cell>
          <cell r="D10292" t="str">
            <v>PCT</v>
          </cell>
          <cell r="E10292" t="str">
            <v>ACs per customer: 2-3</v>
          </cell>
          <cell r="F10292">
            <v>96.351500000000001</v>
          </cell>
          <cell r="G10292">
            <v>3.4609909999999999</v>
          </cell>
          <cell r="H10292">
            <v>3.2147739999999998</v>
          </cell>
          <cell r="I10292">
            <v>-0.38521030000000001</v>
          </cell>
          <cell r="J10292">
            <v>-0.15762490000000001</v>
          </cell>
          <cell r="K10292">
            <v>0</v>
          </cell>
          <cell r="L10292">
            <v>0.15762490000000001</v>
          </cell>
          <cell r="M10292">
            <v>0.38521030000000001</v>
          </cell>
          <cell r="N10292">
            <v>0.38521030000000001</v>
          </cell>
          <cell r="O10292">
            <v>776</v>
          </cell>
        </row>
        <row r="10293">
          <cell r="A10293" t="str">
            <v>Residential</v>
          </cell>
          <cell r="B10293">
            <v>20</v>
          </cell>
          <cell r="C10293" t="str">
            <v>R</v>
          </cell>
          <cell r="D10293" t="str">
            <v>PCT</v>
          </cell>
          <cell r="E10293" t="str">
            <v>ACs per customer: 2-3</v>
          </cell>
          <cell r="F10293">
            <v>94.351500000000001</v>
          </cell>
          <cell r="G10293">
            <v>3.377383</v>
          </cell>
          <cell r="H10293">
            <v>4.5042980000000004</v>
          </cell>
          <cell r="I10293">
            <v>-0.39844249999999998</v>
          </cell>
          <cell r="J10293">
            <v>-0.1630394</v>
          </cell>
          <cell r="K10293">
            <v>0</v>
          </cell>
          <cell r="L10293">
            <v>0.1630394</v>
          </cell>
          <cell r="M10293">
            <v>0.39844249999999998</v>
          </cell>
          <cell r="N10293">
            <v>0.39844249999999998</v>
          </cell>
          <cell r="O10293">
            <v>776</v>
          </cell>
        </row>
        <row r="10294">
          <cell r="A10294" t="str">
            <v>Residential</v>
          </cell>
          <cell r="B10294">
            <v>21</v>
          </cell>
          <cell r="C10294" t="str">
            <v>R</v>
          </cell>
          <cell r="D10294" t="str">
            <v>PCT</v>
          </cell>
          <cell r="E10294" t="str">
            <v>ACs per customer: 2-3</v>
          </cell>
          <cell r="F10294">
            <v>90.314300000000003</v>
          </cell>
          <cell r="G10294">
            <v>3.275334</v>
          </cell>
          <cell r="H10294">
            <v>4.2283210000000002</v>
          </cell>
          <cell r="I10294">
            <v>-0.38395309999999999</v>
          </cell>
          <cell r="J10294">
            <v>-0.15711049999999999</v>
          </cell>
          <cell r="K10294">
            <v>0</v>
          </cell>
          <cell r="L10294">
            <v>0.15711049999999999</v>
          </cell>
          <cell r="M10294">
            <v>0.38395309999999999</v>
          </cell>
          <cell r="N10294">
            <v>0.38395309999999999</v>
          </cell>
          <cell r="O10294">
            <v>776</v>
          </cell>
        </row>
        <row r="10295">
          <cell r="A10295" t="str">
            <v>Residential</v>
          </cell>
          <cell r="B10295">
            <v>22</v>
          </cell>
          <cell r="C10295" t="str">
            <v>R</v>
          </cell>
          <cell r="D10295" t="str">
            <v>PCT</v>
          </cell>
          <cell r="E10295" t="str">
            <v>ACs per customer: 2-3</v>
          </cell>
          <cell r="F10295">
            <v>87.314300000000003</v>
          </cell>
          <cell r="G10295">
            <v>2.924382</v>
          </cell>
          <cell r="H10295">
            <v>3.5043229999999999</v>
          </cell>
          <cell r="I10295">
            <v>-0.38608740000000003</v>
          </cell>
          <cell r="J10295">
            <v>-0.15798390000000001</v>
          </cell>
          <cell r="K10295">
            <v>0</v>
          </cell>
          <cell r="L10295">
            <v>0.15798390000000001</v>
          </cell>
          <cell r="M10295">
            <v>0.38608740000000003</v>
          </cell>
          <cell r="N10295">
            <v>0.38608740000000003</v>
          </cell>
          <cell r="O10295">
            <v>776</v>
          </cell>
        </row>
        <row r="10296">
          <cell r="A10296" t="str">
            <v>Residential</v>
          </cell>
          <cell r="B10296">
            <v>23</v>
          </cell>
          <cell r="C10296" t="str">
            <v>R</v>
          </cell>
          <cell r="D10296" t="str">
            <v>PCT</v>
          </cell>
          <cell r="E10296" t="str">
            <v>ACs per customer: 2-3</v>
          </cell>
          <cell r="F10296">
            <v>84.240099999999998</v>
          </cell>
          <cell r="G10296">
            <v>2.2323729999999999</v>
          </cell>
          <cell r="H10296">
            <v>2.42327</v>
          </cell>
          <cell r="I10296">
            <v>-0.37467630000000002</v>
          </cell>
          <cell r="J10296">
            <v>-0.15331449999999999</v>
          </cell>
          <cell r="K10296">
            <v>0</v>
          </cell>
          <cell r="L10296">
            <v>0.15331449999999999</v>
          </cell>
          <cell r="M10296">
            <v>0.37467630000000002</v>
          </cell>
          <cell r="N10296">
            <v>0.37467630000000002</v>
          </cell>
          <cell r="O10296">
            <v>776</v>
          </cell>
        </row>
        <row r="10297">
          <cell r="A10297" t="str">
            <v>Residential</v>
          </cell>
          <cell r="B10297">
            <v>24</v>
          </cell>
          <cell r="C10297" t="str">
            <v>R</v>
          </cell>
          <cell r="D10297" t="str">
            <v>PCT</v>
          </cell>
          <cell r="E10297" t="str">
            <v>ACs per customer: 2-3</v>
          </cell>
          <cell r="F10297">
            <v>81.777199999999993</v>
          </cell>
          <cell r="G10297">
            <v>1.6019319999999999</v>
          </cell>
          <cell r="H10297">
            <v>1.6860980000000001</v>
          </cell>
          <cell r="I10297">
            <v>-0.36375990000000002</v>
          </cell>
          <cell r="J10297">
            <v>-0.1488476</v>
          </cell>
          <cell r="K10297">
            <v>0</v>
          </cell>
          <cell r="L10297">
            <v>0.1488476</v>
          </cell>
          <cell r="M10297">
            <v>0.36375990000000002</v>
          </cell>
          <cell r="N10297">
            <v>0.36375990000000002</v>
          </cell>
          <cell r="O10297">
            <v>776</v>
          </cell>
        </row>
        <row r="10298">
          <cell r="A10298" t="str">
            <v>Residential</v>
          </cell>
          <cell r="B10298">
            <v>1</v>
          </cell>
          <cell r="C10298" t="str">
            <v>R</v>
          </cell>
          <cell r="D10298" t="str">
            <v>PCT</v>
          </cell>
          <cell r="E10298" t="str">
            <v>All</v>
          </cell>
          <cell r="F10298">
            <v>76.623999999999995</v>
          </cell>
          <cell r="G10298">
            <v>1.0000359999999999</v>
          </cell>
          <cell r="H10298">
            <v>0.971576</v>
          </cell>
          <cell r="I10298">
            <v>-7.3554499999999995E-2</v>
          </cell>
          <cell r="J10298">
            <v>-3.00979E-2</v>
          </cell>
          <cell r="K10298">
            <v>0</v>
          </cell>
          <cell r="L10298">
            <v>3.00979E-2</v>
          </cell>
          <cell r="M10298">
            <v>7.3554499999999995E-2</v>
          </cell>
          <cell r="N10298">
            <v>7.3554499999999995E-2</v>
          </cell>
          <cell r="O10298">
            <v>8201</v>
          </cell>
        </row>
        <row r="10299">
          <cell r="A10299" t="str">
            <v>Residential</v>
          </cell>
          <cell r="B10299">
            <v>2</v>
          </cell>
          <cell r="C10299" t="str">
            <v>R</v>
          </cell>
          <cell r="D10299" t="str">
            <v>PCT</v>
          </cell>
          <cell r="E10299" t="str">
            <v>All</v>
          </cell>
          <cell r="F10299">
            <v>75.896900000000002</v>
          </cell>
          <cell r="G10299">
            <v>0.90662600000000004</v>
          </cell>
          <cell r="H10299">
            <v>0.84367769999999997</v>
          </cell>
          <cell r="I10299">
            <v>-7.3025900000000005E-2</v>
          </cell>
          <cell r="J10299">
            <v>-2.9881600000000001E-2</v>
          </cell>
          <cell r="K10299">
            <v>0</v>
          </cell>
          <cell r="L10299">
            <v>2.9881600000000001E-2</v>
          </cell>
          <cell r="M10299">
            <v>7.3025900000000005E-2</v>
          </cell>
          <cell r="N10299">
            <v>7.3025900000000005E-2</v>
          </cell>
          <cell r="O10299">
            <v>8201</v>
          </cell>
        </row>
        <row r="10300">
          <cell r="A10300" t="str">
            <v>Residential</v>
          </cell>
          <cell r="B10300">
            <v>3</v>
          </cell>
          <cell r="C10300" t="str">
            <v>R</v>
          </cell>
          <cell r="D10300" t="str">
            <v>PCT</v>
          </cell>
          <cell r="E10300" t="str">
            <v>All</v>
          </cell>
          <cell r="F10300">
            <v>73.366299999999995</v>
          </cell>
          <cell r="G10300">
            <v>0.81653370000000003</v>
          </cell>
          <cell r="H10300">
            <v>0.75627789999999995</v>
          </cell>
          <cell r="I10300">
            <v>-7.2469000000000006E-2</v>
          </cell>
          <cell r="J10300">
            <v>-2.9653700000000002E-2</v>
          </cell>
          <cell r="K10300">
            <v>0</v>
          </cell>
          <cell r="L10300">
            <v>2.9653700000000002E-2</v>
          </cell>
          <cell r="M10300">
            <v>7.2469000000000006E-2</v>
          </cell>
          <cell r="N10300">
            <v>7.2469000000000006E-2</v>
          </cell>
          <cell r="O10300">
            <v>8201</v>
          </cell>
        </row>
        <row r="10301">
          <cell r="A10301" t="str">
            <v>Residential</v>
          </cell>
          <cell r="B10301">
            <v>4</v>
          </cell>
          <cell r="C10301" t="str">
            <v>R</v>
          </cell>
          <cell r="D10301" t="str">
            <v>PCT</v>
          </cell>
          <cell r="E10301" t="str">
            <v>All</v>
          </cell>
          <cell r="F10301">
            <v>72.093299999999999</v>
          </cell>
          <cell r="G10301">
            <v>0.75640949999999996</v>
          </cell>
          <cell r="H10301">
            <v>0.7247922</v>
          </cell>
          <cell r="I10301">
            <v>-7.2231799999999999E-2</v>
          </cell>
          <cell r="J10301">
            <v>-2.9556700000000002E-2</v>
          </cell>
          <cell r="K10301">
            <v>0</v>
          </cell>
          <cell r="L10301">
            <v>2.9556700000000002E-2</v>
          </cell>
          <cell r="M10301">
            <v>7.2231799999999999E-2</v>
          </cell>
          <cell r="N10301">
            <v>7.2231799999999999E-2</v>
          </cell>
          <cell r="O10301">
            <v>8201</v>
          </cell>
        </row>
        <row r="10302">
          <cell r="A10302" t="str">
            <v>Residential</v>
          </cell>
          <cell r="B10302">
            <v>5</v>
          </cell>
          <cell r="C10302" t="str">
            <v>R</v>
          </cell>
          <cell r="D10302" t="str">
            <v>PCT</v>
          </cell>
          <cell r="E10302" t="str">
            <v>All</v>
          </cell>
          <cell r="F10302">
            <v>70.371300000000005</v>
          </cell>
          <cell r="G10302">
            <v>0.77579609999999999</v>
          </cell>
          <cell r="H10302">
            <v>0.75181980000000004</v>
          </cell>
          <cell r="I10302">
            <v>-7.2099499999999997E-2</v>
          </cell>
          <cell r="J10302">
            <v>-2.9502500000000001E-2</v>
          </cell>
          <cell r="K10302">
            <v>0</v>
          </cell>
          <cell r="L10302">
            <v>2.9502500000000001E-2</v>
          </cell>
          <cell r="M10302">
            <v>7.2099499999999997E-2</v>
          </cell>
          <cell r="N10302">
            <v>7.2099499999999997E-2</v>
          </cell>
          <cell r="O10302">
            <v>8201</v>
          </cell>
        </row>
        <row r="10303">
          <cell r="A10303" t="str">
            <v>Residential</v>
          </cell>
          <cell r="B10303">
            <v>6</v>
          </cell>
          <cell r="C10303" t="str">
            <v>R</v>
          </cell>
          <cell r="D10303" t="str">
            <v>PCT</v>
          </cell>
          <cell r="E10303" t="str">
            <v>All</v>
          </cell>
          <cell r="F10303">
            <v>69.262799999999999</v>
          </cell>
          <cell r="G10303">
            <v>0.81653819999999999</v>
          </cell>
          <cell r="H10303">
            <v>0.81626560000000004</v>
          </cell>
          <cell r="I10303">
            <v>-7.2046600000000002E-2</v>
          </cell>
          <cell r="J10303">
            <v>-2.9480900000000001E-2</v>
          </cell>
          <cell r="K10303">
            <v>0</v>
          </cell>
          <cell r="L10303">
            <v>2.9480900000000001E-2</v>
          </cell>
          <cell r="M10303">
            <v>7.2046600000000002E-2</v>
          </cell>
          <cell r="N10303">
            <v>7.2046600000000002E-2</v>
          </cell>
          <cell r="O10303">
            <v>8201</v>
          </cell>
        </row>
        <row r="10304">
          <cell r="A10304" t="str">
            <v>Residential</v>
          </cell>
          <cell r="B10304">
            <v>7</v>
          </cell>
          <cell r="C10304" t="str">
            <v>R</v>
          </cell>
          <cell r="D10304" t="str">
            <v>PCT</v>
          </cell>
          <cell r="E10304" t="str">
            <v>All</v>
          </cell>
          <cell r="F10304">
            <v>68.361199999999997</v>
          </cell>
          <cell r="G10304">
            <v>0.95479420000000004</v>
          </cell>
          <cell r="H10304">
            <v>0.94315800000000005</v>
          </cell>
          <cell r="I10304">
            <v>-7.2343500000000005E-2</v>
          </cell>
          <cell r="J10304">
            <v>-2.9602400000000001E-2</v>
          </cell>
          <cell r="K10304">
            <v>0</v>
          </cell>
          <cell r="L10304">
            <v>2.9602400000000001E-2</v>
          </cell>
          <cell r="M10304">
            <v>7.2343500000000005E-2</v>
          </cell>
          <cell r="N10304">
            <v>7.2343500000000005E-2</v>
          </cell>
          <cell r="O10304">
            <v>8201</v>
          </cell>
        </row>
        <row r="10305">
          <cell r="A10305" t="str">
            <v>Residential</v>
          </cell>
          <cell r="B10305">
            <v>8</v>
          </cell>
          <cell r="C10305" t="str">
            <v>R</v>
          </cell>
          <cell r="D10305" t="str">
            <v>PCT</v>
          </cell>
          <cell r="E10305" t="str">
            <v>All</v>
          </cell>
          <cell r="F10305">
            <v>69.181600000000003</v>
          </cell>
          <cell r="G10305">
            <v>0.97909330000000006</v>
          </cell>
          <cell r="H10305">
            <v>0.9547795</v>
          </cell>
          <cell r="I10305">
            <v>-7.2728899999999999E-2</v>
          </cell>
          <cell r="J10305">
            <v>-2.9760100000000001E-2</v>
          </cell>
          <cell r="K10305">
            <v>0</v>
          </cell>
          <cell r="L10305">
            <v>2.9760100000000001E-2</v>
          </cell>
          <cell r="M10305">
            <v>7.2728899999999999E-2</v>
          </cell>
          <cell r="N10305">
            <v>7.2728899999999999E-2</v>
          </cell>
          <cell r="O10305">
            <v>8201</v>
          </cell>
        </row>
        <row r="10306">
          <cell r="A10306" t="str">
            <v>Residential</v>
          </cell>
          <cell r="B10306">
            <v>9</v>
          </cell>
          <cell r="C10306" t="str">
            <v>R</v>
          </cell>
          <cell r="D10306" t="str">
            <v>PCT</v>
          </cell>
          <cell r="E10306" t="str">
            <v>All</v>
          </cell>
          <cell r="F10306">
            <v>72.239199999999997</v>
          </cell>
          <cell r="G10306">
            <v>0.94689420000000002</v>
          </cell>
          <cell r="H10306">
            <v>0.94189849999999997</v>
          </cell>
          <cell r="I10306">
            <v>-7.3246099999999995E-2</v>
          </cell>
          <cell r="J10306">
            <v>-2.99717E-2</v>
          </cell>
          <cell r="K10306">
            <v>0</v>
          </cell>
          <cell r="L10306">
            <v>2.99717E-2</v>
          </cell>
          <cell r="M10306">
            <v>7.3246099999999995E-2</v>
          </cell>
          <cell r="N10306">
            <v>7.3246099999999995E-2</v>
          </cell>
          <cell r="O10306">
            <v>8201</v>
          </cell>
        </row>
        <row r="10307">
          <cell r="A10307" t="str">
            <v>Residential</v>
          </cell>
          <cell r="B10307">
            <v>10</v>
          </cell>
          <cell r="C10307" t="str">
            <v>R</v>
          </cell>
          <cell r="D10307" t="str">
            <v>PCT</v>
          </cell>
          <cell r="E10307" t="str">
            <v>All</v>
          </cell>
          <cell r="F10307">
            <v>76.857799999999997</v>
          </cell>
          <cell r="G10307">
            <v>0.998942</v>
          </cell>
          <cell r="H10307">
            <v>1.0011319999999999</v>
          </cell>
          <cell r="I10307">
            <v>-7.4177300000000002E-2</v>
          </cell>
          <cell r="J10307">
            <v>-3.03527E-2</v>
          </cell>
          <cell r="K10307">
            <v>0</v>
          </cell>
          <cell r="L10307">
            <v>3.03527E-2</v>
          </cell>
          <cell r="M10307">
            <v>7.4177300000000002E-2</v>
          </cell>
          <cell r="N10307">
            <v>7.4177300000000002E-2</v>
          </cell>
          <cell r="O10307">
            <v>8201</v>
          </cell>
        </row>
        <row r="10308">
          <cell r="A10308" t="str">
            <v>Residential</v>
          </cell>
          <cell r="B10308">
            <v>11</v>
          </cell>
          <cell r="C10308" t="str">
            <v>R</v>
          </cell>
          <cell r="D10308" t="str">
            <v>PCT</v>
          </cell>
          <cell r="E10308" t="str">
            <v>All</v>
          </cell>
          <cell r="F10308">
            <v>82.002099999999999</v>
          </cell>
          <cell r="G10308">
            <v>1.0495540000000001</v>
          </cell>
          <cell r="H10308">
            <v>1.0841890000000001</v>
          </cell>
          <cell r="I10308">
            <v>-7.4438500000000005E-2</v>
          </cell>
          <cell r="J10308">
            <v>-3.04596E-2</v>
          </cell>
          <cell r="K10308">
            <v>0</v>
          </cell>
          <cell r="L10308">
            <v>3.04596E-2</v>
          </cell>
          <cell r="M10308">
            <v>7.4438500000000005E-2</v>
          </cell>
          <cell r="N10308">
            <v>7.4438500000000005E-2</v>
          </cell>
          <cell r="O10308">
            <v>8201</v>
          </cell>
        </row>
        <row r="10309">
          <cell r="A10309" t="str">
            <v>Residential</v>
          </cell>
          <cell r="B10309">
            <v>12</v>
          </cell>
          <cell r="C10309" t="str">
            <v>R</v>
          </cell>
          <cell r="D10309" t="str">
            <v>PCT</v>
          </cell>
          <cell r="E10309" t="str">
            <v>All</v>
          </cell>
          <cell r="F10309">
            <v>86.28</v>
          </cell>
          <cell r="G10309">
            <v>1.1977899999999999</v>
          </cell>
          <cell r="H10309">
            <v>1.220615</v>
          </cell>
          <cell r="I10309">
            <v>-7.4181499999999997E-2</v>
          </cell>
          <cell r="J10309">
            <v>-3.03545E-2</v>
          </cell>
          <cell r="K10309">
            <v>0</v>
          </cell>
          <cell r="L10309">
            <v>3.03545E-2</v>
          </cell>
          <cell r="M10309">
            <v>7.4181499999999997E-2</v>
          </cell>
          <cell r="N10309">
            <v>7.4181499999999997E-2</v>
          </cell>
          <cell r="O10309">
            <v>8201</v>
          </cell>
        </row>
        <row r="10310">
          <cell r="A10310" t="str">
            <v>Residential</v>
          </cell>
          <cell r="B10310">
            <v>13</v>
          </cell>
          <cell r="C10310" t="str">
            <v>R</v>
          </cell>
          <cell r="D10310" t="str">
            <v>PCT</v>
          </cell>
          <cell r="E10310" t="str">
            <v>All</v>
          </cell>
          <cell r="F10310">
            <v>89.671499999999995</v>
          </cell>
          <cell r="G10310">
            <v>1.4406760000000001</v>
          </cell>
          <cell r="H10310">
            <v>1.4426870000000001</v>
          </cell>
          <cell r="I10310">
            <v>-7.5327000000000005E-2</v>
          </cell>
          <cell r="J10310">
            <v>-3.0823199999999999E-2</v>
          </cell>
          <cell r="K10310">
            <v>0</v>
          </cell>
          <cell r="L10310">
            <v>3.0823199999999999E-2</v>
          </cell>
          <cell r="M10310">
            <v>7.5327000000000005E-2</v>
          </cell>
          <cell r="N10310">
            <v>7.5327000000000005E-2</v>
          </cell>
          <cell r="O10310">
            <v>8201</v>
          </cell>
        </row>
        <row r="10311">
          <cell r="A10311" t="str">
            <v>Residential</v>
          </cell>
          <cell r="B10311">
            <v>14</v>
          </cell>
          <cell r="C10311" t="str">
            <v>R</v>
          </cell>
          <cell r="D10311" t="str">
            <v>PCT</v>
          </cell>
          <cell r="E10311" t="str">
            <v>All</v>
          </cell>
          <cell r="F10311">
            <v>92.583200000000005</v>
          </cell>
          <cell r="G10311">
            <v>1.755064</v>
          </cell>
          <cell r="H10311">
            <v>1.7578800000000001</v>
          </cell>
          <cell r="I10311">
            <v>-7.7824099999999993E-2</v>
          </cell>
          <cell r="J10311">
            <v>-3.1844999999999998E-2</v>
          </cell>
          <cell r="K10311">
            <v>0</v>
          </cell>
          <cell r="L10311">
            <v>3.1844999999999998E-2</v>
          </cell>
          <cell r="M10311">
            <v>7.7824099999999993E-2</v>
          </cell>
          <cell r="N10311">
            <v>7.7824099999999993E-2</v>
          </cell>
          <cell r="O10311">
            <v>8201</v>
          </cell>
        </row>
        <row r="10312">
          <cell r="A10312" t="str">
            <v>Residential</v>
          </cell>
          <cell r="B10312">
            <v>15</v>
          </cell>
          <cell r="C10312" t="str">
            <v>R</v>
          </cell>
          <cell r="D10312" t="str">
            <v>PCT</v>
          </cell>
          <cell r="E10312" t="str">
            <v>All</v>
          </cell>
          <cell r="F10312">
            <v>94.989900000000006</v>
          </cell>
          <cell r="G10312">
            <v>2.0533960000000002</v>
          </cell>
          <cell r="H10312">
            <v>1.9911080000000001</v>
          </cell>
          <cell r="I10312">
            <v>-7.7120400000000006E-2</v>
          </cell>
          <cell r="J10312">
            <v>-3.1557000000000002E-2</v>
          </cell>
          <cell r="K10312">
            <v>0</v>
          </cell>
          <cell r="L10312">
            <v>3.1557000000000002E-2</v>
          </cell>
          <cell r="M10312">
            <v>7.7120400000000006E-2</v>
          </cell>
          <cell r="N10312">
            <v>7.7120400000000006E-2</v>
          </cell>
          <cell r="O10312">
            <v>8201</v>
          </cell>
        </row>
        <row r="10313">
          <cell r="A10313" t="str">
            <v>Residential</v>
          </cell>
          <cell r="B10313">
            <v>16</v>
          </cell>
          <cell r="C10313" t="str">
            <v>R</v>
          </cell>
          <cell r="D10313" t="str">
            <v>PCT</v>
          </cell>
          <cell r="E10313" t="str">
            <v>All</v>
          </cell>
          <cell r="F10313">
            <v>97.154300000000006</v>
          </cell>
          <cell r="G10313">
            <v>2.4724889999999999</v>
          </cell>
          <cell r="H10313">
            <v>2.1080649999999999</v>
          </cell>
          <cell r="I10313">
            <v>-7.6882599999999995E-2</v>
          </cell>
          <cell r="J10313">
            <v>-3.1459800000000003E-2</v>
          </cell>
          <cell r="K10313">
            <v>0</v>
          </cell>
          <cell r="L10313">
            <v>3.1459800000000003E-2</v>
          </cell>
          <cell r="M10313">
            <v>7.6882599999999995E-2</v>
          </cell>
          <cell r="N10313">
            <v>7.6882599999999995E-2</v>
          </cell>
          <cell r="O10313">
            <v>8201</v>
          </cell>
        </row>
        <row r="10314">
          <cell r="A10314" t="str">
            <v>Residential</v>
          </cell>
          <cell r="B10314">
            <v>17</v>
          </cell>
          <cell r="C10314" t="str">
            <v>R</v>
          </cell>
          <cell r="D10314" t="str">
            <v>PCT</v>
          </cell>
          <cell r="E10314" t="str">
            <v>All</v>
          </cell>
          <cell r="F10314">
            <v>98.318700000000007</v>
          </cell>
          <cell r="G10314">
            <v>2.8435999999999999</v>
          </cell>
          <cell r="H10314">
            <v>2.273965</v>
          </cell>
          <cell r="I10314">
            <v>-7.7599399999999999E-2</v>
          </cell>
          <cell r="J10314">
            <v>-3.1753099999999999E-2</v>
          </cell>
          <cell r="K10314">
            <v>0</v>
          </cell>
          <cell r="L10314">
            <v>3.1753099999999999E-2</v>
          </cell>
          <cell r="M10314">
            <v>7.7599399999999999E-2</v>
          </cell>
          <cell r="N10314">
            <v>7.7599399999999999E-2</v>
          </cell>
          <cell r="O10314">
            <v>8201</v>
          </cell>
        </row>
        <row r="10315">
          <cell r="A10315" t="str">
            <v>Residential</v>
          </cell>
          <cell r="B10315">
            <v>18</v>
          </cell>
          <cell r="C10315" t="str">
            <v>R</v>
          </cell>
          <cell r="D10315" t="str">
            <v>PCT</v>
          </cell>
          <cell r="E10315" t="str">
            <v>All</v>
          </cell>
          <cell r="F10315">
            <v>98.422200000000004</v>
          </cell>
          <cell r="G10315">
            <v>3.0603799999999999</v>
          </cell>
          <cell r="H10315">
            <v>2.3325100000000001</v>
          </cell>
          <cell r="I10315">
            <v>-7.96288E-2</v>
          </cell>
          <cell r="J10315">
            <v>-3.2583500000000001E-2</v>
          </cell>
          <cell r="K10315">
            <v>0</v>
          </cell>
          <cell r="L10315">
            <v>3.2583500000000001E-2</v>
          </cell>
          <cell r="M10315">
            <v>7.96288E-2</v>
          </cell>
          <cell r="N10315">
            <v>7.96288E-2</v>
          </cell>
          <cell r="O10315">
            <v>8201</v>
          </cell>
        </row>
        <row r="10316">
          <cell r="A10316" t="str">
            <v>Residential</v>
          </cell>
          <cell r="B10316">
            <v>19</v>
          </cell>
          <cell r="C10316" t="str">
            <v>R</v>
          </cell>
          <cell r="D10316" t="str">
            <v>PCT</v>
          </cell>
          <cell r="E10316" t="str">
            <v>All</v>
          </cell>
          <cell r="F10316">
            <v>96.0458</v>
          </cell>
          <cell r="G10316">
            <v>2.9856189999999998</v>
          </cell>
          <cell r="H10316">
            <v>2.5171700000000001</v>
          </cell>
          <cell r="I10316">
            <v>-7.8629900000000003E-2</v>
          </cell>
          <cell r="J10316">
            <v>-3.2174700000000001E-2</v>
          </cell>
          <cell r="K10316">
            <v>0</v>
          </cell>
          <cell r="L10316">
            <v>3.2174700000000001E-2</v>
          </cell>
          <cell r="M10316">
            <v>7.8629900000000003E-2</v>
          </cell>
          <cell r="N10316">
            <v>7.8629900000000003E-2</v>
          </cell>
          <cell r="O10316">
            <v>8201</v>
          </cell>
        </row>
        <row r="10317">
          <cell r="A10317" t="str">
            <v>Residential</v>
          </cell>
          <cell r="B10317">
            <v>20</v>
          </cell>
          <cell r="C10317" t="str">
            <v>R</v>
          </cell>
          <cell r="D10317" t="str">
            <v>PCT</v>
          </cell>
          <cell r="E10317" t="str">
            <v>All</v>
          </cell>
          <cell r="F10317">
            <v>93.828800000000001</v>
          </cell>
          <cell r="G10317">
            <v>2.8303379999999998</v>
          </cell>
          <cell r="H10317">
            <v>3.2119110000000002</v>
          </cell>
          <cell r="I10317">
            <v>-8.0871399999999996E-2</v>
          </cell>
          <cell r="J10317">
            <v>-3.30919E-2</v>
          </cell>
          <cell r="K10317">
            <v>0</v>
          </cell>
          <cell r="L10317">
            <v>3.30919E-2</v>
          </cell>
          <cell r="M10317">
            <v>8.0871399999999996E-2</v>
          </cell>
          <cell r="N10317">
            <v>8.0871399999999996E-2</v>
          </cell>
          <cell r="O10317">
            <v>8201</v>
          </cell>
        </row>
        <row r="10318">
          <cell r="A10318" t="str">
            <v>Residential</v>
          </cell>
          <cell r="B10318">
            <v>21</v>
          </cell>
          <cell r="C10318" t="str">
            <v>R</v>
          </cell>
          <cell r="D10318" t="str">
            <v>PCT</v>
          </cell>
          <cell r="E10318" t="str">
            <v>All</v>
          </cell>
          <cell r="F10318">
            <v>90.040800000000004</v>
          </cell>
          <cell r="G10318">
            <v>2.5040550000000001</v>
          </cell>
          <cell r="H10318">
            <v>2.922253</v>
          </cell>
          <cell r="I10318">
            <v>-7.8170600000000007E-2</v>
          </cell>
          <cell r="J10318">
            <v>-3.1986800000000003E-2</v>
          </cell>
          <cell r="K10318">
            <v>0</v>
          </cell>
          <cell r="L10318">
            <v>3.1986800000000003E-2</v>
          </cell>
          <cell r="M10318">
            <v>7.8170600000000007E-2</v>
          </cell>
          <cell r="N10318">
            <v>7.8170600000000007E-2</v>
          </cell>
          <cell r="O10318">
            <v>8201</v>
          </cell>
        </row>
        <row r="10319">
          <cell r="A10319" t="str">
            <v>Residential</v>
          </cell>
          <cell r="B10319">
            <v>22</v>
          </cell>
          <cell r="C10319" t="str">
            <v>R</v>
          </cell>
          <cell r="D10319" t="str">
            <v>PCT</v>
          </cell>
          <cell r="E10319" t="str">
            <v>All</v>
          </cell>
          <cell r="F10319">
            <v>87.040800000000004</v>
          </cell>
          <cell r="G10319">
            <v>2.1464889999999999</v>
          </cell>
          <cell r="H10319">
            <v>2.4318770000000001</v>
          </cell>
          <cell r="I10319">
            <v>-7.8423300000000001E-2</v>
          </cell>
          <cell r="J10319">
            <v>-3.2090199999999999E-2</v>
          </cell>
          <cell r="K10319">
            <v>0</v>
          </cell>
          <cell r="L10319">
            <v>3.2090199999999999E-2</v>
          </cell>
          <cell r="M10319">
            <v>7.8423300000000001E-2</v>
          </cell>
          <cell r="N10319">
            <v>7.8423300000000001E-2</v>
          </cell>
          <cell r="O10319">
            <v>8201</v>
          </cell>
        </row>
        <row r="10320">
          <cell r="A10320" t="str">
            <v>Residential</v>
          </cell>
          <cell r="B10320">
            <v>23</v>
          </cell>
          <cell r="C10320" t="str">
            <v>R</v>
          </cell>
          <cell r="D10320" t="str">
            <v>PCT</v>
          </cell>
          <cell r="E10320" t="str">
            <v>All</v>
          </cell>
          <cell r="F10320">
            <v>84.030699999999996</v>
          </cell>
          <cell r="G10320">
            <v>1.6998599999999999</v>
          </cell>
          <cell r="H10320">
            <v>1.8258840000000001</v>
          </cell>
          <cell r="I10320">
            <v>-7.6744199999999999E-2</v>
          </cell>
          <cell r="J10320">
            <v>-3.1403100000000003E-2</v>
          </cell>
          <cell r="K10320">
            <v>0</v>
          </cell>
          <cell r="L10320">
            <v>3.1403100000000003E-2</v>
          </cell>
          <cell r="M10320">
            <v>7.6744199999999999E-2</v>
          </cell>
          <cell r="N10320">
            <v>7.6744199999999999E-2</v>
          </cell>
          <cell r="O10320">
            <v>8201</v>
          </cell>
        </row>
        <row r="10321">
          <cell r="A10321" t="str">
            <v>Residential</v>
          </cell>
          <cell r="B10321">
            <v>24</v>
          </cell>
          <cell r="C10321" t="str">
            <v>R</v>
          </cell>
          <cell r="D10321" t="str">
            <v>PCT</v>
          </cell>
          <cell r="E10321" t="str">
            <v>All</v>
          </cell>
          <cell r="F10321">
            <v>81.535700000000006</v>
          </cell>
          <cell r="G10321">
            <v>1.3198650000000001</v>
          </cell>
          <cell r="H10321">
            <v>1.374239</v>
          </cell>
          <cell r="I10321">
            <v>-7.5056600000000001E-2</v>
          </cell>
          <cell r="J10321">
            <v>-3.07126E-2</v>
          </cell>
          <cell r="K10321">
            <v>0</v>
          </cell>
          <cell r="L10321">
            <v>3.07126E-2</v>
          </cell>
          <cell r="M10321">
            <v>7.5056600000000001E-2</v>
          </cell>
          <cell r="N10321">
            <v>7.5056600000000001E-2</v>
          </cell>
          <cell r="O10321">
            <v>8201</v>
          </cell>
        </row>
        <row r="10322">
          <cell r="A10322" t="str">
            <v>Residential</v>
          </cell>
          <cell r="B10322">
            <v>1</v>
          </cell>
          <cell r="C10322" t="str">
            <v>R</v>
          </cell>
          <cell r="D10322" t="str">
            <v>PCT</v>
          </cell>
          <cell r="E10322" t="str">
            <v>Building Age: &gt; 20 YEARS</v>
          </cell>
          <cell r="F10322">
            <v>76.663899999999998</v>
          </cell>
          <cell r="G10322">
            <v>0.99089079999999996</v>
          </cell>
          <cell r="H10322">
            <v>0.95753940000000004</v>
          </cell>
          <cell r="I10322">
            <v>-8.6518800000000007E-2</v>
          </cell>
          <cell r="J10322">
            <v>-3.5402799999999998E-2</v>
          </cell>
          <cell r="K10322">
            <v>0</v>
          </cell>
          <cell r="L10322">
            <v>3.5402799999999998E-2</v>
          </cell>
          <cell r="M10322">
            <v>8.6518800000000007E-2</v>
          </cell>
          <cell r="N10322">
            <v>8.6518800000000007E-2</v>
          </cell>
          <cell r="O10322">
            <v>5091</v>
          </cell>
        </row>
        <row r="10323">
          <cell r="A10323" t="str">
            <v>Residential</v>
          </cell>
          <cell r="B10323">
            <v>2</v>
          </cell>
          <cell r="C10323" t="str">
            <v>R</v>
          </cell>
          <cell r="D10323" t="str">
            <v>PCT</v>
          </cell>
          <cell r="E10323" t="str">
            <v>Building Age: &gt; 20 YEARS</v>
          </cell>
          <cell r="F10323">
            <v>75.958299999999994</v>
          </cell>
          <cell r="G10323">
            <v>0.89287380000000005</v>
          </cell>
          <cell r="H10323">
            <v>0.85132569999999996</v>
          </cell>
          <cell r="I10323">
            <v>-8.5924399999999998E-2</v>
          </cell>
          <cell r="J10323">
            <v>-3.5159599999999999E-2</v>
          </cell>
          <cell r="K10323">
            <v>0</v>
          </cell>
          <cell r="L10323">
            <v>3.5159599999999999E-2</v>
          </cell>
          <cell r="M10323">
            <v>8.5924399999999998E-2</v>
          </cell>
          <cell r="N10323">
            <v>8.5924399999999998E-2</v>
          </cell>
          <cell r="O10323">
            <v>5091</v>
          </cell>
        </row>
        <row r="10324">
          <cell r="A10324" t="str">
            <v>Residential</v>
          </cell>
          <cell r="B10324">
            <v>3</v>
          </cell>
          <cell r="C10324" t="str">
            <v>R</v>
          </cell>
          <cell r="D10324" t="str">
            <v>PCT</v>
          </cell>
          <cell r="E10324" t="str">
            <v>Building Age: &gt; 20 YEARS</v>
          </cell>
          <cell r="F10324">
            <v>73.381399999999999</v>
          </cell>
          <cell r="G10324">
            <v>0.80277129999999997</v>
          </cell>
          <cell r="H10324">
            <v>0.7562276</v>
          </cell>
          <cell r="I10324">
            <v>-8.5298600000000002E-2</v>
          </cell>
          <cell r="J10324">
            <v>-3.4903499999999997E-2</v>
          </cell>
          <cell r="K10324">
            <v>0</v>
          </cell>
          <cell r="L10324">
            <v>3.4903499999999997E-2</v>
          </cell>
          <cell r="M10324">
            <v>8.5298600000000002E-2</v>
          </cell>
          <cell r="N10324">
            <v>8.5298600000000002E-2</v>
          </cell>
          <cell r="O10324">
            <v>5091</v>
          </cell>
        </row>
        <row r="10325">
          <cell r="A10325" t="str">
            <v>Residential</v>
          </cell>
          <cell r="B10325">
            <v>4</v>
          </cell>
          <cell r="C10325" t="str">
            <v>R</v>
          </cell>
          <cell r="D10325" t="str">
            <v>PCT</v>
          </cell>
          <cell r="E10325" t="str">
            <v>Building Age: &gt; 20 YEARS</v>
          </cell>
          <cell r="F10325">
            <v>72.087100000000007</v>
          </cell>
          <cell r="G10325">
            <v>0.74792559999999997</v>
          </cell>
          <cell r="H10325">
            <v>0.71918559999999998</v>
          </cell>
          <cell r="I10325">
            <v>-8.5042099999999995E-2</v>
          </cell>
          <cell r="J10325">
            <v>-3.4798500000000003E-2</v>
          </cell>
          <cell r="K10325">
            <v>0</v>
          </cell>
          <cell r="L10325">
            <v>3.4798500000000003E-2</v>
          </cell>
          <cell r="M10325">
            <v>8.5042099999999995E-2</v>
          </cell>
          <cell r="N10325">
            <v>8.5042099999999995E-2</v>
          </cell>
          <cell r="O10325">
            <v>5091</v>
          </cell>
        </row>
        <row r="10326">
          <cell r="A10326" t="str">
            <v>Residential</v>
          </cell>
          <cell r="B10326">
            <v>5</v>
          </cell>
          <cell r="C10326" t="str">
            <v>R</v>
          </cell>
          <cell r="D10326" t="str">
            <v>PCT</v>
          </cell>
          <cell r="E10326" t="str">
            <v>Building Age: &gt; 20 YEARS</v>
          </cell>
          <cell r="F10326">
            <v>70.385400000000004</v>
          </cell>
          <cell r="G10326">
            <v>0.74629049999999997</v>
          </cell>
          <cell r="H10326">
            <v>0.72658500000000004</v>
          </cell>
          <cell r="I10326">
            <v>-8.4874900000000003E-2</v>
          </cell>
          <cell r="J10326">
            <v>-3.47301E-2</v>
          </cell>
          <cell r="K10326">
            <v>0</v>
          </cell>
          <cell r="L10326">
            <v>3.47301E-2</v>
          </cell>
          <cell r="M10326">
            <v>8.4874900000000003E-2</v>
          </cell>
          <cell r="N10326">
            <v>8.4874900000000003E-2</v>
          </cell>
          <cell r="O10326">
            <v>5091</v>
          </cell>
        </row>
        <row r="10327">
          <cell r="A10327" t="str">
            <v>Residential</v>
          </cell>
          <cell r="B10327">
            <v>6</v>
          </cell>
          <cell r="C10327" t="str">
            <v>R</v>
          </cell>
          <cell r="D10327" t="str">
            <v>PCT</v>
          </cell>
          <cell r="E10327" t="str">
            <v>Building Age: &gt; 20 YEARS</v>
          </cell>
          <cell r="F10327">
            <v>69.286500000000004</v>
          </cell>
          <cell r="G10327">
            <v>0.80051510000000003</v>
          </cell>
          <cell r="H10327">
            <v>0.83564570000000005</v>
          </cell>
          <cell r="I10327">
            <v>-8.4825999999999999E-2</v>
          </cell>
          <cell r="J10327">
            <v>-3.4710100000000001E-2</v>
          </cell>
          <cell r="K10327">
            <v>0</v>
          </cell>
          <cell r="L10327">
            <v>3.4710100000000001E-2</v>
          </cell>
          <cell r="M10327">
            <v>8.4825999999999999E-2</v>
          </cell>
          <cell r="N10327">
            <v>8.4825999999999999E-2</v>
          </cell>
          <cell r="O10327">
            <v>5091</v>
          </cell>
        </row>
        <row r="10328">
          <cell r="A10328" t="str">
            <v>Residential</v>
          </cell>
          <cell r="B10328">
            <v>7</v>
          </cell>
          <cell r="C10328" t="str">
            <v>R</v>
          </cell>
          <cell r="D10328" t="str">
            <v>PCT</v>
          </cell>
          <cell r="E10328" t="str">
            <v>Building Age: &gt; 20 YEARS</v>
          </cell>
          <cell r="F10328">
            <v>68.377499999999998</v>
          </cell>
          <cell r="G10328">
            <v>0.95911279999999999</v>
          </cell>
          <cell r="H10328">
            <v>0.96179429999999999</v>
          </cell>
          <cell r="I10328">
            <v>-8.5255300000000006E-2</v>
          </cell>
          <cell r="J10328">
            <v>-3.4885800000000002E-2</v>
          </cell>
          <cell r="K10328">
            <v>0</v>
          </cell>
          <cell r="L10328">
            <v>3.4885800000000002E-2</v>
          </cell>
          <cell r="M10328">
            <v>8.5255300000000006E-2</v>
          </cell>
          <cell r="N10328">
            <v>8.5255300000000006E-2</v>
          </cell>
          <cell r="O10328">
            <v>5091</v>
          </cell>
        </row>
        <row r="10329">
          <cell r="A10329" t="str">
            <v>Residential</v>
          </cell>
          <cell r="B10329">
            <v>8</v>
          </cell>
          <cell r="C10329" t="str">
            <v>R</v>
          </cell>
          <cell r="D10329" t="str">
            <v>PCT</v>
          </cell>
          <cell r="E10329" t="str">
            <v>Building Age: &gt; 20 YEARS</v>
          </cell>
          <cell r="F10329">
            <v>69.170199999999994</v>
          </cell>
          <cell r="G10329">
            <v>0.98475659999999998</v>
          </cell>
          <cell r="H10329">
            <v>0.99151029999999996</v>
          </cell>
          <cell r="I10329">
            <v>-8.5724099999999998E-2</v>
          </cell>
          <cell r="J10329">
            <v>-3.50776E-2</v>
          </cell>
          <cell r="K10329">
            <v>0</v>
          </cell>
          <cell r="L10329">
            <v>3.50776E-2</v>
          </cell>
          <cell r="M10329">
            <v>8.5724099999999998E-2</v>
          </cell>
          <cell r="N10329">
            <v>8.5724099999999998E-2</v>
          </cell>
          <cell r="O10329">
            <v>5091</v>
          </cell>
        </row>
        <row r="10330">
          <cell r="A10330" t="str">
            <v>Residential</v>
          </cell>
          <cell r="B10330">
            <v>9</v>
          </cell>
          <cell r="C10330" t="str">
            <v>R</v>
          </cell>
          <cell r="D10330" t="str">
            <v>PCT</v>
          </cell>
          <cell r="E10330" t="str">
            <v>Building Age: &gt; 20 YEARS</v>
          </cell>
          <cell r="F10330">
            <v>72.176500000000004</v>
          </cell>
          <cell r="G10330">
            <v>0.94697129999999996</v>
          </cell>
          <cell r="H10330">
            <v>0.98083030000000004</v>
          </cell>
          <cell r="I10330">
            <v>-8.6302699999999996E-2</v>
          </cell>
          <cell r="J10330">
            <v>-3.5314400000000003E-2</v>
          </cell>
          <cell r="K10330">
            <v>0</v>
          </cell>
          <cell r="L10330">
            <v>3.5314400000000003E-2</v>
          </cell>
          <cell r="M10330">
            <v>8.6302699999999996E-2</v>
          </cell>
          <cell r="N10330">
            <v>8.6302699999999996E-2</v>
          </cell>
          <cell r="O10330">
            <v>5091</v>
          </cell>
        </row>
        <row r="10331">
          <cell r="A10331" t="str">
            <v>Residential</v>
          </cell>
          <cell r="B10331">
            <v>10</v>
          </cell>
          <cell r="C10331" t="str">
            <v>R</v>
          </cell>
          <cell r="D10331" t="str">
            <v>PCT</v>
          </cell>
          <cell r="E10331" t="str">
            <v>Building Age: &gt; 20 YEARS</v>
          </cell>
          <cell r="F10331">
            <v>76.783299999999997</v>
          </cell>
          <cell r="G10331">
            <v>1.0081709999999999</v>
          </cell>
          <cell r="H10331">
            <v>1.0045999999999999</v>
          </cell>
          <cell r="I10331">
            <v>-8.7619100000000005E-2</v>
          </cell>
          <cell r="J10331">
            <v>-3.5853000000000003E-2</v>
          </cell>
          <cell r="K10331">
            <v>0</v>
          </cell>
          <cell r="L10331">
            <v>3.5853000000000003E-2</v>
          </cell>
          <cell r="M10331">
            <v>8.7619100000000005E-2</v>
          </cell>
          <cell r="N10331">
            <v>8.7619100000000005E-2</v>
          </cell>
          <cell r="O10331">
            <v>5091</v>
          </cell>
        </row>
        <row r="10332">
          <cell r="A10332" t="str">
            <v>Residential</v>
          </cell>
          <cell r="B10332">
            <v>11</v>
          </cell>
          <cell r="C10332" t="str">
            <v>R</v>
          </cell>
          <cell r="D10332" t="str">
            <v>PCT</v>
          </cell>
          <cell r="E10332" t="str">
            <v>Building Age: &gt; 20 YEARS</v>
          </cell>
          <cell r="F10332">
            <v>81.962999999999994</v>
          </cell>
          <cell r="G10332">
            <v>1.052851</v>
          </cell>
          <cell r="H10332">
            <v>1.057777</v>
          </cell>
          <cell r="I10332">
            <v>-8.7832499999999994E-2</v>
          </cell>
          <cell r="J10332">
            <v>-3.5940300000000001E-2</v>
          </cell>
          <cell r="K10332">
            <v>0</v>
          </cell>
          <cell r="L10332">
            <v>3.5940300000000001E-2</v>
          </cell>
          <cell r="M10332">
            <v>8.7832499999999994E-2</v>
          </cell>
          <cell r="N10332">
            <v>8.7832499999999994E-2</v>
          </cell>
          <cell r="O10332">
            <v>5091</v>
          </cell>
        </row>
        <row r="10333">
          <cell r="A10333" t="str">
            <v>Residential</v>
          </cell>
          <cell r="B10333">
            <v>12</v>
          </cell>
          <cell r="C10333" t="str">
            <v>R</v>
          </cell>
          <cell r="D10333" t="str">
            <v>PCT</v>
          </cell>
          <cell r="E10333" t="str">
            <v>Building Age: &gt; 20 YEARS</v>
          </cell>
          <cell r="F10333">
            <v>86.261200000000002</v>
          </cell>
          <cell r="G10333">
            <v>1.1929399999999999</v>
          </cell>
          <cell r="H10333">
            <v>1.1798249999999999</v>
          </cell>
          <cell r="I10333">
            <v>-8.7076299999999995E-2</v>
          </cell>
          <cell r="J10333">
            <v>-3.56309E-2</v>
          </cell>
          <cell r="K10333">
            <v>0</v>
          </cell>
          <cell r="L10333">
            <v>3.56309E-2</v>
          </cell>
          <cell r="M10333">
            <v>8.7076299999999995E-2</v>
          </cell>
          <cell r="N10333">
            <v>8.7076299999999995E-2</v>
          </cell>
          <cell r="O10333">
            <v>5091</v>
          </cell>
        </row>
        <row r="10334">
          <cell r="A10334" t="str">
            <v>Residential</v>
          </cell>
          <cell r="B10334">
            <v>13</v>
          </cell>
          <cell r="C10334" t="str">
            <v>R</v>
          </cell>
          <cell r="D10334" t="str">
            <v>PCT</v>
          </cell>
          <cell r="E10334" t="str">
            <v>Building Age: &gt; 20 YEARS</v>
          </cell>
          <cell r="F10334">
            <v>89.662300000000002</v>
          </cell>
          <cell r="G10334">
            <v>1.427886</v>
          </cell>
          <cell r="H10334">
            <v>1.415862</v>
          </cell>
          <cell r="I10334">
            <v>-8.8980299999999998E-2</v>
          </cell>
          <cell r="J10334">
            <v>-3.6409999999999998E-2</v>
          </cell>
          <cell r="K10334">
            <v>0</v>
          </cell>
          <cell r="L10334">
            <v>3.6409999999999998E-2</v>
          </cell>
          <cell r="M10334">
            <v>8.8980299999999998E-2</v>
          </cell>
          <cell r="N10334">
            <v>8.8980299999999998E-2</v>
          </cell>
          <cell r="O10334">
            <v>5091</v>
          </cell>
        </row>
        <row r="10335">
          <cell r="A10335" t="str">
            <v>Residential</v>
          </cell>
          <cell r="B10335">
            <v>14</v>
          </cell>
          <cell r="C10335" t="str">
            <v>R</v>
          </cell>
          <cell r="D10335" t="str">
            <v>PCT</v>
          </cell>
          <cell r="E10335" t="str">
            <v>Building Age: &gt; 20 YEARS</v>
          </cell>
          <cell r="F10335">
            <v>92.5792</v>
          </cell>
          <cell r="G10335">
            <v>1.7382519999999999</v>
          </cell>
          <cell r="H10335">
            <v>1.7811380000000001</v>
          </cell>
          <cell r="I10335">
            <v>-8.9889300000000005E-2</v>
          </cell>
          <cell r="J10335">
            <v>-3.6782000000000002E-2</v>
          </cell>
          <cell r="K10335">
            <v>0</v>
          </cell>
          <cell r="L10335">
            <v>3.6782000000000002E-2</v>
          </cell>
          <cell r="M10335">
            <v>8.9889300000000005E-2</v>
          </cell>
          <cell r="N10335">
            <v>8.9889300000000005E-2</v>
          </cell>
          <cell r="O10335">
            <v>5091</v>
          </cell>
        </row>
        <row r="10336">
          <cell r="A10336" t="str">
            <v>Residential</v>
          </cell>
          <cell r="B10336">
            <v>15</v>
          </cell>
          <cell r="C10336" t="str">
            <v>R</v>
          </cell>
          <cell r="D10336" t="str">
            <v>PCT</v>
          </cell>
          <cell r="E10336" t="str">
            <v>Building Age: &gt; 20 YEARS</v>
          </cell>
          <cell r="F10336">
            <v>94.992099999999994</v>
          </cell>
          <cell r="G10336">
            <v>2.037175</v>
          </cell>
          <cell r="H10336">
            <v>2.0145029999999999</v>
          </cell>
          <cell r="I10336">
            <v>-9.1111899999999996E-2</v>
          </cell>
          <cell r="J10336">
            <v>-3.7282299999999997E-2</v>
          </cell>
          <cell r="K10336">
            <v>0</v>
          </cell>
          <cell r="L10336">
            <v>3.7282299999999997E-2</v>
          </cell>
          <cell r="M10336">
            <v>9.1111899999999996E-2</v>
          </cell>
          <cell r="N10336">
            <v>9.1111899999999996E-2</v>
          </cell>
          <cell r="O10336">
            <v>5091</v>
          </cell>
        </row>
        <row r="10337">
          <cell r="A10337" t="str">
            <v>Residential</v>
          </cell>
          <cell r="B10337">
            <v>16</v>
          </cell>
          <cell r="C10337" t="str">
            <v>R</v>
          </cell>
          <cell r="D10337" t="str">
            <v>PCT</v>
          </cell>
          <cell r="E10337" t="str">
            <v>Building Age: &gt; 20 YEARS</v>
          </cell>
          <cell r="F10337">
            <v>97.187600000000003</v>
          </cell>
          <cell r="G10337">
            <v>2.4245220000000001</v>
          </cell>
          <cell r="H10337">
            <v>2.1063489999999998</v>
          </cell>
          <cell r="I10337">
            <v>-9.0634199999999998E-2</v>
          </cell>
          <cell r="J10337">
            <v>-3.7086800000000003E-2</v>
          </cell>
          <cell r="K10337">
            <v>0</v>
          </cell>
          <cell r="L10337">
            <v>3.7086800000000003E-2</v>
          </cell>
          <cell r="M10337">
            <v>9.0634199999999998E-2</v>
          </cell>
          <cell r="N10337">
            <v>9.0634199999999998E-2</v>
          </cell>
          <cell r="O10337">
            <v>5091</v>
          </cell>
        </row>
        <row r="10338">
          <cell r="A10338" t="str">
            <v>Residential</v>
          </cell>
          <cell r="B10338">
            <v>17</v>
          </cell>
          <cell r="C10338" t="str">
            <v>R</v>
          </cell>
          <cell r="D10338" t="str">
            <v>PCT</v>
          </cell>
          <cell r="E10338" t="str">
            <v>Building Age: &gt; 20 YEARS</v>
          </cell>
          <cell r="F10338">
            <v>98.382999999999996</v>
          </cell>
          <cell r="G10338">
            <v>2.8019430000000001</v>
          </cell>
          <cell r="H10338">
            <v>2.2243469999999999</v>
          </cell>
          <cell r="I10338">
            <v>-9.1335200000000005E-2</v>
          </cell>
          <cell r="J10338">
            <v>-3.73736E-2</v>
          </cell>
          <cell r="K10338">
            <v>0</v>
          </cell>
          <cell r="L10338">
            <v>3.73736E-2</v>
          </cell>
          <cell r="M10338">
            <v>9.1335200000000005E-2</v>
          </cell>
          <cell r="N10338">
            <v>9.1335200000000005E-2</v>
          </cell>
          <cell r="O10338">
            <v>5091</v>
          </cell>
        </row>
        <row r="10339">
          <cell r="A10339" t="str">
            <v>Residential</v>
          </cell>
          <cell r="B10339">
            <v>18</v>
          </cell>
          <cell r="C10339" t="str">
            <v>R</v>
          </cell>
          <cell r="D10339" t="str">
            <v>PCT</v>
          </cell>
          <cell r="E10339" t="str">
            <v>Building Age: &gt; 20 YEARS</v>
          </cell>
          <cell r="F10339">
            <v>98.477999999999994</v>
          </cell>
          <cell r="G10339">
            <v>3.0506310000000001</v>
          </cell>
          <cell r="H10339">
            <v>2.3095089999999998</v>
          </cell>
          <cell r="I10339">
            <v>-9.4232700000000003E-2</v>
          </cell>
          <cell r="J10339">
            <v>-3.8559299999999998E-2</v>
          </cell>
          <cell r="K10339">
            <v>0</v>
          </cell>
          <cell r="L10339">
            <v>3.8559299999999998E-2</v>
          </cell>
          <cell r="M10339">
            <v>9.4232700000000003E-2</v>
          </cell>
          <cell r="N10339">
            <v>9.4232700000000003E-2</v>
          </cell>
          <cell r="O10339">
            <v>5091</v>
          </cell>
        </row>
        <row r="10340">
          <cell r="A10340" t="str">
            <v>Residential</v>
          </cell>
          <cell r="B10340">
            <v>19</v>
          </cell>
          <cell r="C10340" t="str">
            <v>R</v>
          </cell>
          <cell r="D10340" t="str">
            <v>PCT</v>
          </cell>
          <cell r="E10340" t="str">
            <v>Building Age: &gt; 20 YEARS</v>
          </cell>
          <cell r="F10340">
            <v>96.088700000000003</v>
          </cell>
          <cell r="G10340">
            <v>2.9520029999999999</v>
          </cell>
          <cell r="H10340">
            <v>2.456</v>
          </cell>
          <cell r="I10340">
            <v>-9.2513100000000001E-2</v>
          </cell>
          <cell r="J10340">
            <v>-3.7855600000000003E-2</v>
          </cell>
          <cell r="K10340">
            <v>0</v>
          </cell>
          <cell r="L10340">
            <v>3.7855600000000003E-2</v>
          </cell>
          <cell r="M10340">
            <v>9.2513100000000001E-2</v>
          </cell>
          <cell r="N10340">
            <v>9.2513100000000001E-2</v>
          </cell>
          <cell r="O10340">
            <v>5091</v>
          </cell>
        </row>
        <row r="10341">
          <cell r="A10341" t="str">
            <v>Residential</v>
          </cell>
          <cell r="B10341">
            <v>20</v>
          </cell>
          <cell r="C10341" t="str">
            <v>R</v>
          </cell>
          <cell r="D10341" t="str">
            <v>PCT</v>
          </cell>
          <cell r="E10341" t="str">
            <v>Building Age: &gt; 20 YEARS</v>
          </cell>
          <cell r="F10341">
            <v>93.890900000000002</v>
          </cell>
          <cell r="G10341">
            <v>2.7995130000000001</v>
          </cell>
          <cell r="H10341">
            <v>3.223957</v>
          </cell>
          <cell r="I10341">
            <v>-9.5300300000000004E-2</v>
          </cell>
          <cell r="J10341">
            <v>-3.8996099999999999E-2</v>
          </cell>
          <cell r="K10341">
            <v>0</v>
          </cell>
          <cell r="L10341">
            <v>3.8996099999999999E-2</v>
          </cell>
          <cell r="M10341">
            <v>9.5300300000000004E-2</v>
          </cell>
          <cell r="N10341">
            <v>9.5300300000000004E-2</v>
          </cell>
          <cell r="O10341">
            <v>5091</v>
          </cell>
        </row>
        <row r="10342">
          <cell r="A10342" t="str">
            <v>Residential</v>
          </cell>
          <cell r="B10342">
            <v>21</v>
          </cell>
          <cell r="C10342" t="str">
            <v>R</v>
          </cell>
          <cell r="D10342" t="str">
            <v>PCT</v>
          </cell>
          <cell r="E10342" t="str">
            <v>Building Age: &gt; 20 YEARS</v>
          </cell>
          <cell r="F10342">
            <v>90.084699999999998</v>
          </cell>
          <cell r="G10342">
            <v>2.4654210000000001</v>
          </cell>
          <cell r="H10342">
            <v>2.9199860000000002</v>
          </cell>
          <cell r="I10342">
            <v>-9.2165300000000006E-2</v>
          </cell>
          <cell r="J10342">
            <v>-3.7713299999999998E-2</v>
          </cell>
          <cell r="K10342">
            <v>0</v>
          </cell>
          <cell r="L10342">
            <v>3.7713299999999998E-2</v>
          </cell>
          <cell r="M10342">
            <v>9.2165300000000006E-2</v>
          </cell>
          <cell r="N10342">
            <v>9.2165300000000006E-2</v>
          </cell>
          <cell r="O10342">
            <v>5091</v>
          </cell>
        </row>
        <row r="10343">
          <cell r="A10343" t="str">
            <v>Residential</v>
          </cell>
          <cell r="B10343">
            <v>22</v>
          </cell>
          <cell r="C10343" t="str">
            <v>R</v>
          </cell>
          <cell r="D10343" t="str">
            <v>PCT</v>
          </cell>
          <cell r="E10343" t="str">
            <v>Building Age: &gt; 20 YEARS</v>
          </cell>
          <cell r="F10343">
            <v>87.084699999999998</v>
          </cell>
          <cell r="G10343">
            <v>2.093966</v>
          </cell>
          <cell r="H10343">
            <v>2.3961139999999999</v>
          </cell>
          <cell r="I10343">
            <v>-9.1864399999999999E-2</v>
          </cell>
          <cell r="J10343">
            <v>-3.7590199999999997E-2</v>
          </cell>
          <cell r="K10343">
            <v>0</v>
          </cell>
          <cell r="L10343">
            <v>3.7590199999999997E-2</v>
          </cell>
          <cell r="M10343">
            <v>9.1864399999999999E-2</v>
          </cell>
          <cell r="N10343">
            <v>9.1864399999999999E-2</v>
          </cell>
          <cell r="O10343">
            <v>5091</v>
          </cell>
        </row>
        <row r="10344">
          <cell r="A10344" t="str">
            <v>Residential</v>
          </cell>
          <cell r="B10344">
            <v>23</v>
          </cell>
          <cell r="C10344" t="str">
            <v>R</v>
          </cell>
          <cell r="D10344" t="str">
            <v>PCT</v>
          </cell>
          <cell r="E10344" t="str">
            <v>Building Age: &gt; 20 YEARS</v>
          </cell>
          <cell r="F10344">
            <v>84.076899999999995</v>
          </cell>
          <cell r="G10344">
            <v>1.6793100000000001</v>
          </cell>
          <cell r="H10344">
            <v>1.8407389999999999</v>
          </cell>
          <cell r="I10344">
            <v>-9.0486200000000003E-2</v>
          </cell>
          <cell r="J10344">
            <v>-3.7026200000000002E-2</v>
          </cell>
          <cell r="K10344">
            <v>0</v>
          </cell>
          <cell r="L10344">
            <v>3.7026200000000002E-2</v>
          </cell>
          <cell r="M10344">
            <v>9.0486200000000003E-2</v>
          </cell>
          <cell r="N10344">
            <v>9.0486200000000003E-2</v>
          </cell>
          <cell r="O10344">
            <v>5091</v>
          </cell>
        </row>
        <row r="10345">
          <cell r="A10345" t="str">
            <v>Residential</v>
          </cell>
          <cell r="B10345">
            <v>24</v>
          </cell>
          <cell r="C10345" t="str">
            <v>R</v>
          </cell>
          <cell r="D10345" t="str">
            <v>PCT</v>
          </cell>
          <cell r="E10345" t="str">
            <v>Building Age: &gt; 20 YEARS</v>
          </cell>
          <cell r="F10345">
            <v>81.580799999999996</v>
          </cell>
          <cell r="G10345">
            <v>1.3219209999999999</v>
          </cell>
          <cell r="H10345">
            <v>1.396177</v>
          </cell>
          <cell r="I10345">
            <v>-8.8316000000000006E-2</v>
          </cell>
          <cell r="J10345">
            <v>-3.6138200000000002E-2</v>
          </cell>
          <cell r="K10345">
            <v>0</v>
          </cell>
          <cell r="L10345">
            <v>3.6138200000000002E-2</v>
          </cell>
          <cell r="M10345">
            <v>8.8316000000000006E-2</v>
          </cell>
          <cell r="N10345">
            <v>8.8316000000000006E-2</v>
          </cell>
          <cell r="O10345">
            <v>5091</v>
          </cell>
        </row>
        <row r="10346">
          <cell r="A10346" t="str">
            <v>Residential</v>
          </cell>
          <cell r="B10346">
            <v>1</v>
          </cell>
          <cell r="C10346" t="str">
            <v>R</v>
          </cell>
          <cell r="D10346" t="str">
            <v>PCT</v>
          </cell>
          <cell r="E10346" t="str">
            <v>Building Age: 10 - 20 YEARS</v>
          </cell>
          <cell r="F10346">
            <v>76.462900000000005</v>
          </cell>
          <cell r="G10346">
            <v>1.1491830000000001</v>
          </cell>
          <cell r="H10346">
            <v>1.1444529999999999</v>
          </cell>
          <cell r="I10346">
            <v>-0.2172645</v>
          </cell>
          <cell r="J10346">
            <v>-8.8902900000000007E-2</v>
          </cell>
          <cell r="K10346">
            <v>0</v>
          </cell>
          <cell r="L10346">
            <v>8.8902900000000007E-2</v>
          </cell>
          <cell r="M10346">
            <v>0.2172645</v>
          </cell>
          <cell r="N10346">
            <v>0.2172645</v>
          </cell>
          <cell r="O10346">
            <v>1272</v>
          </cell>
        </row>
        <row r="10347">
          <cell r="A10347" t="str">
            <v>Residential</v>
          </cell>
          <cell r="B10347">
            <v>2</v>
          </cell>
          <cell r="C10347" t="str">
            <v>R</v>
          </cell>
          <cell r="D10347" t="str">
            <v>PCT</v>
          </cell>
          <cell r="E10347" t="str">
            <v>Building Age: 10 - 20 YEARS</v>
          </cell>
          <cell r="F10347">
            <v>75.675399999999996</v>
          </cell>
          <cell r="G10347">
            <v>1.0698840000000001</v>
          </cell>
          <cell r="H10347">
            <v>0.98701839999999996</v>
          </cell>
          <cell r="I10347">
            <v>-0.21502070000000001</v>
          </cell>
          <cell r="J10347">
            <v>-8.7984699999999999E-2</v>
          </cell>
          <cell r="K10347">
            <v>0</v>
          </cell>
          <cell r="L10347">
            <v>8.7984699999999999E-2</v>
          </cell>
          <cell r="M10347">
            <v>0.21502070000000001</v>
          </cell>
          <cell r="N10347">
            <v>0.21502070000000001</v>
          </cell>
          <cell r="O10347">
            <v>1272</v>
          </cell>
        </row>
        <row r="10348">
          <cell r="A10348" t="str">
            <v>Residential</v>
          </cell>
          <cell r="B10348">
            <v>3</v>
          </cell>
          <cell r="C10348" t="str">
            <v>R</v>
          </cell>
          <cell r="D10348" t="str">
            <v>PCT</v>
          </cell>
          <cell r="E10348" t="str">
            <v>Building Age: 10 - 20 YEARS</v>
          </cell>
          <cell r="F10348">
            <v>73.295699999999997</v>
          </cell>
          <cell r="G10348">
            <v>0.99497910000000001</v>
          </cell>
          <cell r="H10348">
            <v>0.91398170000000001</v>
          </cell>
          <cell r="I10348">
            <v>-0.21295210000000001</v>
          </cell>
          <cell r="J10348">
            <v>-8.7138300000000002E-2</v>
          </cell>
          <cell r="K10348">
            <v>0</v>
          </cell>
          <cell r="L10348">
            <v>8.7138300000000002E-2</v>
          </cell>
          <cell r="M10348">
            <v>0.21295210000000001</v>
          </cell>
          <cell r="N10348">
            <v>0.21295210000000001</v>
          </cell>
          <cell r="O10348">
            <v>1272</v>
          </cell>
        </row>
        <row r="10349">
          <cell r="A10349" t="str">
            <v>Residential</v>
          </cell>
          <cell r="B10349">
            <v>4</v>
          </cell>
          <cell r="C10349" t="str">
            <v>R</v>
          </cell>
          <cell r="D10349" t="str">
            <v>PCT</v>
          </cell>
          <cell r="E10349" t="str">
            <v>Building Age: 10 - 20 YEARS</v>
          </cell>
          <cell r="F10349">
            <v>72.083200000000005</v>
          </cell>
          <cell r="G10349">
            <v>0.9120277</v>
          </cell>
          <cell r="H10349">
            <v>0.87537719999999997</v>
          </cell>
          <cell r="I10349">
            <v>-0.21215110000000001</v>
          </cell>
          <cell r="J10349">
            <v>-8.6810499999999999E-2</v>
          </cell>
          <cell r="K10349">
            <v>0</v>
          </cell>
          <cell r="L10349">
            <v>8.6810499999999999E-2</v>
          </cell>
          <cell r="M10349">
            <v>0.21215110000000001</v>
          </cell>
          <cell r="N10349">
            <v>0.21215110000000001</v>
          </cell>
          <cell r="O10349">
            <v>1272</v>
          </cell>
        </row>
        <row r="10350">
          <cell r="A10350" t="str">
            <v>Residential</v>
          </cell>
          <cell r="B10350">
            <v>5</v>
          </cell>
          <cell r="C10350" t="str">
            <v>R</v>
          </cell>
          <cell r="D10350" t="str">
            <v>PCT</v>
          </cell>
          <cell r="E10350" t="str">
            <v>Building Age: 10 - 20 YEARS</v>
          </cell>
          <cell r="F10350">
            <v>70.310900000000004</v>
          </cell>
          <cell r="G10350">
            <v>1.0132460000000001</v>
          </cell>
          <cell r="H10350">
            <v>0.95878240000000003</v>
          </cell>
          <cell r="I10350">
            <v>-0.21169779999999999</v>
          </cell>
          <cell r="J10350">
            <v>-8.6624999999999994E-2</v>
          </cell>
          <cell r="K10350">
            <v>0</v>
          </cell>
          <cell r="L10350">
            <v>8.6624999999999994E-2</v>
          </cell>
          <cell r="M10350">
            <v>0.21169779999999999</v>
          </cell>
          <cell r="N10350">
            <v>0.21169779999999999</v>
          </cell>
          <cell r="O10350">
            <v>1272</v>
          </cell>
        </row>
        <row r="10351">
          <cell r="A10351" t="str">
            <v>Residential</v>
          </cell>
          <cell r="B10351">
            <v>6</v>
          </cell>
          <cell r="C10351" t="str">
            <v>R</v>
          </cell>
          <cell r="D10351" t="str">
            <v>PCT</v>
          </cell>
          <cell r="E10351" t="str">
            <v>Building Age: 10 - 20 YEARS</v>
          </cell>
          <cell r="F10351">
            <v>69.182299999999998</v>
          </cell>
          <cell r="G10351">
            <v>1.0326630000000001</v>
          </cell>
          <cell r="H10351">
            <v>0.9334865</v>
          </cell>
          <cell r="I10351">
            <v>-0.21139440000000001</v>
          </cell>
          <cell r="J10351">
            <v>-8.6500900000000006E-2</v>
          </cell>
          <cell r="K10351">
            <v>0</v>
          </cell>
          <cell r="L10351">
            <v>8.6500900000000006E-2</v>
          </cell>
          <cell r="M10351">
            <v>0.21139440000000001</v>
          </cell>
          <cell r="N10351">
            <v>0.21139440000000001</v>
          </cell>
          <cell r="O10351">
            <v>1272</v>
          </cell>
        </row>
        <row r="10352">
          <cell r="A10352" t="str">
            <v>Residential</v>
          </cell>
          <cell r="B10352">
            <v>7</v>
          </cell>
          <cell r="C10352" t="str">
            <v>R</v>
          </cell>
          <cell r="D10352" t="str">
            <v>PCT</v>
          </cell>
          <cell r="E10352" t="str">
            <v>Building Age: 10 - 20 YEARS</v>
          </cell>
          <cell r="F10352">
            <v>68.280600000000007</v>
          </cell>
          <cell r="G10352">
            <v>1.027344</v>
          </cell>
          <cell r="H10352">
            <v>0.92778039999999995</v>
          </cell>
          <cell r="I10352">
            <v>-0.2117231</v>
          </cell>
          <cell r="J10352">
            <v>-8.6635400000000001E-2</v>
          </cell>
          <cell r="K10352">
            <v>0</v>
          </cell>
          <cell r="L10352">
            <v>8.6635400000000001E-2</v>
          </cell>
          <cell r="M10352">
            <v>0.2117231</v>
          </cell>
          <cell r="N10352">
            <v>0.2117231</v>
          </cell>
          <cell r="O10352">
            <v>1272</v>
          </cell>
        </row>
        <row r="10353">
          <cell r="A10353" t="str">
            <v>Residential</v>
          </cell>
          <cell r="B10353">
            <v>8</v>
          </cell>
          <cell r="C10353" t="str">
            <v>R</v>
          </cell>
          <cell r="D10353" t="str">
            <v>PCT</v>
          </cell>
          <cell r="E10353" t="str">
            <v>Building Age: 10 - 20 YEARS</v>
          </cell>
          <cell r="F10353">
            <v>69.151200000000003</v>
          </cell>
          <cell r="G10353">
            <v>1.01579</v>
          </cell>
          <cell r="H10353">
            <v>0.92444760000000004</v>
          </cell>
          <cell r="I10353">
            <v>-0.2126526</v>
          </cell>
          <cell r="J10353">
            <v>-8.7015700000000001E-2</v>
          </cell>
          <cell r="K10353">
            <v>0</v>
          </cell>
          <cell r="L10353">
            <v>8.7015700000000001E-2</v>
          </cell>
          <cell r="M10353">
            <v>0.2126526</v>
          </cell>
          <cell r="N10353">
            <v>0.2126526</v>
          </cell>
          <cell r="O10353">
            <v>1272</v>
          </cell>
        </row>
        <row r="10354">
          <cell r="A10354" t="str">
            <v>Residential</v>
          </cell>
          <cell r="B10354">
            <v>9</v>
          </cell>
          <cell r="C10354" t="str">
            <v>R</v>
          </cell>
          <cell r="D10354" t="str">
            <v>PCT</v>
          </cell>
          <cell r="E10354" t="str">
            <v>Building Age: 10 - 20 YEARS</v>
          </cell>
          <cell r="F10354">
            <v>72.339600000000004</v>
          </cell>
          <cell r="G10354">
            <v>0.97600640000000005</v>
          </cell>
          <cell r="H10354">
            <v>0.91704229999999998</v>
          </cell>
          <cell r="I10354">
            <v>-0.21392030000000001</v>
          </cell>
          <cell r="J10354">
            <v>-8.7534399999999998E-2</v>
          </cell>
          <cell r="K10354">
            <v>0</v>
          </cell>
          <cell r="L10354">
            <v>8.7534399999999998E-2</v>
          </cell>
          <cell r="M10354">
            <v>0.21392030000000001</v>
          </cell>
          <cell r="N10354">
            <v>0.21392030000000001</v>
          </cell>
          <cell r="O10354">
            <v>1272</v>
          </cell>
        </row>
        <row r="10355">
          <cell r="A10355" t="str">
            <v>Residential</v>
          </cell>
          <cell r="B10355">
            <v>10</v>
          </cell>
          <cell r="C10355" t="str">
            <v>R</v>
          </cell>
          <cell r="D10355" t="str">
            <v>PCT</v>
          </cell>
          <cell r="E10355" t="str">
            <v>Building Age: 10 - 20 YEARS</v>
          </cell>
          <cell r="F10355">
            <v>76.998400000000004</v>
          </cell>
          <cell r="G10355">
            <v>1.010564</v>
          </cell>
          <cell r="H10355">
            <v>1.12564</v>
          </cell>
          <cell r="I10355">
            <v>-0.21505959999999999</v>
          </cell>
          <cell r="J10355">
            <v>-8.8000599999999998E-2</v>
          </cell>
          <cell r="K10355">
            <v>0</v>
          </cell>
          <cell r="L10355">
            <v>8.8000599999999998E-2</v>
          </cell>
          <cell r="M10355">
            <v>0.21505959999999999</v>
          </cell>
          <cell r="N10355">
            <v>0.21505959999999999</v>
          </cell>
          <cell r="O10355">
            <v>1272</v>
          </cell>
        </row>
        <row r="10356">
          <cell r="A10356" t="str">
            <v>Residential</v>
          </cell>
          <cell r="B10356">
            <v>11</v>
          </cell>
          <cell r="C10356" t="str">
            <v>R</v>
          </cell>
          <cell r="D10356" t="str">
            <v>PCT</v>
          </cell>
          <cell r="E10356" t="str">
            <v>Building Age: 10 - 20 YEARS</v>
          </cell>
          <cell r="F10356">
            <v>82.021900000000002</v>
          </cell>
          <cell r="G10356">
            <v>1.05867</v>
          </cell>
          <cell r="H10356">
            <v>1.1176159999999999</v>
          </cell>
          <cell r="I10356">
            <v>-0.21635560000000001</v>
          </cell>
          <cell r="J10356">
            <v>-8.8530999999999999E-2</v>
          </cell>
          <cell r="K10356">
            <v>0</v>
          </cell>
          <cell r="L10356">
            <v>8.8530999999999999E-2</v>
          </cell>
          <cell r="M10356">
            <v>0.21635560000000001</v>
          </cell>
          <cell r="N10356">
            <v>0.21635560000000001</v>
          </cell>
          <cell r="O10356">
            <v>1272</v>
          </cell>
        </row>
        <row r="10357">
          <cell r="A10357" t="str">
            <v>Residential</v>
          </cell>
          <cell r="B10357">
            <v>12</v>
          </cell>
          <cell r="C10357" t="str">
            <v>R</v>
          </cell>
          <cell r="D10357" t="str">
            <v>PCT</v>
          </cell>
          <cell r="E10357" t="str">
            <v>Building Age: 10 - 20 YEARS</v>
          </cell>
          <cell r="F10357">
            <v>86.249499999999998</v>
          </cell>
          <cell r="G10357">
            <v>1.2087889999999999</v>
          </cell>
          <cell r="H10357">
            <v>1.2484710000000001</v>
          </cell>
          <cell r="I10357">
            <v>-0.21789500000000001</v>
          </cell>
          <cell r="J10357">
            <v>-8.9160900000000001E-2</v>
          </cell>
          <cell r="K10357">
            <v>0</v>
          </cell>
          <cell r="L10357">
            <v>8.9160900000000001E-2</v>
          </cell>
          <cell r="M10357">
            <v>0.21789500000000001</v>
          </cell>
          <cell r="N10357">
            <v>0.21789500000000001</v>
          </cell>
          <cell r="O10357">
            <v>1272</v>
          </cell>
        </row>
        <row r="10358">
          <cell r="A10358" t="str">
            <v>Residential</v>
          </cell>
          <cell r="B10358">
            <v>13</v>
          </cell>
          <cell r="C10358" t="str">
            <v>R</v>
          </cell>
          <cell r="D10358" t="str">
            <v>PCT</v>
          </cell>
          <cell r="E10358" t="str">
            <v>Building Age: 10 - 20 YEARS</v>
          </cell>
          <cell r="F10358">
            <v>89.620900000000006</v>
          </cell>
          <cell r="G10358">
            <v>1.374519</v>
          </cell>
          <cell r="H10358">
            <v>1.332746</v>
          </cell>
          <cell r="I10358">
            <v>-0.2199151</v>
          </cell>
          <cell r="J10358">
            <v>-8.9987499999999998E-2</v>
          </cell>
          <cell r="K10358">
            <v>0</v>
          </cell>
          <cell r="L10358">
            <v>8.9987499999999998E-2</v>
          </cell>
          <cell r="M10358">
            <v>0.2199151</v>
          </cell>
          <cell r="N10358">
            <v>0.2199151</v>
          </cell>
          <cell r="O10358">
            <v>1272</v>
          </cell>
        </row>
        <row r="10359">
          <cell r="A10359" t="str">
            <v>Residential</v>
          </cell>
          <cell r="B10359">
            <v>14</v>
          </cell>
          <cell r="C10359" t="str">
            <v>R</v>
          </cell>
          <cell r="D10359" t="str">
            <v>PCT</v>
          </cell>
          <cell r="E10359" t="str">
            <v>Building Age: 10 - 20 YEARS</v>
          </cell>
          <cell r="F10359">
            <v>92.552899999999994</v>
          </cell>
          <cell r="G10359">
            <v>1.63365</v>
          </cell>
          <cell r="H10359">
            <v>1.58779</v>
          </cell>
          <cell r="I10359">
            <v>-0.22426470000000001</v>
          </cell>
          <cell r="J10359">
            <v>-9.1767299999999996E-2</v>
          </cell>
          <cell r="K10359">
            <v>0</v>
          </cell>
          <cell r="L10359">
            <v>9.1767299999999996E-2</v>
          </cell>
          <cell r="M10359">
            <v>0.22426470000000001</v>
          </cell>
          <cell r="N10359">
            <v>0.22426470000000001</v>
          </cell>
          <cell r="O10359">
            <v>1272</v>
          </cell>
        </row>
        <row r="10360">
          <cell r="A10360" t="str">
            <v>Residential</v>
          </cell>
          <cell r="B10360">
            <v>15</v>
          </cell>
          <cell r="C10360" t="str">
            <v>R</v>
          </cell>
          <cell r="D10360" t="str">
            <v>PCT</v>
          </cell>
          <cell r="E10360" t="str">
            <v>Building Age: 10 - 20 YEARS</v>
          </cell>
          <cell r="F10360">
            <v>94.969700000000003</v>
          </cell>
          <cell r="G10360">
            <v>1.8811009999999999</v>
          </cell>
          <cell r="H10360">
            <v>1.8701049999999999</v>
          </cell>
          <cell r="I10360">
            <v>-0.2241003</v>
          </cell>
          <cell r="J10360">
            <v>-9.1700000000000004E-2</v>
          </cell>
          <cell r="K10360">
            <v>0</v>
          </cell>
          <cell r="L10360">
            <v>9.1700000000000004E-2</v>
          </cell>
          <cell r="M10360">
            <v>0.2241003</v>
          </cell>
          <cell r="N10360">
            <v>0.2241003</v>
          </cell>
          <cell r="O10360">
            <v>1272</v>
          </cell>
        </row>
        <row r="10361">
          <cell r="A10361" t="str">
            <v>Residential</v>
          </cell>
          <cell r="B10361">
            <v>16</v>
          </cell>
          <cell r="C10361" t="str">
            <v>R</v>
          </cell>
          <cell r="D10361" t="str">
            <v>PCT</v>
          </cell>
          <cell r="E10361" t="str">
            <v>Building Age: 10 - 20 YEARS</v>
          </cell>
          <cell r="F10361">
            <v>97.053700000000006</v>
          </cell>
          <cell r="G10361">
            <v>2.4083000000000001</v>
          </cell>
          <cell r="H10361">
            <v>2.2125439999999998</v>
          </cell>
          <cell r="I10361">
            <v>-0.22507559999999999</v>
          </cell>
          <cell r="J10361">
            <v>-9.2099100000000003E-2</v>
          </cell>
          <cell r="K10361">
            <v>0</v>
          </cell>
          <cell r="L10361">
            <v>9.2099100000000003E-2</v>
          </cell>
          <cell r="M10361">
            <v>0.22507559999999999</v>
          </cell>
          <cell r="N10361">
            <v>0.22507559999999999</v>
          </cell>
          <cell r="O10361">
            <v>1272</v>
          </cell>
        </row>
        <row r="10362">
          <cell r="A10362" t="str">
            <v>Residential</v>
          </cell>
          <cell r="B10362">
            <v>17</v>
          </cell>
          <cell r="C10362" t="str">
            <v>R</v>
          </cell>
          <cell r="D10362" t="str">
            <v>PCT</v>
          </cell>
          <cell r="E10362" t="str">
            <v>Building Age: 10 - 20 YEARS</v>
          </cell>
          <cell r="F10362">
            <v>98.137600000000006</v>
          </cell>
          <cell r="G10362">
            <v>2.7606579999999998</v>
          </cell>
          <cell r="H10362">
            <v>2.2935500000000002</v>
          </cell>
          <cell r="I10362">
            <v>-0.22792019999999999</v>
          </cell>
          <cell r="J10362">
            <v>-9.3263100000000002E-2</v>
          </cell>
          <cell r="K10362">
            <v>0</v>
          </cell>
          <cell r="L10362">
            <v>9.3263100000000002E-2</v>
          </cell>
          <cell r="M10362">
            <v>0.22792019999999999</v>
          </cell>
          <cell r="N10362">
            <v>0.22792019999999999</v>
          </cell>
          <cell r="O10362">
            <v>1272</v>
          </cell>
        </row>
        <row r="10363">
          <cell r="A10363" t="str">
            <v>Residential</v>
          </cell>
          <cell r="B10363">
            <v>18</v>
          </cell>
          <cell r="C10363" t="str">
            <v>R</v>
          </cell>
          <cell r="D10363" t="str">
            <v>PCT</v>
          </cell>
          <cell r="E10363" t="str">
            <v>Building Age: 10 - 20 YEARS</v>
          </cell>
          <cell r="F10363">
            <v>98.251099999999994</v>
          </cell>
          <cell r="G10363">
            <v>2.948661</v>
          </cell>
          <cell r="H10363">
            <v>2.2395830000000001</v>
          </cell>
          <cell r="I10363">
            <v>-0.23156370000000001</v>
          </cell>
          <cell r="J10363">
            <v>-9.4754000000000005E-2</v>
          </cell>
          <cell r="K10363">
            <v>0</v>
          </cell>
          <cell r="L10363">
            <v>9.4754000000000005E-2</v>
          </cell>
          <cell r="M10363">
            <v>0.23156370000000001</v>
          </cell>
          <cell r="N10363">
            <v>0.23156370000000001</v>
          </cell>
          <cell r="O10363">
            <v>1272</v>
          </cell>
        </row>
        <row r="10364">
          <cell r="A10364" t="str">
            <v>Residential</v>
          </cell>
          <cell r="B10364">
            <v>19</v>
          </cell>
          <cell r="C10364" t="str">
            <v>R</v>
          </cell>
          <cell r="D10364" t="str">
            <v>PCT</v>
          </cell>
          <cell r="E10364" t="str">
            <v>Building Age: 10 - 20 YEARS</v>
          </cell>
          <cell r="F10364">
            <v>95.9251</v>
          </cell>
          <cell r="G10364">
            <v>2.9327070000000002</v>
          </cell>
          <cell r="H10364">
            <v>2.5229240000000002</v>
          </cell>
          <cell r="I10364">
            <v>-0.23455870000000001</v>
          </cell>
          <cell r="J10364">
            <v>-9.5979499999999995E-2</v>
          </cell>
          <cell r="K10364">
            <v>0</v>
          </cell>
          <cell r="L10364">
            <v>9.5979499999999995E-2</v>
          </cell>
          <cell r="M10364">
            <v>0.23455870000000001</v>
          </cell>
          <cell r="N10364">
            <v>0.23455870000000001</v>
          </cell>
          <cell r="O10364">
            <v>1272</v>
          </cell>
        </row>
        <row r="10365">
          <cell r="A10365" t="str">
            <v>Residential</v>
          </cell>
          <cell r="B10365">
            <v>20</v>
          </cell>
          <cell r="C10365" t="str">
            <v>R</v>
          </cell>
          <cell r="D10365" t="str">
            <v>PCT</v>
          </cell>
          <cell r="E10365" t="str">
            <v>Building Age: 10 - 20 YEARS</v>
          </cell>
          <cell r="F10365">
            <v>93.667900000000003</v>
          </cell>
          <cell r="G10365">
            <v>2.8717649999999999</v>
          </cell>
          <cell r="H10365">
            <v>3.2054659999999999</v>
          </cell>
          <cell r="I10365">
            <v>-0.24024200000000001</v>
          </cell>
          <cell r="J10365">
            <v>-9.8305100000000006E-2</v>
          </cell>
          <cell r="K10365">
            <v>0</v>
          </cell>
          <cell r="L10365">
            <v>9.8305100000000006E-2</v>
          </cell>
          <cell r="M10365">
            <v>0.24024200000000001</v>
          </cell>
          <cell r="N10365">
            <v>0.24024200000000001</v>
          </cell>
          <cell r="O10365">
            <v>1272</v>
          </cell>
        </row>
        <row r="10366">
          <cell r="A10366" t="str">
            <v>Residential</v>
          </cell>
          <cell r="B10366">
            <v>21</v>
          </cell>
          <cell r="C10366" t="str">
            <v>R</v>
          </cell>
          <cell r="D10366" t="str">
            <v>PCT</v>
          </cell>
          <cell r="E10366" t="str">
            <v>Building Age: 10 - 20 YEARS</v>
          </cell>
          <cell r="F10366">
            <v>89.91</v>
          </cell>
          <cell r="G10366">
            <v>2.7655919999999998</v>
          </cell>
          <cell r="H10366">
            <v>3.1491750000000001</v>
          </cell>
          <cell r="I10366">
            <v>-0.2305662</v>
          </cell>
          <cell r="J10366">
            <v>-9.4345799999999994E-2</v>
          </cell>
          <cell r="K10366">
            <v>0</v>
          </cell>
          <cell r="L10366">
            <v>9.4345799999999994E-2</v>
          </cell>
          <cell r="M10366">
            <v>0.2305662</v>
          </cell>
          <cell r="N10366">
            <v>0.2305662</v>
          </cell>
          <cell r="O10366">
            <v>1272</v>
          </cell>
        </row>
        <row r="10367">
          <cell r="A10367" t="str">
            <v>Residential</v>
          </cell>
          <cell r="B10367">
            <v>22</v>
          </cell>
          <cell r="C10367" t="str">
            <v>R</v>
          </cell>
          <cell r="D10367" t="str">
            <v>PCT</v>
          </cell>
          <cell r="E10367" t="str">
            <v>Building Age: 10 - 20 YEARS</v>
          </cell>
          <cell r="F10367">
            <v>86.91</v>
          </cell>
          <cell r="G10367">
            <v>2.5089649999999999</v>
          </cell>
          <cell r="H10367">
            <v>2.8812820000000001</v>
          </cell>
          <cell r="I10367">
            <v>-0.22900419999999999</v>
          </cell>
          <cell r="J10367">
            <v>-9.3706700000000004E-2</v>
          </cell>
          <cell r="K10367">
            <v>0</v>
          </cell>
          <cell r="L10367">
            <v>9.3706700000000004E-2</v>
          </cell>
          <cell r="M10367">
            <v>0.22900419999999999</v>
          </cell>
          <cell r="N10367">
            <v>0.22900419999999999</v>
          </cell>
          <cell r="O10367">
            <v>1272</v>
          </cell>
        </row>
        <row r="10368">
          <cell r="A10368" t="str">
            <v>Residential</v>
          </cell>
          <cell r="B10368">
            <v>23</v>
          </cell>
          <cell r="C10368" t="str">
            <v>R</v>
          </cell>
          <cell r="D10368" t="str">
            <v>PCT</v>
          </cell>
          <cell r="E10368" t="str">
            <v>Building Age: 10 - 20 YEARS</v>
          </cell>
          <cell r="F10368">
            <v>83.8797</v>
          </cell>
          <cell r="G10368">
            <v>1.999584</v>
          </cell>
          <cell r="H10368">
            <v>2.166928</v>
          </cell>
          <cell r="I10368">
            <v>-0.22627269999999999</v>
          </cell>
          <cell r="J10368">
            <v>-9.2589000000000005E-2</v>
          </cell>
          <cell r="K10368">
            <v>0</v>
          </cell>
          <cell r="L10368">
            <v>9.2589000000000005E-2</v>
          </cell>
          <cell r="M10368">
            <v>0.22627269999999999</v>
          </cell>
          <cell r="N10368">
            <v>0.22627269999999999</v>
          </cell>
          <cell r="O10368">
            <v>1272</v>
          </cell>
        </row>
        <row r="10369">
          <cell r="A10369" t="str">
            <v>Residential</v>
          </cell>
          <cell r="B10369">
            <v>24</v>
          </cell>
          <cell r="C10369" t="str">
            <v>R</v>
          </cell>
          <cell r="D10369" t="str">
            <v>PCT</v>
          </cell>
          <cell r="E10369" t="str">
            <v>Building Age: 10 - 20 YEARS</v>
          </cell>
          <cell r="F10369">
            <v>81.394800000000004</v>
          </cell>
          <cell r="G10369">
            <v>1.4605239999999999</v>
          </cell>
          <cell r="H10369">
            <v>1.623216</v>
          </cell>
          <cell r="I10369">
            <v>-0.22215019999999999</v>
          </cell>
          <cell r="J10369">
            <v>-9.09021E-2</v>
          </cell>
          <cell r="K10369">
            <v>0</v>
          </cell>
          <cell r="L10369">
            <v>9.09021E-2</v>
          </cell>
          <cell r="M10369">
            <v>0.22215019999999999</v>
          </cell>
          <cell r="N10369">
            <v>0.22215019999999999</v>
          </cell>
          <cell r="O10369">
            <v>1272</v>
          </cell>
        </row>
        <row r="10370">
          <cell r="A10370" t="str">
            <v>Residential</v>
          </cell>
          <cell r="B10370">
            <v>1</v>
          </cell>
          <cell r="C10370" t="str">
            <v>R</v>
          </cell>
          <cell r="D10370" t="str">
            <v>PCT</v>
          </cell>
          <cell r="E10370" t="str">
            <v>Building Age: 3 - 10 YEARS</v>
          </cell>
          <cell r="F10370">
            <v>76.377899999999997</v>
          </cell>
          <cell r="G10370">
            <v>1.1349180000000001</v>
          </cell>
          <cell r="H10370">
            <v>0.97721309999999995</v>
          </cell>
          <cell r="I10370">
            <v>-0.28523969999999998</v>
          </cell>
          <cell r="J10370">
            <v>-0.1167178</v>
          </cell>
          <cell r="K10370">
            <v>0</v>
          </cell>
          <cell r="L10370">
            <v>0.1167178</v>
          </cell>
          <cell r="M10370">
            <v>0.28523969999999998</v>
          </cell>
          <cell r="N10370">
            <v>0.28523969999999998</v>
          </cell>
          <cell r="O10370">
            <v>684</v>
          </cell>
        </row>
        <row r="10371">
          <cell r="A10371" t="str">
            <v>Residential</v>
          </cell>
          <cell r="B10371">
            <v>2</v>
          </cell>
          <cell r="C10371" t="str">
            <v>R</v>
          </cell>
          <cell r="D10371" t="str">
            <v>PCT</v>
          </cell>
          <cell r="E10371" t="str">
            <v>Building Age: 3 - 10 YEARS</v>
          </cell>
          <cell r="F10371">
            <v>75.463099999999997</v>
          </cell>
          <cell r="G10371">
            <v>1.013215</v>
          </cell>
          <cell r="H10371">
            <v>0.71997279999999997</v>
          </cell>
          <cell r="I10371">
            <v>-0.28451710000000002</v>
          </cell>
          <cell r="J10371">
            <v>-0.1164221</v>
          </cell>
          <cell r="K10371">
            <v>0</v>
          </cell>
          <cell r="L10371">
            <v>0.1164221</v>
          </cell>
          <cell r="M10371">
            <v>0.28451710000000002</v>
          </cell>
          <cell r="N10371">
            <v>0.28451710000000002</v>
          </cell>
          <cell r="O10371">
            <v>684</v>
          </cell>
        </row>
        <row r="10372">
          <cell r="A10372" t="str">
            <v>Residential</v>
          </cell>
          <cell r="B10372">
            <v>3</v>
          </cell>
          <cell r="C10372" t="str">
            <v>R</v>
          </cell>
          <cell r="D10372" t="str">
            <v>PCT</v>
          </cell>
          <cell r="E10372" t="str">
            <v>Building Age: 3 - 10 YEARS</v>
          </cell>
          <cell r="F10372">
            <v>73.292599999999993</v>
          </cell>
          <cell r="G10372">
            <v>0.8565912</v>
          </cell>
          <cell r="H10372">
            <v>0.63472410000000001</v>
          </cell>
          <cell r="I10372">
            <v>-0.28176410000000002</v>
          </cell>
          <cell r="J10372">
            <v>-0.1152956</v>
          </cell>
          <cell r="K10372">
            <v>0</v>
          </cell>
          <cell r="L10372">
            <v>0.1152956</v>
          </cell>
          <cell r="M10372">
            <v>0.28176410000000002</v>
          </cell>
          <cell r="N10372">
            <v>0.28176410000000002</v>
          </cell>
          <cell r="O10372">
            <v>684</v>
          </cell>
        </row>
        <row r="10373">
          <cell r="A10373" t="str">
            <v>Residential</v>
          </cell>
          <cell r="B10373">
            <v>4</v>
          </cell>
          <cell r="C10373" t="str">
            <v>R</v>
          </cell>
          <cell r="D10373" t="str">
            <v>PCT</v>
          </cell>
          <cell r="E10373" t="str">
            <v>Building Age: 3 - 10 YEARS</v>
          </cell>
          <cell r="F10373">
            <v>72.207400000000007</v>
          </cell>
          <cell r="G10373">
            <v>0.72382420000000003</v>
          </cell>
          <cell r="H10373">
            <v>0.61645229999999995</v>
          </cell>
          <cell r="I10373">
            <v>-0.27998089999999998</v>
          </cell>
          <cell r="J10373">
            <v>-0.1145659</v>
          </cell>
          <cell r="K10373">
            <v>0</v>
          </cell>
          <cell r="L10373">
            <v>0.1145659</v>
          </cell>
          <cell r="M10373">
            <v>0.27998089999999998</v>
          </cell>
          <cell r="N10373">
            <v>0.27998089999999998</v>
          </cell>
          <cell r="O10373">
            <v>684</v>
          </cell>
        </row>
        <row r="10374">
          <cell r="A10374" t="str">
            <v>Residential</v>
          </cell>
          <cell r="B10374">
            <v>5</v>
          </cell>
          <cell r="C10374" t="str">
            <v>R</v>
          </cell>
          <cell r="D10374" t="str">
            <v>PCT</v>
          </cell>
          <cell r="E10374" t="str">
            <v>Building Age: 3 - 10 YEARS</v>
          </cell>
          <cell r="F10374">
            <v>70.292599999999993</v>
          </cell>
          <cell r="G10374">
            <v>0.85794210000000004</v>
          </cell>
          <cell r="H10374">
            <v>0.83644770000000002</v>
          </cell>
          <cell r="I10374">
            <v>-0.27966229999999997</v>
          </cell>
          <cell r="J10374">
            <v>-0.1144356</v>
          </cell>
          <cell r="K10374">
            <v>0</v>
          </cell>
          <cell r="L10374">
            <v>0.1144356</v>
          </cell>
          <cell r="M10374">
            <v>0.27966229999999997</v>
          </cell>
          <cell r="N10374">
            <v>0.27966229999999997</v>
          </cell>
          <cell r="O10374">
            <v>684</v>
          </cell>
        </row>
        <row r="10375">
          <cell r="A10375" t="str">
            <v>Residential</v>
          </cell>
          <cell r="B10375">
            <v>6</v>
          </cell>
          <cell r="C10375" t="str">
            <v>R</v>
          </cell>
          <cell r="D10375" t="str">
            <v>PCT</v>
          </cell>
          <cell r="E10375" t="str">
            <v>Building Age: 3 - 10 YEARS</v>
          </cell>
          <cell r="F10375">
            <v>69.0852</v>
          </cell>
          <cell r="G10375">
            <v>0.77319499999999997</v>
          </cell>
          <cell r="H10375">
            <v>0.60332660000000005</v>
          </cell>
          <cell r="I10375">
            <v>-0.27914519999999998</v>
          </cell>
          <cell r="J10375">
            <v>-0.11422400000000001</v>
          </cell>
          <cell r="K10375">
            <v>0</v>
          </cell>
          <cell r="L10375">
            <v>0.11422400000000001</v>
          </cell>
          <cell r="M10375">
            <v>0.27914519999999998</v>
          </cell>
          <cell r="N10375">
            <v>0.27914519999999998</v>
          </cell>
          <cell r="O10375">
            <v>684</v>
          </cell>
        </row>
        <row r="10376">
          <cell r="A10376" t="str">
            <v>Residential</v>
          </cell>
          <cell r="B10376">
            <v>7</v>
          </cell>
          <cell r="C10376" t="str">
            <v>R</v>
          </cell>
          <cell r="D10376" t="str">
            <v>PCT</v>
          </cell>
          <cell r="E10376" t="str">
            <v>Building Age: 3 - 10 YEARS</v>
          </cell>
          <cell r="F10376">
            <v>68.292599999999993</v>
          </cell>
          <cell r="G10376">
            <v>0.91795119999999997</v>
          </cell>
          <cell r="H10376">
            <v>0.849854</v>
          </cell>
          <cell r="I10376">
            <v>-0.27963640000000001</v>
          </cell>
          <cell r="J10376">
            <v>-0.1144249</v>
          </cell>
          <cell r="K10376">
            <v>0</v>
          </cell>
          <cell r="L10376">
            <v>0.1144249</v>
          </cell>
          <cell r="M10376">
            <v>0.27963640000000001</v>
          </cell>
          <cell r="N10376">
            <v>0.27963640000000001</v>
          </cell>
          <cell r="O10376">
            <v>684</v>
          </cell>
        </row>
        <row r="10377">
          <cell r="A10377" t="str">
            <v>Residential</v>
          </cell>
          <cell r="B10377">
            <v>8</v>
          </cell>
          <cell r="C10377" t="str">
            <v>R</v>
          </cell>
          <cell r="D10377" t="str">
            <v>PCT</v>
          </cell>
          <cell r="E10377" t="str">
            <v>Building Age: 3 - 10 YEARS</v>
          </cell>
          <cell r="F10377">
            <v>69.4148</v>
          </cell>
          <cell r="G10377">
            <v>1.137486</v>
          </cell>
          <cell r="H10377">
            <v>0.79993550000000002</v>
          </cell>
          <cell r="I10377">
            <v>-0.28177540000000001</v>
          </cell>
          <cell r="J10377">
            <v>-0.11530020000000001</v>
          </cell>
          <cell r="K10377">
            <v>0</v>
          </cell>
          <cell r="L10377">
            <v>0.11530020000000001</v>
          </cell>
          <cell r="M10377">
            <v>0.28177540000000001</v>
          </cell>
          <cell r="N10377">
            <v>0.28177540000000001</v>
          </cell>
          <cell r="O10377">
            <v>684</v>
          </cell>
        </row>
        <row r="10378">
          <cell r="A10378" t="str">
            <v>Residential</v>
          </cell>
          <cell r="B10378">
            <v>9</v>
          </cell>
          <cell r="C10378" t="str">
            <v>R</v>
          </cell>
          <cell r="D10378" t="str">
            <v>PCT</v>
          </cell>
          <cell r="E10378" t="str">
            <v>Building Age: 3 - 10 YEARS</v>
          </cell>
          <cell r="F10378">
            <v>72.951599999999999</v>
          </cell>
          <cell r="G10378">
            <v>0.97908470000000003</v>
          </cell>
          <cell r="H10378">
            <v>0.68573539999999999</v>
          </cell>
          <cell r="I10378">
            <v>-0.28557979999999999</v>
          </cell>
          <cell r="J10378">
            <v>-0.1168569</v>
          </cell>
          <cell r="K10378">
            <v>0</v>
          </cell>
          <cell r="L10378">
            <v>0.1168569</v>
          </cell>
          <cell r="M10378">
            <v>0.28557979999999999</v>
          </cell>
          <cell r="N10378">
            <v>0.28557979999999999</v>
          </cell>
          <cell r="O10378">
            <v>684</v>
          </cell>
        </row>
        <row r="10379">
          <cell r="A10379" t="str">
            <v>Residential</v>
          </cell>
          <cell r="B10379">
            <v>10</v>
          </cell>
          <cell r="C10379" t="str">
            <v>R</v>
          </cell>
          <cell r="D10379" t="str">
            <v>PCT</v>
          </cell>
          <cell r="E10379" t="str">
            <v>Building Age: 3 - 10 YEARS</v>
          </cell>
          <cell r="F10379">
            <v>77.659000000000006</v>
          </cell>
          <cell r="G10379">
            <v>0.94896239999999998</v>
          </cell>
          <cell r="H10379">
            <v>0.9498991</v>
          </cell>
          <cell r="I10379">
            <v>-0.2887787</v>
          </cell>
          <cell r="J10379">
            <v>-0.1181659</v>
          </cell>
          <cell r="K10379">
            <v>0</v>
          </cell>
          <cell r="L10379">
            <v>0.1181659</v>
          </cell>
          <cell r="M10379">
            <v>0.2887787</v>
          </cell>
          <cell r="N10379">
            <v>0.2887787</v>
          </cell>
          <cell r="O10379">
            <v>684</v>
          </cell>
        </row>
        <row r="10380">
          <cell r="A10380" t="str">
            <v>Residential</v>
          </cell>
          <cell r="B10380">
            <v>11</v>
          </cell>
          <cell r="C10380" t="str">
            <v>R</v>
          </cell>
          <cell r="D10380" t="str">
            <v>PCT</v>
          </cell>
          <cell r="E10380" t="str">
            <v>Building Age: 3 - 10 YEARS</v>
          </cell>
          <cell r="F10380">
            <v>82.536900000000003</v>
          </cell>
          <cell r="G10380">
            <v>1.0052490000000001</v>
          </cell>
          <cell r="H10380">
            <v>1.5292479999999999</v>
          </cell>
          <cell r="I10380">
            <v>-0.29005989999999998</v>
          </cell>
          <cell r="J10380">
            <v>-0.1186902</v>
          </cell>
          <cell r="K10380">
            <v>0</v>
          </cell>
          <cell r="L10380">
            <v>0.1186902</v>
          </cell>
          <cell r="M10380">
            <v>0.29005989999999998</v>
          </cell>
          <cell r="N10380">
            <v>0.29005989999999998</v>
          </cell>
          <cell r="O10380">
            <v>684</v>
          </cell>
        </row>
        <row r="10381">
          <cell r="A10381" t="str">
            <v>Residential</v>
          </cell>
          <cell r="B10381">
            <v>12</v>
          </cell>
          <cell r="C10381" t="str">
            <v>R</v>
          </cell>
          <cell r="D10381" t="str">
            <v>PCT</v>
          </cell>
          <cell r="E10381" t="str">
            <v>Building Age: 3 - 10 YEARS</v>
          </cell>
          <cell r="F10381">
            <v>86.622100000000003</v>
          </cell>
          <cell r="G10381">
            <v>1.2210970000000001</v>
          </cell>
          <cell r="H10381">
            <v>1.539229</v>
          </cell>
          <cell r="I10381">
            <v>-0.28836339999999999</v>
          </cell>
          <cell r="J10381">
            <v>-0.117996</v>
          </cell>
          <cell r="K10381">
            <v>0</v>
          </cell>
          <cell r="L10381">
            <v>0.117996</v>
          </cell>
          <cell r="M10381">
            <v>0.28836339999999999</v>
          </cell>
          <cell r="N10381">
            <v>0.28836339999999999</v>
          </cell>
          <cell r="O10381">
            <v>684</v>
          </cell>
        </row>
        <row r="10382">
          <cell r="A10382" t="str">
            <v>Residential</v>
          </cell>
          <cell r="B10382">
            <v>13</v>
          </cell>
          <cell r="C10382" t="str">
            <v>R</v>
          </cell>
          <cell r="D10382" t="str">
            <v>PCT</v>
          </cell>
          <cell r="E10382" t="str">
            <v>Building Age: 3 - 10 YEARS</v>
          </cell>
          <cell r="F10382">
            <v>89.9148</v>
          </cell>
          <cell r="G10382">
            <v>1.4952840000000001</v>
          </cell>
          <cell r="H10382">
            <v>1.5989359999999999</v>
          </cell>
          <cell r="I10382">
            <v>-0.28786800000000001</v>
          </cell>
          <cell r="J10382">
            <v>-0.1177933</v>
          </cell>
          <cell r="K10382">
            <v>0</v>
          </cell>
          <cell r="L10382">
            <v>0.1177933</v>
          </cell>
          <cell r="M10382">
            <v>0.28786800000000001</v>
          </cell>
          <cell r="N10382">
            <v>0.28786800000000001</v>
          </cell>
          <cell r="O10382">
            <v>684</v>
          </cell>
        </row>
        <row r="10383">
          <cell r="A10383" t="str">
            <v>Residential</v>
          </cell>
          <cell r="B10383">
            <v>14</v>
          </cell>
          <cell r="C10383" t="str">
            <v>R</v>
          </cell>
          <cell r="D10383" t="str">
            <v>PCT</v>
          </cell>
          <cell r="E10383" t="str">
            <v>Building Age: 3 - 10 YEARS</v>
          </cell>
          <cell r="F10383">
            <v>92.707400000000007</v>
          </cell>
          <cell r="G10383">
            <v>1.8474459999999999</v>
          </cell>
          <cell r="H10383">
            <v>1.329636</v>
          </cell>
          <cell r="I10383">
            <v>-0.29604409999999998</v>
          </cell>
          <cell r="J10383">
            <v>-0.1211388</v>
          </cell>
          <cell r="K10383">
            <v>0</v>
          </cell>
          <cell r="L10383">
            <v>0.1211388</v>
          </cell>
          <cell r="M10383">
            <v>0.29604409999999998</v>
          </cell>
          <cell r="N10383">
            <v>0.29604409999999998</v>
          </cell>
          <cell r="O10383">
            <v>684</v>
          </cell>
        </row>
        <row r="10384">
          <cell r="A10384" t="str">
            <v>Residential</v>
          </cell>
          <cell r="B10384">
            <v>15</v>
          </cell>
          <cell r="C10384" t="str">
            <v>R</v>
          </cell>
          <cell r="D10384" t="str">
            <v>PCT</v>
          </cell>
          <cell r="E10384" t="str">
            <v>Building Age: 3 - 10 YEARS</v>
          </cell>
          <cell r="F10384">
            <v>95</v>
          </cell>
          <cell r="G10384">
            <v>2.1322830000000002</v>
          </cell>
          <cell r="H10384">
            <v>1.7043109999999999</v>
          </cell>
          <cell r="I10384">
            <v>-0.29619820000000002</v>
          </cell>
          <cell r="J10384">
            <v>-0.1212019</v>
          </cell>
          <cell r="K10384">
            <v>0</v>
          </cell>
          <cell r="L10384">
            <v>0.1212019</v>
          </cell>
          <cell r="M10384">
            <v>0.29619820000000002</v>
          </cell>
          <cell r="N10384">
            <v>0.29619820000000002</v>
          </cell>
          <cell r="O10384">
            <v>684</v>
          </cell>
        </row>
        <row r="10385">
          <cell r="A10385" t="str">
            <v>Residential</v>
          </cell>
          <cell r="B10385">
            <v>16</v>
          </cell>
          <cell r="C10385" t="str">
            <v>R</v>
          </cell>
          <cell r="D10385" t="str">
            <v>PCT</v>
          </cell>
          <cell r="E10385" t="str">
            <v>Building Age: 3 - 10 YEARS</v>
          </cell>
          <cell r="F10385">
            <v>96.877899999999997</v>
          </cell>
          <cell r="G10385">
            <v>2.5344259999999998</v>
          </cell>
          <cell r="H10385">
            <v>1.440512</v>
          </cell>
          <cell r="I10385">
            <v>-0.29808659999999998</v>
          </cell>
          <cell r="J10385">
            <v>-0.1219746</v>
          </cell>
          <cell r="K10385">
            <v>0</v>
          </cell>
          <cell r="L10385">
            <v>0.1219746</v>
          </cell>
          <cell r="M10385">
            <v>0.29808659999999998</v>
          </cell>
          <cell r="N10385">
            <v>0.29808659999999998</v>
          </cell>
          <cell r="O10385">
            <v>684</v>
          </cell>
        </row>
        <row r="10386">
          <cell r="A10386" t="str">
            <v>Residential</v>
          </cell>
          <cell r="B10386">
            <v>17</v>
          </cell>
          <cell r="C10386" t="str">
            <v>R</v>
          </cell>
          <cell r="D10386" t="str">
            <v>PCT</v>
          </cell>
          <cell r="E10386" t="str">
            <v>Building Age: 3 - 10 YEARS</v>
          </cell>
          <cell r="F10386">
            <v>97.755700000000004</v>
          </cell>
          <cell r="G10386">
            <v>3.1909019999999999</v>
          </cell>
          <cell r="H10386">
            <v>1.9619610000000001</v>
          </cell>
          <cell r="I10386">
            <v>-0.3014308</v>
          </cell>
          <cell r="J10386">
            <v>-0.12334299999999999</v>
          </cell>
          <cell r="K10386">
            <v>0</v>
          </cell>
          <cell r="L10386">
            <v>0.12334299999999999</v>
          </cell>
          <cell r="M10386">
            <v>0.3014308</v>
          </cell>
          <cell r="N10386">
            <v>0.3014308</v>
          </cell>
          <cell r="O10386">
            <v>684</v>
          </cell>
        </row>
        <row r="10387">
          <cell r="A10387" t="str">
            <v>Residential</v>
          </cell>
          <cell r="B10387">
            <v>18</v>
          </cell>
          <cell r="C10387" t="str">
            <v>R</v>
          </cell>
          <cell r="D10387" t="str">
            <v>PCT</v>
          </cell>
          <cell r="E10387" t="str">
            <v>Building Age: 3 - 10 YEARS</v>
          </cell>
          <cell r="F10387">
            <v>97.963099999999997</v>
          </cell>
          <cell r="G10387">
            <v>3.5282079999999998</v>
          </cell>
          <cell r="H10387">
            <v>2.3357929999999998</v>
          </cell>
          <cell r="I10387">
            <v>-0.30169810000000002</v>
          </cell>
          <cell r="J10387">
            <v>-0.1234524</v>
          </cell>
          <cell r="K10387">
            <v>0</v>
          </cell>
          <cell r="L10387">
            <v>0.1234524</v>
          </cell>
          <cell r="M10387">
            <v>0.30169810000000002</v>
          </cell>
          <cell r="N10387">
            <v>0.30169810000000002</v>
          </cell>
          <cell r="O10387">
            <v>684</v>
          </cell>
        </row>
        <row r="10388">
          <cell r="A10388" t="str">
            <v>Residential</v>
          </cell>
          <cell r="B10388">
            <v>19</v>
          </cell>
          <cell r="C10388" t="str">
            <v>R</v>
          </cell>
          <cell r="D10388" t="str">
            <v>PCT</v>
          </cell>
          <cell r="E10388" t="str">
            <v>Building Age: 3 - 10 YEARS</v>
          </cell>
          <cell r="F10388">
            <v>95.670500000000004</v>
          </cell>
          <cell r="G10388">
            <v>3.5320019999999999</v>
          </cell>
          <cell r="H10388">
            <v>2.7678889999999998</v>
          </cell>
          <cell r="I10388">
            <v>-0.29824610000000001</v>
          </cell>
          <cell r="J10388">
            <v>-0.12203990000000001</v>
          </cell>
          <cell r="K10388">
            <v>0</v>
          </cell>
          <cell r="L10388">
            <v>0.12203990000000001</v>
          </cell>
          <cell r="M10388">
            <v>0.29824610000000001</v>
          </cell>
          <cell r="N10388">
            <v>0.29824610000000001</v>
          </cell>
          <cell r="O10388">
            <v>684</v>
          </cell>
        </row>
        <row r="10389">
          <cell r="A10389" t="str">
            <v>Residential</v>
          </cell>
          <cell r="B10389">
            <v>20</v>
          </cell>
          <cell r="C10389" t="str">
            <v>R</v>
          </cell>
          <cell r="D10389" t="str">
            <v>PCT</v>
          </cell>
          <cell r="E10389" t="str">
            <v>Building Age: 3 - 10 YEARS</v>
          </cell>
          <cell r="F10389">
            <v>93.255700000000004</v>
          </cell>
          <cell r="G10389">
            <v>3.2862130000000001</v>
          </cell>
          <cell r="H10389">
            <v>3.6348669999999998</v>
          </cell>
          <cell r="I10389">
            <v>-0.31076219999999999</v>
          </cell>
          <cell r="J10389">
            <v>-0.12716140000000001</v>
          </cell>
          <cell r="K10389">
            <v>0</v>
          </cell>
          <cell r="L10389">
            <v>0.12716140000000001</v>
          </cell>
          <cell r="M10389">
            <v>0.31076219999999999</v>
          </cell>
          <cell r="N10389">
            <v>0.31076219999999999</v>
          </cell>
          <cell r="O10389">
            <v>684</v>
          </cell>
        </row>
        <row r="10390">
          <cell r="A10390" t="str">
            <v>Residential</v>
          </cell>
          <cell r="B10390">
            <v>21</v>
          </cell>
          <cell r="C10390" t="str">
            <v>R</v>
          </cell>
          <cell r="D10390" t="str">
            <v>PCT</v>
          </cell>
          <cell r="E10390" t="str">
            <v>Building Age: 3 - 10 YEARS</v>
          </cell>
          <cell r="F10390">
            <v>89.670500000000004</v>
          </cell>
          <cell r="G10390">
            <v>2.7834759999999998</v>
          </cell>
          <cell r="H10390">
            <v>3.2991329999999999</v>
          </cell>
          <cell r="I10390">
            <v>-0.3024848</v>
          </cell>
          <cell r="J10390">
            <v>-0.1237743</v>
          </cell>
          <cell r="K10390">
            <v>0</v>
          </cell>
          <cell r="L10390">
            <v>0.1237743</v>
          </cell>
          <cell r="M10390">
            <v>0.3024848</v>
          </cell>
          <cell r="N10390">
            <v>0.3024848</v>
          </cell>
          <cell r="O10390">
            <v>684</v>
          </cell>
        </row>
        <row r="10391">
          <cell r="A10391" t="str">
            <v>Residential</v>
          </cell>
          <cell r="B10391">
            <v>22</v>
          </cell>
          <cell r="C10391" t="str">
            <v>R</v>
          </cell>
          <cell r="D10391" t="str">
            <v>PCT</v>
          </cell>
          <cell r="E10391" t="str">
            <v>Building Age: 3 - 10 YEARS</v>
          </cell>
          <cell r="F10391">
            <v>86.670500000000004</v>
          </cell>
          <cell r="G10391">
            <v>2.3749639999999999</v>
          </cell>
          <cell r="H10391">
            <v>2.618817</v>
          </cell>
          <cell r="I10391">
            <v>-0.29845680000000002</v>
          </cell>
          <cell r="J10391">
            <v>-0.1221261</v>
          </cell>
          <cell r="K10391">
            <v>0</v>
          </cell>
          <cell r="L10391">
            <v>0.1221261</v>
          </cell>
          <cell r="M10391">
            <v>0.29845680000000002</v>
          </cell>
          <cell r="N10391">
            <v>0.29845680000000002</v>
          </cell>
          <cell r="O10391">
            <v>684</v>
          </cell>
        </row>
        <row r="10392">
          <cell r="A10392" t="str">
            <v>Residential</v>
          </cell>
          <cell r="B10392">
            <v>23</v>
          </cell>
          <cell r="C10392" t="str">
            <v>R</v>
          </cell>
          <cell r="D10392" t="str">
            <v>PCT</v>
          </cell>
          <cell r="E10392" t="str">
            <v>Building Age: 3 - 10 YEARS</v>
          </cell>
          <cell r="F10392">
            <v>83.670500000000004</v>
          </cell>
          <cell r="G10392">
            <v>1.8972789999999999</v>
          </cell>
          <cell r="H10392">
            <v>1.7181999999999999</v>
          </cell>
          <cell r="I10392">
            <v>-0.29381659999999998</v>
          </cell>
          <cell r="J10392">
            <v>-0.1202274</v>
          </cell>
          <cell r="K10392">
            <v>0</v>
          </cell>
          <cell r="L10392">
            <v>0.1202274</v>
          </cell>
          <cell r="M10392">
            <v>0.29381659999999998</v>
          </cell>
          <cell r="N10392">
            <v>0.29381659999999998</v>
          </cell>
          <cell r="O10392">
            <v>684</v>
          </cell>
        </row>
        <row r="10393">
          <cell r="A10393" t="str">
            <v>Residential</v>
          </cell>
          <cell r="B10393">
            <v>24</v>
          </cell>
          <cell r="C10393" t="str">
            <v>R</v>
          </cell>
          <cell r="D10393" t="str">
            <v>PCT</v>
          </cell>
          <cell r="E10393" t="str">
            <v>Building Age: 3 - 10 YEARS</v>
          </cell>
          <cell r="F10393">
            <v>81.170500000000004</v>
          </cell>
          <cell r="G10393">
            <v>1.518197</v>
          </cell>
          <cell r="H10393">
            <v>1.1494260000000001</v>
          </cell>
          <cell r="I10393">
            <v>-0.28898499999999999</v>
          </cell>
          <cell r="J10393">
            <v>-0.1182503</v>
          </cell>
          <cell r="K10393">
            <v>0</v>
          </cell>
          <cell r="L10393">
            <v>0.1182503</v>
          </cell>
          <cell r="M10393">
            <v>0.28898499999999999</v>
          </cell>
          <cell r="N10393">
            <v>0.28898499999999999</v>
          </cell>
          <cell r="O10393">
            <v>684</v>
          </cell>
        </row>
        <row r="10394">
          <cell r="A10394" t="str">
            <v>Residential</v>
          </cell>
          <cell r="B10394">
            <v>1</v>
          </cell>
          <cell r="C10394" t="str">
            <v>R</v>
          </cell>
          <cell r="D10394" t="str">
            <v>PCT</v>
          </cell>
          <cell r="E10394" t="str">
            <v>CARE Status: CARE</v>
          </cell>
          <cell r="F10394">
            <v>76.581100000000006</v>
          </cell>
          <cell r="G10394">
            <v>1.1064700000000001</v>
          </cell>
          <cell r="H10394">
            <v>1.014778</v>
          </cell>
          <cell r="I10394">
            <v>-0.1119305</v>
          </cell>
          <cell r="J10394">
            <v>-4.5801099999999997E-2</v>
          </cell>
          <cell r="K10394">
            <v>0</v>
          </cell>
          <cell r="L10394">
            <v>4.5801099999999997E-2</v>
          </cell>
          <cell r="M10394">
            <v>0.1119305</v>
          </cell>
          <cell r="N10394">
            <v>0.1119305</v>
          </cell>
          <cell r="O10394">
            <v>3302</v>
          </cell>
        </row>
        <row r="10395">
          <cell r="A10395" t="str">
            <v>Residential</v>
          </cell>
          <cell r="B10395">
            <v>2</v>
          </cell>
          <cell r="C10395" t="str">
            <v>R</v>
          </cell>
          <cell r="D10395" t="str">
            <v>PCT</v>
          </cell>
          <cell r="E10395" t="str">
            <v>CARE Status: CARE</v>
          </cell>
          <cell r="F10395">
            <v>75.801900000000003</v>
          </cell>
          <cell r="G10395">
            <v>0.97075880000000003</v>
          </cell>
          <cell r="H10395">
            <v>0.85657819999999996</v>
          </cell>
          <cell r="I10395">
            <v>-0.1110225</v>
          </cell>
          <cell r="J10395">
            <v>-4.5429499999999998E-2</v>
          </cell>
          <cell r="K10395">
            <v>0</v>
          </cell>
          <cell r="L10395">
            <v>4.5429499999999998E-2</v>
          </cell>
          <cell r="M10395">
            <v>0.1110225</v>
          </cell>
          <cell r="N10395">
            <v>0.1110225</v>
          </cell>
          <cell r="O10395">
            <v>3302</v>
          </cell>
        </row>
        <row r="10396">
          <cell r="A10396" t="str">
            <v>Residential</v>
          </cell>
          <cell r="B10396">
            <v>3</v>
          </cell>
          <cell r="C10396" t="str">
            <v>R</v>
          </cell>
          <cell r="D10396" t="str">
            <v>PCT</v>
          </cell>
          <cell r="E10396" t="str">
            <v>CARE Status: CARE</v>
          </cell>
          <cell r="F10396">
            <v>73.360399999999998</v>
          </cell>
          <cell r="G10396">
            <v>0.83555500000000005</v>
          </cell>
          <cell r="H10396">
            <v>0.74394349999999998</v>
          </cell>
          <cell r="I10396">
            <v>-0.1100482</v>
          </cell>
          <cell r="J10396">
            <v>-4.5030800000000003E-2</v>
          </cell>
          <cell r="K10396">
            <v>0</v>
          </cell>
          <cell r="L10396">
            <v>4.5030800000000003E-2</v>
          </cell>
          <cell r="M10396">
            <v>0.1100482</v>
          </cell>
          <cell r="N10396">
            <v>0.1100482</v>
          </cell>
          <cell r="O10396">
            <v>3302</v>
          </cell>
        </row>
        <row r="10397">
          <cell r="A10397" t="str">
            <v>Residential</v>
          </cell>
          <cell r="B10397">
            <v>4</v>
          </cell>
          <cell r="C10397" t="str">
            <v>R</v>
          </cell>
          <cell r="D10397" t="str">
            <v>PCT</v>
          </cell>
          <cell r="E10397" t="str">
            <v>CARE Status: CARE</v>
          </cell>
          <cell r="F10397">
            <v>72.139600000000002</v>
          </cell>
          <cell r="G10397">
            <v>0.76235339999999996</v>
          </cell>
          <cell r="H10397">
            <v>0.69811460000000003</v>
          </cell>
          <cell r="I10397">
            <v>-0.1095836</v>
          </cell>
          <cell r="J10397">
            <v>-4.4840699999999997E-2</v>
          </cell>
          <cell r="K10397">
            <v>0</v>
          </cell>
          <cell r="L10397">
            <v>4.4840699999999997E-2</v>
          </cell>
          <cell r="M10397">
            <v>0.1095836</v>
          </cell>
          <cell r="N10397">
            <v>0.1095836</v>
          </cell>
          <cell r="O10397">
            <v>3302</v>
          </cell>
        </row>
        <row r="10398">
          <cell r="A10398" t="str">
            <v>Residential</v>
          </cell>
          <cell r="B10398">
            <v>5</v>
          </cell>
          <cell r="C10398" t="str">
            <v>R</v>
          </cell>
          <cell r="D10398" t="str">
            <v>PCT</v>
          </cell>
          <cell r="E10398" t="str">
            <v>CARE Status: CARE</v>
          </cell>
          <cell r="F10398">
            <v>70.360399999999998</v>
          </cell>
          <cell r="G10398">
            <v>0.72306079999999995</v>
          </cell>
          <cell r="H10398">
            <v>0.65066310000000005</v>
          </cell>
          <cell r="I10398">
            <v>-0.1093248</v>
          </cell>
          <cell r="J10398">
            <v>-4.4734799999999998E-2</v>
          </cell>
          <cell r="K10398">
            <v>0</v>
          </cell>
          <cell r="L10398">
            <v>4.4734799999999998E-2</v>
          </cell>
          <cell r="M10398">
            <v>0.1093248</v>
          </cell>
          <cell r="N10398">
            <v>0.1093248</v>
          </cell>
          <cell r="O10398">
            <v>3302</v>
          </cell>
        </row>
        <row r="10399">
          <cell r="A10399" t="str">
            <v>Residential</v>
          </cell>
          <cell r="B10399">
            <v>6</v>
          </cell>
          <cell r="C10399" t="str">
            <v>R</v>
          </cell>
          <cell r="D10399" t="str">
            <v>PCT</v>
          </cell>
          <cell r="E10399" t="str">
            <v>CARE Status: CARE</v>
          </cell>
          <cell r="F10399">
            <v>69.220699999999994</v>
          </cell>
          <cell r="G10399">
            <v>0.74894609999999995</v>
          </cell>
          <cell r="H10399">
            <v>0.72566330000000001</v>
          </cell>
          <cell r="I10399">
            <v>-0.1092646</v>
          </cell>
          <cell r="J10399">
            <v>-4.4710199999999999E-2</v>
          </cell>
          <cell r="K10399">
            <v>0</v>
          </cell>
          <cell r="L10399">
            <v>4.4710199999999999E-2</v>
          </cell>
          <cell r="M10399">
            <v>0.1092646</v>
          </cell>
          <cell r="N10399">
            <v>0.1092646</v>
          </cell>
          <cell r="O10399">
            <v>3302</v>
          </cell>
        </row>
        <row r="10400">
          <cell r="A10400" t="str">
            <v>Residential</v>
          </cell>
          <cell r="B10400">
            <v>7</v>
          </cell>
          <cell r="C10400" t="str">
            <v>R</v>
          </cell>
          <cell r="D10400" t="str">
            <v>PCT</v>
          </cell>
          <cell r="E10400" t="str">
            <v>CARE Status: CARE</v>
          </cell>
          <cell r="F10400">
            <v>68.360399999999998</v>
          </cell>
          <cell r="G10400">
            <v>0.84780840000000002</v>
          </cell>
          <cell r="H10400">
            <v>0.83727969999999996</v>
          </cell>
          <cell r="I10400">
            <v>-0.1096917</v>
          </cell>
          <cell r="J10400">
            <v>-4.4884899999999998E-2</v>
          </cell>
          <cell r="K10400">
            <v>0</v>
          </cell>
          <cell r="L10400">
            <v>4.4884899999999998E-2</v>
          </cell>
          <cell r="M10400">
            <v>0.1096917</v>
          </cell>
          <cell r="N10400">
            <v>0.1096917</v>
          </cell>
          <cell r="O10400">
            <v>3302</v>
          </cell>
        </row>
        <row r="10401">
          <cell r="A10401" t="str">
            <v>Residential</v>
          </cell>
          <cell r="B10401">
            <v>8</v>
          </cell>
          <cell r="C10401" t="str">
            <v>R</v>
          </cell>
          <cell r="D10401" t="str">
            <v>PCT</v>
          </cell>
          <cell r="E10401" t="str">
            <v>CARE Status: CARE</v>
          </cell>
          <cell r="F10401">
            <v>69.279300000000006</v>
          </cell>
          <cell r="G10401">
            <v>0.91231700000000004</v>
          </cell>
          <cell r="H10401">
            <v>0.93643710000000002</v>
          </cell>
          <cell r="I10401">
            <v>-0.1106676</v>
          </cell>
          <cell r="J10401">
            <v>-4.52843E-2</v>
          </cell>
          <cell r="K10401">
            <v>0</v>
          </cell>
          <cell r="L10401">
            <v>4.52843E-2</v>
          </cell>
          <cell r="M10401">
            <v>0.1106676</v>
          </cell>
          <cell r="N10401">
            <v>0.1106676</v>
          </cell>
          <cell r="O10401">
            <v>3302</v>
          </cell>
        </row>
        <row r="10402">
          <cell r="A10402" t="str">
            <v>Residential</v>
          </cell>
          <cell r="B10402">
            <v>9</v>
          </cell>
          <cell r="C10402" t="str">
            <v>R</v>
          </cell>
          <cell r="D10402" t="str">
            <v>PCT</v>
          </cell>
          <cell r="E10402" t="str">
            <v>CARE Status: CARE</v>
          </cell>
          <cell r="F10402">
            <v>72.477400000000003</v>
          </cell>
          <cell r="G10402">
            <v>0.87858519999999996</v>
          </cell>
          <cell r="H10402">
            <v>0.85502920000000004</v>
          </cell>
          <cell r="I10402">
            <v>-0.1115362</v>
          </cell>
          <cell r="J10402">
            <v>-4.5639699999999998E-2</v>
          </cell>
          <cell r="K10402">
            <v>0</v>
          </cell>
          <cell r="L10402">
            <v>4.5639699999999998E-2</v>
          </cell>
          <cell r="M10402">
            <v>0.1115362</v>
          </cell>
          <cell r="N10402">
            <v>0.1115362</v>
          </cell>
          <cell r="O10402">
            <v>3302</v>
          </cell>
        </row>
        <row r="10403">
          <cell r="A10403" t="str">
            <v>Residential</v>
          </cell>
          <cell r="B10403">
            <v>10</v>
          </cell>
          <cell r="C10403" t="str">
            <v>R</v>
          </cell>
          <cell r="D10403" t="str">
            <v>PCT</v>
          </cell>
          <cell r="E10403" t="str">
            <v>CARE Status: CARE</v>
          </cell>
          <cell r="F10403">
            <v>77.117000000000004</v>
          </cell>
          <cell r="G10403">
            <v>0.98384210000000005</v>
          </cell>
          <cell r="H10403">
            <v>1.015803</v>
          </cell>
          <cell r="I10403">
            <v>-0.1135056</v>
          </cell>
          <cell r="J10403">
            <v>-4.6445599999999997E-2</v>
          </cell>
          <cell r="K10403">
            <v>0</v>
          </cell>
          <cell r="L10403">
            <v>4.6445599999999997E-2</v>
          </cell>
          <cell r="M10403">
            <v>0.1135056</v>
          </cell>
          <cell r="N10403">
            <v>0.1135056</v>
          </cell>
          <cell r="O10403">
            <v>3302</v>
          </cell>
        </row>
        <row r="10404">
          <cell r="A10404" t="str">
            <v>Residential</v>
          </cell>
          <cell r="B10404">
            <v>11</v>
          </cell>
          <cell r="C10404" t="str">
            <v>R</v>
          </cell>
          <cell r="D10404" t="str">
            <v>PCT</v>
          </cell>
          <cell r="E10404" t="str">
            <v>CARE Status: CARE</v>
          </cell>
          <cell r="F10404">
            <v>82.198099999999997</v>
          </cell>
          <cell r="G10404">
            <v>1.0854269999999999</v>
          </cell>
          <cell r="H10404">
            <v>1.1309880000000001</v>
          </cell>
          <cell r="I10404">
            <v>-0.114666</v>
          </cell>
          <cell r="J10404">
            <v>-4.6920400000000001E-2</v>
          </cell>
          <cell r="K10404">
            <v>0</v>
          </cell>
          <cell r="L10404">
            <v>4.6920400000000001E-2</v>
          </cell>
          <cell r="M10404">
            <v>0.114666</v>
          </cell>
          <cell r="N10404">
            <v>0.114666</v>
          </cell>
          <cell r="O10404">
            <v>3302</v>
          </cell>
        </row>
        <row r="10405">
          <cell r="A10405" t="str">
            <v>Residential</v>
          </cell>
          <cell r="B10405">
            <v>12</v>
          </cell>
          <cell r="C10405" t="str">
            <v>R</v>
          </cell>
          <cell r="D10405" t="str">
            <v>PCT</v>
          </cell>
          <cell r="E10405" t="str">
            <v>CARE Status: CARE</v>
          </cell>
          <cell r="F10405">
            <v>86.418899999999994</v>
          </cell>
          <cell r="G10405">
            <v>1.2979510000000001</v>
          </cell>
          <cell r="H10405">
            <v>1.372673</v>
          </cell>
          <cell r="I10405">
            <v>-0.112536</v>
          </cell>
          <cell r="J10405">
            <v>-4.6048800000000001E-2</v>
          </cell>
          <cell r="K10405">
            <v>0</v>
          </cell>
          <cell r="L10405">
            <v>4.6048800000000001E-2</v>
          </cell>
          <cell r="M10405">
            <v>0.112536</v>
          </cell>
          <cell r="N10405">
            <v>0.112536</v>
          </cell>
          <cell r="O10405">
            <v>3302</v>
          </cell>
        </row>
        <row r="10406">
          <cell r="A10406" t="str">
            <v>Residential</v>
          </cell>
          <cell r="B10406">
            <v>13</v>
          </cell>
          <cell r="C10406" t="str">
            <v>R</v>
          </cell>
          <cell r="D10406" t="str">
            <v>PCT</v>
          </cell>
          <cell r="E10406" t="str">
            <v>CARE Status: CARE</v>
          </cell>
          <cell r="F10406">
            <v>89.779300000000006</v>
          </cell>
          <cell r="G10406">
            <v>1.629686</v>
          </cell>
          <cell r="H10406">
            <v>1.596225</v>
          </cell>
          <cell r="I10406">
            <v>-0.1159023</v>
          </cell>
          <cell r="J10406">
            <v>-4.7426299999999998E-2</v>
          </cell>
          <cell r="K10406">
            <v>0</v>
          </cell>
          <cell r="L10406">
            <v>4.7426299999999998E-2</v>
          </cell>
          <cell r="M10406">
            <v>0.1159023</v>
          </cell>
          <cell r="N10406">
            <v>0.1159023</v>
          </cell>
          <cell r="O10406">
            <v>3302</v>
          </cell>
        </row>
        <row r="10407">
          <cell r="A10407" t="str">
            <v>Residential</v>
          </cell>
          <cell r="B10407">
            <v>14</v>
          </cell>
          <cell r="C10407" t="str">
            <v>R</v>
          </cell>
          <cell r="D10407" t="str">
            <v>PCT</v>
          </cell>
          <cell r="E10407" t="str">
            <v>CARE Status: CARE</v>
          </cell>
          <cell r="F10407">
            <v>92.639600000000002</v>
          </cell>
          <cell r="G10407">
            <v>2.0333209999999999</v>
          </cell>
          <cell r="H10407">
            <v>2.0047809999999999</v>
          </cell>
          <cell r="I10407">
            <v>-0.11843480000000001</v>
          </cell>
          <cell r="J10407">
            <v>-4.8462600000000002E-2</v>
          </cell>
          <cell r="K10407">
            <v>0</v>
          </cell>
          <cell r="L10407">
            <v>4.8462600000000002E-2</v>
          </cell>
          <cell r="M10407">
            <v>0.11843480000000001</v>
          </cell>
          <cell r="N10407">
            <v>0.11843480000000001</v>
          </cell>
          <cell r="O10407">
            <v>3302</v>
          </cell>
        </row>
        <row r="10408">
          <cell r="A10408" t="str">
            <v>Residential</v>
          </cell>
          <cell r="B10408">
            <v>15</v>
          </cell>
          <cell r="C10408" t="str">
            <v>R</v>
          </cell>
          <cell r="D10408" t="str">
            <v>PCT</v>
          </cell>
          <cell r="E10408" t="str">
            <v>CARE Status: CARE</v>
          </cell>
          <cell r="F10408">
            <v>95</v>
          </cell>
          <cell r="G10408">
            <v>2.3403269999999998</v>
          </cell>
          <cell r="H10408">
            <v>2.2820450000000001</v>
          </cell>
          <cell r="I10408">
            <v>-0.1183888</v>
          </cell>
          <cell r="J10408">
            <v>-4.8443699999999999E-2</v>
          </cell>
          <cell r="K10408">
            <v>0</v>
          </cell>
          <cell r="L10408">
            <v>4.8443699999999999E-2</v>
          </cell>
          <cell r="M10408">
            <v>0.1183888</v>
          </cell>
          <cell r="N10408">
            <v>0.1183888</v>
          </cell>
          <cell r="O10408">
            <v>3302</v>
          </cell>
        </row>
        <row r="10409">
          <cell r="A10409" t="str">
            <v>Residential</v>
          </cell>
          <cell r="B10409">
            <v>16</v>
          </cell>
          <cell r="C10409" t="str">
            <v>R</v>
          </cell>
          <cell r="D10409" t="str">
            <v>PCT</v>
          </cell>
          <cell r="E10409" t="str">
            <v>CARE Status: CARE</v>
          </cell>
          <cell r="F10409">
            <v>97.081100000000006</v>
          </cell>
          <cell r="G10409">
            <v>2.7829799999999998</v>
          </cell>
          <cell r="H10409">
            <v>2.4388670000000001</v>
          </cell>
          <cell r="I10409">
            <v>-0.11707389999999999</v>
          </cell>
          <cell r="J10409">
            <v>-4.7905700000000002E-2</v>
          </cell>
          <cell r="K10409">
            <v>0</v>
          </cell>
          <cell r="L10409">
            <v>4.7905700000000002E-2</v>
          </cell>
          <cell r="M10409">
            <v>0.11707389999999999</v>
          </cell>
          <cell r="N10409">
            <v>0.11707389999999999</v>
          </cell>
          <cell r="O10409">
            <v>3302</v>
          </cell>
        </row>
        <row r="10410">
          <cell r="A10410" t="str">
            <v>Residential</v>
          </cell>
          <cell r="B10410">
            <v>17</v>
          </cell>
          <cell r="C10410" t="str">
            <v>R</v>
          </cell>
          <cell r="D10410" t="str">
            <v>PCT</v>
          </cell>
          <cell r="E10410" t="str">
            <v>CARE Status: CARE</v>
          </cell>
          <cell r="F10410">
            <v>98.162199999999999</v>
          </cell>
          <cell r="G10410">
            <v>3.1078350000000001</v>
          </cell>
          <cell r="H10410">
            <v>2.4940829999999998</v>
          </cell>
          <cell r="I10410">
            <v>-0.1166889</v>
          </cell>
          <cell r="J10410">
            <v>-4.7748199999999998E-2</v>
          </cell>
          <cell r="K10410">
            <v>0</v>
          </cell>
          <cell r="L10410">
            <v>4.7748199999999998E-2</v>
          </cell>
          <cell r="M10410">
            <v>0.1166889</v>
          </cell>
          <cell r="N10410">
            <v>0.1166889</v>
          </cell>
          <cell r="O10410">
            <v>3302</v>
          </cell>
        </row>
        <row r="10411">
          <cell r="A10411" t="str">
            <v>Residential</v>
          </cell>
          <cell r="B10411">
            <v>18</v>
          </cell>
          <cell r="C10411" t="str">
            <v>R</v>
          </cell>
          <cell r="D10411" t="str">
            <v>PCT</v>
          </cell>
          <cell r="E10411" t="str">
            <v>CARE Status: CARE</v>
          </cell>
          <cell r="F10411">
            <v>98.301900000000003</v>
          </cell>
          <cell r="G10411">
            <v>3.2546240000000002</v>
          </cell>
          <cell r="H10411">
            <v>2.414577</v>
          </cell>
          <cell r="I10411">
            <v>-0.1181012</v>
          </cell>
          <cell r="J10411">
            <v>-4.8326099999999997E-2</v>
          </cell>
          <cell r="K10411">
            <v>0</v>
          </cell>
          <cell r="L10411">
            <v>4.8326099999999997E-2</v>
          </cell>
          <cell r="M10411">
            <v>0.1181012</v>
          </cell>
          <cell r="N10411">
            <v>0.1181012</v>
          </cell>
          <cell r="O10411">
            <v>3302</v>
          </cell>
        </row>
        <row r="10412">
          <cell r="A10412" t="str">
            <v>Residential</v>
          </cell>
          <cell r="B10412">
            <v>19</v>
          </cell>
          <cell r="C10412" t="str">
            <v>R</v>
          </cell>
          <cell r="D10412" t="str">
            <v>PCT</v>
          </cell>
          <cell r="E10412" t="str">
            <v>CARE Status: CARE</v>
          </cell>
          <cell r="F10412">
            <v>95.941500000000005</v>
          </cell>
          <cell r="G10412">
            <v>3.0596540000000001</v>
          </cell>
          <cell r="H10412">
            <v>2.4673479999999999</v>
          </cell>
          <cell r="I10412">
            <v>-0.1178327</v>
          </cell>
          <cell r="J10412">
            <v>-4.8216200000000001E-2</v>
          </cell>
          <cell r="K10412">
            <v>0</v>
          </cell>
          <cell r="L10412">
            <v>4.8216200000000001E-2</v>
          </cell>
          <cell r="M10412">
            <v>0.1178327</v>
          </cell>
          <cell r="N10412">
            <v>0.1178327</v>
          </cell>
          <cell r="O10412">
            <v>3302</v>
          </cell>
        </row>
        <row r="10413">
          <cell r="A10413" t="str">
            <v>Residential</v>
          </cell>
          <cell r="B10413">
            <v>20</v>
          </cell>
          <cell r="C10413" t="str">
            <v>R</v>
          </cell>
          <cell r="D10413" t="str">
            <v>PCT</v>
          </cell>
          <cell r="E10413" t="str">
            <v>CARE Status: CARE</v>
          </cell>
          <cell r="F10413">
            <v>93.662199999999999</v>
          </cell>
          <cell r="G10413">
            <v>2.863461</v>
          </cell>
          <cell r="H10413">
            <v>3.0003389999999999</v>
          </cell>
          <cell r="I10413">
            <v>-0.1210881</v>
          </cell>
          <cell r="J10413">
            <v>-4.9548300000000003E-2</v>
          </cell>
          <cell r="K10413">
            <v>0</v>
          </cell>
          <cell r="L10413">
            <v>4.9548300000000003E-2</v>
          </cell>
          <cell r="M10413">
            <v>0.1210881</v>
          </cell>
          <cell r="N10413">
            <v>0.1210881</v>
          </cell>
          <cell r="O10413">
            <v>3302</v>
          </cell>
        </row>
        <row r="10414">
          <cell r="A10414" t="str">
            <v>Residential</v>
          </cell>
          <cell r="B10414">
            <v>21</v>
          </cell>
          <cell r="C10414" t="str">
            <v>R</v>
          </cell>
          <cell r="D10414" t="str">
            <v>PCT</v>
          </cell>
          <cell r="E10414" t="str">
            <v>CARE Status: CARE</v>
          </cell>
          <cell r="F10414">
            <v>89.941500000000005</v>
          </cell>
          <cell r="G10414">
            <v>2.5536629999999998</v>
          </cell>
          <cell r="H10414">
            <v>2.8059769999999999</v>
          </cell>
          <cell r="I10414">
            <v>-0.1176831</v>
          </cell>
          <cell r="J10414">
            <v>-4.8155000000000003E-2</v>
          </cell>
          <cell r="K10414">
            <v>0</v>
          </cell>
          <cell r="L10414">
            <v>4.8155000000000003E-2</v>
          </cell>
          <cell r="M10414">
            <v>0.1176831</v>
          </cell>
          <cell r="N10414">
            <v>0.1176831</v>
          </cell>
          <cell r="O10414">
            <v>3302</v>
          </cell>
        </row>
        <row r="10415">
          <cell r="A10415" t="str">
            <v>Residential</v>
          </cell>
          <cell r="B10415">
            <v>22</v>
          </cell>
          <cell r="C10415" t="str">
            <v>R</v>
          </cell>
          <cell r="D10415" t="str">
            <v>PCT</v>
          </cell>
          <cell r="E10415" t="str">
            <v>CARE Status: CARE</v>
          </cell>
          <cell r="F10415">
            <v>86.941500000000005</v>
          </cell>
          <cell r="G10415">
            <v>2.2092130000000001</v>
          </cell>
          <cell r="H10415">
            <v>2.303315</v>
          </cell>
          <cell r="I10415">
            <v>-0.1173501</v>
          </cell>
          <cell r="J10415">
            <v>-4.8018699999999997E-2</v>
          </cell>
          <cell r="K10415">
            <v>0</v>
          </cell>
          <cell r="L10415">
            <v>4.8018699999999997E-2</v>
          </cell>
          <cell r="M10415">
            <v>0.1173501</v>
          </cell>
          <cell r="N10415">
            <v>0.1173501</v>
          </cell>
          <cell r="O10415">
            <v>3302</v>
          </cell>
        </row>
        <row r="10416">
          <cell r="A10416" t="str">
            <v>Residential</v>
          </cell>
          <cell r="B10416">
            <v>23</v>
          </cell>
          <cell r="C10416" t="str">
            <v>R</v>
          </cell>
          <cell r="D10416" t="str">
            <v>PCT</v>
          </cell>
          <cell r="E10416" t="str">
            <v>CARE Status: CARE</v>
          </cell>
          <cell r="F10416">
            <v>83.941500000000005</v>
          </cell>
          <cell r="G10416">
            <v>1.8264899999999999</v>
          </cell>
          <cell r="H10416">
            <v>1.74122</v>
          </cell>
          <cell r="I10416">
            <v>-0.116373</v>
          </cell>
          <cell r="J10416">
            <v>-4.7618899999999999E-2</v>
          </cell>
          <cell r="K10416">
            <v>0</v>
          </cell>
          <cell r="L10416">
            <v>4.7618899999999999E-2</v>
          </cell>
          <cell r="M10416">
            <v>0.116373</v>
          </cell>
          <cell r="N10416">
            <v>0.116373</v>
          </cell>
          <cell r="O10416">
            <v>3302</v>
          </cell>
        </row>
        <row r="10417">
          <cell r="A10417" t="str">
            <v>Residential</v>
          </cell>
          <cell r="B10417">
            <v>24</v>
          </cell>
          <cell r="C10417" t="str">
            <v>R</v>
          </cell>
          <cell r="D10417" t="str">
            <v>PCT</v>
          </cell>
          <cell r="E10417" t="str">
            <v>CARE Status: CARE</v>
          </cell>
          <cell r="F10417">
            <v>81.441500000000005</v>
          </cell>
          <cell r="G10417">
            <v>1.4754700000000001</v>
          </cell>
          <cell r="H10417">
            <v>1.3520840000000001</v>
          </cell>
          <cell r="I10417">
            <v>-0.11406860000000001</v>
          </cell>
          <cell r="J10417">
            <v>-4.6676000000000002E-2</v>
          </cell>
          <cell r="K10417">
            <v>0</v>
          </cell>
          <cell r="L10417">
            <v>4.6676000000000002E-2</v>
          </cell>
          <cell r="M10417">
            <v>0.11406860000000001</v>
          </cell>
          <cell r="N10417">
            <v>0.11406860000000001</v>
          </cell>
          <cell r="O10417">
            <v>3302</v>
          </cell>
        </row>
        <row r="10418">
          <cell r="A10418" t="str">
            <v>Residential</v>
          </cell>
          <cell r="B10418">
            <v>1</v>
          </cell>
          <cell r="C10418" t="str">
            <v>R</v>
          </cell>
          <cell r="D10418" t="str">
            <v>PCT</v>
          </cell>
          <cell r="E10418" t="str">
            <v>CARE Status: Non-CARE</v>
          </cell>
          <cell r="F10418">
            <v>76.659400000000005</v>
          </cell>
          <cell r="G10418">
            <v>0.9115548</v>
          </cell>
          <cell r="H10418">
            <v>0.93594569999999999</v>
          </cell>
          <cell r="I10418">
            <v>-9.7430100000000006E-2</v>
          </cell>
          <cell r="J10418">
            <v>-3.9867600000000003E-2</v>
          </cell>
          <cell r="K10418">
            <v>0</v>
          </cell>
          <cell r="L10418">
            <v>3.9867600000000003E-2</v>
          </cell>
          <cell r="M10418">
            <v>9.7430100000000006E-2</v>
          </cell>
          <cell r="N10418">
            <v>9.7430100000000006E-2</v>
          </cell>
          <cell r="O10418">
            <v>4899</v>
          </cell>
        </row>
        <row r="10419">
          <cell r="A10419" t="str">
            <v>Residential</v>
          </cell>
          <cell r="B10419">
            <v>2</v>
          </cell>
          <cell r="C10419" t="str">
            <v>R</v>
          </cell>
          <cell r="D10419" t="str">
            <v>PCT</v>
          </cell>
          <cell r="E10419" t="str">
            <v>CARE Status: Non-CARE</v>
          </cell>
          <cell r="F10419">
            <v>75.975300000000004</v>
          </cell>
          <cell r="G10419">
            <v>0.85126230000000003</v>
          </cell>
          <cell r="H10419">
            <v>0.8330381</v>
          </cell>
          <cell r="I10419">
            <v>-9.6810900000000005E-2</v>
          </cell>
          <cell r="J10419">
            <v>-3.9614200000000002E-2</v>
          </cell>
          <cell r="K10419">
            <v>0</v>
          </cell>
          <cell r="L10419">
            <v>3.9614200000000002E-2</v>
          </cell>
          <cell r="M10419">
            <v>9.6810900000000005E-2</v>
          </cell>
          <cell r="N10419">
            <v>9.6810900000000005E-2</v>
          </cell>
          <cell r="O10419">
            <v>4899</v>
          </cell>
        </row>
        <row r="10420">
          <cell r="A10420" t="str">
            <v>Residential</v>
          </cell>
          <cell r="B10420">
            <v>3</v>
          </cell>
          <cell r="C10420" t="str">
            <v>R</v>
          </cell>
          <cell r="D10420" t="str">
            <v>PCT</v>
          </cell>
          <cell r="E10420" t="str">
            <v>CARE Status: Non-CARE</v>
          </cell>
          <cell r="F10420">
            <v>73.371099999999998</v>
          </cell>
          <cell r="G10420">
            <v>0.79642250000000003</v>
          </cell>
          <cell r="H10420">
            <v>0.76645070000000004</v>
          </cell>
          <cell r="I10420">
            <v>-9.6171900000000005E-2</v>
          </cell>
          <cell r="J10420">
            <v>-3.93528E-2</v>
          </cell>
          <cell r="K10420">
            <v>0</v>
          </cell>
          <cell r="L10420">
            <v>3.93528E-2</v>
          </cell>
          <cell r="M10420">
            <v>9.6171900000000005E-2</v>
          </cell>
          <cell r="N10420">
            <v>9.6171900000000005E-2</v>
          </cell>
          <cell r="O10420">
            <v>4899</v>
          </cell>
        </row>
        <row r="10421">
          <cell r="A10421" t="str">
            <v>Residential</v>
          </cell>
          <cell r="B10421">
            <v>4</v>
          </cell>
          <cell r="C10421" t="str">
            <v>R</v>
          </cell>
          <cell r="D10421" t="str">
            <v>PCT</v>
          </cell>
          <cell r="E10421" t="str">
            <v>CARE Status: Non-CARE</v>
          </cell>
          <cell r="F10421">
            <v>72.055199999999999</v>
          </cell>
          <cell r="G10421">
            <v>0.74674680000000004</v>
          </cell>
          <cell r="H10421">
            <v>0.74679430000000002</v>
          </cell>
          <cell r="I10421">
            <v>-9.5938300000000004E-2</v>
          </cell>
          <cell r="J10421">
            <v>-3.9257199999999999E-2</v>
          </cell>
          <cell r="K10421">
            <v>0</v>
          </cell>
          <cell r="L10421">
            <v>3.9257199999999999E-2</v>
          </cell>
          <cell r="M10421">
            <v>9.5938300000000004E-2</v>
          </cell>
          <cell r="N10421">
            <v>9.5938300000000004E-2</v>
          </cell>
          <cell r="O10421">
            <v>4899</v>
          </cell>
        </row>
        <row r="10422">
          <cell r="A10422" t="str">
            <v>Residential</v>
          </cell>
          <cell r="B10422">
            <v>5</v>
          </cell>
          <cell r="C10422" t="str">
            <v>R</v>
          </cell>
          <cell r="D10422" t="str">
            <v>PCT</v>
          </cell>
          <cell r="E10422" t="str">
            <v>CARE Status: Non-CARE</v>
          </cell>
          <cell r="F10422">
            <v>70.380300000000005</v>
          </cell>
          <cell r="G10422">
            <v>0.81106789999999995</v>
          </cell>
          <cell r="H10422">
            <v>0.8352484</v>
          </cell>
          <cell r="I10422">
            <v>-9.5807600000000007E-2</v>
          </cell>
          <cell r="J10422">
            <v>-3.9203700000000001E-2</v>
          </cell>
          <cell r="K10422">
            <v>0</v>
          </cell>
          <cell r="L10422">
            <v>3.9203700000000001E-2</v>
          </cell>
          <cell r="M10422">
            <v>9.5807600000000007E-2</v>
          </cell>
          <cell r="N10422">
            <v>9.5807600000000007E-2</v>
          </cell>
          <cell r="O10422">
            <v>4899</v>
          </cell>
        </row>
        <row r="10423">
          <cell r="A10423" t="str">
            <v>Residential</v>
          </cell>
          <cell r="B10423">
            <v>6</v>
          </cell>
          <cell r="C10423" t="str">
            <v>R</v>
          </cell>
          <cell r="D10423" t="str">
            <v>PCT</v>
          </cell>
          <cell r="E10423" t="str">
            <v>CARE Status: Non-CARE</v>
          </cell>
          <cell r="F10423">
            <v>69.297499999999999</v>
          </cell>
          <cell r="G10423">
            <v>0.86294550000000003</v>
          </cell>
          <cell r="H10423">
            <v>0.89098929999999998</v>
          </cell>
          <cell r="I10423">
            <v>-9.5721899999999999E-2</v>
          </cell>
          <cell r="J10423">
            <v>-3.9168599999999998E-2</v>
          </cell>
          <cell r="K10423">
            <v>0</v>
          </cell>
          <cell r="L10423">
            <v>3.9168599999999998E-2</v>
          </cell>
          <cell r="M10423">
            <v>9.5721899999999999E-2</v>
          </cell>
          <cell r="N10423">
            <v>9.5721899999999999E-2</v>
          </cell>
          <cell r="O10423">
            <v>4899</v>
          </cell>
        </row>
        <row r="10424">
          <cell r="A10424" t="str">
            <v>Residential</v>
          </cell>
          <cell r="B10424">
            <v>7</v>
          </cell>
          <cell r="C10424" t="str">
            <v>R</v>
          </cell>
          <cell r="D10424" t="str">
            <v>PCT</v>
          </cell>
          <cell r="E10424" t="str">
            <v>CARE Status: Non-CARE</v>
          </cell>
          <cell r="F10424">
            <v>68.361900000000006</v>
          </cell>
          <cell r="G10424">
            <v>1.030524</v>
          </cell>
          <cell r="H10424">
            <v>1.030481</v>
          </cell>
          <cell r="I10424">
            <v>-9.6134399999999995E-2</v>
          </cell>
          <cell r="J10424">
            <v>-3.9337400000000002E-2</v>
          </cell>
          <cell r="K10424">
            <v>0</v>
          </cell>
          <cell r="L10424">
            <v>3.9337400000000002E-2</v>
          </cell>
          <cell r="M10424">
            <v>9.6134399999999995E-2</v>
          </cell>
          <cell r="N10424">
            <v>9.6134399999999995E-2</v>
          </cell>
          <cell r="O10424">
            <v>4899</v>
          </cell>
        </row>
        <row r="10425">
          <cell r="A10425" t="str">
            <v>Residential</v>
          </cell>
          <cell r="B10425">
            <v>8</v>
          </cell>
          <cell r="C10425" t="str">
            <v>R</v>
          </cell>
          <cell r="D10425" t="str">
            <v>PCT</v>
          </cell>
          <cell r="E10425" t="str">
            <v>CARE Status: Non-CARE</v>
          </cell>
          <cell r="F10425">
            <v>69.101100000000002</v>
          </cell>
          <cell r="G10425">
            <v>1.0237780000000001</v>
          </cell>
          <cell r="H10425">
            <v>0.96990730000000003</v>
          </cell>
          <cell r="I10425">
            <v>-9.6341599999999999E-2</v>
          </cell>
          <cell r="J10425">
            <v>-3.9422199999999998E-2</v>
          </cell>
          <cell r="K10425">
            <v>0</v>
          </cell>
          <cell r="L10425">
            <v>3.9422199999999998E-2</v>
          </cell>
          <cell r="M10425">
            <v>9.6341599999999999E-2</v>
          </cell>
          <cell r="N10425">
            <v>9.6341599999999999E-2</v>
          </cell>
          <cell r="O10425">
            <v>4899</v>
          </cell>
        </row>
        <row r="10426">
          <cell r="A10426" t="str">
            <v>Residential</v>
          </cell>
          <cell r="B10426">
            <v>9</v>
          </cell>
          <cell r="C10426" t="str">
            <v>R</v>
          </cell>
          <cell r="D10426" t="str">
            <v>PCT</v>
          </cell>
          <cell r="E10426" t="str">
            <v>CARE Status: Non-CARE</v>
          </cell>
          <cell r="F10426">
            <v>72.0428</v>
          </cell>
          <cell r="G10426">
            <v>0.99297360000000001</v>
          </cell>
          <cell r="H10426">
            <v>1.013544</v>
          </cell>
          <cell r="I10426">
            <v>-9.6962999999999994E-2</v>
          </cell>
          <cell r="J10426">
            <v>-3.9676500000000003E-2</v>
          </cell>
          <cell r="K10426">
            <v>0</v>
          </cell>
          <cell r="L10426">
            <v>3.9676500000000003E-2</v>
          </cell>
          <cell r="M10426">
            <v>9.6962999999999994E-2</v>
          </cell>
          <cell r="N10426">
            <v>9.6962999999999994E-2</v>
          </cell>
          <cell r="O10426">
            <v>4899</v>
          </cell>
        </row>
        <row r="10427">
          <cell r="A10427" t="str">
            <v>Residential</v>
          </cell>
          <cell r="B10427">
            <v>10</v>
          </cell>
          <cell r="C10427" t="str">
            <v>R</v>
          </cell>
          <cell r="D10427" t="str">
            <v>PCT</v>
          </cell>
          <cell r="E10427" t="str">
            <v>CARE Status: Non-CARE</v>
          </cell>
          <cell r="F10427">
            <v>76.644099999999995</v>
          </cell>
          <cell r="G10427">
            <v>1.003806</v>
          </cell>
          <cell r="H10427">
            <v>0.98903209999999997</v>
          </cell>
          <cell r="I10427">
            <v>-9.7762199999999994E-2</v>
          </cell>
          <cell r="J10427">
            <v>-4.0003499999999997E-2</v>
          </cell>
          <cell r="K10427">
            <v>0</v>
          </cell>
          <cell r="L10427">
            <v>4.0003499999999997E-2</v>
          </cell>
          <cell r="M10427">
            <v>9.7762199999999994E-2</v>
          </cell>
          <cell r="N10427">
            <v>9.7762199999999994E-2</v>
          </cell>
          <cell r="O10427">
            <v>4899</v>
          </cell>
        </row>
        <row r="10428">
          <cell r="A10428" t="str">
            <v>Residential</v>
          </cell>
          <cell r="B10428">
            <v>11</v>
          </cell>
          <cell r="C10428" t="str">
            <v>R</v>
          </cell>
          <cell r="D10428" t="str">
            <v>PCT</v>
          </cell>
          <cell r="E10428" t="str">
            <v>CARE Status: Non-CARE</v>
          </cell>
          <cell r="F10428">
            <v>81.840299999999999</v>
          </cell>
          <cell r="G10428">
            <v>1.014931</v>
          </cell>
          <cell r="H10428">
            <v>1.0455920000000001</v>
          </cell>
          <cell r="I10428">
            <v>-9.75018E-2</v>
          </cell>
          <cell r="J10428">
            <v>-3.9896899999999999E-2</v>
          </cell>
          <cell r="K10428">
            <v>0</v>
          </cell>
          <cell r="L10428">
            <v>3.9896899999999999E-2</v>
          </cell>
          <cell r="M10428">
            <v>9.75018E-2</v>
          </cell>
          <cell r="N10428">
            <v>9.75018E-2</v>
          </cell>
          <cell r="O10428">
            <v>4899</v>
          </cell>
        </row>
        <row r="10429">
          <cell r="A10429" t="str">
            <v>Residential</v>
          </cell>
          <cell r="B10429">
            <v>12</v>
          </cell>
          <cell r="C10429" t="str">
            <v>R</v>
          </cell>
          <cell r="D10429" t="str">
            <v>PCT</v>
          </cell>
          <cell r="E10429" t="str">
            <v>CARE Status: Non-CARE</v>
          </cell>
          <cell r="F10429">
            <v>86.165499999999994</v>
          </cell>
          <cell r="G10429">
            <v>1.112795</v>
          </cell>
          <cell r="H10429">
            <v>1.0952059999999999</v>
          </cell>
          <cell r="I10429">
            <v>-9.8532300000000003E-2</v>
          </cell>
          <cell r="J10429">
            <v>-4.0318600000000003E-2</v>
          </cell>
          <cell r="K10429">
            <v>0</v>
          </cell>
          <cell r="L10429">
            <v>4.0318600000000003E-2</v>
          </cell>
          <cell r="M10429">
            <v>9.8532300000000003E-2</v>
          </cell>
          <cell r="N10429">
            <v>9.8532300000000003E-2</v>
          </cell>
          <cell r="O10429">
            <v>4899</v>
          </cell>
        </row>
        <row r="10430">
          <cell r="A10430" t="str">
            <v>Residential</v>
          </cell>
          <cell r="B10430">
            <v>13</v>
          </cell>
          <cell r="C10430" t="str">
            <v>R</v>
          </cell>
          <cell r="D10430" t="str">
            <v>PCT</v>
          </cell>
          <cell r="E10430" t="str">
            <v>CARE Status: Non-CARE</v>
          </cell>
          <cell r="F10430">
            <v>89.582700000000003</v>
          </cell>
          <cell r="G10430">
            <v>1.2858080000000001</v>
          </cell>
          <cell r="H10430">
            <v>1.316057</v>
          </cell>
          <cell r="I10430">
            <v>-9.8771499999999998E-2</v>
          </cell>
          <cell r="J10430">
            <v>-4.0416500000000001E-2</v>
          </cell>
          <cell r="K10430">
            <v>0</v>
          </cell>
          <cell r="L10430">
            <v>4.0416500000000001E-2</v>
          </cell>
          <cell r="M10430">
            <v>9.8771499999999998E-2</v>
          </cell>
          <cell r="N10430">
            <v>9.8771499999999998E-2</v>
          </cell>
          <cell r="O10430">
            <v>4899</v>
          </cell>
        </row>
        <row r="10431">
          <cell r="A10431" t="str">
            <v>Residential</v>
          </cell>
          <cell r="B10431">
            <v>14</v>
          </cell>
          <cell r="C10431" t="str">
            <v>R</v>
          </cell>
          <cell r="D10431" t="str">
            <v>PCT</v>
          </cell>
          <cell r="E10431" t="str">
            <v>CARE Status: Non-CARE</v>
          </cell>
          <cell r="F10431">
            <v>92.536699999999996</v>
          </cell>
          <cell r="G10431">
            <v>1.529536</v>
          </cell>
          <cell r="H10431">
            <v>1.554251</v>
          </cell>
          <cell r="I10431">
            <v>-0.10308009999999999</v>
          </cell>
          <cell r="J10431">
            <v>-4.2179599999999998E-2</v>
          </cell>
          <cell r="K10431">
            <v>0</v>
          </cell>
          <cell r="L10431">
            <v>4.2179599999999998E-2</v>
          </cell>
          <cell r="M10431">
            <v>0.10308009999999999</v>
          </cell>
          <cell r="N10431">
            <v>0.10308009999999999</v>
          </cell>
          <cell r="O10431">
            <v>4899</v>
          </cell>
        </row>
        <row r="10432">
          <cell r="A10432" t="str">
            <v>Residential</v>
          </cell>
          <cell r="B10432">
            <v>15</v>
          </cell>
          <cell r="C10432" t="str">
            <v>R</v>
          </cell>
          <cell r="D10432" t="str">
            <v>PCT</v>
          </cell>
          <cell r="E10432" t="str">
            <v>CARE Status: Non-CARE</v>
          </cell>
          <cell r="F10432">
            <v>94.9816</v>
          </cell>
          <cell r="G10432">
            <v>1.819196</v>
          </cell>
          <cell r="H10432">
            <v>1.7511589999999999</v>
          </cell>
          <cell r="I10432">
            <v>-0.1013404</v>
          </cell>
          <cell r="J10432">
            <v>-4.1467700000000003E-2</v>
          </cell>
          <cell r="K10432">
            <v>0</v>
          </cell>
          <cell r="L10432">
            <v>4.1467700000000003E-2</v>
          </cell>
          <cell r="M10432">
            <v>0.1013404</v>
          </cell>
          <cell r="N10432">
            <v>0.1013404</v>
          </cell>
          <cell r="O10432">
            <v>4899</v>
          </cell>
        </row>
        <row r="10433">
          <cell r="A10433" t="str">
            <v>Residential</v>
          </cell>
          <cell r="B10433">
            <v>16</v>
          </cell>
          <cell r="C10433" t="str">
            <v>R</v>
          </cell>
          <cell r="D10433" t="str">
            <v>PCT</v>
          </cell>
          <cell r="E10433" t="str">
            <v>CARE Status: Non-CARE</v>
          </cell>
          <cell r="F10433">
            <v>97.214699999999993</v>
          </cell>
          <cell r="G10433">
            <v>2.2173720000000001</v>
          </cell>
          <cell r="H10433">
            <v>1.8352390000000001</v>
          </cell>
          <cell r="I10433">
            <v>-0.1017769</v>
          </cell>
          <cell r="J10433">
            <v>-4.1646299999999997E-2</v>
          </cell>
          <cell r="K10433">
            <v>0</v>
          </cell>
          <cell r="L10433">
            <v>4.1646299999999997E-2</v>
          </cell>
          <cell r="M10433">
            <v>0.1017769</v>
          </cell>
          <cell r="N10433">
            <v>0.1017769</v>
          </cell>
          <cell r="O10433">
            <v>4899</v>
          </cell>
        </row>
        <row r="10434">
          <cell r="A10434" t="str">
            <v>Residential</v>
          </cell>
          <cell r="B10434">
            <v>17</v>
          </cell>
          <cell r="C10434" t="str">
            <v>R</v>
          </cell>
          <cell r="D10434" t="str">
            <v>PCT</v>
          </cell>
          <cell r="E10434" t="str">
            <v>CARE Status: Non-CARE</v>
          </cell>
          <cell r="F10434">
            <v>98.447800000000001</v>
          </cell>
          <cell r="G10434">
            <v>2.6215060000000001</v>
          </cell>
          <cell r="H10434">
            <v>2.0924230000000001</v>
          </cell>
          <cell r="I10434">
            <v>-0.1038675</v>
          </cell>
          <cell r="J10434">
            <v>-4.2501799999999999E-2</v>
          </cell>
          <cell r="K10434">
            <v>0</v>
          </cell>
          <cell r="L10434">
            <v>4.2501799999999999E-2</v>
          </cell>
          <cell r="M10434">
            <v>0.1038675</v>
          </cell>
          <cell r="N10434">
            <v>0.1038675</v>
          </cell>
          <cell r="O10434">
            <v>4899</v>
          </cell>
        </row>
        <row r="10435">
          <cell r="A10435" t="str">
            <v>Residential</v>
          </cell>
          <cell r="B10435">
            <v>18</v>
          </cell>
          <cell r="C10435" t="str">
            <v>R</v>
          </cell>
          <cell r="D10435" t="str">
            <v>PCT</v>
          </cell>
          <cell r="E10435" t="str">
            <v>CARE Status: Non-CARE</v>
          </cell>
          <cell r="F10435">
            <v>98.5214</v>
          </cell>
          <cell r="G10435">
            <v>2.890577</v>
          </cell>
          <cell r="H10435">
            <v>2.2648259999999998</v>
          </cell>
          <cell r="I10435">
            <v>-0.1078209</v>
          </cell>
          <cell r="J10435">
            <v>-4.4119400000000003E-2</v>
          </cell>
          <cell r="K10435">
            <v>0</v>
          </cell>
          <cell r="L10435">
            <v>4.4119400000000003E-2</v>
          </cell>
          <cell r="M10435">
            <v>0.1078209</v>
          </cell>
          <cell r="N10435">
            <v>0.1078209</v>
          </cell>
          <cell r="O10435">
            <v>4899</v>
          </cell>
        </row>
        <row r="10436">
          <cell r="A10436" t="str">
            <v>Residential</v>
          </cell>
          <cell r="B10436">
            <v>19</v>
          </cell>
          <cell r="C10436" t="str">
            <v>R</v>
          </cell>
          <cell r="D10436" t="str">
            <v>PCT</v>
          </cell>
          <cell r="E10436" t="str">
            <v>CARE Status: Non-CARE</v>
          </cell>
          <cell r="F10436">
            <v>96.131900000000002</v>
          </cell>
          <cell r="G10436">
            <v>2.9086400000000001</v>
          </cell>
          <cell r="H10436">
            <v>2.5582609999999999</v>
          </cell>
          <cell r="I10436">
            <v>-0.10555589999999999</v>
          </cell>
          <cell r="J10436">
            <v>-4.3192599999999998E-2</v>
          </cell>
          <cell r="K10436">
            <v>0</v>
          </cell>
          <cell r="L10436">
            <v>4.3192599999999998E-2</v>
          </cell>
          <cell r="M10436">
            <v>0.10555589999999999</v>
          </cell>
          <cell r="N10436">
            <v>0.10555589999999999</v>
          </cell>
          <cell r="O10436">
            <v>4899</v>
          </cell>
        </row>
        <row r="10437">
          <cell r="A10437" t="str">
            <v>Residential</v>
          </cell>
          <cell r="B10437">
            <v>20</v>
          </cell>
          <cell r="C10437" t="str">
            <v>R</v>
          </cell>
          <cell r="D10437" t="str">
            <v>PCT</v>
          </cell>
          <cell r="E10437" t="str">
            <v>CARE Status: Non-CARE</v>
          </cell>
          <cell r="F10437">
            <v>93.966300000000004</v>
          </cell>
          <cell r="G10437">
            <v>2.7858239999999999</v>
          </cell>
          <cell r="H10437">
            <v>3.3864040000000002</v>
          </cell>
          <cell r="I10437">
            <v>-0.1086435</v>
          </cell>
          <cell r="J10437">
            <v>-4.4456099999999998E-2</v>
          </cell>
          <cell r="K10437">
            <v>0</v>
          </cell>
          <cell r="L10437">
            <v>4.4456099999999998E-2</v>
          </cell>
          <cell r="M10437">
            <v>0.1086435</v>
          </cell>
          <cell r="N10437">
            <v>0.1086435</v>
          </cell>
          <cell r="O10437">
            <v>4899</v>
          </cell>
        </row>
        <row r="10438">
          <cell r="A10438" t="str">
            <v>Residential</v>
          </cell>
          <cell r="B10438">
            <v>21</v>
          </cell>
          <cell r="C10438" t="str">
            <v>R</v>
          </cell>
          <cell r="D10438" t="str">
            <v>PCT</v>
          </cell>
          <cell r="E10438" t="str">
            <v>CARE Status: Non-CARE</v>
          </cell>
          <cell r="F10438">
            <v>90.122699999999995</v>
          </cell>
          <cell r="G10438">
            <v>2.4490810000000001</v>
          </cell>
          <cell r="H10438">
            <v>3.018151</v>
          </cell>
          <cell r="I10438">
            <v>-0.1045285</v>
          </cell>
          <cell r="J10438">
            <v>-4.2772200000000003E-2</v>
          </cell>
          <cell r="K10438">
            <v>0</v>
          </cell>
          <cell r="L10438">
            <v>4.2772200000000003E-2</v>
          </cell>
          <cell r="M10438">
            <v>0.1045285</v>
          </cell>
          <cell r="N10438">
            <v>0.1045285</v>
          </cell>
          <cell r="O10438">
            <v>4899</v>
          </cell>
        </row>
        <row r="10439">
          <cell r="A10439" t="str">
            <v>Residential</v>
          </cell>
          <cell r="B10439">
            <v>22</v>
          </cell>
          <cell r="C10439" t="str">
            <v>R</v>
          </cell>
          <cell r="D10439" t="str">
            <v>PCT</v>
          </cell>
          <cell r="E10439" t="str">
            <v>CARE Status: Non-CARE</v>
          </cell>
          <cell r="F10439">
            <v>87.122699999999995</v>
          </cell>
          <cell r="G10439">
            <v>2.0838510000000001</v>
          </cell>
          <cell r="H10439">
            <v>2.5379070000000001</v>
          </cell>
          <cell r="I10439">
            <v>-0.1054098</v>
          </cell>
          <cell r="J10439">
            <v>-4.3132799999999999E-2</v>
          </cell>
          <cell r="K10439">
            <v>0</v>
          </cell>
          <cell r="L10439">
            <v>4.3132799999999999E-2</v>
          </cell>
          <cell r="M10439">
            <v>0.1054098</v>
          </cell>
          <cell r="N10439">
            <v>0.1054098</v>
          </cell>
          <cell r="O10439">
            <v>4899</v>
          </cell>
        </row>
        <row r="10440">
          <cell r="A10440" t="str">
            <v>Residential</v>
          </cell>
          <cell r="B10440">
            <v>23</v>
          </cell>
          <cell r="C10440" t="str">
            <v>R</v>
          </cell>
          <cell r="D10440" t="str">
            <v>PCT</v>
          </cell>
          <cell r="E10440" t="str">
            <v>CARE Status: Non-CARE</v>
          </cell>
          <cell r="F10440">
            <v>84.104200000000006</v>
          </cell>
          <cell r="G10440">
            <v>1.591153</v>
          </cell>
          <cell r="H10440">
            <v>1.8957090000000001</v>
          </cell>
          <cell r="I10440">
            <v>-0.1019756</v>
          </cell>
          <cell r="J10440">
            <v>-4.1727599999999997E-2</v>
          </cell>
          <cell r="K10440">
            <v>0</v>
          </cell>
          <cell r="L10440">
            <v>4.1727599999999997E-2</v>
          </cell>
          <cell r="M10440">
            <v>0.1019756</v>
          </cell>
          <cell r="N10440">
            <v>0.1019756</v>
          </cell>
          <cell r="O10440">
            <v>4899</v>
          </cell>
        </row>
        <row r="10441">
          <cell r="A10441" t="str">
            <v>Residential</v>
          </cell>
          <cell r="B10441">
            <v>24</v>
          </cell>
          <cell r="C10441" t="str">
            <v>R</v>
          </cell>
          <cell r="D10441" t="str">
            <v>PCT</v>
          </cell>
          <cell r="E10441" t="str">
            <v>CARE Status: Non-CARE</v>
          </cell>
          <cell r="F10441">
            <v>81.613500000000002</v>
          </cell>
          <cell r="G10441">
            <v>1.1914659999999999</v>
          </cell>
          <cell r="H10441">
            <v>1.3925110000000001</v>
          </cell>
          <cell r="I10441">
            <v>-9.9535200000000004E-2</v>
          </cell>
          <cell r="J10441">
            <v>-4.0729000000000001E-2</v>
          </cell>
          <cell r="K10441">
            <v>0</v>
          </cell>
          <cell r="L10441">
            <v>4.0729000000000001E-2</v>
          </cell>
          <cell r="M10441">
            <v>9.9535200000000004E-2</v>
          </cell>
          <cell r="N10441">
            <v>9.9535200000000004E-2</v>
          </cell>
          <cell r="O10441">
            <v>4899</v>
          </cell>
        </row>
        <row r="10442">
          <cell r="A10442" t="str">
            <v>Residential</v>
          </cell>
          <cell r="B10442">
            <v>1</v>
          </cell>
          <cell r="C10442" t="str">
            <v>R</v>
          </cell>
          <cell r="D10442" t="str">
            <v>PCT</v>
          </cell>
          <cell r="E10442" t="str">
            <v>Enrollment Date Quintile: 2nd Earliest</v>
          </cell>
          <cell r="F10442">
            <v>76.687299999999993</v>
          </cell>
          <cell r="G10442">
            <v>1.5238229999999999</v>
          </cell>
          <cell r="H10442">
            <v>1.418201</v>
          </cell>
          <cell r="I10442">
            <v>-0.53395700000000001</v>
          </cell>
          <cell r="J10442">
            <v>-0.21849089999999999</v>
          </cell>
          <cell r="K10442">
            <v>0</v>
          </cell>
          <cell r="L10442">
            <v>0.21849089999999999</v>
          </cell>
          <cell r="M10442">
            <v>0.53395700000000001</v>
          </cell>
          <cell r="N10442">
            <v>0.53395700000000001</v>
          </cell>
          <cell r="O10442">
            <v>95</v>
          </cell>
        </row>
        <row r="10443">
          <cell r="A10443" t="str">
            <v>Residential</v>
          </cell>
          <cell r="B10443">
            <v>2</v>
          </cell>
          <cell r="C10443" t="str">
            <v>R</v>
          </cell>
          <cell r="D10443" t="str">
            <v>PCT</v>
          </cell>
          <cell r="E10443" t="str">
            <v>Enrollment Date Quintile: 2nd Earliest</v>
          </cell>
          <cell r="F10443">
            <v>75.978800000000007</v>
          </cell>
          <cell r="G10443">
            <v>1.3475980000000001</v>
          </cell>
          <cell r="H10443">
            <v>1.276275</v>
          </cell>
          <cell r="I10443">
            <v>-0.52625100000000002</v>
          </cell>
          <cell r="J10443">
            <v>-0.21533759999999999</v>
          </cell>
          <cell r="K10443">
            <v>0</v>
          </cell>
          <cell r="L10443">
            <v>0.21533759999999999</v>
          </cell>
          <cell r="M10443">
            <v>0.52625100000000002</v>
          </cell>
          <cell r="N10443">
            <v>0.52625100000000002</v>
          </cell>
          <cell r="O10443">
            <v>95</v>
          </cell>
        </row>
        <row r="10444">
          <cell r="A10444" t="str">
            <v>Residential</v>
          </cell>
          <cell r="B10444">
            <v>3</v>
          </cell>
          <cell r="C10444" t="str">
            <v>R</v>
          </cell>
          <cell r="D10444" t="str">
            <v>PCT</v>
          </cell>
          <cell r="E10444" t="str">
            <v>Enrollment Date Quintile: 2nd Earliest</v>
          </cell>
          <cell r="F10444">
            <v>73.395799999999994</v>
          </cell>
          <cell r="G10444">
            <v>1.3268470000000001</v>
          </cell>
          <cell r="H10444">
            <v>1.16892</v>
          </cell>
          <cell r="I10444">
            <v>-0.52377779999999996</v>
          </cell>
          <cell r="J10444">
            <v>-0.2143256</v>
          </cell>
          <cell r="K10444">
            <v>0</v>
          </cell>
          <cell r="L10444">
            <v>0.2143256</v>
          </cell>
          <cell r="M10444">
            <v>0.52377779999999996</v>
          </cell>
          <cell r="N10444">
            <v>0.52377779999999996</v>
          </cell>
          <cell r="O10444">
            <v>95</v>
          </cell>
        </row>
        <row r="10445">
          <cell r="A10445" t="str">
            <v>Residential</v>
          </cell>
          <cell r="B10445">
            <v>4</v>
          </cell>
          <cell r="C10445" t="str">
            <v>R</v>
          </cell>
          <cell r="D10445" t="str">
            <v>PCT</v>
          </cell>
          <cell r="E10445" t="str">
            <v>Enrollment Date Quintile: 2nd Earliest</v>
          </cell>
          <cell r="F10445">
            <v>72.104200000000006</v>
          </cell>
          <cell r="G10445">
            <v>1.293779</v>
          </cell>
          <cell r="H10445">
            <v>1.0538799999999999</v>
          </cell>
          <cell r="I10445">
            <v>-0.52067059999999998</v>
          </cell>
          <cell r="J10445">
            <v>-0.2130542</v>
          </cell>
          <cell r="K10445">
            <v>0</v>
          </cell>
          <cell r="L10445">
            <v>0.2130542</v>
          </cell>
          <cell r="M10445">
            <v>0.52067059999999998</v>
          </cell>
          <cell r="N10445">
            <v>0.52067059999999998</v>
          </cell>
          <cell r="O10445">
            <v>95</v>
          </cell>
        </row>
        <row r="10446">
          <cell r="A10446" t="str">
            <v>Residential</v>
          </cell>
          <cell r="B10446">
            <v>5</v>
          </cell>
          <cell r="C10446" t="str">
            <v>R</v>
          </cell>
          <cell r="D10446" t="str">
            <v>PCT</v>
          </cell>
          <cell r="E10446" t="str">
            <v>Enrollment Date Quintile: 2nd Earliest</v>
          </cell>
          <cell r="F10446">
            <v>70.395799999999994</v>
          </cell>
          <cell r="G10446">
            <v>1.2923420000000001</v>
          </cell>
          <cell r="H10446">
            <v>1.286402</v>
          </cell>
          <cell r="I10446">
            <v>-0.52079730000000002</v>
          </cell>
          <cell r="J10446">
            <v>-0.21310599999999999</v>
          </cell>
          <cell r="K10446">
            <v>0</v>
          </cell>
          <cell r="L10446">
            <v>0.21310599999999999</v>
          </cell>
          <cell r="M10446">
            <v>0.52079730000000002</v>
          </cell>
          <cell r="N10446">
            <v>0.52079730000000002</v>
          </cell>
          <cell r="O10446">
            <v>95</v>
          </cell>
        </row>
        <row r="10447">
          <cell r="A10447" t="str">
            <v>Residential</v>
          </cell>
          <cell r="B10447">
            <v>6</v>
          </cell>
          <cell r="C10447" t="str">
            <v>R</v>
          </cell>
          <cell r="D10447" t="str">
            <v>PCT</v>
          </cell>
          <cell r="E10447" t="str">
            <v>Enrollment Date Quintile: 2nd Earliest</v>
          </cell>
          <cell r="F10447">
            <v>69.291499999999999</v>
          </cell>
          <cell r="G10447">
            <v>1.3026580000000001</v>
          </cell>
          <cell r="H10447">
            <v>1.5658529999999999</v>
          </cell>
          <cell r="I10447">
            <v>-0.52041769999999998</v>
          </cell>
          <cell r="J10447">
            <v>-0.21295069999999999</v>
          </cell>
          <cell r="K10447">
            <v>0</v>
          </cell>
          <cell r="L10447">
            <v>0.21295069999999999</v>
          </cell>
          <cell r="M10447">
            <v>0.52041769999999998</v>
          </cell>
          <cell r="N10447">
            <v>0.52041769999999998</v>
          </cell>
          <cell r="O10447">
            <v>95</v>
          </cell>
        </row>
        <row r="10448">
          <cell r="A10448" t="str">
            <v>Residential</v>
          </cell>
          <cell r="B10448">
            <v>7</v>
          </cell>
          <cell r="C10448" t="str">
            <v>R</v>
          </cell>
          <cell r="D10448" t="str">
            <v>PCT</v>
          </cell>
          <cell r="E10448" t="str">
            <v>Enrollment Date Quintile: 2nd Earliest</v>
          </cell>
          <cell r="F10448">
            <v>68.395799999999994</v>
          </cell>
          <cell r="G10448">
            <v>1.1281239999999999</v>
          </cell>
          <cell r="H10448">
            <v>1.207805</v>
          </cell>
          <cell r="I10448">
            <v>-0.51989350000000001</v>
          </cell>
          <cell r="J10448">
            <v>-0.21273619999999999</v>
          </cell>
          <cell r="K10448">
            <v>0</v>
          </cell>
          <cell r="L10448">
            <v>0.21273619999999999</v>
          </cell>
          <cell r="M10448">
            <v>0.51989350000000001</v>
          </cell>
          <cell r="N10448">
            <v>0.51989350000000001</v>
          </cell>
          <cell r="O10448">
            <v>95</v>
          </cell>
        </row>
        <row r="10449">
          <cell r="A10449" t="str">
            <v>Residential</v>
          </cell>
          <cell r="B10449">
            <v>8</v>
          </cell>
          <cell r="C10449" t="str">
            <v>R</v>
          </cell>
          <cell r="D10449" t="str">
            <v>PCT</v>
          </cell>
          <cell r="E10449" t="str">
            <v>Enrollment Date Quintile: 2nd Earliest</v>
          </cell>
          <cell r="F10449">
            <v>69.208500000000001</v>
          </cell>
          <cell r="G10449">
            <v>0.8623208</v>
          </cell>
          <cell r="H10449">
            <v>0.81484570000000001</v>
          </cell>
          <cell r="I10449">
            <v>-0.52094810000000003</v>
          </cell>
          <cell r="J10449">
            <v>-0.21316769999999999</v>
          </cell>
          <cell r="K10449">
            <v>0</v>
          </cell>
          <cell r="L10449">
            <v>0.21316769999999999</v>
          </cell>
          <cell r="M10449">
            <v>0.52094810000000003</v>
          </cell>
          <cell r="N10449">
            <v>0.52094810000000003</v>
          </cell>
          <cell r="O10449">
            <v>95</v>
          </cell>
        </row>
        <row r="10450">
          <cell r="A10450" t="str">
            <v>Residential</v>
          </cell>
          <cell r="B10450">
            <v>9</v>
          </cell>
          <cell r="C10450" t="str">
            <v>R</v>
          </cell>
          <cell r="D10450" t="str">
            <v>PCT</v>
          </cell>
          <cell r="E10450" t="str">
            <v>Enrollment Date Quintile: 2nd Earliest</v>
          </cell>
          <cell r="F10450">
            <v>72.229699999999994</v>
          </cell>
          <cell r="G10450">
            <v>0.70339220000000002</v>
          </cell>
          <cell r="H10450">
            <v>0.64216390000000001</v>
          </cell>
          <cell r="I10450">
            <v>-0.52074969999999998</v>
          </cell>
          <cell r="J10450">
            <v>-0.21308659999999999</v>
          </cell>
          <cell r="K10450">
            <v>0</v>
          </cell>
          <cell r="L10450">
            <v>0.21308659999999999</v>
          </cell>
          <cell r="M10450">
            <v>0.52074969999999998</v>
          </cell>
          <cell r="N10450">
            <v>0.52074969999999998</v>
          </cell>
          <cell r="O10450">
            <v>95</v>
          </cell>
        </row>
        <row r="10451">
          <cell r="A10451" t="str">
            <v>Residential</v>
          </cell>
          <cell r="B10451">
            <v>10</v>
          </cell>
          <cell r="C10451" t="str">
            <v>R</v>
          </cell>
          <cell r="D10451" t="str">
            <v>PCT</v>
          </cell>
          <cell r="E10451" t="str">
            <v>Enrollment Date Quintile: 2nd Earliest</v>
          </cell>
          <cell r="F10451">
            <v>76.8339</v>
          </cell>
          <cell r="G10451">
            <v>0.64569750000000004</v>
          </cell>
          <cell r="H10451">
            <v>0.7023028</v>
          </cell>
          <cell r="I10451">
            <v>-0.52248720000000004</v>
          </cell>
          <cell r="J10451">
            <v>-0.2137975</v>
          </cell>
          <cell r="K10451">
            <v>0</v>
          </cell>
          <cell r="L10451">
            <v>0.2137975</v>
          </cell>
          <cell r="M10451">
            <v>0.52248720000000004</v>
          </cell>
          <cell r="N10451">
            <v>0.52248720000000004</v>
          </cell>
          <cell r="O10451">
            <v>95</v>
          </cell>
        </row>
        <row r="10452">
          <cell r="A10452" t="str">
            <v>Residential</v>
          </cell>
          <cell r="B10452">
            <v>11</v>
          </cell>
          <cell r="C10452" t="str">
            <v>R</v>
          </cell>
          <cell r="D10452" t="str">
            <v>PCT</v>
          </cell>
          <cell r="E10452" t="str">
            <v>Enrollment Date Quintile: 2nd Earliest</v>
          </cell>
          <cell r="F10452">
            <v>82.021199999999993</v>
          </cell>
          <cell r="G10452">
            <v>0.66315329999999995</v>
          </cell>
          <cell r="H10452">
            <v>1.1168940000000001</v>
          </cell>
          <cell r="I10452">
            <v>-0.52619210000000005</v>
          </cell>
          <cell r="J10452">
            <v>-0.21531349999999999</v>
          </cell>
          <cell r="K10452">
            <v>0</v>
          </cell>
          <cell r="L10452">
            <v>0.21531349999999999</v>
          </cell>
          <cell r="M10452">
            <v>0.52619210000000005</v>
          </cell>
          <cell r="N10452">
            <v>0.52619210000000005</v>
          </cell>
          <cell r="O10452">
            <v>95</v>
          </cell>
        </row>
        <row r="10453">
          <cell r="A10453" t="str">
            <v>Residential</v>
          </cell>
          <cell r="B10453">
            <v>12</v>
          </cell>
          <cell r="C10453" t="str">
            <v>R</v>
          </cell>
          <cell r="D10453" t="str">
            <v>PCT</v>
          </cell>
          <cell r="E10453" t="str">
            <v>Enrollment Date Quintile: 2nd Earliest</v>
          </cell>
          <cell r="F10453">
            <v>86.312700000000007</v>
          </cell>
          <cell r="G10453">
            <v>0.91029199999999999</v>
          </cell>
          <cell r="H10453">
            <v>1.1335059999999999</v>
          </cell>
          <cell r="I10453">
            <v>-0.53531720000000005</v>
          </cell>
          <cell r="J10453">
            <v>-0.21904750000000001</v>
          </cell>
          <cell r="K10453">
            <v>0</v>
          </cell>
          <cell r="L10453">
            <v>0.21904750000000001</v>
          </cell>
          <cell r="M10453">
            <v>0.53531720000000005</v>
          </cell>
          <cell r="N10453">
            <v>0.53531720000000005</v>
          </cell>
          <cell r="O10453">
            <v>95</v>
          </cell>
        </row>
        <row r="10454">
          <cell r="A10454" t="str">
            <v>Residential</v>
          </cell>
          <cell r="B10454">
            <v>13</v>
          </cell>
          <cell r="C10454" t="str">
            <v>R</v>
          </cell>
          <cell r="D10454" t="str">
            <v>PCT</v>
          </cell>
          <cell r="E10454" t="str">
            <v>Enrollment Date Quintile: 2nd Earliest</v>
          </cell>
          <cell r="F10454">
            <v>89.708500000000001</v>
          </cell>
          <cell r="G10454">
            <v>1.4443680000000001</v>
          </cell>
          <cell r="H10454">
            <v>1.6340220000000001</v>
          </cell>
          <cell r="I10454">
            <v>-0.54299160000000002</v>
          </cell>
          <cell r="J10454">
            <v>-0.22218779999999999</v>
          </cell>
          <cell r="K10454">
            <v>0</v>
          </cell>
          <cell r="L10454">
            <v>0.22218779999999999</v>
          </cell>
          <cell r="M10454">
            <v>0.54299160000000002</v>
          </cell>
          <cell r="N10454">
            <v>0.54299160000000002</v>
          </cell>
          <cell r="O10454">
            <v>95</v>
          </cell>
        </row>
        <row r="10455">
          <cell r="A10455" t="str">
            <v>Residential</v>
          </cell>
          <cell r="B10455">
            <v>14</v>
          </cell>
          <cell r="C10455" t="str">
            <v>R</v>
          </cell>
          <cell r="D10455" t="str">
            <v>PCT</v>
          </cell>
          <cell r="E10455" t="str">
            <v>Enrollment Date Quintile: 2nd Earliest</v>
          </cell>
          <cell r="F10455">
            <v>92.604200000000006</v>
          </cell>
          <cell r="G10455">
            <v>1.8431040000000001</v>
          </cell>
          <cell r="H10455">
            <v>1.616072</v>
          </cell>
          <cell r="I10455">
            <v>-0.55102419999999996</v>
          </cell>
          <cell r="J10455">
            <v>-0.2254746</v>
          </cell>
          <cell r="K10455">
            <v>0</v>
          </cell>
          <cell r="L10455">
            <v>0.2254746</v>
          </cell>
          <cell r="M10455">
            <v>0.55102419999999996</v>
          </cell>
          <cell r="N10455">
            <v>0.55102419999999996</v>
          </cell>
          <cell r="O10455">
            <v>95</v>
          </cell>
        </row>
        <row r="10456">
          <cell r="A10456" t="str">
            <v>Residential</v>
          </cell>
          <cell r="B10456">
            <v>15</v>
          </cell>
          <cell r="C10456" t="str">
            <v>R</v>
          </cell>
          <cell r="D10456" t="str">
            <v>PCT</v>
          </cell>
          <cell r="E10456" t="str">
            <v>Enrollment Date Quintile: 2nd Earliest</v>
          </cell>
          <cell r="F10456">
            <v>95</v>
          </cell>
          <cell r="G10456">
            <v>2.2834370000000002</v>
          </cell>
          <cell r="H10456">
            <v>1.6438600000000001</v>
          </cell>
          <cell r="I10456">
            <v>-0.55589900000000003</v>
          </cell>
          <cell r="J10456">
            <v>-0.22746930000000001</v>
          </cell>
          <cell r="K10456">
            <v>0</v>
          </cell>
          <cell r="L10456">
            <v>0.22746930000000001</v>
          </cell>
          <cell r="M10456">
            <v>0.55589900000000003</v>
          </cell>
          <cell r="N10456">
            <v>0.55589900000000003</v>
          </cell>
          <cell r="O10456">
            <v>95</v>
          </cell>
        </row>
        <row r="10457">
          <cell r="A10457" t="str">
            <v>Residential</v>
          </cell>
          <cell r="B10457">
            <v>16</v>
          </cell>
          <cell r="C10457" t="str">
            <v>R</v>
          </cell>
          <cell r="D10457" t="str">
            <v>PCT</v>
          </cell>
          <cell r="E10457" t="str">
            <v>Enrollment Date Quintile: 2nd Earliest</v>
          </cell>
          <cell r="F10457">
            <v>97.187299999999993</v>
          </cell>
          <cell r="G10457">
            <v>2.7288760000000001</v>
          </cell>
          <cell r="H10457">
            <v>2.5121570000000002</v>
          </cell>
          <cell r="I10457">
            <v>-0.55298619999999998</v>
          </cell>
          <cell r="J10457">
            <v>-0.22627749999999999</v>
          </cell>
          <cell r="K10457">
            <v>0</v>
          </cell>
          <cell r="L10457">
            <v>0.22627749999999999</v>
          </cell>
          <cell r="M10457">
            <v>0.55298619999999998</v>
          </cell>
          <cell r="N10457">
            <v>0.55298619999999998</v>
          </cell>
          <cell r="O10457">
            <v>95</v>
          </cell>
        </row>
        <row r="10458">
          <cell r="A10458" t="str">
            <v>Residential</v>
          </cell>
          <cell r="B10458">
            <v>17</v>
          </cell>
          <cell r="C10458" t="str">
            <v>R</v>
          </cell>
          <cell r="D10458" t="str">
            <v>PCT</v>
          </cell>
          <cell r="E10458" t="str">
            <v>Enrollment Date Quintile: 2nd Earliest</v>
          </cell>
          <cell r="F10458">
            <v>98.374499999999998</v>
          </cell>
          <cell r="G10458">
            <v>3.7047110000000001</v>
          </cell>
          <cell r="H10458">
            <v>1.9204570000000001</v>
          </cell>
          <cell r="I10458">
            <v>-0.56575940000000002</v>
          </cell>
          <cell r="J10458">
            <v>-0.23150419999999999</v>
          </cell>
          <cell r="K10458">
            <v>0</v>
          </cell>
          <cell r="L10458">
            <v>0.23150419999999999</v>
          </cell>
          <cell r="M10458">
            <v>0.56575940000000002</v>
          </cell>
          <cell r="N10458">
            <v>0.56575940000000002</v>
          </cell>
          <cell r="O10458">
            <v>95</v>
          </cell>
        </row>
        <row r="10459">
          <cell r="A10459" t="str">
            <v>Residential</v>
          </cell>
          <cell r="B10459">
            <v>18</v>
          </cell>
          <cell r="C10459" t="str">
            <v>R</v>
          </cell>
          <cell r="D10459" t="str">
            <v>PCT</v>
          </cell>
          <cell r="E10459" t="str">
            <v>Enrollment Date Quintile: 2nd Earliest</v>
          </cell>
          <cell r="F10459">
            <v>98.478800000000007</v>
          </cell>
          <cell r="G10459">
            <v>4.100282</v>
          </cell>
          <cell r="H10459">
            <v>1.430839</v>
          </cell>
          <cell r="I10459">
            <v>-0.57374199999999997</v>
          </cell>
          <cell r="J10459">
            <v>-0.2347706</v>
          </cell>
          <cell r="K10459">
            <v>0</v>
          </cell>
          <cell r="L10459">
            <v>0.2347706</v>
          </cell>
          <cell r="M10459">
            <v>0.57374199999999997</v>
          </cell>
          <cell r="N10459">
            <v>0.57374199999999997</v>
          </cell>
          <cell r="O10459">
            <v>95</v>
          </cell>
        </row>
        <row r="10460">
          <cell r="A10460" t="str">
            <v>Residential</v>
          </cell>
          <cell r="B10460">
            <v>19</v>
          </cell>
          <cell r="C10460" t="str">
            <v>R</v>
          </cell>
          <cell r="D10460" t="str">
            <v>PCT</v>
          </cell>
          <cell r="E10460" t="str">
            <v>Enrollment Date Quintile: 2nd Earliest</v>
          </cell>
          <cell r="F10460">
            <v>96.082999999999998</v>
          </cell>
          <cell r="G10460">
            <v>4.12906</v>
          </cell>
          <cell r="H10460">
            <v>2.0344890000000002</v>
          </cell>
          <cell r="I10460">
            <v>-0.57603530000000003</v>
          </cell>
          <cell r="J10460">
            <v>-0.235709</v>
          </cell>
          <cell r="K10460">
            <v>0</v>
          </cell>
          <cell r="L10460">
            <v>0.235709</v>
          </cell>
          <cell r="M10460">
            <v>0.57603530000000003</v>
          </cell>
          <cell r="N10460">
            <v>0.57603530000000003</v>
          </cell>
          <cell r="O10460">
            <v>95</v>
          </cell>
        </row>
        <row r="10461">
          <cell r="A10461" t="str">
            <v>Residential</v>
          </cell>
          <cell r="B10461">
            <v>20</v>
          </cell>
          <cell r="C10461" t="str">
            <v>R</v>
          </cell>
          <cell r="D10461" t="str">
            <v>PCT</v>
          </cell>
          <cell r="E10461" t="str">
            <v>Enrollment Date Quintile: 2nd Earliest</v>
          </cell>
          <cell r="F10461">
            <v>93.874499999999998</v>
          </cell>
          <cell r="G10461">
            <v>3.9106730000000001</v>
          </cell>
          <cell r="H10461">
            <v>2.813984</v>
          </cell>
          <cell r="I10461">
            <v>-0.60660210000000003</v>
          </cell>
          <cell r="J10461">
            <v>-0.24821670000000001</v>
          </cell>
          <cell r="K10461">
            <v>0</v>
          </cell>
          <cell r="L10461">
            <v>0.24821670000000001</v>
          </cell>
          <cell r="M10461">
            <v>0.60660210000000003</v>
          </cell>
          <cell r="N10461">
            <v>0.60660210000000003</v>
          </cell>
          <cell r="O10461">
            <v>95</v>
          </cell>
        </row>
        <row r="10462">
          <cell r="A10462" t="str">
            <v>Residential</v>
          </cell>
          <cell r="B10462">
            <v>21</v>
          </cell>
          <cell r="C10462" t="str">
            <v>R</v>
          </cell>
          <cell r="D10462" t="str">
            <v>PCT</v>
          </cell>
          <cell r="E10462" t="str">
            <v>Enrollment Date Quintile: 2nd Earliest</v>
          </cell>
          <cell r="F10462">
            <v>90.082999999999998</v>
          </cell>
          <cell r="G10462">
            <v>3.1534450000000001</v>
          </cell>
          <cell r="H10462">
            <v>3.855674</v>
          </cell>
          <cell r="I10462">
            <v>-0.57796800000000004</v>
          </cell>
          <cell r="J10462">
            <v>-0.23649980000000001</v>
          </cell>
          <cell r="K10462">
            <v>0</v>
          </cell>
          <cell r="L10462">
            <v>0.23649980000000001</v>
          </cell>
          <cell r="M10462">
            <v>0.57796800000000004</v>
          </cell>
          <cell r="N10462">
            <v>0.57796800000000004</v>
          </cell>
          <cell r="O10462">
            <v>95</v>
          </cell>
        </row>
        <row r="10463">
          <cell r="A10463" t="str">
            <v>Residential</v>
          </cell>
          <cell r="B10463">
            <v>22</v>
          </cell>
          <cell r="C10463" t="str">
            <v>R</v>
          </cell>
          <cell r="D10463" t="str">
            <v>PCT</v>
          </cell>
          <cell r="E10463" t="str">
            <v>Enrollment Date Quintile: 2nd Earliest</v>
          </cell>
          <cell r="F10463">
            <v>87.082999999999998</v>
          </cell>
          <cell r="G10463">
            <v>2.5768589999999998</v>
          </cell>
          <cell r="H10463">
            <v>4.4347320000000003</v>
          </cell>
          <cell r="I10463">
            <v>-0.56657880000000005</v>
          </cell>
          <cell r="J10463">
            <v>-0.2318394</v>
          </cell>
          <cell r="K10463">
            <v>0</v>
          </cell>
          <cell r="L10463">
            <v>0.2318394</v>
          </cell>
          <cell r="M10463">
            <v>0.56657880000000005</v>
          </cell>
          <cell r="N10463">
            <v>0.56657880000000005</v>
          </cell>
          <cell r="O10463">
            <v>95</v>
          </cell>
        </row>
        <row r="10464">
          <cell r="A10464" t="str">
            <v>Residential</v>
          </cell>
          <cell r="B10464">
            <v>23</v>
          </cell>
          <cell r="C10464" t="str">
            <v>R</v>
          </cell>
          <cell r="D10464" t="str">
            <v>PCT</v>
          </cell>
          <cell r="E10464" t="str">
            <v>Enrollment Date Quintile: 2nd Earliest</v>
          </cell>
          <cell r="F10464">
            <v>84.082999999999998</v>
          </cell>
          <cell r="G10464">
            <v>2.240758</v>
          </cell>
          <cell r="H10464">
            <v>2.2509939999999999</v>
          </cell>
          <cell r="I10464">
            <v>-0.55079129999999998</v>
          </cell>
          <cell r="J10464">
            <v>-0.2253793</v>
          </cell>
          <cell r="K10464">
            <v>0</v>
          </cell>
          <cell r="L10464">
            <v>0.2253793</v>
          </cell>
          <cell r="M10464">
            <v>0.55079129999999998</v>
          </cell>
          <cell r="N10464">
            <v>0.55079129999999998</v>
          </cell>
          <cell r="O10464">
            <v>95</v>
          </cell>
        </row>
        <row r="10465">
          <cell r="A10465" t="str">
            <v>Residential</v>
          </cell>
          <cell r="B10465">
            <v>24</v>
          </cell>
          <cell r="C10465" t="str">
            <v>R</v>
          </cell>
          <cell r="D10465" t="str">
            <v>PCT</v>
          </cell>
          <cell r="E10465" t="str">
            <v>Enrollment Date Quintile: 2nd Earliest</v>
          </cell>
          <cell r="F10465">
            <v>81.582999999999998</v>
          </cell>
          <cell r="G10465">
            <v>1.7852319999999999</v>
          </cell>
          <cell r="H10465">
            <v>1.923073</v>
          </cell>
          <cell r="I10465">
            <v>-0.54363139999999999</v>
          </cell>
          <cell r="J10465">
            <v>-0.2224496</v>
          </cell>
          <cell r="K10465">
            <v>0</v>
          </cell>
          <cell r="L10465">
            <v>0.2224496</v>
          </cell>
          <cell r="M10465">
            <v>0.54363139999999999</v>
          </cell>
          <cell r="N10465">
            <v>0.54363139999999999</v>
          </cell>
          <cell r="O10465">
            <v>95</v>
          </cell>
        </row>
        <row r="10466">
          <cell r="A10466" t="str">
            <v>Residential</v>
          </cell>
          <cell r="B10466">
            <v>1</v>
          </cell>
          <cell r="C10466" t="str">
            <v>R</v>
          </cell>
          <cell r="D10466" t="str">
            <v>PCT</v>
          </cell>
          <cell r="E10466" t="str">
            <v>Enrollment Date Quintile: 2nd Latest</v>
          </cell>
          <cell r="F10466">
            <v>76.650400000000005</v>
          </cell>
          <cell r="G10466">
            <v>0.90801330000000002</v>
          </cell>
          <cell r="H10466">
            <v>0.93259530000000002</v>
          </cell>
          <cell r="I10466">
            <v>-0.29659570000000002</v>
          </cell>
          <cell r="J10466">
            <v>-0.1213645</v>
          </cell>
          <cell r="K10466">
            <v>0</v>
          </cell>
          <cell r="L10466">
            <v>0.1213645</v>
          </cell>
          <cell r="M10466">
            <v>0.29659570000000002</v>
          </cell>
          <cell r="N10466">
            <v>0.29659570000000002</v>
          </cell>
          <cell r="O10466">
            <v>805</v>
          </cell>
        </row>
        <row r="10467">
          <cell r="A10467" t="str">
            <v>Residential</v>
          </cell>
          <cell r="B10467">
            <v>2</v>
          </cell>
          <cell r="C10467" t="str">
            <v>R</v>
          </cell>
          <cell r="D10467" t="str">
            <v>PCT</v>
          </cell>
          <cell r="E10467" t="str">
            <v>Enrollment Date Quintile: 2nd Latest</v>
          </cell>
          <cell r="F10467">
            <v>76.080399999999997</v>
          </cell>
          <cell r="G10467">
            <v>0.74090350000000005</v>
          </cell>
          <cell r="H10467">
            <v>0.72824699999999998</v>
          </cell>
          <cell r="I10467">
            <v>-0.29371409999999998</v>
          </cell>
          <cell r="J10467">
            <v>-0.1201854</v>
          </cell>
          <cell r="K10467">
            <v>0</v>
          </cell>
          <cell r="L10467">
            <v>0.1201854</v>
          </cell>
          <cell r="M10467">
            <v>0.29371409999999998</v>
          </cell>
          <cell r="N10467">
            <v>0.29371409999999998</v>
          </cell>
          <cell r="O10467">
            <v>805</v>
          </cell>
        </row>
        <row r="10468">
          <cell r="A10468" t="str">
            <v>Residential</v>
          </cell>
          <cell r="B10468">
            <v>3</v>
          </cell>
          <cell r="C10468" t="str">
            <v>R</v>
          </cell>
          <cell r="D10468" t="str">
            <v>PCT</v>
          </cell>
          <cell r="E10468" t="str">
            <v>Enrollment Date Quintile: 2nd Latest</v>
          </cell>
          <cell r="F10468">
            <v>73.325199999999995</v>
          </cell>
          <cell r="G10468">
            <v>0.66411880000000001</v>
          </cell>
          <cell r="H10468">
            <v>0.69107980000000002</v>
          </cell>
          <cell r="I10468">
            <v>-0.29137210000000002</v>
          </cell>
          <cell r="J10468">
            <v>-0.1192271</v>
          </cell>
          <cell r="K10468">
            <v>0</v>
          </cell>
          <cell r="L10468">
            <v>0.1192271</v>
          </cell>
          <cell r="M10468">
            <v>0.29137210000000002</v>
          </cell>
          <cell r="N10468">
            <v>0.29137210000000002</v>
          </cell>
          <cell r="O10468">
            <v>805</v>
          </cell>
        </row>
        <row r="10469">
          <cell r="A10469" t="str">
            <v>Residential</v>
          </cell>
          <cell r="B10469">
            <v>4</v>
          </cell>
          <cell r="C10469" t="str">
            <v>R</v>
          </cell>
          <cell r="D10469" t="str">
            <v>PCT</v>
          </cell>
          <cell r="E10469" t="str">
            <v>Enrollment Date Quintile: 2nd Latest</v>
          </cell>
          <cell r="F10469">
            <v>71.895099999999999</v>
          </cell>
          <cell r="G10469">
            <v>0.64397210000000005</v>
          </cell>
          <cell r="H10469">
            <v>0.67987640000000005</v>
          </cell>
          <cell r="I10469">
            <v>-0.29012090000000001</v>
          </cell>
          <cell r="J10469">
            <v>-0.1187151</v>
          </cell>
          <cell r="K10469">
            <v>0</v>
          </cell>
          <cell r="L10469">
            <v>0.1187151</v>
          </cell>
          <cell r="M10469">
            <v>0.29012090000000001</v>
          </cell>
          <cell r="N10469">
            <v>0.29012090000000001</v>
          </cell>
          <cell r="O10469">
            <v>805</v>
          </cell>
        </row>
        <row r="10470">
          <cell r="A10470" t="str">
            <v>Residential</v>
          </cell>
          <cell r="B10470">
            <v>5</v>
          </cell>
          <cell r="C10470" t="str">
            <v>R</v>
          </cell>
          <cell r="D10470" t="str">
            <v>PCT</v>
          </cell>
          <cell r="E10470" t="str">
            <v>Enrollment Date Quintile: 2nd Latest</v>
          </cell>
          <cell r="F10470">
            <v>70.360100000000003</v>
          </cell>
          <cell r="G10470">
            <v>0.57781329999999997</v>
          </cell>
          <cell r="H10470">
            <v>0.64171440000000002</v>
          </cell>
          <cell r="I10470">
            <v>-0.28951539999999998</v>
          </cell>
          <cell r="J10470">
            <v>-0.1184673</v>
          </cell>
          <cell r="K10470">
            <v>0</v>
          </cell>
          <cell r="L10470">
            <v>0.1184673</v>
          </cell>
          <cell r="M10470">
            <v>0.28951539999999998</v>
          </cell>
          <cell r="N10470">
            <v>0.28951539999999998</v>
          </cell>
          <cell r="O10470">
            <v>805</v>
          </cell>
        </row>
        <row r="10471">
          <cell r="A10471" t="str">
            <v>Residential</v>
          </cell>
          <cell r="B10471">
            <v>6</v>
          </cell>
          <cell r="C10471" t="str">
            <v>R</v>
          </cell>
          <cell r="D10471" t="str">
            <v>PCT</v>
          </cell>
          <cell r="E10471" t="str">
            <v>Enrollment Date Quintile: 2nd Latest</v>
          </cell>
          <cell r="F10471">
            <v>69.360100000000003</v>
          </cell>
          <cell r="G10471">
            <v>0.70965650000000002</v>
          </cell>
          <cell r="H10471">
            <v>0.76366559999999994</v>
          </cell>
          <cell r="I10471">
            <v>-0.2895953</v>
          </cell>
          <cell r="J10471">
            <v>-0.11849999999999999</v>
          </cell>
          <cell r="K10471">
            <v>0</v>
          </cell>
          <cell r="L10471">
            <v>0.11849999999999999</v>
          </cell>
          <cell r="M10471">
            <v>0.2895953</v>
          </cell>
          <cell r="N10471">
            <v>0.2895953</v>
          </cell>
          <cell r="O10471">
            <v>805</v>
          </cell>
        </row>
        <row r="10472">
          <cell r="A10472" t="str">
            <v>Residential</v>
          </cell>
          <cell r="B10472">
            <v>7</v>
          </cell>
          <cell r="C10472" t="str">
            <v>R</v>
          </cell>
          <cell r="D10472" t="str">
            <v>PCT</v>
          </cell>
          <cell r="E10472" t="str">
            <v>Enrollment Date Quintile: 2nd Latest</v>
          </cell>
          <cell r="F10472">
            <v>68.290199999999999</v>
          </cell>
          <cell r="G10472">
            <v>0.90084889999999995</v>
          </cell>
          <cell r="H10472">
            <v>1.028205</v>
          </cell>
          <cell r="I10472">
            <v>-0.29124339999999999</v>
          </cell>
          <cell r="J10472">
            <v>-0.1191745</v>
          </cell>
          <cell r="K10472">
            <v>0</v>
          </cell>
          <cell r="L10472">
            <v>0.1191745</v>
          </cell>
          <cell r="M10472">
            <v>0.29124339999999999</v>
          </cell>
          <cell r="N10472">
            <v>0.29124339999999999</v>
          </cell>
          <cell r="O10472">
            <v>805</v>
          </cell>
        </row>
        <row r="10473">
          <cell r="A10473" t="str">
            <v>Residential</v>
          </cell>
          <cell r="B10473">
            <v>8</v>
          </cell>
          <cell r="C10473" t="str">
            <v>R</v>
          </cell>
          <cell r="D10473" t="str">
            <v>PCT</v>
          </cell>
          <cell r="E10473" t="str">
            <v>Enrollment Date Quintile: 2nd Latest</v>
          </cell>
          <cell r="F10473">
            <v>68.755200000000002</v>
          </cell>
          <cell r="G10473">
            <v>1.0395129999999999</v>
          </cell>
          <cell r="H10473">
            <v>0.90535060000000001</v>
          </cell>
          <cell r="I10473">
            <v>-0.29336200000000001</v>
          </cell>
          <cell r="J10473">
            <v>-0.12004140000000001</v>
          </cell>
          <cell r="K10473">
            <v>0</v>
          </cell>
          <cell r="L10473">
            <v>0.12004140000000001</v>
          </cell>
          <cell r="M10473">
            <v>0.29336200000000001</v>
          </cell>
          <cell r="N10473">
            <v>0.29336200000000001</v>
          </cell>
          <cell r="O10473">
            <v>805</v>
          </cell>
        </row>
        <row r="10474">
          <cell r="A10474" t="str">
            <v>Residential</v>
          </cell>
          <cell r="B10474">
            <v>9</v>
          </cell>
          <cell r="C10474" t="str">
            <v>R</v>
          </cell>
          <cell r="D10474" t="str">
            <v>PCT</v>
          </cell>
          <cell r="E10474" t="str">
            <v>Enrollment Date Quintile: 2nd Latest</v>
          </cell>
          <cell r="F10474">
            <v>71.360100000000003</v>
          </cell>
          <cell r="G10474">
            <v>0.95271740000000005</v>
          </cell>
          <cell r="H10474">
            <v>0.94525239999999999</v>
          </cell>
          <cell r="I10474">
            <v>-0.2983866</v>
          </cell>
          <cell r="J10474">
            <v>-0.12209739999999999</v>
          </cell>
          <cell r="K10474">
            <v>0</v>
          </cell>
          <cell r="L10474">
            <v>0.12209739999999999</v>
          </cell>
          <cell r="M10474">
            <v>0.2983866</v>
          </cell>
          <cell r="N10474">
            <v>0.2983866</v>
          </cell>
          <cell r="O10474">
            <v>805</v>
          </cell>
        </row>
        <row r="10475">
          <cell r="A10475" t="str">
            <v>Residential</v>
          </cell>
          <cell r="B10475">
            <v>10</v>
          </cell>
          <cell r="C10475" t="str">
            <v>R</v>
          </cell>
          <cell r="D10475" t="str">
            <v>PCT</v>
          </cell>
          <cell r="E10475" t="str">
            <v>Enrollment Date Quintile: 2nd Latest</v>
          </cell>
          <cell r="F10475">
            <v>75.930099999999996</v>
          </cell>
          <cell r="G10475">
            <v>0.93414569999999997</v>
          </cell>
          <cell r="H10475">
            <v>0.96044960000000001</v>
          </cell>
          <cell r="I10475">
            <v>-0.30017430000000001</v>
          </cell>
          <cell r="J10475">
            <v>-0.1228289</v>
          </cell>
          <cell r="K10475">
            <v>0</v>
          </cell>
          <cell r="L10475">
            <v>0.1228289</v>
          </cell>
          <cell r="M10475">
            <v>0.30017430000000001</v>
          </cell>
          <cell r="N10475">
            <v>0.30017430000000001</v>
          </cell>
          <cell r="O10475">
            <v>805</v>
          </cell>
        </row>
        <row r="10476">
          <cell r="A10476" t="str">
            <v>Residential</v>
          </cell>
          <cell r="B10476">
            <v>11</v>
          </cell>
          <cell r="C10476" t="str">
            <v>R</v>
          </cell>
          <cell r="D10476" t="str">
            <v>PCT</v>
          </cell>
          <cell r="E10476" t="str">
            <v>Enrollment Date Quintile: 2nd Latest</v>
          </cell>
          <cell r="F10476">
            <v>81.220299999999995</v>
          </cell>
          <cell r="G10476">
            <v>0.9897994</v>
          </cell>
          <cell r="H10476">
            <v>0.89825149999999998</v>
          </cell>
          <cell r="I10476">
            <v>-0.30044910000000002</v>
          </cell>
          <cell r="J10476">
            <v>-0.1229413</v>
          </cell>
          <cell r="K10476">
            <v>0</v>
          </cell>
          <cell r="L10476">
            <v>0.1229413</v>
          </cell>
          <cell r="M10476">
            <v>0.30044910000000002</v>
          </cell>
          <cell r="N10476">
            <v>0.30044910000000002</v>
          </cell>
          <cell r="O10476">
            <v>805</v>
          </cell>
        </row>
        <row r="10477">
          <cell r="A10477" t="str">
            <v>Residential</v>
          </cell>
          <cell r="B10477">
            <v>12</v>
          </cell>
          <cell r="C10477" t="str">
            <v>R</v>
          </cell>
          <cell r="D10477" t="str">
            <v>PCT</v>
          </cell>
          <cell r="E10477" t="str">
            <v>Enrollment Date Quintile: 2nd Latest</v>
          </cell>
          <cell r="F10477">
            <v>85.685299999999998</v>
          </cell>
          <cell r="G10477">
            <v>1.142099</v>
          </cell>
          <cell r="H10477">
            <v>1.1401669999999999</v>
          </cell>
          <cell r="I10477">
            <v>-0.30551529999999999</v>
          </cell>
          <cell r="J10477">
            <v>-0.1250144</v>
          </cell>
          <cell r="K10477">
            <v>0</v>
          </cell>
          <cell r="L10477">
            <v>0.1250144</v>
          </cell>
          <cell r="M10477">
            <v>0.30551529999999999</v>
          </cell>
          <cell r="N10477">
            <v>0.30551529999999999</v>
          </cell>
          <cell r="O10477">
            <v>805</v>
          </cell>
        </row>
        <row r="10478">
          <cell r="A10478" t="str">
            <v>Residential</v>
          </cell>
          <cell r="B10478">
            <v>13</v>
          </cell>
          <cell r="C10478" t="str">
            <v>R</v>
          </cell>
          <cell r="D10478" t="str">
            <v>PCT</v>
          </cell>
          <cell r="E10478" t="str">
            <v>Enrollment Date Quintile: 2nd Latest</v>
          </cell>
          <cell r="F10478">
            <v>89.185299999999998</v>
          </cell>
          <cell r="G10478">
            <v>1.3104560000000001</v>
          </cell>
          <cell r="H10478">
            <v>1.4922029999999999</v>
          </cell>
          <cell r="I10478">
            <v>-0.30086610000000003</v>
          </cell>
          <cell r="J10478">
            <v>-0.123112</v>
          </cell>
          <cell r="K10478">
            <v>0</v>
          </cell>
          <cell r="L10478">
            <v>0.123112</v>
          </cell>
          <cell r="M10478">
            <v>0.30086610000000003</v>
          </cell>
          <cell r="N10478">
            <v>0.30086610000000003</v>
          </cell>
          <cell r="O10478">
            <v>805</v>
          </cell>
        </row>
        <row r="10479">
          <cell r="A10479" t="str">
            <v>Residential</v>
          </cell>
          <cell r="B10479">
            <v>14</v>
          </cell>
          <cell r="C10479" t="str">
            <v>R</v>
          </cell>
          <cell r="D10479" t="str">
            <v>PCT</v>
          </cell>
          <cell r="E10479" t="str">
            <v>Enrollment Date Quintile: 2nd Latest</v>
          </cell>
          <cell r="F10479">
            <v>92.325199999999995</v>
          </cell>
          <cell r="G10479">
            <v>1.628503</v>
          </cell>
          <cell r="H10479">
            <v>1.623656</v>
          </cell>
          <cell r="I10479">
            <v>-0.36545329999999998</v>
          </cell>
          <cell r="J10479">
            <v>-0.14954049999999999</v>
          </cell>
          <cell r="K10479">
            <v>0</v>
          </cell>
          <cell r="L10479">
            <v>0.14954049999999999</v>
          </cell>
          <cell r="M10479">
            <v>0.36545329999999998</v>
          </cell>
          <cell r="N10479">
            <v>0.36545329999999998</v>
          </cell>
          <cell r="O10479">
            <v>805</v>
          </cell>
        </row>
        <row r="10480">
          <cell r="A10480" t="str">
            <v>Residential</v>
          </cell>
          <cell r="B10480">
            <v>15</v>
          </cell>
          <cell r="C10480" t="str">
            <v>R</v>
          </cell>
          <cell r="D10480" t="str">
            <v>PCT</v>
          </cell>
          <cell r="E10480" t="str">
            <v>Enrollment Date Quintile: 2nd Latest</v>
          </cell>
          <cell r="F10480">
            <v>94.930099999999996</v>
          </cell>
          <cell r="G10480">
            <v>1.969873</v>
          </cell>
          <cell r="H10480">
            <v>1.8864529999999999</v>
          </cell>
          <cell r="I10480">
            <v>-0.31675799999999998</v>
          </cell>
          <cell r="J10480">
            <v>-0.1296148</v>
          </cell>
          <cell r="K10480">
            <v>0</v>
          </cell>
          <cell r="L10480">
            <v>0.1296148</v>
          </cell>
          <cell r="M10480">
            <v>0.31675799999999998</v>
          </cell>
          <cell r="N10480">
            <v>0.31675799999999998</v>
          </cell>
          <cell r="O10480">
            <v>805</v>
          </cell>
        </row>
        <row r="10481">
          <cell r="A10481" t="str">
            <v>Residential</v>
          </cell>
          <cell r="B10481">
            <v>16</v>
          </cell>
          <cell r="C10481" t="str">
            <v>R</v>
          </cell>
          <cell r="D10481" t="str">
            <v>PCT</v>
          </cell>
          <cell r="E10481" t="str">
            <v>Enrollment Date Quintile: 2nd Latest</v>
          </cell>
          <cell r="F10481">
            <v>97.360100000000003</v>
          </cell>
          <cell r="G10481">
            <v>2.3551890000000002</v>
          </cell>
          <cell r="H10481">
            <v>1.9449669999999999</v>
          </cell>
          <cell r="I10481">
            <v>-0.31745830000000003</v>
          </cell>
          <cell r="J10481">
            <v>-0.1299014</v>
          </cell>
          <cell r="K10481">
            <v>0</v>
          </cell>
          <cell r="L10481">
            <v>0.1299014</v>
          </cell>
          <cell r="M10481">
            <v>0.31745830000000003</v>
          </cell>
          <cell r="N10481">
            <v>0.31745830000000003</v>
          </cell>
          <cell r="O10481">
            <v>805</v>
          </cell>
        </row>
        <row r="10482">
          <cell r="A10482" t="str">
            <v>Residential</v>
          </cell>
          <cell r="B10482">
            <v>17</v>
          </cell>
          <cell r="C10482" t="str">
            <v>R</v>
          </cell>
          <cell r="D10482" t="str">
            <v>PCT</v>
          </cell>
          <cell r="E10482" t="str">
            <v>Enrollment Date Quintile: 2nd Latest</v>
          </cell>
          <cell r="F10482">
            <v>98.790199999999999</v>
          </cell>
          <cell r="G10482">
            <v>2.88504</v>
          </cell>
          <cell r="H10482">
            <v>2.3432309999999998</v>
          </cell>
          <cell r="I10482">
            <v>-0.3221118</v>
          </cell>
          <cell r="J10482">
            <v>-0.13180549999999999</v>
          </cell>
          <cell r="K10482">
            <v>0</v>
          </cell>
          <cell r="L10482">
            <v>0.13180549999999999</v>
          </cell>
          <cell r="M10482">
            <v>0.3221118</v>
          </cell>
          <cell r="N10482">
            <v>0.3221118</v>
          </cell>
          <cell r="O10482">
            <v>805</v>
          </cell>
        </row>
        <row r="10483">
          <cell r="A10483" t="str">
            <v>Residential</v>
          </cell>
          <cell r="B10483">
            <v>18</v>
          </cell>
          <cell r="C10483" t="str">
            <v>R</v>
          </cell>
          <cell r="D10483" t="str">
            <v>PCT</v>
          </cell>
          <cell r="E10483" t="str">
            <v>Enrollment Date Quintile: 2nd Latest</v>
          </cell>
          <cell r="F10483">
            <v>98.755200000000002</v>
          </cell>
          <cell r="G10483">
            <v>3.151707</v>
          </cell>
          <cell r="H10483">
            <v>2.610112</v>
          </cell>
          <cell r="I10483">
            <v>-0.33580179999999998</v>
          </cell>
          <cell r="J10483">
            <v>-0.13740740000000001</v>
          </cell>
          <cell r="K10483">
            <v>0</v>
          </cell>
          <cell r="L10483">
            <v>0.13740740000000001</v>
          </cell>
          <cell r="M10483">
            <v>0.33580179999999998</v>
          </cell>
          <cell r="N10483">
            <v>0.33580179999999998</v>
          </cell>
          <cell r="O10483">
            <v>805</v>
          </cell>
        </row>
        <row r="10484">
          <cell r="A10484" t="str">
            <v>Residential</v>
          </cell>
          <cell r="B10484">
            <v>19</v>
          </cell>
          <cell r="C10484" t="str">
            <v>R</v>
          </cell>
          <cell r="D10484" t="str">
            <v>PCT</v>
          </cell>
          <cell r="E10484" t="str">
            <v>Enrollment Date Quintile: 2nd Latest</v>
          </cell>
          <cell r="F10484">
            <v>96.360100000000003</v>
          </cell>
          <cell r="G10484">
            <v>3.0347940000000002</v>
          </cell>
          <cell r="H10484">
            <v>2.5599609999999999</v>
          </cell>
          <cell r="I10484">
            <v>-0.3350648</v>
          </cell>
          <cell r="J10484">
            <v>-0.1371058</v>
          </cell>
          <cell r="K10484">
            <v>0</v>
          </cell>
          <cell r="L10484">
            <v>0.1371058</v>
          </cell>
          <cell r="M10484">
            <v>0.3350648</v>
          </cell>
          <cell r="N10484">
            <v>0.3350648</v>
          </cell>
          <cell r="O10484">
            <v>805</v>
          </cell>
        </row>
        <row r="10485">
          <cell r="A10485" t="str">
            <v>Residential</v>
          </cell>
          <cell r="B10485">
            <v>20</v>
          </cell>
          <cell r="C10485" t="str">
            <v>R</v>
          </cell>
          <cell r="D10485" t="str">
            <v>PCT</v>
          </cell>
          <cell r="E10485" t="str">
            <v>Enrollment Date Quintile: 2nd Latest</v>
          </cell>
          <cell r="F10485">
            <v>94.360100000000003</v>
          </cell>
          <cell r="G10485">
            <v>2.767058</v>
          </cell>
          <cell r="H10485">
            <v>3.3667389999999999</v>
          </cell>
          <cell r="I10485">
            <v>-0.33981470000000003</v>
          </cell>
          <cell r="J10485">
            <v>-0.13904939999999999</v>
          </cell>
          <cell r="K10485">
            <v>0</v>
          </cell>
          <cell r="L10485">
            <v>0.13904939999999999</v>
          </cell>
          <cell r="M10485">
            <v>0.33981470000000003</v>
          </cell>
          <cell r="N10485">
            <v>0.33981470000000003</v>
          </cell>
          <cell r="O10485">
            <v>805</v>
          </cell>
        </row>
        <row r="10486">
          <cell r="A10486" t="str">
            <v>Residential</v>
          </cell>
          <cell r="B10486">
            <v>21</v>
          </cell>
          <cell r="C10486" t="str">
            <v>R</v>
          </cell>
          <cell r="D10486" t="str">
            <v>PCT</v>
          </cell>
          <cell r="E10486" t="str">
            <v>Enrollment Date Quintile: 2nd Latest</v>
          </cell>
          <cell r="F10486">
            <v>90.325199999999995</v>
          </cell>
          <cell r="G10486">
            <v>2.4825409999999999</v>
          </cell>
          <cell r="H10486">
            <v>2.6905890000000001</v>
          </cell>
          <cell r="I10486">
            <v>-0.32243110000000003</v>
          </cell>
          <cell r="J10486">
            <v>-0.1319362</v>
          </cell>
          <cell r="K10486">
            <v>0</v>
          </cell>
          <cell r="L10486">
            <v>0.1319362</v>
          </cell>
          <cell r="M10486">
            <v>0.32243110000000003</v>
          </cell>
          <cell r="N10486">
            <v>0.32243110000000003</v>
          </cell>
          <cell r="O10486">
            <v>805</v>
          </cell>
        </row>
        <row r="10487">
          <cell r="A10487" t="str">
            <v>Residential</v>
          </cell>
          <cell r="B10487">
            <v>22</v>
          </cell>
          <cell r="C10487" t="str">
            <v>R</v>
          </cell>
          <cell r="D10487" t="str">
            <v>PCT</v>
          </cell>
          <cell r="E10487" t="str">
            <v>Enrollment Date Quintile: 2nd Latest</v>
          </cell>
          <cell r="F10487">
            <v>87.325199999999995</v>
          </cell>
          <cell r="G10487">
            <v>2.158763</v>
          </cell>
          <cell r="H10487">
            <v>2.4618669999999998</v>
          </cell>
          <cell r="I10487">
            <v>-0.3515258</v>
          </cell>
          <cell r="J10487">
            <v>-0.14384150000000001</v>
          </cell>
          <cell r="K10487">
            <v>0</v>
          </cell>
          <cell r="L10487">
            <v>0.14384150000000001</v>
          </cell>
          <cell r="M10487">
            <v>0.3515258</v>
          </cell>
          <cell r="N10487">
            <v>0.3515258</v>
          </cell>
          <cell r="O10487">
            <v>805</v>
          </cell>
        </row>
        <row r="10488">
          <cell r="A10488" t="str">
            <v>Residential</v>
          </cell>
          <cell r="B10488">
            <v>23</v>
          </cell>
          <cell r="C10488" t="str">
            <v>R</v>
          </cell>
          <cell r="D10488" t="str">
            <v>PCT</v>
          </cell>
          <cell r="E10488" t="str">
            <v>Enrollment Date Quintile: 2nd Latest</v>
          </cell>
          <cell r="F10488">
            <v>84.255200000000002</v>
          </cell>
          <cell r="G10488">
            <v>1.6434219999999999</v>
          </cell>
          <cell r="H10488">
            <v>1.4708220000000001</v>
          </cell>
          <cell r="I10488">
            <v>-0.31984699999999999</v>
          </cell>
          <cell r="J10488">
            <v>-0.13087879999999999</v>
          </cell>
          <cell r="K10488">
            <v>0</v>
          </cell>
          <cell r="L10488">
            <v>0.13087879999999999</v>
          </cell>
          <cell r="M10488">
            <v>0.31984699999999999</v>
          </cell>
          <cell r="N10488">
            <v>0.31984699999999999</v>
          </cell>
          <cell r="O10488">
            <v>805</v>
          </cell>
        </row>
        <row r="10489">
          <cell r="A10489" t="str">
            <v>Residential</v>
          </cell>
          <cell r="B10489">
            <v>24</v>
          </cell>
          <cell r="C10489" t="str">
            <v>R</v>
          </cell>
          <cell r="D10489" t="str">
            <v>PCT</v>
          </cell>
          <cell r="E10489" t="str">
            <v>Enrollment Date Quintile: 2nd Latest</v>
          </cell>
          <cell r="F10489">
            <v>81.790199999999999</v>
          </cell>
          <cell r="G10489">
            <v>1.2303949999999999</v>
          </cell>
          <cell r="H10489">
            <v>1.1659189999999999</v>
          </cell>
          <cell r="I10489">
            <v>-0.30825089999999999</v>
          </cell>
          <cell r="J10489">
            <v>-0.12613379999999999</v>
          </cell>
          <cell r="K10489">
            <v>0</v>
          </cell>
          <cell r="L10489">
            <v>0.12613379999999999</v>
          </cell>
          <cell r="M10489">
            <v>0.30825089999999999</v>
          </cell>
          <cell r="N10489">
            <v>0.30825089999999999</v>
          </cell>
          <cell r="O10489">
            <v>805</v>
          </cell>
        </row>
        <row r="10490">
          <cell r="A10490" t="str">
            <v>Residential</v>
          </cell>
          <cell r="B10490">
            <v>1</v>
          </cell>
          <cell r="C10490" t="str">
            <v>R</v>
          </cell>
          <cell r="D10490" t="str">
            <v>PCT</v>
          </cell>
          <cell r="E10490" t="str">
            <v>Enrollment Date Quintile: Earliest</v>
          </cell>
          <cell r="F10490">
            <v>76.060900000000004</v>
          </cell>
          <cell r="G10490">
            <v>0.95318449999999999</v>
          </cell>
          <cell r="H10490">
            <v>0.91435299999999997</v>
          </cell>
          <cell r="I10490">
            <v>-0.1233085</v>
          </cell>
          <cell r="J10490">
            <v>-5.0456800000000003E-2</v>
          </cell>
          <cell r="K10490">
            <v>0</v>
          </cell>
          <cell r="L10490">
            <v>5.0456800000000003E-2</v>
          </cell>
          <cell r="M10490">
            <v>0.1233085</v>
          </cell>
          <cell r="N10490">
            <v>0.1233085</v>
          </cell>
          <cell r="O10490">
            <v>2546</v>
          </cell>
        </row>
        <row r="10491">
          <cell r="A10491" t="str">
            <v>Residential</v>
          </cell>
          <cell r="B10491">
            <v>2</v>
          </cell>
          <cell r="C10491" t="str">
            <v>R</v>
          </cell>
          <cell r="D10491" t="str">
            <v>PCT</v>
          </cell>
          <cell r="E10491" t="str">
            <v>Enrollment Date Quintile: Earliest</v>
          </cell>
          <cell r="F10491">
            <v>74.934799999999996</v>
          </cell>
          <cell r="G10491">
            <v>0.87179669999999998</v>
          </cell>
          <cell r="H10491">
            <v>0.83636860000000002</v>
          </cell>
          <cell r="I10491">
            <v>-0.12250999999999999</v>
          </cell>
          <cell r="J10491">
            <v>-5.0130099999999997E-2</v>
          </cell>
          <cell r="K10491">
            <v>0</v>
          </cell>
          <cell r="L10491">
            <v>5.0130099999999997E-2</v>
          </cell>
          <cell r="M10491">
            <v>0.12250999999999999</v>
          </cell>
          <cell r="N10491">
            <v>0.12250999999999999</v>
          </cell>
          <cell r="O10491">
            <v>2546</v>
          </cell>
        </row>
        <row r="10492">
          <cell r="A10492" t="str">
            <v>Residential</v>
          </cell>
          <cell r="B10492">
            <v>3</v>
          </cell>
          <cell r="C10492" t="str">
            <v>R</v>
          </cell>
          <cell r="D10492" t="str">
            <v>PCT</v>
          </cell>
          <cell r="E10492" t="str">
            <v>Enrollment Date Quintile: Earliest</v>
          </cell>
          <cell r="F10492">
            <v>73.186999999999998</v>
          </cell>
          <cell r="G10492">
            <v>0.83446629999999999</v>
          </cell>
          <cell r="H10492">
            <v>0.77512270000000005</v>
          </cell>
          <cell r="I10492">
            <v>-0.12190289999999999</v>
          </cell>
          <cell r="J10492">
            <v>-4.9881700000000001E-2</v>
          </cell>
          <cell r="K10492">
            <v>0</v>
          </cell>
          <cell r="L10492">
            <v>4.9881700000000001E-2</v>
          </cell>
          <cell r="M10492">
            <v>0.12190289999999999</v>
          </cell>
          <cell r="N10492">
            <v>0.12190289999999999</v>
          </cell>
          <cell r="O10492">
            <v>2546</v>
          </cell>
        </row>
        <row r="10493">
          <cell r="A10493" t="str">
            <v>Residential</v>
          </cell>
          <cell r="B10493">
            <v>4</v>
          </cell>
          <cell r="C10493" t="str">
            <v>R</v>
          </cell>
          <cell r="D10493" t="str">
            <v>PCT</v>
          </cell>
          <cell r="E10493" t="str">
            <v>Enrollment Date Quintile: Earliest</v>
          </cell>
          <cell r="F10493">
            <v>72.313000000000002</v>
          </cell>
          <cell r="G10493">
            <v>0.77428929999999996</v>
          </cell>
          <cell r="H10493">
            <v>0.69702189999999997</v>
          </cell>
          <cell r="I10493">
            <v>-0.12172139999999999</v>
          </cell>
          <cell r="J10493">
            <v>-4.9807400000000002E-2</v>
          </cell>
          <cell r="K10493">
            <v>0</v>
          </cell>
          <cell r="L10493">
            <v>4.9807400000000002E-2</v>
          </cell>
          <cell r="M10493">
            <v>0.12172139999999999</v>
          </cell>
          <cell r="N10493">
            <v>0.12172139999999999</v>
          </cell>
          <cell r="O10493">
            <v>2546</v>
          </cell>
        </row>
        <row r="10494">
          <cell r="A10494" t="str">
            <v>Residential</v>
          </cell>
          <cell r="B10494">
            <v>5</v>
          </cell>
          <cell r="C10494" t="str">
            <v>R</v>
          </cell>
          <cell r="D10494" t="str">
            <v>PCT</v>
          </cell>
          <cell r="E10494" t="str">
            <v>Enrollment Date Quintile: Earliest</v>
          </cell>
          <cell r="F10494">
            <v>70.186999999999998</v>
          </cell>
          <cell r="G10494">
            <v>0.84583660000000005</v>
          </cell>
          <cell r="H10494">
            <v>0.76472589999999996</v>
          </cell>
          <cell r="I10494">
            <v>-0.1217258</v>
          </cell>
          <cell r="J10494">
            <v>-4.9809199999999998E-2</v>
          </cell>
          <cell r="K10494">
            <v>0</v>
          </cell>
          <cell r="L10494">
            <v>4.9809199999999998E-2</v>
          </cell>
          <cell r="M10494">
            <v>0.1217258</v>
          </cell>
          <cell r="N10494">
            <v>0.1217258</v>
          </cell>
          <cell r="O10494">
            <v>2546</v>
          </cell>
        </row>
        <row r="10495">
          <cell r="A10495" t="str">
            <v>Residential</v>
          </cell>
          <cell r="B10495">
            <v>6</v>
          </cell>
          <cell r="C10495" t="str">
            <v>R</v>
          </cell>
          <cell r="D10495" t="str">
            <v>PCT</v>
          </cell>
          <cell r="E10495" t="str">
            <v>Enrollment Date Quintile: Earliest</v>
          </cell>
          <cell r="F10495">
            <v>68.873900000000006</v>
          </cell>
          <cell r="G10495">
            <v>0.86549169999999997</v>
          </cell>
          <cell r="H10495">
            <v>0.80529720000000005</v>
          </cell>
          <cell r="I10495">
            <v>-0.12168080000000001</v>
          </cell>
          <cell r="J10495">
            <v>-4.9790800000000003E-2</v>
          </cell>
          <cell r="K10495">
            <v>0</v>
          </cell>
          <cell r="L10495">
            <v>4.9790800000000003E-2</v>
          </cell>
          <cell r="M10495">
            <v>0.12168080000000001</v>
          </cell>
          <cell r="N10495">
            <v>0.12168080000000001</v>
          </cell>
          <cell r="O10495">
            <v>2546</v>
          </cell>
        </row>
        <row r="10496">
          <cell r="A10496" t="str">
            <v>Residential</v>
          </cell>
          <cell r="B10496">
            <v>7</v>
          </cell>
          <cell r="C10496" t="str">
            <v>R</v>
          </cell>
          <cell r="D10496" t="str">
            <v>PCT</v>
          </cell>
          <cell r="E10496" t="str">
            <v>Enrollment Date Quintile: Earliest</v>
          </cell>
          <cell r="F10496">
            <v>68.186999999999998</v>
          </cell>
          <cell r="G10496">
            <v>1.0083629999999999</v>
          </cell>
          <cell r="H10496">
            <v>0.9633872</v>
          </cell>
          <cell r="I10496">
            <v>-0.1220546</v>
          </cell>
          <cell r="J10496">
            <v>-4.9943799999999997E-2</v>
          </cell>
          <cell r="K10496">
            <v>0</v>
          </cell>
          <cell r="L10496">
            <v>4.9943799999999997E-2</v>
          </cell>
          <cell r="M10496">
            <v>0.1220546</v>
          </cell>
          <cell r="N10496">
            <v>0.1220546</v>
          </cell>
          <cell r="O10496">
            <v>2546</v>
          </cell>
        </row>
        <row r="10497">
          <cell r="A10497" t="str">
            <v>Residential</v>
          </cell>
          <cell r="B10497">
            <v>8</v>
          </cell>
          <cell r="C10497" t="str">
            <v>R</v>
          </cell>
          <cell r="D10497" t="str">
            <v>PCT</v>
          </cell>
          <cell r="E10497" t="str">
            <v>Enrollment Date Quintile: Earliest</v>
          </cell>
          <cell r="F10497">
            <v>69.626099999999994</v>
          </cell>
          <cell r="G10497">
            <v>0.99851109999999998</v>
          </cell>
          <cell r="H10497">
            <v>1.0487789999999999</v>
          </cell>
          <cell r="I10497">
            <v>-0.1226511</v>
          </cell>
          <cell r="J10497">
            <v>-5.0187799999999998E-2</v>
          </cell>
          <cell r="K10497">
            <v>0</v>
          </cell>
          <cell r="L10497">
            <v>5.0187799999999998E-2</v>
          </cell>
          <cell r="M10497">
            <v>0.1226511</v>
          </cell>
          <cell r="N10497">
            <v>0.1226511</v>
          </cell>
          <cell r="O10497">
            <v>2546</v>
          </cell>
        </row>
        <row r="10498">
          <cell r="A10498" t="str">
            <v>Residential</v>
          </cell>
          <cell r="B10498">
            <v>9</v>
          </cell>
          <cell r="C10498" t="str">
            <v>R</v>
          </cell>
          <cell r="D10498" t="str">
            <v>PCT</v>
          </cell>
          <cell r="E10498" t="str">
            <v>Enrollment Date Quintile: Earliest</v>
          </cell>
          <cell r="F10498">
            <v>73.691299999999998</v>
          </cell>
          <cell r="G10498">
            <v>0.92169630000000002</v>
          </cell>
          <cell r="H10498">
            <v>0.94652530000000001</v>
          </cell>
          <cell r="I10498">
            <v>-0.1229543</v>
          </cell>
          <cell r="J10498">
            <v>-5.03119E-2</v>
          </cell>
          <cell r="K10498">
            <v>0</v>
          </cell>
          <cell r="L10498">
            <v>5.03119E-2</v>
          </cell>
          <cell r="M10498">
            <v>0.1229543</v>
          </cell>
          <cell r="N10498">
            <v>0.1229543</v>
          </cell>
          <cell r="O10498">
            <v>2546</v>
          </cell>
        </row>
        <row r="10499">
          <cell r="A10499" t="str">
            <v>Residential</v>
          </cell>
          <cell r="B10499">
            <v>10</v>
          </cell>
          <cell r="C10499" t="str">
            <v>R</v>
          </cell>
          <cell r="D10499" t="str">
            <v>PCT</v>
          </cell>
          <cell r="E10499" t="str">
            <v>Enrollment Date Quintile: Earliest</v>
          </cell>
          <cell r="F10499">
            <v>78.504400000000004</v>
          </cell>
          <cell r="G10499">
            <v>1.032594</v>
          </cell>
          <cell r="H10499">
            <v>1.0936110000000001</v>
          </cell>
          <cell r="I10499">
            <v>-0.1240758</v>
          </cell>
          <cell r="J10499">
            <v>-5.0770799999999998E-2</v>
          </cell>
          <cell r="K10499">
            <v>0</v>
          </cell>
          <cell r="L10499">
            <v>5.0770799999999998E-2</v>
          </cell>
          <cell r="M10499">
            <v>0.1240758</v>
          </cell>
          <cell r="N10499">
            <v>0.1240758</v>
          </cell>
          <cell r="O10499">
            <v>2546</v>
          </cell>
        </row>
        <row r="10500">
          <cell r="A10500" t="str">
            <v>Residential</v>
          </cell>
          <cell r="B10500">
            <v>11</v>
          </cell>
          <cell r="C10500" t="str">
            <v>R</v>
          </cell>
          <cell r="D10500" t="str">
            <v>PCT</v>
          </cell>
          <cell r="E10500" t="str">
            <v>Enrollment Date Quintile: Earliest</v>
          </cell>
          <cell r="F10500">
            <v>83.065200000000004</v>
          </cell>
          <cell r="G10500">
            <v>1.0993729999999999</v>
          </cell>
          <cell r="H10500">
            <v>1.272556</v>
          </cell>
          <cell r="I10500">
            <v>-0.1247486</v>
          </cell>
          <cell r="J10500">
            <v>-5.1046099999999997E-2</v>
          </cell>
          <cell r="K10500">
            <v>0</v>
          </cell>
          <cell r="L10500">
            <v>5.1046099999999997E-2</v>
          </cell>
          <cell r="M10500">
            <v>0.1247486</v>
          </cell>
          <cell r="N10500">
            <v>0.1247486</v>
          </cell>
          <cell r="O10500">
            <v>2546</v>
          </cell>
        </row>
        <row r="10501">
          <cell r="A10501" t="str">
            <v>Residential</v>
          </cell>
          <cell r="B10501">
            <v>12</v>
          </cell>
          <cell r="C10501" t="str">
            <v>R</v>
          </cell>
          <cell r="D10501" t="str">
            <v>PCT</v>
          </cell>
          <cell r="E10501" t="str">
            <v>Enrollment Date Quintile: Earliest</v>
          </cell>
          <cell r="F10501">
            <v>86.939099999999996</v>
          </cell>
          <cell r="G10501">
            <v>1.3056989999999999</v>
          </cell>
          <cell r="H10501">
            <v>1.348684</v>
          </cell>
          <cell r="I10501">
            <v>-0.12581419999999999</v>
          </cell>
          <cell r="J10501">
            <v>-5.1482199999999999E-2</v>
          </cell>
          <cell r="K10501">
            <v>0</v>
          </cell>
          <cell r="L10501">
            <v>5.1482199999999999E-2</v>
          </cell>
          <cell r="M10501">
            <v>0.12581419999999999</v>
          </cell>
          <cell r="N10501">
            <v>0.12581419999999999</v>
          </cell>
          <cell r="O10501">
            <v>2546</v>
          </cell>
        </row>
        <row r="10502">
          <cell r="A10502" t="str">
            <v>Residential</v>
          </cell>
          <cell r="B10502">
            <v>13</v>
          </cell>
          <cell r="C10502" t="str">
            <v>R</v>
          </cell>
          <cell r="D10502" t="str">
            <v>PCT</v>
          </cell>
          <cell r="E10502" t="str">
            <v>Enrollment Date Quintile: Earliest</v>
          </cell>
          <cell r="F10502">
            <v>90.126099999999994</v>
          </cell>
          <cell r="G10502">
            <v>1.492642</v>
          </cell>
          <cell r="H10502">
            <v>1.4583250000000001</v>
          </cell>
          <cell r="I10502">
            <v>-0.12634860000000001</v>
          </cell>
          <cell r="J10502">
            <v>-5.1700799999999998E-2</v>
          </cell>
          <cell r="K10502">
            <v>0</v>
          </cell>
          <cell r="L10502">
            <v>5.1700799999999998E-2</v>
          </cell>
          <cell r="M10502">
            <v>0.12634860000000001</v>
          </cell>
          <cell r="N10502">
            <v>0.12634860000000001</v>
          </cell>
          <cell r="O10502">
            <v>2546</v>
          </cell>
        </row>
        <row r="10503">
          <cell r="A10503" t="str">
            <v>Residential</v>
          </cell>
          <cell r="B10503">
            <v>14</v>
          </cell>
          <cell r="C10503" t="str">
            <v>R</v>
          </cell>
          <cell r="D10503" t="str">
            <v>PCT</v>
          </cell>
          <cell r="E10503" t="str">
            <v>Enrollment Date Quintile: Earliest</v>
          </cell>
          <cell r="F10503">
            <v>92.813000000000002</v>
          </cell>
          <cell r="G10503">
            <v>1.756424</v>
          </cell>
          <cell r="H10503">
            <v>1.7225360000000001</v>
          </cell>
          <cell r="I10503">
            <v>-0.12722059999999999</v>
          </cell>
          <cell r="J10503">
            <v>-5.2057600000000002E-2</v>
          </cell>
          <cell r="K10503">
            <v>0</v>
          </cell>
          <cell r="L10503">
            <v>5.2057600000000002E-2</v>
          </cell>
          <cell r="M10503">
            <v>0.12722059999999999</v>
          </cell>
          <cell r="N10503">
            <v>0.12722059999999999</v>
          </cell>
          <cell r="O10503">
            <v>2546</v>
          </cell>
        </row>
        <row r="10504">
          <cell r="A10504" t="str">
            <v>Residential</v>
          </cell>
          <cell r="B10504">
            <v>15</v>
          </cell>
          <cell r="C10504" t="str">
            <v>R</v>
          </cell>
          <cell r="D10504" t="str">
            <v>PCT</v>
          </cell>
          <cell r="E10504" t="str">
            <v>Enrollment Date Quintile: Earliest</v>
          </cell>
          <cell r="F10504">
            <v>95</v>
          </cell>
          <cell r="G10504">
            <v>2.0222180000000001</v>
          </cell>
          <cell r="H10504">
            <v>1.8742559999999999</v>
          </cell>
          <cell r="I10504">
            <v>-0.12856799999999999</v>
          </cell>
          <cell r="J10504">
            <v>-5.2609000000000003E-2</v>
          </cell>
          <cell r="K10504">
            <v>0</v>
          </cell>
          <cell r="L10504">
            <v>5.2609000000000003E-2</v>
          </cell>
          <cell r="M10504">
            <v>0.12856799999999999</v>
          </cell>
          <cell r="N10504">
            <v>0.12856799999999999</v>
          </cell>
          <cell r="O10504">
            <v>2546</v>
          </cell>
        </row>
        <row r="10505">
          <cell r="A10505" t="str">
            <v>Residential</v>
          </cell>
          <cell r="B10505">
            <v>16</v>
          </cell>
          <cell r="C10505" t="str">
            <v>R</v>
          </cell>
          <cell r="D10505" t="str">
            <v>PCT</v>
          </cell>
          <cell r="E10505" t="str">
            <v>Enrollment Date Quintile: Earliest</v>
          </cell>
          <cell r="F10505">
            <v>96.560900000000004</v>
          </cell>
          <cell r="G10505">
            <v>2.3808919999999998</v>
          </cell>
          <cell r="H10505">
            <v>1.9951810000000001</v>
          </cell>
          <cell r="I10505">
            <v>-0.12878819999999999</v>
          </cell>
          <cell r="J10505">
            <v>-5.2699099999999999E-2</v>
          </cell>
          <cell r="K10505">
            <v>0</v>
          </cell>
          <cell r="L10505">
            <v>5.2699099999999999E-2</v>
          </cell>
          <cell r="M10505">
            <v>0.12878819999999999</v>
          </cell>
          <cell r="N10505">
            <v>0.12878819999999999</v>
          </cell>
          <cell r="O10505">
            <v>2546</v>
          </cell>
        </row>
        <row r="10506">
          <cell r="A10506" t="str">
            <v>Residential</v>
          </cell>
          <cell r="B10506">
            <v>17</v>
          </cell>
          <cell r="C10506" t="str">
            <v>R</v>
          </cell>
          <cell r="D10506" t="str">
            <v>PCT</v>
          </cell>
          <cell r="E10506" t="str">
            <v>Enrollment Date Quintile: Earliest</v>
          </cell>
          <cell r="F10506">
            <v>97.121700000000004</v>
          </cell>
          <cell r="G10506">
            <v>2.7044890000000001</v>
          </cell>
          <cell r="H10506">
            <v>2.2194739999999999</v>
          </cell>
          <cell r="I10506">
            <v>-0.12980649999999999</v>
          </cell>
          <cell r="J10506">
            <v>-5.3115799999999998E-2</v>
          </cell>
          <cell r="K10506">
            <v>0</v>
          </cell>
          <cell r="L10506">
            <v>5.3115799999999998E-2</v>
          </cell>
          <cell r="M10506">
            <v>0.12980649999999999</v>
          </cell>
          <cell r="N10506">
            <v>0.12980649999999999</v>
          </cell>
          <cell r="O10506">
            <v>2546</v>
          </cell>
        </row>
        <row r="10507">
          <cell r="A10507" t="str">
            <v>Residential</v>
          </cell>
          <cell r="B10507">
            <v>18</v>
          </cell>
          <cell r="C10507" t="str">
            <v>R</v>
          </cell>
          <cell r="D10507" t="str">
            <v>PCT</v>
          </cell>
          <cell r="E10507" t="str">
            <v>Enrollment Date Quintile: Earliest</v>
          </cell>
          <cell r="F10507">
            <v>97.434799999999996</v>
          </cell>
          <cell r="G10507">
            <v>2.8745440000000002</v>
          </cell>
          <cell r="H10507">
            <v>2.2760919999999998</v>
          </cell>
          <cell r="I10507">
            <v>-0.13247600000000001</v>
          </cell>
          <cell r="J10507">
            <v>-5.4208100000000002E-2</v>
          </cell>
          <cell r="K10507">
            <v>0</v>
          </cell>
          <cell r="L10507">
            <v>5.4208100000000002E-2</v>
          </cell>
          <cell r="M10507">
            <v>0.13247600000000001</v>
          </cell>
          <cell r="N10507">
            <v>0.13247600000000001</v>
          </cell>
          <cell r="O10507">
            <v>2546</v>
          </cell>
        </row>
        <row r="10508">
          <cell r="A10508" t="str">
            <v>Residential</v>
          </cell>
          <cell r="B10508">
            <v>19</v>
          </cell>
          <cell r="C10508" t="str">
            <v>R</v>
          </cell>
          <cell r="D10508" t="str">
            <v>PCT</v>
          </cell>
          <cell r="E10508" t="str">
            <v>Enrollment Date Quintile: Earliest</v>
          </cell>
          <cell r="F10508">
            <v>95.247799999999998</v>
          </cell>
          <cell r="G10508">
            <v>2.8103859999999998</v>
          </cell>
          <cell r="H10508">
            <v>2.3926479999999999</v>
          </cell>
          <cell r="I10508">
            <v>-0.1311358</v>
          </cell>
          <cell r="J10508">
            <v>-5.3659699999999998E-2</v>
          </cell>
          <cell r="K10508">
            <v>0</v>
          </cell>
          <cell r="L10508">
            <v>5.3659699999999998E-2</v>
          </cell>
          <cell r="M10508">
            <v>0.1311358</v>
          </cell>
          <cell r="N10508">
            <v>0.1311358</v>
          </cell>
          <cell r="O10508">
            <v>2546</v>
          </cell>
        </row>
        <row r="10509">
          <cell r="A10509" t="str">
            <v>Residential</v>
          </cell>
          <cell r="B10509">
            <v>20</v>
          </cell>
          <cell r="C10509" t="str">
            <v>R</v>
          </cell>
          <cell r="D10509" t="str">
            <v>PCT</v>
          </cell>
          <cell r="E10509" t="str">
            <v>Enrollment Date Quintile: Earliest</v>
          </cell>
          <cell r="F10509">
            <v>92.621700000000004</v>
          </cell>
          <cell r="G10509">
            <v>2.7042820000000001</v>
          </cell>
          <cell r="H10509">
            <v>3.002707</v>
          </cell>
          <cell r="I10509">
            <v>-0.13427149999999999</v>
          </cell>
          <cell r="J10509">
            <v>-5.49428E-2</v>
          </cell>
          <cell r="K10509">
            <v>0</v>
          </cell>
          <cell r="L10509">
            <v>5.49428E-2</v>
          </cell>
          <cell r="M10509">
            <v>0.13427149999999999</v>
          </cell>
          <cell r="N10509">
            <v>0.13427149999999999</v>
          </cell>
          <cell r="O10509">
            <v>2546</v>
          </cell>
        </row>
        <row r="10510">
          <cell r="A10510" t="str">
            <v>Residential</v>
          </cell>
          <cell r="B10510">
            <v>21</v>
          </cell>
          <cell r="C10510" t="str">
            <v>R</v>
          </cell>
          <cell r="D10510" t="str">
            <v>PCT</v>
          </cell>
          <cell r="E10510" t="str">
            <v>Enrollment Date Quintile: Earliest</v>
          </cell>
          <cell r="F10510">
            <v>89.247799999999998</v>
          </cell>
          <cell r="G10510">
            <v>2.4277850000000001</v>
          </cell>
          <cell r="H10510">
            <v>2.77955</v>
          </cell>
          <cell r="I10510">
            <v>-0.13109170000000001</v>
          </cell>
          <cell r="J10510">
            <v>-5.36417E-2</v>
          </cell>
          <cell r="K10510">
            <v>0</v>
          </cell>
          <cell r="L10510">
            <v>5.36417E-2</v>
          </cell>
          <cell r="M10510">
            <v>0.13109170000000001</v>
          </cell>
          <cell r="N10510">
            <v>0.13109170000000001</v>
          </cell>
          <cell r="O10510">
            <v>2546</v>
          </cell>
        </row>
        <row r="10511">
          <cell r="A10511" t="str">
            <v>Residential</v>
          </cell>
          <cell r="B10511">
            <v>22</v>
          </cell>
          <cell r="C10511" t="str">
            <v>R</v>
          </cell>
          <cell r="D10511" t="str">
            <v>PCT</v>
          </cell>
          <cell r="E10511" t="str">
            <v>Enrollment Date Quintile: Earliest</v>
          </cell>
          <cell r="F10511">
            <v>86.247799999999998</v>
          </cell>
          <cell r="G10511">
            <v>2.0922390000000002</v>
          </cell>
          <cell r="H10511">
            <v>2.2911480000000002</v>
          </cell>
          <cell r="I10511">
            <v>-0.12975700000000001</v>
          </cell>
          <cell r="J10511">
            <v>-5.3095499999999997E-2</v>
          </cell>
          <cell r="K10511">
            <v>0</v>
          </cell>
          <cell r="L10511">
            <v>5.3095499999999997E-2</v>
          </cell>
          <cell r="M10511">
            <v>0.12975700000000001</v>
          </cell>
          <cell r="N10511">
            <v>0.12975700000000001</v>
          </cell>
          <cell r="O10511">
            <v>2546</v>
          </cell>
        </row>
        <row r="10512">
          <cell r="A10512" t="str">
            <v>Residential</v>
          </cell>
          <cell r="B10512">
            <v>23</v>
          </cell>
          <cell r="C10512" t="str">
            <v>R</v>
          </cell>
          <cell r="D10512" t="str">
            <v>PCT</v>
          </cell>
          <cell r="E10512" t="str">
            <v>Enrollment Date Quintile: Earliest</v>
          </cell>
          <cell r="F10512">
            <v>83.247799999999998</v>
          </cell>
          <cell r="G10512">
            <v>1.612676</v>
          </cell>
          <cell r="H10512">
            <v>1.8481399999999999</v>
          </cell>
          <cell r="I10512">
            <v>-0.12847829999999999</v>
          </cell>
          <cell r="J10512">
            <v>-5.2572300000000002E-2</v>
          </cell>
          <cell r="K10512">
            <v>0</v>
          </cell>
          <cell r="L10512">
            <v>5.2572300000000002E-2</v>
          </cell>
          <cell r="M10512">
            <v>0.12847829999999999</v>
          </cell>
          <cell r="N10512">
            <v>0.12847829999999999</v>
          </cell>
          <cell r="O10512">
            <v>2546</v>
          </cell>
        </row>
        <row r="10513">
          <cell r="A10513" t="str">
            <v>Residential</v>
          </cell>
          <cell r="B10513">
            <v>24</v>
          </cell>
          <cell r="C10513" t="str">
            <v>R</v>
          </cell>
          <cell r="D10513" t="str">
            <v>PCT</v>
          </cell>
          <cell r="E10513" t="str">
            <v>Enrollment Date Quintile: Earliest</v>
          </cell>
          <cell r="F10513">
            <v>80.747799999999998</v>
          </cell>
          <cell r="G10513">
            <v>1.196358</v>
          </cell>
          <cell r="H10513">
            <v>1.206779</v>
          </cell>
          <cell r="I10513">
            <v>-0.1255174</v>
          </cell>
          <cell r="J10513">
            <v>-5.1360700000000002E-2</v>
          </cell>
          <cell r="K10513">
            <v>0</v>
          </cell>
          <cell r="L10513">
            <v>5.1360700000000002E-2</v>
          </cell>
          <cell r="M10513">
            <v>0.1255174</v>
          </cell>
          <cell r="N10513">
            <v>0.1255174</v>
          </cell>
          <cell r="O10513">
            <v>2546</v>
          </cell>
        </row>
        <row r="10514">
          <cell r="A10514" t="str">
            <v>Residential</v>
          </cell>
          <cell r="B10514">
            <v>1</v>
          </cell>
          <cell r="C10514" t="str">
            <v>R</v>
          </cell>
          <cell r="D10514" t="str">
            <v>PCT</v>
          </cell>
          <cell r="E10514" t="str">
            <v>Enrollment Date Quintile: Latest</v>
          </cell>
          <cell r="F10514">
            <v>76.959299999999999</v>
          </cell>
          <cell r="G10514">
            <v>1.019401</v>
          </cell>
          <cell r="H10514">
            <v>0.99206700000000003</v>
          </cell>
          <cell r="I10514">
            <v>-9.7258999999999998E-2</v>
          </cell>
          <cell r="J10514">
            <v>-3.9797600000000002E-2</v>
          </cell>
          <cell r="K10514">
            <v>0</v>
          </cell>
          <cell r="L10514">
            <v>3.9797600000000002E-2</v>
          </cell>
          <cell r="M10514">
            <v>9.7258999999999998E-2</v>
          </cell>
          <cell r="N10514">
            <v>9.7258999999999998E-2</v>
          </cell>
          <cell r="O10514">
            <v>4656</v>
          </cell>
        </row>
        <row r="10515">
          <cell r="A10515" t="str">
            <v>Residential</v>
          </cell>
          <cell r="B10515">
            <v>2</v>
          </cell>
          <cell r="C10515" t="str">
            <v>R</v>
          </cell>
          <cell r="D10515" t="str">
            <v>PCT</v>
          </cell>
          <cell r="E10515" t="str">
            <v>Enrollment Date Quintile: Latest</v>
          </cell>
          <cell r="F10515">
            <v>76.451099999999997</v>
          </cell>
          <cell r="G10515">
            <v>0.93270560000000002</v>
          </cell>
          <cell r="H10515">
            <v>0.84540210000000005</v>
          </cell>
          <cell r="I10515">
            <v>-9.6607100000000001E-2</v>
          </cell>
          <cell r="J10515">
            <v>-3.9530900000000001E-2</v>
          </cell>
          <cell r="K10515">
            <v>0</v>
          </cell>
          <cell r="L10515">
            <v>3.9530900000000001E-2</v>
          </cell>
          <cell r="M10515">
            <v>9.6607100000000001E-2</v>
          </cell>
          <cell r="N10515">
            <v>9.6607100000000001E-2</v>
          </cell>
          <cell r="O10515">
            <v>4656</v>
          </cell>
        </row>
        <row r="10516">
          <cell r="A10516" t="str">
            <v>Residential</v>
          </cell>
          <cell r="B10516">
            <v>3</v>
          </cell>
          <cell r="C10516" t="str">
            <v>R</v>
          </cell>
          <cell r="D10516" t="str">
            <v>PCT</v>
          </cell>
          <cell r="E10516" t="str">
            <v>Enrollment Date Quintile: Latest</v>
          </cell>
          <cell r="F10516">
            <v>73.479600000000005</v>
          </cell>
          <cell r="G10516">
            <v>0.80542720000000001</v>
          </cell>
          <cell r="H10516">
            <v>0.73584510000000003</v>
          </cell>
          <cell r="I10516">
            <v>-9.5706899999999998E-2</v>
          </cell>
          <cell r="J10516">
            <v>-3.9162500000000003E-2</v>
          </cell>
          <cell r="K10516">
            <v>0</v>
          </cell>
          <cell r="L10516">
            <v>3.9162500000000003E-2</v>
          </cell>
          <cell r="M10516">
            <v>9.5706899999999998E-2</v>
          </cell>
          <cell r="N10516">
            <v>9.5706899999999998E-2</v>
          </cell>
          <cell r="O10516">
            <v>4656</v>
          </cell>
        </row>
        <row r="10517">
          <cell r="A10517" t="str">
            <v>Residential</v>
          </cell>
          <cell r="B10517">
            <v>4</v>
          </cell>
          <cell r="C10517" t="str">
            <v>R</v>
          </cell>
          <cell r="D10517" t="str">
            <v>PCT</v>
          </cell>
          <cell r="E10517" t="str">
            <v>Enrollment Date Quintile: Latest</v>
          </cell>
          <cell r="F10517">
            <v>71.987799999999993</v>
          </cell>
          <cell r="G10517">
            <v>0.73845510000000003</v>
          </cell>
          <cell r="H10517">
            <v>0.73346460000000002</v>
          </cell>
          <cell r="I10517">
            <v>-9.5324900000000004E-2</v>
          </cell>
          <cell r="J10517">
            <v>-3.9006199999999998E-2</v>
          </cell>
          <cell r="K10517">
            <v>0</v>
          </cell>
          <cell r="L10517">
            <v>3.9006199999999998E-2</v>
          </cell>
          <cell r="M10517">
            <v>9.5324900000000004E-2</v>
          </cell>
          <cell r="N10517">
            <v>9.5324900000000004E-2</v>
          </cell>
          <cell r="O10517">
            <v>4656</v>
          </cell>
        </row>
        <row r="10518">
          <cell r="A10518" t="str">
            <v>Residential</v>
          </cell>
          <cell r="B10518">
            <v>5</v>
          </cell>
          <cell r="C10518" t="str">
            <v>R</v>
          </cell>
          <cell r="D10518" t="str">
            <v>PCT</v>
          </cell>
          <cell r="E10518" t="str">
            <v>Enrollment Date Quintile: Latest</v>
          </cell>
          <cell r="F10518">
            <v>70.483699999999999</v>
          </cell>
          <cell r="G10518">
            <v>0.73903289999999999</v>
          </cell>
          <cell r="H10518">
            <v>0.73599230000000004</v>
          </cell>
          <cell r="I10518">
            <v>-9.5036099999999998E-2</v>
          </cell>
          <cell r="J10518">
            <v>-3.8887999999999999E-2</v>
          </cell>
          <cell r="K10518">
            <v>0</v>
          </cell>
          <cell r="L10518">
            <v>3.8887999999999999E-2</v>
          </cell>
          <cell r="M10518">
            <v>9.5036099999999998E-2</v>
          </cell>
          <cell r="N10518">
            <v>9.5036099999999998E-2</v>
          </cell>
          <cell r="O10518">
            <v>4656</v>
          </cell>
        </row>
        <row r="10519">
          <cell r="A10519" t="str">
            <v>Residential</v>
          </cell>
          <cell r="B10519">
            <v>6</v>
          </cell>
          <cell r="C10519" t="str">
            <v>R</v>
          </cell>
          <cell r="D10519" t="str">
            <v>PCT</v>
          </cell>
          <cell r="E10519" t="str">
            <v>Enrollment Date Quintile: Latest</v>
          </cell>
          <cell r="F10519">
            <v>69.483699999999999</v>
          </cell>
          <cell r="G10519">
            <v>0.78100190000000003</v>
          </cell>
          <cell r="H10519">
            <v>0.79719050000000002</v>
          </cell>
          <cell r="I10519">
            <v>-9.4927300000000006E-2</v>
          </cell>
          <cell r="J10519">
            <v>-3.8843500000000003E-2</v>
          </cell>
          <cell r="K10519">
            <v>0</v>
          </cell>
          <cell r="L10519">
            <v>3.8843500000000003E-2</v>
          </cell>
          <cell r="M10519">
            <v>9.4927300000000006E-2</v>
          </cell>
          <cell r="N10519">
            <v>9.4927300000000006E-2</v>
          </cell>
          <cell r="O10519">
            <v>4656</v>
          </cell>
        </row>
        <row r="10520">
          <cell r="A10520" t="str">
            <v>Residential</v>
          </cell>
          <cell r="B10520">
            <v>7</v>
          </cell>
          <cell r="C10520" t="str">
            <v>R</v>
          </cell>
          <cell r="D10520" t="str">
            <v>PCT</v>
          </cell>
          <cell r="E10520" t="str">
            <v>Enrollment Date Quintile: Latest</v>
          </cell>
          <cell r="F10520">
            <v>68.4756</v>
          </cell>
          <cell r="G10520">
            <v>0.92240319999999998</v>
          </cell>
          <cell r="H10520">
            <v>0.90700999999999998</v>
          </cell>
          <cell r="I10520">
            <v>-9.5379199999999997E-2</v>
          </cell>
          <cell r="J10520">
            <v>-3.9028399999999998E-2</v>
          </cell>
          <cell r="K10520">
            <v>0</v>
          </cell>
          <cell r="L10520">
            <v>3.9028399999999998E-2</v>
          </cell>
          <cell r="M10520">
            <v>9.5379199999999997E-2</v>
          </cell>
          <cell r="N10520">
            <v>9.5379199999999997E-2</v>
          </cell>
          <cell r="O10520">
            <v>4656</v>
          </cell>
        </row>
        <row r="10521">
          <cell r="A10521" t="str">
            <v>Residential</v>
          </cell>
          <cell r="B10521">
            <v>8</v>
          </cell>
          <cell r="C10521" t="str">
            <v>R</v>
          </cell>
          <cell r="D10521" t="str">
            <v>PCT</v>
          </cell>
          <cell r="E10521" t="str">
            <v>Enrollment Date Quintile: Latest</v>
          </cell>
          <cell r="F10521">
            <v>68.971500000000006</v>
          </cell>
          <cell r="G10521">
            <v>0.96380500000000002</v>
          </cell>
          <cell r="H10521">
            <v>0.9109815</v>
          </cell>
          <cell r="I10521">
            <v>-9.58957E-2</v>
          </cell>
          <cell r="J10521">
            <v>-3.9239700000000002E-2</v>
          </cell>
          <cell r="K10521">
            <v>0</v>
          </cell>
          <cell r="L10521">
            <v>3.9239700000000002E-2</v>
          </cell>
          <cell r="M10521">
            <v>9.58957E-2</v>
          </cell>
          <cell r="N10521">
            <v>9.58957E-2</v>
          </cell>
          <cell r="O10521">
            <v>4656</v>
          </cell>
        </row>
        <row r="10522">
          <cell r="A10522" t="str">
            <v>Residential</v>
          </cell>
          <cell r="B10522">
            <v>9</v>
          </cell>
          <cell r="C10522" t="str">
            <v>R</v>
          </cell>
          <cell r="D10522" t="str">
            <v>PCT</v>
          </cell>
          <cell r="E10522" t="str">
            <v>Enrollment Date Quintile: Latest</v>
          </cell>
          <cell r="F10522">
            <v>71.483699999999999</v>
          </cell>
          <cell r="G10522">
            <v>0.97215189999999996</v>
          </cell>
          <cell r="H10522">
            <v>0.95190229999999998</v>
          </cell>
          <cell r="I10522">
            <v>-9.6702700000000003E-2</v>
          </cell>
          <cell r="J10522">
            <v>-3.9570000000000001E-2</v>
          </cell>
          <cell r="K10522">
            <v>0</v>
          </cell>
          <cell r="L10522">
            <v>3.9570000000000001E-2</v>
          </cell>
          <cell r="M10522">
            <v>9.6702700000000003E-2</v>
          </cell>
          <cell r="N10522">
            <v>9.6702700000000003E-2</v>
          </cell>
          <cell r="O10522">
            <v>4656</v>
          </cell>
        </row>
        <row r="10523">
          <cell r="A10523" t="str">
            <v>Residential</v>
          </cell>
          <cell r="B10523">
            <v>10</v>
          </cell>
          <cell r="C10523" t="str">
            <v>R</v>
          </cell>
          <cell r="D10523" t="str">
            <v>PCT</v>
          </cell>
          <cell r="E10523" t="str">
            <v>Enrollment Date Quintile: Latest</v>
          </cell>
          <cell r="F10523">
            <v>75.991900000000001</v>
          </cell>
          <cell r="G10523">
            <v>1.0030110000000001</v>
          </cell>
          <cell r="H10523">
            <v>0.96405439999999998</v>
          </cell>
          <cell r="I10523">
            <v>-9.8314899999999997E-2</v>
          </cell>
          <cell r="J10523">
            <v>-4.02297E-2</v>
          </cell>
          <cell r="K10523">
            <v>0</v>
          </cell>
          <cell r="L10523">
            <v>4.02297E-2</v>
          </cell>
          <cell r="M10523">
            <v>9.8314899999999997E-2</v>
          </cell>
          <cell r="N10523">
            <v>9.8314899999999997E-2</v>
          </cell>
          <cell r="O10523">
            <v>4656</v>
          </cell>
        </row>
        <row r="10524">
          <cell r="A10524" t="str">
            <v>Residential</v>
          </cell>
          <cell r="B10524">
            <v>11</v>
          </cell>
          <cell r="C10524" t="str">
            <v>R</v>
          </cell>
          <cell r="D10524" t="str">
            <v>PCT</v>
          </cell>
          <cell r="E10524" t="str">
            <v>Enrollment Date Quintile: Latest</v>
          </cell>
          <cell r="F10524">
            <v>81.467399999999998</v>
          </cell>
          <cell r="G10524">
            <v>1.0444530000000001</v>
          </cell>
          <cell r="H10524">
            <v>0.99493480000000001</v>
          </cell>
          <cell r="I10524">
            <v>-9.8580299999999996E-2</v>
          </cell>
          <cell r="J10524">
            <v>-4.0338199999999998E-2</v>
          </cell>
          <cell r="K10524">
            <v>0</v>
          </cell>
          <cell r="L10524">
            <v>4.0338199999999998E-2</v>
          </cell>
          <cell r="M10524">
            <v>9.8580299999999996E-2</v>
          </cell>
          <cell r="N10524">
            <v>9.8580299999999996E-2</v>
          </cell>
          <cell r="O10524">
            <v>4656</v>
          </cell>
        </row>
        <row r="10525">
          <cell r="A10525" t="str">
            <v>Residential</v>
          </cell>
          <cell r="B10525">
            <v>12</v>
          </cell>
          <cell r="C10525" t="str">
            <v>R</v>
          </cell>
          <cell r="D10525" t="str">
            <v>PCT</v>
          </cell>
          <cell r="E10525" t="str">
            <v>Enrollment Date Quintile: Latest</v>
          </cell>
          <cell r="F10525">
            <v>85.963399999999993</v>
          </cell>
          <cell r="G10525">
            <v>1.1523270000000001</v>
          </cell>
          <cell r="H10525">
            <v>1.1582209999999999</v>
          </cell>
          <cell r="I10525">
            <v>-9.7032199999999999E-2</v>
          </cell>
          <cell r="J10525">
            <v>-3.9704799999999998E-2</v>
          </cell>
          <cell r="K10525">
            <v>0</v>
          </cell>
          <cell r="L10525">
            <v>3.9704799999999998E-2</v>
          </cell>
          <cell r="M10525">
            <v>9.7032199999999999E-2</v>
          </cell>
          <cell r="N10525">
            <v>9.7032199999999999E-2</v>
          </cell>
          <cell r="O10525">
            <v>4656</v>
          </cell>
        </row>
        <row r="10526">
          <cell r="A10526" t="str">
            <v>Residential</v>
          </cell>
          <cell r="B10526">
            <v>13</v>
          </cell>
          <cell r="C10526" t="str">
            <v>R</v>
          </cell>
          <cell r="D10526" t="str">
            <v>PCT</v>
          </cell>
          <cell r="E10526" t="str">
            <v>Enrollment Date Quintile: Latest</v>
          </cell>
          <cell r="F10526">
            <v>89.463399999999993</v>
          </cell>
          <cell r="G10526">
            <v>1.4275500000000001</v>
          </cell>
          <cell r="H10526">
            <v>1.417646</v>
          </cell>
          <cell r="I10526">
            <v>-9.97894E-2</v>
          </cell>
          <cell r="J10526">
            <v>-4.0833000000000001E-2</v>
          </cell>
          <cell r="K10526">
            <v>0</v>
          </cell>
          <cell r="L10526">
            <v>4.0833000000000001E-2</v>
          </cell>
          <cell r="M10526">
            <v>9.97894E-2</v>
          </cell>
          <cell r="N10526">
            <v>9.97894E-2</v>
          </cell>
          <cell r="O10526">
            <v>4656</v>
          </cell>
        </row>
        <row r="10527">
          <cell r="A10527" t="str">
            <v>Residential</v>
          </cell>
          <cell r="B10527">
            <v>14</v>
          </cell>
          <cell r="C10527" t="str">
            <v>R</v>
          </cell>
          <cell r="D10527" t="str">
            <v>PCT</v>
          </cell>
          <cell r="E10527" t="str">
            <v>Enrollment Date Quintile: Latest</v>
          </cell>
          <cell r="F10527">
            <v>92.479600000000005</v>
          </cell>
          <cell r="G10527">
            <v>1.7687919999999999</v>
          </cell>
          <cell r="H10527">
            <v>1.804773</v>
          </cell>
          <cell r="I10527">
            <v>-0.1010638</v>
          </cell>
          <cell r="J10527">
            <v>-4.1354500000000002E-2</v>
          </cell>
          <cell r="K10527">
            <v>0</v>
          </cell>
          <cell r="L10527">
            <v>4.1354500000000002E-2</v>
          </cell>
          <cell r="M10527">
            <v>0.1010638</v>
          </cell>
          <cell r="N10527">
            <v>0.1010638</v>
          </cell>
          <cell r="O10527">
            <v>4656</v>
          </cell>
        </row>
        <row r="10528">
          <cell r="A10528" t="str">
            <v>Residential</v>
          </cell>
          <cell r="B10528">
            <v>15</v>
          </cell>
          <cell r="C10528" t="str">
            <v>R</v>
          </cell>
          <cell r="D10528" t="str">
            <v>PCT</v>
          </cell>
          <cell r="E10528" t="str">
            <v>Enrollment Date Quintile: Latest</v>
          </cell>
          <cell r="F10528">
            <v>94.991900000000001</v>
          </cell>
          <cell r="G10528">
            <v>2.0748180000000001</v>
          </cell>
          <cell r="H10528">
            <v>2.0923639999999999</v>
          </cell>
          <cell r="I10528">
            <v>-0.1019887</v>
          </cell>
          <cell r="J10528">
            <v>-4.1732900000000003E-2</v>
          </cell>
          <cell r="K10528">
            <v>0</v>
          </cell>
          <cell r="L10528">
            <v>4.1732900000000003E-2</v>
          </cell>
          <cell r="M10528">
            <v>0.1019887</v>
          </cell>
          <cell r="N10528">
            <v>0.1019887</v>
          </cell>
          <cell r="O10528">
            <v>4656</v>
          </cell>
        </row>
        <row r="10529">
          <cell r="A10529" t="str">
            <v>Residential</v>
          </cell>
          <cell r="B10529">
            <v>16</v>
          </cell>
          <cell r="C10529" t="str">
            <v>R</v>
          </cell>
          <cell r="D10529" t="str">
            <v>PCT</v>
          </cell>
          <cell r="E10529" t="str">
            <v>Enrollment Date Quintile: Latest</v>
          </cell>
          <cell r="F10529">
            <v>97.483699999999999</v>
          </cell>
          <cell r="G10529">
            <v>2.5346310000000001</v>
          </cell>
          <cell r="H10529">
            <v>2.181937</v>
          </cell>
          <cell r="I10529">
            <v>-0.10129299999999999</v>
          </cell>
          <cell r="J10529">
            <v>-4.14483E-2</v>
          </cell>
          <cell r="K10529">
            <v>0</v>
          </cell>
          <cell r="L10529">
            <v>4.14483E-2</v>
          </cell>
          <cell r="M10529">
            <v>0.10129299999999999</v>
          </cell>
          <cell r="N10529">
            <v>0.10129299999999999</v>
          </cell>
          <cell r="O10529">
            <v>4656</v>
          </cell>
        </row>
        <row r="10530">
          <cell r="A10530" t="str">
            <v>Residential</v>
          </cell>
          <cell r="B10530">
            <v>17</v>
          </cell>
          <cell r="C10530" t="str">
            <v>R</v>
          </cell>
          <cell r="D10530" t="str">
            <v>PCT</v>
          </cell>
          <cell r="E10530" t="str">
            <v>Enrollment Date Quintile: Latest</v>
          </cell>
          <cell r="F10530">
            <v>98.9756</v>
          </cell>
          <cell r="G10530">
            <v>2.8861439999999998</v>
          </cell>
          <cell r="H10530">
            <v>2.3128310000000001</v>
          </cell>
          <cell r="I10530">
            <v>-0.1021321</v>
          </cell>
          <cell r="J10530">
            <v>-4.1791599999999998E-2</v>
          </cell>
          <cell r="K10530">
            <v>0</v>
          </cell>
          <cell r="L10530">
            <v>4.1791599999999998E-2</v>
          </cell>
          <cell r="M10530">
            <v>0.1021321</v>
          </cell>
          <cell r="N10530">
            <v>0.1021321</v>
          </cell>
          <cell r="O10530">
            <v>4656</v>
          </cell>
        </row>
        <row r="10531">
          <cell r="A10531" t="str">
            <v>Residential</v>
          </cell>
          <cell r="B10531">
            <v>18</v>
          </cell>
          <cell r="C10531" t="str">
            <v>R</v>
          </cell>
          <cell r="D10531" t="str">
            <v>PCT</v>
          </cell>
          <cell r="E10531" t="str">
            <v>Enrollment Date Quintile: Latest</v>
          </cell>
          <cell r="F10531">
            <v>98.971500000000006</v>
          </cell>
          <cell r="G10531">
            <v>3.1167189999999998</v>
          </cell>
          <cell r="H10531">
            <v>2.3671280000000001</v>
          </cell>
          <cell r="I10531">
            <v>-0.1048746</v>
          </cell>
          <cell r="J10531">
            <v>-4.2913800000000002E-2</v>
          </cell>
          <cell r="K10531">
            <v>0</v>
          </cell>
          <cell r="L10531">
            <v>4.2913800000000002E-2</v>
          </cell>
          <cell r="M10531">
            <v>0.1048746</v>
          </cell>
          <cell r="N10531">
            <v>0.1048746</v>
          </cell>
          <cell r="O10531">
            <v>4656</v>
          </cell>
        </row>
        <row r="10532">
          <cell r="A10532" t="str">
            <v>Residential</v>
          </cell>
          <cell r="B10532">
            <v>19</v>
          </cell>
          <cell r="C10532" t="str">
            <v>R</v>
          </cell>
          <cell r="D10532" t="str">
            <v>PCT</v>
          </cell>
          <cell r="E10532" t="str">
            <v>Enrollment Date Quintile: Latest</v>
          </cell>
          <cell r="F10532">
            <v>96.483699999999999</v>
          </cell>
          <cell r="G10532">
            <v>3.0370020000000002</v>
          </cell>
          <cell r="H10532">
            <v>2.6080489999999998</v>
          </cell>
          <cell r="I10532">
            <v>-0.1030773</v>
          </cell>
          <cell r="J10532">
            <v>-4.2178399999999998E-2</v>
          </cell>
          <cell r="K10532">
            <v>0</v>
          </cell>
          <cell r="L10532">
            <v>4.2178399999999998E-2</v>
          </cell>
          <cell r="M10532">
            <v>0.1030773</v>
          </cell>
          <cell r="N10532">
            <v>0.1030773</v>
          </cell>
          <cell r="O10532">
            <v>4656</v>
          </cell>
        </row>
        <row r="10533">
          <cell r="A10533" t="str">
            <v>Residential</v>
          </cell>
          <cell r="B10533">
            <v>20</v>
          </cell>
          <cell r="C10533" t="str">
            <v>R</v>
          </cell>
          <cell r="D10533" t="str">
            <v>PCT</v>
          </cell>
          <cell r="E10533" t="str">
            <v>Enrollment Date Quintile: Latest</v>
          </cell>
          <cell r="F10533">
            <v>94.483699999999999</v>
          </cell>
          <cell r="G10533">
            <v>2.8703690000000002</v>
          </cell>
          <cell r="H10533">
            <v>3.3344459999999998</v>
          </cell>
          <cell r="I10533">
            <v>-0.1064548</v>
          </cell>
          <cell r="J10533">
            <v>-4.3560500000000002E-2</v>
          </cell>
          <cell r="K10533">
            <v>0</v>
          </cell>
          <cell r="L10533">
            <v>4.3560500000000002E-2</v>
          </cell>
          <cell r="M10533">
            <v>0.1064548</v>
          </cell>
          <cell r="N10533">
            <v>0.1064548</v>
          </cell>
          <cell r="O10533">
            <v>4656</v>
          </cell>
        </row>
        <row r="10534">
          <cell r="A10534" t="str">
            <v>Residential</v>
          </cell>
          <cell r="B10534">
            <v>21</v>
          </cell>
          <cell r="C10534" t="str">
            <v>R</v>
          </cell>
          <cell r="D10534" t="str">
            <v>PCT</v>
          </cell>
          <cell r="E10534" t="str">
            <v>Enrollment Date Quintile: Latest</v>
          </cell>
          <cell r="F10534">
            <v>90.479600000000005</v>
          </cell>
          <cell r="G10534">
            <v>2.5262069999999999</v>
          </cell>
          <cell r="H10534">
            <v>3.0005350000000002</v>
          </cell>
          <cell r="I10534">
            <v>-0.10277219999999999</v>
          </cell>
          <cell r="J10534">
            <v>-4.2053599999999997E-2</v>
          </cell>
          <cell r="K10534">
            <v>0</v>
          </cell>
          <cell r="L10534">
            <v>4.2053599999999997E-2</v>
          </cell>
          <cell r="M10534">
            <v>0.10277219999999999</v>
          </cell>
          <cell r="N10534">
            <v>0.10277219999999999</v>
          </cell>
          <cell r="O10534">
            <v>4656</v>
          </cell>
        </row>
        <row r="10535">
          <cell r="A10535" t="str">
            <v>Residential</v>
          </cell>
          <cell r="B10535">
            <v>22</v>
          </cell>
          <cell r="C10535" t="str">
            <v>R</v>
          </cell>
          <cell r="D10535" t="str">
            <v>PCT</v>
          </cell>
          <cell r="E10535" t="str">
            <v>Enrollment Date Quintile: Latest</v>
          </cell>
          <cell r="F10535">
            <v>87.479600000000005</v>
          </cell>
          <cell r="G10535">
            <v>2.159735</v>
          </cell>
          <cell r="H10535">
            <v>2.424207</v>
          </cell>
          <cell r="I10535">
            <v>-0.1021968</v>
          </cell>
          <cell r="J10535">
            <v>-4.1818099999999997E-2</v>
          </cell>
          <cell r="K10535">
            <v>0</v>
          </cell>
          <cell r="L10535">
            <v>4.1818099999999997E-2</v>
          </cell>
          <cell r="M10535">
            <v>0.1021968</v>
          </cell>
          <cell r="N10535">
            <v>0.1021968</v>
          </cell>
          <cell r="O10535">
            <v>4656</v>
          </cell>
        </row>
        <row r="10536">
          <cell r="A10536" t="str">
            <v>Residential</v>
          </cell>
          <cell r="B10536">
            <v>23</v>
          </cell>
          <cell r="C10536" t="str">
            <v>R</v>
          </cell>
          <cell r="D10536" t="str">
            <v>PCT</v>
          </cell>
          <cell r="E10536" t="str">
            <v>Enrollment Date Quintile: Latest</v>
          </cell>
          <cell r="F10536">
            <v>84.471500000000006</v>
          </cell>
          <cell r="G10536">
            <v>1.73821</v>
          </cell>
          <cell r="H10536">
            <v>1.8441860000000001</v>
          </cell>
          <cell r="I10536">
            <v>-0.10097009999999999</v>
          </cell>
          <cell r="J10536">
            <v>-4.1316199999999997E-2</v>
          </cell>
          <cell r="K10536">
            <v>0</v>
          </cell>
          <cell r="L10536">
            <v>4.1316199999999997E-2</v>
          </cell>
          <cell r="M10536">
            <v>0.10097009999999999</v>
          </cell>
          <cell r="N10536">
            <v>0.10097009999999999</v>
          </cell>
          <cell r="O10536">
            <v>4656</v>
          </cell>
        </row>
        <row r="10537">
          <cell r="A10537" t="str">
            <v>Residential</v>
          </cell>
          <cell r="B10537">
            <v>24</v>
          </cell>
          <cell r="C10537" t="str">
            <v>R</v>
          </cell>
          <cell r="D10537" t="str">
            <v>PCT</v>
          </cell>
          <cell r="E10537" t="str">
            <v>Enrollment Date Quintile: Latest</v>
          </cell>
          <cell r="F10537">
            <v>81.9756</v>
          </cell>
          <cell r="G10537">
            <v>1.388341</v>
          </cell>
          <cell r="H10537">
            <v>1.481271</v>
          </cell>
          <cell r="I10537">
            <v>-9.9051799999999995E-2</v>
          </cell>
          <cell r="J10537">
            <v>-4.0531200000000003E-2</v>
          </cell>
          <cell r="K10537">
            <v>0</v>
          </cell>
          <cell r="L10537">
            <v>4.0531200000000003E-2</v>
          </cell>
          <cell r="M10537">
            <v>9.9051799999999995E-2</v>
          </cell>
          <cell r="N10537">
            <v>9.9051799999999995E-2</v>
          </cell>
          <cell r="O10537">
            <v>4656</v>
          </cell>
        </row>
        <row r="10538">
          <cell r="A10538" t="str">
            <v>Residential</v>
          </cell>
          <cell r="B10538">
            <v>1</v>
          </cell>
          <cell r="C10538" t="str">
            <v>R</v>
          </cell>
          <cell r="D10538" t="str">
            <v>PCT</v>
          </cell>
          <cell r="E10538" t="str">
            <v>LCA: Greater Fresno</v>
          </cell>
          <cell r="F10538">
            <v>77</v>
          </cell>
          <cell r="G10538">
            <v>1.0152300000000001</v>
          </cell>
          <cell r="H10538">
            <v>1.012688</v>
          </cell>
          <cell r="I10538">
            <v>-8.4861900000000004E-2</v>
          </cell>
          <cell r="J10538">
            <v>-3.47248E-2</v>
          </cell>
          <cell r="K10538">
            <v>0</v>
          </cell>
          <cell r="L10538">
            <v>3.47248E-2</v>
          </cell>
          <cell r="M10538">
            <v>8.4861900000000004E-2</v>
          </cell>
          <cell r="N10538">
            <v>8.4861900000000004E-2</v>
          </cell>
          <cell r="O10538">
            <v>6999</v>
          </cell>
        </row>
        <row r="10539">
          <cell r="A10539" t="str">
            <v>Residential</v>
          </cell>
          <cell r="B10539">
            <v>2</v>
          </cell>
          <cell r="C10539" t="str">
            <v>R</v>
          </cell>
          <cell r="D10539" t="str">
            <v>PCT</v>
          </cell>
          <cell r="E10539" t="str">
            <v>LCA: Greater Fresno</v>
          </cell>
          <cell r="F10539">
            <v>76.5</v>
          </cell>
          <cell r="G10539">
            <v>0.92390600000000001</v>
          </cell>
          <cell r="H10539">
            <v>0.87051330000000005</v>
          </cell>
          <cell r="I10539">
            <v>-8.42725E-2</v>
          </cell>
          <cell r="J10539">
            <v>-3.4483600000000003E-2</v>
          </cell>
          <cell r="K10539">
            <v>0</v>
          </cell>
          <cell r="L10539">
            <v>3.4483600000000003E-2</v>
          </cell>
          <cell r="M10539">
            <v>8.42725E-2</v>
          </cell>
          <cell r="N10539">
            <v>8.42725E-2</v>
          </cell>
          <cell r="O10539">
            <v>6999</v>
          </cell>
        </row>
        <row r="10540">
          <cell r="A10540" t="str">
            <v>Residential</v>
          </cell>
          <cell r="B10540">
            <v>3</v>
          </cell>
          <cell r="C10540" t="str">
            <v>R</v>
          </cell>
          <cell r="D10540" t="str">
            <v>PCT</v>
          </cell>
          <cell r="E10540" t="str">
            <v>LCA: Greater Fresno</v>
          </cell>
          <cell r="F10540">
            <v>73.5</v>
          </cell>
          <cell r="G10540">
            <v>0.83330029999999999</v>
          </cell>
          <cell r="H10540">
            <v>0.77969679999999997</v>
          </cell>
          <cell r="I10540">
            <v>-8.3576300000000006E-2</v>
          </cell>
          <cell r="J10540">
            <v>-3.4198699999999999E-2</v>
          </cell>
          <cell r="K10540">
            <v>0</v>
          </cell>
          <cell r="L10540">
            <v>3.4198699999999999E-2</v>
          </cell>
          <cell r="M10540">
            <v>8.3576300000000006E-2</v>
          </cell>
          <cell r="N10540">
            <v>8.3576300000000006E-2</v>
          </cell>
          <cell r="O10540">
            <v>6999</v>
          </cell>
        </row>
        <row r="10541">
          <cell r="A10541" t="str">
            <v>Residential</v>
          </cell>
          <cell r="B10541">
            <v>4</v>
          </cell>
          <cell r="C10541" t="str">
            <v>R</v>
          </cell>
          <cell r="D10541" t="str">
            <v>PCT</v>
          </cell>
          <cell r="E10541" t="str">
            <v>LCA: Greater Fresno</v>
          </cell>
          <cell r="F10541">
            <v>72</v>
          </cell>
          <cell r="G10541">
            <v>0.77283559999999996</v>
          </cell>
          <cell r="H10541">
            <v>0.75534290000000004</v>
          </cell>
          <cell r="I10541">
            <v>-8.3273399999999997E-2</v>
          </cell>
          <cell r="J10541">
            <v>-3.4074800000000002E-2</v>
          </cell>
          <cell r="K10541">
            <v>0</v>
          </cell>
          <cell r="L10541">
            <v>3.4074800000000002E-2</v>
          </cell>
          <cell r="M10541">
            <v>8.3273399999999997E-2</v>
          </cell>
          <cell r="N10541">
            <v>8.3273399999999997E-2</v>
          </cell>
          <cell r="O10541">
            <v>6999</v>
          </cell>
        </row>
        <row r="10542">
          <cell r="A10542" t="str">
            <v>Residential</v>
          </cell>
          <cell r="B10542">
            <v>5</v>
          </cell>
          <cell r="C10542" t="str">
            <v>R</v>
          </cell>
          <cell r="D10542" t="str">
            <v>PCT</v>
          </cell>
          <cell r="E10542" t="str">
            <v>LCA: Greater Fresno</v>
          </cell>
          <cell r="F10542">
            <v>70.5</v>
          </cell>
          <cell r="G10542">
            <v>0.80324629999999997</v>
          </cell>
          <cell r="H10542">
            <v>0.79475499999999999</v>
          </cell>
          <cell r="I10542">
            <v>-8.3120299999999994E-2</v>
          </cell>
          <cell r="J10542">
            <v>-3.4012100000000003E-2</v>
          </cell>
          <cell r="K10542">
            <v>0</v>
          </cell>
          <cell r="L10542">
            <v>3.4012100000000003E-2</v>
          </cell>
          <cell r="M10542">
            <v>8.3120299999999994E-2</v>
          </cell>
          <cell r="N10542">
            <v>8.3120299999999994E-2</v>
          </cell>
          <cell r="O10542">
            <v>6999</v>
          </cell>
        </row>
        <row r="10543">
          <cell r="A10543" t="str">
            <v>Residential</v>
          </cell>
          <cell r="B10543">
            <v>6</v>
          </cell>
          <cell r="C10543" t="str">
            <v>R</v>
          </cell>
          <cell r="D10543" t="str">
            <v>PCT</v>
          </cell>
          <cell r="E10543" t="str">
            <v>LCA: Greater Fresno</v>
          </cell>
          <cell r="F10543">
            <v>69.5</v>
          </cell>
          <cell r="G10543">
            <v>0.84839330000000002</v>
          </cell>
          <cell r="H10543">
            <v>0.86607429999999996</v>
          </cell>
          <cell r="I10543">
            <v>-8.3051700000000006E-2</v>
          </cell>
          <cell r="J10543">
            <v>-3.3984100000000003E-2</v>
          </cell>
          <cell r="K10543">
            <v>0</v>
          </cell>
          <cell r="L10543">
            <v>3.3984100000000003E-2</v>
          </cell>
          <cell r="M10543">
            <v>8.3051700000000006E-2</v>
          </cell>
          <cell r="N10543">
            <v>8.3051700000000006E-2</v>
          </cell>
          <cell r="O10543">
            <v>6999</v>
          </cell>
        </row>
        <row r="10544">
          <cell r="A10544" t="str">
            <v>Residential</v>
          </cell>
          <cell r="B10544">
            <v>7</v>
          </cell>
          <cell r="C10544" t="str">
            <v>R</v>
          </cell>
          <cell r="D10544" t="str">
            <v>PCT</v>
          </cell>
          <cell r="E10544" t="str">
            <v>LCA: Greater Fresno</v>
          </cell>
          <cell r="F10544">
            <v>68.5</v>
          </cell>
          <cell r="G10544">
            <v>0.98053250000000003</v>
          </cell>
          <cell r="H10544">
            <v>0.9742402</v>
          </cell>
          <cell r="I10544">
            <v>-8.33816E-2</v>
          </cell>
          <cell r="J10544">
            <v>-3.4119099999999999E-2</v>
          </cell>
          <cell r="K10544">
            <v>0</v>
          </cell>
          <cell r="L10544">
            <v>3.4119099999999999E-2</v>
          </cell>
          <cell r="M10544">
            <v>8.33816E-2</v>
          </cell>
          <cell r="N10544">
            <v>8.33816E-2</v>
          </cell>
          <cell r="O10544">
            <v>6999</v>
          </cell>
        </row>
        <row r="10545">
          <cell r="A10545" t="str">
            <v>Residential</v>
          </cell>
          <cell r="B10545">
            <v>8</v>
          </cell>
          <cell r="C10545" t="str">
            <v>R</v>
          </cell>
          <cell r="D10545" t="str">
            <v>PCT</v>
          </cell>
          <cell r="E10545" t="str">
            <v>LCA: Greater Fresno</v>
          </cell>
          <cell r="F10545">
            <v>69</v>
          </cell>
          <cell r="G10545">
            <v>0.98995060000000001</v>
          </cell>
          <cell r="H10545">
            <v>0.94649810000000001</v>
          </cell>
          <cell r="I10545">
            <v>-8.3790000000000003E-2</v>
          </cell>
          <cell r="J10545">
            <v>-3.4286200000000003E-2</v>
          </cell>
          <cell r="K10545">
            <v>0</v>
          </cell>
          <cell r="L10545">
            <v>3.4286200000000003E-2</v>
          </cell>
          <cell r="M10545">
            <v>8.3790000000000003E-2</v>
          </cell>
          <cell r="N10545">
            <v>8.3790000000000003E-2</v>
          </cell>
          <cell r="O10545">
            <v>6999</v>
          </cell>
        </row>
        <row r="10546">
          <cell r="A10546" t="str">
            <v>Residential</v>
          </cell>
          <cell r="B10546">
            <v>9</v>
          </cell>
          <cell r="C10546" t="str">
            <v>R</v>
          </cell>
          <cell r="D10546" t="str">
            <v>PCT</v>
          </cell>
          <cell r="E10546" t="str">
            <v>LCA: Greater Fresno</v>
          </cell>
          <cell r="F10546">
            <v>71.5</v>
          </cell>
          <cell r="G10546">
            <v>0.97640760000000004</v>
          </cell>
          <cell r="H10546">
            <v>0.97633369999999997</v>
          </cell>
          <cell r="I10546">
            <v>-8.4421099999999999E-2</v>
          </cell>
          <cell r="J10546">
            <v>-3.4544400000000003E-2</v>
          </cell>
          <cell r="K10546">
            <v>0</v>
          </cell>
          <cell r="L10546">
            <v>3.4544400000000003E-2</v>
          </cell>
          <cell r="M10546">
            <v>8.4421099999999999E-2</v>
          </cell>
          <cell r="N10546">
            <v>8.4421099999999999E-2</v>
          </cell>
          <cell r="O10546">
            <v>6999</v>
          </cell>
        </row>
        <row r="10547">
          <cell r="A10547" t="str">
            <v>Residential</v>
          </cell>
          <cell r="B10547">
            <v>10</v>
          </cell>
          <cell r="C10547" t="str">
            <v>R</v>
          </cell>
          <cell r="D10547" t="str">
            <v>PCT</v>
          </cell>
          <cell r="E10547" t="str">
            <v>LCA: Greater Fresno</v>
          </cell>
          <cell r="F10547">
            <v>76</v>
          </cell>
          <cell r="G10547">
            <v>1.0066999999999999</v>
          </cell>
          <cell r="H10547">
            <v>1.0189379999999999</v>
          </cell>
          <cell r="I10547">
            <v>-8.5575300000000007E-2</v>
          </cell>
          <cell r="J10547">
            <v>-3.5016699999999998E-2</v>
          </cell>
          <cell r="K10547">
            <v>0</v>
          </cell>
          <cell r="L10547">
            <v>3.5016699999999998E-2</v>
          </cell>
          <cell r="M10547">
            <v>8.5575300000000007E-2</v>
          </cell>
          <cell r="N10547">
            <v>8.5575300000000007E-2</v>
          </cell>
          <cell r="O10547">
            <v>6999</v>
          </cell>
        </row>
        <row r="10548">
          <cell r="A10548" t="str">
            <v>Residential</v>
          </cell>
          <cell r="B10548">
            <v>11</v>
          </cell>
          <cell r="C10548" t="str">
            <v>R</v>
          </cell>
          <cell r="D10548" t="str">
            <v>PCT</v>
          </cell>
          <cell r="E10548" t="str">
            <v>LCA: Greater Fresno</v>
          </cell>
          <cell r="F10548">
            <v>81.5</v>
          </cell>
          <cell r="G10548">
            <v>1.050416</v>
          </cell>
          <cell r="H10548">
            <v>1.0360849999999999</v>
          </cell>
          <cell r="I10548">
            <v>-8.5863800000000004E-2</v>
          </cell>
          <cell r="J10548">
            <v>-3.5134800000000001E-2</v>
          </cell>
          <cell r="K10548">
            <v>0</v>
          </cell>
          <cell r="L10548">
            <v>3.5134800000000001E-2</v>
          </cell>
          <cell r="M10548">
            <v>8.5863800000000004E-2</v>
          </cell>
          <cell r="N10548">
            <v>8.5863800000000004E-2</v>
          </cell>
          <cell r="O10548">
            <v>6999</v>
          </cell>
        </row>
        <row r="10549">
          <cell r="A10549" t="str">
            <v>Residential</v>
          </cell>
          <cell r="B10549">
            <v>12</v>
          </cell>
          <cell r="C10549" t="str">
            <v>R</v>
          </cell>
          <cell r="D10549" t="str">
            <v>PCT</v>
          </cell>
          <cell r="E10549" t="str">
            <v>LCA: Greater Fresno</v>
          </cell>
          <cell r="F10549">
            <v>86</v>
          </cell>
          <cell r="G10549">
            <v>1.185192</v>
          </cell>
          <cell r="H10549">
            <v>1.184582</v>
          </cell>
          <cell r="I10549">
            <v>-8.5416900000000004E-2</v>
          </cell>
          <cell r="J10549">
            <v>-3.4951900000000001E-2</v>
          </cell>
          <cell r="K10549">
            <v>0</v>
          </cell>
          <cell r="L10549">
            <v>3.4951900000000001E-2</v>
          </cell>
          <cell r="M10549">
            <v>8.5416900000000004E-2</v>
          </cell>
          <cell r="N10549">
            <v>8.5416900000000004E-2</v>
          </cell>
          <cell r="O10549">
            <v>6999</v>
          </cell>
        </row>
        <row r="10550">
          <cell r="A10550" t="str">
            <v>Residential</v>
          </cell>
          <cell r="B10550">
            <v>13</v>
          </cell>
          <cell r="C10550" t="str">
            <v>R</v>
          </cell>
          <cell r="D10550" t="str">
            <v>PCT</v>
          </cell>
          <cell r="E10550" t="str">
            <v>LCA: Greater Fresno</v>
          </cell>
          <cell r="F10550">
            <v>89.5</v>
          </cell>
          <cell r="G10550">
            <v>1.4410529999999999</v>
          </cell>
          <cell r="H10550">
            <v>1.428668</v>
          </cell>
          <cell r="I10550">
            <v>-8.6850999999999998E-2</v>
          </cell>
          <cell r="J10550">
            <v>-3.5538699999999999E-2</v>
          </cell>
          <cell r="K10550">
            <v>0</v>
          </cell>
          <cell r="L10550">
            <v>3.5538699999999999E-2</v>
          </cell>
          <cell r="M10550">
            <v>8.6850999999999998E-2</v>
          </cell>
          <cell r="N10550">
            <v>8.6850999999999998E-2</v>
          </cell>
          <cell r="O10550">
            <v>6999</v>
          </cell>
        </row>
        <row r="10551">
          <cell r="A10551" t="str">
            <v>Residential</v>
          </cell>
          <cell r="B10551">
            <v>14</v>
          </cell>
          <cell r="C10551" t="str">
            <v>R</v>
          </cell>
          <cell r="D10551" t="str">
            <v>PCT</v>
          </cell>
          <cell r="E10551" t="str">
            <v>LCA: Greater Fresno</v>
          </cell>
          <cell r="F10551">
            <v>92.5</v>
          </cell>
          <cell r="G10551">
            <v>1.7601020000000001</v>
          </cell>
          <cell r="H10551">
            <v>1.7963070000000001</v>
          </cell>
          <cell r="I10551">
            <v>-9.0304200000000001E-2</v>
          </cell>
          <cell r="J10551">
            <v>-3.69518E-2</v>
          </cell>
          <cell r="K10551">
            <v>0</v>
          </cell>
          <cell r="L10551">
            <v>3.69518E-2</v>
          </cell>
          <cell r="M10551">
            <v>9.0304200000000001E-2</v>
          </cell>
          <cell r="N10551">
            <v>9.0304200000000001E-2</v>
          </cell>
          <cell r="O10551">
            <v>6999</v>
          </cell>
        </row>
        <row r="10552">
          <cell r="A10552" t="str">
            <v>Residential</v>
          </cell>
          <cell r="B10552">
            <v>15</v>
          </cell>
          <cell r="C10552" t="str">
            <v>R</v>
          </cell>
          <cell r="D10552" t="str">
            <v>PCT</v>
          </cell>
          <cell r="E10552" t="str">
            <v>LCA: Greater Fresno</v>
          </cell>
          <cell r="F10552">
            <v>95</v>
          </cell>
          <cell r="G10552">
            <v>2.0653250000000001</v>
          </cell>
          <cell r="H10552">
            <v>2.0564469999999999</v>
          </cell>
          <cell r="I10552">
            <v>-8.8665099999999997E-2</v>
          </cell>
          <cell r="J10552">
            <v>-3.6281000000000001E-2</v>
          </cell>
          <cell r="K10552">
            <v>0</v>
          </cell>
          <cell r="L10552">
            <v>3.6281000000000001E-2</v>
          </cell>
          <cell r="M10552">
            <v>8.8665099999999997E-2</v>
          </cell>
          <cell r="N10552">
            <v>8.8665099999999997E-2</v>
          </cell>
          <cell r="O10552">
            <v>6999</v>
          </cell>
        </row>
        <row r="10553">
          <cell r="A10553" t="str">
            <v>Residential</v>
          </cell>
          <cell r="B10553">
            <v>16</v>
          </cell>
          <cell r="C10553" t="str">
            <v>R</v>
          </cell>
          <cell r="D10553" t="str">
            <v>PCT</v>
          </cell>
          <cell r="E10553" t="str">
            <v>LCA: Greater Fresno</v>
          </cell>
          <cell r="F10553">
            <v>97.5</v>
          </cell>
          <cell r="G10553">
            <v>2.4898720000000001</v>
          </cell>
          <cell r="H10553">
            <v>2.1966489999999999</v>
          </cell>
          <cell r="I10553">
            <v>-8.8125599999999998E-2</v>
          </cell>
          <cell r="J10553">
            <v>-3.6060300000000003E-2</v>
          </cell>
          <cell r="K10553">
            <v>0</v>
          </cell>
          <cell r="L10553">
            <v>3.6060300000000003E-2</v>
          </cell>
          <cell r="M10553">
            <v>8.8125599999999998E-2</v>
          </cell>
          <cell r="N10553">
            <v>8.8125599999999998E-2</v>
          </cell>
          <cell r="O10553">
            <v>6999</v>
          </cell>
        </row>
        <row r="10554">
          <cell r="A10554" t="str">
            <v>Residential</v>
          </cell>
          <cell r="B10554">
            <v>17</v>
          </cell>
          <cell r="C10554" t="str">
            <v>R</v>
          </cell>
          <cell r="D10554" t="str">
            <v>PCT</v>
          </cell>
          <cell r="E10554" t="str">
            <v>LCA: Greater Fresno</v>
          </cell>
          <cell r="F10554">
            <v>99</v>
          </cell>
          <cell r="G10554">
            <v>2.873615</v>
          </cell>
          <cell r="H10554">
            <v>2.3347820000000001</v>
          </cell>
          <cell r="I10554">
            <v>-8.9159799999999997E-2</v>
          </cell>
          <cell r="J10554">
            <v>-3.6483500000000002E-2</v>
          </cell>
          <cell r="K10554">
            <v>0</v>
          </cell>
          <cell r="L10554">
            <v>3.6483500000000002E-2</v>
          </cell>
          <cell r="M10554">
            <v>8.9159799999999997E-2</v>
          </cell>
          <cell r="N10554">
            <v>8.9159799999999997E-2</v>
          </cell>
          <cell r="O10554">
            <v>6999</v>
          </cell>
        </row>
        <row r="10555">
          <cell r="A10555" t="str">
            <v>Residential</v>
          </cell>
          <cell r="B10555">
            <v>18</v>
          </cell>
          <cell r="C10555" t="str">
            <v>R</v>
          </cell>
          <cell r="D10555" t="str">
            <v>PCT</v>
          </cell>
          <cell r="E10555" t="str">
            <v>LCA: Greater Fresno</v>
          </cell>
          <cell r="F10555">
            <v>99</v>
          </cell>
          <cell r="G10555">
            <v>3.1173679999999999</v>
          </cell>
          <cell r="H10555">
            <v>2.4012310000000001</v>
          </cell>
          <cell r="I10555">
            <v>-9.1830300000000004E-2</v>
          </cell>
          <cell r="J10555">
            <v>-3.7576199999999997E-2</v>
          </cell>
          <cell r="K10555">
            <v>0</v>
          </cell>
          <cell r="L10555">
            <v>3.7576199999999997E-2</v>
          </cell>
          <cell r="M10555">
            <v>9.1830300000000004E-2</v>
          </cell>
          <cell r="N10555">
            <v>9.1830300000000004E-2</v>
          </cell>
          <cell r="O10555">
            <v>6999</v>
          </cell>
        </row>
        <row r="10556">
          <cell r="A10556" t="str">
            <v>Residential</v>
          </cell>
          <cell r="B10556">
            <v>19</v>
          </cell>
          <cell r="C10556" t="str">
            <v>R</v>
          </cell>
          <cell r="D10556" t="str">
            <v>PCT</v>
          </cell>
          <cell r="E10556" t="str">
            <v>LCA: Greater Fresno</v>
          </cell>
          <cell r="F10556">
            <v>96.5</v>
          </cell>
          <cell r="G10556">
            <v>3.0342709999999999</v>
          </cell>
          <cell r="H10556">
            <v>2.5872679999999999</v>
          </cell>
          <cell r="I10556">
            <v>-9.0256799999999998E-2</v>
          </cell>
          <cell r="J10556">
            <v>-3.6932300000000001E-2</v>
          </cell>
          <cell r="K10556">
            <v>0</v>
          </cell>
          <cell r="L10556">
            <v>3.6932300000000001E-2</v>
          </cell>
          <cell r="M10556">
            <v>9.0256799999999998E-2</v>
          </cell>
          <cell r="N10556">
            <v>9.0256799999999998E-2</v>
          </cell>
          <cell r="O10556">
            <v>6999</v>
          </cell>
        </row>
        <row r="10557">
          <cell r="A10557" t="str">
            <v>Residential</v>
          </cell>
          <cell r="B10557">
            <v>20</v>
          </cell>
          <cell r="C10557" t="str">
            <v>R</v>
          </cell>
          <cell r="D10557" t="str">
            <v>PCT</v>
          </cell>
          <cell r="E10557" t="str">
            <v>LCA: Greater Fresno</v>
          </cell>
          <cell r="F10557">
            <v>94.5</v>
          </cell>
          <cell r="G10557">
            <v>2.8734380000000002</v>
          </cell>
          <cell r="H10557">
            <v>3.265746</v>
          </cell>
          <cell r="I10557">
            <v>-9.3096399999999996E-2</v>
          </cell>
          <cell r="J10557">
            <v>-3.8094299999999998E-2</v>
          </cell>
          <cell r="K10557">
            <v>0</v>
          </cell>
          <cell r="L10557">
            <v>3.8094299999999998E-2</v>
          </cell>
          <cell r="M10557">
            <v>9.3096399999999996E-2</v>
          </cell>
          <cell r="N10557">
            <v>9.3096399999999996E-2</v>
          </cell>
          <cell r="O10557">
            <v>6999</v>
          </cell>
        </row>
        <row r="10558">
          <cell r="A10558" t="str">
            <v>Residential</v>
          </cell>
          <cell r="B10558">
            <v>21</v>
          </cell>
          <cell r="C10558" t="str">
            <v>R</v>
          </cell>
          <cell r="D10558" t="str">
            <v>PCT</v>
          </cell>
          <cell r="E10558" t="str">
            <v>LCA: Greater Fresno</v>
          </cell>
          <cell r="F10558">
            <v>90.5</v>
          </cell>
          <cell r="G10558">
            <v>2.5439020000000001</v>
          </cell>
          <cell r="H10558">
            <v>3.034198</v>
          </cell>
          <cell r="I10558">
            <v>-8.97593E-2</v>
          </cell>
          <cell r="J10558">
            <v>-3.6728799999999999E-2</v>
          </cell>
          <cell r="K10558">
            <v>0</v>
          </cell>
          <cell r="L10558">
            <v>3.6728799999999999E-2</v>
          </cell>
          <cell r="M10558">
            <v>8.97593E-2</v>
          </cell>
          <cell r="N10558">
            <v>8.97593E-2</v>
          </cell>
          <cell r="O10558">
            <v>6999</v>
          </cell>
        </row>
        <row r="10559">
          <cell r="A10559" t="str">
            <v>Residential</v>
          </cell>
          <cell r="B10559">
            <v>22</v>
          </cell>
          <cell r="C10559" t="str">
            <v>R</v>
          </cell>
          <cell r="D10559" t="str">
            <v>PCT</v>
          </cell>
          <cell r="E10559" t="str">
            <v>LCA: Greater Fresno</v>
          </cell>
          <cell r="F10559">
            <v>87.5</v>
          </cell>
          <cell r="G10559">
            <v>2.2014290000000001</v>
          </cell>
          <cell r="H10559">
            <v>2.5272619999999999</v>
          </cell>
          <cell r="I10559">
            <v>-9.0016399999999996E-2</v>
          </cell>
          <cell r="J10559">
            <v>-3.6833999999999999E-2</v>
          </cell>
          <cell r="K10559">
            <v>0</v>
          </cell>
          <cell r="L10559">
            <v>3.6833999999999999E-2</v>
          </cell>
          <cell r="M10559">
            <v>9.0016399999999996E-2</v>
          </cell>
          <cell r="N10559">
            <v>9.0016399999999996E-2</v>
          </cell>
          <cell r="O10559">
            <v>6999</v>
          </cell>
        </row>
        <row r="10560">
          <cell r="A10560" t="str">
            <v>Residential</v>
          </cell>
          <cell r="B10560">
            <v>23</v>
          </cell>
          <cell r="C10560" t="str">
            <v>R</v>
          </cell>
          <cell r="D10560" t="str">
            <v>PCT</v>
          </cell>
          <cell r="E10560" t="str">
            <v>LCA: Greater Fresno</v>
          </cell>
          <cell r="F10560">
            <v>84.5</v>
          </cell>
          <cell r="G10560">
            <v>1.7340990000000001</v>
          </cell>
          <cell r="H10560">
            <v>1.8419509999999999</v>
          </cell>
          <cell r="I10560">
            <v>-8.8231799999999999E-2</v>
          </cell>
          <cell r="J10560">
            <v>-3.6103799999999998E-2</v>
          </cell>
          <cell r="K10560">
            <v>0</v>
          </cell>
          <cell r="L10560">
            <v>3.6103799999999998E-2</v>
          </cell>
          <cell r="M10560">
            <v>8.8231799999999999E-2</v>
          </cell>
          <cell r="N10560">
            <v>8.8231799999999999E-2</v>
          </cell>
          <cell r="O10560">
            <v>6999</v>
          </cell>
        </row>
        <row r="10561">
          <cell r="A10561" t="str">
            <v>Residential</v>
          </cell>
          <cell r="B10561">
            <v>24</v>
          </cell>
          <cell r="C10561" t="str">
            <v>R</v>
          </cell>
          <cell r="D10561" t="str">
            <v>PCT</v>
          </cell>
          <cell r="E10561" t="str">
            <v>LCA: Greater Fresno</v>
          </cell>
          <cell r="F10561">
            <v>82</v>
          </cell>
          <cell r="G10561">
            <v>1.3538779999999999</v>
          </cell>
          <cell r="H10561">
            <v>1.435845</v>
          </cell>
          <cell r="I10561">
            <v>-8.6455000000000004E-2</v>
          </cell>
          <cell r="J10561">
            <v>-3.5376699999999997E-2</v>
          </cell>
          <cell r="K10561">
            <v>0</v>
          </cell>
          <cell r="L10561">
            <v>3.5376699999999997E-2</v>
          </cell>
          <cell r="M10561">
            <v>8.6455000000000004E-2</v>
          </cell>
          <cell r="N10561">
            <v>8.6455000000000004E-2</v>
          </cell>
          <cell r="O10561">
            <v>6999</v>
          </cell>
        </row>
        <row r="10562">
          <cell r="A10562" t="str">
            <v>Residential</v>
          </cell>
          <cell r="B10562">
            <v>1</v>
          </cell>
          <cell r="C10562" t="str">
            <v>R</v>
          </cell>
          <cell r="D10562" t="str">
            <v>PCT</v>
          </cell>
          <cell r="E10562" t="str">
            <v>LCA: Kern</v>
          </cell>
          <cell r="F10562">
            <v>75.5</v>
          </cell>
          <cell r="G10562">
            <v>0.97389879999999995</v>
          </cell>
          <cell r="H10562">
            <v>0.8629618</v>
          </cell>
          <cell r="I10562">
            <v>-0.15374689999999999</v>
          </cell>
          <cell r="J10562">
            <v>-6.2911999999999996E-2</v>
          </cell>
          <cell r="K10562">
            <v>0</v>
          </cell>
          <cell r="L10562">
            <v>6.2911999999999996E-2</v>
          </cell>
          <cell r="M10562">
            <v>0.15374689999999999</v>
          </cell>
          <cell r="N10562">
            <v>0.15374689999999999</v>
          </cell>
          <cell r="O10562">
            <v>1003</v>
          </cell>
        </row>
        <row r="10563">
          <cell r="A10563" t="str">
            <v>Residential</v>
          </cell>
          <cell r="B10563">
            <v>2</v>
          </cell>
          <cell r="C10563" t="str">
            <v>R</v>
          </cell>
          <cell r="D10563" t="str">
            <v>PCT</v>
          </cell>
          <cell r="E10563" t="str">
            <v>LCA: Kern</v>
          </cell>
          <cell r="F10563">
            <v>74</v>
          </cell>
          <cell r="G10563">
            <v>0.86773880000000003</v>
          </cell>
          <cell r="H10563">
            <v>0.77552549999999998</v>
          </cell>
          <cell r="I10563">
            <v>-0.15259139999999999</v>
          </cell>
          <cell r="J10563">
            <v>-6.24392E-2</v>
          </cell>
          <cell r="K10563">
            <v>0</v>
          </cell>
          <cell r="L10563">
            <v>6.24392E-2</v>
          </cell>
          <cell r="M10563">
            <v>0.15259139999999999</v>
          </cell>
          <cell r="N10563">
            <v>0.15259139999999999</v>
          </cell>
          <cell r="O10563">
            <v>1003</v>
          </cell>
        </row>
        <row r="10564">
          <cell r="A10564" t="str">
            <v>Residential</v>
          </cell>
          <cell r="B10564">
            <v>3</v>
          </cell>
          <cell r="C10564" t="str">
            <v>R</v>
          </cell>
          <cell r="D10564" t="str">
            <v>PCT</v>
          </cell>
          <cell r="E10564" t="str">
            <v>LCA: Kern</v>
          </cell>
          <cell r="F10564">
            <v>73</v>
          </cell>
          <cell r="G10564">
            <v>0.78259270000000003</v>
          </cell>
          <cell r="H10564">
            <v>0.6964399</v>
          </cell>
          <cell r="I10564">
            <v>-0.15192629999999999</v>
          </cell>
          <cell r="J10564">
            <v>-6.2167E-2</v>
          </cell>
          <cell r="K10564">
            <v>0</v>
          </cell>
          <cell r="L10564">
            <v>6.2167E-2</v>
          </cell>
          <cell r="M10564">
            <v>0.15192629999999999</v>
          </cell>
          <cell r="N10564">
            <v>0.15192629999999999</v>
          </cell>
          <cell r="O10564">
            <v>1003</v>
          </cell>
        </row>
        <row r="10565">
          <cell r="A10565" t="str">
            <v>Residential</v>
          </cell>
          <cell r="B10565">
            <v>4</v>
          </cell>
          <cell r="C10565" t="str">
            <v>R</v>
          </cell>
          <cell r="D10565" t="str">
            <v>PCT</v>
          </cell>
          <cell r="E10565" t="str">
            <v>LCA: Kern</v>
          </cell>
          <cell r="F10565">
            <v>72.5</v>
          </cell>
          <cell r="G10565">
            <v>0.71696309999999996</v>
          </cell>
          <cell r="H10565">
            <v>0.637208</v>
          </cell>
          <cell r="I10565">
            <v>-0.1517396</v>
          </cell>
          <cell r="J10565">
            <v>-6.2090600000000003E-2</v>
          </cell>
          <cell r="K10565">
            <v>0</v>
          </cell>
          <cell r="L10565">
            <v>6.2090600000000003E-2</v>
          </cell>
          <cell r="M10565">
            <v>0.1517396</v>
          </cell>
          <cell r="N10565">
            <v>0.1517396</v>
          </cell>
          <cell r="O10565">
            <v>1003</v>
          </cell>
        </row>
        <row r="10566">
          <cell r="A10566" t="str">
            <v>Residential</v>
          </cell>
          <cell r="B10566">
            <v>5</v>
          </cell>
          <cell r="C10566" t="str">
            <v>R</v>
          </cell>
          <cell r="D10566" t="str">
            <v>PCT</v>
          </cell>
          <cell r="E10566" t="str">
            <v>LCA: Kern</v>
          </cell>
          <cell r="F10566">
            <v>70</v>
          </cell>
          <cell r="G10566">
            <v>0.70594000000000001</v>
          </cell>
          <cell r="H10566">
            <v>0.62706070000000003</v>
          </cell>
          <cell r="I10566">
            <v>-0.15153530000000001</v>
          </cell>
          <cell r="J10566">
            <v>-6.2007E-2</v>
          </cell>
          <cell r="K10566">
            <v>0</v>
          </cell>
          <cell r="L10566">
            <v>6.2007E-2</v>
          </cell>
          <cell r="M10566">
            <v>0.15153530000000001</v>
          </cell>
          <cell r="N10566">
            <v>0.15153530000000001</v>
          </cell>
          <cell r="O10566">
            <v>1003</v>
          </cell>
        </row>
        <row r="10567">
          <cell r="A10567" t="str">
            <v>Residential</v>
          </cell>
          <cell r="B10567">
            <v>6</v>
          </cell>
          <cell r="C10567" t="str">
            <v>R</v>
          </cell>
          <cell r="D10567" t="str">
            <v>PCT</v>
          </cell>
          <cell r="E10567" t="str">
            <v>LCA: Kern</v>
          </cell>
          <cell r="F10567">
            <v>68.5</v>
          </cell>
          <cell r="G10567">
            <v>0.71905289999999999</v>
          </cell>
          <cell r="H10567">
            <v>0.67131379999999996</v>
          </cell>
          <cell r="I10567">
            <v>-0.1514626</v>
          </cell>
          <cell r="J10567">
            <v>-6.1977299999999999E-2</v>
          </cell>
          <cell r="K10567">
            <v>0</v>
          </cell>
          <cell r="L10567">
            <v>6.1977299999999999E-2</v>
          </cell>
          <cell r="M10567">
            <v>0.1514626</v>
          </cell>
          <cell r="N10567">
            <v>0.1514626</v>
          </cell>
          <cell r="O10567">
            <v>1003</v>
          </cell>
        </row>
        <row r="10568">
          <cell r="A10568" t="str">
            <v>Residential</v>
          </cell>
          <cell r="B10568">
            <v>7</v>
          </cell>
          <cell r="C10568" t="str">
            <v>R</v>
          </cell>
          <cell r="D10568" t="str">
            <v>PCT</v>
          </cell>
          <cell r="E10568" t="str">
            <v>LCA: Kern</v>
          </cell>
          <cell r="F10568">
            <v>68</v>
          </cell>
          <cell r="G10568">
            <v>0.87578420000000001</v>
          </cell>
          <cell r="H10568">
            <v>0.84064309999999998</v>
          </cell>
          <cell r="I10568">
            <v>-0.1522232</v>
          </cell>
          <cell r="J10568">
            <v>-6.2288499999999997E-2</v>
          </cell>
          <cell r="K10568">
            <v>0</v>
          </cell>
          <cell r="L10568">
            <v>6.2288499999999997E-2</v>
          </cell>
          <cell r="M10568">
            <v>0.1522232</v>
          </cell>
          <cell r="N10568">
            <v>0.1522232</v>
          </cell>
          <cell r="O10568">
            <v>1003</v>
          </cell>
        </row>
        <row r="10569">
          <cell r="A10569" t="str">
            <v>Residential</v>
          </cell>
          <cell r="B10569">
            <v>8</v>
          </cell>
          <cell r="C10569" t="str">
            <v>R</v>
          </cell>
          <cell r="D10569" t="str">
            <v>PCT</v>
          </cell>
          <cell r="E10569" t="str">
            <v>LCA: Kern</v>
          </cell>
          <cell r="F10569">
            <v>70</v>
          </cell>
          <cell r="G10569">
            <v>0.94975100000000001</v>
          </cell>
          <cell r="H10569">
            <v>1.007671</v>
          </cell>
          <cell r="I10569">
            <v>-0.15339030000000001</v>
          </cell>
          <cell r="J10569">
            <v>-6.2766100000000005E-2</v>
          </cell>
          <cell r="K10569">
            <v>0</v>
          </cell>
          <cell r="L10569">
            <v>6.2766100000000005E-2</v>
          </cell>
          <cell r="M10569">
            <v>0.15339030000000001</v>
          </cell>
          <cell r="N10569">
            <v>0.15339030000000001</v>
          </cell>
          <cell r="O10569">
            <v>1003</v>
          </cell>
        </row>
        <row r="10570">
          <cell r="A10570" t="str">
            <v>Residential</v>
          </cell>
          <cell r="B10570">
            <v>9</v>
          </cell>
          <cell r="C10570" t="str">
            <v>R</v>
          </cell>
          <cell r="D10570" t="str">
            <v>PCT</v>
          </cell>
          <cell r="E10570" t="str">
            <v>LCA: Kern</v>
          </cell>
          <cell r="F10570">
            <v>75</v>
          </cell>
          <cell r="G10570">
            <v>0.85315030000000003</v>
          </cell>
          <cell r="H10570">
            <v>0.80448050000000004</v>
          </cell>
          <cell r="I10570">
            <v>-0.15353559999999999</v>
          </cell>
          <cell r="J10570">
            <v>-6.2825500000000006E-2</v>
          </cell>
          <cell r="K10570">
            <v>0</v>
          </cell>
          <cell r="L10570">
            <v>6.2825500000000006E-2</v>
          </cell>
          <cell r="M10570">
            <v>0.15353559999999999</v>
          </cell>
          <cell r="N10570">
            <v>0.15353559999999999</v>
          </cell>
          <cell r="O10570">
            <v>1003</v>
          </cell>
        </row>
        <row r="10571">
          <cell r="A10571" t="str">
            <v>Residential</v>
          </cell>
          <cell r="B10571">
            <v>10</v>
          </cell>
          <cell r="C10571" t="str">
            <v>R</v>
          </cell>
          <cell r="D10571" t="str">
            <v>PCT</v>
          </cell>
          <cell r="E10571" t="str">
            <v>LCA: Kern</v>
          </cell>
          <cell r="F10571">
            <v>80</v>
          </cell>
          <cell r="G10571">
            <v>0.97673489999999996</v>
          </cell>
          <cell r="H10571">
            <v>0.99168259999999997</v>
          </cell>
          <cell r="I10571">
            <v>-0.1548571</v>
          </cell>
          <cell r="J10571">
            <v>-6.33663E-2</v>
          </cell>
          <cell r="K10571">
            <v>0</v>
          </cell>
          <cell r="L10571">
            <v>6.33663E-2</v>
          </cell>
          <cell r="M10571">
            <v>0.1548571</v>
          </cell>
          <cell r="N10571">
            <v>0.1548571</v>
          </cell>
          <cell r="O10571">
            <v>1003</v>
          </cell>
        </row>
        <row r="10572">
          <cell r="A10572" t="str">
            <v>Residential</v>
          </cell>
          <cell r="B10572">
            <v>11</v>
          </cell>
          <cell r="C10572" t="str">
            <v>R</v>
          </cell>
          <cell r="D10572" t="str">
            <v>PCT</v>
          </cell>
          <cell r="E10572" t="str">
            <v>LCA: Kern</v>
          </cell>
          <cell r="F10572">
            <v>84</v>
          </cell>
          <cell r="G10572">
            <v>1.05105</v>
          </cell>
          <cell r="H10572">
            <v>1.3176220000000001</v>
          </cell>
          <cell r="I10572">
            <v>-0.15565080000000001</v>
          </cell>
          <cell r="J10572">
            <v>-6.3690999999999998E-2</v>
          </cell>
          <cell r="K10572">
            <v>0</v>
          </cell>
          <cell r="L10572">
            <v>6.3690999999999998E-2</v>
          </cell>
          <cell r="M10572">
            <v>0.15565080000000001</v>
          </cell>
          <cell r="N10572">
            <v>0.15565080000000001</v>
          </cell>
          <cell r="O10572">
            <v>1003</v>
          </cell>
        </row>
        <row r="10573">
          <cell r="A10573" t="str">
            <v>Residential</v>
          </cell>
          <cell r="B10573">
            <v>12</v>
          </cell>
          <cell r="C10573" t="str">
            <v>R</v>
          </cell>
          <cell r="D10573" t="str">
            <v>PCT</v>
          </cell>
          <cell r="E10573" t="str">
            <v>LCA: Kern</v>
          </cell>
          <cell r="F10573">
            <v>87.5</v>
          </cell>
          <cell r="G10573">
            <v>1.260499</v>
          </cell>
          <cell r="H10573">
            <v>1.419244</v>
          </cell>
          <cell r="I10573">
            <v>-0.1561304</v>
          </cell>
          <cell r="J10573">
            <v>-6.3887299999999994E-2</v>
          </cell>
          <cell r="K10573">
            <v>0</v>
          </cell>
          <cell r="L10573">
            <v>6.3887299999999994E-2</v>
          </cell>
          <cell r="M10573">
            <v>0.1561304</v>
          </cell>
          <cell r="N10573">
            <v>0.1561304</v>
          </cell>
          <cell r="O10573">
            <v>1003</v>
          </cell>
        </row>
        <row r="10574">
          <cell r="A10574" t="str">
            <v>Residential</v>
          </cell>
          <cell r="B10574">
            <v>13</v>
          </cell>
          <cell r="C10574" t="str">
            <v>R</v>
          </cell>
          <cell r="D10574" t="str">
            <v>PCT</v>
          </cell>
          <cell r="E10574" t="str">
            <v>LCA: Kern</v>
          </cell>
          <cell r="F10574">
            <v>90.5</v>
          </cell>
          <cell r="G10574">
            <v>1.4892540000000001</v>
          </cell>
          <cell r="H10574">
            <v>1.42326</v>
          </cell>
          <cell r="I10574">
            <v>-0.15757850000000001</v>
          </cell>
          <cell r="J10574">
            <v>-6.4479900000000007E-2</v>
          </cell>
          <cell r="K10574">
            <v>0</v>
          </cell>
          <cell r="L10574">
            <v>6.4479900000000007E-2</v>
          </cell>
          <cell r="M10574">
            <v>0.15757850000000001</v>
          </cell>
          <cell r="N10574">
            <v>0.15757850000000001</v>
          </cell>
          <cell r="O10574">
            <v>1003</v>
          </cell>
        </row>
        <row r="10575">
          <cell r="A10575" t="str">
            <v>Residential</v>
          </cell>
          <cell r="B10575">
            <v>14</v>
          </cell>
          <cell r="C10575" t="str">
            <v>R</v>
          </cell>
          <cell r="D10575" t="str">
            <v>PCT</v>
          </cell>
          <cell r="E10575" t="str">
            <v>LCA: Kern</v>
          </cell>
          <cell r="F10575">
            <v>93</v>
          </cell>
          <cell r="G10575">
            <v>1.797229</v>
          </cell>
          <cell r="H10575">
            <v>1.6318900000000001</v>
          </cell>
          <cell r="I10575">
            <v>-0.1583321</v>
          </cell>
          <cell r="J10575">
            <v>-6.4788200000000004E-2</v>
          </cell>
          <cell r="K10575">
            <v>0</v>
          </cell>
          <cell r="L10575">
            <v>6.4788200000000004E-2</v>
          </cell>
          <cell r="M10575">
            <v>0.1583321</v>
          </cell>
          <cell r="N10575">
            <v>0.1583321</v>
          </cell>
          <cell r="O10575">
            <v>1003</v>
          </cell>
        </row>
        <row r="10576">
          <cell r="A10576" t="str">
            <v>Residential</v>
          </cell>
          <cell r="B10576">
            <v>15</v>
          </cell>
          <cell r="C10576" t="str">
            <v>R</v>
          </cell>
          <cell r="D10576" t="str">
            <v>PCT</v>
          </cell>
          <cell r="E10576" t="str">
            <v>LCA: Kern</v>
          </cell>
          <cell r="F10576">
            <v>95</v>
          </cell>
          <cell r="G10576">
            <v>2.0645920000000002</v>
          </cell>
          <cell r="H10576">
            <v>1.870609</v>
          </cell>
          <cell r="I10576">
            <v>-0.1608842</v>
          </cell>
          <cell r="J10576">
            <v>-6.5832500000000002E-2</v>
          </cell>
          <cell r="K10576">
            <v>0</v>
          </cell>
          <cell r="L10576">
            <v>6.5832500000000002E-2</v>
          </cell>
          <cell r="M10576">
            <v>0.1608842</v>
          </cell>
          <cell r="N10576">
            <v>0.1608842</v>
          </cell>
          <cell r="O10576">
            <v>1003</v>
          </cell>
        </row>
        <row r="10577">
          <cell r="A10577" t="str">
            <v>Residential</v>
          </cell>
          <cell r="B10577">
            <v>16</v>
          </cell>
          <cell r="C10577" t="str">
            <v>R</v>
          </cell>
          <cell r="D10577" t="str">
            <v>PCT</v>
          </cell>
          <cell r="E10577" t="str">
            <v>LCA: Kern</v>
          </cell>
          <cell r="F10577">
            <v>96</v>
          </cell>
          <cell r="G10577">
            <v>2.48481</v>
          </cell>
          <cell r="H10577">
            <v>1.894461</v>
          </cell>
          <cell r="I10577">
            <v>-0.1618271</v>
          </cell>
          <cell r="J10577">
            <v>-6.6218299999999994E-2</v>
          </cell>
          <cell r="K10577">
            <v>0</v>
          </cell>
          <cell r="L10577">
            <v>6.6218299999999994E-2</v>
          </cell>
          <cell r="M10577">
            <v>0.1618271</v>
          </cell>
          <cell r="N10577">
            <v>0.1618271</v>
          </cell>
          <cell r="O10577">
            <v>1003</v>
          </cell>
        </row>
        <row r="10578">
          <cell r="A10578" t="str">
            <v>Residential</v>
          </cell>
          <cell r="B10578">
            <v>17</v>
          </cell>
          <cell r="C10578" t="str">
            <v>R</v>
          </cell>
          <cell r="D10578" t="str">
            <v>PCT</v>
          </cell>
          <cell r="E10578" t="str">
            <v>LCA: Kern</v>
          </cell>
          <cell r="F10578">
            <v>96</v>
          </cell>
          <cell r="G10578">
            <v>2.806244</v>
          </cell>
          <cell r="H10578">
            <v>2.1013920000000001</v>
          </cell>
          <cell r="I10578">
            <v>-0.16269210000000001</v>
          </cell>
          <cell r="J10578">
            <v>-6.6572300000000001E-2</v>
          </cell>
          <cell r="K10578">
            <v>0</v>
          </cell>
          <cell r="L10578">
            <v>6.6572300000000001E-2</v>
          </cell>
          <cell r="M10578">
            <v>0.16269210000000001</v>
          </cell>
          <cell r="N10578">
            <v>0.16269210000000001</v>
          </cell>
          <cell r="O10578">
            <v>1003</v>
          </cell>
        </row>
        <row r="10579">
          <cell r="A10579" t="str">
            <v>Residential</v>
          </cell>
          <cell r="B10579">
            <v>18</v>
          </cell>
          <cell r="C10579" t="str">
            <v>R</v>
          </cell>
          <cell r="D10579" t="str">
            <v>PCT</v>
          </cell>
          <cell r="E10579" t="str">
            <v>LCA: Kern</v>
          </cell>
          <cell r="F10579">
            <v>96.5</v>
          </cell>
          <cell r="G10579">
            <v>2.9409619999999999</v>
          </cell>
          <cell r="H10579">
            <v>2.022078</v>
          </cell>
          <cell r="I10579">
            <v>-0.1630798</v>
          </cell>
          <cell r="J10579">
            <v>-6.6730899999999996E-2</v>
          </cell>
          <cell r="K10579">
            <v>0</v>
          </cell>
          <cell r="L10579">
            <v>6.6730899999999996E-2</v>
          </cell>
          <cell r="M10579">
            <v>0.1630798</v>
          </cell>
          <cell r="N10579">
            <v>0.1630798</v>
          </cell>
          <cell r="O10579">
            <v>1003</v>
          </cell>
        </row>
        <row r="10580">
          <cell r="A10580" t="str">
            <v>Residential</v>
          </cell>
          <cell r="B10580">
            <v>19</v>
          </cell>
          <cell r="C10580" t="str">
            <v>R</v>
          </cell>
          <cell r="D10580" t="str">
            <v>PCT</v>
          </cell>
          <cell r="E10580" t="str">
            <v>LCA: Kern</v>
          </cell>
          <cell r="F10580">
            <v>94.5</v>
          </cell>
          <cell r="G10580">
            <v>2.8848229999999999</v>
          </cell>
          <cell r="H10580">
            <v>2.250092</v>
          </cell>
          <cell r="I10580">
            <v>-0.16387209999999999</v>
          </cell>
          <cell r="J10580">
            <v>-6.7055100000000006E-2</v>
          </cell>
          <cell r="K10580">
            <v>0</v>
          </cell>
          <cell r="L10580">
            <v>6.7055100000000006E-2</v>
          </cell>
          <cell r="M10580">
            <v>0.16387209999999999</v>
          </cell>
          <cell r="N10580">
            <v>0.16387209999999999</v>
          </cell>
          <cell r="O10580">
            <v>1003</v>
          </cell>
        </row>
        <row r="10581">
          <cell r="A10581" t="str">
            <v>Residential</v>
          </cell>
          <cell r="B10581">
            <v>20</v>
          </cell>
          <cell r="C10581" t="str">
            <v>R</v>
          </cell>
          <cell r="D10581" t="str">
            <v>PCT</v>
          </cell>
          <cell r="E10581" t="str">
            <v>LCA: Kern</v>
          </cell>
          <cell r="F10581">
            <v>91.5</v>
          </cell>
          <cell r="G10581">
            <v>2.7610790000000001</v>
          </cell>
          <cell r="H10581">
            <v>3.0818240000000001</v>
          </cell>
          <cell r="I10581">
            <v>-0.1665546</v>
          </cell>
          <cell r="J10581">
            <v>-6.8152799999999999E-2</v>
          </cell>
          <cell r="K10581">
            <v>0</v>
          </cell>
          <cell r="L10581">
            <v>6.8152799999999999E-2</v>
          </cell>
          <cell r="M10581">
            <v>0.1665546</v>
          </cell>
          <cell r="N10581">
            <v>0.1665546</v>
          </cell>
          <cell r="O10581">
            <v>1003</v>
          </cell>
        </row>
        <row r="10582">
          <cell r="A10582" t="str">
            <v>Residential</v>
          </cell>
          <cell r="B10582">
            <v>21</v>
          </cell>
          <cell r="C10582" t="str">
            <v>R</v>
          </cell>
          <cell r="D10582" t="str">
            <v>PCT</v>
          </cell>
          <cell r="E10582" t="str">
            <v>LCA: Kern</v>
          </cell>
          <cell r="F10582">
            <v>88.5</v>
          </cell>
          <cell r="G10582">
            <v>2.3941650000000001</v>
          </cell>
          <cell r="H10582">
            <v>2.6660919999999999</v>
          </cell>
          <cell r="I10582">
            <v>-0.16337969999999999</v>
          </cell>
          <cell r="J10582">
            <v>-6.6853599999999999E-2</v>
          </cell>
          <cell r="K10582">
            <v>0</v>
          </cell>
          <cell r="L10582">
            <v>6.6853599999999999E-2</v>
          </cell>
          <cell r="M10582">
            <v>0.16337969999999999</v>
          </cell>
          <cell r="N10582">
            <v>0.16337969999999999</v>
          </cell>
          <cell r="O10582">
            <v>1003</v>
          </cell>
        </row>
        <row r="10583">
          <cell r="A10583" t="str">
            <v>Residential</v>
          </cell>
          <cell r="B10583">
            <v>22</v>
          </cell>
          <cell r="C10583" t="str">
            <v>R</v>
          </cell>
          <cell r="D10583" t="str">
            <v>PCT</v>
          </cell>
          <cell r="E10583" t="str">
            <v>LCA: Kern</v>
          </cell>
          <cell r="F10583">
            <v>85.5</v>
          </cell>
          <cell r="G10583">
            <v>2.0047229999999998</v>
          </cell>
          <cell r="H10583">
            <v>2.1759919999999999</v>
          </cell>
          <cell r="I10583">
            <v>-0.16161249999999999</v>
          </cell>
          <cell r="J10583">
            <v>-6.6130499999999995E-2</v>
          </cell>
          <cell r="K10583">
            <v>0</v>
          </cell>
          <cell r="L10583">
            <v>6.6130499999999995E-2</v>
          </cell>
          <cell r="M10583">
            <v>0.16161249999999999</v>
          </cell>
          <cell r="N10583">
            <v>0.16161249999999999</v>
          </cell>
          <cell r="O10583">
            <v>1003</v>
          </cell>
        </row>
        <row r="10584">
          <cell r="A10584" t="str">
            <v>Residential</v>
          </cell>
          <cell r="B10584">
            <v>23</v>
          </cell>
          <cell r="C10584" t="str">
            <v>R</v>
          </cell>
          <cell r="D10584" t="str">
            <v>PCT</v>
          </cell>
          <cell r="E10584" t="str">
            <v>LCA: Kern</v>
          </cell>
          <cell r="F10584">
            <v>82.5</v>
          </cell>
          <cell r="G10584">
            <v>1.6332690000000001</v>
          </cell>
          <cell r="H10584">
            <v>1.9061589999999999</v>
          </cell>
          <cell r="I10584">
            <v>-0.1597421</v>
          </cell>
          <cell r="J10584">
            <v>-6.5365199999999998E-2</v>
          </cell>
          <cell r="K10584">
            <v>0</v>
          </cell>
          <cell r="L10584">
            <v>6.5365199999999998E-2</v>
          </cell>
          <cell r="M10584">
            <v>0.1597421</v>
          </cell>
          <cell r="N10584">
            <v>0.1597421</v>
          </cell>
          <cell r="O10584">
            <v>1003</v>
          </cell>
        </row>
        <row r="10585">
          <cell r="A10585" t="str">
            <v>Residential</v>
          </cell>
          <cell r="B10585">
            <v>24</v>
          </cell>
          <cell r="C10585" t="str">
            <v>R</v>
          </cell>
          <cell r="D10585" t="str">
            <v>PCT</v>
          </cell>
          <cell r="E10585" t="str">
            <v>LCA: Kern</v>
          </cell>
          <cell r="F10585">
            <v>80</v>
          </cell>
          <cell r="G10585">
            <v>1.2379979999999999</v>
          </cell>
          <cell r="H10585">
            <v>1.2330350000000001</v>
          </cell>
          <cell r="I10585">
            <v>-0.1562634</v>
          </cell>
          <cell r="J10585">
            <v>-6.3941700000000004E-2</v>
          </cell>
          <cell r="K10585">
            <v>0</v>
          </cell>
          <cell r="L10585">
            <v>6.3941700000000004E-2</v>
          </cell>
          <cell r="M10585">
            <v>0.1562634</v>
          </cell>
          <cell r="N10585">
            <v>0.1562634</v>
          </cell>
          <cell r="O10585">
            <v>1003</v>
          </cell>
        </row>
        <row r="10586">
          <cell r="A10586" t="str">
            <v>Residential</v>
          </cell>
          <cell r="B10586">
            <v>1</v>
          </cell>
          <cell r="C10586" t="str">
            <v>R</v>
          </cell>
          <cell r="D10586" t="str">
            <v>PCT</v>
          </cell>
          <cell r="E10586" t="str">
            <v>LCA: Other</v>
          </cell>
          <cell r="F10586">
            <v>75.5</v>
          </cell>
          <cell r="G10586">
            <v>0.67114200000000002</v>
          </cell>
          <cell r="H10586">
            <v>0.4453549</v>
          </cell>
          <cell r="I10586">
            <v>-0.38234279999999998</v>
          </cell>
          <cell r="J10586">
            <v>-0.1564516</v>
          </cell>
          <cell r="K10586">
            <v>0</v>
          </cell>
          <cell r="L10586">
            <v>0.1564516</v>
          </cell>
          <cell r="M10586">
            <v>0.38234279999999998</v>
          </cell>
          <cell r="N10586">
            <v>0.38234279999999998</v>
          </cell>
          <cell r="O10586">
            <v>118</v>
          </cell>
        </row>
        <row r="10587">
          <cell r="A10587" t="str">
            <v>Residential</v>
          </cell>
          <cell r="B10587">
            <v>2</v>
          </cell>
          <cell r="C10587" t="str">
            <v>R</v>
          </cell>
          <cell r="D10587" t="str">
            <v>PCT</v>
          </cell>
          <cell r="E10587" t="str">
            <v>LCA: Other</v>
          </cell>
          <cell r="F10587">
            <v>74</v>
          </cell>
          <cell r="G10587">
            <v>0.54331960000000001</v>
          </cell>
          <cell r="H10587">
            <v>0.449355</v>
          </cell>
          <cell r="I10587">
            <v>-0.37825569999999997</v>
          </cell>
          <cell r="J10587">
            <v>-0.15477920000000001</v>
          </cell>
          <cell r="K10587">
            <v>0</v>
          </cell>
          <cell r="L10587">
            <v>0.15477920000000001</v>
          </cell>
          <cell r="M10587">
            <v>0.37825569999999997</v>
          </cell>
          <cell r="N10587">
            <v>0.37825569999999997</v>
          </cell>
          <cell r="O10587">
            <v>118</v>
          </cell>
        </row>
        <row r="10588">
          <cell r="A10588" t="str">
            <v>Residential</v>
          </cell>
          <cell r="B10588">
            <v>3</v>
          </cell>
          <cell r="C10588" t="str">
            <v>R</v>
          </cell>
          <cell r="D10588" t="str">
            <v>PCT</v>
          </cell>
          <cell r="E10588" t="str">
            <v>LCA: Other</v>
          </cell>
          <cell r="F10588">
            <v>73</v>
          </cell>
          <cell r="G10588">
            <v>0.43660769999999999</v>
          </cell>
          <cell r="H10588">
            <v>0.37986249999999999</v>
          </cell>
          <cell r="I10588">
            <v>-0.37654599999999999</v>
          </cell>
          <cell r="J10588">
            <v>-0.15407960000000001</v>
          </cell>
          <cell r="K10588">
            <v>0</v>
          </cell>
          <cell r="L10588">
            <v>0.15407960000000001</v>
          </cell>
          <cell r="M10588">
            <v>0.37654599999999999</v>
          </cell>
          <cell r="N10588">
            <v>0.37654599999999999</v>
          </cell>
          <cell r="O10588">
            <v>118</v>
          </cell>
        </row>
        <row r="10589">
          <cell r="A10589" t="str">
            <v>Residential</v>
          </cell>
          <cell r="B10589">
            <v>4</v>
          </cell>
          <cell r="C10589" t="str">
            <v>R</v>
          </cell>
          <cell r="D10589" t="str">
            <v>PCT</v>
          </cell>
          <cell r="E10589" t="str">
            <v>LCA: Other</v>
          </cell>
          <cell r="F10589">
            <v>72.5</v>
          </cell>
          <cell r="G10589">
            <v>0.43103560000000002</v>
          </cell>
          <cell r="H10589">
            <v>0.31353500000000001</v>
          </cell>
          <cell r="I10589">
            <v>-0.37654579999999999</v>
          </cell>
          <cell r="J10589">
            <v>-0.15407950000000001</v>
          </cell>
          <cell r="K10589">
            <v>0</v>
          </cell>
          <cell r="L10589">
            <v>0.15407950000000001</v>
          </cell>
          <cell r="M10589">
            <v>0.37654579999999999</v>
          </cell>
          <cell r="N10589">
            <v>0.37654579999999999</v>
          </cell>
          <cell r="O10589">
            <v>118</v>
          </cell>
        </row>
        <row r="10590">
          <cell r="A10590" t="str">
            <v>Residential</v>
          </cell>
          <cell r="B10590">
            <v>5</v>
          </cell>
          <cell r="C10590" t="str">
            <v>R</v>
          </cell>
          <cell r="D10590" t="str">
            <v>PCT</v>
          </cell>
          <cell r="E10590" t="str">
            <v>LCA: Other</v>
          </cell>
          <cell r="F10590">
            <v>70</v>
          </cell>
          <cell r="G10590">
            <v>0.35081240000000002</v>
          </cell>
          <cell r="H10590">
            <v>0.26817999999999997</v>
          </cell>
          <cell r="I10590">
            <v>-0.3741892</v>
          </cell>
          <cell r="J10590">
            <v>-0.15311520000000001</v>
          </cell>
          <cell r="K10590">
            <v>0</v>
          </cell>
          <cell r="L10590">
            <v>0.15311520000000001</v>
          </cell>
          <cell r="M10590">
            <v>0.3741892</v>
          </cell>
          <cell r="N10590">
            <v>0.3741892</v>
          </cell>
          <cell r="O10590">
            <v>118</v>
          </cell>
        </row>
        <row r="10591">
          <cell r="A10591" t="str">
            <v>Residential</v>
          </cell>
          <cell r="B10591">
            <v>6</v>
          </cell>
          <cell r="C10591" t="str">
            <v>R</v>
          </cell>
          <cell r="D10591" t="str">
            <v>PCT</v>
          </cell>
          <cell r="E10591" t="str">
            <v>LCA: Other</v>
          </cell>
          <cell r="F10591">
            <v>68.5</v>
          </cell>
          <cell r="G10591">
            <v>0.38428000000000001</v>
          </cell>
          <cell r="H10591">
            <v>0.2831825</v>
          </cell>
          <cell r="I10591">
            <v>-0.37453219999999998</v>
          </cell>
          <cell r="J10591">
            <v>-0.15325559999999999</v>
          </cell>
          <cell r="K10591">
            <v>0</v>
          </cell>
          <cell r="L10591">
            <v>0.15325559999999999</v>
          </cell>
          <cell r="M10591">
            <v>0.37453219999999998</v>
          </cell>
          <cell r="N10591">
            <v>0.37453219999999998</v>
          </cell>
          <cell r="O10591">
            <v>118</v>
          </cell>
        </row>
        <row r="10592">
          <cell r="A10592" t="str">
            <v>Residential</v>
          </cell>
          <cell r="B10592">
            <v>7</v>
          </cell>
          <cell r="C10592" t="str">
            <v>R</v>
          </cell>
          <cell r="D10592" t="str">
            <v>PCT</v>
          </cell>
          <cell r="E10592" t="str">
            <v>LCA: Other</v>
          </cell>
          <cell r="F10592">
            <v>68</v>
          </cell>
          <cell r="G10592">
            <v>0.39914749999999999</v>
          </cell>
          <cell r="H10592">
            <v>0.38704</v>
          </cell>
          <cell r="I10592">
            <v>-0.37390329999999999</v>
          </cell>
          <cell r="J10592">
            <v>-0.1529982</v>
          </cell>
          <cell r="K10592">
            <v>0</v>
          </cell>
          <cell r="L10592">
            <v>0.1529982</v>
          </cell>
          <cell r="M10592">
            <v>0.37390329999999999</v>
          </cell>
          <cell r="N10592">
            <v>0.37390329999999999</v>
          </cell>
          <cell r="O10592">
            <v>118</v>
          </cell>
        </row>
        <row r="10593">
          <cell r="A10593" t="str">
            <v>Residential</v>
          </cell>
          <cell r="B10593">
            <v>8</v>
          </cell>
          <cell r="C10593" t="str">
            <v>R</v>
          </cell>
          <cell r="D10593" t="str">
            <v>PCT</v>
          </cell>
          <cell r="E10593" t="str">
            <v>LCA: Other</v>
          </cell>
          <cell r="F10593">
            <v>70</v>
          </cell>
          <cell r="G10593">
            <v>0.31608649999999999</v>
          </cell>
          <cell r="H10593">
            <v>0.23332249999999999</v>
          </cell>
          <cell r="I10593">
            <v>-0.37367149999999999</v>
          </cell>
          <cell r="J10593">
            <v>-0.15290329999999999</v>
          </cell>
          <cell r="K10593">
            <v>0</v>
          </cell>
          <cell r="L10593">
            <v>0.15290329999999999</v>
          </cell>
          <cell r="M10593">
            <v>0.37367149999999999</v>
          </cell>
          <cell r="N10593">
            <v>0.37367149999999999</v>
          </cell>
          <cell r="O10593">
            <v>118</v>
          </cell>
        </row>
        <row r="10594">
          <cell r="A10594" t="str">
            <v>Residential</v>
          </cell>
          <cell r="B10594">
            <v>9</v>
          </cell>
          <cell r="C10594" t="str">
            <v>R</v>
          </cell>
          <cell r="D10594" t="str">
            <v>PCT</v>
          </cell>
          <cell r="E10594" t="str">
            <v>LCA: Other</v>
          </cell>
          <cell r="F10594">
            <v>75</v>
          </cell>
          <cell r="G10594">
            <v>0.39823789999999998</v>
          </cell>
          <cell r="H10594">
            <v>0.42427480000000001</v>
          </cell>
          <cell r="I10594">
            <v>-0.37526090000000001</v>
          </cell>
          <cell r="J10594">
            <v>-0.15355369999999999</v>
          </cell>
          <cell r="K10594">
            <v>0</v>
          </cell>
          <cell r="L10594">
            <v>0.15355369999999999</v>
          </cell>
          <cell r="M10594">
            <v>0.37526090000000001</v>
          </cell>
          <cell r="N10594">
            <v>0.37526090000000001</v>
          </cell>
          <cell r="O10594">
            <v>118</v>
          </cell>
        </row>
        <row r="10595">
          <cell r="A10595" t="str">
            <v>Residential</v>
          </cell>
          <cell r="B10595">
            <v>10</v>
          </cell>
          <cell r="C10595" t="str">
            <v>R</v>
          </cell>
          <cell r="D10595" t="str">
            <v>PCT</v>
          </cell>
          <cell r="E10595" t="str">
            <v>LCA: Other</v>
          </cell>
          <cell r="F10595">
            <v>80</v>
          </cell>
          <cell r="G10595">
            <v>0.50469090000000005</v>
          </cell>
          <cell r="H10595">
            <v>0.41736000000000001</v>
          </cell>
          <cell r="I10595">
            <v>-0.37783489999999997</v>
          </cell>
          <cell r="J10595">
            <v>-0.15460699999999999</v>
          </cell>
          <cell r="K10595">
            <v>0</v>
          </cell>
          <cell r="L10595">
            <v>0.15460699999999999</v>
          </cell>
          <cell r="M10595">
            <v>0.37783489999999997</v>
          </cell>
          <cell r="N10595">
            <v>0.37783489999999997</v>
          </cell>
          <cell r="O10595">
            <v>118</v>
          </cell>
        </row>
        <row r="10596">
          <cell r="A10596" t="str">
            <v>Residential</v>
          </cell>
          <cell r="B10596">
            <v>11</v>
          </cell>
          <cell r="C10596" t="str">
            <v>R</v>
          </cell>
          <cell r="D10596" t="str">
            <v>PCT</v>
          </cell>
          <cell r="E10596" t="str">
            <v>LCA: Other</v>
          </cell>
          <cell r="F10596">
            <v>84</v>
          </cell>
          <cell r="G10596">
            <v>0.67487779999999997</v>
          </cell>
          <cell r="H10596">
            <v>0.76627990000000001</v>
          </cell>
          <cell r="I10596">
            <v>-0.3842295</v>
          </cell>
          <cell r="J10596">
            <v>-0.15722359999999999</v>
          </cell>
          <cell r="K10596">
            <v>0</v>
          </cell>
          <cell r="L10596">
            <v>0.15722359999999999</v>
          </cell>
          <cell r="M10596">
            <v>0.3842295</v>
          </cell>
          <cell r="N10596">
            <v>0.3842295</v>
          </cell>
          <cell r="O10596">
            <v>118</v>
          </cell>
        </row>
        <row r="10597">
          <cell r="A10597" t="str">
            <v>Residential</v>
          </cell>
          <cell r="B10597">
            <v>12</v>
          </cell>
          <cell r="C10597" t="str">
            <v>R</v>
          </cell>
          <cell r="D10597" t="str">
            <v>PCT</v>
          </cell>
          <cell r="E10597" t="str">
            <v>LCA: Other</v>
          </cell>
          <cell r="F10597">
            <v>87.5</v>
          </cell>
          <cell r="G10597">
            <v>0.93836830000000004</v>
          </cell>
          <cell r="H10597">
            <v>0.8518</v>
          </cell>
          <cell r="I10597">
            <v>-0.38829839999999999</v>
          </cell>
          <cell r="J10597">
            <v>-0.15888859999999999</v>
          </cell>
          <cell r="K10597">
            <v>0</v>
          </cell>
          <cell r="L10597">
            <v>0.15888859999999999</v>
          </cell>
          <cell r="M10597">
            <v>0.38829839999999999</v>
          </cell>
          <cell r="N10597">
            <v>0.38829839999999999</v>
          </cell>
          <cell r="O10597">
            <v>118</v>
          </cell>
        </row>
        <row r="10598">
          <cell r="A10598" t="str">
            <v>Residential</v>
          </cell>
          <cell r="B10598">
            <v>13</v>
          </cell>
          <cell r="C10598" t="str">
            <v>R</v>
          </cell>
          <cell r="D10598" t="str">
            <v>PCT</v>
          </cell>
          <cell r="E10598" t="str">
            <v>LCA: Other</v>
          </cell>
          <cell r="F10598">
            <v>90.5</v>
          </cell>
          <cell r="G10598">
            <v>0.98572439999999995</v>
          </cell>
          <cell r="H10598">
            <v>1.3183499999999999</v>
          </cell>
          <cell r="I10598">
            <v>-0.39223839999999999</v>
          </cell>
          <cell r="J10598">
            <v>-0.1605008</v>
          </cell>
          <cell r="K10598">
            <v>0</v>
          </cell>
          <cell r="L10598">
            <v>0.1605008</v>
          </cell>
          <cell r="M10598">
            <v>0.39223839999999999</v>
          </cell>
          <cell r="N10598">
            <v>0.39223839999999999</v>
          </cell>
          <cell r="O10598">
            <v>118</v>
          </cell>
        </row>
        <row r="10599">
          <cell r="A10599" t="str">
            <v>Residential</v>
          </cell>
          <cell r="B10599">
            <v>14</v>
          </cell>
          <cell r="C10599" t="str">
            <v>R</v>
          </cell>
          <cell r="D10599" t="str">
            <v>PCT</v>
          </cell>
          <cell r="E10599" t="str">
            <v>LCA: Other</v>
          </cell>
          <cell r="F10599">
            <v>93</v>
          </cell>
          <cell r="G10599">
            <v>1.3267610000000001</v>
          </cell>
          <cell r="H10599">
            <v>1.5997749999999999</v>
          </cell>
          <cell r="I10599">
            <v>-0.39521309999999998</v>
          </cell>
          <cell r="J10599">
            <v>-0.161718</v>
          </cell>
          <cell r="K10599">
            <v>0</v>
          </cell>
          <cell r="L10599">
            <v>0.161718</v>
          </cell>
          <cell r="M10599">
            <v>0.39521309999999998</v>
          </cell>
          <cell r="N10599">
            <v>0.39521309999999998</v>
          </cell>
          <cell r="O10599">
            <v>118</v>
          </cell>
        </row>
        <row r="10600">
          <cell r="A10600" t="str">
            <v>Residential</v>
          </cell>
          <cell r="B10600">
            <v>15</v>
          </cell>
          <cell r="C10600" t="str">
            <v>R</v>
          </cell>
          <cell r="D10600" t="str">
            <v>PCT</v>
          </cell>
          <cell r="E10600" t="str">
            <v>LCA: Other</v>
          </cell>
          <cell r="F10600">
            <v>95</v>
          </cell>
          <cell r="G10600">
            <v>1.6669229999999999</v>
          </cell>
          <cell r="H10600">
            <v>1.0564499999999999</v>
          </cell>
          <cell r="I10600">
            <v>-0.40725420000000001</v>
          </cell>
          <cell r="J10600">
            <v>-0.16664509999999999</v>
          </cell>
          <cell r="K10600">
            <v>0</v>
          </cell>
          <cell r="L10600">
            <v>0.16664509999999999</v>
          </cell>
          <cell r="M10600">
            <v>0.40725420000000001</v>
          </cell>
          <cell r="N10600">
            <v>0.40725420000000001</v>
          </cell>
          <cell r="O10600">
            <v>118</v>
          </cell>
        </row>
        <row r="10601">
          <cell r="A10601" t="str">
            <v>Residential</v>
          </cell>
          <cell r="B10601">
            <v>16</v>
          </cell>
          <cell r="C10601" t="str">
            <v>R</v>
          </cell>
          <cell r="D10601" t="str">
            <v>PCT</v>
          </cell>
          <cell r="E10601" t="str">
            <v>LCA: Other</v>
          </cell>
          <cell r="F10601">
            <v>96</v>
          </cell>
          <cell r="G10601">
            <v>1.6488590000000001</v>
          </cell>
          <cell r="H10601">
            <v>1.2213000000000001</v>
          </cell>
          <cell r="I10601">
            <v>-0.4016246</v>
          </cell>
          <cell r="J10601">
            <v>-0.1643415</v>
          </cell>
          <cell r="K10601">
            <v>0</v>
          </cell>
          <cell r="L10601">
            <v>0.1643415</v>
          </cell>
          <cell r="M10601">
            <v>0.4016246</v>
          </cell>
          <cell r="N10601">
            <v>0.4016246</v>
          </cell>
          <cell r="O10601">
            <v>118</v>
          </cell>
        </row>
        <row r="10602">
          <cell r="A10602" t="str">
            <v>Residential</v>
          </cell>
          <cell r="B10602">
            <v>17</v>
          </cell>
          <cell r="C10602" t="str">
            <v>R</v>
          </cell>
          <cell r="D10602" t="str">
            <v>PCT</v>
          </cell>
          <cell r="E10602" t="str">
            <v>LCA: Other</v>
          </cell>
          <cell r="F10602">
            <v>96</v>
          </cell>
          <cell r="G10602">
            <v>1.885222</v>
          </cell>
          <cell r="H10602">
            <v>1.1869499999999999</v>
          </cell>
          <cell r="I10602">
            <v>-0.40391300000000002</v>
          </cell>
          <cell r="J10602">
            <v>-0.16527790000000001</v>
          </cell>
          <cell r="K10602">
            <v>0</v>
          </cell>
          <cell r="L10602">
            <v>0.16527790000000001</v>
          </cell>
          <cell r="M10602">
            <v>0.40391300000000002</v>
          </cell>
          <cell r="N10602">
            <v>0.40391300000000002</v>
          </cell>
          <cell r="O10602">
            <v>118</v>
          </cell>
        </row>
        <row r="10603">
          <cell r="A10603" t="str">
            <v>Residential</v>
          </cell>
          <cell r="B10603">
            <v>18</v>
          </cell>
          <cell r="C10603" t="str">
            <v>R</v>
          </cell>
          <cell r="D10603" t="str">
            <v>PCT</v>
          </cell>
          <cell r="E10603" t="str">
            <v>LCA: Other</v>
          </cell>
          <cell r="F10603">
            <v>96.5</v>
          </cell>
          <cell r="G10603">
            <v>1.7401180000000001</v>
          </cell>
          <cell r="H10603">
            <v>1.55715</v>
          </cell>
          <cell r="I10603">
            <v>-0.39868920000000002</v>
          </cell>
          <cell r="J10603">
            <v>-0.16314039999999999</v>
          </cell>
          <cell r="K10603">
            <v>0</v>
          </cell>
          <cell r="L10603">
            <v>0.16314039999999999</v>
          </cell>
          <cell r="M10603">
            <v>0.39868920000000002</v>
          </cell>
          <cell r="N10603">
            <v>0.39868920000000002</v>
          </cell>
          <cell r="O10603">
            <v>118</v>
          </cell>
        </row>
        <row r="10604">
          <cell r="A10604" t="str">
            <v>Residential</v>
          </cell>
          <cell r="B10604">
            <v>19</v>
          </cell>
          <cell r="C10604" t="str">
            <v>R</v>
          </cell>
          <cell r="D10604" t="str">
            <v>PCT</v>
          </cell>
          <cell r="E10604" t="str">
            <v>LCA: Other</v>
          </cell>
          <cell r="F10604">
            <v>94.5</v>
          </cell>
          <cell r="G10604">
            <v>1.6299380000000001</v>
          </cell>
          <cell r="H10604">
            <v>1.3746</v>
          </cell>
          <cell r="I10604">
            <v>-0.39423380000000002</v>
          </cell>
          <cell r="J10604">
            <v>-0.1613173</v>
          </cell>
          <cell r="K10604">
            <v>0</v>
          </cell>
          <cell r="L10604">
            <v>0.1613173</v>
          </cell>
          <cell r="M10604">
            <v>0.39423380000000002</v>
          </cell>
          <cell r="N10604">
            <v>0.39423380000000002</v>
          </cell>
          <cell r="O10604">
            <v>118</v>
          </cell>
        </row>
        <row r="10605">
          <cell r="A10605" t="str">
            <v>Residential</v>
          </cell>
          <cell r="B10605">
            <v>20</v>
          </cell>
          <cell r="C10605" t="str">
            <v>R</v>
          </cell>
          <cell r="D10605" t="str">
            <v>PCT</v>
          </cell>
          <cell r="E10605" t="str">
            <v>LCA: Other</v>
          </cell>
          <cell r="F10605">
            <v>91.5</v>
          </cell>
          <cell r="G10605">
            <v>1.5120880000000001</v>
          </cell>
          <cell r="H10605">
            <v>1.5297000000000001</v>
          </cell>
          <cell r="I10605">
            <v>-0.3943083</v>
          </cell>
          <cell r="J10605">
            <v>-0.16134780000000001</v>
          </cell>
          <cell r="K10605">
            <v>0</v>
          </cell>
          <cell r="L10605">
            <v>0.16134780000000001</v>
          </cell>
          <cell r="M10605">
            <v>0.3943083</v>
          </cell>
          <cell r="N10605">
            <v>0.3943083</v>
          </cell>
          <cell r="O10605">
            <v>118</v>
          </cell>
        </row>
        <row r="10606">
          <cell r="A10606" t="str">
            <v>Residential</v>
          </cell>
          <cell r="B10606">
            <v>21</v>
          </cell>
          <cell r="C10606" t="str">
            <v>R</v>
          </cell>
          <cell r="D10606" t="str">
            <v>PCT</v>
          </cell>
          <cell r="E10606" t="str">
            <v>LCA: Other</v>
          </cell>
          <cell r="F10606">
            <v>88.5</v>
          </cell>
          <cell r="G10606">
            <v>1.4336370000000001</v>
          </cell>
          <cell r="H10606">
            <v>1.38747</v>
          </cell>
          <cell r="I10606">
            <v>-0.38735229999999998</v>
          </cell>
          <cell r="J10606">
            <v>-0.15850139999999999</v>
          </cell>
          <cell r="K10606">
            <v>0</v>
          </cell>
          <cell r="L10606">
            <v>0.15850139999999999</v>
          </cell>
          <cell r="M10606">
            <v>0.38735229999999998</v>
          </cell>
          <cell r="N10606">
            <v>0.38735229999999998</v>
          </cell>
          <cell r="O10606">
            <v>118</v>
          </cell>
        </row>
        <row r="10607">
          <cell r="A10607" t="str">
            <v>Residential</v>
          </cell>
          <cell r="B10607">
            <v>22</v>
          </cell>
          <cell r="C10607" t="str">
            <v>R</v>
          </cell>
          <cell r="D10607" t="str">
            <v>PCT</v>
          </cell>
          <cell r="E10607" t="str">
            <v>LCA: Other</v>
          </cell>
          <cell r="F10607">
            <v>85.5</v>
          </cell>
          <cell r="G10607">
            <v>1.1630529999999999</v>
          </cell>
          <cell r="H10607">
            <v>1.443122</v>
          </cell>
          <cell r="I10607">
            <v>-0.39137640000000001</v>
          </cell>
          <cell r="J10607">
            <v>-0.16014800000000001</v>
          </cell>
          <cell r="K10607">
            <v>0</v>
          </cell>
          <cell r="L10607">
            <v>0.16014800000000001</v>
          </cell>
          <cell r="M10607">
            <v>0.39137640000000001</v>
          </cell>
          <cell r="N10607">
            <v>0.39137640000000001</v>
          </cell>
          <cell r="O10607">
            <v>118</v>
          </cell>
        </row>
        <row r="10608">
          <cell r="A10608" t="str">
            <v>Residential</v>
          </cell>
          <cell r="B10608">
            <v>23</v>
          </cell>
          <cell r="C10608" t="str">
            <v>R</v>
          </cell>
          <cell r="D10608" t="str">
            <v>PCT</v>
          </cell>
          <cell r="E10608" t="str">
            <v>LCA: Other</v>
          </cell>
          <cell r="F10608">
            <v>82.5</v>
          </cell>
          <cell r="G10608">
            <v>0.86288480000000001</v>
          </cell>
          <cell r="H10608">
            <v>0.81434229999999996</v>
          </cell>
          <cell r="I10608">
            <v>-0.3879514</v>
          </cell>
          <cell r="J10608">
            <v>-0.15874659999999999</v>
          </cell>
          <cell r="K10608">
            <v>0</v>
          </cell>
          <cell r="L10608">
            <v>0.15874659999999999</v>
          </cell>
          <cell r="M10608">
            <v>0.3879514</v>
          </cell>
          <cell r="N10608">
            <v>0.3879514</v>
          </cell>
          <cell r="O10608">
            <v>118</v>
          </cell>
        </row>
        <row r="10609">
          <cell r="A10609" t="str">
            <v>Residential</v>
          </cell>
          <cell r="B10609">
            <v>24</v>
          </cell>
          <cell r="C10609" t="str">
            <v>R</v>
          </cell>
          <cell r="D10609" t="str">
            <v>PCT</v>
          </cell>
          <cell r="E10609" t="str">
            <v>LCA: Other</v>
          </cell>
          <cell r="F10609">
            <v>80</v>
          </cell>
          <cell r="G10609">
            <v>0.85267159999999997</v>
          </cell>
          <cell r="H10609">
            <v>0.62278500000000003</v>
          </cell>
          <cell r="I10609">
            <v>-0.38699329999999998</v>
          </cell>
          <cell r="J10609">
            <v>-0.15835450000000001</v>
          </cell>
          <cell r="K10609">
            <v>0</v>
          </cell>
          <cell r="L10609">
            <v>0.15835450000000001</v>
          </cell>
          <cell r="M10609">
            <v>0.38699329999999998</v>
          </cell>
          <cell r="N10609">
            <v>0.38699329999999998</v>
          </cell>
          <cell r="O10609">
            <v>118</v>
          </cell>
        </row>
        <row r="10610">
          <cell r="A10610" t="str">
            <v>Residential</v>
          </cell>
          <cell r="B10610">
            <v>1</v>
          </cell>
          <cell r="C10610" t="str">
            <v>R</v>
          </cell>
          <cell r="D10610" t="str">
            <v>PCT</v>
          </cell>
          <cell r="E10610" t="str">
            <v>LCA: Stockton</v>
          </cell>
          <cell r="F10610">
            <v>72</v>
          </cell>
          <cell r="G10610">
            <v>0.94381190000000004</v>
          </cell>
          <cell r="H10610">
            <v>0.90961619999999999</v>
          </cell>
          <cell r="I10610">
            <v>-1.108746</v>
          </cell>
          <cell r="J10610">
            <v>-0.45368969999999997</v>
          </cell>
          <cell r="K10610">
            <v>0</v>
          </cell>
          <cell r="L10610">
            <v>0.45368969999999997</v>
          </cell>
          <cell r="M10610">
            <v>1.108746</v>
          </cell>
          <cell r="N10610">
            <v>1.108746</v>
          </cell>
          <cell r="O10610">
            <v>58</v>
          </cell>
        </row>
        <row r="10611">
          <cell r="A10611" t="str">
            <v>Residential</v>
          </cell>
          <cell r="B10611">
            <v>2</v>
          </cell>
          <cell r="C10611" t="str">
            <v>R</v>
          </cell>
          <cell r="D10611" t="str">
            <v>PCT</v>
          </cell>
          <cell r="E10611" t="str">
            <v>LCA: Stockton</v>
          </cell>
          <cell r="F10611">
            <v>70.5</v>
          </cell>
          <cell r="G10611">
            <v>1.034853</v>
          </cell>
          <cell r="H10611">
            <v>0.84059320000000004</v>
          </cell>
          <cell r="I10611">
            <v>-1.095796</v>
          </cell>
          <cell r="J10611">
            <v>-0.44839089999999998</v>
          </cell>
          <cell r="K10611">
            <v>0</v>
          </cell>
          <cell r="L10611">
            <v>0.44839089999999998</v>
          </cell>
          <cell r="M10611">
            <v>1.095796</v>
          </cell>
          <cell r="N10611">
            <v>1.095796</v>
          </cell>
          <cell r="O10611">
            <v>58</v>
          </cell>
        </row>
        <row r="10612">
          <cell r="A10612" t="str">
            <v>Residential</v>
          </cell>
          <cell r="B10612">
            <v>3</v>
          </cell>
          <cell r="C10612" t="str">
            <v>R</v>
          </cell>
          <cell r="D10612" t="str">
            <v>PCT</v>
          </cell>
          <cell r="E10612" t="str">
            <v>LCA: Stockton</v>
          </cell>
          <cell r="F10612">
            <v>71</v>
          </cell>
          <cell r="G10612">
            <v>0.90315829999999997</v>
          </cell>
          <cell r="H10612">
            <v>0.81879170000000001</v>
          </cell>
          <cell r="I10612">
            <v>-1.0832310000000001</v>
          </cell>
          <cell r="J10612">
            <v>-0.44324940000000002</v>
          </cell>
          <cell r="K10612">
            <v>0</v>
          </cell>
          <cell r="L10612">
            <v>0.44324940000000002</v>
          </cell>
          <cell r="M10612">
            <v>1.0832310000000001</v>
          </cell>
          <cell r="N10612">
            <v>1.0832310000000001</v>
          </cell>
          <cell r="O10612">
            <v>58</v>
          </cell>
        </row>
        <row r="10613">
          <cell r="A10613" t="str">
            <v>Residential</v>
          </cell>
          <cell r="B10613">
            <v>4</v>
          </cell>
          <cell r="C10613" t="str">
            <v>R</v>
          </cell>
          <cell r="D10613" t="str">
            <v>PCT</v>
          </cell>
          <cell r="E10613" t="str">
            <v>LCA: Stockton</v>
          </cell>
          <cell r="F10613">
            <v>70.5</v>
          </cell>
          <cell r="G10613">
            <v>0.89260479999999998</v>
          </cell>
          <cell r="H10613">
            <v>0.85036719999999999</v>
          </cell>
          <cell r="I10613">
            <v>-1.074632</v>
          </cell>
          <cell r="J10613">
            <v>-0.43973060000000003</v>
          </cell>
          <cell r="K10613">
            <v>0</v>
          </cell>
          <cell r="L10613">
            <v>0.43973060000000003</v>
          </cell>
          <cell r="M10613">
            <v>1.074632</v>
          </cell>
          <cell r="N10613">
            <v>1.074632</v>
          </cell>
          <cell r="O10613">
            <v>58</v>
          </cell>
        </row>
        <row r="10614">
          <cell r="A10614" t="str">
            <v>Residential</v>
          </cell>
          <cell r="B10614">
            <v>5</v>
          </cell>
          <cell r="C10614" t="str">
            <v>R</v>
          </cell>
          <cell r="D10614" t="str">
            <v>PCT</v>
          </cell>
          <cell r="E10614" t="str">
            <v>LCA: Stockton</v>
          </cell>
          <cell r="F10614">
            <v>68.5</v>
          </cell>
          <cell r="G10614">
            <v>0.82947930000000003</v>
          </cell>
          <cell r="H10614">
            <v>0.79161999999999999</v>
          </cell>
          <cell r="I10614">
            <v>-1.0708040000000001</v>
          </cell>
          <cell r="J10614">
            <v>-0.43816430000000001</v>
          </cell>
          <cell r="K10614">
            <v>0</v>
          </cell>
          <cell r="L10614">
            <v>0.43816430000000001</v>
          </cell>
          <cell r="M10614">
            <v>1.0708040000000001</v>
          </cell>
          <cell r="N10614">
            <v>1.0708040000000001</v>
          </cell>
          <cell r="O10614">
            <v>58</v>
          </cell>
        </row>
        <row r="10615">
          <cell r="A10615" t="str">
            <v>Residential</v>
          </cell>
          <cell r="B10615">
            <v>6</v>
          </cell>
          <cell r="C10615" t="str">
            <v>R</v>
          </cell>
          <cell r="D10615" t="str">
            <v>PCT</v>
          </cell>
          <cell r="E10615" t="str">
            <v>LCA: Stockton</v>
          </cell>
          <cell r="F10615">
            <v>67.5</v>
          </cell>
          <cell r="G10615">
            <v>1.149238</v>
          </cell>
          <cell r="H10615">
            <v>0.81645160000000006</v>
          </cell>
          <cell r="I10615">
            <v>-1.0706690000000001</v>
          </cell>
          <cell r="J10615">
            <v>-0.43810900000000003</v>
          </cell>
          <cell r="K10615">
            <v>0</v>
          </cell>
          <cell r="L10615">
            <v>0.43810900000000003</v>
          </cell>
          <cell r="M10615">
            <v>1.0706690000000001</v>
          </cell>
          <cell r="N10615">
            <v>1.0706690000000001</v>
          </cell>
          <cell r="O10615">
            <v>58</v>
          </cell>
        </row>
        <row r="10616">
          <cell r="A10616" t="str">
            <v>Residential</v>
          </cell>
          <cell r="B10616">
            <v>7</v>
          </cell>
          <cell r="C10616" t="str">
            <v>R</v>
          </cell>
          <cell r="D10616" t="str">
            <v>PCT</v>
          </cell>
          <cell r="E10616" t="str">
            <v>LCA: Stockton</v>
          </cell>
          <cell r="F10616">
            <v>65.5</v>
          </cell>
          <cell r="G10616">
            <v>1.676148</v>
          </cell>
          <cell r="H10616">
            <v>1.5823590000000001</v>
          </cell>
          <cell r="I10616">
            <v>-1.0756520000000001</v>
          </cell>
          <cell r="J10616">
            <v>-0.44014799999999998</v>
          </cell>
          <cell r="K10616">
            <v>0</v>
          </cell>
          <cell r="L10616">
            <v>0.44014799999999998</v>
          </cell>
          <cell r="M10616">
            <v>1.0756520000000001</v>
          </cell>
          <cell r="N10616">
            <v>1.0756520000000001</v>
          </cell>
          <cell r="O10616">
            <v>58</v>
          </cell>
        </row>
        <row r="10617">
          <cell r="A10617" t="str">
            <v>Residential</v>
          </cell>
          <cell r="B10617">
            <v>8</v>
          </cell>
          <cell r="C10617" t="str">
            <v>R</v>
          </cell>
          <cell r="D10617" t="str">
            <v>PCT</v>
          </cell>
          <cell r="E10617" t="str">
            <v>LCA: Stockton</v>
          </cell>
          <cell r="F10617">
            <v>65.5</v>
          </cell>
          <cell r="G10617">
            <v>2.1116440000000001</v>
          </cell>
          <cell r="H10617">
            <v>1.844268</v>
          </cell>
          <cell r="I10617">
            <v>-1.080584</v>
          </cell>
          <cell r="J10617">
            <v>-0.44216630000000001</v>
          </cell>
          <cell r="K10617">
            <v>0</v>
          </cell>
          <cell r="L10617">
            <v>0.44216630000000001</v>
          </cell>
          <cell r="M10617">
            <v>1.080584</v>
          </cell>
          <cell r="N10617">
            <v>1.080584</v>
          </cell>
          <cell r="O10617">
            <v>58</v>
          </cell>
        </row>
        <row r="10618">
          <cell r="A10618" t="str">
            <v>Residential</v>
          </cell>
          <cell r="B10618">
            <v>9</v>
          </cell>
          <cell r="C10618" t="str">
            <v>R</v>
          </cell>
          <cell r="D10618" t="str">
            <v>PCT</v>
          </cell>
          <cell r="E10618" t="str">
            <v>LCA: Stockton</v>
          </cell>
          <cell r="F10618">
            <v>69.5</v>
          </cell>
          <cell r="G10618">
            <v>1.6587099999999999</v>
          </cell>
          <cell r="H10618">
            <v>1.942353</v>
          </cell>
          <cell r="I10618">
            <v>-1.1246860000000001</v>
          </cell>
          <cell r="J10618">
            <v>-0.46021220000000002</v>
          </cell>
          <cell r="K10618">
            <v>0</v>
          </cell>
          <cell r="L10618">
            <v>0.46021220000000002</v>
          </cell>
          <cell r="M10618">
            <v>1.1246860000000001</v>
          </cell>
          <cell r="N10618">
            <v>1.1246860000000001</v>
          </cell>
          <cell r="O10618">
            <v>58</v>
          </cell>
        </row>
        <row r="10619">
          <cell r="A10619" t="str">
            <v>Residential</v>
          </cell>
          <cell r="B10619">
            <v>10</v>
          </cell>
          <cell r="C10619" t="str">
            <v>R</v>
          </cell>
          <cell r="D10619" t="str">
            <v>PCT</v>
          </cell>
          <cell r="E10619" t="str">
            <v>LCA: Stockton</v>
          </cell>
          <cell r="F10619">
            <v>75</v>
          </cell>
          <cell r="G10619">
            <v>1.8942239999999999</v>
          </cell>
          <cell r="H10619">
            <v>0.87405429999999995</v>
          </cell>
          <cell r="I10619">
            <v>-1.139024</v>
          </cell>
          <cell r="J10619">
            <v>-0.46607959999999998</v>
          </cell>
          <cell r="K10619">
            <v>0</v>
          </cell>
          <cell r="L10619">
            <v>0.46607959999999998</v>
          </cell>
          <cell r="M10619">
            <v>1.139024</v>
          </cell>
          <cell r="N10619">
            <v>1.139024</v>
          </cell>
          <cell r="O10619">
            <v>58</v>
          </cell>
        </row>
        <row r="10620">
          <cell r="A10620" t="str">
            <v>Residential</v>
          </cell>
          <cell r="B10620">
            <v>11</v>
          </cell>
          <cell r="C10620" t="str">
            <v>R</v>
          </cell>
          <cell r="D10620" t="str">
            <v>PCT</v>
          </cell>
          <cell r="E10620" t="str">
            <v>LCA: Stockton</v>
          </cell>
          <cell r="F10620">
            <v>77.5</v>
          </cell>
          <cell r="G10620">
            <v>1.7640340000000001</v>
          </cell>
          <cell r="H10620">
            <v>0.74168279999999998</v>
          </cell>
          <cell r="I10620">
            <v>-1.130055</v>
          </cell>
          <cell r="J10620">
            <v>-0.46240920000000002</v>
          </cell>
          <cell r="K10620">
            <v>0</v>
          </cell>
          <cell r="L10620">
            <v>0.46240920000000002</v>
          </cell>
          <cell r="M10620">
            <v>1.130055</v>
          </cell>
          <cell r="N10620">
            <v>1.130055</v>
          </cell>
          <cell r="O10620">
            <v>58</v>
          </cell>
        </row>
        <row r="10621">
          <cell r="A10621" t="str">
            <v>Residential</v>
          </cell>
          <cell r="B10621">
            <v>12</v>
          </cell>
          <cell r="C10621" t="str">
            <v>R</v>
          </cell>
          <cell r="D10621" t="str">
            <v>PCT</v>
          </cell>
          <cell r="E10621" t="str">
            <v>LCA: Stockton</v>
          </cell>
          <cell r="F10621">
            <v>81.5</v>
          </cell>
          <cell r="G10621">
            <v>1.4437580000000001</v>
          </cell>
          <cell r="H10621">
            <v>0.73111159999999997</v>
          </cell>
          <cell r="I10621">
            <v>-1.132603</v>
          </cell>
          <cell r="J10621">
            <v>-0.46345209999999998</v>
          </cell>
          <cell r="K10621">
            <v>0</v>
          </cell>
          <cell r="L10621">
            <v>0.46345209999999998</v>
          </cell>
          <cell r="M10621">
            <v>1.132603</v>
          </cell>
          <cell r="N10621">
            <v>1.132603</v>
          </cell>
          <cell r="O10621">
            <v>58</v>
          </cell>
        </row>
        <row r="10622">
          <cell r="A10622" t="str">
            <v>Residential</v>
          </cell>
          <cell r="B10622">
            <v>13</v>
          </cell>
          <cell r="C10622" t="str">
            <v>R</v>
          </cell>
          <cell r="D10622" t="str">
            <v>PCT</v>
          </cell>
          <cell r="E10622" t="str">
            <v>LCA: Stockton</v>
          </cell>
          <cell r="F10622">
            <v>85</v>
          </cell>
          <cell r="G10622">
            <v>1.2330970000000001</v>
          </cell>
          <cell r="H10622">
            <v>3.1212900000000001</v>
          </cell>
          <cell r="I10622">
            <v>-1.152792</v>
          </cell>
          <cell r="J10622">
            <v>-0.4717132</v>
          </cell>
          <cell r="K10622">
            <v>0</v>
          </cell>
          <cell r="L10622">
            <v>0.4717132</v>
          </cell>
          <cell r="M10622">
            <v>1.152792</v>
          </cell>
          <cell r="N10622">
            <v>1.152792</v>
          </cell>
          <cell r="O10622">
            <v>58</v>
          </cell>
        </row>
        <row r="10623">
          <cell r="A10623" t="str">
            <v>Residential</v>
          </cell>
          <cell r="B10623">
            <v>14</v>
          </cell>
          <cell r="C10623" t="str">
            <v>R</v>
          </cell>
          <cell r="D10623" t="str">
            <v>PCT</v>
          </cell>
          <cell r="E10623" t="str">
            <v>LCA: Stockton</v>
          </cell>
          <cell r="F10623">
            <v>90</v>
          </cell>
          <cell r="G10623">
            <v>1.2228829999999999</v>
          </cell>
          <cell r="H10623">
            <v>1.5817239999999999</v>
          </cell>
          <cell r="I10623">
            <v>-1.1812819999999999</v>
          </cell>
          <cell r="J10623">
            <v>-0.48337089999999999</v>
          </cell>
          <cell r="K10623">
            <v>0</v>
          </cell>
          <cell r="L10623">
            <v>0.48337089999999999</v>
          </cell>
          <cell r="M10623">
            <v>1.1812819999999999</v>
          </cell>
          <cell r="N10623">
            <v>1.1812819999999999</v>
          </cell>
          <cell r="O10623">
            <v>58</v>
          </cell>
        </row>
        <row r="10624">
          <cell r="A10624" t="str">
            <v>Residential</v>
          </cell>
          <cell r="B10624">
            <v>15</v>
          </cell>
          <cell r="C10624" t="str">
            <v>R</v>
          </cell>
          <cell r="D10624" t="str">
            <v>PCT</v>
          </cell>
          <cell r="E10624" t="str">
            <v>LCA: Stockton</v>
          </cell>
          <cell r="F10624">
            <v>94</v>
          </cell>
          <cell r="G10624">
            <v>1.555547</v>
          </cell>
          <cell r="H10624">
            <v>1.0435110000000001</v>
          </cell>
          <cell r="I10624">
            <v>-1.3028820000000001</v>
          </cell>
          <cell r="J10624">
            <v>-0.53312870000000001</v>
          </cell>
          <cell r="K10624">
            <v>0</v>
          </cell>
          <cell r="L10624">
            <v>0.53312870000000001</v>
          </cell>
          <cell r="M10624">
            <v>1.3028820000000001</v>
          </cell>
          <cell r="N10624">
            <v>1.3028820000000001</v>
          </cell>
          <cell r="O10624">
            <v>58</v>
          </cell>
        </row>
        <row r="10625">
          <cell r="A10625" t="str">
            <v>Residential</v>
          </cell>
          <cell r="B10625">
            <v>16</v>
          </cell>
          <cell r="C10625" t="str">
            <v>R</v>
          </cell>
          <cell r="D10625" t="str">
            <v>PCT</v>
          </cell>
          <cell r="E10625" t="str">
            <v>LCA: Stockton</v>
          </cell>
          <cell r="F10625">
            <v>95.5</v>
          </cell>
          <cell r="G10625">
            <v>2.3711389999999999</v>
          </cell>
          <cell r="H10625">
            <v>1.1284320000000001</v>
          </cell>
          <cell r="I10625">
            <v>-1.33938</v>
          </cell>
          <cell r="J10625">
            <v>-0.54806359999999998</v>
          </cell>
          <cell r="K10625">
            <v>0</v>
          </cell>
          <cell r="L10625">
            <v>0.54806359999999998</v>
          </cell>
          <cell r="M10625">
            <v>1.33938</v>
          </cell>
          <cell r="N10625">
            <v>1.33938</v>
          </cell>
          <cell r="O10625">
            <v>58</v>
          </cell>
        </row>
        <row r="10626">
          <cell r="A10626" t="str">
            <v>Residential</v>
          </cell>
          <cell r="B10626">
            <v>17</v>
          </cell>
          <cell r="C10626" t="str">
            <v>R</v>
          </cell>
          <cell r="D10626" t="str">
            <v>PCT</v>
          </cell>
          <cell r="E10626" t="str">
            <v>LCA: Stockton</v>
          </cell>
          <cell r="F10626">
            <v>96</v>
          </cell>
          <cell r="G10626">
            <v>3.0688520000000001</v>
          </cell>
          <cell r="H10626">
            <v>2.9712040000000002</v>
          </cell>
          <cell r="I10626">
            <v>-1.300381</v>
          </cell>
          <cell r="J10626">
            <v>-0.5321053</v>
          </cell>
          <cell r="K10626">
            <v>0</v>
          </cell>
          <cell r="L10626">
            <v>0.5321053</v>
          </cell>
          <cell r="M10626">
            <v>1.300381</v>
          </cell>
          <cell r="N10626">
            <v>1.300381</v>
          </cell>
          <cell r="O10626">
            <v>58</v>
          </cell>
        </row>
        <row r="10627">
          <cell r="A10627" t="str">
            <v>Residential</v>
          </cell>
          <cell r="B10627">
            <v>18</v>
          </cell>
          <cell r="C10627" t="str">
            <v>R</v>
          </cell>
          <cell r="D10627" t="str">
            <v>PCT</v>
          </cell>
          <cell r="E10627" t="str">
            <v>LCA: Stockton</v>
          </cell>
          <cell r="F10627">
            <v>95.5</v>
          </cell>
          <cell r="G10627">
            <v>3.5269490000000001</v>
          </cell>
          <cell r="H10627">
            <v>4.5783519999999998</v>
          </cell>
          <cell r="I10627">
            <v>-1.397445</v>
          </cell>
          <cell r="J10627">
            <v>-0.57182310000000003</v>
          </cell>
          <cell r="K10627">
            <v>0</v>
          </cell>
          <cell r="L10627">
            <v>0.57182310000000003</v>
          </cell>
          <cell r="M10627">
            <v>1.397445</v>
          </cell>
          <cell r="N10627">
            <v>1.397445</v>
          </cell>
          <cell r="O10627">
            <v>58</v>
          </cell>
        </row>
        <row r="10628">
          <cell r="A10628" t="str">
            <v>Residential</v>
          </cell>
          <cell r="B10628">
            <v>19</v>
          </cell>
          <cell r="C10628" t="str">
            <v>R</v>
          </cell>
          <cell r="D10628" t="str">
            <v>PCT</v>
          </cell>
          <cell r="E10628" t="str">
            <v>LCA: Stockton</v>
          </cell>
          <cell r="F10628">
            <v>94.5</v>
          </cell>
          <cell r="G10628">
            <v>3.8521030000000001</v>
          </cell>
          <cell r="H10628">
            <v>4.4644199999999996</v>
          </cell>
          <cell r="I10628">
            <v>-1.411419</v>
          </cell>
          <cell r="J10628">
            <v>-0.57754119999999998</v>
          </cell>
          <cell r="K10628">
            <v>0</v>
          </cell>
          <cell r="L10628">
            <v>0.57754119999999998</v>
          </cell>
          <cell r="M10628">
            <v>1.411419</v>
          </cell>
          <cell r="N10628">
            <v>1.411419</v>
          </cell>
          <cell r="O10628">
            <v>58</v>
          </cell>
        </row>
        <row r="10629">
          <cell r="A10629" t="str">
            <v>Residential</v>
          </cell>
          <cell r="B10629">
            <v>20</v>
          </cell>
          <cell r="C10629" t="str">
            <v>R</v>
          </cell>
          <cell r="D10629" t="str">
            <v>PCT</v>
          </cell>
          <cell r="E10629" t="str">
            <v>LCA: Stockton</v>
          </cell>
          <cell r="F10629">
            <v>92.5</v>
          </cell>
          <cell r="G10629">
            <v>3.3618000000000001</v>
          </cell>
          <cell r="H10629">
            <v>4.6771729999999998</v>
          </cell>
          <cell r="I10629">
            <v>-1.4505060000000001</v>
          </cell>
          <cell r="J10629">
            <v>-0.59353549999999999</v>
          </cell>
          <cell r="K10629">
            <v>0</v>
          </cell>
          <cell r="L10629">
            <v>0.59353549999999999</v>
          </cell>
          <cell r="M10629">
            <v>1.4505060000000001</v>
          </cell>
          <cell r="N10629">
            <v>1.4505060000000001</v>
          </cell>
          <cell r="O10629">
            <v>58</v>
          </cell>
        </row>
        <row r="10630">
          <cell r="A10630" t="str">
            <v>Residential</v>
          </cell>
          <cell r="B10630">
            <v>21</v>
          </cell>
          <cell r="C10630" t="str">
            <v>R</v>
          </cell>
          <cell r="D10630" t="str">
            <v>PCT</v>
          </cell>
          <cell r="E10630" t="str">
            <v>LCA: Stockton</v>
          </cell>
          <cell r="F10630">
            <v>88</v>
          </cell>
          <cell r="G10630">
            <v>3.8015889999999999</v>
          </cell>
          <cell r="H10630">
            <v>2.157562</v>
          </cell>
          <cell r="I10630">
            <v>-1.3749180000000001</v>
          </cell>
          <cell r="J10630">
            <v>-0.56260540000000003</v>
          </cell>
          <cell r="K10630">
            <v>0</v>
          </cell>
          <cell r="L10630">
            <v>0.56260540000000003</v>
          </cell>
          <cell r="M10630">
            <v>1.3749180000000001</v>
          </cell>
          <cell r="N10630">
            <v>1.3749180000000001</v>
          </cell>
          <cell r="O10630">
            <v>58</v>
          </cell>
        </row>
        <row r="10631">
          <cell r="A10631" t="str">
            <v>Residential</v>
          </cell>
          <cell r="B10631">
            <v>22</v>
          </cell>
          <cell r="C10631" t="str">
            <v>R</v>
          </cell>
          <cell r="D10631" t="str">
            <v>PCT</v>
          </cell>
          <cell r="E10631" t="str">
            <v>LCA: Stockton</v>
          </cell>
          <cell r="F10631">
            <v>85</v>
          </cell>
          <cell r="G10631">
            <v>2.6061209999999999</v>
          </cell>
          <cell r="H10631">
            <v>1.9472700000000001</v>
          </cell>
          <cell r="I10631">
            <v>-1.4899929999999999</v>
          </cell>
          <cell r="J10631">
            <v>-0.60969309999999999</v>
          </cell>
          <cell r="K10631">
            <v>0</v>
          </cell>
          <cell r="L10631">
            <v>0.60969309999999999</v>
          </cell>
          <cell r="M10631">
            <v>1.4899929999999999</v>
          </cell>
          <cell r="N10631">
            <v>1.4899929999999999</v>
          </cell>
          <cell r="O10631">
            <v>58</v>
          </cell>
        </row>
        <row r="10632">
          <cell r="A10632" t="str">
            <v>Residential</v>
          </cell>
          <cell r="B10632">
            <v>23</v>
          </cell>
          <cell r="C10632" t="str">
            <v>R</v>
          </cell>
          <cell r="D10632" t="str">
            <v>PCT</v>
          </cell>
          <cell r="E10632" t="str">
            <v>LCA: Stockton</v>
          </cell>
          <cell r="F10632">
            <v>81</v>
          </cell>
          <cell r="G10632">
            <v>1.9400850000000001</v>
          </cell>
          <cell r="H10632">
            <v>0.8347118</v>
          </cell>
          <cell r="I10632">
            <v>-1.3305739999999999</v>
          </cell>
          <cell r="J10632">
            <v>-0.54446019999999995</v>
          </cell>
          <cell r="K10632">
            <v>0</v>
          </cell>
          <cell r="L10632">
            <v>0.54446019999999995</v>
          </cell>
          <cell r="M10632">
            <v>1.3305739999999999</v>
          </cell>
          <cell r="N10632">
            <v>1.3305739999999999</v>
          </cell>
          <cell r="O10632">
            <v>58</v>
          </cell>
        </row>
        <row r="10633">
          <cell r="A10633" t="str">
            <v>Residential</v>
          </cell>
          <cell r="B10633">
            <v>24</v>
          </cell>
          <cell r="C10633" t="str">
            <v>R</v>
          </cell>
          <cell r="D10633" t="str">
            <v>PCT</v>
          </cell>
          <cell r="E10633" t="str">
            <v>LCA: Stockton</v>
          </cell>
          <cell r="F10633">
            <v>79</v>
          </cell>
          <cell r="G10633">
            <v>1.161473</v>
          </cell>
          <cell r="H10633">
            <v>0.79054060000000004</v>
          </cell>
          <cell r="I10633">
            <v>-1.226955</v>
          </cell>
          <cell r="J10633">
            <v>-0.5020599</v>
          </cell>
          <cell r="K10633">
            <v>0</v>
          </cell>
          <cell r="L10633">
            <v>0.5020599</v>
          </cell>
          <cell r="M10633">
            <v>1.226955</v>
          </cell>
          <cell r="N10633">
            <v>1.226955</v>
          </cell>
          <cell r="O10633">
            <v>58</v>
          </cell>
        </row>
        <row r="10634">
          <cell r="A10634" t="str">
            <v>Residential</v>
          </cell>
          <cell r="B10634">
            <v>1</v>
          </cell>
          <cell r="C10634" t="str">
            <v>R</v>
          </cell>
          <cell r="D10634" t="str">
            <v>PCT</v>
          </cell>
          <cell r="E10634" t="str">
            <v>Tonnage: 2&lt;=tons&lt;3</v>
          </cell>
          <cell r="F10634">
            <v>76.775099999999995</v>
          </cell>
          <cell r="G10634">
            <v>0.96312710000000001</v>
          </cell>
          <cell r="H10634">
            <v>0.86790020000000001</v>
          </cell>
          <cell r="I10634">
            <v>-0.18931029999999999</v>
          </cell>
          <cell r="J10634">
            <v>-7.74643E-2</v>
          </cell>
          <cell r="K10634">
            <v>0</v>
          </cell>
          <cell r="L10634">
            <v>7.74643E-2</v>
          </cell>
          <cell r="M10634">
            <v>0.18931029999999999</v>
          </cell>
          <cell r="N10634">
            <v>0.18931029999999999</v>
          </cell>
          <cell r="O10634">
            <v>1191</v>
          </cell>
        </row>
        <row r="10635">
          <cell r="A10635" t="str">
            <v>Residential</v>
          </cell>
          <cell r="B10635">
            <v>2</v>
          </cell>
          <cell r="C10635" t="str">
            <v>R</v>
          </cell>
          <cell r="D10635" t="str">
            <v>PCT</v>
          </cell>
          <cell r="E10635" t="str">
            <v>Tonnage: 2&lt;=tons&lt;3</v>
          </cell>
          <cell r="F10635">
            <v>76.125200000000007</v>
          </cell>
          <cell r="G10635">
            <v>0.83585560000000003</v>
          </cell>
          <cell r="H10635">
            <v>0.72430749999999999</v>
          </cell>
          <cell r="I10635">
            <v>-0.18755839999999999</v>
          </cell>
          <cell r="J10635">
            <v>-7.6747399999999993E-2</v>
          </cell>
          <cell r="K10635">
            <v>0</v>
          </cell>
          <cell r="L10635">
            <v>7.6747399999999993E-2</v>
          </cell>
          <cell r="M10635">
            <v>0.18755839999999999</v>
          </cell>
          <cell r="N10635">
            <v>0.18755839999999999</v>
          </cell>
          <cell r="O10635">
            <v>1191</v>
          </cell>
        </row>
        <row r="10636">
          <cell r="A10636" t="str">
            <v>Residential</v>
          </cell>
          <cell r="B10636">
            <v>3</v>
          </cell>
          <cell r="C10636" t="str">
            <v>R</v>
          </cell>
          <cell r="D10636" t="str">
            <v>PCT</v>
          </cell>
          <cell r="E10636" t="str">
            <v>Tonnage: 2&lt;=tons&lt;3</v>
          </cell>
          <cell r="F10636">
            <v>73.424999999999997</v>
          </cell>
          <cell r="G10636">
            <v>0.71912430000000005</v>
          </cell>
          <cell r="H10636">
            <v>0.65945779999999998</v>
          </cell>
          <cell r="I10636">
            <v>-0.18634110000000001</v>
          </cell>
          <cell r="J10636">
            <v>-7.6249300000000006E-2</v>
          </cell>
          <cell r="K10636">
            <v>0</v>
          </cell>
          <cell r="L10636">
            <v>7.6249300000000006E-2</v>
          </cell>
          <cell r="M10636">
            <v>0.18634110000000001</v>
          </cell>
          <cell r="N10636">
            <v>0.18634110000000001</v>
          </cell>
          <cell r="O10636">
            <v>1191</v>
          </cell>
        </row>
        <row r="10637">
          <cell r="A10637" t="str">
            <v>Residential</v>
          </cell>
          <cell r="B10637">
            <v>4</v>
          </cell>
          <cell r="C10637" t="str">
            <v>R</v>
          </cell>
          <cell r="D10637" t="str">
            <v>PCT</v>
          </cell>
          <cell r="E10637" t="str">
            <v>Tonnage: 2&lt;=tons&lt;3</v>
          </cell>
          <cell r="F10637">
            <v>72.075000000000003</v>
          </cell>
          <cell r="G10637">
            <v>0.68350379999999999</v>
          </cell>
          <cell r="H10637">
            <v>0.65204839999999997</v>
          </cell>
          <cell r="I10637">
            <v>-0.18592239999999999</v>
          </cell>
          <cell r="J10637">
            <v>-7.6077900000000004E-2</v>
          </cell>
          <cell r="K10637">
            <v>0</v>
          </cell>
          <cell r="L10637">
            <v>7.6077900000000004E-2</v>
          </cell>
          <cell r="M10637">
            <v>0.18592239999999999</v>
          </cell>
          <cell r="N10637">
            <v>0.18592239999999999</v>
          </cell>
          <cell r="O10637">
            <v>1191</v>
          </cell>
        </row>
        <row r="10638">
          <cell r="A10638" t="str">
            <v>Residential</v>
          </cell>
          <cell r="B10638">
            <v>5</v>
          </cell>
          <cell r="C10638" t="str">
            <v>R</v>
          </cell>
          <cell r="D10638" t="str">
            <v>PCT</v>
          </cell>
          <cell r="E10638" t="str">
            <v>Tonnage: 2&lt;=tons&lt;3</v>
          </cell>
          <cell r="F10638">
            <v>70.424999999999997</v>
          </cell>
          <cell r="G10638">
            <v>0.62577439999999995</v>
          </cell>
          <cell r="H10638">
            <v>0.731908</v>
          </cell>
          <cell r="I10638">
            <v>-0.18528240000000001</v>
          </cell>
          <cell r="J10638">
            <v>-7.5816099999999997E-2</v>
          </cell>
          <cell r="K10638">
            <v>0</v>
          </cell>
          <cell r="L10638">
            <v>7.5816099999999997E-2</v>
          </cell>
          <cell r="M10638">
            <v>0.18528240000000001</v>
          </cell>
          <cell r="N10638">
            <v>0.18528240000000001</v>
          </cell>
          <cell r="O10638">
            <v>1191</v>
          </cell>
        </row>
        <row r="10639">
          <cell r="A10639" t="str">
            <v>Residential</v>
          </cell>
          <cell r="B10639">
            <v>6</v>
          </cell>
          <cell r="C10639" t="str">
            <v>R</v>
          </cell>
          <cell r="D10639" t="str">
            <v>PCT</v>
          </cell>
          <cell r="E10639" t="str">
            <v>Tonnage: 2&lt;=tons&lt;3</v>
          </cell>
          <cell r="F10639">
            <v>69.350099999999998</v>
          </cell>
          <cell r="G10639">
            <v>0.63959960000000005</v>
          </cell>
          <cell r="H10639">
            <v>0.77669549999999998</v>
          </cell>
          <cell r="I10639">
            <v>-0.18553230000000001</v>
          </cell>
          <cell r="J10639">
            <v>-7.5918299999999994E-2</v>
          </cell>
          <cell r="K10639">
            <v>0</v>
          </cell>
          <cell r="L10639">
            <v>7.5918299999999994E-2</v>
          </cell>
          <cell r="M10639">
            <v>0.18553230000000001</v>
          </cell>
          <cell r="N10639">
            <v>0.18553230000000001</v>
          </cell>
          <cell r="O10639">
            <v>1191</v>
          </cell>
        </row>
        <row r="10640">
          <cell r="A10640" t="str">
            <v>Residential</v>
          </cell>
          <cell r="B10640">
            <v>7</v>
          </cell>
          <cell r="C10640" t="str">
            <v>R</v>
          </cell>
          <cell r="D10640" t="str">
            <v>PCT</v>
          </cell>
          <cell r="E10640" t="str">
            <v>Tonnage: 2&lt;=tons&lt;3</v>
          </cell>
          <cell r="F10640">
            <v>68.424999999999997</v>
          </cell>
          <cell r="G10640">
            <v>0.7155146</v>
          </cell>
          <cell r="H10640">
            <v>0.66694109999999995</v>
          </cell>
          <cell r="I10640">
            <v>-0.1857317</v>
          </cell>
          <cell r="J10640">
            <v>-7.5999899999999995E-2</v>
          </cell>
          <cell r="K10640">
            <v>0</v>
          </cell>
          <cell r="L10640">
            <v>7.5999899999999995E-2</v>
          </cell>
          <cell r="M10640">
            <v>0.1857317</v>
          </cell>
          <cell r="N10640">
            <v>0.1857317</v>
          </cell>
          <cell r="O10640">
            <v>1191</v>
          </cell>
        </row>
        <row r="10641">
          <cell r="A10641" t="str">
            <v>Residential</v>
          </cell>
          <cell r="B10641">
            <v>8</v>
          </cell>
          <cell r="C10641" t="str">
            <v>R</v>
          </cell>
          <cell r="D10641" t="str">
            <v>PCT</v>
          </cell>
          <cell r="E10641" t="str">
            <v>Tonnage: 2&lt;=tons&lt;3</v>
          </cell>
          <cell r="F10641">
            <v>69.149900000000002</v>
          </cell>
          <cell r="G10641">
            <v>0.8435066</v>
          </cell>
          <cell r="H10641">
            <v>0.94857910000000001</v>
          </cell>
          <cell r="I10641">
            <v>-0.1877576</v>
          </cell>
          <cell r="J10641">
            <v>-7.6828900000000006E-2</v>
          </cell>
          <cell r="K10641">
            <v>0</v>
          </cell>
          <cell r="L10641">
            <v>7.6828900000000006E-2</v>
          </cell>
          <cell r="M10641">
            <v>0.1877576</v>
          </cell>
          <cell r="N10641">
            <v>0.1877576</v>
          </cell>
          <cell r="O10641">
            <v>1191</v>
          </cell>
        </row>
        <row r="10642">
          <cell r="A10642" t="str">
            <v>Residential</v>
          </cell>
          <cell r="B10642">
            <v>9</v>
          </cell>
          <cell r="C10642" t="str">
            <v>R</v>
          </cell>
          <cell r="D10642" t="str">
            <v>PCT</v>
          </cell>
          <cell r="E10642" t="str">
            <v>Tonnage: 2&lt;=tons&lt;3</v>
          </cell>
          <cell r="F10642">
            <v>72.024799999999999</v>
          </cell>
          <cell r="G10642">
            <v>0.78930149999999999</v>
          </cell>
          <cell r="H10642">
            <v>0.81991389999999997</v>
          </cell>
          <cell r="I10642">
            <v>-0.18810769999999999</v>
          </cell>
          <cell r="J10642">
            <v>-7.6972100000000002E-2</v>
          </cell>
          <cell r="K10642">
            <v>0</v>
          </cell>
          <cell r="L10642">
            <v>7.6972100000000002E-2</v>
          </cell>
          <cell r="M10642">
            <v>0.18810769999999999</v>
          </cell>
          <cell r="N10642">
            <v>0.18810769999999999</v>
          </cell>
          <cell r="O10642">
            <v>1191</v>
          </cell>
        </row>
        <row r="10643">
          <cell r="A10643" t="str">
            <v>Residential</v>
          </cell>
          <cell r="B10643">
            <v>10</v>
          </cell>
          <cell r="C10643" t="str">
            <v>R</v>
          </cell>
          <cell r="D10643" t="str">
            <v>PCT</v>
          </cell>
          <cell r="E10643" t="str">
            <v>Tonnage: 2&lt;=tons&lt;3</v>
          </cell>
          <cell r="F10643">
            <v>76.599699999999999</v>
          </cell>
          <cell r="G10643">
            <v>0.82449539999999999</v>
          </cell>
          <cell r="H10643">
            <v>0.88412610000000003</v>
          </cell>
          <cell r="I10643">
            <v>-0.18916769999999999</v>
          </cell>
          <cell r="J10643">
            <v>-7.74059E-2</v>
          </cell>
          <cell r="K10643">
            <v>0</v>
          </cell>
          <cell r="L10643">
            <v>7.74059E-2</v>
          </cell>
          <cell r="M10643">
            <v>0.18916769999999999</v>
          </cell>
          <cell r="N10643">
            <v>0.18916769999999999</v>
          </cell>
          <cell r="O10643">
            <v>1191</v>
          </cell>
        </row>
        <row r="10644">
          <cell r="A10644" t="str">
            <v>Residential</v>
          </cell>
          <cell r="B10644">
            <v>11</v>
          </cell>
          <cell r="C10644" t="str">
            <v>R</v>
          </cell>
          <cell r="D10644" t="str">
            <v>PCT</v>
          </cell>
          <cell r="E10644" t="str">
            <v>Tonnage: 2&lt;=tons&lt;3</v>
          </cell>
          <cell r="F10644">
            <v>81.874799999999993</v>
          </cell>
          <cell r="G10644">
            <v>0.91636399999999996</v>
          </cell>
          <cell r="H10644">
            <v>0.88679529999999995</v>
          </cell>
          <cell r="I10644">
            <v>-0.1866363</v>
          </cell>
          <cell r="J10644">
            <v>-7.6369999999999993E-2</v>
          </cell>
          <cell r="K10644">
            <v>0</v>
          </cell>
          <cell r="L10644">
            <v>7.6369999999999993E-2</v>
          </cell>
          <cell r="M10644">
            <v>0.1866363</v>
          </cell>
          <cell r="N10644">
            <v>0.1866363</v>
          </cell>
          <cell r="O10644">
            <v>1191</v>
          </cell>
        </row>
        <row r="10645">
          <cell r="A10645" t="str">
            <v>Residential</v>
          </cell>
          <cell r="B10645">
            <v>12</v>
          </cell>
          <cell r="C10645" t="str">
            <v>R</v>
          </cell>
          <cell r="D10645" t="str">
            <v>PCT</v>
          </cell>
          <cell r="E10645" t="str">
            <v>Tonnage: 2&lt;=tons&lt;3</v>
          </cell>
          <cell r="F10645">
            <v>86.224900000000005</v>
          </cell>
          <cell r="G10645">
            <v>1.0660259999999999</v>
          </cell>
          <cell r="H10645">
            <v>1.2015769999999999</v>
          </cell>
          <cell r="I10645">
            <v>-0.18800310000000001</v>
          </cell>
          <cell r="J10645">
            <v>-7.6929399999999995E-2</v>
          </cell>
          <cell r="K10645">
            <v>0</v>
          </cell>
          <cell r="L10645">
            <v>7.6929399999999995E-2</v>
          </cell>
          <cell r="M10645">
            <v>0.18800310000000001</v>
          </cell>
          <cell r="N10645">
            <v>0.18800310000000001</v>
          </cell>
          <cell r="O10645">
            <v>1191</v>
          </cell>
        </row>
        <row r="10646">
          <cell r="A10646" t="str">
            <v>Residential</v>
          </cell>
          <cell r="B10646">
            <v>13</v>
          </cell>
          <cell r="C10646" t="str">
            <v>R</v>
          </cell>
          <cell r="D10646" t="str">
            <v>PCT</v>
          </cell>
          <cell r="E10646" t="str">
            <v>Tonnage: 2&lt;=tons&lt;3</v>
          </cell>
          <cell r="F10646">
            <v>89.649900000000002</v>
          </cell>
          <cell r="G10646">
            <v>1.396944</v>
          </cell>
          <cell r="H10646">
            <v>1.368773</v>
          </cell>
          <cell r="I10646">
            <v>-0.1925809</v>
          </cell>
          <cell r="J10646">
            <v>-7.8802499999999998E-2</v>
          </cell>
          <cell r="K10646">
            <v>0</v>
          </cell>
          <cell r="L10646">
            <v>7.8802499999999998E-2</v>
          </cell>
          <cell r="M10646">
            <v>0.1925809</v>
          </cell>
          <cell r="N10646">
            <v>0.1925809</v>
          </cell>
          <cell r="O10646">
            <v>1191</v>
          </cell>
        </row>
        <row r="10647">
          <cell r="A10647" t="str">
            <v>Residential</v>
          </cell>
          <cell r="B10647">
            <v>14</v>
          </cell>
          <cell r="C10647" t="str">
            <v>R</v>
          </cell>
          <cell r="D10647" t="str">
            <v>PCT</v>
          </cell>
          <cell r="E10647" t="str">
            <v>Tonnage: 2&lt;=tons&lt;3</v>
          </cell>
          <cell r="F10647">
            <v>92.575000000000003</v>
          </cell>
          <cell r="G10647">
            <v>1.754829</v>
          </cell>
          <cell r="H10647">
            <v>1.635583</v>
          </cell>
          <cell r="I10647">
            <v>-0.19013759999999999</v>
          </cell>
          <cell r="J10647">
            <v>-7.7802800000000005E-2</v>
          </cell>
          <cell r="K10647">
            <v>0</v>
          </cell>
          <cell r="L10647">
            <v>7.7802800000000005E-2</v>
          </cell>
          <cell r="M10647">
            <v>0.19013759999999999</v>
          </cell>
          <cell r="N10647">
            <v>0.19013759999999999</v>
          </cell>
          <cell r="O10647">
            <v>1191</v>
          </cell>
        </row>
        <row r="10648">
          <cell r="A10648" t="str">
            <v>Residential</v>
          </cell>
          <cell r="B10648">
            <v>15</v>
          </cell>
          <cell r="C10648" t="str">
            <v>R</v>
          </cell>
          <cell r="D10648" t="str">
            <v>PCT</v>
          </cell>
          <cell r="E10648" t="str">
            <v>Tonnage: 2&lt;=tons&lt;3</v>
          </cell>
          <cell r="F10648">
            <v>95</v>
          </cell>
          <cell r="G10648">
            <v>1.9825159999999999</v>
          </cell>
          <cell r="H10648">
            <v>2.023952</v>
          </cell>
          <cell r="I10648">
            <v>-0.19391990000000001</v>
          </cell>
          <cell r="J10648">
            <v>-7.9350400000000001E-2</v>
          </cell>
          <cell r="K10648">
            <v>0</v>
          </cell>
          <cell r="L10648">
            <v>7.9350400000000001E-2</v>
          </cell>
          <cell r="M10648">
            <v>0.19391990000000001</v>
          </cell>
          <cell r="N10648">
            <v>0.19391990000000001</v>
          </cell>
          <cell r="O10648">
            <v>1191</v>
          </cell>
        </row>
        <row r="10649">
          <cell r="A10649" t="str">
            <v>Residential</v>
          </cell>
          <cell r="B10649">
            <v>16</v>
          </cell>
          <cell r="C10649" t="str">
            <v>R</v>
          </cell>
          <cell r="D10649" t="str">
            <v>PCT</v>
          </cell>
          <cell r="E10649" t="str">
            <v>Tonnage: 2&lt;=tons&lt;3</v>
          </cell>
          <cell r="F10649">
            <v>97.275099999999995</v>
          </cell>
          <cell r="G10649">
            <v>2.4093939999999998</v>
          </cell>
          <cell r="H10649">
            <v>2.129626</v>
          </cell>
          <cell r="I10649">
            <v>-0.19532260000000001</v>
          </cell>
          <cell r="J10649">
            <v>-7.9924400000000007E-2</v>
          </cell>
          <cell r="K10649">
            <v>0</v>
          </cell>
          <cell r="L10649">
            <v>7.9924400000000007E-2</v>
          </cell>
          <cell r="M10649">
            <v>0.19532260000000001</v>
          </cell>
          <cell r="N10649">
            <v>0.19532260000000001</v>
          </cell>
          <cell r="O10649">
            <v>1191</v>
          </cell>
        </row>
        <row r="10650">
          <cell r="A10650" t="str">
            <v>Residential</v>
          </cell>
          <cell r="B10650">
            <v>17</v>
          </cell>
          <cell r="C10650" t="str">
            <v>R</v>
          </cell>
          <cell r="D10650" t="str">
            <v>PCT</v>
          </cell>
          <cell r="E10650" t="str">
            <v>Tonnage: 2&lt;=tons&lt;3</v>
          </cell>
          <cell r="F10650">
            <v>98.550200000000004</v>
          </cell>
          <cell r="G10650">
            <v>2.6426850000000002</v>
          </cell>
          <cell r="H10650">
            <v>2.2929210000000002</v>
          </cell>
          <cell r="I10650">
            <v>-0.19898830000000001</v>
          </cell>
          <cell r="J10650">
            <v>-8.1424399999999994E-2</v>
          </cell>
          <cell r="K10650">
            <v>0</v>
          </cell>
          <cell r="L10650">
            <v>8.1424399999999994E-2</v>
          </cell>
          <cell r="M10650">
            <v>0.19898830000000001</v>
          </cell>
          <cell r="N10650">
            <v>0.19898830000000001</v>
          </cell>
          <cell r="O10650">
            <v>1191</v>
          </cell>
        </row>
        <row r="10651">
          <cell r="A10651" t="str">
            <v>Residential</v>
          </cell>
          <cell r="B10651">
            <v>18</v>
          </cell>
          <cell r="C10651" t="str">
            <v>R</v>
          </cell>
          <cell r="D10651" t="str">
            <v>PCT</v>
          </cell>
          <cell r="E10651" t="str">
            <v>Tonnage: 2&lt;=tons&lt;3</v>
          </cell>
          <cell r="F10651">
            <v>98.625200000000007</v>
          </cell>
          <cell r="G10651">
            <v>2.6833480000000001</v>
          </cell>
          <cell r="H10651">
            <v>2.240558</v>
          </cell>
          <cell r="I10651">
            <v>-0.20032130000000001</v>
          </cell>
          <cell r="J10651">
            <v>-8.1969799999999995E-2</v>
          </cell>
          <cell r="K10651">
            <v>0</v>
          </cell>
          <cell r="L10651">
            <v>8.1969799999999995E-2</v>
          </cell>
          <cell r="M10651">
            <v>0.20032130000000001</v>
          </cell>
          <cell r="N10651">
            <v>0.20032130000000001</v>
          </cell>
          <cell r="O10651">
            <v>1191</v>
          </cell>
        </row>
        <row r="10652">
          <cell r="A10652" t="str">
            <v>Residential</v>
          </cell>
          <cell r="B10652">
            <v>19</v>
          </cell>
          <cell r="C10652" t="str">
            <v>R</v>
          </cell>
          <cell r="D10652" t="str">
            <v>PCT</v>
          </cell>
          <cell r="E10652" t="str">
            <v>Tonnage: 2&lt;=tons&lt;3</v>
          </cell>
          <cell r="F10652">
            <v>96.200100000000006</v>
          </cell>
          <cell r="G10652">
            <v>2.668669</v>
          </cell>
          <cell r="H10652">
            <v>2.4349020000000001</v>
          </cell>
          <cell r="I10652">
            <v>-0.20335139999999999</v>
          </cell>
          <cell r="J10652">
            <v>-8.3209699999999998E-2</v>
          </cell>
          <cell r="K10652">
            <v>0</v>
          </cell>
          <cell r="L10652">
            <v>8.3209699999999998E-2</v>
          </cell>
          <cell r="M10652">
            <v>0.20335139999999999</v>
          </cell>
          <cell r="N10652">
            <v>0.20335139999999999</v>
          </cell>
          <cell r="O10652">
            <v>1191</v>
          </cell>
        </row>
        <row r="10653">
          <cell r="A10653" t="str">
            <v>Residential</v>
          </cell>
          <cell r="B10653">
            <v>20</v>
          </cell>
          <cell r="C10653" t="str">
            <v>R</v>
          </cell>
          <cell r="D10653" t="str">
            <v>PCT</v>
          </cell>
          <cell r="E10653" t="str">
            <v>Tonnage: 2&lt;=tons&lt;3</v>
          </cell>
          <cell r="F10653">
            <v>94.050200000000004</v>
          </cell>
          <cell r="G10653">
            <v>2.5605989999999998</v>
          </cell>
          <cell r="H10653">
            <v>2.8833839999999999</v>
          </cell>
          <cell r="I10653">
            <v>-0.2062533</v>
          </cell>
          <cell r="J10653">
            <v>-8.4397200000000006E-2</v>
          </cell>
          <cell r="K10653">
            <v>0</v>
          </cell>
          <cell r="L10653">
            <v>8.4397200000000006E-2</v>
          </cell>
          <cell r="M10653">
            <v>0.2062533</v>
          </cell>
          <cell r="N10653">
            <v>0.2062533</v>
          </cell>
          <cell r="O10653">
            <v>1191</v>
          </cell>
        </row>
        <row r="10654">
          <cell r="A10654" t="str">
            <v>Residential</v>
          </cell>
          <cell r="B10654">
            <v>21</v>
          </cell>
          <cell r="C10654" t="str">
            <v>R</v>
          </cell>
          <cell r="D10654" t="str">
            <v>PCT</v>
          </cell>
          <cell r="E10654" t="str">
            <v>Tonnage: 2&lt;=tons&lt;3</v>
          </cell>
          <cell r="F10654">
            <v>90.200100000000006</v>
          </cell>
          <cell r="G10654">
            <v>2.2353010000000002</v>
          </cell>
          <cell r="H10654">
            <v>2.6193179999999998</v>
          </cell>
          <cell r="I10654">
            <v>-0.19670399999999999</v>
          </cell>
          <cell r="J10654">
            <v>-8.0489699999999997E-2</v>
          </cell>
          <cell r="K10654">
            <v>0</v>
          </cell>
          <cell r="L10654">
            <v>8.0489699999999997E-2</v>
          </cell>
          <cell r="M10654">
            <v>0.19670399999999999</v>
          </cell>
          <cell r="N10654">
            <v>0.19670399999999999</v>
          </cell>
          <cell r="O10654">
            <v>1191</v>
          </cell>
        </row>
        <row r="10655">
          <cell r="A10655" t="str">
            <v>Residential</v>
          </cell>
          <cell r="B10655">
            <v>22</v>
          </cell>
          <cell r="C10655" t="str">
            <v>R</v>
          </cell>
          <cell r="D10655" t="str">
            <v>PCT</v>
          </cell>
          <cell r="E10655" t="str">
            <v>Tonnage: 2&lt;=tons&lt;3</v>
          </cell>
          <cell r="F10655">
            <v>87.200100000000006</v>
          </cell>
          <cell r="G10655">
            <v>1.8482940000000001</v>
          </cell>
          <cell r="H10655">
            <v>2.1274139999999999</v>
          </cell>
          <cell r="I10655">
            <v>-0.1962209</v>
          </cell>
          <cell r="J10655">
            <v>-8.0292000000000002E-2</v>
          </cell>
          <cell r="K10655">
            <v>0</v>
          </cell>
          <cell r="L10655">
            <v>8.0292000000000002E-2</v>
          </cell>
          <cell r="M10655">
            <v>0.1962209</v>
          </cell>
          <cell r="N10655">
            <v>0.1962209</v>
          </cell>
          <cell r="O10655">
            <v>1191</v>
          </cell>
        </row>
        <row r="10656">
          <cell r="A10656" t="str">
            <v>Residential</v>
          </cell>
          <cell r="B10656">
            <v>23</v>
          </cell>
          <cell r="C10656" t="str">
            <v>R</v>
          </cell>
          <cell r="D10656" t="str">
            <v>PCT</v>
          </cell>
          <cell r="E10656" t="str">
            <v>Tonnage: 2&lt;=tons&lt;3</v>
          </cell>
          <cell r="F10656">
            <v>84.200100000000006</v>
          </cell>
          <cell r="G10656">
            <v>1.5352760000000001</v>
          </cell>
          <cell r="H10656">
            <v>1.7707299999999999</v>
          </cell>
          <cell r="I10656">
            <v>-0.19402610000000001</v>
          </cell>
          <cell r="J10656">
            <v>-7.9393900000000003E-2</v>
          </cell>
          <cell r="K10656">
            <v>0</v>
          </cell>
          <cell r="L10656">
            <v>7.9393900000000003E-2</v>
          </cell>
          <cell r="M10656">
            <v>0.19402610000000001</v>
          </cell>
          <cell r="N10656">
            <v>0.19402610000000001</v>
          </cell>
          <cell r="O10656">
            <v>1191</v>
          </cell>
        </row>
        <row r="10657">
          <cell r="A10657" t="str">
            <v>Residential</v>
          </cell>
          <cell r="B10657">
            <v>24</v>
          </cell>
          <cell r="C10657" t="str">
            <v>R</v>
          </cell>
          <cell r="D10657" t="str">
            <v>PCT</v>
          </cell>
          <cell r="E10657" t="str">
            <v>Tonnage: 2&lt;=tons&lt;3</v>
          </cell>
          <cell r="F10657">
            <v>81.700100000000006</v>
          </cell>
          <cell r="G10657">
            <v>1.220062</v>
          </cell>
          <cell r="H10657">
            <v>1.362743</v>
          </cell>
          <cell r="I10657">
            <v>-0.1922111</v>
          </cell>
          <cell r="J10657">
            <v>-7.8651200000000004E-2</v>
          </cell>
          <cell r="K10657">
            <v>0</v>
          </cell>
          <cell r="L10657">
            <v>7.8651200000000004E-2</v>
          </cell>
          <cell r="M10657">
            <v>0.1922111</v>
          </cell>
          <cell r="N10657">
            <v>0.1922111</v>
          </cell>
          <cell r="O10657">
            <v>1191</v>
          </cell>
        </row>
        <row r="10658">
          <cell r="A10658" t="str">
            <v>Residential</v>
          </cell>
          <cell r="B10658">
            <v>1</v>
          </cell>
          <cell r="C10658" t="str">
            <v>R</v>
          </cell>
          <cell r="D10658" t="str">
            <v>PCT</v>
          </cell>
          <cell r="E10658" t="str">
            <v>Tonnage: 3&lt;=tons&lt;4</v>
          </cell>
          <cell r="F10658">
            <v>76.620199999999997</v>
          </cell>
          <cell r="G10658">
            <v>0.95369700000000002</v>
          </cell>
          <cell r="H10658">
            <v>0.91890539999999998</v>
          </cell>
          <cell r="I10658">
            <v>-8.9929700000000001E-2</v>
          </cell>
          <cell r="J10658">
            <v>-3.6798499999999998E-2</v>
          </cell>
          <cell r="K10658">
            <v>0</v>
          </cell>
          <cell r="L10658">
            <v>3.6798499999999998E-2</v>
          </cell>
          <cell r="M10658">
            <v>8.9929700000000001E-2</v>
          </cell>
          <cell r="N10658">
            <v>8.9929700000000001E-2</v>
          </cell>
          <cell r="O10658">
            <v>4925</v>
          </cell>
        </row>
        <row r="10659">
          <cell r="A10659" t="str">
            <v>Residential</v>
          </cell>
          <cell r="B10659">
            <v>2</v>
          </cell>
          <cell r="C10659" t="str">
            <v>R</v>
          </cell>
          <cell r="D10659" t="str">
            <v>PCT</v>
          </cell>
          <cell r="E10659" t="str">
            <v>Tonnage: 3&lt;=tons&lt;4</v>
          </cell>
          <cell r="F10659">
            <v>75.867000000000004</v>
          </cell>
          <cell r="G10659">
            <v>0.83117249999999998</v>
          </cell>
          <cell r="H10659">
            <v>0.77549420000000002</v>
          </cell>
          <cell r="I10659">
            <v>-8.9231599999999994E-2</v>
          </cell>
          <cell r="J10659">
            <v>-3.6512799999999998E-2</v>
          </cell>
          <cell r="K10659">
            <v>0</v>
          </cell>
          <cell r="L10659">
            <v>3.6512799999999998E-2</v>
          </cell>
          <cell r="M10659">
            <v>8.9231599999999994E-2</v>
          </cell>
          <cell r="N10659">
            <v>8.9231599999999994E-2</v>
          </cell>
          <cell r="O10659">
            <v>4925</v>
          </cell>
        </row>
        <row r="10660">
          <cell r="A10660" t="str">
            <v>Residential</v>
          </cell>
          <cell r="B10660">
            <v>3</v>
          </cell>
          <cell r="C10660" t="str">
            <v>R</v>
          </cell>
          <cell r="D10660" t="str">
            <v>PCT</v>
          </cell>
          <cell r="E10660" t="str">
            <v>Tonnage: 3&lt;=tons&lt;4</v>
          </cell>
          <cell r="F10660">
            <v>73.373400000000004</v>
          </cell>
          <cell r="G10660">
            <v>0.74790699999999999</v>
          </cell>
          <cell r="H10660">
            <v>0.69329339999999995</v>
          </cell>
          <cell r="I10660">
            <v>-8.8558700000000004E-2</v>
          </cell>
          <cell r="J10660">
            <v>-3.6237499999999999E-2</v>
          </cell>
          <cell r="K10660">
            <v>0</v>
          </cell>
          <cell r="L10660">
            <v>3.6237499999999999E-2</v>
          </cell>
          <cell r="M10660">
            <v>8.8558700000000004E-2</v>
          </cell>
          <cell r="N10660">
            <v>8.8558700000000004E-2</v>
          </cell>
          <cell r="O10660">
            <v>4925</v>
          </cell>
        </row>
        <row r="10661">
          <cell r="A10661" t="str">
            <v>Residential</v>
          </cell>
          <cell r="B10661">
            <v>4</v>
          </cell>
          <cell r="C10661" t="str">
            <v>R</v>
          </cell>
          <cell r="D10661" t="str">
            <v>PCT</v>
          </cell>
          <cell r="E10661" t="str">
            <v>Tonnage: 3&lt;=tons&lt;4</v>
          </cell>
          <cell r="F10661">
            <v>72.126599999999996</v>
          </cell>
          <cell r="G10661">
            <v>0.70594650000000003</v>
          </cell>
          <cell r="H10661">
            <v>0.6688364</v>
          </cell>
          <cell r="I10661">
            <v>-8.8283700000000007E-2</v>
          </cell>
          <cell r="J10661">
            <v>-3.6124999999999997E-2</v>
          </cell>
          <cell r="K10661">
            <v>0</v>
          </cell>
          <cell r="L10661">
            <v>3.6124999999999997E-2</v>
          </cell>
          <cell r="M10661">
            <v>8.8283700000000007E-2</v>
          </cell>
          <cell r="N10661">
            <v>8.8283700000000007E-2</v>
          </cell>
          <cell r="O10661">
            <v>4925</v>
          </cell>
        </row>
        <row r="10662">
          <cell r="A10662" t="str">
            <v>Residential</v>
          </cell>
          <cell r="B10662">
            <v>5</v>
          </cell>
          <cell r="C10662" t="str">
            <v>R</v>
          </cell>
          <cell r="D10662" t="str">
            <v>PCT</v>
          </cell>
          <cell r="E10662" t="str">
            <v>Tonnage: 3&lt;=tons&lt;4</v>
          </cell>
          <cell r="F10662">
            <v>70.373400000000004</v>
          </cell>
          <cell r="G10662">
            <v>0.71585560000000004</v>
          </cell>
          <cell r="H10662">
            <v>0.65534199999999998</v>
          </cell>
          <cell r="I10662">
            <v>-8.8188699999999995E-2</v>
          </cell>
          <cell r="J10662">
            <v>-3.6086100000000003E-2</v>
          </cell>
          <cell r="K10662">
            <v>0</v>
          </cell>
          <cell r="L10662">
            <v>3.6086100000000003E-2</v>
          </cell>
          <cell r="M10662">
            <v>8.8188699999999995E-2</v>
          </cell>
          <cell r="N10662">
            <v>8.8188699999999995E-2</v>
          </cell>
          <cell r="O10662">
            <v>4925</v>
          </cell>
        </row>
        <row r="10663">
          <cell r="A10663" t="str">
            <v>Residential</v>
          </cell>
          <cell r="B10663">
            <v>6</v>
          </cell>
          <cell r="C10663" t="str">
            <v>R</v>
          </cell>
          <cell r="D10663" t="str">
            <v>PCT</v>
          </cell>
          <cell r="E10663" t="str">
            <v>Tonnage: 3&lt;=tons&lt;4</v>
          </cell>
          <cell r="F10663">
            <v>69.246799999999993</v>
          </cell>
          <cell r="G10663">
            <v>0.75801830000000003</v>
          </cell>
          <cell r="H10663">
            <v>0.70032890000000003</v>
          </cell>
          <cell r="I10663">
            <v>-8.8082499999999994E-2</v>
          </cell>
          <cell r="J10663">
            <v>-3.6042600000000001E-2</v>
          </cell>
          <cell r="K10663">
            <v>0</v>
          </cell>
          <cell r="L10663">
            <v>3.6042600000000001E-2</v>
          </cell>
          <cell r="M10663">
            <v>8.8082499999999994E-2</v>
          </cell>
          <cell r="N10663">
            <v>8.8082499999999994E-2</v>
          </cell>
          <cell r="O10663">
            <v>4925</v>
          </cell>
        </row>
        <row r="10664">
          <cell r="A10664" t="str">
            <v>Residential</v>
          </cell>
          <cell r="B10664">
            <v>7</v>
          </cell>
          <cell r="C10664" t="str">
            <v>R</v>
          </cell>
          <cell r="D10664" t="str">
            <v>PCT</v>
          </cell>
          <cell r="E10664" t="str">
            <v>Tonnage: 3&lt;=tons&lt;4</v>
          </cell>
          <cell r="F10664">
            <v>68.373400000000004</v>
          </cell>
          <cell r="G10664">
            <v>0.8769998</v>
          </cell>
          <cell r="H10664">
            <v>0.87842549999999997</v>
          </cell>
          <cell r="I10664">
            <v>-8.8349999999999998E-2</v>
          </cell>
          <cell r="J10664">
            <v>-3.61521E-2</v>
          </cell>
          <cell r="K10664">
            <v>0</v>
          </cell>
          <cell r="L10664">
            <v>3.61521E-2</v>
          </cell>
          <cell r="M10664">
            <v>8.8349999999999998E-2</v>
          </cell>
          <cell r="N10664">
            <v>8.8349999999999998E-2</v>
          </cell>
          <cell r="O10664">
            <v>4925</v>
          </cell>
        </row>
        <row r="10665">
          <cell r="A10665" t="str">
            <v>Residential</v>
          </cell>
          <cell r="B10665">
            <v>8</v>
          </cell>
          <cell r="C10665" t="str">
            <v>R</v>
          </cell>
          <cell r="D10665" t="str">
            <v>PCT</v>
          </cell>
          <cell r="E10665" t="str">
            <v>Tonnage: 3&lt;=tons&lt;4</v>
          </cell>
          <cell r="F10665">
            <v>69.253200000000007</v>
          </cell>
          <cell r="G10665">
            <v>0.88791370000000003</v>
          </cell>
          <cell r="H10665">
            <v>0.83696740000000003</v>
          </cell>
          <cell r="I10665">
            <v>-8.8882100000000006E-2</v>
          </cell>
          <cell r="J10665">
            <v>-3.6369800000000001E-2</v>
          </cell>
          <cell r="K10665">
            <v>0</v>
          </cell>
          <cell r="L10665">
            <v>3.6369800000000001E-2</v>
          </cell>
          <cell r="M10665">
            <v>8.8882100000000006E-2</v>
          </cell>
          <cell r="N10665">
            <v>8.8882100000000006E-2</v>
          </cell>
          <cell r="O10665">
            <v>4925</v>
          </cell>
        </row>
        <row r="10666">
          <cell r="A10666" t="str">
            <v>Residential</v>
          </cell>
          <cell r="B10666">
            <v>9</v>
          </cell>
          <cell r="C10666" t="str">
            <v>R</v>
          </cell>
          <cell r="D10666" t="str">
            <v>PCT</v>
          </cell>
          <cell r="E10666" t="str">
            <v>Tonnage: 3&lt;=tons&lt;4</v>
          </cell>
          <cell r="F10666">
            <v>72.386300000000006</v>
          </cell>
          <cell r="G10666">
            <v>0.85825169999999995</v>
          </cell>
          <cell r="H10666">
            <v>0.83640809999999999</v>
          </cell>
          <cell r="I10666">
            <v>-8.9607300000000001E-2</v>
          </cell>
          <cell r="J10666">
            <v>-3.6666600000000001E-2</v>
          </cell>
          <cell r="K10666">
            <v>0</v>
          </cell>
          <cell r="L10666">
            <v>3.6666600000000001E-2</v>
          </cell>
          <cell r="M10666">
            <v>8.9607300000000001E-2</v>
          </cell>
          <cell r="N10666">
            <v>8.9607300000000001E-2</v>
          </cell>
          <cell r="O10666">
            <v>4925</v>
          </cell>
        </row>
        <row r="10667">
          <cell r="A10667" t="str">
            <v>Residential</v>
          </cell>
          <cell r="B10667">
            <v>10</v>
          </cell>
          <cell r="C10667" t="str">
            <v>R</v>
          </cell>
          <cell r="D10667" t="str">
            <v>PCT</v>
          </cell>
          <cell r="E10667" t="str">
            <v>Tonnage: 3&lt;=tons&lt;4</v>
          </cell>
          <cell r="F10667">
            <v>77.012900000000002</v>
          </cell>
          <cell r="G10667">
            <v>0.92138419999999999</v>
          </cell>
          <cell r="H10667">
            <v>0.91101969999999999</v>
          </cell>
          <cell r="I10667">
            <v>-9.1065499999999994E-2</v>
          </cell>
          <cell r="J10667">
            <v>-3.7263299999999999E-2</v>
          </cell>
          <cell r="K10667">
            <v>0</v>
          </cell>
          <cell r="L10667">
            <v>3.7263299999999999E-2</v>
          </cell>
          <cell r="M10667">
            <v>9.1065499999999994E-2</v>
          </cell>
          <cell r="N10667">
            <v>9.1065499999999994E-2</v>
          </cell>
          <cell r="O10667">
            <v>4925</v>
          </cell>
        </row>
        <row r="10668">
          <cell r="A10668" t="str">
            <v>Residential</v>
          </cell>
          <cell r="B10668">
            <v>11</v>
          </cell>
          <cell r="C10668" t="str">
            <v>R</v>
          </cell>
          <cell r="D10668" t="str">
            <v>PCT</v>
          </cell>
          <cell r="E10668" t="str">
            <v>Tonnage: 3&lt;=tons&lt;4</v>
          </cell>
          <cell r="F10668">
            <v>82.132999999999996</v>
          </cell>
          <cell r="G10668">
            <v>0.97554070000000004</v>
          </cell>
          <cell r="H10668">
            <v>1.028011</v>
          </cell>
          <cell r="I10668">
            <v>-9.1736799999999993E-2</v>
          </cell>
          <cell r="J10668">
            <v>-3.7537899999999999E-2</v>
          </cell>
          <cell r="K10668">
            <v>0</v>
          </cell>
          <cell r="L10668">
            <v>3.7537899999999999E-2</v>
          </cell>
          <cell r="M10668">
            <v>9.1736799999999993E-2</v>
          </cell>
          <cell r="N10668">
            <v>9.1736799999999993E-2</v>
          </cell>
          <cell r="O10668">
            <v>4925</v>
          </cell>
        </row>
        <row r="10669">
          <cell r="A10669" t="str">
            <v>Residential</v>
          </cell>
          <cell r="B10669">
            <v>12</v>
          </cell>
          <cell r="C10669" t="str">
            <v>R</v>
          </cell>
          <cell r="D10669" t="str">
            <v>PCT</v>
          </cell>
          <cell r="E10669" t="str">
            <v>Tonnage: 3&lt;=tons&lt;4</v>
          </cell>
          <cell r="F10669">
            <v>86.379800000000003</v>
          </cell>
          <cell r="G10669">
            <v>1.1391070000000001</v>
          </cell>
          <cell r="H10669">
            <v>1.1409990000000001</v>
          </cell>
          <cell r="I10669">
            <v>-9.0718900000000005E-2</v>
          </cell>
          <cell r="J10669">
            <v>-3.7121399999999999E-2</v>
          </cell>
          <cell r="K10669">
            <v>0</v>
          </cell>
          <cell r="L10669">
            <v>3.7121399999999999E-2</v>
          </cell>
          <cell r="M10669">
            <v>9.0718900000000005E-2</v>
          </cell>
          <cell r="N10669">
            <v>9.0718900000000005E-2</v>
          </cell>
          <cell r="O10669">
            <v>4925</v>
          </cell>
        </row>
        <row r="10670">
          <cell r="A10670" t="str">
            <v>Residential</v>
          </cell>
          <cell r="B10670">
            <v>13</v>
          </cell>
          <cell r="C10670" t="str">
            <v>R</v>
          </cell>
          <cell r="D10670" t="str">
            <v>PCT</v>
          </cell>
          <cell r="E10670" t="str">
            <v>Tonnage: 3&lt;=tons&lt;4</v>
          </cell>
          <cell r="F10670">
            <v>89.753200000000007</v>
          </cell>
          <cell r="G10670">
            <v>1.359545</v>
          </cell>
          <cell r="H10670">
            <v>1.385532</v>
          </cell>
          <cell r="I10670">
            <v>-9.1948000000000002E-2</v>
          </cell>
          <cell r="J10670">
            <v>-3.7624400000000002E-2</v>
          </cell>
          <cell r="K10670">
            <v>0</v>
          </cell>
          <cell r="L10670">
            <v>3.7624400000000002E-2</v>
          </cell>
          <cell r="M10670">
            <v>9.1948000000000002E-2</v>
          </cell>
          <cell r="N10670">
            <v>9.1948000000000002E-2</v>
          </cell>
          <cell r="O10670">
            <v>4925</v>
          </cell>
        </row>
        <row r="10671">
          <cell r="A10671" t="str">
            <v>Residential</v>
          </cell>
          <cell r="B10671">
            <v>14</v>
          </cell>
          <cell r="C10671" t="str">
            <v>R</v>
          </cell>
          <cell r="D10671" t="str">
            <v>PCT</v>
          </cell>
          <cell r="E10671" t="str">
            <v>Tonnage: 3&lt;=tons&lt;4</v>
          </cell>
          <cell r="F10671">
            <v>92.626599999999996</v>
          </cell>
          <cell r="G10671">
            <v>1.6666890000000001</v>
          </cell>
          <cell r="H10671">
            <v>1.6802870000000001</v>
          </cell>
          <cell r="I10671">
            <v>-9.67832E-2</v>
          </cell>
          <cell r="J10671">
            <v>-3.9602900000000003E-2</v>
          </cell>
          <cell r="K10671">
            <v>0</v>
          </cell>
          <cell r="L10671">
            <v>3.9602900000000003E-2</v>
          </cell>
          <cell r="M10671">
            <v>9.67832E-2</v>
          </cell>
          <cell r="N10671">
            <v>9.67832E-2</v>
          </cell>
          <cell r="O10671">
            <v>4925</v>
          </cell>
        </row>
        <row r="10672">
          <cell r="A10672" t="str">
            <v>Residential</v>
          </cell>
          <cell r="B10672">
            <v>15</v>
          </cell>
          <cell r="C10672" t="str">
            <v>R</v>
          </cell>
          <cell r="D10672" t="str">
            <v>PCT</v>
          </cell>
          <cell r="E10672" t="str">
            <v>Tonnage: 3&lt;=tons&lt;4</v>
          </cell>
          <cell r="F10672">
            <v>95</v>
          </cell>
          <cell r="G10672">
            <v>1.9434009999999999</v>
          </cell>
          <cell r="H10672">
            <v>1.849453</v>
          </cell>
          <cell r="I10672">
            <v>-9.4191899999999995E-2</v>
          </cell>
          <cell r="J10672">
            <v>-3.8542600000000003E-2</v>
          </cell>
          <cell r="K10672">
            <v>0</v>
          </cell>
          <cell r="L10672">
            <v>3.8542600000000003E-2</v>
          </cell>
          <cell r="M10672">
            <v>9.4191899999999995E-2</v>
          </cell>
          <cell r="N10672">
            <v>9.4191899999999995E-2</v>
          </cell>
          <cell r="O10672">
            <v>4925</v>
          </cell>
        </row>
        <row r="10673">
          <cell r="A10673" t="str">
            <v>Residential</v>
          </cell>
          <cell r="B10673">
            <v>16</v>
          </cell>
          <cell r="C10673" t="str">
            <v>R</v>
          </cell>
          <cell r="D10673" t="str">
            <v>PCT</v>
          </cell>
          <cell r="E10673" t="str">
            <v>Tonnage: 3&lt;=tons&lt;4</v>
          </cell>
          <cell r="F10673">
            <v>97.120199999999997</v>
          </cell>
          <cell r="G10673">
            <v>2.3370030000000002</v>
          </cell>
          <cell r="H10673">
            <v>2.0714540000000001</v>
          </cell>
          <cell r="I10673">
            <v>-9.3272800000000003E-2</v>
          </cell>
          <cell r="J10673">
            <v>-3.8166499999999999E-2</v>
          </cell>
          <cell r="K10673">
            <v>0</v>
          </cell>
          <cell r="L10673">
            <v>3.8166499999999999E-2</v>
          </cell>
          <cell r="M10673">
            <v>9.3272800000000003E-2</v>
          </cell>
          <cell r="N10673">
            <v>9.3272800000000003E-2</v>
          </cell>
          <cell r="O10673">
            <v>4925</v>
          </cell>
        </row>
        <row r="10674">
          <cell r="A10674" t="str">
            <v>Residential</v>
          </cell>
          <cell r="B10674">
            <v>17</v>
          </cell>
          <cell r="C10674" t="str">
            <v>R</v>
          </cell>
          <cell r="D10674" t="str">
            <v>PCT</v>
          </cell>
          <cell r="E10674" t="str">
            <v>Tonnage: 3&lt;=tons&lt;4</v>
          </cell>
          <cell r="F10674">
            <v>98.240300000000005</v>
          </cell>
          <cell r="G10674">
            <v>2.7231000000000001</v>
          </cell>
          <cell r="H10674">
            <v>2.260907</v>
          </cell>
          <cell r="I10674">
            <v>-9.3605499999999994E-2</v>
          </cell>
          <cell r="J10674">
            <v>-3.8302599999999999E-2</v>
          </cell>
          <cell r="K10674">
            <v>0</v>
          </cell>
          <cell r="L10674">
            <v>3.8302599999999999E-2</v>
          </cell>
          <cell r="M10674">
            <v>9.3605499999999994E-2</v>
          </cell>
          <cell r="N10674">
            <v>9.3605499999999994E-2</v>
          </cell>
          <cell r="O10674">
            <v>4925</v>
          </cell>
        </row>
        <row r="10675">
          <cell r="A10675" t="str">
            <v>Residential</v>
          </cell>
          <cell r="B10675">
            <v>18</v>
          </cell>
          <cell r="C10675" t="str">
            <v>R</v>
          </cell>
          <cell r="D10675" t="str">
            <v>PCT</v>
          </cell>
          <cell r="E10675" t="str">
            <v>Tonnage: 3&lt;=tons&lt;4</v>
          </cell>
          <cell r="F10675">
            <v>98.367000000000004</v>
          </cell>
          <cell r="G10675">
            <v>2.9679519999999999</v>
          </cell>
          <cell r="H10675">
            <v>2.3199730000000001</v>
          </cell>
          <cell r="I10675">
            <v>-9.6476999999999993E-2</v>
          </cell>
          <cell r="J10675">
            <v>-3.9477600000000002E-2</v>
          </cell>
          <cell r="K10675">
            <v>0</v>
          </cell>
          <cell r="L10675">
            <v>3.9477600000000002E-2</v>
          </cell>
          <cell r="M10675">
            <v>9.6476999999999993E-2</v>
          </cell>
          <cell r="N10675">
            <v>9.6476999999999993E-2</v>
          </cell>
          <cell r="O10675">
            <v>4925</v>
          </cell>
        </row>
        <row r="10676">
          <cell r="A10676" t="str">
            <v>Residential</v>
          </cell>
          <cell r="B10676">
            <v>19</v>
          </cell>
          <cell r="C10676" t="str">
            <v>R</v>
          </cell>
          <cell r="D10676" t="str">
            <v>PCT</v>
          </cell>
          <cell r="E10676" t="str">
            <v>Tonnage: 3&lt;=tons&lt;4</v>
          </cell>
          <cell r="F10676">
            <v>95.993600000000001</v>
          </cell>
          <cell r="G10676">
            <v>2.8568609999999999</v>
          </cell>
          <cell r="H10676">
            <v>2.4355709999999999</v>
          </cell>
          <cell r="I10676">
            <v>-9.4608700000000004E-2</v>
          </cell>
          <cell r="J10676">
            <v>-3.87131E-2</v>
          </cell>
          <cell r="K10676">
            <v>0</v>
          </cell>
          <cell r="L10676">
            <v>3.87131E-2</v>
          </cell>
          <cell r="M10676">
            <v>9.4608700000000004E-2</v>
          </cell>
          <cell r="N10676">
            <v>9.4608700000000004E-2</v>
          </cell>
          <cell r="O10676">
            <v>4925</v>
          </cell>
        </row>
        <row r="10677">
          <cell r="A10677" t="str">
            <v>Residential</v>
          </cell>
          <cell r="B10677">
            <v>20</v>
          </cell>
          <cell r="C10677" t="str">
            <v>R</v>
          </cell>
          <cell r="D10677" t="str">
            <v>PCT</v>
          </cell>
          <cell r="E10677" t="str">
            <v>Tonnage: 3&lt;=tons&lt;4</v>
          </cell>
          <cell r="F10677">
            <v>93.740300000000005</v>
          </cell>
          <cell r="G10677">
            <v>2.7237100000000001</v>
          </cell>
          <cell r="H10677">
            <v>2.9726170000000001</v>
          </cell>
          <cell r="I10677">
            <v>-9.7734799999999997E-2</v>
          </cell>
          <cell r="J10677">
            <v>-3.9992300000000001E-2</v>
          </cell>
          <cell r="K10677">
            <v>0</v>
          </cell>
          <cell r="L10677">
            <v>3.9992300000000001E-2</v>
          </cell>
          <cell r="M10677">
            <v>9.7734799999999997E-2</v>
          </cell>
          <cell r="N10677">
            <v>9.7734799999999997E-2</v>
          </cell>
          <cell r="O10677">
            <v>4925</v>
          </cell>
        </row>
        <row r="10678">
          <cell r="A10678" t="str">
            <v>Residential</v>
          </cell>
          <cell r="B10678">
            <v>21</v>
          </cell>
          <cell r="C10678" t="str">
            <v>R</v>
          </cell>
          <cell r="D10678" t="str">
            <v>PCT</v>
          </cell>
          <cell r="E10678" t="str">
            <v>Tonnage: 3&lt;=tons&lt;4</v>
          </cell>
          <cell r="F10678">
            <v>89.993600000000001</v>
          </cell>
          <cell r="G10678">
            <v>2.4233980000000002</v>
          </cell>
          <cell r="H10678">
            <v>2.7020240000000002</v>
          </cell>
          <cell r="I10678">
            <v>-9.5127699999999996E-2</v>
          </cell>
          <cell r="J10678">
            <v>-3.8925500000000002E-2</v>
          </cell>
          <cell r="K10678">
            <v>0</v>
          </cell>
          <cell r="L10678">
            <v>3.8925500000000002E-2</v>
          </cell>
          <cell r="M10678">
            <v>9.5127699999999996E-2</v>
          </cell>
          <cell r="N10678">
            <v>9.5127699999999996E-2</v>
          </cell>
          <cell r="O10678">
            <v>4925</v>
          </cell>
        </row>
        <row r="10679">
          <cell r="A10679" t="str">
            <v>Residential</v>
          </cell>
          <cell r="B10679">
            <v>22</v>
          </cell>
          <cell r="C10679" t="str">
            <v>R</v>
          </cell>
          <cell r="D10679" t="str">
            <v>PCT</v>
          </cell>
          <cell r="E10679" t="str">
            <v>Tonnage: 3&lt;=tons&lt;4</v>
          </cell>
          <cell r="F10679">
            <v>86.993600000000001</v>
          </cell>
          <cell r="G10679">
            <v>2.1007180000000001</v>
          </cell>
          <cell r="H10679">
            <v>2.3028599999999999</v>
          </cell>
          <cell r="I10679">
            <v>-9.5825999999999995E-2</v>
          </cell>
          <cell r="J10679">
            <v>-3.9211200000000002E-2</v>
          </cell>
          <cell r="K10679">
            <v>0</v>
          </cell>
          <cell r="L10679">
            <v>3.9211200000000002E-2</v>
          </cell>
          <cell r="M10679">
            <v>9.5825999999999995E-2</v>
          </cell>
          <cell r="N10679">
            <v>9.5825999999999995E-2</v>
          </cell>
          <cell r="O10679">
            <v>4925</v>
          </cell>
        </row>
        <row r="10680">
          <cell r="A10680" t="str">
            <v>Residential</v>
          </cell>
          <cell r="B10680">
            <v>23</v>
          </cell>
          <cell r="C10680" t="str">
            <v>R</v>
          </cell>
          <cell r="D10680" t="str">
            <v>PCT</v>
          </cell>
          <cell r="E10680" t="str">
            <v>Tonnage: 3&lt;=tons&lt;4</v>
          </cell>
          <cell r="F10680">
            <v>83.993600000000001</v>
          </cell>
          <cell r="G10680">
            <v>1.6733750000000001</v>
          </cell>
          <cell r="H10680">
            <v>1.7482660000000001</v>
          </cell>
          <cell r="I10680">
            <v>-9.35666E-2</v>
          </cell>
          <cell r="J10680">
            <v>-3.82867E-2</v>
          </cell>
          <cell r="K10680">
            <v>0</v>
          </cell>
          <cell r="L10680">
            <v>3.82867E-2</v>
          </cell>
          <cell r="M10680">
            <v>9.35666E-2</v>
          </cell>
          <cell r="N10680">
            <v>9.35666E-2</v>
          </cell>
          <cell r="O10680">
            <v>4925</v>
          </cell>
        </row>
        <row r="10681">
          <cell r="A10681" t="str">
            <v>Residential</v>
          </cell>
          <cell r="B10681">
            <v>24</v>
          </cell>
          <cell r="C10681" t="str">
            <v>R</v>
          </cell>
          <cell r="D10681" t="str">
            <v>PCT</v>
          </cell>
          <cell r="E10681" t="str">
            <v>Tonnage: 3&lt;=tons&lt;4</v>
          </cell>
          <cell r="F10681">
            <v>81.493600000000001</v>
          </cell>
          <cell r="G10681">
            <v>1.300675</v>
          </cell>
          <cell r="H10681">
            <v>1.258176</v>
          </cell>
          <cell r="I10681">
            <v>-9.1488200000000006E-2</v>
          </cell>
          <cell r="J10681">
            <v>-3.7436200000000003E-2</v>
          </cell>
          <cell r="K10681">
            <v>0</v>
          </cell>
          <cell r="L10681">
            <v>3.7436200000000003E-2</v>
          </cell>
          <cell r="M10681">
            <v>9.1488200000000006E-2</v>
          </cell>
          <cell r="N10681">
            <v>9.1488200000000006E-2</v>
          </cell>
          <cell r="O10681">
            <v>4925</v>
          </cell>
        </row>
        <row r="10682">
          <cell r="A10682" t="str">
            <v>Residential</v>
          </cell>
          <cell r="B10682">
            <v>1</v>
          </cell>
          <cell r="C10682" t="str">
            <v>R</v>
          </cell>
          <cell r="D10682" t="str">
            <v>PCT</v>
          </cell>
          <cell r="E10682" t="str">
            <v>Tonnage: 4&lt;=tons&lt;5</v>
          </cell>
          <cell r="F10682">
            <v>76.838300000000004</v>
          </cell>
          <cell r="G10682">
            <v>1.132082</v>
          </cell>
          <cell r="H10682">
            <v>1.001722</v>
          </cell>
          <cell r="I10682">
            <v>-0.1851739</v>
          </cell>
          <cell r="J10682">
            <v>-7.5771699999999997E-2</v>
          </cell>
          <cell r="K10682">
            <v>0</v>
          </cell>
          <cell r="L10682">
            <v>7.5771699999999997E-2</v>
          </cell>
          <cell r="M10682">
            <v>0.1851739</v>
          </cell>
          <cell r="N10682">
            <v>0.1851739</v>
          </cell>
          <cell r="O10682">
            <v>1174</v>
          </cell>
        </row>
        <row r="10683">
          <cell r="A10683" t="str">
            <v>Residential</v>
          </cell>
          <cell r="B10683">
            <v>2</v>
          </cell>
          <cell r="C10683" t="str">
            <v>R</v>
          </cell>
          <cell r="D10683" t="str">
            <v>PCT</v>
          </cell>
          <cell r="E10683" t="str">
            <v>Tonnage: 4&lt;=tons&lt;5</v>
          </cell>
          <cell r="F10683">
            <v>76.230400000000003</v>
          </cell>
          <cell r="G10683">
            <v>1.0379780000000001</v>
          </cell>
          <cell r="H10683">
            <v>0.96707730000000003</v>
          </cell>
          <cell r="I10683">
            <v>-0.1844083</v>
          </cell>
          <cell r="J10683">
            <v>-7.5458399999999995E-2</v>
          </cell>
          <cell r="K10683">
            <v>0</v>
          </cell>
          <cell r="L10683">
            <v>7.5458399999999995E-2</v>
          </cell>
          <cell r="M10683">
            <v>0.1844083</v>
          </cell>
          <cell r="N10683">
            <v>0.1844083</v>
          </cell>
          <cell r="O10683">
            <v>1174</v>
          </cell>
        </row>
        <row r="10684">
          <cell r="A10684" t="str">
            <v>Residential</v>
          </cell>
          <cell r="B10684">
            <v>3</v>
          </cell>
          <cell r="C10684" t="str">
            <v>R</v>
          </cell>
          <cell r="D10684" t="str">
            <v>PCT</v>
          </cell>
          <cell r="E10684" t="str">
            <v>Tonnage: 4&lt;=tons&lt;5</v>
          </cell>
          <cell r="F10684">
            <v>73.446100000000001</v>
          </cell>
          <cell r="G10684">
            <v>0.89691189999999998</v>
          </cell>
          <cell r="H10684">
            <v>0.81719200000000003</v>
          </cell>
          <cell r="I10684">
            <v>-0.1827743</v>
          </cell>
          <cell r="J10684">
            <v>-7.4789700000000001E-2</v>
          </cell>
          <cell r="K10684">
            <v>0</v>
          </cell>
          <cell r="L10684">
            <v>7.4789700000000001E-2</v>
          </cell>
          <cell r="M10684">
            <v>0.1827743</v>
          </cell>
          <cell r="N10684">
            <v>0.1827743</v>
          </cell>
          <cell r="O10684">
            <v>1174</v>
          </cell>
        </row>
        <row r="10685">
          <cell r="A10685" t="str">
            <v>Residential</v>
          </cell>
          <cell r="B10685">
            <v>4</v>
          </cell>
          <cell r="C10685" t="str">
            <v>R</v>
          </cell>
          <cell r="D10685" t="str">
            <v>PCT</v>
          </cell>
          <cell r="E10685" t="str">
            <v>Tonnage: 4&lt;=tons&lt;5</v>
          </cell>
          <cell r="F10685">
            <v>72.053899999999999</v>
          </cell>
          <cell r="G10685">
            <v>0.81525060000000005</v>
          </cell>
          <cell r="H10685">
            <v>0.76771750000000005</v>
          </cell>
          <cell r="I10685">
            <v>-0.18205579999999999</v>
          </cell>
          <cell r="J10685">
            <v>-7.4495800000000001E-2</v>
          </cell>
          <cell r="K10685">
            <v>0</v>
          </cell>
          <cell r="L10685">
            <v>7.4495800000000001E-2</v>
          </cell>
          <cell r="M10685">
            <v>0.18205579999999999</v>
          </cell>
          <cell r="N10685">
            <v>0.18205579999999999</v>
          </cell>
          <cell r="O10685">
            <v>1174</v>
          </cell>
        </row>
        <row r="10686">
          <cell r="A10686" t="str">
            <v>Residential</v>
          </cell>
          <cell r="B10686">
            <v>5</v>
          </cell>
          <cell r="C10686" t="str">
            <v>R</v>
          </cell>
          <cell r="D10686" t="str">
            <v>PCT</v>
          </cell>
          <cell r="E10686" t="str">
            <v>Tonnage: 4&lt;=tons&lt;5</v>
          </cell>
          <cell r="F10686">
            <v>70.446100000000001</v>
          </cell>
          <cell r="G10686">
            <v>0.88180420000000004</v>
          </cell>
          <cell r="H10686">
            <v>0.85967280000000001</v>
          </cell>
          <cell r="I10686">
            <v>-0.18189759999999999</v>
          </cell>
          <cell r="J10686">
            <v>-7.4430999999999997E-2</v>
          </cell>
          <cell r="K10686">
            <v>0</v>
          </cell>
          <cell r="L10686">
            <v>7.4430999999999997E-2</v>
          </cell>
          <cell r="M10686">
            <v>0.18189759999999999</v>
          </cell>
          <cell r="N10686">
            <v>0.18189759999999999</v>
          </cell>
          <cell r="O10686">
            <v>1174</v>
          </cell>
        </row>
        <row r="10687">
          <cell r="A10687" t="str">
            <v>Residential</v>
          </cell>
          <cell r="B10687">
            <v>6</v>
          </cell>
          <cell r="C10687" t="str">
            <v>R</v>
          </cell>
          <cell r="D10687" t="str">
            <v>PCT</v>
          </cell>
          <cell r="E10687" t="str">
            <v>Tonnage: 4&lt;=tons&lt;5</v>
          </cell>
          <cell r="F10687">
            <v>69.392200000000003</v>
          </cell>
          <cell r="G10687">
            <v>0.97195819999999999</v>
          </cell>
          <cell r="H10687">
            <v>1.000826</v>
          </cell>
          <cell r="I10687">
            <v>-0.18205569999999999</v>
          </cell>
          <cell r="J10687">
            <v>-7.4495699999999998E-2</v>
          </cell>
          <cell r="K10687">
            <v>0</v>
          </cell>
          <cell r="L10687">
            <v>7.4495699999999998E-2</v>
          </cell>
          <cell r="M10687">
            <v>0.18205569999999999</v>
          </cell>
          <cell r="N10687">
            <v>0.18205569999999999</v>
          </cell>
          <cell r="O10687">
            <v>1174</v>
          </cell>
        </row>
        <row r="10688">
          <cell r="A10688" t="str">
            <v>Residential</v>
          </cell>
          <cell r="B10688">
            <v>7</v>
          </cell>
          <cell r="C10688" t="str">
            <v>R</v>
          </cell>
          <cell r="D10688" t="str">
            <v>PCT</v>
          </cell>
          <cell r="E10688" t="str">
            <v>Tonnage: 4&lt;=tons&lt;5</v>
          </cell>
          <cell r="F10688">
            <v>68.446100000000001</v>
          </cell>
          <cell r="G10688">
            <v>1.2370559999999999</v>
          </cell>
          <cell r="H10688">
            <v>1.291326</v>
          </cell>
          <cell r="I10688">
            <v>-0.18310660000000001</v>
          </cell>
          <cell r="J10688">
            <v>-7.4925699999999998E-2</v>
          </cell>
          <cell r="K10688">
            <v>0</v>
          </cell>
          <cell r="L10688">
            <v>7.4925699999999998E-2</v>
          </cell>
          <cell r="M10688">
            <v>0.18310660000000001</v>
          </cell>
          <cell r="N10688">
            <v>0.18310660000000001</v>
          </cell>
          <cell r="O10688">
            <v>1174</v>
          </cell>
        </row>
        <row r="10689">
          <cell r="A10689" t="str">
            <v>Residential</v>
          </cell>
          <cell r="B10689">
            <v>8</v>
          </cell>
          <cell r="C10689" t="str">
            <v>R</v>
          </cell>
          <cell r="D10689" t="str">
            <v>PCT</v>
          </cell>
          <cell r="E10689" t="str">
            <v>Tonnage: 4&lt;=tons&lt;5</v>
          </cell>
          <cell r="F10689">
            <v>69.107799999999997</v>
          </cell>
          <cell r="G10689">
            <v>1.2966249999999999</v>
          </cell>
          <cell r="H10689">
            <v>1.309917</v>
          </cell>
          <cell r="I10689">
            <v>-0.18362690000000001</v>
          </cell>
          <cell r="J10689">
            <v>-7.51386E-2</v>
          </cell>
          <cell r="K10689">
            <v>0</v>
          </cell>
          <cell r="L10689">
            <v>7.51386E-2</v>
          </cell>
          <cell r="M10689">
            <v>0.18362690000000001</v>
          </cell>
          <cell r="N10689">
            <v>0.18362690000000001</v>
          </cell>
          <cell r="O10689">
            <v>1174</v>
          </cell>
        </row>
        <row r="10690">
          <cell r="A10690" t="str">
            <v>Residential</v>
          </cell>
          <cell r="B10690">
            <v>9</v>
          </cell>
          <cell r="C10690" t="str">
            <v>R</v>
          </cell>
          <cell r="D10690" t="str">
            <v>PCT</v>
          </cell>
          <cell r="E10690" t="str">
            <v>Tonnage: 4&lt;=tons&lt;5</v>
          </cell>
          <cell r="F10690">
            <v>71.877399999999994</v>
          </cell>
          <cell r="G10690">
            <v>1.299447</v>
          </cell>
          <cell r="H10690">
            <v>1.301509</v>
          </cell>
          <cell r="I10690">
            <v>-0.1850338</v>
          </cell>
          <cell r="J10690">
            <v>-7.5714299999999998E-2</v>
          </cell>
          <cell r="K10690">
            <v>0</v>
          </cell>
          <cell r="L10690">
            <v>7.5714299999999998E-2</v>
          </cell>
          <cell r="M10690">
            <v>0.1850338</v>
          </cell>
          <cell r="N10690">
            <v>0.1850338</v>
          </cell>
          <cell r="O10690">
            <v>1174</v>
          </cell>
        </row>
        <row r="10691">
          <cell r="A10691" t="str">
            <v>Residential</v>
          </cell>
          <cell r="B10691">
            <v>10</v>
          </cell>
          <cell r="C10691" t="str">
            <v>R</v>
          </cell>
          <cell r="D10691" t="str">
            <v>PCT</v>
          </cell>
          <cell r="E10691" t="str">
            <v>Tonnage: 4&lt;=tons&lt;5</v>
          </cell>
          <cell r="F10691">
            <v>76.431299999999993</v>
          </cell>
          <cell r="G10691">
            <v>1.3034060000000001</v>
          </cell>
          <cell r="H10691">
            <v>1.3116719999999999</v>
          </cell>
          <cell r="I10691">
            <v>-0.18686330000000001</v>
          </cell>
          <cell r="J10691">
            <v>-7.64629E-2</v>
          </cell>
          <cell r="K10691">
            <v>0</v>
          </cell>
          <cell r="L10691">
            <v>7.64629E-2</v>
          </cell>
          <cell r="M10691">
            <v>0.18686330000000001</v>
          </cell>
          <cell r="N10691">
            <v>0.18686330000000001</v>
          </cell>
          <cell r="O10691">
            <v>1174</v>
          </cell>
        </row>
        <row r="10692">
          <cell r="A10692" t="str">
            <v>Residential</v>
          </cell>
          <cell r="B10692">
            <v>11</v>
          </cell>
          <cell r="C10692" t="str">
            <v>R</v>
          </cell>
          <cell r="D10692" t="str">
            <v>PCT</v>
          </cell>
          <cell r="E10692" t="str">
            <v>Tonnage: 4&lt;=tons&lt;5</v>
          </cell>
          <cell r="F10692">
            <v>81.769599999999997</v>
          </cell>
          <cell r="G10692">
            <v>1.359283</v>
          </cell>
          <cell r="H10692">
            <v>1.348392</v>
          </cell>
          <cell r="I10692">
            <v>-0.18878980000000001</v>
          </cell>
          <cell r="J10692">
            <v>-7.7251299999999995E-2</v>
          </cell>
          <cell r="K10692">
            <v>0</v>
          </cell>
          <cell r="L10692">
            <v>7.7251299999999995E-2</v>
          </cell>
          <cell r="M10692">
            <v>0.18878980000000001</v>
          </cell>
          <cell r="N10692">
            <v>0.18878980000000001</v>
          </cell>
          <cell r="O10692">
            <v>1174</v>
          </cell>
        </row>
        <row r="10693">
          <cell r="A10693" t="str">
            <v>Residential</v>
          </cell>
          <cell r="B10693">
            <v>12</v>
          </cell>
          <cell r="C10693" t="str">
            <v>R</v>
          </cell>
          <cell r="D10693" t="str">
            <v>PCT</v>
          </cell>
          <cell r="E10693" t="str">
            <v>Tonnage: 4&lt;=tons&lt;5</v>
          </cell>
          <cell r="F10693">
            <v>86.161699999999996</v>
          </cell>
          <cell r="G10693">
            <v>1.4111069999999999</v>
          </cell>
          <cell r="H10693">
            <v>1.4860340000000001</v>
          </cell>
          <cell r="I10693">
            <v>-0.18993950000000001</v>
          </cell>
          <cell r="J10693">
            <v>-7.7721700000000005E-2</v>
          </cell>
          <cell r="K10693">
            <v>0</v>
          </cell>
          <cell r="L10693">
            <v>7.7721700000000005E-2</v>
          </cell>
          <cell r="M10693">
            <v>0.18993950000000001</v>
          </cell>
          <cell r="N10693">
            <v>0.18993950000000001</v>
          </cell>
          <cell r="O10693">
            <v>1174</v>
          </cell>
        </row>
        <row r="10694">
          <cell r="A10694" t="str">
            <v>Residential</v>
          </cell>
          <cell r="B10694">
            <v>13</v>
          </cell>
          <cell r="C10694" t="str">
            <v>R</v>
          </cell>
          <cell r="D10694" t="str">
            <v>PCT</v>
          </cell>
          <cell r="E10694" t="str">
            <v>Tonnage: 4&lt;=tons&lt;5</v>
          </cell>
          <cell r="F10694">
            <v>89.607799999999997</v>
          </cell>
          <cell r="G10694">
            <v>1.639424</v>
          </cell>
          <cell r="H10694">
            <v>1.523892</v>
          </cell>
          <cell r="I10694">
            <v>-0.19287489999999999</v>
          </cell>
          <cell r="J10694">
            <v>-7.8922800000000001E-2</v>
          </cell>
          <cell r="K10694">
            <v>0</v>
          </cell>
          <cell r="L10694">
            <v>7.8922800000000001E-2</v>
          </cell>
          <cell r="M10694">
            <v>0.19287489999999999</v>
          </cell>
          <cell r="N10694">
            <v>0.19287489999999999</v>
          </cell>
          <cell r="O10694">
            <v>1174</v>
          </cell>
        </row>
        <row r="10695">
          <cell r="A10695" t="str">
            <v>Residential</v>
          </cell>
          <cell r="B10695">
            <v>14</v>
          </cell>
          <cell r="C10695" t="str">
            <v>R</v>
          </cell>
          <cell r="D10695" t="str">
            <v>PCT</v>
          </cell>
          <cell r="E10695" t="str">
            <v>Tonnage: 4&lt;=tons&lt;5</v>
          </cell>
          <cell r="F10695">
            <v>92.553899999999999</v>
          </cell>
          <cell r="G10695">
            <v>1.9877720000000001</v>
          </cell>
          <cell r="H10695">
            <v>2.0097070000000001</v>
          </cell>
          <cell r="I10695">
            <v>-0.1978616</v>
          </cell>
          <cell r="J10695">
            <v>-8.0963400000000005E-2</v>
          </cell>
          <cell r="K10695">
            <v>0</v>
          </cell>
          <cell r="L10695">
            <v>8.0963400000000005E-2</v>
          </cell>
          <cell r="M10695">
            <v>0.1978616</v>
          </cell>
          <cell r="N10695">
            <v>0.1978616</v>
          </cell>
          <cell r="O10695">
            <v>1174</v>
          </cell>
        </row>
        <row r="10696">
          <cell r="A10696" t="str">
            <v>Residential</v>
          </cell>
          <cell r="B10696">
            <v>15</v>
          </cell>
          <cell r="C10696" t="str">
            <v>R</v>
          </cell>
          <cell r="D10696" t="str">
            <v>PCT</v>
          </cell>
          <cell r="E10696" t="str">
            <v>Tonnage: 4&lt;=tons&lt;5</v>
          </cell>
          <cell r="F10696">
            <v>95</v>
          </cell>
          <cell r="G10696">
            <v>2.3667660000000001</v>
          </cell>
          <cell r="H10696">
            <v>2.3963269999999999</v>
          </cell>
          <cell r="I10696">
            <v>-0.19836390000000001</v>
          </cell>
          <cell r="J10696">
            <v>-8.1168900000000002E-2</v>
          </cell>
          <cell r="K10696">
            <v>0</v>
          </cell>
          <cell r="L10696">
            <v>8.1168900000000002E-2</v>
          </cell>
          <cell r="M10696">
            <v>0.19836390000000001</v>
          </cell>
          <cell r="N10696">
            <v>0.19836390000000001</v>
          </cell>
          <cell r="O10696">
            <v>1174</v>
          </cell>
        </row>
        <row r="10697">
          <cell r="A10697" t="str">
            <v>Residential</v>
          </cell>
          <cell r="B10697">
            <v>16</v>
          </cell>
          <cell r="C10697" t="str">
            <v>R</v>
          </cell>
          <cell r="D10697" t="str">
            <v>PCT</v>
          </cell>
          <cell r="E10697" t="str">
            <v>Tonnage: 4&lt;=tons&lt;5</v>
          </cell>
          <cell r="F10697">
            <v>97.338300000000004</v>
          </cell>
          <cell r="G10697">
            <v>2.8100960000000001</v>
          </cell>
          <cell r="H10697">
            <v>2.0685159999999998</v>
          </cell>
          <cell r="I10697">
            <v>-0.1973557</v>
          </cell>
          <cell r="J10697">
            <v>-8.0756400000000006E-2</v>
          </cell>
          <cell r="K10697">
            <v>0</v>
          </cell>
          <cell r="L10697">
            <v>8.0756400000000006E-2</v>
          </cell>
          <cell r="M10697">
            <v>0.1973557</v>
          </cell>
          <cell r="N10697">
            <v>0.1973557</v>
          </cell>
          <cell r="O10697">
            <v>1174</v>
          </cell>
        </row>
        <row r="10698">
          <cell r="A10698" t="str">
            <v>Residential</v>
          </cell>
          <cell r="B10698">
            <v>17</v>
          </cell>
          <cell r="C10698" t="str">
            <v>R</v>
          </cell>
          <cell r="D10698" t="str">
            <v>PCT</v>
          </cell>
          <cell r="E10698" t="str">
            <v>Tonnage: 4&lt;=tons&lt;5</v>
          </cell>
          <cell r="F10698">
            <v>98.676500000000004</v>
          </cell>
          <cell r="G10698">
            <v>3.2909090000000001</v>
          </cell>
          <cell r="H10698">
            <v>2.2546020000000002</v>
          </cell>
          <cell r="I10698">
            <v>-0.20333300000000001</v>
          </cell>
          <cell r="J10698">
            <v>-8.3202200000000004E-2</v>
          </cell>
          <cell r="K10698">
            <v>0</v>
          </cell>
          <cell r="L10698">
            <v>8.3202200000000004E-2</v>
          </cell>
          <cell r="M10698">
            <v>0.20333300000000001</v>
          </cell>
          <cell r="N10698">
            <v>0.20333300000000001</v>
          </cell>
          <cell r="O10698">
            <v>1174</v>
          </cell>
        </row>
        <row r="10699">
          <cell r="A10699" t="str">
            <v>Residential</v>
          </cell>
          <cell r="B10699">
            <v>18</v>
          </cell>
          <cell r="C10699" t="str">
            <v>R</v>
          </cell>
          <cell r="D10699" t="str">
            <v>PCT</v>
          </cell>
          <cell r="E10699" t="str">
            <v>Tonnage: 4&lt;=tons&lt;5</v>
          </cell>
          <cell r="F10699">
            <v>98.730400000000003</v>
          </cell>
          <cell r="G10699">
            <v>3.5262549999999999</v>
          </cell>
          <cell r="H10699">
            <v>2.3777659999999998</v>
          </cell>
          <cell r="I10699">
            <v>-0.20672460000000001</v>
          </cell>
          <cell r="J10699">
            <v>-8.4589999999999999E-2</v>
          </cell>
          <cell r="K10699">
            <v>0</v>
          </cell>
          <cell r="L10699">
            <v>8.4589999999999999E-2</v>
          </cell>
          <cell r="M10699">
            <v>0.20672460000000001</v>
          </cell>
          <cell r="N10699">
            <v>0.20672460000000001</v>
          </cell>
          <cell r="O10699">
            <v>1174</v>
          </cell>
        </row>
        <row r="10700">
          <cell r="A10700" t="str">
            <v>Residential</v>
          </cell>
          <cell r="B10700">
            <v>19</v>
          </cell>
          <cell r="C10700" t="str">
            <v>R</v>
          </cell>
          <cell r="D10700" t="str">
            <v>PCT</v>
          </cell>
          <cell r="E10700" t="str">
            <v>Tonnage: 4&lt;=tons&lt;5</v>
          </cell>
          <cell r="F10700">
            <v>96.284300000000002</v>
          </cell>
          <cell r="G10700">
            <v>3.404096</v>
          </cell>
          <cell r="H10700">
            <v>2.8339819999999998</v>
          </cell>
          <cell r="I10700">
            <v>-0.20257929999999999</v>
          </cell>
          <cell r="J10700">
            <v>-8.2893800000000004E-2</v>
          </cell>
          <cell r="K10700">
            <v>0</v>
          </cell>
          <cell r="L10700">
            <v>8.2893800000000004E-2</v>
          </cell>
          <cell r="M10700">
            <v>0.20257929999999999</v>
          </cell>
          <cell r="N10700">
            <v>0.20257929999999999</v>
          </cell>
          <cell r="O10700">
            <v>1174</v>
          </cell>
        </row>
        <row r="10701">
          <cell r="A10701" t="str">
            <v>Residential</v>
          </cell>
          <cell r="B10701">
            <v>20</v>
          </cell>
          <cell r="C10701" t="str">
            <v>R</v>
          </cell>
          <cell r="D10701" t="str">
            <v>PCT</v>
          </cell>
          <cell r="E10701" t="str">
            <v>Tonnage: 4&lt;=tons&lt;5</v>
          </cell>
          <cell r="F10701">
            <v>94.176500000000004</v>
          </cell>
          <cell r="G10701">
            <v>3.0956589999999999</v>
          </cell>
          <cell r="H10701">
            <v>3.650855</v>
          </cell>
          <cell r="I10701">
            <v>-0.2051269</v>
          </cell>
          <cell r="J10701">
            <v>-8.3936300000000005E-2</v>
          </cell>
          <cell r="K10701">
            <v>0</v>
          </cell>
          <cell r="L10701">
            <v>8.3936300000000005E-2</v>
          </cell>
          <cell r="M10701">
            <v>0.2051269</v>
          </cell>
          <cell r="N10701">
            <v>0.2051269</v>
          </cell>
          <cell r="O10701">
            <v>1174</v>
          </cell>
        </row>
        <row r="10702">
          <cell r="A10702" t="str">
            <v>Residential</v>
          </cell>
          <cell r="B10702">
            <v>21</v>
          </cell>
          <cell r="C10702" t="str">
            <v>R</v>
          </cell>
          <cell r="D10702" t="str">
            <v>PCT</v>
          </cell>
          <cell r="E10702" t="str">
            <v>Tonnage: 4&lt;=tons&lt;5</v>
          </cell>
          <cell r="F10702">
            <v>90.284300000000002</v>
          </cell>
          <cell r="G10702">
            <v>2.667659</v>
          </cell>
          <cell r="H10702">
            <v>3.4404680000000001</v>
          </cell>
          <cell r="I10702">
            <v>-0.19916800000000001</v>
          </cell>
          <cell r="J10702">
            <v>-8.1497899999999998E-2</v>
          </cell>
          <cell r="K10702">
            <v>0</v>
          </cell>
          <cell r="L10702">
            <v>8.1497899999999998E-2</v>
          </cell>
          <cell r="M10702">
            <v>0.19916800000000001</v>
          </cell>
          <cell r="N10702">
            <v>0.19916800000000001</v>
          </cell>
          <cell r="O10702">
            <v>1174</v>
          </cell>
        </row>
        <row r="10703">
          <cell r="A10703" t="str">
            <v>Residential</v>
          </cell>
          <cell r="B10703">
            <v>22</v>
          </cell>
          <cell r="C10703" t="str">
            <v>R</v>
          </cell>
          <cell r="D10703" t="str">
            <v>PCT</v>
          </cell>
          <cell r="E10703" t="str">
            <v>Tonnage: 4&lt;=tons&lt;5</v>
          </cell>
          <cell r="F10703">
            <v>87.284300000000002</v>
          </cell>
          <cell r="G10703">
            <v>2.2181099999999998</v>
          </cell>
          <cell r="H10703">
            <v>2.8265020000000001</v>
          </cell>
          <cell r="I10703">
            <v>-0.19725580000000001</v>
          </cell>
          <cell r="J10703">
            <v>-8.0715499999999996E-2</v>
          </cell>
          <cell r="K10703">
            <v>0</v>
          </cell>
          <cell r="L10703">
            <v>8.0715499999999996E-2</v>
          </cell>
          <cell r="M10703">
            <v>0.19725580000000001</v>
          </cell>
          <cell r="N10703">
            <v>0.19725580000000001</v>
          </cell>
          <cell r="O10703">
            <v>1174</v>
          </cell>
        </row>
        <row r="10704">
          <cell r="A10704" t="str">
            <v>Residential</v>
          </cell>
          <cell r="B10704">
            <v>23</v>
          </cell>
          <cell r="C10704" t="str">
            <v>R</v>
          </cell>
          <cell r="D10704" t="str">
            <v>PCT</v>
          </cell>
          <cell r="E10704" t="str">
            <v>Tonnage: 4&lt;=tons&lt;5</v>
          </cell>
          <cell r="F10704">
            <v>84.284300000000002</v>
          </cell>
          <cell r="G10704">
            <v>1.6684369999999999</v>
          </cell>
          <cell r="H10704">
            <v>1.844341</v>
          </cell>
          <cell r="I10704">
            <v>-0.1930897</v>
          </cell>
          <cell r="J10704">
            <v>-7.9010700000000003E-2</v>
          </cell>
          <cell r="K10704">
            <v>0</v>
          </cell>
          <cell r="L10704">
            <v>7.9010700000000003E-2</v>
          </cell>
          <cell r="M10704">
            <v>0.1930897</v>
          </cell>
          <cell r="N10704">
            <v>0.1930897</v>
          </cell>
          <cell r="O10704">
            <v>1174</v>
          </cell>
        </row>
        <row r="10705">
          <cell r="A10705" t="str">
            <v>Residential</v>
          </cell>
          <cell r="B10705">
            <v>24</v>
          </cell>
          <cell r="C10705" t="str">
            <v>R</v>
          </cell>
          <cell r="D10705" t="str">
            <v>PCT</v>
          </cell>
          <cell r="E10705" t="str">
            <v>Tonnage: 4&lt;=tons&lt;5</v>
          </cell>
          <cell r="F10705">
            <v>81.784300000000002</v>
          </cell>
          <cell r="G10705">
            <v>1.3626830000000001</v>
          </cell>
          <cell r="H10705">
            <v>1.6156489999999999</v>
          </cell>
          <cell r="I10705">
            <v>-0.18848819999999999</v>
          </cell>
          <cell r="J10705">
            <v>-7.7127899999999999E-2</v>
          </cell>
          <cell r="K10705">
            <v>0</v>
          </cell>
          <cell r="L10705">
            <v>7.7127899999999999E-2</v>
          </cell>
          <cell r="M10705">
            <v>0.18848819999999999</v>
          </cell>
          <cell r="N10705">
            <v>0.18848819999999999</v>
          </cell>
          <cell r="O10705">
            <v>1174</v>
          </cell>
        </row>
        <row r="10706">
          <cell r="A10706" t="str">
            <v>Residential</v>
          </cell>
          <cell r="B10706">
            <v>1</v>
          </cell>
          <cell r="C10706" t="str">
            <v>R</v>
          </cell>
          <cell r="D10706" t="str">
            <v>PCT</v>
          </cell>
          <cell r="E10706" t="str">
            <v>Tonnage: 5&lt;=tons</v>
          </cell>
          <cell r="F10706">
            <v>75.983900000000006</v>
          </cell>
          <cell r="G10706">
            <v>1.1852240000000001</v>
          </cell>
          <cell r="H10706">
            <v>1.510958</v>
          </cell>
          <cell r="I10706">
            <v>-0.3302523</v>
          </cell>
          <cell r="J10706">
            <v>-0.1351366</v>
          </cell>
          <cell r="K10706">
            <v>0</v>
          </cell>
          <cell r="L10706">
            <v>0.1351366</v>
          </cell>
          <cell r="M10706">
            <v>0.3302523</v>
          </cell>
          <cell r="N10706">
            <v>0.3302523</v>
          </cell>
          <cell r="O10706">
            <v>880</v>
          </cell>
        </row>
        <row r="10707">
          <cell r="A10707" t="str">
            <v>Residential</v>
          </cell>
          <cell r="B10707">
            <v>2</v>
          </cell>
          <cell r="C10707" t="str">
            <v>R</v>
          </cell>
          <cell r="D10707" t="str">
            <v>PCT</v>
          </cell>
          <cell r="E10707" t="str">
            <v>Tonnage: 5&lt;=tons</v>
          </cell>
          <cell r="F10707">
            <v>75.093000000000004</v>
          </cell>
          <cell r="G10707">
            <v>1.3745639999999999</v>
          </cell>
          <cell r="H10707">
            <v>1.3644130000000001</v>
          </cell>
          <cell r="I10707">
            <v>-0.32850439999999997</v>
          </cell>
          <cell r="J10707">
            <v>-0.13442129999999999</v>
          </cell>
          <cell r="K10707">
            <v>0</v>
          </cell>
          <cell r="L10707">
            <v>0.13442129999999999</v>
          </cell>
          <cell r="M10707">
            <v>0.32850439999999997</v>
          </cell>
          <cell r="N10707">
            <v>0.32850439999999997</v>
          </cell>
          <cell r="O10707">
            <v>880</v>
          </cell>
        </row>
        <row r="10708">
          <cell r="A10708" t="str">
            <v>Residential</v>
          </cell>
          <cell r="B10708">
            <v>3</v>
          </cell>
          <cell r="C10708" t="str">
            <v>R</v>
          </cell>
          <cell r="D10708" t="str">
            <v>PCT</v>
          </cell>
          <cell r="E10708" t="str">
            <v>Tonnage: 5&lt;=tons</v>
          </cell>
          <cell r="F10708">
            <v>73.058999999999997</v>
          </cell>
          <cell r="G10708">
            <v>1.37761</v>
          </cell>
          <cell r="H10708">
            <v>1.305158</v>
          </cell>
          <cell r="I10708">
            <v>-0.32583099999999998</v>
          </cell>
          <cell r="J10708">
            <v>-0.13332740000000001</v>
          </cell>
          <cell r="K10708">
            <v>0</v>
          </cell>
          <cell r="L10708">
            <v>0.13332740000000001</v>
          </cell>
          <cell r="M10708">
            <v>0.32583099999999998</v>
          </cell>
          <cell r="N10708">
            <v>0.32583099999999998</v>
          </cell>
          <cell r="O10708">
            <v>880</v>
          </cell>
        </row>
        <row r="10709">
          <cell r="A10709" t="str">
            <v>Residential</v>
          </cell>
          <cell r="B10709">
            <v>4</v>
          </cell>
          <cell r="C10709" t="str">
            <v>R</v>
          </cell>
          <cell r="D10709" t="str">
            <v>PCT</v>
          </cell>
          <cell r="E10709" t="str">
            <v>Tonnage: 5&lt;=tons</v>
          </cell>
          <cell r="F10709">
            <v>71.9499</v>
          </cell>
          <cell r="G10709">
            <v>1.173184</v>
          </cell>
          <cell r="H10709">
            <v>1.2066589999999999</v>
          </cell>
          <cell r="I10709">
            <v>-0.32434380000000002</v>
          </cell>
          <cell r="J10709">
            <v>-0.1327189</v>
          </cell>
          <cell r="K10709">
            <v>0</v>
          </cell>
          <cell r="L10709">
            <v>0.1327189</v>
          </cell>
          <cell r="M10709">
            <v>0.32434380000000002</v>
          </cell>
          <cell r="N10709">
            <v>0.32434380000000002</v>
          </cell>
          <cell r="O10709">
            <v>880</v>
          </cell>
        </row>
        <row r="10710">
          <cell r="A10710" t="str">
            <v>Residential</v>
          </cell>
          <cell r="B10710">
            <v>5</v>
          </cell>
          <cell r="C10710" t="str">
            <v>R</v>
          </cell>
          <cell r="D10710" t="str">
            <v>PCT</v>
          </cell>
          <cell r="E10710" t="str">
            <v>Tonnage: 5&lt;=tons</v>
          </cell>
          <cell r="F10710">
            <v>70.120400000000004</v>
          </cell>
          <cell r="G10710">
            <v>1.3294170000000001</v>
          </cell>
          <cell r="H10710">
            <v>1.320006</v>
          </cell>
          <cell r="I10710">
            <v>-0.32306430000000003</v>
          </cell>
          <cell r="J10710">
            <v>-0.13219529999999999</v>
          </cell>
          <cell r="K10710">
            <v>0</v>
          </cell>
          <cell r="L10710">
            <v>0.13219529999999999</v>
          </cell>
          <cell r="M10710">
            <v>0.32306430000000003</v>
          </cell>
          <cell r="N10710">
            <v>0.32306430000000003</v>
          </cell>
          <cell r="O10710">
            <v>880</v>
          </cell>
        </row>
        <row r="10711">
          <cell r="A10711" t="str">
            <v>Residential</v>
          </cell>
          <cell r="B10711">
            <v>6</v>
          </cell>
          <cell r="C10711" t="str">
            <v>R</v>
          </cell>
          <cell r="D10711" t="str">
            <v>PCT</v>
          </cell>
          <cell r="E10711" t="str">
            <v>Tonnage: 5&lt;=tons</v>
          </cell>
          <cell r="F10711">
            <v>68.9863</v>
          </cell>
          <cell r="G10711">
            <v>1.3236920000000001</v>
          </cell>
          <cell r="H10711">
            <v>1.432102</v>
          </cell>
          <cell r="I10711">
            <v>-0.322127</v>
          </cell>
          <cell r="J10711">
            <v>-0.13181180000000001</v>
          </cell>
          <cell r="K10711">
            <v>0</v>
          </cell>
          <cell r="L10711">
            <v>0.13181180000000001</v>
          </cell>
          <cell r="M10711">
            <v>0.322127</v>
          </cell>
          <cell r="N10711">
            <v>0.322127</v>
          </cell>
          <cell r="O10711">
            <v>880</v>
          </cell>
        </row>
        <row r="10712">
          <cell r="A10712" t="str">
            <v>Residential</v>
          </cell>
          <cell r="B10712">
            <v>7</v>
          </cell>
          <cell r="C10712" t="str">
            <v>R</v>
          </cell>
          <cell r="D10712" t="str">
            <v>PCT</v>
          </cell>
          <cell r="E10712" t="str">
            <v>Tonnage: 5&lt;=tons</v>
          </cell>
          <cell r="F10712">
            <v>67.997600000000006</v>
          </cell>
          <cell r="G10712">
            <v>1.4994000000000001</v>
          </cell>
          <cell r="H10712">
            <v>1.342881</v>
          </cell>
          <cell r="I10712">
            <v>-0.32557419999999998</v>
          </cell>
          <cell r="J10712">
            <v>-0.13322229999999999</v>
          </cell>
          <cell r="K10712">
            <v>0</v>
          </cell>
          <cell r="L10712">
            <v>0.13322229999999999</v>
          </cell>
          <cell r="M10712">
            <v>0.32557419999999998</v>
          </cell>
          <cell r="N10712">
            <v>0.32557419999999998</v>
          </cell>
          <cell r="O10712">
            <v>880</v>
          </cell>
        </row>
        <row r="10713">
          <cell r="A10713" t="str">
            <v>Residential</v>
          </cell>
          <cell r="B10713">
            <v>8</v>
          </cell>
          <cell r="C10713" t="str">
            <v>R</v>
          </cell>
          <cell r="D10713" t="str">
            <v>PCT</v>
          </cell>
          <cell r="E10713" t="str">
            <v>Tonnage: 5&lt;=tons</v>
          </cell>
          <cell r="F10713">
            <v>68.838399999999993</v>
          </cell>
          <cell r="G10713">
            <v>1.3554459999999999</v>
          </cell>
          <cell r="H10713">
            <v>1.2192829999999999</v>
          </cell>
          <cell r="I10713">
            <v>-0.32497530000000002</v>
          </cell>
          <cell r="J10713">
            <v>-0.13297719999999999</v>
          </cell>
          <cell r="K10713">
            <v>0</v>
          </cell>
          <cell r="L10713">
            <v>0.13297719999999999</v>
          </cell>
          <cell r="M10713">
            <v>0.32497530000000002</v>
          </cell>
          <cell r="N10713">
            <v>0.32497530000000002</v>
          </cell>
          <cell r="O10713">
            <v>880</v>
          </cell>
        </row>
        <row r="10714">
          <cell r="A10714" t="str">
            <v>Residential</v>
          </cell>
          <cell r="B10714">
            <v>9</v>
          </cell>
          <cell r="C10714" t="str">
            <v>R</v>
          </cell>
          <cell r="D10714" t="str">
            <v>PCT</v>
          </cell>
          <cell r="E10714" t="str">
            <v>Tonnage: 5&lt;=tons</v>
          </cell>
          <cell r="F10714">
            <v>72.192899999999995</v>
          </cell>
          <cell r="G10714">
            <v>1.2842640000000001</v>
          </cell>
          <cell r="H10714">
            <v>1.3291519999999999</v>
          </cell>
          <cell r="I10714">
            <v>-0.3277873</v>
          </cell>
          <cell r="J10714">
            <v>-0.13412789999999999</v>
          </cell>
          <cell r="K10714">
            <v>0</v>
          </cell>
          <cell r="L10714">
            <v>0.13412789999999999</v>
          </cell>
          <cell r="M10714">
            <v>0.3277873</v>
          </cell>
          <cell r="N10714">
            <v>0.3277873</v>
          </cell>
          <cell r="O10714">
            <v>880</v>
          </cell>
        </row>
        <row r="10715">
          <cell r="A10715" t="str">
            <v>Residential</v>
          </cell>
          <cell r="B10715">
            <v>10</v>
          </cell>
          <cell r="C10715" t="str">
            <v>R</v>
          </cell>
          <cell r="D10715" t="str">
            <v>PCT</v>
          </cell>
          <cell r="E10715" t="str">
            <v>Tonnage: 5&lt;=tons</v>
          </cell>
          <cell r="F10715">
            <v>76.949700000000007</v>
          </cell>
          <cell r="G10715">
            <v>1.374568</v>
          </cell>
          <cell r="H10715">
            <v>1.350633</v>
          </cell>
          <cell r="I10715">
            <v>-0.33081579999999999</v>
          </cell>
          <cell r="J10715">
            <v>-0.13536719999999999</v>
          </cell>
          <cell r="K10715">
            <v>0</v>
          </cell>
          <cell r="L10715">
            <v>0.13536719999999999</v>
          </cell>
          <cell r="M10715">
            <v>0.33081579999999999</v>
          </cell>
          <cell r="N10715">
            <v>0.33081579999999999</v>
          </cell>
          <cell r="O10715">
            <v>880</v>
          </cell>
        </row>
        <row r="10716">
          <cell r="A10716" t="str">
            <v>Residential</v>
          </cell>
          <cell r="B10716">
            <v>11</v>
          </cell>
          <cell r="C10716" t="str">
            <v>R</v>
          </cell>
          <cell r="D10716" t="str">
            <v>PCT</v>
          </cell>
          <cell r="E10716" t="str">
            <v>Tonnage: 5&lt;=tons</v>
          </cell>
          <cell r="F10716">
            <v>81.679199999999994</v>
          </cell>
          <cell r="G10716">
            <v>1.3086930000000001</v>
          </cell>
          <cell r="H10716">
            <v>1.4167190000000001</v>
          </cell>
          <cell r="I10716">
            <v>-0.3310515</v>
          </cell>
          <cell r="J10716">
            <v>-0.13546359999999999</v>
          </cell>
          <cell r="K10716">
            <v>0</v>
          </cell>
          <cell r="L10716">
            <v>0.13546359999999999</v>
          </cell>
          <cell r="M10716">
            <v>0.3310515</v>
          </cell>
          <cell r="N10716">
            <v>0.3310515</v>
          </cell>
          <cell r="O10716">
            <v>880</v>
          </cell>
        </row>
        <row r="10717">
          <cell r="A10717" t="str">
            <v>Residential</v>
          </cell>
          <cell r="B10717">
            <v>12</v>
          </cell>
          <cell r="C10717" t="str">
            <v>R</v>
          </cell>
          <cell r="D10717" t="str">
            <v>PCT</v>
          </cell>
          <cell r="E10717" t="str">
            <v>Tonnage: 5&lt;=tons</v>
          </cell>
          <cell r="F10717">
            <v>85.849699999999999</v>
          </cell>
          <cell r="G10717">
            <v>1.5157689999999999</v>
          </cell>
          <cell r="H10717">
            <v>1.3830359999999999</v>
          </cell>
          <cell r="I10717">
            <v>-0.33324870000000001</v>
          </cell>
          <cell r="J10717">
            <v>-0.1363627</v>
          </cell>
          <cell r="K10717">
            <v>0</v>
          </cell>
          <cell r="L10717">
            <v>0.1363627</v>
          </cell>
          <cell r="M10717">
            <v>0.33324870000000001</v>
          </cell>
          <cell r="N10717">
            <v>0.33324870000000001</v>
          </cell>
          <cell r="O10717">
            <v>880</v>
          </cell>
        </row>
        <row r="10718">
          <cell r="A10718" t="str">
            <v>Residential</v>
          </cell>
          <cell r="B10718">
            <v>13</v>
          </cell>
          <cell r="C10718" t="str">
            <v>R</v>
          </cell>
          <cell r="D10718" t="str">
            <v>PCT</v>
          </cell>
          <cell r="E10718" t="str">
            <v>Tonnage: 5&lt;=tons</v>
          </cell>
          <cell r="F10718">
            <v>89.215599999999995</v>
          </cell>
          <cell r="G10718">
            <v>1.7799929999999999</v>
          </cell>
          <cell r="H10718">
            <v>1.868174</v>
          </cell>
          <cell r="I10718">
            <v>-0.33748499999999998</v>
          </cell>
          <cell r="J10718">
            <v>-0.1380962</v>
          </cell>
          <cell r="K10718">
            <v>0</v>
          </cell>
          <cell r="L10718">
            <v>0.1380962</v>
          </cell>
          <cell r="M10718">
            <v>0.33748499999999998</v>
          </cell>
          <cell r="N10718">
            <v>0.33748499999999998</v>
          </cell>
          <cell r="O10718">
            <v>880</v>
          </cell>
        </row>
        <row r="10719">
          <cell r="A10719" t="str">
            <v>Residential</v>
          </cell>
          <cell r="B10719">
            <v>14</v>
          </cell>
          <cell r="C10719" t="str">
            <v>R</v>
          </cell>
          <cell r="D10719" t="str">
            <v>PCT</v>
          </cell>
          <cell r="E10719" t="str">
            <v>Tonnage: 5&lt;=tons</v>
          </cell>
          <cell r="F10719">
            <v>92.327100000000002</v>
          </cell>
          <cell r="G10719">
            <v>2.0036269999999998</v>
          </cell>
          <cell r="H10719">
            <v>2.1277499999999998</v>
          </cell>
          <cell r="I10719">
            <v>-0.3419218</v>
          </cell>
          <cell r="J10719">
            <v>-0.1399116</v>
          </cell>
          <cell r="K10719">
            <v>0</v>
          </cell>
          <cell r="L10719">
            <v>0.1399116</v>
          </cell>
          <cell r="M10719">
            <v>0.3419218</v>
          </cell>
          <cell r="N10719">
            <v>0.3419218</v>
          </cell>
          <cell r="O10719">
            <v>880</v>
          </cell>
        </row>
        <row r="10720">
          <cell r="A10720" t="str">
            <v>Residential</v>
          </cell>
          <cell r="B10720">
            <v>15</v>
          </cell>
          <cell r="C10720" t="str">
            <v>R</v>
          </cell>
          <cell r="D10720" t="str">
            <v>PCT</v>
          </cell>
          <cell r="E10720" t="str">
            <v>Tonnage: 5&lt;=tons</v>
          </cell>
          <cell r="F10720">
            <v>94.877200000000002</v>
          </cell>
          <cell r="G10720">
            <v>2.4577239999999998</v>
          </cell>
          <cell r="H10720">
            <v>2.2701259999999999</v>
          </cell>
          <cell r="I10720">
            <v>-0.34985119999999997</v>
          </cell>
          <cell r="J10720">
            <v>-0.14315629999999999</v>
          </cell>
          <cell r="K10720">
            <v>0</v>
          </cell>
          <cell r="L10720">
            <v>0.14315629999999999</v>
          </cell>
          <cell r="M10720">
            <v>0.34985119999999997</v>
          </cell>
          <cell r="N10720">
            <v>0.34985119999999997</v>
          </cell>
          <cell r="O10720">
            <v>880</v>
          </cell>
        </row>
        <row r="10721">
          <cell r="A10721" t="str">
            <v>Residential</v>
          </cell>
          <cell r="B10721">
            <v>16</v>
          </cell>
          <cell r="C10721" t="str">
            <v>R</v>
          </cell>
          <cell r="D10721" t="str">
            <v>PCT</v>
          </cell>
          <cell r="E10721" t="str">
            <v>Tonnage: 5&lt;=tons</v>
          </cell>
          <cell r="F10721">
            <v>96.8523</v>
          </cell>
          <cell r="G10721">
            <v>3.0098129999999998</v>
          </cell>
          <cell r="H10721">
            <v>2.4097849999999998</v>
          </cell>
          <cell r="I10721">
            <v>-0.35470590000000002</v>
          </cell>
          <cell r="J10721">
            <v>-0.14514279999999999</v>
          </cell>
          <cell r="K10721">
            <v>0</v>
          </cell>
          <cell r="L10721">
            <v>0.14514279999999999</v>
          </cell>
          <cell r="M10721">
            <v>0.35470590000000002</v>
          </cell>
          <cell r="N10721">
            <v>0.35470590000000002</v>
          </cell>
          <cell r="O10721">
            <v>880</v>
          </cell>
        </row>
        <row r="10722">
          <cell r="A10722" t="str">
            <v>Residential</v>
          </cell>
          <cell r="B10722">
            <v>17</v>
          </cell>
          <cell r="C10722" t="str">
            <v>R</v>
          </cell>
          <cell r="D10722" t="str">
            <v>PCT</v>
          </cell>
          <cell r="E10722" t="str">
            <v>Tonnage: 5&lt;=tons</v>
          </cell>
          <cell r="F10722">
            <v>97.827299999999994</v>
          </cell>
          <cell r="G10722">
            <v>3.3458109999999999</v>
          </cell>
          <cell r="H10722">
            <v>2.3691900000000001</v>
          </cell>
          <cell r="I10722">
            <v>-0.35482160000000001</v>
          </cell>
          <cell r="J10722">
            <v>-0.14519009999999999</v>
          </cell>
          <cell r="K10722">
            <v>0</v>
          </cell>
          <cell r="L10722">
            <v>0.14519009999999999</v>
          </cell>
          <cell r="M10722">
            <v>0.35482160000000001</v>
          </cell>
          <cell r="N10722">
            <v>0.35482160000000001</v>
          </cell>
          <cell r="O10722">
            <v>880</v>
          </cell>
        </row>
        <row r="10723">
          <cell r="A10723" t="str">
            <v>Residential</v>
          </cell>
          <cell r="B10723">
            <v>18</v>
          </cell>
          <cell r="C10723" t="str">
            <v>R</v>
          </cell>
          <cell r="D10723" t="str">
            <v>PCT</v>
          </cell>
          <cell r="E10723" t="str">
            <v>Tonnage: 5&lt;=tons</v>
          </cell>
          <cell r="F10723">
            <v>97.9</v>
          </cell>
          <cell r="G10723">
            <v>3.6691799999999999</v>
          </cell>
          <cell r="H10723">
            <v>2.5230269999999999</v>
          </cell>
          <cell r="I10723">
            <v>-0.36919930000000001</v>
          </cell>
          <cell r="J10723">
            <v>-0.1510734</v>
          </cell>
          <cell r="K10723">
            <v>0</v>
          </cell>
          <cell r="L10723">
            <v>0.1510734</v>
          </cell>
          <cell r="M10723">
            <v>0.36919930000000001</v>
          </cell>
          <cell r="N10723">
            <v>0.36919930000000001</v>
          </cell>
          <cell r="O10723">
            <v>880</v>
          </cell>
        </row>
        <row r="10724">
          <cell r="A10724" t="str">
            <v>Residential</v>
          </cell>
          <cell r="B10724">
            <v>19</v>
          </cell>
          <cell r="C10724" t="str">
            <v>R</v>
          </cell>
          <cell r="D10724" t="str">
            <v>PCT</v>
          </cell>
          <cell r="E10724" t="str">
            <v>Tonnage: 5&lt;=tons</v>
          </cell>
          <cell r="F10724">
            <v>95.718199999999996</v>
          </cell>
          <cell r="G10724">
            <v>3.830314</v>
          </cell>
          <cell r="H10724">
            <v>2.7252390000000002</v>
          </cell>
          <cell r="I10724">
            <v>-0.3655409</v>
          </cell>
          <cell r="J10724">
            <v>-0.1495764</v>
          </cell>
          <cell r="K10724">
            <v>0</v>
          </cell>
          <cell r="L10724">
            <v>0.1495764</v>
          </cell>
          <cell r="M10724">
            <v>0.3655409</v>
          </cell>
          <cell r="N10724">
            <v>0.3655409</v>
          </cell>
          <cell r="O10724">
            <v>880</v>
          </cell>
        </row>
        <row r="10725">
          <cell r="A10725" t="str">
            <v>Residential</v>
          </cell>
          <cell r="B10725">
            <v>20</v>
          </cell>
          <cell r="C10725" t="str">
            <v>R</v>
          </cell>
          <cell r="D10725" t="str">
            <v>PCT</v>
          </cell>
          <cell r="E10725" t="str">
            <v>Tonnage: 5&lt;=tons</v>
          </cell>
          <cell r="F10725">
            <v>93.450100000000006</v>
          </cell>
          <cell r="G10725">
            <v>3.6935500000000001</v>
          </cell>
          <cell r="H10725">
            <v>4.8552590000000002</v>
          </cell>
          <cell r="I10725">
            <v>-0.38116640000000002</v>
          </cell>
          <cell r="J10725">
            <v>-0.1559702</v>
          </cell>
          <cell r="K10725">
            <v>0</v>
          </cell>
          <cell r="L10725">
            <v>0.1559702</v>
          </cell>
          <cell r="M10725">
            <v>0.38116640000000002</v>
          </cell>
          <cell r="N10725">
            <v>0.38116640000000002</v>
          </cell>
          <cell r="O10725">
            <v>880</v>
          </cell>
        </row>
        <row r="10726">
          <cell r="A10726" t="str">
            <v>Residential</v>
          </cell>
          <cell r="B10726">
            <v>21</v>
          </cell>
          <cell r="C10726" t="str">
            <v>R</v>
          </cell>
          <cell r="D10726" t="str">
            <v>PCT</v>
          </cell>
          <cell r="E10726" t="str">
            <v>Tonnage: 5&lt;=tons</v>
          </cell>
          <cell r="F10726">
            <v>89.656800000000004</v>
          </cell>
          <cell r="G10726">
            <v>3.3540640000000002</v>
          </cell>
          <cell r="H10726">
            <v>4.2340869999999997</v>
          </cell>
          <cell r="I10726">
            <v>-0.36276190000000003</v>
          </cell>
          <cell r="J10726">
            <v>-0.14843919999999999</v>
          </cell>
          <cell r="K10726">
            <v>0</v>
          </cell>
          <cell r="L10726">
            <v>0.14843919999999999</v>
          </cell>
          <cell r="M10726">
            <v>0.36276190000000003</v>
          </cell>
          <cell r="N10726">
            <v>0.36276190000000003</v>
          </cell>
          <cell r="O10726">
            <v>880</v>
          </cell>
        </row>
        <row r="10727">
          <cell r="A10727" t="str">
            <v>Residential</v>
          </cell>
          <cell r="B10727">
            <v>22</v>
          </cell>
          <cell r="C10727" t="str">
            <v>R</v>
          </cell>
          <cell r="D10727" t="str">
            <v>PCT</v>
          </cell>
          <cell r="E10727" t="str">
            <v>Tonnage: 5&lt;=tons</v>
          </cell>
          <cell r="F10727">
            <v>86.656800000000004</v>
          </cell>
          <cell r="G10727">
            <v>2.9592740000000002</v>
          </cell>
          <cell r="H10727">
            <v>3.2838470000000002</v>
          </cell>
          <cell r="I10727">
            <v>-0.3647938</v>
          </cell>
          <cell r="J10727">
            <v>-0.14927070000000001</v>
          </cell>
          <cell r="K10727">
            <v>0</v>
          </cell>
          <cell r="L10727">
            <v>0.14927070000000001</v>
          </cell>
          <cell r="M10727">
            <v>0.3647938</v>
          </cell>
          <cell r="N10727">
            <v>0.3647938</v>
          </cell>
          <cell r="O10727">
            <v>880</v>
          </cell>
        </row>
        <row r="10728">
          <cell r="A10728" t="str">
            <v>Residential</v>
          </cell>
          <cell r="B10728">
            <v>23</v>
          </cell>
          <cell r="C10728" t="str">
            <v>R</v>
          </cell>
          <cell r="D10728" t="str">
            <v>PCT</v>
          </cell>
          <cell r="E10728" t="str">
            <v>Tonnage: 5&lt;=tons</v>
          </cell>
          <cell r="F10728">
            <v>83.534000000000006</v>
          </cell>
          <cell r="G10728">
            <v>2.2896010000000002</v>
          </cell>
          <cell r="H10728">
            <v>2.4788600000000001</v>
          </cell>
          <cell r="I10728">
            <v>-0.35591149999999999</v>
          </cell>
          <cell r="J10728">
            <v>-0.14563609999999999</v>
          </cell>
          <cell r="K10728">
            <v>0</v>
          </cell>
          <cell r="L10728">
            <v>0.14563609999999999</v>
          </cell>
          <cell r="M10728">
            <v>0.35591149999999999</v>
          </cell>
          <cell r="N10728">
            <v>0.35591149999999999</v>
          </cell>
          <cell r="O10728">
            <v>880</v>
          </cell>
        </row>
        <row r="10729">
          <cell r="A10729" t="str">
            <v>Residential</v>
          </cell>
          <cell r="B10729">
            <v>24</v>
          </cell>
          <cell r="C10729" t="str">
            <v>R</v>
          </cell>
          <cell r="D10729" t="str">
            <v>PCT</v>
          </cell>
          <cell r="E10729" t="str">
            <v>Tonnage: 5&lt;=tons</v>
          </cell>
          <cell r="F10729">
            <v>81.095399999999998</v>
          </cell>
          <cell r="G10729">
            <v>1.5912170000000001</v>
          </cell>
          <cell r="H10729">
            <v>1.836662</v>
          </cell>
          <cell r="I10729">
            <v>-0.343995</v>
          </cell>
          <cell r="J10729">
            <v>-0.14076</v>
          </cell>
          <cell r="K10729">
            <v>0</v>
          </cell>
          <cell r="L10729">
            <v>0.14076</v>
          </cell>
          <cell r="M10729">
            <v>0.343995</v>
          </cell>
          <cell r="N10729">
            <v>0.343995</v>
          </cell>
          <cell r="O10729">
            <v>880</v>
          </cell>
        </row>
        <row r="10730">
          <cell r="A10730" t="str">
            <v>Residential</v>
          </cell>
          <cell r="B10730">
            <v>1</v>
          </cell>
          <cell r="C10730" t="str">
            <v>R</v>
          </cell>
          <cell r="D10730" t="str">
            <v>PCT</v>
          </cell>
          <cell r="E10730" t="str">
            <v>Usage: 10000&lt;Annual kwh&lt;20000</v>
          </cell>
          <cell r="F10730">
            <v>76.283500000000004</v>
          </cell>
          <cell r="G10730">
            <v>0.86474700000000004</v>
          </cell>
          <cell r="H10730">
            <v>0.79364279999999998</v>
          </cell>
          <cell r="I10730">
            <v>-0.147033</v>
          </cell>
          <cell r="J10730">
            <v>-6.0164700000000002E-2</v>
          </cell>
          <cell r="K10730">
            <v>0</v>
          </cell>
          <cell r="L10730">
            <v>6.0164700000000002E-2</v>
          </cell>
          <cell r="M10730">
            <v>0.147033</v>
          </cell>
          <cell r="N10730">
            <v>0.147033</v>
          </cell>
          <cell r="O10730">
            <v>1893</v>
          </cell>
        </row>
        <row r="10731">
          <cell r="A10731" t="str">
            <v>Residential</v>
          </cell>
          <cell r="B10731">
            <v>2</v>
          </cell>
          <cell r="C10731" t="str">
            <v>R</v>
          </cell>
          <cell r="D10731" t="str">
            <v>PCT</v>
          </cell>
          <cell r="E10731" t="str">
            <v>Usage: 10000&lt;Annual kwh&lt;20000</v>
          </cell>
          <cell r="F10731">
            <v>75.350300000000004</v>
          </cell>
          <cell r="G10731">
            <v>0.75853400000000004</v>
          </cell>
          <cell r="H10731">
            <v>0.64754520000000004</v>
          </cell>
          <cell r="I10731">
            <v>-0.14577799999999999</v>
          </cell>
          <cell r="J10731">
            <v>-5.9651200000000001E-2</v>
          </cell>
          <cell r="K10731">
            <v>0</v>
          </cell>
          <cell r="L10731">
            <v>5.9651200000000001E-2</v>
          </cell>
          <cell r="M10731">
            <v>0.14577799999999999</v>
          </cell>
          <cell r="N10731">
            <v>0.14577799999999999</v>
          </cell>
          <cell r="O10731">
            <v>1893</v>
          </cell>
        </row>
        <row r="10732">
          <cell r="A10732" t="str">
            <v>Residential</v>
          </cell>
          <cell r="B10732">
            <v>3</v>
          </cell>
          <cell r="C10732" t="str">
            <v>R</v>
          </cell>
          <cell r="D10732" t="str">
            <v>PCT</v>
          </cell>
          <cell r="E10732" t="str">
            <v>Usage: 10000&lt;Annual kwh&lt;20000</v>
          </cell>
          <cell r="F10732">
            <v>73.2453</v>
          </cell>
          <cell r="G10732">
            <v>0.66975099999999999</v>
          </cell>
          <cell r="H10732">
            <v>0.61408689999999999</v>
          </cell>
          <cell r="I10732">
            <v>-0.14482100000000001</v>
          </cell>
          <cell r="J10732">
            <v>-5.9259600000000003E-2</v>
          </cell>
          <cell r="K10732">
            <v>0</v>
          </cell>
          <cell r="L10732">
            <v>5.9259600000000003E-2</v>
          </cell>
          <cell r="M10732">
            <v>0.14482100000000001</v>
          </cell>
          <cell r="N10732">
            <v>0.14482100000000001</v>
          </cell>
          <cell r="O10732">
            <v>1893</v>
          </cell>
        </row>
        <row r="10733">
          <cell r="A10733" t="str">
            <v>Residential</v>
          </cell>
          <cell r="B10733">
            <v>4</v>
          </cell>
          <cell r="C10733" t="str">
            <v>R</v>
          </cell>
          <cell r="D10733" t="str">
            <v>PCT</v>
          </cell>
          <cell r="E10733" t="str">
            <v>Usage: 10000&lt;Annual kwh&lt;20000</v>
          </cell>
          <cell r="F10733">
            <v>72.178399999999996</v>
          </cell>
          <cell r="G10733">
            <v>0.61825200000000002</v>
          </cell>
          <cell r="H10733">
            <v>0.59416310000000006</v>
          </cell>
          <cell r="I10733">
            <v>-0.1444366</v>
          </cell>
          <cell r="J10733">
            <v>-5.9102300000000003E-2</v>
          </cell>
          <cell r="K10733">
            <v>0</v>
          </cell>
          <cell r="L10733">
            <v>5.9102300000000003E-2</v>
          </cell>
          <cell r="M10733">
            <v>0.1444366</v>
          </cell>
          <cell r="N10733">
            <v>0.1444366</v>
          </cell>
          <cell r="O10733">
            <v>1893</v>
          </cell>
        </row>
        <row r="10734">
          <cell r="A10734" t="str">
            <v>Residential</v>
          </cell>
          <cell r="B10734">
            <v>5</v>
          </cell>
          <cell r="C10734" t="str">
            <v>R</v>
          </cell>
          <cell r="D10734" t="str">
            <v>PCT</v>
          </cell>
          <cell r="E10734" t="str">
            <v>Usage: 10000&lt;Annual kwh&lt;20000</v>
          </cell>
          <cell r="F10734">
            <v>70.254800000000003</v>
          </cell>
          <cell r="G10734">
            <v>0.58687140000000004</v>
          </cell>
          <cell r="H10734">
            <v>0.56199129999999997</v>
          </cell>
          <cell r="I10734">
            <v>-0.1441539</v>
          </cell>
          <cell r="J10734">
            <v>-5.89866E-2</v>
          </cell>
          <cell r="K10734">
            <v>0</v>
          </cell>
          <cell r="L10734">
            <v>5.89866E-2</v>
          </cell>
          <cell r="M10734">
            <v>0.1441539</v>
          </cell>
          <cell r="N10734">
            <v>0.1441539</v>
          </cell>
          <cell r="O10734">
            <v>1893</v>
          </cell>
        </row>
        <row r="10735">
          <cell r="A10735" t="str">
            <v>Residential</v>
          </cell>
          <cell r="B10735">
            <v>6</v>
          </cell>
          <cell r="C10735" t="str">
            <v>R</v>
          </cell>
          <cell r="D10735" t="str">
            <v>PCT</v>
          </cell>
          <cell r="E10735" t="str">
            <v>Usage: 10000&lt;Annual kwh&lt;20000</v>
          </cell>
          <cell r="F10735">
            <v>69.047799999999995</v>
          </cell>
          <cell r="G10735">
            <v>0.60910229999999999</v>
          </cell>
          <cell r="H10735">
            <v>0.58300079999999999</v>
          </cell>
          <cell r="I10735">
            <v>-0.14406330000000001</v>
          </cell>
          <cell r="J10735">
            <v>-5.8949500000000002E-2</v>
          </cell>
          <cell r="K10735">
            <v>0</v>
          </cell>
          <cell r="L10735">
            <v>5.8949500000000002E-2</v>
          </cell>
          <cell r="M10735">
            <v>0.14406330000000001</v>
          </cell>
          <cell r="N10735">
            <v>0.14406330000000001</v>
          </cell>
          <cell r="O10735">
            <v>1893</v>
          </cell>
        </row>
        <row r="10736">
          <cell r="A10736" t="str">
            <v>Residential</v>
          </cell>
          <cell r="B10736">
            <v>7</v>
          </cell>
          <cell r="C10736" t="str">
            <v>R</v>
          </cell>
          <cell r="D10736" t="str">
            <v>PCT</v>
          </cell>
          <cell r="E10736" t="str">
            <v>Usage: 10000&lt;Annual kwh&lt;20000</v>
          </cell>
          <cell r="F10736">
            <v>68.235699999999994</v>
          </cell>
          <cell r="G10736">
            <v>0.833009</v>
          </cell>
          <cell r="H10736">
            <v>0.76651380000000002</v>
          </cell>
          <cell r="I10736">
            <v>-0.14449629999999999</v>
          </cell>
          <cell r="J10736">
            <v>-5.9126699999999997E-2</v>
          </cell>
          <cell r="K10736">
            <v>0</v>
          </cell>
          <cell r="L10736">
            <v>5.9126699999999997E-2</v>
          </cell>
          <cell r="M10736">
            <v>0.14449629999999999</v>
          </cell>
          <cell r="N10736">
            <v>0.14449629999999999</v>
          </cell>
          <cell r="O10736">
            <v>1893</v>
          </cell>
        </row>
        <row r="10737">
          <cell r="A10737" t="str">
            <v>Residential</v>
          </cell>
          <cell r="B10737">
            <v>8</v>
          </cell>
          <cell r="C10737" t="str">
            <v>R</v>
          </cell>
          <cell r="D10737" t="str">
            <v>PCT</v>
          </cell>
          <cell r="E10737" t="str">
            <v>Usage: 10000&lt;Annual kwh&lt;20000</v>
          </cell>
          <cell r="F10737">
            <v>69.347399999999993</v>
          </cell>
          <cell r="G10737">
            <v>0.92225230000000002</v>
          </cell>
          <cell r="H10737">
            <v>0.92998599999999998</v>
          </cell>
          <cell r="I10737">
            <v>-0.14523520000000001</v>
          </cell>
          <cell r="J10737">
            <v>-5.9429099999999999E-2</v>
          </cell>
          <cell r="K10737">
            <v>0</v>
          </cell>
          <cell r="L10737">
            <v>5.9429099999999999E-2</v>
          </cell>
          <cell r="M10737">
            <v>0.14523520000000001</v>
          </cell>
          <cell r="N10737">
            <v>0.14523520000000001</v>
          </cell>
          <cell r="O10737">
            <v>1893</v>
          </cell>
        </row>
        <row r="10738">
          <cell r="A10738" t="str">
            <v>Residential</v>
          </cell>
          <cell r="B10738">
            <v>9</v>
          </cell>
          <cell r="C10738" t="str">
            <v>R</v>
          </cell>
          <cell r="D10738" t="str">
            <v>PCT</v>
          </cell>
          <cell r="E10738" t="str">
            <v>Usage: 10000&lt;Annual kwh&lt;20000</v>
          </cell>
          <cell r="F10738">
            <v>72.911199999999994</v>
          </cell>
          <cell r="G10738">
            <v>0.91618290000000002</v>
          </cell>
          <cell r="H10738">
            <v>0.904806</v>
          </cell>
          <cell r="I10738">
            <v>-0.14628869999999999</v>
          </cell>
          <cell r="J10738">
            <v>-5.9860099999999999E-2</v>
          </cell>
          <cell r="K10738">
            <v>0</v>
          </cell>
          <cell r="L10738">
            <v>5.9860099999999999E-2</v>
          </cell>
          <cell r="M10738">
            <v>0.14628869999999999</v>
          </cell>
          <cell r="N10738">
            <v>0.14628869999999999</v>
          </cell>
          <cell r="O10738">
            <v>1893</v>
          </cell>
        </row>
        <row r="10739">
          <cell r="A10739" t="str">
            <v>Residential</v>
          </cell>
          <cell r="B10739">
            <v>10</v>
          </cell>
          <cell r="C10739" t="str">
            <v>R</v>
          </cell>
          <cell r="D10739" t="str">
            <v>PCT</v>
          </cell>
          <cell r="E10739" t="str">
            <v>Usage: 10000&lt;Annual kwh&lt;20000</v>
          </cell>
          <cell r="F10739">
            <v>77.637299999999996</v>
          </cell>
          <cell r="G10739">
            <v>0.97244889999999995</v>
          </cell>
          <cell r="H10739">
            <v>0.97987999999999997</v>
          </cell>
          <cell r="I10739">
            <v>-0.1476547</v>
          </cell>
          <cell r="J10739">
            <v>-6.0419100000000003E-2</v>
          </cell>
          <cell r="K10739">
            <v>0</v>
          </cell>
          <cell r="L10739">
            <v>6.0419100000000003E-2</v>
          </cell>
          <cell r="M10739">
            <v>0.1476547</v>
          </cell>
          <cell r="N10739">
            <v>0.1476547</v>
          </cell>
          <cell r="O10739">
            <v>1893</v>
          </cell>
        </row>
        <row r="10740">
          <cell r="A10740" t="str">
            <v>Residential</v>
          </cell>
          <cell r="B10740">
            <v>11</v>
          </cell>
          <cell r="C10740" t="str">
            <v>R</v>
          </cell>
          <cell r="D10740" t="str">
            <v>PCT</v>
          </cell>
          <cell r="E10740" t="str">
            <v>Usage: 10000&lt;Annual kwh&lt;20000</v>
          </cell>
          <cell r="F10740">
            <v>82.459000000000003</v>
          </cell>
          <cell r="G10740">
            <v>1.0527200000000001</v>
          </cell>
          <cell r="H10740">
            <v>1.233822</v>
          </cell>
          <cell r="I10740">
            <v>-0.14845420000000001</v>
          </cell>
          <cell r="J10740">
            <v>-6.0746300000000003E-2</v>
          </cell>
          <cell r="K10740">
            <v>0</v>
          </cell>
          <cell r="L10740">
            <v>6.0746300000000003E-2</v>
          </cell>
          <cell r="M10740">
            <v>0.14845420000000001</v>
          </cell>
          <cell r="N10740">
            <v>0.14845420000000001</v>
          </cell>
          <cell r="O10740">
            <v>1893</v>
          </cell>
        </row>
        <row r="10741">
          <cell r="A10741" t="str">
            <v>Residential</v>
          </cell>
          <cell r="B10741">
            <v>12</v>
          </cell>
          <cell r="C10741" t="str">
            <v>R</v>
          </cell>
          <cell r="D10741" t="str">
            <v>PCT</v>
          </cell>
          <cell r="E10741" t="str">
            <v>Usage: 10000&lt;Annual kwh&lt;20000</v>
          </cell>
          <cell r="F10741">
            <v>86.535300000000007</v>
          </cell>
          <cell r="G10741">
            <v>1.240845</v>
          </cell>
          <cell r="H10741">
            <v>1.3529679999999999</v>
          </cell>
          <cell r="I10741">
            <v>-0.14979120000000001</v>
          </cell>
          <cell r="J10741">
            <v>-6.1293300000000002E-2</v>
          </cell>
          <cell r="K10741">
            <v>0</v>
          </cell>
          <cell r="L10741">
            <v>6.1293300000000002E-2</v>
          </cell>
          <cell r="M10741">
            <v>0.14979120000000001</v>
          </cell>
          <cell r="N10741">
            <v>0.14979120000000001</v>
          </cell>
          <cell r="O10741">
            <v>1893</v>
          </cell>
        </row>
        <row r="10742">
          <cell r="A10742" t="str">
            <v>Residential</v>
          </cell>
          <cell r="B10742">
            <v>13</v>
          </cell>
          <cell r="C10742" t="str">
            <v>R</v>
          </cell>
          <cell r="D10742" t="str">
            <v>PCT</v>
          </cell>
          <cell r="E10742" t="str">
            <v>Usage: 10000&lt;Annual kwh&lt;20000</v>
          </cell>
          <cell r="F10742">
            <v>89.828299999999999</v>
          </cell>
          <cell r="G10742">
            <v>1.4638070000000001</v>
          </cell>
          <cell r="H10742">
            <v>1.455047</v>
          </cell>
          <cell r="I10742">
            <v>-0.1497656</v>
          </cell>
          <cell r="J10742">
            <v>-6.1282900000000001E-2</v>
          </cell>
          <cell r="K10742">
            <v>0</v>
          </cell>
          <cell r="L10742">
            <v>6.1282900000000001E-2</v>
          </cell>
          <cell r="M10742">
            <v>0.1497656</v>
          </cell>
          <cell r="N10742">
            <v>0.1497656</v>
          </cell>
          <cell r="O10742">
            <v>1893</v>
          </cell>
        </row>
        <row r="10743">
          <cell r="A10743" t="str">
            <v>Residential</v>
          </cell>
          <cell r="B10743">
            <v>14</v>
          </cell>
          <cell r="C10743" t="str">
            <v>R</v>
          </cell>
          <cell r="D10743" t="str">
            <v>PCT</v>
          </cell>
          <cell r="E10743" t="str">
            <v>Usage: 10000&lt;Annual kwh&lt;20000</v>
          </cell>
          <cell r="F10743">
            <v>92.659400000000005</v>
          </cell>
          <cell r="G10743">
            <v>1.766608</v>
          </cell>
          <cell r="H10743">
            <v>1.663459</v>
          </cell>
          <cell r="I10743">
            <v>-0.16440150000000001</v>
          </cell>
          <cell r="J10743">
            <v>-6.7271800000000007E-2</v>
          </cell>
          <cell r="K10743">
            <v>0</v>
          </cell>
          <cell r="L10743">
            <v>6.7271800000000007E-2</v>
          </cell>
          <cell r="M10743">
            <v>0.16440150000000001</v>
          </cell>
          <cell r="N10743">
            <v>0.16440150000000001</v>
          </cell>
          <cell r="O10743">
            <v>1893</v>
          </cell>
        </row>
        <row r="10744">
          <cell r="A10744" t="str">
            <v>Residential</v>
          </cell>
          <cell r="B10744">
            <v>15</v>
          </cell>
          <cell r="C10744" t="str">
            <v>R</v>
          </cell>
          <cell r="D10744" t="str">
            <v>PCT</v>
          </cell>
          <cell r="E10744" t="str">
            <v>Usage: 10000&lt;Annual kwh&lt;20000</v>
          </cell>
          <cell r="F10744">
            <v>94.980900000000005</v>
          </cell>
          <cell r="G10744">
            <v>1.9834540000000001</v>
          </cell>
          <cell r="H10744">
            <v>1.8021400000000001</v>
          </cell>
          <cell r="I10744">
            <v>-0.15424309999999999</v>
          </cell>
          <cell r="J10744">
            <v>-6.3115000000000004E-2</v>
          </cell>
          <cell r="K10744">
            <v>0</v>
          </cell>
          <cell r="L10744">
            <v>6.3115000000000004E-2</v>
          </cell>
          <cell r="M10744">
            <v>0.15424309999999999</v>
          </cell>
          <cell r="N10744">
            <v>0.15424309999999999</v>
          </cell>
          <cell r="O10744">
            <v>1893</v>
          </cell>
        </row>
        <row r="10745">
          <cell r="A10745" t="str">
            <v>Residential</v>
          </cell>
          <cell r="B10745">
            <v>16</v>
          </cell>
          <cell r="C10745" t="str">
            <v>R</v>
          </cell>
          <cell r="D10745" t="str">
            <v>PCT</v>
          </cell>
          <cell r="E10745" t="str">
            <v>Usage: 10000&lt;Annual kwh&lt;20000</v>
          </cell>
          <cell r="F10745">
            <v>96.840699999999998</v>
          </cell>
          <cell r="G10745">
            <v>2.3974660000000001</v>
          </cell>
          <cell r="H10745">
            <v>1.6737200000000001</v>
          </cell>
          <cell r="I10745">
            <v>-0.1541718</v>
          </cell>
          <cell r="J10745">
            <v>-6.30859E-2</v>
          </cell>
          <cell r="K10745">
            <v>0</v>
          </cell>
          <cell r="L10745">
            <v>6.30859E-2</v>
          </cell>
          <cell r="M10745">
            <v>0.1541718</v>
          </cell>
          <cell r="N10745">
            <v>0.1541718</v>
          </cell>
          <cell r="O10745">
            <v>1893</v>
          </cell>
        </row>
        <row r="10746">
          <cell r="A10746" t="str">
            <v>Residential</v>
          </cell>
          <cell r="B10746">
            <v>17</v>
          </cell>
          <cell r="C10746" t="str">
            <v>R</v>
          </cell>
          <cell r="D10746" t="str">
            <v>PCT</v>
          </cell>
          <cell r="E10746" t="str">
            <v>Usage: 10000&lt;Annual kwh&lt;20000</v>
          </cell>
          <cell r="F10746">
            <v>97.700500000000005</v>
          </cell>
          <cell r="G10746">
            <v>2.6832210000000001</v>
          </cell>
          <cell r="H10746">
            <v>1.9467319999999999</v>
          </cell>
          <cell r="I10746">
            <v>-0.15643899999999999</v>
          </cell>
          <cell r="J10746">
            <v>-6.4013600000000004E-2</v>
          </cell>
          <cell r="K10746">
            <v>0</v>
          </cell>
          <cell r="L10746">
            <v>6.4013600000000004E-2</v>
          </cell>
          <cell r="M10746">
            <v>0.15643899999999999</v>
          </cell>
          <cell r="N10746">
            <v>0.15643899999999999</v>
          </cell>
          <cell r="O10746">
            <v>1893</v>
          </cell>
        </row>
        <row r="10747">
          <cell r="A10747" t="str">
            <v>Residential</v>
          </cell>
          <cell r="B10747">
            <v>18</v>
          </cell>
          <cell r="C10747" t="str">
            <v>R</v>
          </cell>
          <cell r="D10747" t="str">
            <v>PCT</v>
          </cell>
          <cell r="E10747" t="str">
            <v>Usage: 10000&lt;Annual kwh&lt;20000</v>
          </cell>
          <cell r="F10747">
            <v>97.897999999999996</v>
          </cell>
          <cell r="G10747">
            <v>2.792392</v>
          </cell>
          <cell r="H10747">
            <v>2.1530719999999999</v>
          </cell>
          <cell r="I10747">
            <v>-0.15804799999999999</v>
          </cell>
          <cell r="J10747">
            <v>-6.4671999999999993E-2</v>
          </cell>
          <cell r="K10747">
            <v>0</v>
          </cell>
          <cell r="L10747">
            <v>6.4671999999999993E-2</v>
          </cell>
          <cell r="M10747">
            <v>0.15804799999999999</v>
          </cell>
          <cell r="N10747">
            <v>0.15804799999999999</v>
          </cell>
          <cell r="O10747">
            <v>1893</v>
          </cell>
        </row>
        <row r="10748">
          <cell r="A10748" t="str">
            <v>Residential</v>
          </cell>
          <cell r="B10748">
            <v>19</v>
          </cell>
          <cell r="C10748" t="str">
            <v>R</v>
          </cell>
          <cell r="D10748" t="str">
            <v>PCT</v>
          </cell>
          <cell r="E10748" t="str">
            <v>Usage: 10000&lt;Annual kwh&lt;20000</v>
          </cell>
          <cell r="F10748">
            <v>95.633700000000005</v>
          </cell>
          <cell r="G10748">
            <v>2.682639</v>
          </cell>
          <cell r="H10748">
            <v>2.3627250000000002</v>
          </cell>
          <cell r="I10748">
            <v>-0.15631410000000001</v>
          </cell>
          <cell r="J10748">
            <v>-6.3962400000000003E-2</v>
          </cell>
          <cell r="K10748">
            <v>0</v>
          </cell>
          <cell r="L10748">
            <v>6.3962400000000003E-2</v>
          </cell>
          <cell r="M10748">
            <v>0.15631410000000001</v>
          </cell>
          <cell r="N10748">
            <v>0.15631410000000001</v>
          </cell>
          <cell r="O10748">
            <v>1893</v>
          </cell>
        </row>
        <row r="10749">
          <cell r="A10749" t="str">
            <v>Residential</v>
          </cell>
          <cell r="B10749">
            <v>20</v>
          </cell>
          <cell r="C10749" t="str">
            <v>R</v>
          </cell>
          <cell r="D10749" t="str">
            <v>PCT</v>
          </cell>
          <cell r="E10749" t="str">
            <v>Usage: 10000&lt;Annual kwh&lt;20000</v>
          </cell>
          <cell r="F10749">
            <v>93.2196</v>
          </cell>
          <cell r="G10749">
            <v>2.5334840000000001</v>
          </cell>
          <cell r="H10749">
            <v>3.1237379999999999</v>
          </cell>
          <cell r="I10749">
            <v>-0.1581215</v>
          </cell>
          <cell r="J10749">
            <v>-6.4701999999999996E-2</v>
          </cell>
          <cell r="K10749">
            <v>0</v>
          </cell>
          <cell r="L10749">
            <v>6.4701999999999996E-2</v>
          </cell>
          <cell r="M10749">
            <v>0.1581215</v>
          </cell>
          <cell r="N10749">
            <v>0.1581215</v>
          </cell>
          <cell r="O10749">
            <v>1893</v>
          </cell>
        </row>
        <row r="10750">
          <cell r="A10750" t="str">
            <v>Residential</v>
          </cell>
          <cell r="B10750">
            <v>21</v>
          </cell>
          <cell r="C10750" t="str">
            <v>R</v>
          </cell>
          <cell r="D10750" t="str">
            <v>PCT</v>
          </cell>
          <cell r="E10750" t="str">
            <v>Usage: 10000&lt;Annual kwh&lt;20000</v>
          </cell>
          <cell r="F10750">
            <v>89.624099999999999</v>
          </cell>
          <cell r="G10750">
            <v>2.2340010000000001</v>
          </cell>
          <cell r="H10750">
            <v>2.8203939999999998</v>
          </cell>
          <cell r="I10750">
            <v>-0.15442069999999999</v>
          </cell>
          <cell r="J10750">
            <v>-6.3187699999999999E-2</v>
          </cell>
          <cell r="K10750">
            <v>0</v>
          </cell>
          <cell r="L10750">
            <v>6.3187699999999999E-2</v>
          </cell>
          <cell r="M10750">
            <v>0.15442069999999999</v>
          </cell>
          <cell r="N10750">
            <v>0.15442069999999999</v>
          </cell>
          <cell r="O10750">
            <v>1893</v>
          </cell>
        </row>
        <row r="10751">
          <cell r="A10751" t="str">
            <v>Residential</v>
          </cell>
          <cell r="B10751">
            <v>22</v>
          </cell>
          <cell r="C10751" t="str">
            <v>R</v>
          </cell>
          <cell r="D10751" t="str">
            <v>PCT</v>
          </cell>
          <cell r="E10751" t="str">
            <v>Usage: 10000&lt;Annual kwh&lt;20000</v>
          </cell>
          <cell r="F10751">
            <v>86.624099999999999</v>
          </cell>
          <cell r="G10751">
            <v>1.887132</v>
          </cell>
          <cell r="H10751">
            <v>2.2642319999999998</v>
          </cell>
          <cell r="I10751">
            <v>-0.1595075</v>
          </cell>
          <cell r="J10751">
            <v>-6.5269199999999999E-2</v>
          </cell>
          <cell r="K10751">
            <v>0</v>
          </cell>
          <cell r="L10751">
            <v>6.5269199999999999E-2</v>
          </cell>
          <cell r="M10751">
            <v>0.1595075</v>
          </cell>
          <cell r="N10751">
            <v>0.1595075</v>
          </cell>
          <cell r="O10751">
            <v>1893</v>
          </cell>
        </row>
        <row r="10752">
          <cell r="A10752" t="str">
            <v>Residential</v>
          </cell>
          <cell r="B10752">
            <v>23</v>
          </cell>
          <cell r="C10752" t="str">
            <v>R</v>
          </cell>
          <cell r="D10752" t="str">
            <v>PCT</v>
          </cell>
          <cell r="E10752" t="str">
            <v>Usage: 10000&lt;Annual kwh&lt;20000</v>
          </cell>
          <cell r="F10752">
            <v>83.605099999999993</v>
          </cell>
          <cell r="G10752">
            <v>1.5327900000000001</v>
          </cell>
          <cell r="H10752">
            <v>1.8971709999999999</v>
          </cell>
          <cell r="I10752">
            <v>-0.15290799999999999</v>
          </cell>
          <cell r="J10752">
            <v>-6.2568700000000005E-2</v>
          </cell>
          <cell r="K10752">
            <v>0</v>
          </cell>
          <cell r="L10752">
            <v>6.2568700000000005E-2</v>
          </cell>
          <cell r="M10752">
            <v>0.15290799999999999</v>
          </cell>
          <cell r="N10752">
            <v>0.15290799999999999</v>
          </cell>
          <cell r="O10752">
            <v>1893</v>
          </cell>
        </row>
        <row r="10753">
          <cell r="A10753" t="str">
            <v>Residential</v>
          </cell>
          <cell r="B10753">
            <v>24</v>
          </cell>
          <cell r="C10753" t="str">
            <v>R</v>
          </cell>
          <cell r="D10753" t="str">
            <v>PCT</v>
          </cell>
          <cell r="E10753" t="str">
            <v>Usage: 10000&lt;Annual kwh&lt;20000</v>
          </cell>
          <cell r="F10753">
            <v>81.114599999999996</v>
          </cell>
          <cell r="G10753">
            <v>1.1611149999999999</v>
          </cell>
          <cell r="H10753">
            <v>1.177897</v>
          </cell>
          <cell r="I10753">
            <v>-0.1496007</v>
          </cell>
          <cell r="J10753">
            <v>-6.1215400000000003E-2</v>
          </cell>
          <cell r="K10753">
            <v>0</v>
          </cell>
          <cell r="L10753">
            <v>6.1215400000000003E-2</v>
          </cell>
          <cell r="M10753">
            <v>0.1496007</v>
          </cell>
          <cell r="N10753">
            <v>0.1496007</v>
          </cell>
          <cell r="O10753">
            <v>1893</v>
          </cell>
        </row>
        <row r="10754">
          <cell r="A10754" t="str">
            <v>Residential</v>
          </cell>
          <cell r="B10754">
            <v>1</v>
          </cell>
          <cell r="C10754" t="str">
            <v>R</v>
          </cell>
          <cell r="D10754" t="str">
            <v>PCT</v>
          </cell>
          <cell r="E10754" t="str">
            <v>Usage: 20000&lt;Annual kwh&lt;30000</v>
          </cell>
          <cell r="F10754">
            <v>76.964699999999993</v>
          </cell>
          <cell r="G10754">
            <v>0.78905250000000005</v>
          </cell>
          <cell r="H10754">
            <v>0.77762589999999998</v>
          </cell>
          <cell r="I10754">
            <v>-0.13747789999999999</v>
          </cell>
          <cell r="J10754">
            <v>-5.6254800000000001E-2</v>
          </cell>
          <cell r="K10754">
            <v>0</v>
          </cell>
          <cell r="L10754">
            <v>5.6254800000000001E-2</v>
          </cell>
          <cell r="M10754">
            <v>0.13747789999999999</v>
          </cell>
          <cell r="N10754">
            <v>0.13747789999999999</v>
          </cell>
          <cell r="O10754">
            <v>1906</v>
          </cell>
        </row>
        <row r="10755">
          <cell r="A10755" t="str">
            <v>Residential</v>
          </cell>
          <cell r="B10755">
            <v>2</v>
          </cell>
          <cell r="C10755" t="str">
            <v>R</v>
          </cell>
          <cell r="D10755" t="str">
            <v>PCT</v>
          </cell>
          <cell r="E10755" t="str">
            <v>Usage: 20000&lt;Annual kwh&lt;30000</v>
          </cell>
          <cell r="F10755">
            <v>76.441100000000006</v>
          </cell>
          <cell r="G10755">
            <v>0.7257323</v>
          </cell>
          <cell r="H10755">
            <v>0.64175870000000002</v>
          </cell>
          <cell r="I10755">
            <v>-0.13714879999999999</v>
          </cell>
          <cell r="J10755">
            <v>-5.6120200000000002E-2</v>
          </cell>
          <cell r="K10755">
            <v>0</v>
          </cell>
          <cell r="L10755">
            <v>5.6120200000000002E-2</v>
          </cell>
          <cell r="M10755">
            <v>0.13714879999999999</v>
          </cell>
          <cell r="N10755">
            <v>0.13714879999999999</v>
          </cell>
          <cell r="O10755">
            <v>1906</v>
          </cell>
        </row>
        <row r="10756">
          <cell r="A10756" t="str">
            <v>Residential</v>
          </cell>
          <cell r="B10756">
            <v>3</v>
          </cell>
          <cell r="C10756" t="str">
            <v>R</v>
          </cell>
          <cell r="D10756" t="str">
            <v>PCT</v>
          </cell>
          <cell r="E10756" t="str">
            <v>Usage: 20000&lt;Annual kwh&lt;30000</v>
          </cell>
          <cell r="F10756">
            <v>73.488200000000006</v>
          </cell>
          <cell r="G10756">
            <v>0.63750620000000002</v>
          </cell>
          <cell r="H10756">
            <v>0.5397651</v>
          </cell>
          <cell r="I10756">
            <v>-0.13563790000000001</v>
          </cell>
          <cell r="J10756">
            <v>-5.55019E-2</v>
          </cell>
          <cell r="K10756">
            <v>0</v>
          </cell>
          <cell r="L10756">
            <v>5.55019E-2</v>
          </cell>
          <cell r="M10756">
            <v>0.13563790000000001</v>
          </cell>
          <cell r="N10756">
            <v>0.13563790000000001</v>
          </cell>
          <cell r="O10756">
            <v>1906</v>
          </cell>
        </row>
        <row r="10757">
          <cell r="A10757" t="str">
            <v>Residential</v>
          </cell>
          <cell r="B10757">
            <v>4</v>
          </cell>
          <cell r="C10757" t="str">
            <v>R</v>
          </cell>
          <cell r="D10757" t="str">
            <v>PCT</v>
          </cell>
          <cell r="E10757" t="str">
            <v>Usage: 20000&lt;Annual kwh&lt;30000</v>
          </cell>
          <cell r="F10757">
            <v>72.011799999999994</v>
          </cell>
          <cell r="G10757">
            <v>0.62471339999999997</v>
          </cell>
          <cell r="H10757">
            <v>0.57125820000000005</v>
          </cell>
          <cell r="I10757">
            <v>-0.13534560000000001</v>
          </cell>
          <cell r="J10757">
            <v>-5.5382300000000002E-2</v>
          </cell>
          <cell r="K10757">
            <v>0</v>
          </cell>
          <cell r="L10757">
            <v>5.5382300000000002E-2</v>
          </cell>
          <cell r="M10757">
            <v>0.13534560000000001</v>
          </cell>
          <cell r="N10757">
            <v>0.13534560000000001</v>
          </cell>
          <cell r="O10757">
            <v>1906</v>
          </cell>
        </row>
        <row r="10758">
          <cell r="A10758" t="str">
            <v>Residential</v>
          </cell>
          <cell r="B10758">
            <v>5</v>
          </cell>
          <cell r="C10758" t="str">
            <v>R</v>
          </cell>
          <cell r="D10758" t="str">
            <v>PCT</v>
          </cell>
          <cell r="E10758" t="str">
            <v>Usage: 20000&lt;Annual kwh&lt;30000</v>
          </cell>
          <cell r="F10758">
            <v>70.488200000000006</v>
          </cell>
          <cell r="G10758">
            <v>0.57385770000000003</v>
          </cell>
          <cell r="H10758">
            <v>0.53131229999999996</v>
          </cell>
          <cell r="I10758">
            <v>-0.1348212</v>
          </cell>
          <cell r="J10758">
            <v>-5.5167800000000003E-2</v>
          </cell>
          <cell r="K10758">
            <v>0</v>
          </cell>
          <cell r="L10758">
            <v>5.5167800000000003E-2</v>
          </cell>
          <cell r="M10758">
            <v>0.1348212</v>
          </cell>
          <cell r="N10758">
            <v>0.1348212</v>
          </cell>
          <cell r="O10758">
            <v>1906</v>
          </cell>
        </row>
        <row r="10759">
          <cell r="A10759" t="str">
            <v>Residential</v>
          </cell>
          <cell r="B10759">
            <v>6</v>
          </cell>
          <cell r="C10759" t="str">
            <v>R</v>
          </cell>
          <cell r="D10759" t="str">
            <v>PCT</v>
          </cell>
          <cell r="E10759" t="str">
            <v>Usage: 20000&lt;Annual kwh&lt;30000</v>
          </cell>
          <cell r="F10759">
            <v>69.476399999999998</v>
          </cell>
          <cell r="G10759">
            <v>0.59170990000000001</v>
          </cell>
          <cell r="H10759">
            <v>0.58636219999999994</v>
          </cell>
          <cell r="I10759">
            <v>-0.1347757</v>
          </cell>
          <cell r="J10759">
            <v>-5.51491E-2</v>
          </cell>
          <cell r="K10759">
            <v>0</v>
          </cell>
          <cell r="L10759">
            <v>5.51491E-2</v>
          </cell>
          <cell r="M10759">
            <v>0.1347757</v>
          </cell>
          <cell r="N10759">
            <v>0.1347757</v>
          </cell>
          <cell r="O10759">
            <v>1906</v>
          </cell>
        </row>
        <row r="10760">
          <cell r="A10760" t="str">
            <v>Residential</v>
          </cell>
          <cell r="B10760">
            <v>7</v>
          </cell>
          <cell r="C10760" t="str">
            <v>R</v>
          </cell>
          <cell r="D10760" t="str">
            <v>PCT</v>
          </cell>
          <cell r="E10760" t="str">
            <v>Usage: 20000&lt;Annual kwh&lt;30000</v>
          </cell>
          <cell r="F10760">
            <v>68.488200000000006</v>
          </cell>
          <cell r="G10760">
            <v>0.74804510000000002</v>
          </cell>
          <cell r="H10760">
            <v>0.73906349999999998</v>
          </cell>
          <cell r="I10760">
            <v>-0.13543330000000001</v>
          </cell>
          <cell r="J10760">
            <v>-5.5418200000000001E-2</v>
          </cell>
          <cell r="K10760">
            <v>0</v>
          </cell>
          <cell r="L10760">
            <v>5.5418200000000001E-2</v>
          </cell>
          <cell r="M10760">
            <v>0.13543330000000001</v>
          </cell>
          <cell r="N10760">
            <v>0.13543330000000001</v>
          </cell>
          <cell r="O10760">
            <v>1906</v>
          </cell>
        </row>
        <row r="10761">
          <cell r="A10761" t="str">
            <v>Residential</v>
          </cell>
          <cell r="B10761">
            <v>8</v>
          </cell>
          <cell r="C10761" t="str">
            <v>R</v>
          </cell>
          <cell r="D10761" t="str">
            <v>PCT</v>
          </cell>
          <cell r="E10761" t="str">
            <v>Usage: 20000&lt;Annual kwh&lt;30000</v>
          </cell>
          <cell r="F10761">
            <v>69.023600000000002</v>
          </cell>
          <cell r="G10761">
            <v>0.76086679999999995</v>
          </cell>
          <cell r="H10761">
            <v>0.76989949999999996</v>
          </cell>
          <cell r="I10761">
            <v>-0.1362022</v>
          </cell>
          <cell r="J10761">
            <v>-5.5732799999999999E-2</v>
          </cell>
          <cell r="K10761">
            <v>0</v>
          </cell>
          <cell r="L10761">
            <v>5.5732799999999999E-2</v>
          </cell>
          <cell r="M10761">
            <v>0.1362022</v>
          </cell>
          <cell r="N10761">
            <v>0.1362022</v>
          </cell>
          <cell r="O10761">
            <v>1906</v>
          </cell>
        </row>
        <row r="10762">
          <cell r="A10762" t="str">
            <v>Residential</v>
          </cell>
          <cell r="B10762">
            <v>9</v>
          </cell>
          <cell r="C10762" t="str">
            <v>R</v>
          </cell>
          <cell r="D10762" t="str">
            <v>PCT</v>
          </cell>
          <cell r="E10762" t="str">
            <v>Usage: 20000&lt;Annual kwh&lt;30000</v>
          </cell>
          <cell r="F10762">
            <v>71.582400000000007</v>
          </cell>
          <cell r="G10762">
            <v>0.73255320000000002</v>
          </cell>
          <cell r="H10762">
            <v>0.75624849999999999</v>
          </cell>
          <cell r="I10762">
            <v>-0.13683319999999999</v>
          </cell>
          <cell r="J10762">
            <v>-5.5990999999999999E-2</v>
          </cell>
          <cell r="K10762">
            <v>0</v>
          </cell>
          <cell r="L10762">
            <v>5.5990999999999999E-2</v>
          </cell>
          <cell r="M10762">
            <v>0.13683319999999999</v>
          </cell>
          <cell r="N10762">
            <v>0.13683319999999999</v>
          </cell>
          <cell r="O10762">
            <v>1906</v>
          </cell>
        </row>
        <row r="10763">
          <cell r="A10763" t="str">
            <v>Residential</v>
          </cell>
          <cell r="B10763">
            <v>10</v>
          </cell>
          <cell r="C10763" t="str">
            <v>R</v>
          </cell>
          <cell r="D10763" t="str">
            <v>PCT</v>
          </cell>
          <cell r="E10763" t="str">
            <v>Usage: 20000&lt;Annual kwh&lt;30000</v>
          </cell>
          <cell r="F10763">
            <v>76.094200000000001</v>
          </cell>
          <cell r="G10763">
            <v>0.73923810000000001</v>
          </cell>
          <cell r="H10763">
            <v>0.84025439999999996</v>
          </cell>
          <cell r="I10763">
            <v>-0.13752500000000001</v>
          </cell>
          <cell r="J10763">
            <v>-5.6274100000000001E-2</v>
          </cell>
          <cell r="K10763">
            <v>0</v>
          </cell>
          <cell r="L10763">
            <v>5.6274100000000001E-2</v>
          </cell>
          <cell r="M10763">
            <v>0.13752500000000001</v>
          </cell>
          <cell r="N10763">
            <v>0.13752500000000001</v>
          </cell>
          <cell r="O10763">
            <v>1906</v>
          </cell>
        </row>
        <row r="10764">
          <cell r="A10764" t="str">
            <v>Residential</v>
          </cell>
          <cell r="B10764">
            <v>11</v>
          </cell>
          <cell r="C10764" t="str">
            <v>R</v>
          </cell>
          <cell r="D10764" t="str">
            <v>PCT</v>
          </cell>
          <cell r="E10764" t="str">
            <v>Usage: 20000&lt;Annual kwh&lt;30000</v>
          </cell>
          <cell r="F10764">
            <v>81.558899999999994</v>
          </cell>
          <cell r="G10764">
            <v>0.78761199999999998</v>
          </cell>
          <cell r="H10764">
            <v>0.69718559999999996</v>
          </cell>
          <cell r="I10764">
            <v>-0.1381366</v>
          </cell>
          <cell r="J10764">
            <v>-5.6524400000000002E-2</v>
          </cell>
          <cell r="K10764">
            <v>0</v>
          </cell>
          <cell r="L10764">
            <v>5.6524400000000002E-2</v>
          </cell>
          <cell r="M10764">
            <v>0.1381366</v>
          </cell>
          <cell r="N10764">
            <v>0.1381366</v>
          </cell>
          <cell r="O10764">
            <v>1906</v>
          </cell>
        </row>
        <row r="10765">
          <cell r="A10765" t="str">
            <v>Residential</v>
          </cell>
          <cell r="B10765">
            <v>12</v>
          </cell>
          <cell r="C10765" t="str">
            <v>R</v>
          </cell>
          <cell r="D10765" t="str">
            <v>PCT</v>
          </cell>
          <cell r="E10765" t="str">
            <v>Usage: 20000&lt;Annual kwh&lt;30000</v>
          </cell>
          <cell r="F10765">
            <v>86.035300000000007</v>
          </cell>
          <cell r="G10765">
            <v>0.83442959999999999</v>
          </cell>
          <cell r="H10765">
            <v>0.80001310000000003</v>
          </cell>
          <cell r="I10765">
            <v>-0.1394116</v>
          </cell>
          <cell r="J10765">
            <v>-5.7046100000000002E-2</v>
          </cell>
          <cell r="K10765">
            <v>0</v>
          </cell>
          <cell r="L10765">
            <v>5.7046100000000002E-2</v>
          </cell>
          <cell r="M10765">
            <v>0.1394116</v>
          </cell>
          <cell r="N10765">
            <v>0.1394116</v>
          </cell>
          <cell r="O10765">
            <v>1906</v>
          </cell>
        </row>
        <row r="10766">
          <cell r="A10766" t="str">
            <v>Residential</v>
          </cell>
          <cell r="B10766">
            <v>13</v>
          </cell>
          <cell r="C10766" t="str">
            <v>R</v>
          </cell>
          <cell r="D10766" t="str">
            <v>PCT</v>
          </cell>
          <cell r="E10766" t="str">
            <v>Usage: 20000&lt;Annual kwh&lt;30000</v>
          </cell>
          <cell r="F10766">
            <v>89.523600000000002</v>
          </cell>
          <cell r="G10766">
            <v>1.0212429999999999</v>
          </cell>
          <cell r="H10766">
            <v>0.92667290000000002</v>
          </cell>
          <cell r="I10766">
            <v>-0.1429868</v>
          </cell>
          <cell r="J10766">
            <v>-5.8509100000000001E-2</v>
          </cell>
          <cell r="K10766">
            <v>0</v>
          </cell>
          <cell r="L10766">
            <v>5.8509100000000001E-2</v>
          </cell>
          <cell r="M10766">
            <v>0.1429868</v>
          </cell>
          <cell r="N10766">
            <v>0.1429868</v>
          </cell>
          <cell r="O10766">
            <v>1906</v>
          </cell>
        </row>
        <row r="10767">
          <cell r="A10767" t="str">
            <v>Residential</v>
          </cell>
          <cell r="B10767">
            <v>14</v>
          </cell>
          <cell r="C10767" t="str">
            <v>R</v>
          </cell>
          <cell r="D10767" t="str">
            <v>PCT</v>
          </cell>
          <cell r="E10767" t="str">
            <v>Usage: 20000&lt;Annual kwh&lt;30000</v>
          </cell>
          <cell r="F10767">
            <v>92.511799999999994</v>
          </cell>
          <cell r="G10767">
            <v>1.2883290000000001</v>
          </cell>
          <cell r="H10767">
            <v>1.39628</v>
          </cell>
          <cell r="I10767">
            <v>-0.14222299999999999</v>
          </cell>
          <cell r="J10767">
            <v>-5.8196499999999998E-2</v>
          </cell>
          <cell r="K10767">
            <v>0</v>
          </cell>
          <cell r="L10767">
            <v>5.8196499999999998E-2</v>
          </cell>
          <cell r="M10767">
            <v>0.14222299999999999</v>
          </cell>
          <cell r="N10767">
            <v>0.14222299999999999</v>
          </cell>
          <cell r="O10767">
            <v>1906</v>
          </cell>
        </row>
        <row r="10768">
          <cell r="A10768" t="str">
            <v>Residential</v>
          </cell>
          <cell r="B10768">
            <v>15</v>
          </cell>
          <cell r="C10768" t="str">
            <v>R</v>
          </cell>
          <cell r="D10768" t="str">
            <v>PCT</v>
          </cell>
          <cell r="E10768" t="str">
            <v>Usage: 20000&lt;Annual kwh&lt;30000</v>
          </cell>
          <cell r="F10768">
            <v>95</v>
          </cell>
          <cell r="G10768">
            <v>1.543107</v>
          </cell>
          <cell r="H10768">
            <v>1.654569</v>
          </cell>
          <cell r="I10768">
            <v>-0.1454917</v>
          </cell>
          <cell r="J10768">
            <v>-5.9533999999999997E-2</v>
          </cell>
          <cell r="K10768">
            <v>0</v>
          </cell>
          <cell r="L10768">
            <v>5.9533999999999997E-2</v>
          </cell>
          <cell r="M10768">
            <v>0.1454917</v>
          </cell>
          <cell r="N10768">
            <v>0.1454917</v>
          </cell>
          <cell r="O10768">
            <v>1906</v>
          </cell>
        </row>
        <row r="10769">
          <cell r="A10769" t="str">
            <v>Residential</v>
          </cell>
          <cell r="B10769">
            <v>16</v>
          </cell>
          <cell r="C10769" t="str">
            <v>R</v>
          </cell>
          <cell r="D10769" t="str">
            <v>PCT</v>
          </cell>
          <cell r="E10769" t="str">
            <v>Usage: 20000&lt;Annual kwh&lt;30000</v>
          </cell>
          <cell r="F10769">
            <v>97.464699999999993</v>
          </cell>
          <cell r="G10769">
            <v>1.979819</v>
          </cell>
          <cell r="H10769">
            <v>1.770545</v>
          </cell>
          <cell r="I10769">
            <v>-0.14771709999999999</v>
          </cell>
          <cell r="J10769">
            <v>-6.0444699999999997E-2</v>
          </cell>
          <cell r="K10769">
            <v>0</v>
          </cell>
          <cell r="L10769">
            <v>6.0444699999999997E-2</v>
          </cell>
          <cell r="M10769">
            <v>0.14771709999999999</v>
          </cell>
          <cell r="N10769">
            <v>0.14771709999999999</v>
          </cell>
          <cell r="O10769">
            <v>1906</v>
          </cell>
        </row>
        <row r="10770">
          <cell r="A10770" t="str">
            <v>Residential</v>
          </cell>
          <cell r="B10770">
            <v>17</v>
          </cell>
          <cell r="C10770" t="str">
            <v>R</v>
          </cell>
          <cell r="D10770" t="str">
            <v>PCT</v>
          </cell>
          <cell r="E10770" t="str">
            <v>Usage: 20000&lt;Annual kwh&lt;30000</v>
          </cell>
          <cell r="F10770">
            <v>98.929400000000001</v>
          </cell>
          <cell r="G10770">
            <v>2.346247</v>
          </cell>
          <cell r="H10770">
            <v>2.0617019999999999</v>
          </cell>
          <cell r="I10770">
            <v>-0.1498244</v>
          </cell>
          <cell r="J10770">
            <v>-6.1306899999999998E-2</v>
          </cell>
          <cell r="K10770">
            <v>0</v>
          </cell>
          <cell r="L10770">
            <v>6.1306899999999998E-2</v>
          </cell>
          <cell r="M10770">
            <v>0.1498244</v>
          </cell>
          <cell r="N10770">
            <v>0.1498244</v>
          </cell>
          <cell r="O10770">
            <v>1906</v>
          </cell>
        </row>
        <row r="10771">
          <cell r="A10771" t="str">
            <v>Residential</v>
          </cell>
          <cell r="B10771">
            <v>18</v>
          </cell>
          <cell r="C10771" t="str">
            <v>R</v>
          </cell>
          <cell r="D10771" t="str">
            <v>PCT</v>
          </cell>
          <cell r="E10771" t="str">
            <v>Usage: 20000&lt;Annual kwh&lt;30000</v>
          </cell>
          <cell r="F10771">
            <v>98.941100000000006</v>
          </cell>
          <cell r="G10771">
            <v>2.468772</v>
          </cell>
          <cell r="H10771">
            <v>1.9312720000000001</v>
          </cell>
          <cell r="I10771">
            <v>-0.15226890000000001</v>
          </cell>
          <cell r="J10771">
            <v>-6.23072E-2</v>
          </cell>
          <cell r="K10771">
            <v>0</v>
          </cell>
          <cell r="L10771">
            <v>6.23072E-2</v>
          </cell>
          <cell r="M10771">
            <v>0.15226890000000001</v>
          </cell>
          <cell r="N10771">
            <v>0.15226890000000001</v>
          </cell>
          <cell r="O10771">
            <v>1906</v>
          </cell>
        </row>
        <row r="10772">
          <cell r="A10772" t="str">
            <v>Residential</v>
          </cell>
          <cell r="B10772">
            <v>19</v>
          </cell>
          <cell r="C10772" t="str">
            <v>R</v>
          </cell>
          <cell r="D10772" t="str">
            <v>PCT</v>
          </cell>
          <cell r="E10772" t="str">
            <v>Usage: 20000&lt;Annual kwh&lt;30000</v>
          </cell>
          <cell r="F10772">
            <v>96.4529</v>
          </cell>
          <cell r="G10772">
            <v>2.3581780000000001</v>
          </cell>
          <cell r="H10772">
            <v>1.9997240000000001</v>
          </cell>
          <cell r="I10772">
            <v>-0.14757529999999999</v>
          </cell>
          <cell r="J10772">
            <v>-6.0386599999999999E-2</v>
          </cell>
          <cell r="K10772">
            <v>0</v>
          </cell>
          <cell r="L10772">
            <v>6.0386599999999999E-2</v>
          </cell>
          <cell r="M10772">
            <v>0.14757529999999999</v>
          </cell>
          <cell r="N10772">
            <v>0.14757529999999999</v>
          </cell>
          <cell r="O10772">
            <v>1906</v>
          </cell>
        </row>
        <row r="10773">
          <cell r="A10773" t="str">
            <v>Residential</v>
          </cell>
          <cell r="B10773">
            <v>20</v>
          </cell>
          <cell r="C10773" t="str">
            <v>R</v>
          </cell>
          <cell r="D10773" t="str">
            <v>PCT</v>
          </cell>
          <cell r="E10773" t="str">
            <v>Usage: 20000&lt;Annual kwh&lt;30000</v>
          </cell>
          <cell r="F10773">
            <v>94.429400000000001</v>
          </cell>
          <cell r="G10773">
            <v>2.294254</v>
          </cell>
          <cell r="H10773">
            <v>2.3893460000000002</v>
          </cell>
          <cell r="I10773">
            <v>-0.15120829999999999</v>
          </cell>
          <cell r="J10773">
            <v>-6.1873200000000003E-2</v>
          </cell>
          <cell r="K10773">
            <v>0</v>
          </cell>
          <cell r="L10773">
            <v>6.1873200000000003E-2</v>
          </cell>
          <cell r="M10773">
            <v>0.15120829999999999</v>
          </cell>
          <cell r="N10773">
            <v>0.15120829999999999</v>
          </cell>
          <cell r="O10773">
            <v>1906</v>
          </cell>
        </row>
        <row r="10774">
          <cell r="A10774" t="str">
            <v>Residential</v>
          </cell>
          <cell r="B10774">
            <v>21</v>
          </cell>
          <cell r="C10774" t="str">
            <v>R</v>
          </cell>
          <cell r="D10774" t="str">
            <v>PCT</v>
          </cell>
          <cell r="E10774" t="str">
            <v>Usage: 20000&lt;Annual kwh&lt;30000</v>
          </cell>
          <cell r="F10774">
            <v>90.4529</v>
          </cell>
          <cell r="G10774">
            <v>1.9708159999999999</v>
          </cell>
          <cell r="H10774">
            <v>2.4635739999999999</v>
          </cell>
          <cell r="I10774">
            <v>-0.1460446</v>
          </cell>
          <cell r="J10774">
            <v>-5.9760300000000002E-2</v>
          </cell>
          <cell r="K10774">
            <v>0</v>
          </cell>
          <cell r="L10774">
            <v>5.9760300000000002E-2</v>
          </cell>
          <cell r="M10774">
            <v>0.1460446</v>
          </cell>
          <cell r="N10774">
            <v>0.1460446</v>
          </cell>
          <cell r="O10774">
            <v>1906</v>
          </cell>
        </row>
        <row r="10775">
          <cell r="A10775" t="str">
            <v>Residential</v>
          </cell>
          <cell r="B10775">
            <v>22</v>
          </cell>
          <cell r="C10775" t="str">
            <v>R</v>
          </cell>
          <cell r="D10775" t="str">
            <v>PCT</v>
          </cell>
          <cell r="E10775" t="str">
            <v>Usage: 20000&lt;Annual kwh&lt;30000</v>
          </cell>
          <cell r="F10775">
            <v>87.4529</v>
          </cell>
          <cell r="G10775">
            <v>1.718483</v>
          </cell>
          <cell r="H10775">
            <v>2.03837</v>
          </cell>
          <cell r="I10775">
            <v>-0.144343</v>
          </cell>
          <cell r="J10775">
            <v>-5.9063999999999998E-2</v>
          </cell>
          <cell r="K10775">
            <v>0</v>
          </cell>
          <cell r="L10775">
            <v>5.9063999999999998E-2</v>
          </cell>
          <cell r="M10775">
            <v>0.144343</v>
          </cell>
          <cell r="N10775">
            <v>0.144343</v>
          </cell>
          <cell r="O10775">
            <v>1906</v>
          </cell>
        </row>
        <row r="10776">
          <cell r="A10776" t="str">
            <v>Residential</v>
          </cell>
          <cell r="B10776">
            <v>23</v>
          </cell>
          <cell r="C10776" t="str">
            <v>R</v>
          </cell>
          <cell r="D10776" t="str">
            <v>PCT</v>
          </cell>
          <cell r="E10776" t="str">
            <v>Usage: 20000&lt;Annual kwh&lt;30000</v>
          </cell>
          <cell r="F10776">
            <v>84.4529</v>
          </cell>
          <cell r="G10776">
            <v>1.2942819999999999</v>
          </cell>
          <cell r="H10776">
            <v>1.267487</v>
          </cell>
          <cell r="I10776">
            <v>-0.1419723</v>
          </cell>
          <cell r="J10776">
            <v>-5.8093899999999997E-2</v>
          </cell>
          <cell r="K10776">
            <v>0</v>
          </cell>
          <cell r="L10776">
            <v>5.8093899999999997E-2</v>
          </cell>
          <cell r="M10776">
            <v>0.1419723</v>
          </cell>
          <cell r="N10776">
            <v>0.1419723</v>
          </cell>
          <cell r="O10776">
            <v>1906</v>
          </cell>
        </row>
        <row r="10777">
          <cell r="A10777" t="str">
            <v>Residential</v>
          </cell>
          <cell r="B10777">
            <v>24</v>
          </cell>
          <cell r="C10777" t="str">
            <v>R</v>
          </cell>
          <cell r="D10777" t="str">
            <v>PCT</v>
          </cell>
          <cell r="E10777" t="str">
            <v>Usage: 20000&lt;Annual kwh&lt;30000</v>
          </cell>
          <cell r="F10777">
            <v>81.9529</v>
          </cell>
          <cell r="G10777">
            <v>0.99692729999999996</v>
          </cell>
          <cell r="H10777">
            <v>1.2188540000000001</v>
          </cell>
          <cell r="I10777">
            <v>-0.13992760000000001</v>
          </cell>
          <cell r="J10777">
            <v>-5.7257200000000001E-2</v>
          </cell>
          <cell r="K10777">
            <v>0</v>
          </cell>
          <cell r="L10777">
            <v>5.7257200000000001E-2</v>
          </cell>
          <cell r="M10777">
            <v>0.13992760000000001</v>
          </cell>
          <cell r="N10777">
            <v>0.13992760000000001</v>
          </cell>
          <cell r="O10777">
            <v>1906</v>
          </cell>
        </row>
        <row r="10778">
          <cell r="A10778" t="str">
            <v>Residential</v>
          </cell>
          <cell r="B10778">
            <v>1</v>
          </cell>
          <cell r="C10778" t="str">
            <v>R</v>
          </cell>
          <cell r="D10778" t="str">
            <v>PCT</v>
          </cell>
          <cell r="E10778" t="str">
            <v>Usage: 30000&lt;Annual kwh&lt;40000</v>
          </cell>
          <cell r="F10778">
            <v>76.911100000000005</v>
          </cell>
          <cell r="G10778">
            <v>0.94142400000000004</v>
          </cell>
          <cell r="H10778">
            <v>0.79489080000000001</v>
          </cell>
          <cell r="I10778">
            <v>-0.1887414</v>
          </cell>
          <cell r="J10778">
            <v>-7.7231400000000006E-2</v>
          </cell>
          <cell r="K10778">
            <v>0</v>
          </cell>
          <cell r="L10778">
            <v>7.7231400000000006E-2</v>
          </cell>
          <cell r="M10778">
            <v>0.1887414</v>
          </cell>
          <cell r="N10778">
            <v>0.1887414</v>
          </cell>
          <cell r="O10778">
            <v>1501</v>
          </cell>
        </row>
        <row r="10779">
          <cell r="A10779" t="str">
            <v>Residential</v>
          </cell>
          <cell r="B10779">
            <v>2</v>
          </cell>
          <cell r="C10779" t="str">
            <v>R</v>
          </cell>
          <cell r="D10779" t="str">
            <v>PCT</v>
          </cell>
          <cell r="E10779" t="str">
            <v>Usage: 30000&lt;Annual kwh&lt;40000</v>
          </cell>
          <cell r="F10779">
            <v>76.351799999999997</v>
          </cell>
          <cell r="G10779">
            <v>0.82431719999999997</v>
          </cell>
          <cell r="H10779">
            <v>0.71234010000000003</v>
          </cell>
          <cell r="I10779">
            <v>-0.18776989999999999</v>
          </cell>
          <cell r="J10779">
            <v>-7.6833899999999997E-2</v>
          </cell>
          <cell r="K10779">
            <v>0</v>
          </cell>
          <cell r="L10779">
            <v>7.6833899999999997E-2</v>
          </cell>
          <cell r="M10779">
            <v>0.18776989999999999</v>
          </cell>
          <cell r="N10779">
            <v>0.18776989999999999</v>
          </cell>
          <cell r="O10779">
            <v>1501</v>
          </cell>
        </row>
        <row r="10780">
          <cell r="A10780" t="str">
            <v>Residential</v>
          </cell>
          <cell r="B10780">
            <v>3</v>
          </cell>
          <cell r="C10780" t="str">
            <v>R</v>
          </cell>
          <cell r="D10780" t="str">
            <v>PCT</v>
          </cell>
          <cell r="E10780" t="str">
            <v>Usage: 30000&lt;Annual kwh&lt;40000</v>
          </cell>
          <cell r="F10780">
            <v>73.470399999999998</v>
          </cell>
          <cell r="G10780">
            <v>0.72259859999999998</v>
          </cell>
          <cell r="H10780">
            <v>0.64183159999999995</v>
          </cell>
          <cell r="I10780">
            <v>-0.18617249999999999</v>
          </cell>
          <cell r="J10780">
            <v>-7.6180300000000006E-2</v>
          </cell>
          <cell r="K10780">
            <v>0</v>
          </cell>
          <cell r="L10780">
            <v>7.6180300000000006E-2</v>
          </cell>
          <cell r="M10780">
            <v>0.18617249999999999</v>
          </cell>
          <cell r="N10780">
            <v>0.18617249999999999</v>
          </cell>
          <cell r="O10780">
            <v>1501</v>
          </cell>
        </row>
        <row r="10781">
          <cell r="A10781" t="str">
            <v>Residential</v>
          </cell>
          <cell r="B10781">
            <v>4</v>
          </cell>
          <cell r="C10781" t="str">
            <v>R</v>
          </cell>
          <cell r="D10781" t="str">
            <v>PCT</v>
          </cell>
          <cell r="E10781" t="str">
            <v>Usage: 30000&lt;Annual kwh&lt;40000</v>
          </cell>
          <cell r="F10781">
            <v>72.029600000000002</v>
          </cell>
          <cell r="G10781">
            <v>0.69404759999999999</v>
          </cell>
          <cell r="H10781">
            <v>0.63323589999999996</v>
          </cell>
          <cell r="I10781">
            <v>-0.18535009999999999</v>
          </cell>
          <cell r="J10781">
            <v>-7.5843800000000003E-2</v>
          </cell>
          <cell r="K10781">
            <v>0</v>
          </cell>
          <cell r="L10781">
            <v>7.5843800000000003E-2</v>
          </cell>
          <cell r="M10781">
            <v>0.18535009999999999</v>
          </cell>
          <cell r="N10781">
            <v>0.18535009999999999</v>
          </cell>
          <cell r="O10781">
            <v>1501</v>
          </cell>
        </row>
        <row r="10782">
          <cell r="A10782" t="str">
            <v>Residential</v>
          </cell>
          <cell r="B10782">
            <v>5</v>
          </cell>
          <cell r="C10782" t="str">
            <v>R</v>
          </cell>
          <cell r="D10782" t="str">
            <v>PCT</v>
          </cell>
          <cell r="E10782" t="str">
            <v>Usage: 30000&lt;Annual kwh&lt;40000</v>
          </cell>
          <cell r="F10782">
            <v>70.470399999999998</v>
          </cell>
          <cell r="G10782">
            <v>0.69549229999999995</v>
          </cell>
          <cell r="H10782">
            <v>0.68955849999999996</v>
          </cell>
          <cell r="I10782">
            <v>-0.18522569999999999</v>
          </cell>
          <cell r="J10782">
            <v>-7.5792899999999996E-2</v>
          </cell>
          <cell r="K10782">
            <v>0</v>
          </cell>
          <cell r="L10782">
            <v>7.5792899999999996E-2</v>
          </cell>
          <cell r="M10782">
            <v>0.18522569999999999</v>
          </cell>
          <cell r="N10782">
            <v>0.18522569999999999</v>
          </cell>
          <cell r="O10782">
            <v>1501</v>
          </cell>
        </row>
        <row r="10783">
          <cell r="A10783" t="str">
            <v>Residential</v>
          </cell>
          <cell r="B10783">
            <v>6</v>
          </cell>
          <cell r="C10783" t="str">
            <v>R</v>
          </cell>
          <cell r="D10783" t="str">
            <v>PCT</v>
          </cell>
          <cell r="E10783" t="str">
            <v>Usage: 30000&lt;Annual kwh&lt;40000</v>
          </cell>
          <cell r="F10783">
            <v>69.440700000000007</v>
          </cell>
          <cell r="G10783">
            <v>0.74154160000000002</v>
          </cell>
          <cell r="H10783">
            <v>0.75007440000000003</v>
          </cell>
          <cell r="I10783">
            <v>-0.18495239999999999</v>
          </cell>
          <cell r="J10783">
            <v>-7.5680999999999998E-2</v>
          </cell>
          <cell r="K10783">
            <v>0</v>
          </cell>
          <cell r="L10783">
            <v>7.5680999999999998E-2</v>
          </cell>
          <cell r="M10783">
            <v>0.18495239999999999</v>
          </cell>
          <cell r="N10783">
            <v>0.18495239999999999</v>
          </cell>
          <cell r="O10783">
            <v>1501</v>
          </cell>
        </row>
        <row r="10784">
          <cell r="A10784" t="str">
            <v>Residential</v>
          </cell>
          <cell r="B10784">
            <v>7</v>
          </cell>
          <cell r="C10784" t="str">
            <v>R</v>
          </cell>
          <cell r="D10784" t="str">
            <v>PCT</v>
          </cell>
          <cell r="E10784" t="str">
            <v>Usage: 30000&lt;Annual kwh&lt;40000</v>
          </cell>
          <cell r="F10784">
            <v>68.470399999999998</v>
          </cell>
          <cell r="G10784">
            <v>0.89624530000000002</v>
          </cell>
          <cell r="H10784">
            <v>0.89234270000000004</v>
          </cell>
          <cell r="I10784">
            <v>-0.18545110000000001</v>
          </cell>
          <cell r="J10784">
            <v>-7.5885099999999997E-2</v>
          </cell>
          <cell r="K10784">
            <v>0</v>
          </cell>
          <cell r="L10784">
            <v>7.5885099999999997E-2</v>
          </cell>
          <cell r="M10784">
            <v>0.18545110000000001</v>
          </cell>
          <cell r="N10784">
            <v>0.18545110000000001</v>
          </cell>
          <cell r="O10784">
            <v>1501</v>
          </cell>
        </row>
        <row r="10785">
          <cell r="A10785" t="str">
            <v>Residential</v>
          </cell>
          <cell r="B10785">
            <v>8</v>
          </cell>
          <cell r="C10785" t="str">
            <v>R</v>
          </cell>
          <cell r="D10785" t="str">
            <v>PCT</v>
          </cell>
          <cell r="E10785" t="str">
            <v>Usage: 30000&lt;Annual kwh&lt;40000</v>
          </cell>
          <cell r="F10785">
            <v>69.059299999999993</v>
          </cell>
          <cell r="G10785">
            <v>1.0309109999999999</v>
          </cell>
          <cell r="H10785">
            <v>1.0689090000000001</v>
          </cell>
          <cell r="I10785">
            <v>-0.18672469999999999</v>
          </cell>
          <cell r="J10785">
            <v>-7.6406199999999994E-2</v>
          </cell>
          <cell r="K10785">
            <v>0</v>
          </cell>
          <cell r="L10785">
            <v>7.6406199999999994E-2</v>
          </cell>
          <cell r="M10785">
            <v>0.18672469999999999</v>
          </cell>
          <cell r="N10785">
            <v>0.18672469999999999</v>
          </cell>
          <cell r="O10785">
            <v>1501</v>
          </cell>
        </row>
        <row r="10786">
          <cell r="A10786" t="str">
            <v>Residential</v>
          </cell>
          <cell r="B10786">
            <v>9</v>
          </cell>
          <cell r="C10786" t="str">
            <v>R</v>
          </cell>
          <cell r="D10786" t="str">
            <v>PCT</v>
          </cell>
          <cell r="E10786" t="str">
            <v>Usage: 30000&lt;Annual kwh&lt;40000</v>
          </cell>
          <cell r="F10786">
            <v>71.707400000000007</v>
          </cell>
          <cell r="G10786">
            <v>1.1079570000000001</v>
          </cell>
          <cell r="H10786">
            <v>1.0575019999999999</v>
          </cell>
          <cell r="I10786">
            <v>-0.1874429</v>
          </cell>
          <cell r="J10786">
            <v>-7.6700099999999993E-2</v>
          </cell>
          <cell r="K10786">
            <v>0</v>
          </cell>
          <cell r="L10786">
            <v>7.6700099999999993E-2</v>
          </cell>
          <cell r="M10786">
            <v>0.1874429</v>
          </cell>
          <cell r="N10786">
            <v>0.1874429</v>
          </cell>
          <cell r="O10786">
            <v>1501</v>
          </cell>
        </row>
        <row r="10787">
          <cell r="A10787" t="str">
            <v>Residential</v>
          </cell>
          <cell r="B10787">
            <v>10</v>
          </cell>
          <cell r="C10787" t="str">
            <v>R</v>
          </cell>
          <cell r="D10787" t="str">
            <v>PCT</v>
          </cell>
          <cell r="E10787" t="str">
            <v>Usage: 30000&lt;Annual kwh&lt;40000</v>
          </cell>
          <cell r="F10787">
            <v>76.236999999999995</v>
          </cell>
          <cell r="G10787">
            <v>1.1622440000000001</v>
          </cell>
          <cell r="H10787">
            <v>1.0447900000000001</v>
          </cell>
          <cell r="I10787">
            <v>-0.19256100000000001</v>
          </cell>
          <cell r="J10787">
            <v>-7.8794400000000001E-2</v>
          </cell>
          <cell r="K10787">
            <v>0</v>
          </cell>
          <cell r="L10787">
            <v>7.8794400000000001E-2</v>
          </cell>
          <cell r="M10787">
            <v>0.19256100000000001</v>
          </cell>
          <cell r="N10787">
            <v>0.19256100000000001</v>
          </cell>
          <cell r="O10787">
            <v>1501</v>
          </cell>
        </row>
        <row r="10788">
          <cell r="A10788" t="str">
            <v>Residential</v>
          </cell>
          <cell r="B10788">
            <v>11</v>
          </cell>
          <cell r="C10788" t="str">
            <v>R</v>
          </cell>
          <cell r="D10788" t="str">
            <v>PCT</v>
          </cell>
          <cell r="E10788" t="str">
            <v>Usage: 30000&lt;Annual kwh&lt;40000</v>
          </cell>
          <cell r="F10788">
            <v>81.648200000000003</v>
          </cell>
          <cell r="G10788">
            <v>1.1086050000000001</v>
          </cell>
          <cell r="H10788">
            <v>0.86440839999999997</v>
          </cell>
          <cell r="I10788">
            <v>-0.19351499999999999</v>
          </cell>
          <cell r="J10788">
            <v>-7.91848E-2</v>
          </cell>
          <cell r="K10788">
            <v>0</v>
          </cell>
          <cell r="L10788">
            <v>7.91848E-2</v>
          </cell>
          <cell r="M10788">
            <v>0.19351499999999999</v>
          </cell>
          <cell r="N10788">
            <v>0.19351499999999999</v>
          </cell>
          <cell r="O10788">
            <v>1501</v>
          </cell>
        </row>
        <row r="10789">
          <cell r="A10789" t="str">
            <v>Residential</v>
          </cell>
          <cell r="B10789">
            <v>12</v>
          </cell>
          <cell r="C10789" t="str">
            <v>R</v>
          </cell>
          <cell r="D10789" t="str">
            <v>PCT</v>
          </cell>
          <cell r="E10789" t="str">
            <v>Usage: 30000&lt;Annual kwh&lt;40000</v>
          </cell>
          <cell r="F10789">
            <v>86.088899999999995</v>
          </cell>
          <cell r="G10789">
            <v>1.3064819999999999</v>
          </cell>
          <cell r="H10789">
            <v>1.336095</v>
          </cell>
          <cell r="I10789">
            <v>-0.19304499999999999</v>
          </cell>
          <cell r="J10789">
            <v>-7.8992400000000004E-2</v>
          </cell>
          <cell r="K10789">
            <v>0</v>
          </cell>
          <cell r="L10789">
            <v>7.8992400000000004E-2</v>
          </cell>
          <cell r="M10789">
            <v>0.19304499999999999</v>
          </cell>
          <cell r="N10789">
            <v>0.19304499999999999</v>
          </cell>
          <cell r="O10789">
            <v>1501</v>
          </cell>
        </row>
        <row r="10790">
          <cell r="A10790" t="str">
            <v>Residential</v>
          </cell>
          <cell r="B10790">
            <v>13</v>
          </cell>
          <cell r="C10790" t="str">
            <v>R</v>
          </cell>
          <cell r="D10790" t="str">
            <v>PCT</v>
          </cell>
          <cell r="E10790" t="str">
            <v>Usage: 30000&lt;Annual kwh&lt;40000</v>
          </cell>
          <cell r="F10790">
            <v>89.559299999999993</v>
          </cell>
          <cell r="G10790">
            <v>1.6984159999999999</v>
          </cell>
          <cell r="H10790">
            <v>1.776146</v>
          </cell>
          <cell r="I10790">
            <v>-0.1964109</v>
          </cell>
          <cell r="J10790">
            <v>-8.0369700000000002E-2</v>
          </cell>
          <cell r="K10790">
            <v>0</v>
          </cell>
          <cell r="L10790">
            <v>8.0369700000000002E-2</v>
          </cell>
          <cell r="M10790">
            <v>0.1964109</v>
          </cell>
          <cell r="N10790">
            <v>0.1964109</v>
          </cell>
          <cell r="O10790">
            <v>1501</v>
          </cell>
        </row>
        <row r="10791">
          <cell r="A10791" t="str">
            <v>Residential</v>
          </cell>
          <cell r="B10791">
            <v>14</v>
          </cell>
          <cell r="C10791" t="str">
            <v>R</v>
          </cell>
          <cell r="D10791" t="str">
            <v>PCT</v>
          </cell>
          <cell r="E10791" t="str">
            <v>Usage: 30000&lt;Annual kwh&lt;40000</v>
          </cell>
          <cell r="F10791">
            <v>92.529600000000002</v>
          </cell>
          <cell r="G10791">
            <v>2.0960100000000002</v>
          </cell>
          <cell r="H10791">
            <v>2.1933199999999999</v>
          </cell>
          <cell r="I10791">
            <v>-0.20112360000000001</v>
          </cell>
          <cell r="J10791">
            <v>-8.2298200000000002E-2</v>
          </cell>
          <cell r="K10791">
            <v>0</v>
          </cell>
          <cell r="L10791">
            <v>8.2298200000000002E-2</v>
          </cell>
          <cell r="M10791">
            <v>0.20112360000000001</v>
          </cell>
          <cell r="N10791">
            <v>0.20112360000000001</v>
          </cell>
          <cell r="O10791">
            <v>1501</v>
          </cell>
        </row>
        <row r="10792">
          <cell r="A10792" t="str">
            <v>Residential</v>
          </cell>
          <cell r="B10792">
            <v>15</v>
          </cell>
          <cell r="C10792" t="str">
            <v>R</v>
          </cell>
          <cell r="D10792" t="str">
            <v>PCT</v>
          </cell>
          <cell r="E10792" t="str">
            <v>Usage: 30000&lt;Annual kwh&lt;40000</v>
          </cell>
          <cell r="F10792">
            <v>95</v>
          </cell>
          <cell r="G10792">
            <v>2.5418889999999998</v>
          </cell>
          <cell r="H10792">
            <v>2.5814330000000001</v>
          </cell>
          <cell r="I10792">
            <v>-0.20127320000000001</v>
          </cell>
          <cell r="J10792">
            <v>-8.2359399999999999E-2</v>
          </cell>
          <cell r="K10792">
            <v>0</v>
          </cell>
          <cell r="L10792">
            <v>8.2359399999999999E-2</v>
          </cell>
          <cell r="M10792">
            <v>0.20127320000000001</v>
          </cell>
          <cell r="N10792">
            <v>0.20127320000000001</v>
          </cell>
          <cell r="O10792">
            <v>1501</v>
          </cell>
        </row>
        <row r="10793">
          <cell r="A10793" t="str">
            <v>Residential</v>
          </cell>
          <cell r="B10793">
            <v>16</v>
          </cell>
          <cell r="C10793" t="str">
            <v>R</v>
          </cell>
          <cell r="D10793" t="str">
            <v>PCT</v>
          </cell>
          <cell r="E10793" t="str">
            <v>Usage: 30000&lt;Annual kwh&lt;40000</v>
          </cell>
          <cell r="F10793">
            <v>97.411100000000005</v>
          </cell>
          <cell r="G10793">
            <v>2.9309259999999999</v>
          </cell>
          <cell r="H10793">
            <v>2.913208</v>
          </cell>
          <cell r="I10793">
            <v>-0.19920560000000001</v>
          </cell>
          <cell r="J10793">
            <v>-8.1513299999999997E-2</v>
          </cell>
          <cell r="K10793">
            <v>0</v>
          </cell>
          <cell r="L10793">
            <v>8.1513299999999997E-2</v>
          </cell>
          <cell r="M10793">
            <v>0.19920560000000001</v>
          </cell>
          <cell r="N10793">
            <v>0.19920560000000001</v>
          </cell>
          <cell r="O10793">
            <v>1501</v>
          </cell>
        </row>
        <row r="10794">
          <cell r="A10794" t="str">
            <v>Residential</v>
          </cell>
          <cell r="B10794">
            <v>17</v>
          </cell>
          <cell r="C10794" t="str">
            <v>R</v>
          </cell>
          <cell r="D10794" t="str">
            <v>PCT</v>
          </cell>
          <cell r="E10794" t="str">
            <v>Usage: 30000&lt;Annual kwh&lt;40000</v>
          </cell>
          <cell r="F10794">
            <v>98.822199999999995</v>
          </cell>
          <cell r="G10794">
            <v>3.3401670000000001</v>
          </cell>
          <cell r="H10794">
            <v>2.664641</v>
          </cell>
          <cell r="I10794">
            <v>-0.19402269999999999</v>
          </cell>
          <cell r="J10794">
            <v>-7.9392500000000005E-2</v>
          </cell>
          <cell r="K10794">
            <v>0</v>
          </cell>
          <cell r="L10794">
            <v>7.9392500000000005E-2</v>
          </cell>
          <cell r="M10794">
            <v>0.19402269999999999</v>
          </cell>
          <cell r="N10794">
            <v>0.19402269999999999</v>
          </cell>
          <cell r="O10794">
            <v>1501</v>
          </cell>
        </row>
        <row r="10795">
          <cell r="A10795" t="str">
            <v>Residential</v>
          </cell>
          <cell r="B10795">
            <v>18</v>
          </cell>
          <cell r="C10795" t="str">
            <v>R</v>
          </cell>
          <cell r="D10795" t="str">
            <v>PCT</v>
          </cell>
          <cell r="E10795" t="str">
            <v>Usage: 30000&lt;Annual kwh&lt;40000</v>
          </cell>
          <cell r="F10795">
            <v>98.851799999999997</v>
          </cell>
          <cell r="G10795">
            <v>3.529995</v>
          </cell>
          <cell r="H10795">
            <v>2.3635830000000002</v>
          </cell>
          <cell r="I10795">
            <v>-0.20497570000000001</v>
          </cell>
          <cell r="J10795">
            <v>-8.3874400000000002E-2</v>
          </cell>
          <cell r="K10795">
            <v>0</v>
          </cell>
          <cell r="L10795">
            <v>8.3874400000000002E-2</v>
          </cell>
          <cell r="M10795">
            <v>0.20497570000000001</v>
          </cell>
          <cell r="N10795">
            <v>0.20497570000000001</v>
          </cell>
          <cell r="O10795">
            <v>1501</v>
          </cell>
        </row>
        <row r="10796">
          <cell r="A10796" t="str">
            <v>Residential</v>
          </cell>
          <cell r="B10796">
            <v>19</v>
          </cell>
          <cell r="C10796" t="str">
            <v>R</v>
          </cell>
          <cell r="D10796" t="str">
            <v>PCT</v>
          </cell>
          <cell r="E10796" t="str">
            <v>Usage: 30000&lt;Annual kwh&lt;40000</v>
          </cell>
          <cell r="F10796">
            <v>96.381500000000003</v>
          </cell>
          <cell r="G10796">
            <v>3.3740999999999999</v>
          </cell>
          <cell r="H10796">
            <v>2.7238660000000001</v>
          </cell>
          <cell r="I10796">
            <v>-0.2003373</v>
          </cell>
          <cell r="J10796">
            <v>-8.1976400000000005E-2</v>
          </cell>
          <cell r="K10796">
            <v>0</v>
          </cell>
          <cell r="L10796">
            <v>8.1976400000000005E-2</v>
          </cell>
          <cell r="M10796">
            <v>0.2003373</v>
          </cell>
          <cell r="N10796">
            <v>0.2003373</v>
          </cell>
          <cell r="O10796">
            <v>1501</v>
          </cell>
        </row>
        <row r="10797">
          <cell r="A10797" t="str">
            <v>Residential</v>
          </cell>
          <cell r="B10797">
            <v>20</v>
          </cell>
          <cell r="C10797" t="str">
            <v>R</v>
          </cell>
          <cell r="D10797" t="str">
            <v>PCT</v>
          </cell>
          <cell r="E10797" t="str">
            <v>Usage: 30000&lt;Annual kwh&lt;40000</v>
          </cell>
          <cell r="F10797">
            <v>94.322199999999995</v>
          </cell>
          <cell r="G10797">
            <v>3.1619139999999999</v>
          </cell>
          <cell r="H10797">
            <v>3.737765</v>
          </cell>
          <cell r="I10797">
            <v>-0.2069018</v>
          </cell>
          <cell r="J10797">
            <v>-8.4662500000000002E-2</v>
          </cell>
          <cell r="K10797">
            <v>0</v>
          </cell>
          <cell r="L10797">
            <v>8.4662500000000002E-2</v>
          </cell>
          <cell r="M10797">
            <v>0.2069018</v>
          </cell>
          <cell r="N10797">
            <v>0.2069018</v>
          </cell>
          <cell r="O10797">
            <v>1501</v>
          </cell>
        </row>
        <row r="10798">
          <cell r="A10798" t="str">
            <v>Residential</v>
          </cell>
          <cell r="B10798">
            <v>21</v>
          </cell>
          <cell r="C10798" t="str">
            <v>R</v>
          </cell>
          <cell r="D10798" t="str">
            <v>PCT</v>
          </cell>
          <cell r="E10798" t="str">
            <v>Usage: 30000&lt;Annual kwh&lt;40000</v>
          </cell>
          <cell r="F10798">
            <v>90.381500000000003</v>
          </cell>
          <cell r="G10798">
            <v>2.7490260000000002</v>
          </cell>
          <cell r="H10798">
            <v>3.186709</v>
          </cell>
          <cell r="I10798">
            <v>-0.20242270000000001</v>
          </cell>
          <cell r="J10798">
            <v>-8.2829700000000006E-2</v>
          </cell>
          <cell r="K10798">
            <v>0</v>
          </cell>
          <cell r="L10798">
            <v>8.2829700000000006E-2</v>
          </cell>
          <cell r="M10798">
            <v>0.20242270000000001</v>
          </cell>
          <cell r="N10798">
            <v>0.20242270000000001</v>
          </cell>
          <cell r="O10798">
            <v>1501</v>
          </cell>
        </row>
        <row r="10799">
          <cell r="A10799" t="str">
            <v>Residential</v>
          </cell>
          <cell r="B10799">
            <v>22</v>
          </cell>
          <cell r="C10799" t="str">
            <v>R</v>
          </cell>
          <cell r="D10799" t="str">
            <v>PCT</v>
          </cell>
          <cell r="E10799" t="str">
            <v>Usage: 30000&lt;Annual kwh&lt;40000</v>
          </cell>
          <cell r="F10799">
            <v>87.381500000000003</v>
          </cell>
          <cell r="G10799">
            <v>2.3042669999999998</v>
          </cell>
          <cell r="H10799">
            <v>2.5149339999999998</v>
          </cell>
          <cell r="I10799">
            <v>-0.1994591</v>
          </cell>
          <cell r="J10799">
            <v>-8.1616999999999995E-2</v>
          </cell>
          <cell r="K10799">
            <v>0</v>
          </cell>
          <cell r="L10799">
            <v>8.1616999999999995E-2</v>
          </cell>
          <cell r="M10799">
            <v>0.1994591</v>
          </cell>
          <cell r="N10799">
            <v>0.1994591</v>
          </cell>
          <cell r="O10799">
            <v>1501</v>
          </cell>
        </row>
        <row r="10800">
          <cell r="A10800" t="str">
            <v>Residential</v>
          </cell>
          <cell r="B10800">
            <v>23</v>
          </cell>
          <cell r="C10800" t="str">
            <v>R</v>
          </cell>
          <cell r="D10800" t="str">
            <v>PCT</v>
          </cell>
          <cell r="E10800" t="str">
            <v>Usage: 30000&lt;Annual kwh&lt;40000</v>
          </cell>
          <cell r="F10800">
            <v>84.381500000000003</v>
          </cell>
          <cell r="G10800">
            <v>1.8465769999999999</v>
          </cell>
          <cell r="H10800">
            <v>1.9699439999999999</v>
          </cell>
          <cell r="I10800">
            <v>-0.19636100000000001</v>
          </cell>
          <cell r="J10800">
            <v>-8.0349299999999999E-2</v>
          </cell>
          <cell r="K10800">
            <v>0</v>
          </cell>
          <cell r="L10800">
            <v>8.0349299999999999E-2</v>
          </cell>
          <cell r="M10800">
            <v>0.19636100000000001</v>
          </cell>
          <cell r="N10800">
            <v>0.19636100000000001</v>
          </cell>
          <cell r="O10800">
            <v>1501</v>
          </cell>
        </row>
        <row r="10801">
          <cell r="A10801" t="str">
            <v>Residential</v>
          </cell>
          <cell r="B10801">
            <v>24</v>
          </cell>
          <cell r="C10801" t="str">
            <v>R</v>
          </cell>
          <cell r="D10801" t="str">
            <v>PCT</v>
          </cell>
          <cell r="E10801" t="str">
            <v>Usage: 30000&lt;Annual kwh&lt;40000</v>
          </cell>
          <cell r="F10801">
            <v>81.881500000000003</v>
          </cell>
          <cell r="G10801">
            <v>1.390703</v>
          </cell>
          <cell r="H10801">
            <v>1.410166</v>
          </cell>
          <cell r="I10801">
            <v>-0.19313259999999999</v>
          </cell>
          <cell r="J10801">
            <v>-7.9028299999999996E-2</v>
          </cell>
          <cell r="K10801">
            <v>0</v>
          </cell>
          <cell r="L10801">
            <v>7.9028299999999996E-2</v>
          </cell>
          <cell r="M10801">
            <v>0.19313259999999999</v>
          </cell>
          <cell r="N10801">
            <v>0.19313259999999999</v>
          </cell>
          <cell r="O10801">
            <v>1501</v>
          </cell>
        </row>
        <row r="10802">
          <cell r="A10802" t="str">
            <v>Residential</v>
          </cell>
          <cell r="B10802">
            <v>1</v>
          </cell>
          <cell r="C10802" t="str">
            <v>R</v>
          </cell>
          <cell r="D10802" t="str">
            <v>PCT</v>
          </cell>
          <cell r="E10802" t="str">
            <v>Usage: 5000&lt;Annual kwh&lt;10000</v>
          </cell>
          <cell r="F10802">
            <v>76.212500000000006</v>
          </cell>
          <cell r="G10802">
            <v>0.74333159999999998</v>
          </cell>
          <cell r="H10802">
            <v>0.70918639999999999</v>
          </cell>
          <cell r="I10802">
            <v>-0.14441100000000001</v>
          </cell>
          <cell r="J10802">
            <v>-5.90918E-2</v>
          </cell>
          <cell r="K10802">
            <v>0</v>
          </cell>
          <cell r="L10802">
            <v>5.90918E-2</v>
          </cell>
          <cell r="M10802">
            <v>0.14441100000000001</v>
          </cell>
          <cell r="N10802">
            <v>0.14441100000000001</v>
          </cell>
          <cell r="O10802">
            <v>1073</v>
          </cell>
        </row>
        <row r="10803">
          <cell r="A10803" t="str">
            <v>Residential</v>
          </cell>
          <cell r="B10803">
            <v>2</v>
          </cell>
          <cell r="C10803" t="str">
            <v>R</v>
          </cell>
          <cell r="D10803" t="str">
            <v>PCT</v>
          </cell>
          <cell r="E10803" t="str">
            <v>Usage: 5000&lt;Annual kwh&lt;10000</v>
          </cell>
          <cell r="F10803">
            <v>75.1875</v>
          </cell>
          <cell r="G10803">
            <v>0.64360320000000004</v>
          </cell>
          <cell r="H10803">
            <v>0.61966719999999997</v>
          </cell>
          <cell r="I10803">
            <v>-0.143238</v>
          </cell>
          <cell r="J10803">
            <v>-5.8611799999999999E-2</v>
          </cell>
          <cell r="K10803">
            <v>0</v>
          </cell>
          <cell r="L10803">
            <v>5.8611799999999999E-2</v>
          </cell>
          <cell r="M10803">
            <v>0.143238</v>
          </cell>
          <cell r="N10803">
            <v>0.143238</v>
          </cell>
          <cell r="O10803">
            <v>1073</v>
          </cell>
        </row>
        <row r="10804">
          <cell r="A10804" t="str">
            <v>Residential</v>
          </cell>
          <cell r="B10804">
            <v>3</v>
          </cell>
          <cell r="C10804" t="str">
            <v>R</v>
          </cell>
          <cell r="D10804" t="str">
            <v>PCT</v>
          </cell>
          <cell r="E10804" t="str">
            <v>Usage: 5000&lt;Annual kwh&lt;10000</v>
          </cell>
          <cell r="F10804">
            <v>73.237499999999997</v>
          </cell>
          <cell r="G10804">
            <v>0.56671890000000003</v>
          </cell>
          <cell r="H10804">
            <v>0.54100159999999997</v>
          </cell>
          <cell r="I10804">
            <v>-0.14252219999999999</v>
          </cell>
          <cell r="J10804">
            <v>-5.83189E-2</v>
          </cell>
          <cell r="K10804">
            <v>0</v>
          </cell>
          <cell r="L10804">
            <v>5.83189E-2</v>
          </cell>
          <cell r="M10804">
            <v>0.14252219999999999</v>
          </cell>
          <cell r="N10804">
            <v>0.14252219999999999</v>
          </cell>
          <cell r="O10804">
            <v>1073</v>
          </cell>
        </row>
        <row r="10805">
          <cell r="A10805" t="str">
            <v>Residential</v>
          </cell>
          <cell r="B10805">
            <v>4</v>
          </cell>
          <cell r="C10805" t="str">
            <v>R</v>
          </cell>
          <cell r="D10805" t="str">
            <v>PCT</v>
          </cell>
          <cell r="E10805" t="str">
            <v>Usage: 5000&lt;Annual kwh&lt;10000</v>
          </cell>
          <cell r="F10805">
            <v>72.262500000000003</v>
          </cell>
          <cell r="G10805">
            <v>0.52408809999999995</v>
          </cell>
          <cell r="H10805">
            <v>0.49994719999999998</v>
          </cell>
          <cell r="I10805">
            <v>-0.1423082</v>
          </cell>
          <cell r="J10805">
            <v>-5.8231400000000003E-2</v>
          </cell>
          <cell r="K10805">
            <v>0</v>
          </cell>
          <cell r="L10805">
            <v>5.8231400000000003E-2</v>
          </cell>
          <cell r="M10805">
            <v>0.1423082</v>
          </cell>
          <cell r="N10805">
            <v>0.1423082</v>
          </cell>
          <cell r="O10805">
            <v>1073</v>
          </cell>
        </row>
        <row r="10806">
          <cell r="A10806" t="str">
            <v>Residential</v>
          </cell>
          <cell r="B10806">
            <v>5</v>
          </cell>
          <cell r="C10806" t="str">
            <v>R</v>
          </cell>
          <cell r="D10806" t="str">
            <v>PCT</v>
          </cell>
          <cell r="E10806" t="str">
            <v>Usage: 5000&lt;Annual kwh&lt;10000</v>
          </cell>
          <cell r="F10806">
            <v>70.237499999999997</v>
          </cell>
          <cell r="G10806">
            <v>0.53506989999999999</v>
          </cell>
          <cell r="H10806">
            <v>0.56292900000000001</v>
          </cell>
          <cell r="I10806">
            <v>-0.1423199</v>
          </cell>
          <cell r="J10806">
            <v>-5.8236200000000002E-2</v>
          </cell>
          <cell r="K10806">
            <v>0</v>
          </cell>
          <cell r="L10806">
            <v>5.8236200000000002E-2</v>
          </cell>
          <cell r="M10806">
            <v>0.1423199</v>
          </cell>
          <cell r="N10806">
            <v>0.1423199</v>
          </cell>
          <cell r="O10806">
            <v>1073</v>
          </cell>
        </row>
        <row r="10807">
          <cell r="A10807" t="str">
            <v>Residential</v>
          </cell>
          <cell r="B10807">
            <v>6</v>
          </cell>
          <cell r="C10807" t="str">
            <v>R</v>
          </cell>
          <cell r="D10807" t="str">
            <v>PCT</v>
          </cell>
          <cell r="E10807" t="str">
            <v>Usage: 5000&lt;Annual kwh&lt;10000</v>
          </cell>
          <cell r="F10807">
            <v>68.974999999999994</v>
          </cell>
          <cell r="G10807">
            <v>0.59022870000000005</v>
          </cell>
          <cell r="H10807">
            <v>0.53576239999999997</v>
          </cell>
          <cell r="I10807">
            <v>-0.14243980000000001</v>
          </cell>
          <cell r="J10807">
            <v>-5.8285200000000002E-2</v>
          </cell>
          <cell r="K10807">
            <v>0</v>
          </cell>
          <cell r="L10807">
            <v>5.8285200000000002E-2</v>
          </cell>
          <cell r="M10807">
            <v>0.14243980000000001</v>
          </cell>
          <cell r="N10807">
            <v>0.14243980000000001</v>
          </cell>
          <cell r="O10807">
            <v>1073</v>
          </cell>
        </row>
        <row r="10808">
          <cell r="A10808" t="str">
            <v>Residential</v>
          </cell>
          <cell r="B10808">
            <v>7</v>
          </cell>
          <cell r="C10808" t="str">
            <v>R</v>
          </cell>
          <cell r="D10808" t="str">
            <v>PCT</v>
          </cell>
          <cell r="E10808" t="str">
            <v>Usage: 5000&lt;Annual kwh&lt;10000</v>
          </cell>
          <cell r="F10808">
            <v>68.237499999999997</v>
          </cell>
          <cell r="G10808">
            <v>0.64656000000000002</v>
          </cell>
          <cell r="H10808">
            <v>0.63677600000000001</v>
          </cell>
          <cell r="I10808">
            <v>-0.14291480000000001</v>
          </cell>
          <cell r="J10808">
            <v>-5.84796E-2</v>
          </cell>
          <cell r="K10808">
            <v>0</v>
          </cell>
          <cell r="L10808">
            <v>5.84796E-2</v>
          </cell>
          <cell r="M10808">
            <v>0.14291480000000001</v>
          </cell>
          <cell r="N10808">
            <v>0.14291480000000001</v>
          </cell>
          <cell r="O10808">
            <v>1073</v>
          </cell>
        </row>
        <row r="10809">
          <cell r="A10809" t="str">
            <v>Residential</v>
          </cell>
          <cell r="B10809">
            <v>8</v>
          </cell>
          <cell r="C10809" t="str">
            <v>R</v>
          </cell>
          <cell r="D10809" t="str">
            <v>PCT</v>
          </cell>
          <cell r="E10809" t="str">
            <v>Usage: 5000&lt;Annual kwh&lt;10000</v>
          </cell>
          <cell r="F10809">
            <v>69.525000000000006</v>
          </cell>
          <cell r="G10809">
            <v>0.6548292</v>
          </cell>
          <cell r="H10809">
            <v>0.62317469999999997</v>
          </cell>
          <cell r="I10809">
            <v>-0.14312230000000001</v>
          </cell>
          <cell r="J10809">
            <v>-5.8564499999999999E-2</v>
          </cell>
          <cell r="K10809">
            <v>0</v>
          </cell>
          <cell r="L10809">
            <v>5.8564499999999999E-2</v>
          </cell>
          <cell r="M10809">
            <v>0.14312230000000001</v>
          </cell>
          <cell r="N10809">
            <v>0.14312230000000001</v>
          </cell>
          <cell r="O10809">
            <v>1073</v>
          </cell>
        </row>
        <row r="10810">
          <cell r="A10810" t="str">
            <v>Residential</v>
          </cell>
          <cell r="B10810">
            <v>9</v>
          </cell>
          <cell r="C10810" t="str">
            <v>R</v>
          </cell>
          <cell r="D10810" t="str">
            <v>PCT</v>
          </cell>
          <cell r="E10810" t="str">
            <v>Usage: 5000&lt;Annual kwh&lt;10000</v>
          </cell>
          <cell r="F10810">
            <v>73.337500000000006</v>
          </cell>
          <cell r="G10810">
            <v>0.59299210000000002</v>
          </cell>
          <cell r="H10810">
            <v>0.64211099999999999</v>
          </cell>
          <cell r="I10810">
            <v>-0.14343500000000001</v>
          </cell>
          <cell r="J10810">
            <v>-5.8692399999999999E-2</v>
          </cell>
          <cell r="K10810">
            <v>0</v>
          </cell>
          <cell r="L10810">
            <v>5.8692399999999999E-2</v>
          </cell>
          <cell r="M10810">
            <v>0.14343500000000001</v>
          </cell>
          <cell r="N10810">
            <v>0.14343500000000001</v>
          </cell>
          <cell r="O10810">
            <v>1073</v>
          </cell>
        </row>
        <row r="10811">
          <cell r="A10811" t="str">
            <v>Residential</v>
          </cell>
          <cell r="B10811">
            <v>10</v>
          </cell>
          <cell r="C10811" t="str">
            <v>R</v>
          </cell>
          <cell r="D10811" t="str">
            <v>PCT</v>
          </cell>
          <cell r="E10811" t="str">
            <v>Usage: 5000&lt;Annual kwh&lt;10000</v>
          </cell>
          <cell r="F10811">
            <v>78.099999999999994</v>
          </cell>
          <cell r="G10811">
            <v>0.60507390000000005</v>
          </cell>
          <cell r="H10811">
            <v>0.6439125</v>
          </cell>
          <cell r="I10811">
            <v>-0.14450760000000001</v>
          </cell>
          <cell r="J10811">
            <v>-5.9131400000000001E-2</v>
          </cell>
          <cell r="K10811">
            <v>0</v>
          </cell>
          <cell r="L10811">
            <v>5.9131400000000001E-2</v>
          </cell>
          <cell r="M10811">
            <v>0.14450760000000001</v>
          </cell>
          <cell r="N10811">
            <v>0.14450760000000001</v>
          </cell>
          <cell r="O10811">
            <v>1073</v>
          </cell>
        </row>
        <row r="10812">
          <cell r="A10812" t="str">
            <v>Residential</v>
          </cell>
          <cell r="B10812">
            <v>11</v>
          </cell>
          <cell r="C10812" t="str">
            <v>R</v>
          </cell>
          <cell r="D10812" t="str">
            <v>PCT</v>
          </cell>
          <cell r="E10812" t="str">
            <v>Usage: 5000&lt;Annual kwh&lt;10000</v>
          </cell>
          <cell r="F10812">
            <v>82.8125</v>
          </cell>
          <cell r="G10812">
            <v>0.60497009999999996</v>
          </cell>
          <cell r="H10812">
            <v>0.80316520000000002</v>
          </cell>
          <cell r="I10812">
            <v>-0.14135349999999999</v>
          </cell>
          <cell r="J10812">
            <v>-5.7840700000000002E-2</v>
          </cell>
          <cell r="K10812">
            <v>0</v>
          </cell>
          <cell r="L10812">
            <v>5.7840700000000002E-2</v>
          </cell>
          <cell r="M10812">
            <v>0.14135349999999999</v>
          </cell>
          <cell r="N10812">
            <v>0.14135349999999999</v>
          </cell>
          <cell r="O10812">
            <v>1073</v>
          </cell>
        </row>
        <row r="10813">
          <cell r="A10813" t="str">
            <v>Residential</v>
          </cell>
          <cell r="B10813">
            <v>12</v>
          </cell>
          <cell r="C10813" t="str">
            <v>R</v>
          </cell>
          <cell r="D10813" t="str">
            <v>PCT</v>
          </cell>
          <cell r="E10813" t="str">
            <v>Usage: 5000&lt;Annual kwh&lt;10000</v>
          </cell>
          <cell r="F10813">
            <v>86.787499999999994</v>
          </cell>
          <cell r="G10813">
            <v>0.72977429999999999</v>
          </cell>
          <cell r="H10813">
            <v>0.81200410000000001</v>
          </cell>
          <cell r="I10813">
            <v>-0.14273179999999999</v>
          </cell>
          <cell r="J10813">
            <v>-5.8404699999999997E-2</v>
          </cell>
          <cell r="K10813">
            <v>0</v>
          </cell>
          <cell r="L10813">
            <v>5.8404699999999997E-2</v>
          </cell>
          <cell r="M10813">
            <v>0.14273179999999999</v>
          </cell>
          <cell r="N10813">
            <v>0.14273179999999999</v>
          </cell>
          <cell r="O10813">
            <v>1073</v>
          </cell>
        </row>
        <row r="10814">
          <cell r="A10814" t="str">
            <v>Residential</v>
          </cell>
          <cell r="B10814">
            <v>13</v>
          </cell>
          <cell r="C10814" t="str">
            <v>R</v>
          </cell>
          <cell r="D10814" t="str">
            <v>PCT</v>
          </cell>
          <cell r="E10814" t="str">
            <v>Usage: 5000&lt;Annual kwh&lt;10000</v>
          </cell>
          <cell r="F10814">
            <v>90.025000000000006</v>
          </cell>
          <cell r="G10814">
            <v>0.87463769999999996</v>
          </cell>
          <cell r="H10814">
            <v>0.87675009999999998</v>
          </cell>
          <cell r="I10814">
            <v>-0.14418339999999999</v>
          </cell>
          <cell r="J10814">
            <v>-5.8998700000000001E-2</v>
          </cell>
          <cell r="K10814">
            <v>0</v>
          </cell>
          <cell r="L10814">
            <v>5.8998700000000001E-2</v>
          </cell>
          <cell r="M10814">
            <v>0.14418339999999999</v>
          </cell>
          <cell r="N10814">
            <v>0.14418339999999999</v>
          </cell>
          <cell r="O10814">
            <v>1073</v>
          </cell>
        </row>
        <row r="10815">
          <cell r="A10815" t="str">
            <v>Residential</v>
          </cell>
          <cell r="B10815">
            <v>14</v>
          </cell>
          <cell r="C10815" t="str">
            <v>R</v>
          </cell>
          <cell r="D10815" t="str">
            <v>PCT</v>
          </cell>
          <cell r="E10815" t="str">
            <v>Usage: 5000&lt;Annual kwh&lt;10000</v>
          </cell>
          <cell r="F10815">
            <v>92.762500000000003</v>
          </cell>
          <cell r="G10815">
            <v>1.1609350000000001</v>
          </cell>
          <cell r="H10815">
            <v>1.0427150000000001</v>
          </cell>
          <cell r="I10815">
            <v>-0.14700050000000001</v>
          </cell>
          <cell r="J10815">
            <v>-6.0151400000000001E-2</v>
          </cell>
          <cell r="K10815">
            <v>0</v>
          </cell>
          <cell r="L10815">
            <v>6.0151400000000001E-2</v>
          </cell>
          <cell r="M10815">
            <v>0.14700050000000001</v>
          </cell>
          <cell r="N10815">
            <v>0.14700050000000001</v>
          </cell>
          <cell r="O10815">
            <v>1073</v>
          </cell>
        </row>
        <row r="10816">
          <cell r="A10816" t="str">
            <v>Residential</v>
          </cell>
          <cell r="B10816">
            <v>15</v>
          </cell>
          <cell r="C10816" t="str">
            <v>R</v>
          </cell>
          <cell r="D10816" t="str">
            <v>PCT</v>
          </cell>
          <cell r="E10816" t="str">
            <v>Usage: 5000&lt;Annual kwh&lt;10000</v>
          </cell>
          <cell r="F10816">
            <v>95</v>
          </cell>
          <cell r="G10816">
            <v>1.468097</v>
          </cell>
          <cell r="H10816">
            <v>1.303779</v>
          </cell>
          <cell r="I10816">
            <v>-0.14949229999999999</v>
          </cell>
          <cell r="J10816">
            <v>-6.1171099999999999E-2</v>
          </cell>
          <cell r="K10816">
            <v>0</v>
          </cell>
          <cell r="L10816">
            <v>6.1171099999999999E-2</v>
          </cell>
          <cell r="M10816">
            <v>0.14949229999999999</v>
          </cell>
          <cell r="N10816">
            <v>0.14949229999999999</v>
          </cell>
          <cell r="O10816">
            <v>1073</v>
          </cell>
        </row>
        <row r="10817">
          <cell r="A10817" t="str">
            <v>Residential</v>
          </cell>
          <cell r="B10817">
            <v>16</v>
          </cell>
          <cell r="C10817" t="str">
            <v>R</v>
          </cell>
          <cell r="D10817" t="str">
            <v>PCT</v>
          </cell>
          <cell r="E10817" t="str">
            <v>Usage: 5000&lt;Annual kwh&lt;10000</v>
          </cell>
          <cell r="F10817">
            <v>96.712500000000006</v>
          </cell>
          <cell r="G10817">
            <v>1.8324940000000001</v>
          </cell>
          <cell r="H10817">
            <v>1.483886</v>
          </cell>
          <cell r="I10817">
            <v>-0.150065</v>
          </cell>
          <cell r="J10817">
            <v>-6.1405399999999999E-2</v>
          </cell>
          <cell r="K10817">
            <v>0</v>
          </cell>
          <cell r="L10817">
            <v>6.1405399999999999E-2</v>
          </cell>
          <cell r="M10817">
            <v>0.150065</v>
          </cell>
          <cell r="N10817">
            <v>0.150065</v>
          </cell>
          <cell r="O10817">
            <v>1073</v>
          </cell>
        </row>
        <row r="10818">
          <cell r="A10818" t="str">
            <v>Residential</v>
          </cell>
          <cell r="B10818">
            <v>17</v>
          </cell>
          <cell r="C10818" t="str">
            <v>R</v>
          </cell>
          <cell r="D10818" t="str">
            <v>PCT</v>
          </cell>
          <cell r="E10818" t="str">
            <v>Usage: 5000&lt;Annual kwh&lt;10000</v>
          </cell>
          <cell r="F10818">
            <v>97.424999999999997</v>
          </cell>
          <cell r="G10818">
            <v>2.13293</v>
          </cell>
          <cell r="H10818">
            <v>1.6569130000000001</v>
          </cell>
          <cell r="I10818">
            <v>-0.1555279</v>
          </cell>
          <cell r="J10818">
            <v>-6.3640799999999997E-2</v>
          </cell>
          <cell r="K10818">
            <v>0</v>
          </cell>
          <cell r="L10818">
            <v>6.3640799999999997E-2</v>
          </cell>
          <cell r="M10818">
            <v>0.1555279</v>
          </cell>
          <cell r="N10818">
            <v>0.1555279</v>
          </cell>
          <cell r="O10818">
            <v>1073</v>
          </cell>
        </row>
        <row r="10819">
          <cell r="A10819" t="str">
            <v>Residential</v>
          </cell>
          <cell r="B10819">
            <v>18</v>
          </cell>
          <cell r="C10819" t="str">
            <v>R</v>
          </cell>
          <cell r="D10819" t="str">
            <v>PCT</v>
          </cell>
          <cell r="E10819" t="str">
            <v>Usage: 5000&lt;Annual kwh&lt;10000</v>
          </cell>
          <cell r="F10819">
            <v>97.6875</v>
          </cell>
          <cell r="G10819">
            <v>2.3427899999999999</v>
          </cell>
          <cell r="H10819">
            <v>1.9304680000000001</v>
          </cell>
          <cell r="I10819">
            <v>-0.15821170000000001</v>
          </cell>
          <cell r="J10819">
            <v>-6.4738900000000002E-2</v>
          </cell>
          <cell r="K10819">
            <v>0</v>
          </cell>
          <cell r="L10819">
            <v>6.4738900000000002E-2</v>
          </cell>
          <cell r="M10819">
            <v>0.15821170000000001</v>
          </cell>
          <cell r="N10819">
            <v>0.15821170000000001</v>
          </cell>
          <cell r="O10819">
            <v>1073</v>
          </cell>
        </row>
        <row r="10820">
          <cell r="A10820" t="str">
            <v>Residential</v>
          </cell>
          <cell r="B10820">
            <v>19</v>
          </cell>
          <cell r="C10820" t="str">
            <v>R</v>
          </cell>
          <cell r="D10820" t="str">
            <v>PCT</v>
          </cell>
          <cell r="E10820" t="str">
            <v>Usage: 5000&lt;Annual kwh&lt;10000</v>
          </cell>
          <cell r="F10820">
            <v>95.45</v>
          </cell>
          <cell r="G10820">
            <v>2.3271540000000002</v>
          </cell>
          <cell r="H10820">
            <v>2.0456940000000001</v>
          </cell>
          <cell r="I10820">
            <v>-0.1559403</v>
          </cell>
          <cell r="J10820">
            <v>-6.3809500000000005E-2</v>
          </cell>
          <cell r="K10820">
            <v>0</v>
          </cell>
          <cell r="L10820">
            <v>6.3809500000000005E-2</v>
          </cell>
          <cell r="M10820">
            <v>0.1559403</v>
          </cell>
          <cell r="N10820">
            <v>0.1559403</v>
          </cell>
          <cell r="O10820">
            <v>1073</v>
          </cell>
        </row>
        <row r="10821">
          <cell r="A10821" t="str">
            <v>Residential</v>
          </cell>
          <cell r="B10821">
            <v>20</v>
          </cell>
          <cell r="C10821" t="str">
            <v>R</v>
          </cell>
          <cell r="D10821" t="str">
            <v>PCT</v>
          </cell>
          <cell r="E10821" t="str">
            <v>Usage: 5000&lt;Annual kwh&lt;10000</v>
          </cell>
          <cell r="F10821">
            <v>92.924999999999997</v>
          </cell>
          <cell r="G10821">
            <v>2.1581269999999999</v>
          </cell>
          <cell r="H10821">
            <v>2.5722320000000001</v>
          </cell>
          <cell r="I10821">
            <v>-0.16016150000000001</v>
          </cell>
          <cell r="J10821">
            <v>-6.5536800000000006E-2</v>
          </cell>
          <cell r="K10821">
            <v>0</v>
          </cell>
          <cell r="L10821">
            <v>6.5536800000000006E-2</v>
          </cell>
          <cell r="M10821">
            <v>0.16016150000000001</v>
          </cell>
          <cell r="N10821">
            <v>0.16016150000000001</v>
          </cell>
          <cell r="O10821">
            <v>1073</v>
          </cell>
        </row>
        <row r="10822">
          <cell r="A10822" t="str">
            <v>Residential</v>
          </cell>
          <cell r="B10822">
            <v>21</v>
          </cell>
          <cell r="C10822" t="str">
            <v>R</v>
          </cell>
          <cell r="D10822" t="str">
            <v>PCT</v>
          </cell>
          <cell r="E10822" t="str">
            <v>Usage: 5000&lt;Annual kwh&lt;10000</v>
          </cell>
          <cell r="F10822">
            <v>89.45</v>
          </cell>
          <cell r="G10822">
            <v>1.784503</v>
          </cell>
          <cell r="H10822">
            <v>2.216872</v>
          </cell>
          <cell r="I10822">
            <v>-0.15428239999999999</v>
          </cell>
          <cell r="J10822">
            <v>-6.3131099999999996E-2</v>
          </cell>
          <cell r="K10822">
            <v>0</v>
          </cell>
          <cell r="L10822">
            <v>6.3131099999999996E-2</v>
          </cell>
          <cell r="M10822">
            <v>0.15428239999999999</v>
          </cell>
          <cell r="N10822">
            <v>0.15428239999999999</v>
          </cell>
          <cell r="O10822">
            <v>1073</v>
          </cell>
        </row>
        <row r="10823">
          <cell r="A10823" t="str">
            <v>Residential</v>
          </cell>
          <cell r="B10823">
            <v>22</v>
          </cell>
          <cell r="C10823" t="str">
            <v>R</v>
          </cell>
          <cell r="D10823" t="str">
            <v>PCT</v>
          </cell>
          <cell r="E10823" t="str">
            <v>Usage: 5000&lt;Annual kwh&lt;10000</v>
          </cell>
          <cell r="F10823">
            <v>86.45</v>
          </cell>
          <cell r="G10823">
            <v>1.4629559999999999</v>
          </cell>
          <cell r="H10823">
            <v>1.8442229999999999</v>
          </cell>
          <cell r="I10823">
            <v>-0.1522184</v>
          </cell>
          <cell r="J10823">
            <v>-6.2286500000000002E-2</v>
          </cell>
          <cell r="K10823">
            <v>0</v>
          </cell>
          <cell r="L10823">
            <v>6.2286500000000002E-2</v>
          </cell>
          <cell r="M10823">
            <v>0.1522184</v>
          </cell>
          <cell r="N10823">
            <v>0.1522184</v>
          </cell>
          <cell r="O10823">
            <v>1073</v>
          </cell>
        </row>
        <row r="10824">
          <cell r="A10824" t="str">
            <v>Residential</v>
          </cell>
          <cell r="B10824">
            <v>23</v>
          </cell>
          <cell r="C10824" t="str">
            <v>R</v>
          </cell>
          <cell r="D10824" t="str">
            <v>PCT</v>
          </cell>
          <cell r="E10824" t="str">
            <v>Usage: 5000&lt;Annual kwh&lt;10000</v>
          </cell>
          <cell r="F10824">
            <v>83.45</v>
          </cell>
          <cell r="G10824">
            <v>1.182429</v>
          </cell>
          <cell r="H10824">
            <v>1.3747229999999999</v>
          </cell>
          <cell r="I10824">
            <v>-0.1487347</v>
          </cell>
          <cell r="J10824">
            <v>-6.0860999999999998E-2</v>
          </cell>
          <cell r="K10824">
            <v>0</v>
          </cell>
          <cell r="L10824">
            <v>6.0860999999999998E-2</v>
          </cell>
          <cell r="M10824">
            <v>0.1487347</v>
          </cell>
          <cell r="N10824">
            <v>0.1487347</v>
          </cell>
          <cell r="O10824">
            <v>1073</v>
          </cell>
        </row>
        <row r="10825">
          <cell r="A10825" t="str">
            <v>Residential</v>
          </cell>
          <cell r="B10825">
            <v>24</v>
          </cell>
          <cell r="C10825" t="str">
            <v>R</v>
          </cell>
          <cell r="D10825" t="str">
            <v>PCT</v>
          </cell>
          <cell r="E10825" t="str">
            <v>Usage: 5000&lt;Annual kwh&lt;10000</v>
          </cell>
          <cell r="F10825">
            <v>80.95</v>
          </cell>
          <cell r="G10825">
            <v>0.95836909999999997</v>
          </cell>
          <cell r="H10825">
            <v>1.0457289999999999</v>
          </cell>
          <cell r="I10825">
            <v>-0.14625750000000001</v>
          </cell>
          <cell r="J10825">
            <v>-5.9847400000000002E-2</v>
          </cell>
          <cell r="K10825">
            <v>0</v>
          </cell>
          <cell r="L10825">
            <v>5.9847400000000002E-2</v>
          </cell>
          <cell r="M10825">
            <v>0.14625750000000001</v>
          </cell>
          <cell r="N10825">
            <v>0.14625750000000001</v>
          </cell>
          <cell r="O10825">
            <v>1073</v>
          </cell>
        </row>
        <row r="10826">
          <cell r="A10826" t="str">
            <v>Residential</v>
          </cell>
          <cell r="B10826">
            <v>1</v>
          </cell>
          <cell r="C10826" t="str">
            <v>R</v>
          </cell>
          <cell r="D10826" t="str">
            <v>PCT</v>
          </cell>
          <cell r="E10826" t="str">
            <v>Usage: Annual kwh&lt;5000</v>
          </cell>
          <cell r="F10826">
            <v>76.25</v>
          </cell>
          <cell r="G10826">
            <v>0.2035092</v>
          </cell>
          <cell r="H10826">
            <v>0.4199</v>
          </cell>
          <cell r="I10826">
            <v>-0.63433079999999997</v>
          </cell>
          <cell r="J10826">
            <v>-0.25956299999999999</v>
          </cell>
          <cell r="K10826">
            <v>0</v>
          </cell>
          <cell r="L10826">
            <v>0.25956299999999999</v>
          </cell>
          <cell r="M10826">
            <v>0.63433079999999997</v>
          </cell>
          <cell r="N10826">
            <v>0.63433079999999997</v>
          </cell>
          <cell r="O10826">
            <v>228</v>
          </cell>
        </row>
        <row r="10827">
          <cell r="A10827" t="str">
            <v>Residential</v>
          </cell>
          <cell r="B10827">
            <v>2</v>
          </cell>
          <cell r="C10827" t="str">
            <v>R</v>
          </cell>
          <cell r="D10827" t="str">
            <v>PCT</v>
          </cell>
          <cell r="E10827" t="str">
            <v>Usage: Annual kwh&lt;5000</v>
          </cell>
          <cell r="F10827">
            <v>75.25</v>
          </cell>
          <cell r="G10827">
            <v>0.2110812</v>
          </cell>
          <cell r="H10827">
            <v>0.27355000000000002</v>
          </cell>
          <cell r="I10827">
            <v>-0.63119340000000002</v>
          </cell>
          <cell r="J10827">
            <v>-0.25827919999999999</v>
          </cell>
          <cell r="K10827">
            <v>0</v>
          </cell>
          <cell r="L10827">
            <v>0.25827919999999999</v>
          </cell>
          <cell r="M10827">
            <v>0.63119340000000002</v>
          </cell>
          <cell r="N10827">
            <v>0.63119340000000002</v>
          </cell>
          <cell r="O10827">
            <v>228</v>
          </cell>
        </row>
        <row r="10828">
          <cell r="A10828" t="str">
            <v>Residential</v>
          </cell>
          <cell r="B10828">
            <v>3</v>
          </cell>
          <cell r="C10828" t="str">
            <v>R</v>
          </cell>
          <cell r="D10828" t="str">
            <v>PCT</v>
          </cell>
          <cell r="E10828" t="str">
            <v>Usage: Annual kwh&lt;5000</v>
          </cell>
          <cell r="F10828">
            <v>73.25</v>
          </cell>
          <cell r="G10828">
            <v>0.22411510000000001</v>
          </cell>
          <cell r="H10828">
            <v>0.23175000000000001</v>
          </cell>
          <cell r="I10828">
            <v>-0.62992749999999997</v>
          </cell>
          <cell r="J10828">
            <v>-0.25776120000000002</v>
          </cell>
          <cell r="K10828">
            <v>0</v>
          </cell>
          <cell r="L10828">
            <v>0.25776120000000002</v>
          </cell>
          <cell r="M10828">
            <v>0.62992749999999997</v>
          </cell>
          <cell r="N10828">
            <v>0.62992749999999997</v>
          </cell>
          <cell r="O10828">
            <v>228</v>
          </cell>
        </row>
        <row r="10829">
          <cell r="A10829" t="str">
            <v>Residential</v>
          </cell>
          <cell r="B10829">
            <v>4</v>
          </cell>
          <cell r="C10829" t="str">
            <v>R</v>
          </cell>
          <cell r="D10829" t="str">
            <v>PCT</v>
          </cell>
          <cell r="E10829" t="str">
            <v>Usage: Annual kwh&lt;5000</v>
          </cell>
          <cell r="F10829">
            <v>72.25</v>
          </cell>
          <cell r="G10829">
            <v>0.19645290000000001</v>
          </cell>
          <cell r="H10829">
            <v>0.23025000000000001</v>
          </cell>
          <cell r="I10829">
            <v>-0.62631079999999995</v>
          </cell>
          <cell r="J10829">
            <v>-0.25628129999999999</v>
          </cell>
          <cell r="K10829">
            <v>0</v>
          </cell>
          <cell r="L10829">
            <v>0.25628129999999999</v>
          </cell>
          <cell r="M10829">
            <v>0.62631079999999995</v>
          </cell>
          <cell r="N10829">
            <v>0.62631079999999995</v>
          </cell>
          <cell r="O10829">
            <v>228</v>
          </cell>
        </row>
        <row r="10830">
          <cell r="A10830" t="str">
            <v>Residential</v>
          </cell>
          <cell r="B10830">
            <v>5</v>
          </cell>
          <cell r="C10830" t="str">
            <v>R</v>
          </cell>
          <cell r="D10830" t="str">
            <v>PCT</v>
          </cell>
          <cell r="E10830" t="str">
            <v>Usage: Annual kwh&lt;5000</v>
          </cell>
          <cell r="F10830">
            <v>70.25</v>
          </cell>
          <cell r="G10830">
            <v>0.2039473</v>
          </cell>
          <cell r="H10830">
            <v>0.23050000000000001</v>
          </cell>
          <cell r="I10830">
            <v>-0.62520240000000005</v>
          </cell>
          <cell r="J10830">
            <v>-0.25582779999999999</v>
          </cell>
          <cell r="K10830">
            <v>0</v>
          </cell>
          <cell r="L10830">
            <v>0.25582779999999999</v>
          </cell>
          <cell r="M10830">
            <v>0.62520240000000005</v>
          </cell>
          <cell r="N10830">
            <v>0.62520240000000005</v>
          </cell>
          <cell r="O10830">
            <v>228</v>
          </cell>
        </row>
        <row r="10831">
          <cell r="A10831" t="str">
            <v>Residential</v>
          </cell>
          <cell r="B10831">
            <v>6</v>
          </cell>
          <cell r="C10831" t="str">
            <v>R</v>
          </cell>
          <cell r="D10831" t="str">
            <v>PCT</v>
          </cell>
          <cell r="E10831" t="str">
            <v>Usage: Annual kwh&lt;5000</v>
          </cell>
          <cell r="F10831">
            <v>69</v>
          </cell>
          <cell r="G10831">
            <v>0.16607350000000001</v>
          </cell>
          <cell r="H10831">
            <v>0.23794999999999999</v>
          </cell>
          <cell r="I10831">
            <v>-0.62386629999999998</v>
          </cell>
          <cell r="J10831">
            <v>-0.25528109999999998</v>
          </cell>
          <cell r="K10831">
            <v>0</v>
          </cell>
          <cell r="L10831">
            <v>0.25528109999999998</v>
          </cell>
          <cell r="M10831">
            <v>0.62386629999999998</v>
          </cell>
          <cell r="N10831">
            <v>0.62386629999999998</v>
          </cell>
          <cell r="O10831">
            <v>228</v>
          </cell>
        </row>
        <row r="10832">
          <cell r="A10832" t="str">
            <v>Residential</v>
          </cell>
          <cell r="B10832">
            <v>7</v>
          </cell>
          <cell r="C10832" t="str">
            <v>R</v>
          </cell>
          <cell r="D10832" t="str">
            <v>PCT</v>
          </cell>
          <cell r="E10832" t="str">
            <v>Usage: Annual kwh&lt;5000</v>
          </cell>
          <cell r="F10832">
            <v>68.25</v>
          </cell>
          <cell r="G10832">
            <v>0.1870983</v>
          </cell>
          <cell r="H10832">
            <v>0.20265</v>
          </cell>
          <cell r="I10832">
            <v>-0.62565590000000004</v>
          </cell>
          <cell r="J10832">
            <v>-0.2560133</v>
          </cell>
          <cell r="K10832">
            <v>0</v>
          </cell>
          <cell r="L10832">
            <v>0.2560133</v>
          </cell>
          <cell r="M10832">
            <v>0.62565590000000004</v>
          </cell>
          <cell r="N10832">
            <v>0.62565590000000004</v>
          </cell>
          <cell r="O10832">
            <v>228</v>
          </cell>
        </row>
        <row r="10833">
          <cell r="A10833" t="str">
            <v>Residential</v>
          </cell>
          <cell r="B10833">
            <v>8</v>
          </cell>
          <cell r="C10833" t="str">
            <v>R</v>
          </cell>
          <cell r="D10833" t="str">
            <v>PCT</v>
          </cell>
          <cell r="E10833" t="str">
            <v>Usage: Annual kwh&lt;5000</v>
          </cell>
          <cell r="F10833">
            <v>69.5</v>
          </cell>
          <cell r="G10833">
            <v>0.35909819999999998</v>
          </cell>
          <cell r="H10833">
            <v>0.2167</v>
          </cell>
          <cell r="I10833">
            <v>-0.64388380000000001</v>
          </cell>
          <cell r="J10833">
            <v>-0.26347209999999999</v>
          </cell>
          <cell r="K10833">
            <v>0</v>
          </cell>
          <cell r="L10833">
            <v>0.26347209999999999</v>
          </cell>
          <cell r="M10833">
            <v>0.64388380000000001</v>
          </cell>
          <cell r="N10833">
            <v>0.64388380000000001</v>
          </cell>
          <cell r="O10833">
            <v>228</v>
          </cell>
        </row>
        <row r="10834">
          <cell r="A10834" t="str">
            <v>Residential</v>
          </cell>
          <cell r="B10834">
            <v>9</v>
          </cell>
          <cell r="C10834" t="str">
            <v>R</v>
          </cell>
          <cell r="D10834" t="str">
            <v>PCT</v>
          </cell>
          <cell r="E10834" t="str">
            <v>Usage: Annual kwh&lt;5000</v>
          </cell>
          <cell r="F10834">
            <v>73.25</v>
          </cell>
          <cell r="G10834">
            <v>0.36875269999999999</v>
          </cell>
          <cell r="H10834">
            <v>0.57855000000000001</v>
          </cell>
          <cell r="I10834">
            <v>-0.63904190000000005</v>
          </cell>
          <cell r="J10834">
            <v>-0.26149080000000002</v>
          </cell>
          <cell r="K10834">
            <v>0</v>
          </cell>
          <cell r="L10834">
            <v>0.26149080000000002</v>
          </cell>
          <cell r="M10834">
            <v>0.63904190000000005</v>
          </cell>
          <cell r="N10834">
            <v>0.63904190000000005</v>
          </cell>
          <cell r="O10834">
            <v>228</v>
          </cell>
        </row>
        <row r="10835">
          <cell r="A10835" t="str">
            <v>Residential</v>
          </cell>
          <cell r="B10835">
            <v>10</v>
          </cell>
          <cell r="C10835" t="str">
            <v>R</v>
          </cell>
          <cell r="D10835" t="str">
            <v>PCT</v>
          </cell>
          <cell r="E10835" t="str">
            <v>Usage: Annual kwh&lt;5000</v>
          </cell>
          <cell r="F10835">
            <v>78</v>
          </cell>
          <cell r="G10835">
            <v>0.38885930000000002</v>
          </cell>
          <cell r="H10835">
            <v>0.21304989999999999</v>
          </cell>
          <cell r="I10835">
            <v>-0.63737849999999996</v>
          </cell>
          <cell r="J10835">
            <v>-0.26081009999999999</v>
          </cell>
          <cell r="K10835">
            <v>0</v>
          </cell>
          <cell r="L10835">
            <v>0.26081009999999999</v>
          </cell>
          <cell r="M10835">
            <v>0.63737849999999996</v>
          </cell>
          <cell r="N10835">
            <v>0.63737849999999996</v>
          </cell>
          <cell r="O10835">
            <v>228</v>
          </cell>
        </row>
        <row r="10836">
          <cell r="A10836" t="str">
            <v>Residential</v>
          </cell>
          <cell r="B10836">
            <v>11</v>
          </cell>
          <cell r="C10836" t="str">
            <v>R</v>
          </cell>
          <cell r="D10836" t="str">
            <v>PCT</v>
          </cell>
          <cell r="E10836" t="str">
            <v>Usage: Annual kwh&lt;5000</v>
          </cell>
          <cell r="F10836">
            <v>82.75</v>
          </cell>
          <cell r="G10836">
            <v>0.40377639999999998</v>
          </cell>
          <cell r="H10836">
            <v>0.22464999999999999</v>
          </cell>
          <cell r="I10836">
            <v>-0.63936230000000005</v>
          </cell>
          <cell r="J10836">
            <v>-0.26162190000000002</v>
          </cell>
          <cell r="K10836">
            <v>0</v>
          </cell>
          <cell r="L10836">
            <v>0.26162190000000002</v>
          </cell>
          <cell r="M10836">
            <v>0.63936230000000005</v>
          </cell>
          <cell r="N10836">
            <v>0.63936230000000005</v>
          </cell>
          <cell r="O10836">
            <v>228</v>
          </cell>
        </row>
        <row r="10837">
          <cell r="A10837" t="str">
            <v>Residential</v>
          </cell>
          <cell r="B10837">
            <v>12</v>
          </cell>
          <cell r="C10837" t="str">
            <v>R</v>
          </cell>
          <cell r="D10837" t="str">
            <v>PCT</v>
          </cell>
          <cell r="E10837" t="str">
            <v>Usage: Annual kwh&lt;5000</v>
          </cell>
          <cell r="F10837">
            <v>86.75</v>
          </cell>
          <cell r="G10837">
            <v>0.41986289999999998</v>
          </cell>
          <cell r="H10837">
            <v>0.35925000000000001</v>
          </cell>
          <cell r="I10837">
            <v>-0.63304680000000002</v>
          </cell>
          <cell r="J10837">
            <v>-0.25903759999999998</v>
          </cell>
          <cell r="K10837">
            <v>0</v>
          </cell>
          <cell r="L10837">
            <v>0.25903759999999998</v>
          </cell>
          <cell r="M10837">
            <v>0.63304680000000002</v>
          </cell>
          <cell r="N10837">
            <v>0.63304680000000002</v>
          </cell>
          <cell r="O10837">
            <v>228</v>
          </cell>
        </row>
        <row r="10838">
          <cell r="A10838" t="str">
            <v>Residential</v>
          </cell>
          <cell r="B10838">
            <v>13</v>
          </cell>
          <cell r="C10838" t="str">
            <v>R</v>
          </cell>
          <cell r="D10838" t="str">
            <v>PCT</v>
          </cell>
          <cell r="E10838" t="str">
            <v>Usage: Annual kwh&lt;5000</v>
          </cell>
          <cell r="F10838">
            <v>90</v>
          </cell>
          <cell r="G10838">
            <v>0.53294070000000004</v>
          </cell>
          <cell r="H10838">
            <v>0.59860000000000002</v>
          </cell>
          <cell r="I10838">
            <v>-0.63645050000000003</v>
          </cell>
          <cell r="J10838">
            <v>-0.26043040000000001</v>
          </cell>
          <cell r="K10838">
            <v>0</v>
          </cell>
          <cell r="L10838">
            <v>0.26043040000000001</v>
          </cell>
          <cell r="M10838">
            <v>0.63645050000000003</v>
          </cell>
          <cell r="N10838">
            <v>0.63645050000000003</v>
          </cell>
          <cell r="O10838">
            <v>228</v>
          </cell>
        </row>
        <row r="10839">
          <cell r="A10839" t="str">
            <v>Residential</v>
          </cell>
          <cell r="B10839">
            <v>14</v>
          </cell>
          <cell r="C10839" t="str">
            <v>R</v>
          </cell>
          <cell r="D10839" t="str">
            <v>PCT</v>
          </cell>
          <cell r="E10839" t="str">
            <v>Usage: Annual kwh&lt;5000</v>
          </cell>
          <cell r="F10839">
            <v>92.75</v>
          </cell>
          <cell r="G10839">
            <v>0.54424680000000003</v>
          </cell>
          <cell r="H10839">
            <v>0.48870000000000002</v>
          </cell>
          <cell r="I10839">
            <v>-0.63823719999999995</v>
          </cell>
          <cell r="J10839">
            <v>-0.26116149999999999</v>
          </cell>
          <cell r="K10839">
            <v>0</v>
          </cell>
          <cell r="L10839">
            <v>0.26116149999999999</v>
          </cell>
          <cell r="M10839">
            <v>0.63823719999999995</v>
          </cell>
          <cell r="N10839">
            <v>0.63823719999999995</v>
          </cell>
          <cell r="O10839">
            <v>228</v>
          </cell>
        </row>
        <row r="10840">
          <cell r="A10840" t="str">
            <v>Residential</v>
          </cell>
          <cell r="B10840">
            <v>15</v>
          </cell>
          <cell r="C10840" t="str">
            <v>R</v>
          </cell>
          <cell r="D10840" t="str">
            <v>PCT</v>
          </cell>
          <cell r="E10840" t="str">
            <v>Usage: Annual kwh&lt;5000</v>
          </cell>
          <cell r="F10840">
            <v>95</v>
          </cell>
          <cell r="G10840">
            <v>0.71002290000000001</v>
          </cell>
          <cell r="H10840">
            <v>0.93964979999999998</v>
          </cell>
          <cell r="I10840">
            <v>-0.65427570000000002</v>
          </cell>
          <cell r="J10840">
            <v>-0.26772430000000003</v>
          </cell>
          <cell r="K10840">
            <v>0</v>
          </cell>
          <cell r="L10840">
            <v>0.26772430000000003</v>
          </cell>
          <cell r="M10840">
            <v>0.65427570000000002</v>
          </cell>
          <cell r="N10840">
            <v>0.65427570000000002</v>
          </cell>
          <cell r="O10840">
            <v>228</v>
          </cell>
        </row>
        <row r="10841">
          <cell r="A10841" t="str">
            <v>Residential</v>
          </cell>
          <cell r="B10841">
            <v>16</v>
          </cell>
          <cell r="C10841" t="str">
            <v>R</v>
          </cell>
          <cell r="D10841" t="str">
            <v>PCT</v>
          </cell>
          <cell r="E10841" t="str">
            <v>Usage: Annual kwh&lt;5000</v>
          </cell>
          <cell r="F10841">
            <v>96.75</v>
          </cell>
          <cell r="G10841">
            <v>0.77158490000000002</v>
          </cell>
          <cell r="H10841">
            <v>0.87109990000000004</v>
          </cell>
          <cell r="I10841">
            <v>-0.65084790000000003</v>
          </cell>
          <cell r="J10841">
            <v>-0.26632169999999999</v>
          </cell>
          <cell r="K10841">
            <v>0</v>
          </cell>
          <cell r="L10841">
            <v>0.26632169999999999</v>
          </cell>
          <cell r="M10841">
            <v>0.65084790000000003</v>
          </cell>
          <cell r="N10841">
            <v>0.65084790000000003</v>
          </cell>
          <cell r="O10841">
            <v>228</v>
          </cell>
        </row>
        <row r="10842">
          <cell r="A10842" t="str">
            <v>Residential</v>
          </cell>
          <cell r="B10842">
            <v>17</v>
          </cell>
          <cell r="C10842" t="str">
            <v>R</v>
          </cell>
          <cell r="D10842" t="str">
            <v>PCT</v>
          </cell>
          <cell r="E10842" t="str">
            <v>Usage: Annual kwh&lt;5000</v>
          </cell>
          <cell r="F10842">
            <v>97.5</v>
          </cell>
          <cell r="G10842">
            <v>0.97092590000000001</v>
          </cell>
          <cell r="H10842">
            <v>0.72844980000000004</v>
          </cell>
          <cell r="I10842">
            <v>-0.656887</v>
          </cell>
          <cell r="J10842">
            <v>-0.2687928</v>
          </cell>
          <cell r="K10842">
            <v>0</v>
          </cell>
          <cell r="L10842">
            <v>0.2687928</v>
          </cell>
          <cell r="M10842">
            <v>0.656887</v>
          </cell>
          <cell r="N10842">
            <v>0.656887</v>
          </cell>
          <cell r="O10842">
            <v>228</v>
          </cell>
        </row>
        <row r="10843">
          <cell r="A10843" t="str">
            <v>Residential</v>
          </cell>
          <cell r="B10843">
            <v>18</v>
          </cell>
          <cell r="C10843" t="str">
            <v>R</v>
          </cell>
          <cell r="D10843" t="str">
            <v>PCT</v>
          </cell>
          <cell r="E10843" t="str">
            <v>Usage: Annual kwh&lt;5000</v>
          </cell>
          <cell r="F10843">
            <v>97.75</v>
          </cell>
          <cell r="G10843">
            <v>1.0568839999999999</v>
          </cell>
          <cell r="H10843">
            <v>0.92949990000000005</v>
          </cell>
          <cell r="I10843">
            <v>-0.67277609999999999</v>
          </cell>
          <cell r="J10843">
            <v>-0.2752945</v>
          </cell>
          <cell r="K10843">
            <v>0</v>
          </cell>
          <cell r="L10843">
            <v>0.2752945</v>
          </cell>
          <cell r="M10843">
            <v>0.67277609999999999</v>
          </cell>
          <cell r="N10843">
            <v>0.67277609999999999</v>
          </cell>
          <cell r="O10843">
            <v>228</v>
          </cell>
        </row>
        <row r="10844">
          <cell r="A10844" t="str">
            <v>Residential</v>
          </cell>
          <cell r="B10844">
            <v>19</v>
          </cell>
          <cell r="C10844" t="str">
            <v>R</v>
          </cell>
          <cell r="D10844" t="str">
            <v>PCT</v>
          </cell>
          <cell r="E10844" t="str">
            <v>Usage: Annual kwh&lt;5000</v>
          </cell>
          <cell r="F10844">
            <v>95.5</v>
          </cell>
          <cell r="G10844">
            <v>1.182507</v>
          </cell>
          <cell r="H10844">
            <v>0.8684499</v>
          </cell>
          <cell r="I10844">
            <v>-0.68491740000000001</v>
          </cell>
          <cell r="J10844">
            <v>-0.28026259999999997</v>
          </cell>
          <cell r="K10844">
            <v>0</v>
          </cell>
          <cell r="L10844">
            <v>0.28026259999999997</v>
          </cell>
          <cell r="M10844">
            <v>0.68491740000000001</v>
          </cell>
          <cell r="N10844">
            <v>0.68491740000000001</v>
          </cell>
          <cell r="O10844">
            <v>228</v>
          </cell>
        </row>
        <row r="10845">
          <cell r="A10845" t="str">
            <v>Residential</v>
          </cell>
          <cell r="B10845">
            <v>20</v>
          </cell>
          <cell r="C10845" t="str">
            <v>R</v>
          </cell>
          <cell r="D10845" t="str">
            <v>PCT</v>
          </cell>
          <cell r="E10845" t="str">
            <v>Usage: Annual kwh&lt;5000</v>
          </cell>
          <cell r="F10845">
            <v>93</v>
          </cell>
          <cell r="G10845">
            <v>1.0024329999999999</v>
          </cell>
          <cell r="H10845">
            <v>1.5649999999999999</v>
          </cell>
          <cell r="I10845">
            <v>-0.6720777</v>
          </cell>
          <cell r="J10845">
            <v>-0.27500869999999999</v>
          </cell>
          <cell r="K10845">
            <v>0</v>
          </cell>
          <cell r="L10845">
            <v>0.27500869999999999</v>
          </cell>
          <cell r="M10845">
            <v>0.6720777</v>
          </cell>
          <cell r="N10845">
            <v>0.6720777</v>
          </cell>
          <cell r="O10845">
            <v>228</v>
          </cell>
        </row>
        <row r="10846">
          <cell r="A10846" t="str">
            <v>Residential</v>
          </cell>
          <cell r="B10846">
            <v>21</v>
          </cell>
          <cell r="C10846" t="str">
            <v>R</v>
          </cell>
          <cell r="D10846" t="str">
            <v>PCT</v>
          </cell>
          <cell r="E10846" t="str">
            <v>Usage: Annual kwh&lt;5000</v>
          </cell>
          <cell r="F10846">
            <v>89.5</v>
          </cell>
          <cell r="G10846">
            <v>1.051879</v>
          </cell>
          <cell r="H10846">
            <v>1.0145999999999999</v>
          </cell>
          <cell r="I10846">
            <v>-0.67285850000000003</v>
          </cell>
          <cell r="J10846">
            <v>-0.27532820000000002</v>
          </cell>
          <cell r="K10846">
            <v>0</v>
          </cell>
          <cell r="L10846">
            <v>0.27532820000000002</v>
          </cell>
          <cell r="M10846">
            <v>0.67285850000000003</v>
          </cell>
          <cell r="N10846">
            <v>0.67285850000000003</v>
          </cell>
          <cell r="O10846">
            <v>228</v>
          </cell>
        </row>
        <row r="10847">
          <cell r="A10847" t="str">
            <v>Residential</v>
          </cell>
          <cell r="B10847">
            <v>22</v>
          </cell>
          <cell r="C10847" t="str">
            <v>R</v>
          </cell>
          <cell r="D10847" t="str">
            <v>PCT</v>
          </cell>
          <cell r="E10847" t="str">
            <v>Usage: Annual kwh&lt;5000</v>
          </cell>
          <cell r="F10847">
            <v>86.5</v>
          </cell>
          <cell r="G10847">
            <v>0.96512120000000001</v>
          </cell>
          <cell r="H10847">
            <v>1.5466489999999999</v>
          </cell>
          <cell r="I10847">
            <v>-0.66713319999999998</v>
          </cell>
          <cell r="J10847">
            <v>-0.27298549999999999</v>
          </cell>
          <cell r="K10847">
            <v>0</v>
          </cell>
          <cell r="L10847">
            <v>0.27298549999999999</v>
          </cell>
          <cell r="M10847">
            <v>0.66713319999999998</v>
          </cell>
          <cell r="N10847">
            <v>0.66713319999999998</v>
          </cell>
          <cell r="O10847">
            <v>228</v>
          </cell>
        </row>
        <row r="10848">
          <cell r="A10848" t="str">
            <v>Residential</v>
          </cell>
          <cell r="B10848">
            <v>23</v>
          </cell>
          <cell r="C10848" t="str">
            <v>R</v>
          </cell>
          <cell r="D10848" t="str">
            <v>PCT</v>
          </cell>
          <cell r="E10848" t="str">
            <v>Usage: Annual kwh&lt;5000</v>
          </cell>
          <cell r="F10848">
            <v>83.5</v>
          </cell>
          <cell r="G10848">
            <v>0.50957470000000005</v>
          </cell>
          <cell r="H10848">
            <v>0.34660000000000002</v>
          </cell>
          <cell r="I10848">
            <v>-0.66347970000000001</v>
          </cell>
          <cell r="J10848">
            <v>-0.27149050000000002</v>
          </cell>
          <cell r="K10848">
            <v>0</v>
          </cell>
          <cell r="L10848">
            <v>0.27149050000000002</v>
          </cell>
          <cell r="M10848">
            <v>0.66347970000000001</v>
          </cell>
          <cell r="N10848">
            <v>0.66347970000000001</v>
          </cell>
          <cell r="O10848">
            <v>228</v>
          </cell>
        </row>
        <row r="10849">
          <cell r="A10849" t="str">
            <v>Residential</v>
          </cell>
          <cell r="B10849">
            <v>24</v>
          </cell>
          <cell r="C10849" t="str">
            <v>R</v>
          </cell>
          <cell r="D10849" t="str">
            <v>PCT</v>
          </cell>
          <cell r="E10849" t="str">
            <v>Usage: Annual kwh&lt;5000</v>
          </cell>
          <cell r="F10849">
            <v>81</v>
          </cell>
          <cell r="G10849">
            <v>0.2964156</v>
          </cell>
          <cell r="H10849">
            <v>0.3856</v>
          </cell>
          <cell r="I10849">
            <v>-0.64575879999999997</v>
          </cell>
          <cell r="J10849">
            <v>-0.26423930000000001</v>
          </cell>
          <cell r="K10849">
            <v>0</v>
          </cell>
          <cell r="L10849">
            <v>0.26423930000000001</v>
          </cell>
          <cell r="M10849">
            <v>0.64575879999999997</v>
          </cell>
          <cell r="N10849">
            <v>0.64575879999999997</v>
          </cell>
          <cell r="O10849">
            <v>228</v>
          </cell>
        </row>
        <row r="10850">
          <cell r="A10850" t="str">
            <v>Residential</v>
          </cell>
          <cell r="B10850">
            <v>1</v>
          </cell>
          <cell r="C10850" t="str">
            <v>R</v>
          </cell>
          <cell r="D10850" t="str">
            <v>PCT</v>
          </cell>
          <cell r="E10850" t="str">
            <v>Usage: Annual kwh&gt;=40000</v>
          </cell>
          <cell r="F10850">
            <v>76.826700000000002</v>
          </cell>
          <cell r="G10850">
            <v>1.705794</v>
          </cell>
          <cell r="H10850">
            <v>1.794721</v>
          </cell>
          <cell r="I10850">
            <v>-0.2080612</v>
          </cell>
          <cell r="J10850">
            <v>-8.5137000000000004E-2</v>
          </cell>
          <cell r="K10850">
            <v>0</v>
          </cell>
          <cell r="L10850">
            <v>8.5137000000000004E-2</v>
          </cell>
          <cell r="M10850">
            <v>0.2080612</v>
          </cell>
          <cell r="N10850">
            <v>0.2080612</v>
          </cell>
          <cell r="O10850">
            <v>1600</v>
          </cell>
        </row>
        <row r="10851">
          <cell r="A10851" t="str">
            <v>Residential</v>
          </cell>
          <cell r="B10851">
            <v>2</v>
          </cell>
          <cell r="C10851" t="str">
            <v>R</v>
          </cell>
          <cell r="D10851" t="str">
            <v>PCT</v>
          </cell>
          <cell r="E10851" t="str">
            <v>Usage: Annual kwh&gt;=40000</v>
          </cell>
          <cell r="F10851">
            <v>76.2761</v>
          </cell>
          <cell r="G10851">
            <v>1.6159809999999999</v>
          </cell>
          <cell r="H10851">
            <v>1.6284890000000001</v>
          </cell>
          <cell r="I10851">
            <v>-0.20610310000000001</v>
          </cell>
          <cell r="J10851">
            <v>-8.43357E-2</v>
          </cell>
          <cell r="K10851">
            <v>0</v>
          </cell>
          <cell r="L10851">
            <v>8.43357E-2</v>
          </cell>
          <cell r="M10851">
            <v>0.20610310000000001</v>
          </cell>
          <cell r="N10851">
            <v>0.20610310000000001</v>
          </cell>
          <cell r="O10851">
            <v>1600</v>
          </cell>
        </row>
        <row r="10852">
          <cell r="A10852" t="str">
            <v>Residential</v>
          </cell>
          <cell r="B10852">
            <v>3</v>
          </cell>
          <cell r="C10852" t="str">
            <v>R</v>
          </cell>
          <cell r="D10852" t="str">
            <v>PCT</v>
          </cell>
          <cell r="E10852" t="str">
            <v>Usage: Annual kwh&gt;=40000</v>
          </cell>
          <cell r="F10852">
            <v>73.418999999999997</v>
          </cell>
          <cell r="G10852">
            <v>1.515782</v>
          </cell>
          <cell r="H10852">
            <v>1.469835</v>
          </cell>
          <cell r="I10852">
            <v>-0.2045968</v>
          </cell>
          <cell r="J10852">
            <v>-8.3719299999999996E-2</v>
          </cell>
          <cell r="K10852">
            <v>0</v>
          </cell>
          <cell r="L10852">
            <v>8.3719299999999996E-2</v>
          </cell>
          <cell r="M10852">
            <v>0.2045968</v>
          </cell>
          <cell r="N10852">
            <v>0.2045968</v>
          </cell>
          <cell r="O10852">
            <v>1600</v>
          </cell>
        </row>
        <row r="10853">
          <cell r="A10853" t="str">
            <v>Residential</v>
          </cell>
          <cell r="B10853">
            <v>4</v>
          </cell>
          <cell r="C10853" t="str">
            <v>R</v>
          </cell>
          <cell r="D10853" t="str">
            <v>PCT</v>
          </cell>
          <cell r="E10853" t="str">
            <v>Usage: Annual kwh&gt;=40000</v>
          </cell>
          <cell r="F10853">
            <v>71.9696</v>
          </cell>
          <cell r="G10853">
            <v>1.351005</v>
          </cell>
          <cell r="H10853">
            <v>1.3453299999999999</v>
          </cell>
          <cell r="I10853">
            <v>-0.20369499999999999</v>
          </cell>
          <cell r="J10853">
            <v>-8.3350400000000005E-2</v>
          </cell>
          <cell r="K10853">
            <v>0</v>
          </cell>
          <cell r="L10853">
            <v>8.3350400000000005E-2</v>
          </cell>
          <cell r="M10853">
            <v>0.20369499999999999</v>
          </cell>
          <cell r="N10853">
            <v>0.20369499999999999</v>
          </cell>
          <cell r="O10853">
            <v>1600</v>
          </cell>
        </row>
        <row r="10854">
          <cell r="A10854" t="str">
            <v>Residential</v>
          </cell>
          <cell r="B10854">
            <v>5</v>
          </cell>
          <cell r="C10854" t="str">
            <v>R</v>
          </cell>
          <cell r="D10854" t="str">
            <v>PCT</v>
          </cell>
          <cell r="E10854" t="str">
            <v>Usage: Annual kwh&gt;=40000</v>
          </cell>
          <cell r="F10854">
            <v>70.432900000000004</v>
          </cell>
          <cell r="G10854">
            <v>1.5354179999999999</v>
          </cell>
          <cell r="H10854">
            <v>1.4624239999999999</v>
          </cell>
          <cell r="I10854">
            <v>-0.2032882</v>
          </cell>
          <cell r="J10854">
            <v>-8.3183900000000005E-2</v>
          </cell>
          <cell r="K10854">
            <v>0</v>
          </cell>
          <cell r="L10854">
            <v>8.3183900000000005E-2</v>
          </cell>
          <cell r="M10854">
            <v>0.2032882</v>
          </cell>
          <cell r="N10854">
            <v>0.2032882</v>
          </cell>
          <cell r="O10854">
            <v>1600</v>
          </cell>
        </row>
        <row r="10855">
          <cell r="A10855" t="str">
            <v>Residential</v>
          </cell>
          <cell r="B10855">
            <v>6</v>
          </cell>
          <cell r="C10855" t="str">
            <v>R</v>
          </cell>
          <cell r="D10855" t="str">
            <v>PCT</v>
          </cell>
          <cell r="E10855" t="str">
            <v>Usage: Annual kwh&gt;=40000</v>
          </cell>
          <cell r="F10855">
            <v>69.421599999999998</v>
          </cell>
          <cell r="G10855">
            <v>1.610581</v>
          </cell>
          <cell r="H10855">
            <v>1.67763</v>
          </cell>
          <cell r="I10855">
            <v>-0.2030314</v>
          </cell>
          <cell r="J10855">
            <v>-8.3078799999999994E-2</v>
          </cell>
          <cell r="K10855">
            <v>0</v>
          </cell>
          <cell r="L10855">
            <v>8.3078799999999994E-2</v>
          </cell>
          <cell r="M10855">
            <v>0.2030314</v>
          </cell>
          <cell r="N10855">
            <v>0.2030314</v>
          </cell>
          <cell r="O10855">
            <v>1600</v>
          </cell>
        </row>
        <row r="10856">
          <cell r="A10856" t="str">
            <v>Residential</v>
          </cell>
          <cell r="B10856">
            <v>7</v>
          </cell>
          <cell r="C10856" t="str">
            <v>R</v>
          </cell>
          <cell r="D10856" t="str">
            <v>PCT</v>
          </cell>
          <cell r="E10856" t="str">
            <v>Usage: Annual kwh&gt;=40000</v>
          </cell>
          <cell r="F10856">
            <v>68.405100000000004</v>
          </cell>
          <cell r="G10856">
            <v>1.688652</v>
          </cell>
          <cell r="H10856">
            <v>1.727814</v>
          </cell>
          <cell r="I10856">
            <v>-0.20415910000000001</v>
          </cell>
          <cell r="J10856">
            <v>-8.3540199999999995E-2</v>
          </cell>
          <cell r="K10856">
            <v>0</v>
          </cell>
          <cell r="L10856">
            <v>8.3540199999999995E-2</v>
          </cell>
          <cell r="M10856">
            <v>0.20415910000000001</v>
          </cell>
          <cell r="N10856">
            <v>0.20415910000000001</v>
          </cell>
          <cell r="O10856">
            <v>1600</v>
          </cell>
        </row>
        <row r="10857">
          <cell r="A10857" t="str">
            <v>Residential</v>
          </cell>
          <cell r="B10857">
            <v>8</v>
          </cell>
          <cell r="C10857" t="str">
            <v>R</v>
          </cell>
          <cell r="D10857" t="str">
            <v>PCT</v>
          </cell>
          <cell r="E10857" t="str">
            <v>Usage: Annual kwh&gt;=40000</v>
          </cell>
          <cell r="F10857">
            <v>68.925299999999993</v>
          </cell>
          <cell r="G10857">
            <v>1.5667930000000001</v>
          </cell>
          <cell r="H10857">
            <v>1.433643</v>
          </cell>
          <cell r="I10857">
            <v>-0.2053101</v>
          </cell>
          <cell r="J10857">
            <v>-8.4011199999999994E-2</v>
          </cell>
          <cell r="K10857">
            <v>0</v>
          </cell>
          <cell r="L10857">
            <v>8.4011199999999994E-2</v>
          </cell>
          <cell r="M10857">
            <v>0.2053101</v>
          </cell>
          <cell r="N10857">
            <v>0.2053101</v>
          </cell>
          <cell r="O10857">
            <v>1600</v>
          </cell>
        </row>
        <row r="10858">
          <cell r="A10858" t="str">
            <v>Residential</v>
          </cell>
          <cell r="B10858">
            <v>9</v>
          </cell>
          <cell r="C10858" t="str">
            <v>R</v>
          </cell>
          <cell r="D10858" t="str">
            <v>PCT</v>
          </cell>
          <cell r="E10858" t="str">
            <v>Usage: Annual kwh&gt;=40000</v>
          </cell>
          <cell r="F10858">
            <v>71.523899999999998</v>
          </cell>
          <cell r="G10858">
            <v>1.44259</v>
          </cell>
          <cell r="H10858">
            <v>1.3892420000000001</v>
          </cell>
          <cell r="I10858">
            <v>-0.20780509999999999</v>
          </cell>
          <cell r="J10858">
            <v>-8.5032099999999999E-2</v>
          </cell>
          <cell r="K10858">
            <v>0</v>
          </cell>
          <cell r="L10858">
            <v>8.5032099999999999E-2</v>
          </cell>
          <cell r="M10858">
            <v>0.20780509999999999</v>
          </cell>
          <cell r="N10858">
            <v>0.20780509999999999</v>
          </cell>
          <cell r="O10858">
            <v>1600</v>
          </cell>
        </row>
        <row r="10859">
          <cell r="A10859" t="str">
            <v>Residential</v>
          </cell>
          <cell r="B10859">
            <v>10</v>
          </cell>
          <cell r="C10859" t="str">
            <v>R</v>
          </cell>
          <cell r="D10859" t="str">
            <v>PCT</v>
          </cell>
          <cell r="E10859" t="str">
            <v>Usage: Annual kwh&gt;=40000</v>
          </cell>
          <cell r="F10859">
            <v>76.063100000000006</v>
          </cell>
          <cell r="G10859">
            <v>1.5774870000000001</v>
          </cell>
          <cell r="H10859">
            <v>1.52904</v>
          </cell>
          <cell r="I10859">
            <v>-0.21078930000000001</v>
          </cell>
          <cell r="J10859">
            <v>-8.6253300000000005E-2</v>
          </cell>
          <cell r="K10859">
            <v>0</v>
          </cell>
          <cell r="L10859">
            <v>8.6253300000000005E-2</v>
          </cell>
          <cell r="M10859">
            <v>0.21078930000000001</v>
          </cell>
          <cell r="N10859">
            <v>0.21078930000000001</v>
          </cell>
          <cell r="O10859">
            <v>1600</v>
          </cell>
        </row>
        <row r="10860">
          <cell r="A10860" t="str">
            <v>Residential</v>
          </cell>
          <cell r="B10860">
            <v>11</v>
          </cell>
          <cell r="C10860" t="str">
            <v>R</v>
          </cell>
          <cell r="D10860" t="str">
            <v>PCT</v>
          </cell>
          <cell r="E10860" t="str">
            <v>Usage: Annual kwh&gt;=40000</v>
          </cell>
          <cell r="F10860">
            <v>81.445400000000006</v>
          </cell>
          <cell r="G10860">
            <v>1.7208270000000001</v>
          </cell>
          <cell r="H10860">
            <v>1.7923739999999999</v>
          </cell>
          <cell r="I10860">
            <v>-0.2130407</v>
          </cell>
          <cell r="J10860">
            <v>-8.7174500000000002E-2</v>
          </cell>
          <cell r="K10860">
            <v>0</v>
          </cell>
          <cell r="L10860">
            <v>8.7174500000000002E-2</v>
          </cell>
          <cell r="M10860">
            <v>0.2130407</v>
          </cell>
          <cell r="N10860">
            <v>0.2130407</v>
          </cell>
          <cell r="O10860">
            <v>1600</v>
          </cell>
        </row>
        <row r="10861">
          <cell r="A10861" t="str">
            <v>Residential</v>
          </cell>
          <cell r="B10861">
            <v>12</v>
          </cell>
          <cell r="C10861" t="str">
            <v>R</v>
          </cell>
          <cell r="D10861" t="str">
            <v>PCT</v>
          </cell>
          <cell r="E10861" t="str">
            <v>Usage: Annual kwh&gt;=40000</v>
          </cell>
          <cell r="F10861">
            <v>85.908799999999999</v>
          </cell>
          <cell r="G10861">
            <v>1.9214</v>
          </cell>
          <cell r="H10861">
            <v>1.844841</v>
          </cell>
          <cell r="I10861">
            <v>-0.2079404</v>
          </cell>
          <cell r="J10861">
            <v>-8.5087499999999996E-2</v>
          </cell>
          <cell r="K10861">
            <v>0</v>
          </cell>
          <cell r="L10861">
            <v>8.5087499999999996E-2</v>
          </cell>
          <cell r="M10861">
            <v>0.2079404</v>
          </cell>
          <cell r="N10861">
            <v>0.2079404</v>
          </cell>
          <cell r="O10861">
            <v>1600</v>
          </cell>
        </row>
        <row r="10862">
          <cell r="A10862" t="str">
            <v>Residential</v>
          </cell>
          <cell r="B10862">
            <v>13</v>
          </cell>
          <cell r="C10862" t="str">
            <v>R</v>
          </cell>
          <cell r="D10862" t="str">
            <v>PCT</v>
          </cell>
          <cell r="E10862" t="str">
            <v>Usage: Annual kwh&gt;=40000</v>
          </cell>
          <cell r="F10862">
            <v>89.397400000000005</v>
          </cell>
          <cell r="G10862">
            <v>2.2324660000000001</v>
          </cell>
          <cell r="H10862">
            <v>2.289158</v>
          </cell>
          <cell r="I10862">
            <v>-0.2126238</v>
          </cell>
          <cell r="J10862">
            <v>-8.7003999999999998E-2</v>
          </cell>
          <cell r="K10862">
            <v>0</v>
          </cell>
          <cell r="L10862">
            <v>8.7003999999999998E-2</v>
          </cell>
          <cell r="M10862">
            <v>0.2126238</v>
          </cell>
          <cell r="N10862">
            <v>0.2126238</v>
          </cell>
          <cell r="O10862">
            <v>1600</v>
          </cell>
        </row>
        <row r="10863">
          <cell r="A10863" t="str">
            <v>Residential</v>
          </cell>
          <cell r="B10863">
            <v>14</v>
          </cell>
          <cell r="C10863" t="str">
            <v>R</v>
          </cell>
          <cell r="D10863" t="str">
            <v>PCT</v>
          </cell>
          <cell r="E10863" t="str">
            <v>Usage: Annual kwh&gt;=40000</v>
          </cell>
          <cell r="F10863">
            <v>92.441699999999997</v>
          </cell>
          <cell r="G10863">
            <v>2.5843889999999998</v>
          </cell>
          <cell r="H10863">
            <v>2.6388980000000002</v>
          </cell>
          <cell r="I10863">
            <v>-0.21620400000000001</v>
          </cell>
          <cell r="J10863">
            <v>-8.8468900000000003E-2</v>
          </cell>
          <cell r="K10863">
            <v>0</v>
          </cell>
          <cell r="L10863">
            <v>8.8468900000000003E-2</v>
          </cell>
          <cell r="M10863">
            <v>0.21620400000000001</v>
          </cell>
          <cell r="N10863">
            <v>0.21620400000000001</v>
          </cell>
          <cell r="O10863">
            <v>1600</v>
          </cell>
        </row>
        <row r="10864">
          <cell r="A10864" t="str">
            <v>Residential</v>
          </cell>
          <cell r="B10864">
            <v>15</v>
          </cell>
          <cell r="C10864" t="str">
            <v>R</v>
          </cell>
          <cell r="D10864" t="str">
            <v>PCT</v>
          </cell>
          <cell r="E10864" t="str">
            <v>Usage: Annual kwh&gt;=40000</v>
          </cell>
          <cell r="F10864">
            <v>94.972200000000001</v>
          </cell>
          <cell r="G10864">
            <v>2.9095939999999998</v>
          </cell>
          <cell r="H10864">
            <v>2.8034050000000001</v>
          </cell>
          <cell r="I10864">
            <v>-0.21631919999999999</v>
          </cell>
          <cell r="J10864">
            <v>-8.85161E-2</v>
          </cell>
          <cell r="K10864">
            <v>0</v>
          </cell>
          <cell r="L10864">
            <v>8.85161E-2</v>
          </cell>
          <cell r="M10864">
            <v>0.21631919999999999</v>
          </cell>
          <cell r="N10864">
            <v>0.21631919999999999</v>
          </cell>
          <cell r="O10864">
            <v>1600</v>
          </cell>
        </row>
        <row r="10865">
          <cell r="A10865" t="str">
            <v>Residential</v>
          </cell>
          <cell r="B10865">
            <v>16</v>
          </cell>
          <cell r="C10865" t="str">
            <v>R</v>
          </cell>
          <cell r="D10865" t="str">
            <v>PCT</v>
          </cell>
          <cell r="E10865" t="str">
            <v>Usage: Annual kwh&gt;=40000</v>
          </cell>
          <cell r="F10865">
            <v>97.410200000000003</v>
          </cell>
          <cell r="G10865">
            <v>3.3937490000000001</v>
          </cell>
          <cell r="H10865">
            <v>3.00027</v>
          </cell>
          <cell r="I10865">
            <v>-0.21325910000000001</v>
          </cell>
          <cell r="J10865">
            <v>-8.7263900000000005E-2</v>
          </cell>
          <cell r="K10865">
            <v>0</v>
          </cell>
          <cell r="L10865">
            <v>8.7263900000000005E-2</v>
          </cell>
          <cell r="M10865">
            <v>0.21325910000000001</v>
          </cell>
          <cell r="N10865">
            <v>0.21325910000000001</v>
          </cell>
          <cell r="O10865">
            <v>1600</v>
          </cell>
        </row>
        <row r="10866">
          <cell r="A10866" t="str">
            <v>Residential</v>
          </cell>
          <cell r="B10866">
            <v>17</v>
          </cell>
          <cell r="C10866" t="str">
            <v>R</v>
          </cell>
          <cell r="D10866" t="str">
            <v>PCT</v>
          </cell>
          <cell r="E10866" t="str">
            <v>Usage: Annual kwh&gt;=40000</v>
          </cell>
          <cell r="F10866">
            <v>98.848299999999995</v>
          </cell>
          <cell r="G10866">
            <v>3.9104570000000001</v>
          </cell>
          <cell r="H10866">
            <v>3.226763</v>
          </cell>
          <cell r="I10866">
            <v>-0.21520239999999999</v>
          </cell>
          <cell r="J10866">
            <v>-8.8059100000000001E-2</v>
          </cell>
          <cell r="K10866">
            <v>0</v>
          </cell>
          <cell r="L10866">
            <v>8.8059100000000001E-2</v>
          </cell>
          <cell r="M10866">
            <v>0.21520239999999999</v>
          </cell>
          <cell r="N10866">
            <v>0.21520239999999999</v>
          </cell>
          <cell r="O10866">
            <v>1600</v>
          </cell>
        </row>
        <row r="10867">
          <cell r="A10867" t="str">
            <v>Residential</v>
          </cell>
          <cell r="B10867">
            <v>18</v>
          </cell>
          <cell r="C10867" t="str">
            <v>R</v>
          </cell>
          <cell r="D10867" t="str">
            <v>PCT</v>
          </cell>
          <cell r="E10867" t="str">
            <v>Usage: Annual kwh&gt;=40000</v>
          </cell>
          <cell r="F10867">
            <v>98.845699999999994</v>
          </cell>
          <cell r="G10867">
            <v>4.3946670000000001</v>
          </cell>
          <cell r="H10867">
            <v>3.3905430000000001</v>
          </cell>
          <cell r="I10867">
            <v>-0.22225719999999999</v>
          </cell>
          <cell r="J10867">
            <v>-9.0945799999999993E-2</v>
          </cell>
          <cell r="K10867">
            <v>0</v>
          </cell>
          <cell r="L10867">
            <v>9.0945799999999993E-2</v>
          </cell>
          <cell r="M10867">
            <v>0.22225719999999999</v>
          </cell>
          <cell r="N10867">
            <v>0.22225719999999999</v>
          </cell>
          <cell r="O10867">
            <v>1600</v>
          </cell>
        </row>
        <row r="10868">
          <cell r="A10868" t="str">
            <v>Residential</v>
          </cell>
          <cell r="B10868">
            <v>19</v>
          </cell>
          <cell r="C10868" t="str">
            <v>R</v>
          </cell>
          <cell r="D10868" t="str">
            <v>PCT</v>
          </cell>
          <cell r="E10868" t="str">
            <v>Usage: Annual kwh&gt;=40000</v>
          </cell>
          <cell r="F10868">
            <v>96.398799999999994</v>
          </cell>
          <cell r="G10868">
            <v>4.3995499999999996</v>
          </cell>
          <cell r="H10868">
            <v>3.6121569999999998</v>
          </cell>
          <cell r="I10868">
            <v>-0.2226156</v>
          </cell>
          <cell r="J10868">
            <v>-9.1092500000000007E-2</v>
          </cell>
          <cell r="K10868">
            <v>0</v>
          </cell>
          <cell r="L10868">
            <v>9.1092500000000007E-2</v>
          </cell>
          <cell r="M10868">
            <v>0.2226156</v>
          </cell>
          <cell r="N10868">
            <v>0.2226156</v>
          </cell>
          <cell r="O10868">
            <v>1600</v>
          </cell>
        </row>
        <row r="10869">
          <cell r="A10869" t="str">
            <v>Residential</v>
          </cell>
          <cell r="B10869">
            <v>20</v>
          </cell>
          <cell r="C10869" t="str">
            <v>R</v>
          </cell>
          <cell r="D10869" t="str">
            <v>PCT</v>
          </cell>
          <cell r="E10869" t="str">
            <v>Usage: Annual kwh&gt;=40000</v>
          </cell>
          <cell r="F10869">
            <v>94.376099999999994</v>
          </cell>
          <cell r="G10869">
            <v>4.1971410000000002</v>
          </cell>
          <cell r="H10869">
            <v>4.4698460000000004</v>
          </cell>
          <cell r="I10869">
            <v>-0.23189580000000001</v>
          </cell>
          <cell r="J10869">
            <v>-9.4889899999999999E-2</v>
          </cell>
          <cell r="K10869">
            <v>0</v>
          </cell>
          <cell r="L10869">
            <v>9.4889899999999999E-2</v>
          </cell>
          <cell r="M10869">
            <v>0.23189580000000001</v>
          </cell>
          <cell r="N10869">
            <v>0.23189580000000001</v>
          </cell>
          <cell r="O10869">
            <v>1600</v>
          </cell>
        </row>
        <row r="10870">
          <cell r="A10870" t="str">
            <v>Residential</v>
          </cell>
          <cell r="B10870">
            <v>21</v>
          </cell>
          <cell r="C10870" t="str">
            <v>R</v>
          </cell>
          <cell r="D10870" t="str">
            <v>PCT</v>
          </cell>
          <cell r="E10870" t="str">
            <v>Usage: Annual kwh&gt;=40000</v>
          </cell>
          <cell r="F10870">
            <v>90.384900000000002</v>
          </cell>
          <cell r="G10870">
            <v>3.9361510000000002</v>
          </cell>
          <cell r="H10870">
            <v>4.0697939999999999</v>
          </cell>
          <cell r="I10870">
            <v>-0.22156310000000001</v>
          </cell>
          <cell r="J10870">
            <v>-9.0661800000000001E-2</v>
          </cell>
          <cell r="K10870">
            <v>0</v>
          </cell>
          <cell r="L10870">
            <v>9.0661800000000001E-2</v>
          </cell>
          <cell r="M10870">
            <v>0.22156310000000001</v>
          </cell>
          <cell r="N10870">
            <v>0.22156310000000001</v>
          </cell>
          <cell r="O10870">
            <v>1600</v>
          </cell>
        </row>
        <row r="10871">
          <cell r="A10871" t="str">
            <v>Residential</v>
          </cell>
          <cell r="B10871">
            <v>22</v>
          </cell>
          <cell r="C10871" t="str">
            <v>R</v>
          </cell>
          <cell r="D10871" t="str">
            <v>PCT</v>
          </cell>
          <cell r="E10871" t="str">
            <v>Usage: Annual kwh&gt;=40000</v>
          </cell>
          <cell r="F10871">
            <v>87.384900000000002</v>
          </cell>
          <cell r="G10871">
            <v>3.4754879999999999</v>
          </cell>
          <cell r="H10871">
            <v>3.5723159999999998</v>
          </cell>
          <cell r="I10871">
            <v>-0.22280910000000001</v>
          </cell>
          <cell r="J10871">
            <v>-9.1171699999999994E-2</v>
          </cell>
          <cell r="K10871">
            <v>0</v>
          </cell>
          <cell r="L10871">
            <v>9.1171699999999994E-2</v>
          </cell>
          <cell r="M10871">
            <v>0.22280910000000001</v>
          </cell>
          <cell r="N10871">
            <v>0.22280910000000001</v>
          </cell>
          <cell r="O10871">
            <v>1600</v>
          </cell>
        </row>
        <row r="10872">
          <cell r="A10872" t="str">
            <v>Residential</v>
          </cell>
          <cell r="B10872">
            <v>23</v>
          </cell>
          <cell r="C10872" t="str">
            <v>R</v>
          </cell>
          <cell r="D10872" t="str">
            <v>PCT</v>
          </cell>
          <cell r="E10872" t="str">
            <v>Usage: Annual kwh&gt;=40000</v>
          </cell>
          <cell r="F10872">
            <v>84.357100000000003</v>
          </cell>
          <cell r="G10872">
            <v>2.7566890000000002</v>
          </cell>
          <cell r="H10872">
            <v>2.71861</v>
          </cell>
          <cell r="I10872">
            <v>-0.22011310000000001</v>
          </cell>
          <cell r="J10872">
            <v>-9.0068499999999996E-2</v>
          </cell>
          <cell r="K10872">
            <v>0</v>
          </cell>
          <cell r="L10872">
            <v>9.0068499999999996E-2</v>
          </cell>
          <cell r="M10872">
            <v>0.22011310000000001</v>
          </cell>
          <cell r="N10872">
            <v>0.22011310000000001</v>
          </cell>
          <cell r="O10872">
            <v>1600</v>
          </cell>
        </row>
        <row r="10873">
          <cell r="A10873" t="str">
            <v>Residential</v>
          </cell>
          <cell r="B10873">
            <v>24</v>
          </cell>
          <cell r="C10873" t="str">
            <v>R</v>
          </cell>
          <cell r="D10873" t="str">
            <v>PCT</v>
          </cell>
          <cell r="E10873" t="str">
            <v>Usage: Annual kwh&gt;=40000</v>
          </cell>
          <cell r="F10873">
            <v>81.870999999999995</v>
          </cell>
          <cell r="G10873">
            <v>2.1857410000000002</v>
          </cell>
          <cell r="H10873">
            <v>2.09382</v>
          </cell>
          <cell r="I10873">
            <v>-0.21337700000000001</v>
          </cell>
          <cell r="J10873">
            <v>-8.7312100000000004E-2</v>
          </cell>
          <cell r="K10873">
            <v>0</v>
          </cell>
          <cell r="L10873">
            <v>8.7312100000000004E-2</v>
          </cell>
          <cell r="M10873">
            <v>0.21337700000000001</v>
          </cell>
          <cell r="N10873">
            <v>0.21337700000000001</v>
          </cell>
          <cell r="O10873">
            <v>1600</v>
          </cell>
        </row>
        <row r="10874">
          <cell r="A10874" t="str">
            <v>Residential</v>
          </cell>
          <cell r="B10874">
            <v>1</v>
          </cell>
          <cell r="C10874" t="str">
            <v>R</v>
          </cell>
          <cell r="D10874" t="str">
            <v>Switch</v>
          </cell>
          <cell r="E10874" t="str">
            <v>ACs per customer: 1</v>
          </cell>
          <cell r="F10874">
            <v>76.677199999999999</v>
          </cell>
          <cell r="G10874">
            <v>0.82283030000000001</v>
          </cell>
          <cell r="H10874">
            <v>0.83847760000000005</v>
          </cell>
          <cell r="I10874">
            <v>-5.49551E-2</v>
          </cell>
          <cell r="J10874">
            <v>-2.2487199999999999E-2</v>
          </cell>
          <cell r="K10874">
            <v>0</v>
          </cell>
          <cell r="L10874">
            <v>2.2487199999999999E-2</v>
          </cell>
          <cell r="M10874">
            <v>5.49551E-2</v>
          </cell>
          <cell r="N10874">
            <v>5.49551E-2</v>
          </cell>
          <cell r="O10874">
            <v>16789</v>
          </cell>
        </row>
        <row r="10875">
          <cell r="A10875" t="str">
            <v>Residential</v>
          </cell>
          <cell r="B10875">
            <v>2</v>
          </cell>
          <cell r="C10875" t="str">
            <v>R</v>
          </cell>
          <cell r="D10875" t="str">
            <v>Switch</v>
          </cell>
          <cell r="E10875" t="str">
            <v>ACs per customer: 1</v>
          </cell>
          <cell r="F10875">
            <v>76.132400000000004</v>
          </cell>
          <cell r="G10875">
            <v>0.72868529999999998</v>
          </cell>
          <cell r="H10875">
            <v>0.71421990000000002</v>
          </cell>
          <cell r="I10875">
            <v>-5.46875E-2</v>
          </cell>
          <cell r="J10875">
            <v>-2.23777E-2</v>
          </cell>
          <cell r="K10875">
            <v>0</v>
          </cell>
          <cell r="L10875">
            <v>2.23777E-2</v>
          </cell>
          <cell r="M10875">
            <v>5.46875E-2</v>
          </cell>
          <cell r="N10875">
            <v>5.46875E-2</v>
          </cell>
          <cell r="O10875">
            <v>16789</v>
          </cell>
        </row>
        <row r="10876">
          <cell r="A10876" t="str">
            <v>Residential</v>
          </cell>
          <cell r="B10876">
            <v>3</v>
          </cell>
          <cell r="C10876" t="str">
            <v>R</v>
          </cell>
          <cell r="D10876" t="str">
            <v>Switch</v>
          </cell>
          <cell r="E10876" t="str">
            <v>ACs per customer: 1</v>
          </cell>
          <cell r="F10876">
            <v>73.253399999999999</v>
          </cell>
          <cell r="G10876">
            <v>0.64430109999999996</v>
          </cell>
          <cell r="H10876">
            <v>0.64150890000000005</v>
          </cell>
          <cell r="I10876">
            <v>-5.4364200000000001E-2</v>
          </cell>
          <cell r="J10876">
            <v>-2.2245399999999999E-2</v>
          </cell>
          <cell r="K10876">
            <v>0</v>
          </cell>
          <cell r="L10876">
            <v>2.2245399999999999E-2</v>
          </cell>
          <cell r="M10876">
            <v>5.4364200000000001E-2</v>
          </cell>
          <cell r="N10876">
            <v>5.4364200000000001E-2</v>
          </cell>
          <cell r="O10876">
            <v>16789</v>
          </cell>
        </row>
        <row r="10877">
          <cell r="A10877" t="str">
            <v>Residential</v>
          </cell>
          <cell r="B10877">
            <v>4</v>
          </cell>
          <cell r="C10877" t="str">
            <v>R</v>
          </cell>
          <cell r="D10877" t="str">
            <v>Switch</v>
          </cell>
          <cell r="E10877" t="str">
            <v>ACs per customer: 1</v>
          </cell>
          <cell r="F10877">
            <v>71.818799999999996</v>
          </cell>
          <cell r="G10877">
            <v>0.62096269999999998</v>
          </cell>
          <cell r="H10877">
            <v>0.58567740000000001</v>
          </cell>
          <cell r="I10877">
            <v>-5.4099599999999998E-2</v>
          </cell>
          <cell r="J10877">
            <v>-2.21371E-2</v>
          </cell>
          <cell r="K10877">
            <v>0</v>
          </cell>
          <cell r="L10877">
            <v>2.21371E-2</v>
          </cell>
          <cell r="M10877">
            <v>5.4099599999999998E-2</v>
          </cell>
          <cell r="N10877">
            <v>5.4099599999999998E-2</v>
          </cell>
          <cell r="O10877">
            <v>16789</v>
          </cell>
        </row>
        <row r="10878">
          <cell r="A10878" t="str">
            <v>Residential</v>
          </cell>
          <cell r="B10878">
            <v>5</v>
          </cell>
          <cell r="C10878" t="str">
            <v>R</v>
          </cell>
          <cell r="D10878" t="str">
            <v>Switch</v>
          </cell>
          <cell r="E10878" t="str">
            <v>ACs per customer: 1</v>
          </cell>
          <cell r="F10878">
            <v>70.325800000000001</v>
          </cell>
          <cell r="G10878">
            <v>0.60541610000000001</v>
          </cell>
          <cell r="H10878">
            <v>0.60465080000000004</v>
          </cell>
          <cell r="I10878">
            <v>-5.4159600000000002E-2</v>
          </cell>
          <cell r="J10878">
            <v>-2.2161699999999999E-2</v>
          </cell>
          <cell r="K10878">
            <v>0</v>
          </cell>
          <cell r="L10878">
            <v>2.2161699999999999E-2</v>
          </cell>
          <cell r="M10878">
            <v>5.4159600000000002E-2</v>
          </cell>
          <cell r="N10878">
            <v>5.4159600000000002E-2</v>
          </cell>
          <cell r="O10878">
            <v>16789</v>
          </cell>
        </row>
        <row r="10879">
          <cell r="A10879" t="str">
            <v>Residential</v>
          </cell>
          <cell r="B10879">
            <v>6</v>
          </cell>
          <cell r="C10879" t="str">
            <v>R</v>
          </cell>
          <cell r="D10879" t="str">
            <v>Switch</v>
          </cell>
          <cell r="E10879" t="str">
            <v>ACs per customer: 1</v>
          </cell>
          <cell r="F10879">
            <v>69.317400000000006</v>
          </cell>
          <cell r="G10879">
            <v>0.65005550000000001</v>
          </cell>
          <cell r="H10879">
            <v>0.63677790000000001</v>
          </cell>
          <cell r="I10879">
            <v>-5.4166199999999998E-2</v>
          </cell>
          <cell r="J10879">
            <v>-2.2164400000000001E-2</v>
          </cell>
          <cell r="K10879">
            <v>0</v>
          </cell>
          <cell r="L10879">
            <v>2.2164400000000001E-2</v>
          </cell>
          <cell r="M10879">
            <v>5.4166199999999998E-2</v>
          </cell>
          <cell r="N10879">
            <v>5.4166199999999998E-2</v>
          </cell>
          <cell r="O10879">
            <v>16789</v>
          </cell>
        </row>
        <row r="10880">
          <cell r="A10880" t="str">
            <v>Residential</v>
          </cell>
          <cell r="B10880">
            <v>7</v>
          </cell>
          <cell r="C10880" t="str">
            <v>R</v>
          </cell>
          <cell r="D10880" t="str">
            <v>Switch</v>
          </cell>
          <cell r="E10880" t="str">
            <v>ACs per customer: 1</v>
          </cell>
          <cell r="F10880">
            <v>68.332400000000007</v>
          </cell>
          <cell r="G10880">
            <v>0.81261660000000002</v>
          </cell>
          <cell r="H10880">
            <v>0.81670770000000004</v>
          </cell>
          <cell r="I10880">
            <v>-5.4359699999999997E-2</v>
          </cell>
          <cell r="J10880">
            <v>-2.2243599999999999E-2</v>
          </cell>
          <cell r="K10880">
            <v>0</v>
          </cell>
          <cell r="L10880">
            <v>2.2243599999999999E-2</v>
          </cell>
          <cell r="M10880">
            <v>5.4359699999999997E-2</v>
          </cell>
          <cell r="N10880">
            <v>5.4359699999999997E-2</v>
          </cell>
          <cell r="O10880">
            <v>16789</v>
          </cell>
        </row>
        <row r="10881">
          <cell r="A10881" t="str">
            <v>Residential</v>
          </cell>
          <cell r="B10881">
            <v>8</v>
          </cell>
          <cell r="C10881" t="str">
            <v>R</v>
          </cell>
          <cell r="D10881" t="str">
            <v>Switch</v>
          </cell>
          <cell r="E10881" t="str">
            <v>ACs per customer: 1</v>
          </cell>
          <cell r="F10881">
            <v>68.912599999999998</v>
          </cell>
          <cell r="G10881">
            <v>0.87280860000000005</v>
          </cell>
          <cell r="H10881">
            <v>0.85544600000000004</v>
          </cell>
          <cell r="I10881">
            <v>-5.4628999999999997E-2</v>
          </cell>
          <cell r="J10881">
            <v>-2.23538E-2</v>
          </cell>
          <cell r="K10881">
            <v>0</v>
          </cell>
          <cell r="L10881">
            <v>2.23538E-2</v>
          </cell>
          <cell r="M10881">
            <v>5.4628999999999997E-2</v>
          </cell>
          <cell r="N10881">
            <v>5.4628999999999997E-2</v>
          </cell>
          <cell r="O10881">
            <v>16789</v>
          </cell>
        </row>
        <row r="10882">
          <cell r="A10882" t="str">
            <v>Residential</v>
          </cell>
          <cell r="B10882">
            <v>9</v>
          </cell>
          <cell r="C10882" t="str">
            <v>R</v>
          </cell>
          <cell r="D10882" t="str">
            <v>Switch</v>
          </cell>
          <cell r="E10882" t="str">
            <v>ACs per customer: 1</v>
          </cell>
          <cell r="F10882">
            <v>71.599699999999999</v>
          </cell>
          <cell r="G10882">
            <v>0.8492383</v>
          </cell>
          <cell r="H10882">
            <v>0.83107410000000004</v>
          </cell>
          <cell r="I10882">
            <v>-5.4978300000000001E-2</v>
          </cell>
          <cell r="J10882">
            <v>-2.2496700000000001E-2</v>
          </cell>
          <cell r="K10882">
            <v>0</v>
          </cell>
          <cell r="L10882">
            <v>2.2496700000000001E-2</v>
          </cell>
          <cell r="M10882">
            <v>5.4978300000000001E-2</v>
          </cell>
          <cell r="N10882">
            <v>5.4978300000000001E-2</v>
          </cell>
          <cell r="O10882">
            <v>16789</v>
          </cell>
        </row>
        <row r="10883">
          <cell r="A10883" t="str">
            <v>Residential</v>
          </cell>
          <cell r="B10883">
            <v>10</v>
          </cell>
          <cell r="C10883" t="str">
            <v>R</v>
          </cell>
          <cell r="D10883" t="str">
            <v>Switch</v>
          </cell>
          <cell r="E10883" t="str">
            <v>ACs per customer: 1</v>
          </cell>
          <cell r="F10883">
            <v>76.197900000000004</v>
          </cell>
          <cell r="G10883">
            <v>0.87732019999999999</v>
          </cell>
          <cell r="H10883">
            <v>0.83590050000000005</v>
          </cell>
          <cell r="I10883">
            <v>-5.5269800000000001E-2</v>
          </cell>
          <cell r="J10883">
            <v>-2.2615900000000001E-2</v>
          </cell>
          <cell r="K10883">
            <v>0</v>
          </cell>
          <cell r="L10883">
            <v>2.2615900000000001E-2</v>
          </cell>
          <cell r="M10883">
            <v>5.5269800000000001E-2</v>
          </cell>
          <cell r="N10883">
            <v>5.5269800000000001E-2</v>
          </cell>
          <cell r="O10883">
            <v>16789</v>
          </cell>
        </row>
        <row r="10884">
          <cell r="A10884" t="str">
            <v>Residential</v>
          </cell>
          <cell r="B10884">
            <v>11</v>
          </cell>
          <cell r="C10884" t="str">
            <v>R</v>
          </cell>
          <cell r="D10884" t="str">
            <v>Switch</v>
          </cell>
          <cell r="E10884" t="str">
            <v>ACs per customer: 1</v>
          </cell>
          <cell r="F10884">
            <v>81.633700000000005</v>
          </cell>
          <cell r="G10884">
            <v>0.95593680000000003</v>
          </cell>
          <cell r="H10884">
            <v>0.90469730000000004</v>
          </cell>
          <cell r="I10884">
            <v>-5.5738200000000002E-2</v>
          </cell>
          <cell r="J10884">
            <v>-2.2807600000000001E-2</v>
          </cell>
          <cell r="K10884">
            <v>0</v>
          </cell>
          <cell r="L10884">
            <v>2.2807600000000001E-2</v>
          </cell>
          <cell r="M10884">
            <v>5.5738200000000002E-2</v>
          </cell>
          <cell r="N10884">
            <v>5.5738200000000002E-2</v>
          </cell>
          <cell r="O10884">
            <v>16789</v>
          </cell>
        </row>
        <row r="10885">
          <cell r="A10885" t="str">
            <v>Residential</v>
          </cell>
          <cell r="B10885">
            <v>12</v>
          </cell>
          <cell r="C10885" t="str">
            <v>R</v>
          </cell>
          <cell r="D10885" t="str">
            <v>Switch</v>
          </cell>
          <cell r="E10885" t="str">
            <v>ACs per customer: 1</v>
          </cell>
          <cell r="F10885">
            <v>86.075400000000002</v>
          </cell>
          <cell r="G10885">
            <v>1.0593969999999999</v>
          </cell>
          <cell r="H10885">
            <v>1.0310140000000001</v>
          </cell>
          <cell r="I10885">
            <v>-5.6217499999999997E-2</v>
          </cell>
          <cell r="J10885">
            <v>-2.3003699999999998E-2</v>
          </cell>
          <cell r="K10885">
            <v>0</v>
          </cell>
          <cell r="L10885">
            <v>2.3003699999999998E-2</v>
          </cell>
          <cell r="M10885">
            <v>5.6217499999999997E-2</v>
          </cell>
          <cell r="N10885">
            <v>5.6217499999999997E-2</v>
          </cell>
          <cell r="O10885">
            <v>16789</v>
          </cell>
        </row>
        <row r="10886">
          <cell r="A10886" t="str">
            <v>Residential</v>
          </cell>
          <cell r="B10886">
            <v>13</v>
          </cell>
          <cell r="C10886" t="str">
            <v>R</v>
          </cell>
          <cell r="D10886" t="str">
            <v>Switch</v>
          </cell>
          <cell r="E10886" t="str">
            <v>ACs per customer: 1</v>
          </cell>
          <cell r="F10886">
            <v>89.525599999999997</v>
          </cell>
          <cell r="G10886">
            <v>1.286775</v>
          </cell>
          <cell r="H10886">
            <v>1.274699</v>
          </cell>
          <cell r="I10886">
            <v>-5.6849900000000002E-2</v>
          </cell>
          <cell r="J10886">
            <v>-2.3262499999999998E-2</v>
          </cell>
          <cell r="K10886">
            <v>0</v>
          </cell>
          <cell r="L10886">
            <v>2.3262499999999998E-2</v>
          </cell>
          <cell r="M10886">
            <v>5.6849900000000002E-2</v>
          </cell>
          <cell r="N10886">
            <v>5.6849900000000002E-2</v>
          </cell>
          <cell r="O10886">
            <v>16789</v>
          </cell>
        </row>
        <row r="10887">
          <cell r="A10887" t="str">
            <v>Residential</v>
          </cell>
          <cell r="B10887">
            <v>14</v>
          </cell>
          <cell r="C10887" t="str">
            <v>R</v>
          </cell>
          <cell r="D10887" t="str">
            <v>Switch</v>
          </cell>
          <cell r="E10887" t="str">
            <v>ACs per customer: 1</v>
          </cell>
          <cell r="F10887">
            <v>92.500699999999995</v>
          </cell>
          <cell r="G10887">
            <v>1.551501</v>
          </cell>
          <cell r="H10887">
            <v>1.6014600000000001</v>
          </cell>
          <cell r="I10887">
            <v>-6.0313499999999999E-2</v>
          </cell>
          <cell r="J10887">
            <v>-2.4679799999999998E-2</v>
          </cell>
          <cell r="K10887">
            <v>0</v>
          </cell>
          <cell r="L10887">
            <v>2.4679799999999998E-2</v>
          </cell>
          <cell r="M10887">
            <v>6.0313499999999999E-2</v>
          </cell>
          <cell r="N10887">
            <v>6.0313499999999999E-2</v>
          </cell>
          <cell r="O10887">
            <v>16789</v>
          </cell>
        </row>
        <row r="10888">
          <cell r="A10888" t="str">
            <v>Residential</v>
          </cell>
          <cell r="B10888">
            <v>15</v>
          </cell>
          <cell r="C10888" t="str">
            <v>R</v>
          </cell>
          <cell r="D10888" t="str">
            <v>Switch</v>
          </cell>
          <cell r="E10888" t="str">
            <v>ACs per customer: 1</v>
          </cell>
          <cell r="F10888">
            <v>94.982500000000002</v>
          </cell>
          <cell r="G10888">
            <v>1.880484</v>
          </cell>
          <cell r="H10888">
            <v>1.9222239999999999</v>
          </cell>
          <cell r="I10888">
            <v>-6.5836000000000006E-2</v>
          </cell>
          <cell r="J10888">
            <v>-2.6939600000000001E-2</v>
          </cell>
          <cell r="K10888">
            <v>0</v>
          </cell>
          <cell r="L10888">
            <v>2.6939600000000001E-2</v>
          </cell>
          <cell r="M10888">
            <v>6.5836000000000006E-2</v>
          </cell>
          <cell r="N10888">
            <v>6.5836000000000006E-2</v>
          </cell>
          <cell r="O10888">
            <v>16789</v>
          </cell>
        </row>
        <row r="10889">
          <cell r="A10889" t="str">
            <v>Residential</v>
          </cell>
          <cell r="B10889">
            <v>16</v>
          </cell>
          <cell r="C10889" t="str">
            <v>R</v>
          </cell>
          <cell r="D10889" t="str">
            <v>Switch</v>
          </cell>
          <cell r="E10889" t="str">
            <v>ACs per customer: 1</v>
          </cell>
          <cell r="F10889">
            <v>97.405199999999994</v>
          </cell>
          <cell r="G10889">
            <v>2.249085</v>
          </cell>
          <cell r="H10889">
            <v>2.0646749999999998</v>
          </cell>
          <cell r="I10889">
            <v>-6.9223699999999999E-2</v>
          </cell>
          <cell r="J10889">
            <v>-2.8325800000000002E-2</v>
          </cell>
          <cell r="K10889">
            <v>0</v>
          </cell>
          <cell r="L10889">
            <v>2.8325800000000002E-2</v>
          </cell>
          <cell r="M10889">
            <v>6.9223699999999999E-2</v>
          </cell>
          <cell r="N10889">
            <v>6.9223699999999999E-2</v>
          </cell>
          <cell r="O10889">
            <v>16789</v>
          </cell>
        </row>
        <row r="10890">
          <cell r="A10890" t="str">
            <v>Residential</v>
          </cell>
          <cell r="B10890">
            <v>17</v>
          </cell>
          <cell r="C10890" t="str">
            <v>R</v>
          </cell>
          <cell r="D10890" t="str">
            <v>Switch</v>
          </cell>
          <cell r="E10890" t="str">
            <v>ACs per customer: 1</v>
          </cell>
          <cell r="F10890">
            <v>98.821100000000001</v>
          </cell>
          <cell r="G10890">
            <v>2.5682909999999999</v>
          </cell>
          <cell r="H10890">
            <v>2.1477879999999998</v>
          </cell>
          <cell r="I10890">
            <v>-6.7726800000000004E-2</v>
          </cell>
          <cell r="J10890">
            <v>-2.77133E-2</v>
          </cell>
          <cell r="K10890">
            <v>0</v>
          </cell>
          <cell r="L10890">
            <v>2.77133E-2</v>
          </cell>
          <cell r="M10890">
            <v>6.7726800000000004E-2</v>
          </cell>
          <cell r="N10890">
            <v>6.7726800000000004E-2</v>
          </cell>
          <cell r="O10890">
            <v>16789</v>
          </cell>
        </row>
        <row r="10891">
          <cell r="A10891" t="str">
            <v>Residential</v>
          </cell>
          <cell r="B10891">
            <v>18</v>
          </cell>
          <cell r="C10891" t="str">
            <v>R</v>
          </cell>
          <cell r="D10891" t="str">
            <v>Switch</v>
          </cell>
          <cell r="E10891" t="str">
            <v>ACs per customer: 1</v>
          </cell>
          <cell r="F10891">
            <v>98.791499999999999</v>
          </cell>
          <cell r="G10891">
            <v>2.7236590000000001</v>
          </cell>
          <cell r="H10891">
            <v>2.3610609999999999</v>
          </cell>
          <cell r="I10891">
            <v>-6.5625500000000003E-2</v>
          </cell>
          <cell r="J10891">
            <v>-2.6853399999999999E-2</v>
          </cell>
          <cell r="K10891">
            <v>0</v>
          </cell>
          <cell r="L10891">
            <v>2.6853399999999999E-2</v>
          </cell>
          <cell r="M10891">
            <v>6.5625500000000003E-2</v>
          </cell>
          <cell r="N10891">
            <v>6.5625500000000003E-2</v>
          </cell>
          <cell r="O10891">
            <v>16789</v>
          </cell>
        </row>
        <row r="10892">
          <cell r="A10892" t="str">
            <v>Residential</v>
          </cell>
          <cell r="B10892">
            <v>19</v>
          </cell>
          <cell r="C10892" t="str">
            <v>R</v>
          </cell>
          <cell r="D10892" t="str">
            <v>Switch</v>
          </cell>
          <cell r="E10892" t="str">
            <v>ACs per customer: 1</v>
          </cell>
          <cell r="F10892">
            <v>96.3005</v>
          </cell>
          <cell r="G10892">
            <v>2.6157879999999998</v>
          </cell>
          <cell r="H10892">
            <v>2.390091</v>
          </cell>
          <cell r="I10892">
            <v>-6.6172999999999996E-2</v>
          </cell>
          <cell r="J10892">
            <v>-2.7077400000000001E-2</v>
          </cell>
          <cell r="K10892">
            <v>0</v>
          </cell>
          <cell r="L10892">
            <v>2.7077400000000001E-2</v>
          </cell>
          <cell r="M10892">
            <v>6.6172999999999996E-2</v>
          </cell>
          <cell r="N10892">
            <v>6.6172999999999996E-2</v>
          </cell>
          <cell r="O10892">
            <v>16789</v>
          </cell>
        </row>
        <row r="10893">
          <cell r="A10893" t="str">
            <v>Residential</v>
          </cell>
          <cell r="B10893">
            <v>20</v>
          </cell>
          <cell r="C10893" t="str">
            <v>R</v>
          </cell>
          <cell r="D10893" t="str">
            <v>Switch</v>
          </cell>
          <cell r="E10893" t="str">
            <v>ACs per customer: 1</v>
          </cell>
          <cell r="F10893">
            <v>94.180499999999995</v>
          </cell>
          <cell r="G10893">
            <v>2.4590160000000001</v>
          </cell>
          <cell r="H10893">
            <v>2.9852089999999998</v>
          </cell>
          <cell r="I10893">
            <v>-6.4119700000000002E-2</v>
          </cell>
          <cell r="J10893">
            <v>-2.6237199999999999E-2</v>
          </cell>
          <cell r="K10893">
            <v>0</v>
          </cell>
          <cell r="L10893">
            <v>2.6237199999999999E-2</v>
          </cell>
          <cell r="M10893">
            <v>6.4119700000000002E-2</v>
          </cell>
          <cell r="N10893">
            <v>6.4119700000000002E-2</v>
          </cell>
          <cell r="O10893">
            <v>16789</v>
          </cell>
        </row>
        <row r="10894">
          <cell r="A10894" t="str">
            <v>Residential</v>
          </cell>
          <cell r="B10894">
            <v>21</v>
          </cell>
          <cell r="C10894" t="str">
            <v>R</v>
          </cell>
          <cell r="D10894" t="str">
            <v>Switch</v>
          </cell>
          <cell r="E10894" t="str">
            <v>ACs per customer: 1</v>
          </cell>
          <cell r="F10894">
            <v>90.2042</v>
          </cell>
          <cell r="G10894">
            <v>2.2796750000000001</v>
          </cell>
          <cell r="H10894">
            <v>2.6840989999999998</v>
          </cell>
          <cell r="I10894">
            <v>-5.9024E-2</v>
          </cell>
          <cell r="J10894">
            <v>-2.4152099999999999E-2</v>
          </cell>
          <cell r="K10894">
            <v>0</v>
          </cell>
          <cell r="L10894">
            <v>2.4152099999999999E-2</v>
          </cell>
          <cell r="M10894">
            <v>5.9024E-2</v>
          </cell>
          <cell r="N10894">
            <v>5.9024E-2</v>
          </cell>
          <cell r="O10894">
            <v>16789</v>
          </cell>
        </row>
        <row r="10895">
          <cell r="A10895" t="str">
            <v>Residential</v>
          </cell>
          <cell r="B10895">
            <v>22</v>
          </cell>
          <cell r="C10895" t="str">
            <v>R</v>
          </cell>
          <cell r="D10895" t="str">
            <v>Switch</v>
          </cell>
          <cell r="E10895" t="str">
            <v>ACs per customer: 1</v>
          </cell>
          <cell r="F10895">
            <v>87.145600000000002</v>
          </cell>
          <cell r="G10895">
            <v>1.9411449999999999</v>
          </cell>
          <cell r="H10895">
            <v>2.2004679999999999</v>
          </cell>
          <cell r="I10895">
            <v>-5.7956199999999999E-2</v>
          </cell>
          <cell r="J10895">
            <v>-2.3715199999999999E-2</v>
          </cell>
          <cell r="K10895">
            <v>0</v>
          </cell>
          <cell r="L10895">
            <v>2.3715199999999999E-2</v>
          </cell>
          <cell r="M10895">
            <v>5.7956199999999999E-2</v>
          </cell>
          <cell r="N10895">
            <v>5.7956199999999999E-2</v>
          </cell>
          <cell r="O10895">
            <v>16789</v>
          </cell>
        </row>
        <row r="10896">
          <cell r="A10896" t="str">
            <v>Residential</v>
          </cell>
          <cell r="B10896">
            <v>23</v>
          </cell>
          <cell r="C10896" t="str">
            <v>R</v>
          </cell>
          <cell r="D10896" t="str">
            <v>Switch</v>
          </cell>
          <cell r="E10896" t="str">
            <v>ACs per customer: 1</v>
          </cell>
          <cell r="F10896">
            <v>84.165899999999993</v>
          </cell>
          <cell r="G10896">
            <v>1.4819340000000001</v>
          </cell>
          <cell r="H10896">
            <v>1.5827359999999999</v>
          </cell>
          <cell r="I10896">
            <v>-5.6883499999999997E-2</v>
          </cell>
          <cell r="J10896">
            <v>-2.32763E-2</v>
          </cell>
          <cell r="K10896">
            <v>0</v>
          </cell>
          <cell r="L10896">
            <v>2.32763E-2</v>
          </cell>
          <cell r="M10896">
            <v>5.6883499999999997E-2</v>
          </cell>
          <cell r="N10896">
            <v>5.6883499999999997E-2</v>
          </cell>
          <cell r="O10896">
            <v>16789</v>
          </cell>
        </row>
        <row r="10897">
          <cell r="A10897" t="str">
            <v>Residential</v>
          </cell>
          <cell r="B10897">
            <v>24</v>
          </cell>
          <cell r="C10897" t="str">
            <v>R</v>
          </cell>
          <cell r="D10897" t="str">
            <v>Switch</v>
          </cell>
          <cell r="E10897" t="str">
            <v>ACs per customer: 1</v>
          </cell>
          <cell r="F10897">
            <v>81.690100000000001</v>
          </cell>
          <cell r="G10897">
            <v>1.1177269999999999</v>
          </cell>
          <cell r="H10897">
            <v>1.157516</v>
          </cell>
          <cell r="I10897">
            <v>-5.5818199999999998E-2</v>
          </cell>
          <cell r="J10897">
            <v>-2.28404E-2</v>
          </cell>
          <cell r="K10897">
            <v>0</v>
          </cell>
          <cell r="L10897">
            <v>2.28404E-2</v>
          </cell>
          <cell r="M10897">
            <v>5.5818199999999998E-2</v>
          </cell>
          <cell r="N10897">
            <v>5.5818199999999998E-2</v>
          </cell>
          <cell r="O10897">
            <v>16789</v>
          </cell>
        </row>
        <row r="10898">
          <cell r="A10898" t="str">
            <v>Residential</v>
          </cell>
          <cell r="B10898">
            <v>1</v>
          </cell>
          <cell r="C10898" t="str">
            <v>R</v>
          </cell>
          <cell r="D10898" t="str">
            <v>Switch</v>
          </cell>
          <cell r="E10898" t="str">
            <v>ACs per customer: 2-3</v>
          </cell>
          <cell r="F10898">
            <v>76.830299999999994</v>
          </cell>
          <cell r="G10898">
            <v>1.2888219999999999</v>
          </cell>
          <cell r="H10898">
            <v>1.157985</v>
          </cell>
          <cell r="I10898">
            <v>-0.20889369999999999</v>
          </cell>
          <cell r="J10898">
            <v>-8.5477600000000001E-2</v>
          </cell>
          <cell r="K10898">
            <v>0</v>
          </cell>
          <cell r="L10898">
            <v>8.5477600000000001E-2</v>
          </cell>
          <cell r="M10898">
            <v>0.20889369999999999</v>
          </cell>
          <cell r="N10898">
            <v>0.20889369999999999</v>
          </cell>
          <cell r="O10898">
            <v>1872</v>
          </cell>
        </row>
        <row r="10899">
          <cell r="A10899" t="str">
            <v>Residential</v>
          </cell>
          <cell r="B10899">
            <v>2</v>
          </cell>
          <cell r="C10899" t="str">
            <v>R</v>
          </cell>
          <cell r="D10899" t="str">
            <v>Switch</v>
          </cell>
          <cell r="E10899" t="str">
            <v>ACs per customer: 2-3</v>
          </cell>
          <cell r="F10899">
            <v>76.217100000000002</v>
          </cell>
          <cell r="G10899">
            <v>1.0595889999999999</v>
          </cell>
          <cell r="H10899">
            <v>1.0408500000000001</v>
          </cell>
          <cell r="I10899">
            <v>-0.20758550000000001</v>
          </cell>
          <cell r="J10899">
            <v>-8.4942299999999998E-2</v>
          </cell>
          <cell r="K10899">
            <v>0</v>
          </cell>
          <cell r="L10899">
            <v>8.4942299999999998E-2</v>
          </cell>
          <cell r="M10899">
            <v>0.20758550000000001</v>
          </cell>
          <cell r="N10899">
            <v>0.20758550000000001</v>
          </cell>
          <cell r="O10899">
            <v>1872</v>
          </cell>
        </row>
        <row r="10900">
          <cell r="A10900" t="str">
            <v>Residential</v>
          </cell>
          <cell r="B10900">
            <v>3</v>
          </cell>
          <cell r="C10900" t="str">
            <v>R</v>
          </cell>
          <cell r="D10900" t="str">
            <v>Switch</v>
          </cell>
          <cell r="E10900" t="str">
            <v>ACs per customer: 2-3</v>
          </cell>
          <cell r="F10900">
            <v>73.443399999999997</v>
          </cell>
          <cell r="G10900">
            <v>0.96559950000000005</v>
          </cell>
          <cell r="H10900">
            <v>0.9454553</v>
          </cell>
          <cell r="I10900">
            <v>-0.2062174</v>
          </cell>
          <cell r="J10900">
            <v>-8.4382499999999999E-2</v>
          </cell>
          <cell r="K10900">
            <v>0</v>
          </cell>
          <cell r="L10900">
            <v>8.4382499999999999E-2</v>
          </cell>
          <cell r="M10900">
            <v>0.2062174</v>
          </cell>
          <cell r="N10900">
            <v>0.2062174</v>
          </cell>
          <cell r="O10900">
            <v>1872</v>
          </cell>
        </row>
        <row r="10901">
          <cell r="A10901" t="str">
            <v>Residential</v>
          </cell>
          <cell r="B10901">
            <v>4</v>
          </cell>
          <cell r="C10901" t="str">
            <v>R</v>
          </cell>
          <cell r="D10901" t="str">
            <v>Switch</v>
          </cell>
          <cell r="E10901" t="str">
            <v>ACs per customer: 2-3</v>
          </cell>
          <cell r="F10901">
            <v>72.056600000000003</v>
          </cell>
          <cell r="G10901">
            <v>1.011379</v>
          </cell>
          <cell r="H10901">
            <v>1.040513</v>
          </cell>
          <cell r="I10901">
            <v>-0.2053487</v>
          </cell>
          <cell r="J10901">
            <v>-8.4027000000000004E-2</v>
          </cell>
          <cell r="K10901">
            <v>0</v>
          </cell>
          <cell r="L10901">
            <v>8.4027000000000004E-2</v>
          </cell>
          <cell r="M10901">
            <v>0.2053487</v>
          </cell>
          <cell r="N10901">
            <v>0.2053487</v>
          </cell>
          <cell r="O10901">
            <v>1872</v>
          </cell>
        </row>
        <row r="10902">
          <cell r="A10902" t="str">
            <v>Residential</v>
          </cell>
          <cell r="B10902">
            <v>5</v>
          </cell>
          <cell r="C10902" t="str">
            <v>R</v>
          </cell>
          <cell r="D10902" t="str">
            <v>Switch</v>
          </cell>
          <cell r="E10902" t="str">
            <v>ACs per customer: 2-3</v>
          </cell>
          <cell r="F10902">
            <v>70.443399999999997</v>
          </cell>
          <cell r="G10902">
            <v>0.90579659999999995</v>
          </cell>
          <cell r="H10902">
            <v>0.89959820000000001</v>
          </cell>
          <cell r="I10902">
            <v>-0.20498160000000001</v>
          </cell>
          <cell r="J10902">
            <v>-8.3876800000000001E-2</v>
          </cell>
          <cell r="K10902">
            <v>0</v>
          </cell>
          <cell r="L10902">
            <v>8.3876800000000001E-2</v>
          </cell>
          <cell r="M10902">
            <v>0.20498160000000001</v>
          </cell>
          <cell r="N10902">
            <v>0.20498160000000001</v>
          </cell>
          <cell r="O10902">
            <v>1872</v>
          </cell>
        </row>
        <row r="10903">
          <cell r="A10903" t="str">
            <v>Residential</v>
          </cell>
          <cell r="B10903">
            <v>6</v>
          </cell>
          <cell r="C10903" t="str">
            <v>R</v>
          </cell>
          <cell r="D10903" t="str">
            <v>Switch</v>
          </cell>
          <cell r="E10903" t="str">
            <v>ACs per customer: 2-3</v>
          </cell>
          <cell r="F10903">
            <v>69.386799999999994</v>
          </cell>
          <cell r="G10903">
            <v>1.0097320000000001</v>
          </cell>
          <cell r="H10903">
            <v>1.0496509999999999</v>
          </cell>
          <cell r="I10903">
            <v>-0.2046557</v>
          </cell>
          <cell r="J10903">
            <v>-8.3743499999999998E-2</v>
          </cell>
          <cell r="K10903">
            <v>0</v>
          </cell>
          <cell r="L10903">
            <v>8.3743499999999998E-2</v>
          </cell>
          <cell r="M10903">
            <v>0.2046557</v>
          </cell>
          <cell r="N10903">
            <v>0.2046557</v>
          </cell>
          <cell r="O10903">
            <v>1872</v>
          </cell>
        </row>
        <row r="10904">
          <cell r="A10904" t="str">
            <v>Residential</v>
          </cell>
          <cell r="B10904">
            <v>7</v>
          </cell>
          <cell r="C10904" t="str">
            <v>R</v>
          </cell>
          <cell r="D10904" t="str">
            <v>Switch</v>
          </cell>
          <cell r="E10904" t="str">
            <v>ACs per customer: 2-3</v>
          </cell>
          <cell r="F10904">
            <v>68.443399999999997</v>
          </cell>
          <cell r="G10904">
            <v>1.5310980000000001</v>
          </cell>
          <cell r="H10904">
            <v>1.615575</v>
          </cell>
          <cell r="I10904">
            <v>-0.20553350000000001</v>
          </cell>
          <cell r="J10904">
            <v>-8.4102700000000002E-2</v>
          </cell>
          <cell r="K10904">
            <v>0</v>
          </cell>
          <cell r="L10904">
            <v>8.4102700000000002E-2</v>
          </cell>
          <cell r="M10904">
            <v>0.20553350000000001</v>
          </cell>
          <cell r="N10904">
            <v>0.20553350000000001</v>
          </cell>
          <cell r="O10904">
            <v>1872</v>
          </cell>
        </row>
        <row r="10905">
          <cell r="A10905" t="str">
            <v>Residential</v>
          </cell>
          <cell r="B10905">
            <v>8</v>
          </cell>
          <cell r="C10905" t="str">
            <v>R</v>
          </cell>
          <cell r="D10905" t="str">
            <v>Switch</v>
          </cell>
          <cell r="E10905" t="str">
            <v>ACs per customer: 2-3</v>
          </cell>
          <cell r="F10905">
            <v>69.113200000000006</v>
          </cell>
          <cell r="G10905">
            <v>1.5610409999999999</v>
          </cell>
          <cell r="H10905">
            <v>1.5374589999999999</v>
          </cell>
          <cell r="I10905">
            <v>-0.20618529999999999</v>
          </cell>
          <cell r="J10905">
            <v>-8.4369299999999994E-2</v>
          </cell>
          <cell r="K10905">
            <v>0</v>
          </cell>
          <cell r="L10905">
            <v>8.4369299999999994E-2</v>
          </cell>
          <cell r="M10905">
            <v>0.20618529999999999</v>
          </cell>
          <cell r="N10905">
            <v>0.20618529999999999</v>
          </cell>
          <cell r="O10905">
            <v>1872</v>
          </cell>
        </row>
        <row r="10906">
          <cell r="A10906" t="str">
            <v>Residential</v>
          </cell>
          <cell r="B10906">
            <v>9</v>
          </cell>
          <cell r="C10906" t="str">
            <v>R</v>
          </cell>
          <cell r="D10906" t="str">
            <v>Switch</v>
          </cell>
          <cell r="E10906" t="str">
            <v>ACs per customer: 2-3</v>
          </cell>
          <cell r="F10906">
            <v>71.896000000000001</v>
          </cell>
          <cell r="G10906">
            <v>1.394593</v>
          </cell>
          <cell r="H10906">
            <v>1.418193</v>
          </cell>
          <cell r="I10906">
            <v>-0.20708370000000001</v>
          </cell>
          <cell r="J10906">
            <v>-8.4737000000000007E-2</v>
          </cell>
          <cell r="K10906">
            <v>0</v>
          </cell>
          <cell r="L10906">
            <v>8.4737000000000007E-2</v>
          </cell>
          <cell r="M10906">
            <v>0.20708370000000001</v>
          </cell>
          <cell r="N10906">
            <v>0.20708370000000001</v>
          </cell>
          <cell r="O10906">
            <v>1872</v>
          </cell>
        </row>
        <row r="10907">
          <cell r="A10907" t="str">
            <v>Residential</v>
          </cell>
          <cell r="B10907">
            <v>10</v>
          </cell>
          <cell r="C10907" t="str">
            <v>R</v>
          </cell>
          <cell r="D10907" t="str">
            <v>Switch</v>
          </cell>
          <cell r="E10907" t="str">
            <v>ACs per customer: 2-3</v>
          </cell>
          <cell r="F10907">
            <v>76.452600000000004</v>
          </cell>
          <cell r="G10907">
            <v>1.3462209999999999</v>
          </cell>
          <cell r="H10907">
            <v>1.4438310000000001</v>
          </cell>
          <cell r="I10907">
            <v>-0.2087716</v>
          </cell>
          <cell r="J10907">
            <v>-8.5427699999999995E-2</v>
          </cell>
          <cell r="K10907">
            <v>0</v>
          </cell>
          <cell r="L10907">
            <v>8.5427699999999995E-2</v>
          </cell>
          <cell r="M10907">
            <v>0.2087716</v>
          </cell>
          <cell r="N10907">
            <v>0.2087716</v>
          </cell>
          <cell r="O10907">
            <v>1872</v>
          </cell>
        </row>
        <row r="10908">
          <cell r="A10908" t="str">
            <v>Residential</v>
          </cell>
          <cell r="B10908">
            <v>11</v>
          </cell>
          <cell r="C10908" t="str">
            <v>R</v>
          </cell>
          <cell r="D10908" t="str">
            <v>Switch</v>
          </cell>
          <cell r="E10908" t="str">
            <v>ACs per customer: 2-3</v>
          </cell>
          <cell r="F10908">
            <v>81.782899999999998</v>
          </cell>
          <cell r="G10908">
            <v>1.375486</v>
          </cell>
          <cell r="H10908">
            <v>1.216502</v>
          </cell>
          <cell r="I10908">
            <v>-0.20948310000000001</v>
          </cell>
          <cell r="J10908">
            <v>-8.5718799999999998E-2</v>
          </cell>
          <cell r="K10908">
            <v>0</v>
          </cell>
          <cell r="L10908">
            <v>8.5718799999999998E-2</v>
          </cell>
          <cell r="M10908">
            <v>0.20948310000000001</v>
          </cell>
          <cell r="N10908">
            <v>0.20948310000000001</v>
          </cell>
          <cell r="O10908">
            <v>1872</v>
          </cell>
        </row>
        <row r="10909">
          <cell r="A10909" t="str">
            <v>Residential</v>
          </cell>
          <cell r="B10909">
            <v>12</v>
          </cell>
          <cell r="C10909" t="str">
            <v>R</v>
          </cell>
          <cell r="D10909" t="str">
            <v>Switch</v>
          </cell>
          <cell r="E10909" t="str">
            <v>ACs per customer: 2-3</v>
          </cell>
          <cell r="F10909">
            <v>86.169700000000006</v>
          </cell>
          <cell r="G10909">
            <v>1.4603870000000001</v>
          </cell>
          <cell r="H10909">
            <v>1.3709210000000001</v>
          </cell>
          <cell r="I10909">
            <v>-0.2114597</v>
          </cell>
          <cell r="J10909">
            <v>-8.6527599999999996E-2</v>
          </cell>
          <cell r="K10909">
            <v>0</v>
          </cell>
          <cell r="L10909">
            <v>8.6527599999999996E-2</v>
          </cell>
          <cell r="M10909">
            <v>0.2114597</v>
          </cell>
          <cell r="N10909">
            <v>0.2114597</v>
          </cell>
          <cell r="O10909">
            <v>1872</v>
          </cell>
        </row>
        <row r="10910">
          <cell r="A10910" t="str">
            <v>Residential</v>
          </cell>
          <cell r="B10910">
            <v>13</v>
          </cell>
          <cell r="C10910" t="str">
            <v>R</v>
          </cell>
          <cell r="D10910" t="str">
            <v>Switch</v>
          </cell>
          <cell r="E10910" t="str">
            <v>ACs per customer: 2-3</v>
          </cell>
          <cell r="F10910">
            <v>89.613200000000006</v>
          </cell>
          <cell r="G10910">
            <v>1.5356270000000001</v>
          </cell>
          <cell r="H10910">
            <v>1.4552350000000001</v>
          </cell>
          <cell r="I10910">
            <v>-0.21337390000000001</v>
          </cell>
          <cell r="J10910">
            <v>-8.7310899999999997E-2</v>
          </cell>
          <cell r="K10910">
            <v>0</v>
          </cell>
          <cell r="L10910">
            <v>8.7310899999999997E-2</v>
          </cell>
          <cell r="M10910">
            <v>0.21337390000000001</v>
          </cell>
          <cell r="N10910">
            <v>0.21337390000000001</v>
          </cell>
          <cell r="O10910">
            <v>1872</v>
          </cell>
        </row>
        <row r="10911">
          <cell r="A10911" t="str">
            <v>Residential</v>
          </cell>
          <cell r="B10911">
            <v>14</v>
          </cell>
          <cell r="C10911" t="str">
            <v>R</v>
          </cell>
          <cell r="D10911" t="str">
            <v>Switch</v>
          </cell>
          <cell r="E10911" t="str">
            <v>ACs per customer: 2-3</v>
          </cell>
          <cell r="F10911">
            <v>92.556600000000003</v>
          </cell>
          <cell r="G10911">
            <v>1.764702</v>
          </cell>
          <cell r="H10911">
            <v>1.883456</v>
          </cell>
          <cell r="I10911">
            <v>-0.21699850000000001</v>
          </cell>
          <cell r="J10911">
            <v>-8.8793999999999998E-2</v>
          </cell>
          <cell r="K10911">
            <v>0</v>
          </cell>
          <cell r="L10911">
            <v>8.8793999999999998E-2</v>
          </cell>
          <cell r="M10911">
            <v>0.21699850000000001</v>
          </cell>
          <cell r="N10911">
            <v>0.21699850000000001</v>
          </cell>
          <cell r="O10911">
            <v>1872</v>
          </cell>
        </row>
        <row r="10912">
          <cell r="A10912" t="str">
            <v>Residential</v>
          </cell>
          <cell r="B10912">
            <v>15</v>
          </cell>
          <cell r="C10912" t="str">
            <v>R</v>
          </cell>
          <cell r="D10912" t="str">
            <v>Switch</v>
          </cell>
          <cell r="E10912" t="str">
            <v>ACs per customer: 2-3</v>
          </cell>
          <cell r="F10912">
            <v>95</v>
          </cell>
          <cell r="G10912">
            <v>2.0272640000000002</v>
          </cell>
          <cell r="H10912">
            <v>2.237352</v>
          </cell>
          <cell r="I10912">
            <v>-0.21756510000000001</v>
          </cell>
          <cell r="J10912">
            <v>-8.9025900000000005E-2</v>
          </cell>
          <cell r="K10912">
            <v>0</v>
          </cell>
          <cell r="L10912">
            <v>8.9025900000000005E-2</v>
          </cell>
          <cell r="M10912">
            <v>0.21756510000000001</v>
          </cell>
          <cell r="N10912">
            <v>0.21756510000000001</v>
          </cell>
          <cell r="O10912">
            <v>1872</v>
          </cell>
        </row>
        <row r="10913">
          <cell r="A10913" t="str">
            <v>Residential</v>
          </cell>
          <cell r="B10913">
            <v>16</v>
          </cell>
          <cell r="C10913" t="str">
            <v>R</v>
          </cell>
          <cell r="D10913" t="str">
            <v>Switch</v>
          </cell>
          <cell r="E10913" t="str">
            <v>ACs per customer: 2-3</v>
          </cell>
          <cell r="F10913">
            <v>97.330299999999994</v>
          </cell>
          <cell r="G10913">
            <v>2.539911</v>
          </cell>
          <cell r="H10913">
            <v>2.2030340000000002</v>
          </cell>
          <cell r="I10913">
            <v>-0.21946189999999999</v>
          </cell>
          <cell r="J10913">
            <v>-8.9802000000000007E-2</v>
          </cell>
          <cell r="K10913">
            <v>0</v>
          </cell>
          <cell r="L10913">
            <v>8.9802000000000007E-2</v>
          </cell>
          <cell r="M10913">
            <v>0.21946189999999999</v>
          </cell>
          <cell r="N10913">
            <v>0.21946189999999999</v>
          </cell>
          <cell r="O10913">
            <v>1872</v>
          </cell>
        </row>
        <row r="10914">
          <cell r="A10914" t="str">
            <v>Residential</v>
          </cell>
          <cell r="B10914">
            <v>17</v>
          </cell>
          <cell r="C10914" t="str">
            <v>R</v>
          </cell>
          <cell r="D10914" t="str">
            <v>Switch</v>
          </cell>
          <cell r="E10914" t="str">
            <v>ACs per customer: 2-3</v>
          </cell>
          <cell r="F10914">
            <v>98.660600000000002</v>
          </cell>
          <cell r="G10914">
            <v>3.0123509999999998</v>
          </cell>
          <cell r="H10914">
            <v>2.4358710000000001</v>
          </cell>
          <cell r="I10914">
            <v>-0.2220782</v>
          </cell>
          <cell r="J10914">
            <v>-9.0872599999999998E-2</v>
          </cell>
          <cell r="K10914">
            <v>0</v>
          </cell>
          <cell r="L10914">
            <v>9.0872599999999998E-2</v>
          </cell>
          <cell r="M10914">
            <v>0.2220782</v>
          </cell>
          <cell r="N10914">
            <v>0.2220782</v>
          </cell>
          <cell r="O10914">
            <v>1872</v>
          </cell>
        </row>
        <row r="10915">
          <cell r="A10915" t="str">
            <v>Residential</v>
          </cell>
          <cell r="B10915">
            <v>18</v>
          </cell>
          <cell r="C10915" t="str">
            <v>R</v>
          </cell>
          <cell r="D10915" t="str">
            <v>Switch</v>
          </cell>
          <cell r="E10915" t="str">
            <v>ACs per customer: 2-3</v>
          </cell>
          <cell r="F10915">
            <v>98.717100000000002</v>
          </cell>
          <cell r="G10915">
            <v>3.486583</v>
          </cell>
          <cell r="H10915">
            <v>3.006815</v>
          </cell>
          <cell r="I10915">
            <v>-0.23048689999999999</v>
          </cell>
          <cell r="J10915">
            <v>-9.4313400000000006E-2</v>
          </cell>
          <cell r="K10915">
            <v>0</v>
          </cell>
          <cell r="L10915">
            <v>9.4313400000000006E-2</v>
          </cell>
          <cell r="M10915">
            <v>0.23048689999999999</v>
          </cell>
          <cell r="N10915">
            <v>0.23048689999999999</v>
          </cell>
          <cell r="O10915">
            <v>1872</v>
          </cell>
        </row>
        <row r="10916">
          <cell r="A10916" t="str">
            <v>Residential</v>
          </cell>
          <cell r="B10916">
            <v>19</v>
          </cell>
          <cell r="C10916" t="str">
            <v>R</v>
          </cell>
          <cell r="D10916" t="str">
            <v>Switch</v>
          </cell>
          <cell r="E10916" t="str">
            <v>ACs per customer: 2-3</v>
          </cell>
          <cell r="F10916">
            <v>96.273700000000005</v>
          </cell>
          <cell r="G10916">
            <v>3.3199939999999999</v>
          </cell>
          <cell r="H10916">
            <v>2.8986580000000002</v>
          </cell>
          <cell r="I10916">
            <v>-0.2235548</v>
          </cell>
          <cell r="J10916">
            <v>-9.1476799999999997E-2</v>
          </cell>
          <cell r="K10916">
            <v>0</v>
          </cell>
          <cell r="L10916">
            <v>9.1476799999999997E-2</v>
          </cell>
          <cell r="M10916">
            <v>0.2235548</v>
          </cell>
          <cell r="N10916">
            <v>0.2235548</v>
          </cell>
          <cell r="O10916">
            <v>1872</v>
          </cell>
        </row>
        <row r="10917">
          <cell r="A10917" t="str">
            <v>Residential</v>
          </cell>
          <cell r="B10917">
            <v>20</v>
          </cell>
          <cell r="C10917" t="str">
            <v>R</v>
          </cell>
          <cell r="D10917" t="str">
            <v>Switch</v>
          </cell>
          <cell r="E10917" t="str">
            <v>ACs per customer: 2-3</v>
          </cell>
          <cell r="F10917">
            <v>94.160600000000002</v>
          </cell>
          <cell r="G10917">
            <v>3.2105269999999999</v>
          </cell>
          <cell r="H10917">
            <v>3.8401269999999998</v>
          </cell>
          <cell r="I10917">
            <v>-0.227295</v>
          </cell>
          <cell r="J10917">
            <v>-9.3007300000000001E-2</v>
          </cell>
          <cell r="K10917">
            <v>0</v>
          </cell>
          <cell r="L10917">
            <v>9.3007300000000001E-2</v>
          </cell>
          <cell r="M10917">
            <v>0.227295</v>
          </cell>
          <cell r="N10917">
            <v>0.227295</v>
          </cell>
          <cell r="O10917">
            <v>1872</v>
          </cell>
        </row>
        <row r="10918">
          <cell r="A10918" t="str">
            <v>Residential</v>
          </cell>
          <cell r="B10918">
            <v>21</v>
          </cell>
          <cell r="C10918" t="str">
            <v>R</v>
          </cell>
          <cell r="D10918" t="str">
            <v>Switch</v>
          </cell>
          <cell r="E10918" t="str">
            <v>ACs per customer: 2-3</v>
          </cell>
          <cell r="F10918">
            <v>90.273700000000005</v>
          </cell>
          <cell r="G10918">
            <v>3.2368600000000001</v>
          </cell>
          <cell r="H10918">
            <v>3.803112</v>
          </cell>
          <cell r="I10918">
            <v>-0.22230800000000001</v>
          </cell>
          <cell r="J10918">
            <v>-9.0966599999999995E-2</v>
          </cell>
          <cell r="K10918">
            <v>0</v>
          </cell>
          <cell r="L10918">
            <v>9.0966599999999995E-2</v>
          </cell>
          <cell r="M10918">
            <v>0.22230800000000001</v>
          </cell>
          <cell r="N10918">
            <v>0.22230800000000001</v>
          </cell>
          <cell r="O10918">
            <v>1872</v>
          </cell>
        </row>
        <row r="10919">
          <cell r="A10919" t="str">
            <v>Residential</v>
          </cell>
          <cell r="B10919">
            <v>22</v>
          </cell>
          <cell r="C10919" t="str">
            <v>R</v>
          </cell>
          <cell r="D10919" t="str">
            <v>Switch</v>
          </cell>
          <cell r="E10919" t="str">
            <v>ACs per customer: 2-3</v>
          </cell>
          <cell r="F10919">
            <v>87.273700000000005</v>
          </cell>
          <cell r="G10919">
            <v>2.776653</v>
          </cell>
          <cell r="H10919">
            <v>3.1556989999999998</v>
          </cell>
          <cell r="I10919">
            <v>-0.21863830000000001</v>
          </cell>
          <cell r="J10919">
            <v>-8.9465000000000003E-2</v>
          </cell>
          <cell r="K10919">
            <v>0</v>
          </cell>
          <cell r="L10919">
            <v>8.9465000000000003E-2</v>
          </cell>
          <cell r="M10919">
            <v>0.21863830000000001</v>
          </cell>
          <cell r="N10919">
            <v>0.21863830000000001</v>
          </cell>
          <cell r="O10919">
            <v>1872</v>
          </cell>
        </row>
        <row r="10920">
          <cell r="A10920" t="str">
            <v>Residential</v>
          </cell>
          <cell r="B10920">
            <v>23</v>
          </cell>
          <cell r="C10920" t="str">
            <v>R</v>
          </cell>
          <cell r="D10920" t="str">
            <v>Switch</v>
          </cell>
          <cell r="E10920" t="str">
            <v>ACs per customer: 2-3</v>
          </cell>
          <cell r="F10920">
            <v>84.273700000000005</v>
          </cell>
          <cell r="G10920">
            <v>2.2446899999999999</v>
          </cell>
          <cell r="H10920">
            <v>2.5033400000000001</v>
          </cell>
          <cell r="I10920">
            <v>-0.21543709999999999</v>
          </cell>
          <cell r="J10920">
            <v>-8.81551E-2</v>
          </cell>
          <cell r="K10920">
            <v>0</v>
          </cell>
          <cell r="L10920">
            <v>8.81551E-2</v>
          </cell>
          <cell r="M10920">
            <v>0.21543709999999999</v>
          </cell>
          <cell r="N10920">
            <v>0.21543709999999999</v>
          </cell>
          <cell r="O10920">
            <v>1872</v>
          </cell>
        </row>
        <row r="10921">
          <cell r="A10921" t="str">
            <v>Residential</v>
          </cell>
          <cell r="B10921">
            <v>24</v>
          </cell>
          <cell r="C10921" t="str">
            <v>R</v>
          </cell>
          <cell r="D10921" t="str">
            <v>Switch</v>
          </cell>
          <cell r="E10921" t="str">
            <v>ACs per customer: 2-3</v>
          </cell>
          <cell r="F10921">
            <v>81.773700000000005</v>
          </cell>
          <cell r="G10921">
            <v>1.796743</v>
          </cell>
          <cell r="H10921">
            <v>1.9046069999999999</v>
          </cell>
          <cell r="I10921">
            <v>-0.21184049999999999</v>
          </cell>
          <cell r="J10921">
            <v>-8.6683399999999994E-2</v>
          </cell>
          <cell r="K10921">
            <v>0</v>
          </cell>
          <cell r="L10921">
            <v>8.6683399999999994E-2</v>
          </cell>
          <cell r="M10921">
            <v>0.21184049999999999</v>
          </cell>
          <cell r="N10921">
            <v>0.21184049999999999</v>
          </cell>
          <cell r="O10921">
            <v>1872</v>
          </cell>
        </row>
        <row r="10922">
          <cell r="A10922" t="str">
            <v>Residential</v>
          </cell>
          <cell r="B10922">
            <v>1</v>
          </cell>
          <cell r="C10922" t="str">
            <v>R</v>
          </cell>
          <cell r="D10922" t="str">
            <v>Switch</v>
          </cell>
          <cell r="E10922" t="str">
            <v>All</v>
          </cell>
          <cell r="F10922">
            <v>76.6905</v>
          </cell>
          <cell r="G10922">
            <v>0.86298799999999998</v>
          </cell>
          <cell r="H10922">
            <v>0.86610810000000005</v>
          </cell>
          <cell r="I10922">
            <v>-5.3353999999999999E-2</v>
          </cell>
          <cell r="J10922">
            <v>-2.1832000000000001E-2</v>
          </cell>
          <cell r="K10922">
            <v>0</v>
          </cell>
          <cell r="L10922">
            <v>2.1832000000000001E-2</v>
          </cell>
          <cell r="M10922">
            <v>5.3353999999999999E-2</v>
          </cell>
          <cell r="N10922">
            <v>5.3353999999999999E-2</v>
          </cell>
          <cell r="O10922">
            <v>18683</v>
          </cell>
        </row>
        <row r="10923">
          <cell r="A10923" t="str">
            <v>Residential</v>
          </cell>
          <cell r="B10923">
            <v>2</v>
          </cell>
          <cell r="C10923" t="str">
            <v>R</v>
          </cell>
          <cell r="D10923" t="str">
            <v>Switch</v>
          </cell>
          <cell r="E10923" t="str">
            <v>All</v>
          </cell>
          <cell r="F10923">
            <v>76.139799999999994</v>
          </cell>
          <cell r="G10923">
            <v>0.75721629999999995</v>
          </cell>
          <cell r="H10923">
            <v>0.74246639999999997</v>
          </cell>
          <cell r="I10923">
            <v>-5.3085599999999997E-2</v>
          </cell>
          <cell r="J10923">
            <v>-2.1722200000000001E-2</v>
          </cell>
          <cell r="K10923">
            <v>0</v>
          </cell>
          <cell r="L10923">
            <v>2.1722200000000001E-2</v>
          </cell>
          <cell r="M10923">
            <v>5.3085599999999997E-2</v>
          </cell>
          <cell r="N10923">
            <v>5.3085599999999997E-2</v>
          </cell>
          <cell r="O10923">
            <v>18683</v>
          </cell>
        </row>
        <row r="10924">
          <cell r="A10924" t="str">
            <v>Residential</v>
          </cell>
          <cell r="B10924">
            <v>3</v>
          </cell>
          <cell r="C10924" t="str">
            <v>R</v>
          </cell>
          <cell r="D10924" t="str">
            <v>Switch</v>
          </cell>
          <cell r="E10924" t="str">
            <v>All</v>
          </cell>
          <cell r="F10924">
            <v>73.269900000000007</v>
          </cell>
          <cell r="G10924">
            <v>0.67199739999999997</v>
          </cell>
          <cell r="H10924">
            <v>0.66779379999999999</v>
          </cell>
          <cell r="I10924">
            <v>-5.2767700000000001E-2</v>
          </cell>
          <cell r="J10924">
            <v>-2.1592099999999999E-2</v>
          </cell>
          <cell r="K10924">
            <v>0</v>
          </cell>
          <cell r="L10924">
            <v>2.1592099999999999E-2</v>
          </cell>
          <cell r="M10924">
            <v>5.2767700000000001E-2</v>
          </cell>
          <cell r="N10924">
            <v>5.2767700000000001E-2</v>
          </cell>
          <cell r="O10924">
            <v>18683</v>
          </cell>
        </row>
        <row r="10925">
          <cell r="A10925" t="str">
            <v>Residential</v>
          </cell>
          <cell r="B10925">
            <v>4</v>
          </cell>
          <cell r="C10925" t="str">
            <v>R</v>
          </cell>
          <cell r="D10925" t="str">
            <v>Switch</v>
          </cell>
          <cell r="E10925" t="str">
            <v>All</v>
          </cell>
          <cell r="F10925">
            <v>71.839500000000001</v>
          </cell>
          <cell r="G10925">
            <v>0.65460059999999998</v>
          </cell>
          <cell r="H10925">
            <v>0.62501090000000004</v>
          </cell>
          <cell r="I10925">
            <v>-5.25148E-2</v>
          </cell>
          <cell r="J10925">
            <v>-2.14886E-2</v>
          </cell>
          <cell r="K10925">
            <v>0</v>
          </cell>
          <cell r="L10925">
            <v>2.14886E-2</v>
          </cell>
          <cell r="M10925">
            <v>5.25148E-2</v>
          </cell>
          <cell r="N10925">
            <v>5.25148E-2</v>
          </cell>
          <cell r="O10925">
            <v>18683</v>
          </cell>
        </row>
        <row r="10926">
          <cell r="A10926" t="str">
            <v>Residential</v>
          </cell>
          <cell r="B10926">
            <v>5</v>
          </cell>
          <cell r="C10926" t="str">
            <v>R</v>
          </cell>
          <cell r="D10926" t="str">
            <v>Switch</v>
          </cell>
          <cell r="E10926" t="str">
            <v>All</v>
          </cell>
          <cell r="F10926">
            <v>70.335999999999999</v>
          </cell>
          <cell r="G10926">
            <v>0.63130960000000003</v>
          </cell>
          <cell r="H10926">
            <v>0.63015739999999998</v>
          </cell>
          <cell r="I10926">
            <v>-5.2555699999999997E-2</v>
          </cell>
          <cell r="J10926">
            <v>-2.1505400000000001E-2</v>
          </cell>
          <cell r="K10926">
            <v>0</v>
          </cell>
          <cell r="L10926">
            <v>2.1505400000000001E-2</v>
          </cell>
          <cell r="M10926">
            <v>5.2555699999999997E-2</v>
          </cell>
          <cell r="N10926">
            <v>5.2555699999999997E-2</v>
          </cell>
          <cell r="O10926">
            <v>18683</v>
          </cell>
        </row>
        <row r="10927">
          <cell r="A10927" t="str">
            <v>Residential</v>
          </cell>
          <cell r="B10927">
            <v>6</v>
          </cell>
          <cell r="C10927" t="str">
            <v>R</v>
          </cell>
          <cell r="D10927" t="str">
            <v>Switch</v>
          </cell>
          <cell r="E10927" t="str">
            <v>All</v>
          </cell>
          <cell r="F10927">
            <v>69.323400000000007</v>
          </cell>
          <cell r="G10927">
            <v>0.68105280000000001</v>
          </cell>
          <cell r="H10927">
            <v>0.67248260000000004</v>
          </cell>
          <cell r="I10927">
            <v>-5.2551899999999999E-2</v>
          </cell>
          <cell r="J10927">
            <v>-2.15038E-2</v>
          </cell>
          <cell r="K10927">
            <v>0</v>
          </cell>
          <cell r="L10927">
            <v>2.15038E-2</v>
          </cell>
          <cell r="M10927">
            <v>5.2551899999999999E-2</v>
          </cell>
          <cell r="N10927">
            <v>5.2551899999999999E-2</v>
          </cell>
          <cell r="O10927">
            <v>18683</v>
          </cell>
        </row>
        <row r="10928">
          <cell r="A10928" t="str">
            <v>Residential</v>
          </cell>
          <cell r="B10928">
            <v>7</v>
          </cell>
          <cell r="C10928" t="str">
            <v>R</v>
          </cell>
          <cell r="D10928" t="str">
            <v>Switch</v>
          </cell>
          <cell r="E10928" t="str">
            <v>All</v>
          </cell>
          <cell r="F10928">
            <v>68.341999999999999</v>
          </cell>
          <cell r="G10928">
            <v>0.87448630000000005</v>
          </cell>
          <cell r="H10928">
            <v>0.88579269999999999</v>
          </cell>
          <cell r="I10928">
            <v>-5.2743900000000003E-2</v>
          </cell>
          <cell r="J10928">
            <v>-2.1582400000000002E-2</v>
          </cell>
          <cell r="K10928">
            <v>0</v>
          </cell>
          <cell r="L10928">
            <v>2.1582400000000002E-2</v>
          </cell>
          <cell r="M10928">
            <v>5.2743900000000003E-2</v>
          </cell>
          <cell r="N10928">
            <v>5.2743900000000003E-2</v>
          </cell>
          <cell r="O10928">
            <v>18683</v>
          </cell>
        </row>
        <row r="10929">
          <cell r="A10929" t="str">
            <v>Residential</v>
          </cell>
          <cell r="B10929">
            <v>8</v>
          </cell>
          <cell r="C10929" t="str">
            <v>R</v>
          </cell>
          <cell r="D10929" t="str">
            <v>Switch</v>
          </cell>
          <cell r="E10929" t="str">
            <v>All</v>
          </cell>
          <cell r="F10929">
            <v>68.930000000000007</v>
          </cell>
          <cell r="G10929">
            <v>0.9320832</v>
          </cell>
          <cell r="H10929">
            <v>0.91442559999999995</v>
          </cell>
          <cell r="I10929">
            <v>-5.29945E-2</v>
          </cell>
          <cell r="J10929">
            <v>-2.16849E-2</v>
          </cell>
          <cell r="K10929">
            <v>0</v>
          </cell>
          <cell r="L10929">
            <v>2.16849E-2</v>
          </cell>
          <cell r="M10929">
            <v>5.29945E-2</v>
          </cell>
          <cell r="N10929">
            <v>5.29945E-2</v>
          </cell>
          <cell r="O10929">
            <v>18683</v>
          </cell>
        </row>
        <row r="10930">
          <cell r="A10930" t="str">
            <v>Residential</v>
          </cell>
          <cell r="B10930">
            <v>9</v>
          </cell>
          <cell r="C10930" t="str">
            <v>R</v>
          </cell>
          <cell r="D10930" t="str">
            <v>Switch</v>
          </cell>
          <cell r="E10930" t="str">
            <v>All</v>
          </cell>
          <cell r="F10930">
            <v>71.625399999999999</v>
          </cell>
          <cell r="G10930">
            <v>0.89622349999999995</v>
          </cell>
          <cell r="H10930">
            <v>0.8818473</v>
          </cell>
          <cell r="I10930">
            <v>-5.3321100000000003E-2</v>
          </cell>
          <cell r="J10930">
            <v>-2.18186E-2</v>
          </cell>
          <cell r="K10930">
            <v>0</v>
          </cell>
          <cell r="L10930">
            <v>2.18186E-2</v>
          </cell>
          <cell r="M10930">
            <v>5.3321100000000003E-2</v>
          </cell>
          <cell r="N10930">
            <v>5.3321100000000003E-2</v>
          </cell>
          <cell r="O10930">
            <v>18683</v>
          </cell>
        </row>
        <row r="10931">
          <cell r="A10931" t="str">
            <v>Residential</v>
          </cell>
          <cell r="B10931">
            <v>10</v>
          </cell>
          <cell r="C10931" t="str">
            <v>R</v>
          </cell>
          <cell r="D10931" t="str">
            <v>Switch</v>
          </cell>
          <cell r="E10931" t="str">
            <v>All</v>
          </cell>
          <cell r="F10931">
            <v>76.22</v>
          </cell>
          <cell r="G10931">
            <v>0.91773360000000004</v>
          </cell>
          <cell r="H10931">
            <v>0.88847350000000003</v>
          </cell>
          <cell r="I10931">
            <v>-5.3621000000000002E-2</v>
          </cell>
          <cell r="J10931">
            <v>-2.19413E-2</v>
          </cell>
          <cell r="K10931">
            <v>0</v>
          </cell>
          <cell r="L10931">
            <v>2.19413E-2</v>
          </cell>
          <cell r="M10931">
            <v>5.3621000000000002E-2</v>
          </cell>
          <cell r="N10931">
            <v>5.3621000000000002E-2</v>
          </cell>
          <cell r="O10931">
            <v>18683</v>
          </cell>
        </row>
        <row r="10932">
          <cell r="A10932" t="str">
            <v>Residential</v>
          </cell>
          <cell r="B10932">
            <v>11</v>
          </cell>
          <cell r="C10932" t="str">
            <v>R</v>
          </cell>
          <cell r="D10932" t="str">
            <v>Switch</v>
          </cell>
          <cell r="E10932" t="str">
            <v>All</v>
          </cell>
          <cell r="F10932">
            <v>81.646600000000007</v>
          </cell>
          <cell r="G10932">
            <v>0.99211439999999995</v>
          </cell>
          <cell r="H10932">
            <v>0.93166170000000004</v>
          </cell>
          <cell r="I10932">
            <v>-5.4044700000000001E-2</v>
          </cell>
          <cell r="J10932">
            <v>-2.2114700000000001E-2</v>
          </cell>
          <cell r="K10932">
            <v>0</v>
          </cell>
          <cell r="L10932">
            <v>2.2114700000000001E-2</v>
          </cell>
          <cell r="M10932">
            <v>5.4044700000000001E-2</v>
          </cell>
          <cell r="N10932">
            <v>5.4044700000000001E-2</v>
          </cell>
          <cell r="O10932">
            <v>18683</v>
          </cell>
        </row>
        <row r="10933">
          <cell r="A10933" t="str">
            <v>Residential</v>
          </cell>
          <cell r="B10933">
            <v>12</v>
          </cell>
          <cell r="C10933" t="str">
            <v>R</v>
          </cell>
          <cell r="D10933" t="str">
            <v>Switch</v>
          </cell>
          <cell r="E10933" t="str">
            <v>All</v>
          </cell>
          <cell r="F10933">
            <v>86.083600000000004</v>
          </cell>
          <cell r="G10933">
            <v>1.0939890000000001</v>
          </cell>
          <cell r="H10933">
            <v>1.060408</v>
          </cell>
          <cell r="I10933">
            <v>-5.45145E-2</v>
          </cell>
          <cell r="J10933">
            <v>-2.2306900000000001E-2</v>
          </cell>
          <cell r="K10933">
            <v>0</v>
          </cell>
          <cell r="L10933">
            <v>2.2306900000000001E-2</v>
          </cell>
          <cell r="M10933">
            <v>5.45145E-2</v>
          </cell>
          <cell r="N10933">
            <v>5.45145E-2</v>
          </cell>
          <cell r="O10933">
            <v>18683</v>
          </cell>
        </row>
        <row r="10934">
          <cell r="A10934" t="str">
            <v>Residential</v>
          </cell>
          <cell r="B10934">
            <v>13</v>
          </cell>
          <cell r="C10934" t="str">
            <v>R</v>
          </cell>
          <cell r="D10934" t="str">
            <v>Switch</v>
          </cell>
          <cell r="E10934" t="str">
            <v>All</v>
          </cell>
          <cell r="F10934">
            <v>89.533199999999994</v>
          </cell>
          <cell r="G10934">
            <v>1.3083070000000001</v>
          </cell>
          <cell r="H10934">
            <v>1.290311</v>
          </cell>
          <cell r="I10934">
            <v>-5.5114299999999998E-2</v>
          </cell>
          <cell r="J10934">
            <v>-2.2552300000000001E-2</v>
          </cell>
          <cell r="K10934">
            <v>0</v>
          </cell>
          <cell r="L10934">
            <v>2.2552300000000001E-2</v>
          </cell>
          <cell r="M10934">
            <v>5.5114299999999998E-2</v>
          </cell>
          <cell r="N10934">
            <v>5.5114299999999998E-2</v>
          </cell>
          <cell r="O10934">
            <v>18683</v>
          </cell>
        </row>
        <row r="10935">
          <cell r="A10935" t="str">
            <v>Residential</v>
          </cell>
          <cell r="B10935">
            <v>14</v>
          </cell>
          <cell r="C10935" t="str">
            <v>R</v>
          </cell>
          <cell r="D10935" t="str">
            <v>Switch</v>
          </cell>
          <cell r="E10935" t="str">
            <v>All</v>
          </cell>
          <cell r="F10935">
            <v>92.505600000000001</v>
          </cell>
          <cell r="G10935">
            <v>1.569995</v>
          </cell>
          <cell r="H10935">
            <v>1.6258459999999999</v>
          </cell>
          <cell r="I10935">
            <v>-5.8205699999999999E-2</v>
          </cell>
          <cell r="J10935">
            <v>-2.38173E-2</v>
          </cell>
          <cell r="K10935">
            <v>0</v>
          </cell>
          <cell r="L10935">
            <v>2.38173E-2</v>
          </cell>
          <cell r="M10935">
            <v>5.8205699999999999E-2</v>
          </cell>
          <cell r="N10935">
            <v>5.8205699999999999E-2</v>
          </cell>
          <cell r="O10935">
            <v>18683</v>
          </cell>
        </row>
        <row r="10936">
          <cell r="A10936" t="str">
            <v>Residential</v>
          </cell>
          <cell r="B10936">
            <v>15</v>
          </cell>
          <cell r="C10936" t="str">
            <v>R</v>
          </cell>
          <cell r="D10936" t="str">
            <v>Switch</v>
          </cell>
          <cell r="E10936" t="str">
            <v>All</v>
          </cell>
          <cell r="F10936">
            <v>94.983999999999995</v>
          </cell>
          <cell r="G10936">
            <v>1.8932990000000001</v>
          </cell>
          <cell r="H10936">
            <v>1.949476</v>
          </cell>
          <cell r="I10936">
            <v>-6.3016900000000001E-2</v>
          </cell>
          <cell r="J10936">
            <v>-2.5786E-2</v>
          </cell>
          <cell r="K10936">
            <v>0</v>
          </cell>
          <cell r="L10936">
            <v>2.5786E-2</v>
          </cell>
          <cell r="M10936">
            <v>6.3016900000000001E-2</v>
          </cell>
          <cell r="N10936">
            <v>6.3016900000000001E-2</v>
          </cell>
          <cell r="O10936">
            <v>18683</v>
          </cell>
        </row>
        <row r="10937">
          <cell r="A10937" t="str">
            <v>Residential</v>
          </cell>
          <cell r="B10937">
            <v>16</v>
          </cell>
          <cell r="C10937" t="str">
            <v>R</v>
          </cell>
          <cell r="D10937" t="str">
            <v>Switch</v>
          </cell>
          <cell r="E10937" t="str">
            <v>All</v>
          </cell>
          <cell r="F10937">
            <v>97.398700000000005</v>
          </cell>
          <cell r="G10937">
            <v>2.2743250000000002</v>
          </cell>
          <cell r="H10937">
            <v>2.0766399999999998</v>
          </cell>
          <cell r="I10937">
            <v>-6.6023899999999996E-2</v>
          </cell>
          <cell r="J10937">
            <v>-2.7016399999999999E-2</v>
          </cell>
          <cell r="K10937">
            <v>0</v>
          </cell>
          <cell r="L10937">
            <v>2.7016399999999999E-2</v>
          </cell>
          <cell r="M10937">
            <v>6.6023899999999996E-2</v>
          </cell>
          <cell r="N10937">
            <v>6.6023899999999996E-2</v>
          </cell>
          <cell r="O10937">
            <v>18683</v>
          </cell>
        </row>
        <row r="10938">
          <cell r="A10938" t="str">
            <v>Residential</v>
          </cell>
          <cell r="B10938">
            <v>17</v>
          </cell>
          <cell r="C10938" t="str">
            <v>R</v>
          </cell>
          <cell r="D10938" t="str">
            <v>Switch</v>
          </cell>
          <cell r="E10938" t="str">
            <v>All</v>
          </cell>
          <cell r="F10938">
            <v>98.807100000000005</v>
          </cell>
          <cell r="G10938">
            <v>2.6067420000000001</v>
          </cell>
          <cell r="H10938">
            <v>2.172701</v>
          </cell>
          <cell r="I10938">
            <v>-6.4782000000000006E-2</v>
          </cell>
          <cell r="J10938">
            <v>-2.6508299999999999E-2</v>
          </cell>
          <cell r="K10938">
            <v>0</v>
          </cell>
          <cell r="L10938">
            <v>2.6508299999999999E-2</v>
          </cell>
          <cell r="M10938">
            <v>6.4782000000000006E-2</v>
          </cell>
          <cell r="N10938">
            <v>6.4782000000000006E-2</v>
          </cell>
          <cell r="O10938">
            <v>18683</v>
          </cell>
        </row>
        <row r="10939">
          <cell r="A10939" t="str">
            <v>Residential</v>
          </cell>
          <cell r="B10939">
            <v>18</v>
          </cell>
          <cell r="C10939" t="str">
            <v>R</v>
          </cell>
          <cell r="D10939" t="str">
            <v>Switch</v>
          </cell>
          <cell r="E10939" t="str">
            <v>All</v>
          </cell>
          <cell r="F10939">
            <v>98.784999999999997</v>
          </cell>
          <cell r="G10939">
            <v>2.7895460000000001</v>
          </cell>
          <cell r="H10939">
            <v>2.4169049999999999</v>
          </cell>
          <cell r="I10939">
            <v>-6.3176999999999997E-2</v>
          </cell>
          <cell r="J10939">
            <v>-2.5851499999999999E-2</v>
          </cell>
          <cell r="K10939">
            <v>0</v>
          </cell>
          <cell r="L10939">
            <v>2.5851499999999999E-2</v>
          </cell>
          <cell r="M10939">
            <v>6.3176999999999997E-2</v>
          </cell>
          <cell r="N10939">
            <v>6.3176999999999997E-2</v>
          </cell>
          <cell r="O10939">
            <v>18683</v>
          </cell>
        </row>
        <row r="10940">
          <cell r="A10940" t="str">
            <v>Residential</v>
          </cell>
          <cell r="B10940">
            <v>19</v>
          </cell>
          <cell r="C10940" t="str">
            <v>R</v>
          </cell>
          <cell r="D10940" t="str">
            <v>Switch</v>
          </cell>
          <cell r="E10940" t="str">
            <v>All</v>
          </cell>
          <cell r="F10940">
            <v>96.298199999999994</v>
          </cell>
          <cell r="G10940">
            <v>2.6766160000000001</v>
          </cell>
          <cell r="H10940">
            <v>2.4340709999999999</v>
          </cell>
          <cell r="I10940">
            <v>-6.3466599999999998E-2</v>
          </cell>
          <cell r="J10940">
            <v>-2.597E-2</v>
          </cell>
          <cell r="K10940">
            <v>0</v>
          </cell>
          <cell r="L10940">
            <v>2.597E-2</v>
          </cell>
          <cell r="M10940">
            <v>6.3466599999999998E-2</v>
          </cell>
          <cell r="N10940">
            <v>6.3466599999999998E-2</v>
          </cell>
          <cell r="O10940">
            <v>18683</v>
          </cell>
        </row>
        <row r="10941">
          <cell r="A10941" t="str">
            <v>Residential</v>
          </cell>
          <cell r="B10941">
            <v>20</v>
          </cell>
          <cell r="C10941" t="str">
            <v>R</v>
          </cell>
          <cell r="D10941" t="str">
            <v>Switch</v>
          </cell>
          <cell r="E10941" t="str">
            <v>All</v>
          </cell>
          <cell r="F10941">
            <v>94.178799999999995</v>
          </cell>
          <cell r="G10941">
            <v>2.523895</v>
          </cell>
          <cell r="H10941">
            <v>3.059142</v>
          </cell>
          <cell r="I10941">
            <v>-6.1784800000000001E-2</v>
          </cell>
          <cell r="J10941">
            <v>-2.52818E-2</v>
          </cell>
          <cell r="K10941">
            <v>0</v>
          </cell>
          <cell r="L10941">
            <v>2.52818E-2</v>
          </cell>
          <cell r="M10941">
            <v>6.1784800000000001E-2</v>
          </cell>
          <cell r="N10941">
            <v>6.1784800000000001E-2</v>
          </cell>
          <cell r="O10941">
            <v>18683</v>
          </cell>
        </row>
        <row r="10942">
          <cell r="A10942" t="str">
            <v>Residential</v>
          </cell>
          <cell r="B10942">
            <v>21</v>
          </cell>
          <cell r="C10942" t="str">
            <v>R</v>
          </cell>
          <cell r="D10942" t="str">
            <v>Switch</v>
          </cell>
          <cell r="E10942" t="str">
            <v>All</v>
          </cell>
          <cell r="F10942">
            <v>90.2102</v>
          </cell>
          <cell r="G10942">
            <v>2.3622230000000002</v>
          </cell>
          <cell r="H10942">
            <v>2.780869</v>
          </cell>
          <cell r="I10942">
            <v>-5.7244499999999997E-2</v>
          </cell>
          <cell r="J10942">
            <v>-2.3424E-2</v>
          </cell>
          <cell r="K10942">
            <v>0</v>
          </cell>
          <cell r="L10942">
            <v>2.3424E-2</v>
          </cell>
          <cell r="M10942">
            <v>5.7244499999999997E-2</v>
          </cell>
          <cell r="N10942">
            <v>5.7244499999999997E-2</v>
          </cell>
          <cell r="O10942">
            <v>18683</v>
          </cell>
        </row>
        <row r="10943">
          <cell r="A10943" t="str">
            <v>Residential</v>
          </cell>
          <cell r="B10943">
            <v>22</v>
          </cell>
          <cell r="C10943" t="str">
            <v>R</v>
          </cell>
          <cell r="D10943" t="str">
            <v>Switch</v>
          </cell>
          <cell r="E10943" t="str">
            <v>All</v>
          </cell>
          <cell r="F10943">
            <v>87.156700000000001</v>
          </cell>
          <cell r="G10943">
            <v>2.0131939999999999</v>
          </cell>
          <cell r="H10943">
            <v>2.2830750000000002</v>
          </cell>
          <cell r="I10943">
            <v>-5.6219100000000001E-2</v>
          </cell>
          <cell r="J10943">
            <v>-2.3004400000000001E-2</v>
          </cell>
          <cell r="K10943">
            <v>0</v>
          </cell>
          <cell r="L10943">
            <v>2.3004400000000001E-2</v>
          </cell>
          <cell r="M10943">
            <v>5.6219100000000001E-2</v>
          </cell>
          <cell r="N10943">
            <v>5.6219100000000001E-2</v>
          </cell>
          <cell r="O10943">
            <v>18683</v>
          </cell>
        </row>
        <row r="10944">
          <cell r="A10944" t="str">
            <v>Residential</v>
          </cell>
          <cell r="B10944">
            <v>23</v>
          </cell>
          <cell r="C10944" t="str">
            <v>R</v>
          </cell>
          <cell r="D10944" t="str">
            <v>Switch</v>
          </cell>
          <cell r="E10944" t="str">
            <v>All</v>
          </cell>
          <cell r="F10944">
            <v>84.175200000000004</v>
          </cell>
          <cell r="G10944">
            <v>1.547679</v>
          </cell>
          <cell r="H10944">
            <v>1.6623479999999999</v>
          </cell>
          <cell r="I10944">
            <v>-5.5203200000000001E-2</v>
          </cell>
          <cell r="J10944">
            <v>-2.25887E-2</v>
          </cell>
          <cell r="K10944">
            <v>0</v>
          </cell>
          <cell r="L10944">
            <v>2.25887E-2</v>
          </cell>
          <cell r="M10944">
            <v>5.5203200000000001E-2</v>
          </cell>
          <cell r="N10944">
            <v>5.5203200000000001E-2</v>
          </cell>
          <cell r="O10944">
            <v>18683</v>
          </cell>
        </row>
        <row r="10945">
          <cell r="A10945" t="str">
            <v>Residential</v>
          </cell>
          <cell r="B10945">
            <v>24</v>
          </cell>
          <cell r="C10945" t="str">
            <v>R</v>
          </cell>
          <cell r="D10945" t="str">
            <v>Switch</v>
          </cell>
          <cell r="E10945" t="str">
            <v>All</v>
          </cell>
          <cell r="F10945">
            <v>81.697400000000002</v>
          </cell>
          <cell r="G10945">
            <v>1.176234</v>
          </cell>
          <cell r="H10945">
            <v>1.2221230000000001</v>
          </cell>
          <cell r="I10945">
            <v>-5.41822E-2</v>
          </cell>
          <cell r="J10945">
            <v>-2.21709E-2</v>
          </cell>
          <cell r="K10945">
            <v>0</v>
          </cell>
          <cell r="L10945">
            <v>2.21709E-2</v>
          </cell>
          <cell r="M10945">
            <v>5.41822E-2</v>
          </cell>
          <cell r="N10945">
            <v>5.41822E-2</v>
          </cell>
          <cell r="O10945">
            <v>18683</v>
          </cell>
        </row>
        <row r="10946">
          <cell r="A10946" t="str">
            <v>Residential</v>
          </cell>
          <cell r="B10946">
            <v>1</v>
          </cell>
          <cell r="C10946" t="str">
            <v>R</v>
          </cell>
          <cell r="D10946" t="str">
            <v>Switch</v>
          </cell>
          <cell r="E10946" t="str">
            <v>Building Age: &lt; 3 YEARS</v>
          </cell>
          <cell r="F10946">
            <v>77</v>
          </cell>
          <cell r="G10946">
            <v>1.648504</v>
          </cell>
          <cell r="H10946">
            <v>1.199273</v>
          </cell>
          <cell r="I10946">
            <v>-0.71861909999999996</v>
          </cell>
          <cell r="J10946">
            <v>-0.29405310000000001</v>
          </cell>
          <cell r="K10946">
            <v>0</v>
          </cell>
          <cell r="L10946">
            <v>0.29405310000000001</v>
          </cell>
          <cell r="M10946">
            <v>0.71861909999999996</v>
          </cell>
          <cell r="N10946">
            <v>0.71861909999999996</v>
          </cell>
          <cell r="O10946">
            <v>550</v>
          </cell>
        </row>
        <row r="10947">
          <cell r="A10947" t="str">
            <v>Residential</v>
          </cell>
          <cell r="B10947">
            <v>2</v>
          </cell>
          <cell r="C10947" t="str">
            <v>R</v>
          </cell>
          <cell r="D10947" t="str">
            <v>Switch</v>
          </cell>
          <cell r="E10947" t="str">
            <v>Building Age: &lt; 3 YEARS</v>
          </cell>
          <cell r="F10947">
            <v>76.5</v>
          </cell>
          <cell r="G10947">
            <v>1.226593</v>
          </cell>
          <cell r="H10947">
            <v>0.63741199999999998</v>
          </cell>
          <cell r="I10947">
            <v>-0.69838199999999995</v>
          </cell>
          <cell r="J10947">
            <v>-0.28577229999999998</v>
          </cell>
          <cell r="K10947">
            <v>0</v>
          </cell>
          <cell r="L10947">
            <v>0.28577229999999998</v>
          </cell>
          <cell r="M10947">
            <v>0.69838199999999995</v>
          </cell>
          <cell r="N10947">
            <v>0.69838199999999995</v>
          </cell>
          <cell r="O10947">
            <v>550</v>
          </cell>
        </row>
        <row r="10948">
          <cell r="A10948" t="str">
            <v>Residential</v>
          </cell>
          <cell r="B10948">
            <v>3</v>
          </cell>
          <cell r="C10948" t="str">
            <v>R</v>
          </cell>
          <cell r="D10948" t="str">
            <v>Switch</v>
          </cell>
          <cell r="E10948" t="str">
            <v>Building Age: &lt; 3 YEARS</v>
          </cell>
          <cell r="F10948">
            <v>73.5</v>
          </cell>
          <cell r="G10948">
            <v>0.97865599999999997</v>
          </cell>
          <cell r="H10948">
            <v>0.67325619999999997</v>
          </cell>
          <cell r="I10948">
            <v>-0.69141109999999995</v>
          </cell>
          <cell r="J10948">
            <v>-0.2829198</v>
          </cell>
          <cell r="K10948">
            <v>0</v>
          </cell>
          <cell r="L10948">
            <v>0.2829198</v>
          </cell>
          <cell r="M10948">
            <v>0.69141109999999995</v>
          </cell>
          <cell r="N10948">
            <v>0.69141109999999995</v>
          </cell>
          <cell r="O10948">
            <v>550</v>
          </cell>
        </row>
        <row r="10949">
          <cell r="A10949" t="str">
            <v>Residential</v>
          </cell>
          <cell r="B10949">
            <v>4</v>
          </cell>
          <cell r="C10949" t="str">
            <v>R</v>
          </cell>
          <cell r="D10949" t="str">
            <v>Switch</v>
          </cell>
          <cell r="E10949" t="str">
            <v>Building Age: &lt; 3 YEARS</v>
          </cell>
          <cell r="F10949">
            <v>72</v>
          </cell>
          <cell r="G10949">
            <v>0.9183287</v>
          </cell>
          <cell r="H10949">
            <v>0.44367649999999997</v>
          </cell>
          <cell r="I10949">
            <v>-0.69036109999999995</v>
          </cell>
          <cell r="J10949">
            <v>-0.28249020000000002</v>
          </cell>
          <cell r="K10949">
            <v>0</v>
          </cell>
          <cell r="L10949">
            <v>0.28249020000000002</v>
          </cell>
          <cell r="M10949">
            <v>0.69036109999999995</v>
          </cell>
          <cell r="N10949">
            <v>0.69036109999999995</v>
          </cell>
          <cell r="O10949">
            <v>550</v>
          </cell>
        </row>
        <row r="10950">
          <cell r="A10950" t="str">
            <v>Residential</v>
          </cell>
          <cell r="B10950">
            <v>5</v>
          </cell>
          <cell r="C10950" t="str">
            <v>R</v>
          </cell>
          <cell r="D10950" t="str">
            <v>Switch</v>
          </cell>
          <cell r="E10950" t="str">
            <v>Building Age: &lt; 3 YEARS</v>
          </cell>
          <cell r="F10950">
            <v>70.5</v>
          </cell>
          <cell r="G10950">
            <v>0.83732240000000002</v>
          </cell>
          <cell r="H10950">
            <v>0.46194819999999998</v>
          </cell>
          <cell r="I10950">
            <v>-0.68879170000000001</v>
          </cell>
          <cell r="J10950">
            <v>-0.28184799999999999</v>
          </cell>
          <cell r="K10950">
            <v>0</v>
          </cell>
          <cell r="L10950">
            <v>0.28184799999999999</v>
          </cell>
          <cell r="M10950">
            <v>0.68879170000000001</v>
          </cell>
          <cell r="N10950">
            <v>0.68879170000000001</v>
          </cell>
          <cell r="O10950">
            <v>550</v>
          </cell>
        </row>
        <row r="10951">
          <cell r="A10951" t="str">
            <v>Residential</v>
          </cell>
          <cell r="B10951">
            <v>6</v>
          </cell>
          <cell r="C10951" t="str">
            <v>R</v>
          </cell>
          <cell r="D10951" t="str">
            <v>Switch</v>
          </cell>
          <cell r="E10951" t="str">
            <v>Building Age: &lt; 3 YEARS</v>
          </cell>
          <cell r="F10951">
            <v>69.5</v>
          </cell>
          <cell r="G10951">
            <v>0.89230620000000005</v>
          </cell>
          <cell r="H10951">
            <v>0.6232607</v>
          </cell>
          <cell r="I10951">
            <v>-0.68989909999999999</v>
          </cell>
          <cell r="J10951">
            <v>-0.28230110000000003</v>
          </cell>
          <cell r="K10951">
            <v>0</v>
          </cell>
          <cell r="L10951">
            <v>0.28230110000000003</v>
          </cell>
          <cell r="M10951">
            <v>0.68989909999999999</v>
          </cell>
          <cell r="N10951">
            <v>0.68989909999999999</v>
          </cell>
          <cell r="O10951">
            <v>550</v>
          </cell>
        </row>
        <row r="10952">
          <cell r="A10952" t="str">
            <v>Residential</v>
          </cell>
          <cell r="B10952">
            <v>7</v>
          </cell>
          <cell r="C10952" t="str">
            <v>R</v>
          </cell>
          <cell r="D10952" t="str">
            <v>Switch</v>
          </cell>
          <cell r="E10952" t="str">
            <v>Building Age: &lt; 3 YEARS</v>
          </cell>
          <cell r="F10952">
            <v>68.5</v>
          </cell>
          <cell r="G10952">
            <v>1.3974839999999999</v>
          </cell>
          <cell r="H10952">
            <v>0.69514169999999997</v>
          </cell>
          <cell r="I10952">
            <v>-0.69360109999999997</v>
          </cell>
          <cell r="J10952">
            <v>-0.28381590000000001</v>
          </cell>
          <cell r="K10952">
            <v>0</v>
          </cell>
          <cell r="L10952">
            <v>0.28381590000000001</v>
          </cell>
          <cell r="M10952">
            <v>0.69360109999999997</v>
          </cell>
          <cell r="N10952">
            <v>0.69360109999999997</v>
          </cell>
          <cell r="O10952">
            <v>550</v>
          </cell>
        </row>
        <row r="10953">
          <cell r="A10953" t="str">
            <v>Residential</v>
          </cell>
          <cell r="B10953">
            <v>8</v>
          </cell>
          <cell r="C10953" t="str">
            <v>R</v>
          </cell>
          <cell r="D10953" t="str">
            <v>Switch</v>
          </cell>
          <cell r="E10953" t="str">
            <v>Building Age: &lt; 3 YEARS</v>
          </cell>
          <cell r="F10953">
            <v>69</v>
          </cell>
          <cell r="G10953">
            <v>1.598965</v>
          </cell>
          <cell r="H10953">
            <v>1.5512159999999999</v>
          </cell>
          <cell r="I10953">
            <v>-0.6963935</v>
          </cell>
          <cell r="J10953">
            <v>-0.28495860000000001</v>
          </cell>
          <cell r="K10953">
            <v>0</v>
          </cell>
          <cell r="L10953">
            <v>0.28495860000000001</v>
          </cell>
          <cell r="M10953">
            <v>0.6963935</v>
          </cell>
          <cell r="N10953">
            <v>0.6963935</v>
          </cell>
          <cell r="O10953">
            <v>550</v>
          </cell>
        </row>
        <row r="10954">
          <cell r="A10954" t="str">
            <v>Residential</v>
          </cell>
          <cell r="B10954">
            <v>9</v>
          </cell>
          <cell r="C10954" t="str">
            <v>R</v>
          </cell>
          <cell r="D10954" t="str">
            <v>Switch</v>
          </cell>
          <cell r="E10954" t="str">
            <v>Building Age: &lt; 3 YEARS</v>
          </cell>
          <cell r="F10954">
            <v>71.5</v>
          </cell>
          <cell r="G10954">
            <v>1.2683310000000001</v>
          </cell>
          <cell r="H10954">
            <v>0.57131209999999999</v>
          </cell>
          <cell r="I10954">
            <v>-0.69579239999999998</v>
          </cell>
          <cell r="J10954">
            <v>-0.28471259999999998</v>
          </cell>
          <cell r="K10954">
            <v>0</v>
          </cell>
          <cell r="L10954">
            <v>0.28471259999999998</v>
          </cell>
          <cell r="M10954">
            <v>0.69579239999999998</v>
          </cell>
          <cell r="N10954">
            <v>0.69579239999999998</v>
          </cell>
          <cell r="O10954">
            <v>550</v>
          </cell>
        </row>
        <row r="10955">
          <cell r="A10955" t="str">
            <v>Residential</v>
          </cell>
          <cell r="B10955">
            <v>10</v>
          </cell>
          <cell r="C10955" t="str">
            <v>R</v>
          </cell>
          <cell r="D10955" t="str">
            <v>Switch</v>
          </cell>
          <cell r="E10955" t="str">
            <v>Building Age: &lt; 3 YEARS</v>
          </cell>
          <cell r="F10955">
            <v>76</v>
          </cell>
          <cell r="G10955">
            <v>1.3000890000000001</v>
          </cell>
          <cell r="H10955">
            <v>0.4940022</v>
          </cell>
          <cell r="I10955">
            <v>-0.7242402</v>
          </cell>
          <cell r="J10955">
            <v>-0.29635319999999998</v>
          </cell>
          <cell r="K10955">
            <v>0</v>
          </cell>
          <cell r="L10955">
            <v>0.29635319999999998</v>
          </cell>
          <cell r="M10955">
            <v>0.7242402</v>
          </cell>
          <cell r="N10955">
            <v>0.7242402</v>
          </cell>
          <cell r="O10955">
            <v>550</v>
          </cell>
        </row>
        <row r="10956">
          <cell r="A10956" t="str">
            <v>Residential</v>
          </cell>
          <cell r="B10956">
            <v>11</v>
          </cell>
          <cell r="C10956" t="str">
            <v>R</v>
          </cell>
          <cell r="D10956" t="str">
            <v>Switch</v>
          </cell>
          <cell r="E10956" t="str">
            <v>Building Age: &lt; 3 YEARS</v>
          </cell>
          <cell r="F10956">
            <v>81.5</v>
          </cell>
          <cell r="G10956">
            <v>1.2889949999999999</v>
          </cell>
          <cell r="H10956">
            <v>0.62283999999999995</v>
          </cell>
          <cell r="I10956">
            <v>-0.71632700000000005</v>
          </cell>
          <cell r="J10956">
            <v>-0.29311520000000002</v>
          </cell>
          <cell r="K10956">
            <v>0</v>
          </cell>
          <cell r="L10956">
            <v>0.29311520000000002</v>
          </cell>
          <cell r="M10956">
            <v>0.71632700000000005</v>
          </cell>
          <cell r="N10956">
            <v>0.71632700000000005</v>
          </cell>
          <cell r="O10956">
            <v>550</v>
          </cell>
        </row>
        <row r="10957">
          <cell r="A10957" t="str">
            <v>Residential</v>
          </cell>
          <cell r="B10957">
            <v>12</v>
          </cell>
          <cell r="C10957" t="str">
            <v>R</v>
          </cell>
          <cell r="D10957" t="str">
            <v>Switch</v>
          </cell>
          <cell r="E10957" t="str">
            <v>Building Age: &lt; 3 YEARS</v>
          </cell>
          <cell r="F10957">
            <v>86</v>
          </cell>
          <cell r="G10957">
            <v>1.2455780000000001</v>
          </cell>
          <cell r="H10957">
            <v>1.030815</v>
          </cell>
          <cell r="I10957">
            <v>-0.70919399999999999</v>
          </cell>
          <cell r="J10957">
            <v>-0.29019640000000002</v>
          </cell>
          <cell r="K10957">
            <v>0</v>
          </cell>
          <cell r="L10957">
            <v>0.29019640000000002</v>
          </cell>
          <cell r="M10957">
            <v>0.70919399999999999</v>
          </cell>
          <cell r="N10957">
            <v>0.70919399999999999</v>
          </cell>
          <cell r="O10957">
            <v>550</v>
          </cell>
        </row>
        <row r="10958">
          <cell r="A10958" t="str">
            <v>Residential</v>
          </cell>
          <cell r="B10958">
            <v>13</v>
          </cell>
          <cell r="C10958" t="str">
            <v>R</v>
          </cell>
          <cell r="D10958" t="str">
            <v>Switch</v>
          </cell>
          <cell r="E10958" t="str">
            <v>Building Age: &lt; 3 YEARS</v>
          </cell>
          <cell r="F10958">
            <v>89.5</v>
          </cell>
          <cell r="G10958">
            <v>1.3441479999999999</v>
          </cell>
          <cell r="H10958">
            <v>1.309175</v>
          </cell>
          <cell r="I10958">
            <v>-0.70403000000000004</v>
          </cell>
          <cell r="J10958">
            <v>-0.28808329999999999</v>
          </cell>
          <cell r="K10958">
            <v>0</v>
          </cell>
          <cell r="L10958">
            <v>0.28808329999999999</v>
          </cell>
          <cell r="M10958">
            <v>0.70403000000000004</v>
          </cell>
          <cell r="N10958">
            <v>0.70403000000000004</v>
          </cell>
          <cell r="O10958">
            <v>550</v>
          </cell>
        </row>
        <row r="10959">
          <cell r="A10959" t="str">
            <v>Residential</v>
          </cell>
          <cell r="B10959">
            <v>14</v>
          </cell>
          <cell r="C10959" t="str">
            <v>R</v>
          </cell>
          <cell r="D10959" t="str">
            <v>Switch</v>
          </cell>
          <cell r="E10959" t="str">
            <v>Building Age: &lt; 3 YEARS</v>
          </cell>
          <cell r="F10959">
            <v>92.5</v>
          </cell>
          <cell r="G10959">
            <v>1.6150549999999999</v>
          </cell>
          <cell r="H10959">
            <v>1.8991400000000001</v>
          </cell>
          <cell r="I10959">
            <v>-0.71516749999999996</v>
          </cell>
          <cell r="J10959">
            <v>-0.29264069999999998</v>
          </cell>
          <cell r="K10959">
            <v>0</v>
          </cell>
          <cell r="L10959">
            <v>0.29264069999999998</v>
          </cell>
          <cell r="M10959">
            <v>0.71516749999999996</v>
          </cell>
          <cell r="N10959">
            <v>0.71516749999999996</v>
          </cell>
          <cell r="O10959">
            <v>550</v>
          </cell>
        </row>
        <row r="10960">
          <cell r="A10960" t="str">
            <v>Residential</v>
          </cell>
          <cell r="B10960">
            <v>15</v>
          </cell>
          <cell r="C10960" t="str">
            <v>R</v>
          </cell>
          <cell r="D10960" t="str">
            <v>Switch</v>
          </cell>
          <cell r="E10960" t="str">
            <v>Building Age: &lt; 3 YEARS</v>
          </cell>
          <cell r="F10960">
            <v>95</v>
          </cell>
          <cell r="G10960">
            <v>2.023415</v>
          </cell>
          <cell r="H10960">
            <v>2.6552210000000001</v>
          </cell>
          <cell r="I10960">
            <v>-0.73239940000000003</v>
          </cell>
          <cell r="J10960">
            <v>-0.29969190000000001</v>
          </cell>
          <cell r="K10960">
            <v>0</v>
          </cell>
          <cell r="L10960">
            <v>0.29969190000000001</v>
          </cell>
          <cell r="M10960">
            <v>0.73239940000000003</v>
          </cell>
          <cell r="N10960">
            <v>0.73239940000000003</v>
          </cell>
          <cell r="O10960">
            <v>550</v>
          </cell>
        </row>
        <row r="10961">
          <cell r="A10961" t="str">
            <v>Residential</v>
          </cell>
          <cell r="B10961">
            <v>16</v>
          </cell>
          <cell r="C10961" t="str">
            <v>R</v>
          </cell>
          <cell r="D10961" t="str">
            <v>Switch</v>
          </cell>
          <cell r="E10961" t="str">
            <v>Building Age: &lt; 3 YEARS</v>
          </cell>
          <cell r="F10961">
            <v>97.5</v>
          </cell>
          <cell r="G10961">
            <v>3.4012720000000001</v>
          </cell>
          <cell r="H10961">
            <v>2.6640329999999999</v>
          </cell>
          <cell r="I10961">
            <v>-0.72909829999999998</v>
          </cell>
          <cell r="J10961">
            <v>-0.29834110000000003</v>
          </cell>
          <cell r="K10961">
            <v>0</v>
          </cell>
          <cell r="L10961">
            <v>0.29834110000000003</v>
          </cell>
          <cell r="M10961">
            <v>0.72909829999999998</v>
          </cell>
          <cell r="N10961">
            <v>0.72909829999999998</v>
          </cell>
          <cell r="O10961">
            <v>550</v>
          </cell>
        </row>
        <row r="10962">
          <cell r="A10962" t="str">
            <v>Residential</v>
          </cell>
          <cell r="B10962">
            <v>17</v>
          </cell>
          <cell r="C10962" t="str">
            <v>R</v>
          </cell>
          <cell r="D10962" t="str">
            <v>Switch</v>
          </cell>
          <cell r="E10962" t="str">
            <v>Building Age: &lt; 3 YEARS</v>
          </cell>
          <cell r="F10962">
            <v>99</v>
          </cell>
          <cell r="G10962">
            <v>4.3797090000000001</v>
          </cell>
          <cell r="H10962">
            <v>3.1245940000000001</v>
          </cell>
          <cell r="I10962">
            <v>-0.76089209999999996</v>
          </cell>
          <cell r="J10962">
            <v>-0.31135089999999999</v>
          </cell>
          <cell r="K10962">
            <v>0</v>
          </cell>
          <cell r="L10962">
            <v>0.31135089999999999</v>
          </cell>
          <cell r="M10962">
            <v>0.76089209999999996</v>
          </cell>
          <cell r="N10962">
            <v>0.76089209999999996</v>
          </cell>
          <cell r="O10962">
            <v>550</v>
          </cell>
        </row>
        <row r="10963">
          <cell r="A10963" t="str">
            <v>Residential</v>
          </cell>
          <cell r="B10963">
            <v>18</v>
          </cell>
          <cell r="C10963" t="str">
            <v>R</v>
          </cell>
          <cell r="D10963" t="str">
            <v>Switch</v>
          </cell>
          <cell r="E10963" t="str">
            <v>Building Age: &lt; 3 YEARS</v>
          </cell>
          <cell r="F10963">
            <v>99</v>
          </cell>
          <cell r="G10963">
            <v>4.0999340000000002</v>
          </cell>
          <cell r="H10963">
            <v>2.7064569999999999</v>
          </cell>
          <cell r="I10963">
            <v>-0.75737580000000004</v>
          </cell>
          <cell r="J10963">
            <v>-0.30991200000000002</v>
          </cell>
          <cell r="K10963">
            <v>0</v>
          </cell>
          <cell r="L10963">
            <v>0.30991200000000002</v>
          </cell>
          <cell r="M10963">
            <v>0.75737580000000004</v>
          </cell>
          <cell r="N10963">
            <v>0.75737580000000004</v>
          </cell>
          <cell r="O10963">
            <v>550</v>
          </cell>
        </row>
        <row r="10964">
          <cell r="A10964" t="str">
            <v>Residential</v>
          </cell>
          <cell r="B10964">
            <v>19</v>
          </cell>
          <cell r="C10964" t="str">
            <v>R</v>
          </cell>
          <cell r="D10964" t="str">
            <v>Switch</v>
          </cell>
          <cell r="E10964" t="str">
            <v>Building Age: &lt; 3 YEARS</v>
          </cell>
          <cell r="F10964">
            <v>96.5</v>
          </cell>
          <cell r="G10964">
            <v>3.763433</v>
          </cell>
          <cell r="H10964">
            <v>1.9030689999999999</v>
          </cell>
          <cell r="I10964">
            <v>-0.75306059999999997</v>
          </cell>
          <cell r="J10964">
            <v>-0.30814629999999998</v>
          </cell>
          <cell r="K10964">
            <v>0</v>
          </cell>
          <cell r="L10964">
            <v>0.30814629999999998</v>
          </cell>
          <cell r="M10964">
            <v>0.75306059999999997</v>
          </cell>
          <cell r="N10964">
            <v>0.75306059999999997</v>
          </cell>
          <cell r="O10964">
            <v>550</v>
          </cell>
        </row>
        <row r="10965">
          <cell r="A10965" t="str">
            <v>Residential</v>
          </cell>
          <cell r="B10965">
            <v>20</v>
          </cell>
          <cell r="C10965" t="str">
            <v>R</v>
          </cell>
          <cell r="D10965" t="str">
            <v>Switch</v>
          </cell>
          <cell r="E10965" t="str">
            <v>Building Age: &lt; 3 YEARS</v>
          </cell>
          <cell r="F10965">
            <v>94.5</v>
          </cell>
          <cell r="G10965">
            <v>3.5541079999999998</v>
          </cell>
          <cell r="H10965">
            <v>1.4305509999999999</v>
          </cell>
          <cell r="I10965">
            <v>-0.78800859999999995</v>
          </cell>
          <cell r="J10965">
            <v>-0.32244669999999998</v>
          </cell>
          <cell r="K10965">
            <v>0</v>
          </cell>
          <cell r="L10965">
            <v>0.32244669999999998</v>
          </cell>
          <cell r="M10965">
            <v>0.78800859999999995</v>
          </cell>
          <cell r="N10965">
            <v>0.78800859999999995</v>
          </cell>
          <cell r="O10965">
            <v>550</v>
          </cell>
        </row>
        <row r="10966">
          <cell r="A10966" t="str">
            <v>Residential</v>
          </cell>
          <cell r="B10966">
            <v>21</v>
          </cell>
          <cell r="C10966" t="str">
            <v>R</v>
          </cell>
          <cell r="D10966" t="str">
            <v>Switch</v>
          </cell>
          <cell r="E10966" t="str">
            <v>Building Age: &lt; 3 YEARS</v>
          </cell>
          <cell r="F10966">
            <v>90.5</v>
          </cell>
          <cell r="G10966">
            <v>3.6968869999999998</v>
          </cell>
          <cell r="H10966">
            <v>1.9948980000000001</v>
          </cell>
          <cell r="I10966">
            <v>-0.74120719999999995</v>
          </cell>
          <cell r="J10966">
            <v>-0.30329600000000001</v>
          </cell>
          <cell r="K10966">
            <v>0</v>
          </cell>
          <cell r="L10966">
            <v>0.30329600000000001</v>
          </cell>
          <cell r="M10966">
            <v>0.74120719999999995</v>
          </cell>
          <cell r="N10966">
            <v>0.74120719999999995</v>
          </cell>
          <cell r="O10966">
            <v>550</v>
          </cell>
        </row>
        <row r="10967">
          <cell r="A10967" t="str">
            <v>Residential</v>
          </cell>
          <cell r="B10967">
            <v>22</v>
          </cell>
          <cell r="C10967" t="str">
            <v>R</v>
          </cell>
          <cell r="D10967" t="str">
            <v>Switch</v>
          </cell>
          <cell r="E10967" t="str">
            <v>Building Age: &lt; 3 YEARS</v>
          </cell>
          <cell r="F10967">
            <v>87.5</v>
          </cell>
          <cell r="G10967">
            <v>4.3594860000000004</v>
          </cell>
          <cell r="H10967">
            <v>1.4243980000000001</v>
          </cell>
          <cell r="I10967">
            <v>-0.75232889999999997</v>
          </cell>
          <cell r="J10967">
            <v>-0.30784689999999998</v>
          </cell>
          <cell r="K10967">
            <v>0</v>
          </cell>
          <cell r="L10967">
            <v>0.30784689999999998</v>
          </cell>
          <cell r="M10967">
            <v>0.75232889999999997</v>
          </cell>
          <cell r="N10967">
            <v>0.75232889999999997</v>
          </cell>
          <cell r="O10967">
            <v>550</v>
          </cell>
        </row>
        <row r="10968">
          <cell r="A10968" t="str">
            <v>Residential</v>
          </cell>
          <cell r="B10968">
            <v>23</v>
          </cell>
          <cell r="C10968" t="str">
            <v>R</v>
          </cell>
          <cell r="D10968" t="str">
            <v>Switch</v>
          </cell>
          <cell r="E10968" t="str">
            <v>Building Age: &lt; 3 YEARS</v>
          </cell>
          <cell r="F10968">
            <v>84.5</v>
          </cell>
          <cell r="G10968">
            <v>4.36557</v>
          </cell>
          <cell r="H10968">
            <v>1.7004490000000001</v>
          </cell>
          <cell r="I10968">
            <v>-0.75744909999999999</v>
          </cell>
          <cell r="J10968">
            <v>-0.309942</v>
          </cell>
          <cell r="K10968">
            <v>0</v>
          </cell>
          <cell r="L10968">
            <v>0.309942</v>
          </cell>
          <cell r="M10968">
            <v>0.75744909999999999</v>
          </cell>
          <cell r="N10968">
            <v>0.75744909999999999</v>
          </cell>
          <cell r="O10968">
            <v>550</v>
          </cell>
        </row>
        <row r="10969">
          <cell r="A10969" t="str">
            <v>Residential</v>
          </cell>
          <cell r="B10969">
            <v>24</v>
          </cell>
          <cell r="C10969" t="str">
            <v>R</v>
          </cell>
          <cell r="D10969" t="str">
            <v>Switch</v>
          </cell>
          <cell r="E10969" t="str">
            <v>Building Age: &lt; 3 YEARS</v>
          </cell>
          <cell r="F10969">
            <v>82</v>
          </cell>
          <cell r="G10969">
            <v>3.4846699999999999</v>
          </cell>
          <cell r="H10969">
            <v>2.0624090000000002</v>
          </cell>
          <cell r="I10969">
            <v>-0.74210520000000002</v>
          </cell>
          <cell r="J10969">
            <v>-0.30366349999999998</v>
          </cell>
          <cell r="K10969">
            <v>0</v>
          </cell>
          <cell r="L10969">
            <v>0.30366349999999998</v>
          </cell>
          <cell r="M10969">
            <v>0.74210520000000002</v>
          </cell>
          <cell r="N10969">
            <v>0.74210520000000002</v>
          </cell>
          <cell r="O10969">
            <v>550</v>
          </cell>
        </row>
        <row r="10970">
          <cell r="A10970" t="str">
            <v>Residential</v>
          </cell>
          <cell r="B10970">
            <v>1</v>
          </cell>
          <cell r="C10970" t="str">
            <v>R</v>
          </cell>
          <cell r="D10970" t="str">
            <v>Switch</v>
          </cell>
          <cell r="E10970" t="str">
            <v>Building Age: &gt; 20 YEARS</v>
          </cell>
          <cell r="F10970">
            <v>76.909599999999998</v>
          </cell>
          <cell r="G10970">
            <v>0.8284513</v>
          </cell>
          <cell r="H10970">
            <v>0.84405330000000001</v>
          </cell>
          <cell r="I10970">
            <v>-7.2029599999999999E-2</v>
          </cell>
          <cell r="J10970">
            <v>-2.9473900000000001E-2</v>
          </cell>
          <cell r="K10970">
            <v>0</v>
          </cell>
          <cell r="L10970">
            <v>2.9473900000000001E-2</v>
          </cell>
          <cell r="M10970">
            <v>7.2029599999999999E-2</v>
          </cell>
          <cell r="N10970">
            <v>7.2029599999999999E-2</v>
          </cell>
          <cell r="O10970">
            <v>10160</v>
          </cell>
        </row>
        <row r="10971">
          <cell r="A10971" t="str">
            <v>Residential</v>
          </cell>
          <cell r="B10971">
            <v>2</v>
          </cell>
          <cell r="C10971" t="str">
            <v>R</v>
          </cell>
          <cell r="D10971" t="str">
            <v>Switch</v>
          </cell>
          <cell r="E10971" t="str">
            <v>Building Age: &gt; 20 YEARS</v>
          </cell>
          <cell r="F10971">
            <v>76.378399999999999</v>
          </cell>
          <cell r="G10971">
            <v>0.71159419999999995</v>
          </cell>
          <cell r="H10971">
            <v>0.77139060000000004</v>
          </cell>
          <cell r="I10971">
            <v>-7.1570499999999995E-2</v>
          </cell>
          <cell r="J10971">
            <v>-2.9286099999999999E-2</v>
          </cell>
          <cell r="K10971">
            <v>0</v>
          </cell>
          <cell r="L10971">
            <v>2.9286099999999999E-2</v>
          </cell>
          <cell r="M10971">
            <v>7.1570499999999995E-2</v>
          </cell>
          <cell r="N10971">
            <v>7.1570499999999995E-2</v>
          </cell>
          <cell r="O10971">
            <v>10160</v>
          </cell>
        </row>
        <row r="10972">
          <cell r="A10972" t="str">
            <v>Residential</v>
          </cell>
          <cell r="B10972">
            <v>3</v>
          </cell>
          <cell r="C10972" t="str">
            <v>R</v>
          </cell>
          <cell r="D10972" t="str">
            <v>Switch</v>
          </cell>
          <cell r="E10972" t="str">
            <v>Building Age: &gt; 20 YEARS</v>
          </cell>
          <cell r="F10972">
            <v>73.459500000000006</v>
          </cell>
          <cell r="G10972">
            <v>0.63358159999999997</v>
          </cell>
          <cell r="H10972">
            <v>0.63290199999999996</v>
          </cell>
          <cell r="I10972">
            <v>-7.1249900000000005E-2</v>
          </cell>
          <cell r="J10972">
            <v>-2.9154900000000001E-2</v>
          </cell>
          <cell r="K10972">
            <v>0</v>
          </cell>
          <cell r="L10972">
            <v>2.9154900000000001E-2</v>
          </cell>
          <cell r="M10972">
            <v>7.1249900000000005E-2</v>
          </cell>
          <cell r="N10972">
            <v>7.1249900000000005E-2</v>
          </cell>
          <cell r="O10972">
            <v>10160</v>
          </cell>
        </row>
        <row r="10973">
          <cell r="A10973" t="str">
            <v>Residential</v>
          </cell>
          <cell r="B10973">
            <v>4</v>
          </cell>
          <cell r="C10973" t="str">
            <v>R</v>
          </cell>
          <cell r="D10973" t="str">
            <v>Switch</v>
          </cell>
          <cell r="E10973" t="str">
            <v>Building Age: &gt; 20 YEARS</v>
          </cell>
          <cell r="F10973">
            <v>71.990600000000001</v>
          </cell>
          <cell r="G10973">
            <v>0.60328320000000002</v>
          </cell>
          <cell r="H10973">
            <v>0.58167809999999998</v>
          </cell>
          <cell r="I10973">
            <v>-7.06542E-2</v>
          </cell>
          <cell r="J10973">
            <v>-2.8911099999999999E-2</v>
          </cell>
          <cell r="K10973">
            <v>0</v>
          </cell>
          <cell r="L10973">
            <v>2.8911099999999999E-2</v>
          </cell>
          <cell r="M10973">
            <v>7.06542E-2</v>
          </cell>
          <cell r="N10973">
            <v>7.06542E-2</v>
          </cell>
          <cell r="O10973">
            <v>10160</v>
          </cell>
        </row>
        <row r="10974">
          <cell r="A10974" t="str">
            <v>Residential</v>
          </cell>
          <cell r="B10974">
            <v>5</v>
          </cell>
          <cell r="C10974" t="str">
            <v>R</v>
          </cell>
          <cell r="D10974" t="str">
            <v>Switch</v>
          </cell>
          <cell r="E10974" t="str">
            <v>Building Age: &gt; 20 YEARS</v>
          </cell>
          <cell r="F10974">
            <v>70.465699999999998</v>
          </cell>
          <cell r="G10974">
            <v>0.59472720000000001</v>
          </cell>
          <cell r="H10974">
            <v>0.58729480000000001</v>
          </cell>
          <cell r="I10974">
            <v>-7.0951500000000001E-2</v>
          </cell>
          <cell r="J10974">
            <v>-2.9032800000000001E-2</v>
          </cell>
          <cell r="K10974">
            <v>0</v>
          </cell>
          <cell r="L10974">
            <v>2.9032800000000001E-2</v>
          </cell>
          <cell r="M10974">
            <v>7.0951500000000001E-2</v>
          </cell>
          <cell r="N10974">
            <v>7.0951500000000001E-2</v>
          </cell>
          <cell r="O10974">
            <v>10160</v>
          </cell>
        </row>
        <row r="10975">
          <cell r="A10975" t="str">
            <v>Residential</v>
          </cell>
          <cell r="B10975">
            <v>6</v>
          </cell>
          <cell r="C10975" t="str">
            <v>R</v>
          </cell>
          <cell r="D10975" t="str">
            <v>Switch</v>
          </cell>
          <cell r="E10975" t="str">
            <v>Building Age: &gt; 20 YEARS</v>
          </cell>
          <cell r="F10975">
            <v>69.456400000000002</v>
          </cell>
          <cell r="G10975">
            <v>0.64918900000000002</v>
          </cell>
          <cell r="H10975">
            <v>0.64677750000000001</v>
          </cell>
          <cell r="I10975">
            <v>-7.0925000000000002E-2</v>
          </cell>
          <cell r="J10975">
            <v>-2.90219E-2</v>
          </cell>
          <cell r="K10975">
            <v>0</v>
          </cell>
          <cell r="L10975">
            <v>2.90219E-2</v>
          </cell>
          <cell r="M10975">
            <v>7.0925000000000002E-2</v>
          </cell>
          <cell r="N10975">
            <v>7.0925000000000002E-2</v>
          </cell>
          <cell r="O10975">
            <v>10160</v>
          </cell>
        </row>
        <row r="10976">
          <cell r="A10976" t="str">
            <v>Residential</v>
          </cell>
          <cell r="B10976">
            <v>7</v>
          </cell>
          <cell r="C10976" t="str">
            <v>R</v>
          </cell>
          <cell r="D10976" t="str">
            <v>Switch</v>
          </cell>
          <cell r="E10976" t="str">
            <v>Building Age: &gt; 20 YEARS</v>
          </cell>
          <cell r="F10976">
            <v>68.453199999999995</v>
          </cell>
          <cell r="G10976">
            <v>0.82821429999999996</v>
          </cell>
          <cell r="H10976">
            <v>0.83778209999999997</v>
          </cell>
          <cell r="I10976">
            <v>-7.1183200000000002E-2</v>
          </cell>
          <cell r="J10976">
            <v>-2.91276E-2</v>
          </cell>
          <cell r="K10976">
            <v>0</v>
          </cell>
          <cell r="L10976">
            <v>2.91276E-2</v>
          </cell>
          <cell r="M10976">
            <v>7.1183200000000002E-2</v>
          </cell>
          <cell r="N10976">
            <v>7.1183200000000002E-2</v>
          </cell>
          <cell r="O10976">
            <v>10160</v>
          </cell>
        </row>
        <row r="10977">
          <cell r="A10977" t="str">
            <v>Residential</v>
          </cell>
          <cell r="B10977">
            <v>8</v>
          </cell>
          <cell r="C10977" t="str">
            <v>R</v>
          </cell>
          <cell r="D10977" t="str">
            <v>Switch</v>
          </cell>
          <cell r="E10977" t="str">
            <v>Building Age: &gt; 20 YEARS</v>
          </cell>
          <cell r="F10977">
            <v>68.975099999999998</v>
          </cell>
          <cell r="G10977">
            <v>0.88968320000000001</v>
          </cell>
          <cell r="H10977">
            <v>0.85400529999999997</v>
          </cell>
          <cell r="I10977">
            <v>-7.1507299999999996E-2</v>
          </cell>
          <cell r="J10977">
            <v>-2.92602E-2</v>
          </cell>
          <cell r="K10977">
            <v>0</v>
          </cell>
          <cell r="L10977">
            <v>2.92602E-2</v>
          </cell>
          <cell r="M10977">
            <v>7.1507299999999996E-2</v>
          </cell>
          <cell r="N10977">
            <v>7.1507299999999996E-2</v>
          </cell>
          <cell r="O10977">
            <v>10160</v>
          </cell>
        </row>
        <row r="10978">
          <cell r="A10978" t="str">
            <v>Residential</v>
          </cell>
          <cell r="B10978">
            <v>9</v>
          </cell>
          <cell r="C10978" t="str">
            <v>R</v>
          </cell>
          <cell r="D10978" t="str">
            <v>Switch</v>
          </cell>
          <cell r="E10978" t="str">
            <v>Building Age: &gt; 20 YEARS</v>
          </cell>
          <cell r="F10978">
            <v>71.540499999999994</v>
          </cell>
          <cell r="G10978">
            <v>0.86429270000000002</v>
          </cell>
          <cell r="H10978">
            <v>0.84577860000000005</v>
          </cell>
          <cell r="I10978">
            <v>-7.2028499999999995E-2</v>
          </cell>
          <cell r="J10978">
            <v>-2.94735E-2</v>
          </cell>
          <cell r="K10978">
            <v>0</v>
          </cell>
          <cell r="L10978">
            <v>2.94735E-2</v>
          </cell>
          <cell r="M10978">
            <v>7.2028499999999995E-2</v>
          </cell>
          <cell r="N10978">
            <v>7.2028499999999995E-2</v>
          </cell>
          <cell r="O10978">
            <v>10160</v>
          </cell>
        </row>
        <row r="10979">
          <cell r="A10979" t="str">
            <v>Residential</v>
          </cell>
          <cell r="B10979">
            <v>10</v>
          </cell>
          <cell r="C10979" t="str">
            <v>R</v>
          </cell>
          <cell r="D10979" t="str">
            <v>Switch</v>
          </cell>
          <cell r="E10979" t="str">
            <v>Building Age: &gt; 20 YEARS</v>
          </cell>
          <cell r="F10979">
            <v>76.062299999999993</v>
          </cell>
          <cell r="G10979">
            <v>0.91193690000000005</v>
          </cell>
          <cell r="H10979">
            <v>0.84784130000000002</v>
          </cell>
          <cell r="I10979">
            <v>-7.2854699999999994E-2</v>
          </cell>
          <cell r="J10979">
            <v>-2.9811500000000001E-2</v>
          </cell>
          <cell r="K10979">
            <v>0</v>
          </cell>
          <cell r="L10979">
            <v>2.9811500000000001E-2</v>
          </cell>
          <cell r="M10979">
            <v>7.2854699999999994E-2</v>
          </cell>
          <cell r="N10979">
            <v>7.2854699999999994E-2</v>
          </cell>
          <cell r="O10979">
            <v>10160</v>
          </cell>
        </row>
        <row r="10980">
          <cell r="A10980" t="str">
            <v>Residential</v>
          </cell>
          <cell r="B10980">
            <v>11</v>
          </cell>
          <cell r="C10980" t="str">
            <v>R</v>
          </cell>
          <cell r="D10980" t="str">
            <v>Switch</v>
          </cell>
          <cell r="E10980" t="str">
            <v>Building Age: &gt; 20 YEARS</v>
          </cell>
          <cell r="F10980">
            <v>81.496899999999997</v>
          </cell>
          <cell r="G10980">
            <v>0.94713590000000003</v>
          </cell>
          <cell r="H10980">
            <v>0.86004530000000001</v>
          </cell>
          <cell r="I10980">
            <v>-7.2894500000000001E-2</v>
          </cell>
          <cell r="J10980">
            <v>-2.9827800000000002E-2</v>
          </cell>
          <cell r="K10980">
            <v>0</v>
          </cell>
          <cell r="L10980">
            <v>2.9827800000000002E-2</v>
          </cell>
          <cell r="M10980">
            <v>7.2894500000000001E-2</v>
          </cell>
          <cell r="N10980">
            <v>7.2894500000000001E-2</v>
          </cell>
          <cell r="O10980">
            <v>10160</v>
          </cell>
        </row>
        <row r="10981">
          <cell r="A10981" t="str">
            <v>Residential</v>
          </cell>
          <cell r="B10981">
            <v>12</v>
          </cell>
          <cell r="C10981" t="str">
            <v>R</v>
          </cell>
          <cell r="D10981" t="str">
            <v>Switch</v>
          </cell>
          <cell r="E10981" t="str">
            <v>Building Age: &gt; 20 YEARS</v>
          </cell>
          <cell r="F10981">
            <v>85.971900000000005</v>
          </cell>
          <cell r="G10981">
            <v>1.0325599999999999</v>
          </cell>
          <cell r="H10981">
            <v>0.94204060000000001</v>
          </cell>
          <cell r="I10981">
            <v>-7.3320200000000002E-2</v>
          </cell>
          <cell r="J10981">
            <v>-3.0002000000000001E-2</v>
          </cell>
          <cell r="K10981">
            <v>0</v>
          </cell>
          <cell r="L10981">
            <v>3.0002000000000001E-2</v>
          </cell>
          <cell r="M10981">
            <v>7.3320200000000002E-2</v>
          </cell>
          <cell r="N10981">
            <v>7.3320200000000002E-2</v>
          </cell>
          <cell r="O10981">
            <v>10160</v>
          </cell>
        </row>
        <row r="10982">
          <cell r="A10982" t="str">
            <v>Residential</v>
          </cell>
          <cell r="B10982">
            <v>13</v>
          </cell>
          <cell r="C10982" t="str">
            <v>R</v>
          </cell>
          <cell r="D10982" t="str">
            <v>Switch</v>
          </cell>
          <cell r="E10982" t="str">
            <v>Building Age: &gt; 20 YEARS</v>
          </cell>
          <cell r="F10982">
            <v>89.462599999999995</v>
          </cell>
          <cell r="G10982">
            <v>1.2446980000000001</v>
          </cell>
          <cell r="H10982">
            <v>1.1956910000000001</v>
          </cell>
          <cell r="I10982">
            <v>-7.4033000000000002E-2</v>
          </cell>
          <cell r="J10982">
            <v>-3.02937E-2</v>
          </cell>
          <cell r="K10982">
            <v>0</v>
          </cell>
          <cell r="L10982">
            <v>3.02937E-2</v>
          </cell>
          <cell r="M10982">
            <v>7.4033000000000002E-2</v>
          </cell>
          <cell r="N10982">
            <v>7.4033000000000002E-2</v>
          </cell>
          <cell r="O10982">
            <v>10160</v>
          </cell>
        </row>
        <row r="10983">
          <cell r="A10983" t="str">
            <v>Residential</v>
          </cell>
          <cell r="B10983">
            <v>14</v>
          </cell>
          <cell r="C10983" t="str">
            <v>R</v>
          </cell>
          <cell r="D10983" t="str">
            <v>Switch</v>
          </cell>
          <cell r="E10983" t="str">
            <v>Building Age: &gt; 20 YEARS</v>
          </cell>
          <cell r="F10983">
            <v>92.478200000000001</v>
          </cell>
          <cell r="G10983">
            <v>1.5</v>
          </cell>
          <cell r="H10983">
            <v>1.6445259999999999</v>
          </cell>
          <cell r="I10983">
            <v>-7.5475200000000006E-2</v>
          </cell>
          <cell r="J10983">
            <v>-3.0883799999999999E-2</v>
          </cell>
          <cell r="K10983">
            <v>0</v>
          </cell>
          <cell r="L10983">
            <v>3.0883799999999999E-2</v>
          </cell>
          <cell r="M10983">
            <v>7.5475200000000006E-2</v>
          </cell>
          <cell r="N10983">
            <v>7.5475200000000006E-2</v>
          </cell>
          <cell r="O10983">
            <v>10160</v>
          </cell>
        </row>
        <row r="10984">
          <cell r="A10984" t="str">
            <v>Residential</v>
          </cell>
          <cell r="B10984">
            <v>15</v>
          </cell>
          <cell r="C10984" t="str">
            <v>R</v>
          </cell>
          <cell r="D10984" t="str">
            <v>Switch</v>
          </cell>
          <cell r="E10984" t="str">
            <v>Building Age: &gt; 20 YEARS</v>
          </cell>
          <cell r="F10984">
            <v>94.987499999999997</v>
          </cell>
          <cell r="G10984">
            <v>1.8322449999999999</v>
          </cell>
          <cell r="H10984">
            <v>1.914336</v>
          </cell>
          <cell r="I10984">
            <v>-7.6697000000000001E-2</v>
          </cell>
          <cell r="J10984">
            <v>-3.1383800000000003E-2</v>
          </cell>
          <cell r="K10984">
            <v>0</v>
          </cell>
          <cell r="L10984">
            <v>3.1383800000000003E-2</v>
          </cell>
          <cell r="M10984">
            <v>7.6697000000000001E-2</v>
          </cell>
          <cell r="N10984">
            <v>7.6697000000000001E-2</v>
          </cell>
          <cell r="O10984">
            <v>10160</v>
          </cell>
        </row>
        <row r="10985">
          <cell r="A10985" t="str">
            <v>Residential</v>
          </cell>
          <cell r="B10985">
            <v>16</v>
          </cell>
          <cell r="C10985" t="str">
            <v>R</v>
          </cell>
          <cell r="D10985" t="str">
            <v>Switch</v>
          </cell>
          <cell r="E10985" t="str">
            <v>Building Age: &gt; 20 YEARS</v>
          </cell>
          <cell r="F10985">
            <v>97.447000000000003</v>
          </cell>
          <cell r="G10985">
            <v>2.2076319999999998</v>
          </cell>
          <cell r="H10985">
            <v>2.0085809999999999</v>
          </cell>
          <cell r="I10985">
            <v>-7.5918700000000006E-2</v>
          </cell>
          <cell r="J10985">
            <v>-3.1065300000000001E-2</v>
          </cell>
          <cell r="K10985">
            <v>0</v>
          </cell>
          <cell r="L10985">
            <v>3.1065300000000001E-2</v>
          </cell>
          <cell r="M10985">
            <v>7.5918700000000006E-2</v>
          </cell>
          <cell r="N10985">
            <v>7.5918700000000006E-2</v>
          </cell>
          <cell r="O10985">
            <v>10160</v>
          </cell>
        </row>
        <row r="10986">
          <cell r="A10986" t="str">
            <v>Residential</v>
          </cell>
          <cell r="B10986">
            <v>17</v>
          </cell>
          <cell r="C10986" t="str">
            <v>R</v>
          </cell>
          <cell r="D10986" t="str">
            <v>Switch</v>
          </cell>
          <cell r="E10986" t="str">
            <v>Building Age: &gt; 20 YEARS</v>
          </cell>
          <cell r="F10986">
            <v>98.906499999999994</v>
          </cell>
          <cell r="G10986">
            <v>2.5462769999999999</v>
          </cell>
          <cell r="H10986">
            <v>2.1311960000000001</v>
          </cell>
          <cell r="I10986">
            <v>-7.8150499999999998E-2</v>
          </cell>
          <cell r="J10986">
            <v>-3.19785E-2</v>
          </cell>
          <cell r="K10986">
            <v>0</v>
          </cell>
          <cell r="L10986">
            <v>3.19785E-2</v>
          </cell>
          <cell r="M10986">
            <v>7.8150499999999998E-2</v>
          </cell>
          <cell r="N10986">
            <v>7.8150499999999998E-2</v>
          </cell>
          <cell r="O10986">
            <v>10160</v>
          </cell>
        </row>
        <row r="10987">
          <cell r="A10987" t="str">
            <v>Residential</v>
          </cell>
          <cell r="B10987">
            <v>18</v>
          </cell>
          <cell r="C10987" t="str">
            <v>R</v>
          </cell>
          <cell r="D10987" t="str">
            <v>Switch</v>
          </cell>
          <cell r="E10987" t="str">
            <v>Building Age: &gt; 20 YEARS</v>
          </cell>
          <cell r="F10987">
            <v>98.909599999999998</v>
          </cell>
          <cell r="G10987">
            <v>2.7310490000000001</v>
          </cell>
          <cell r="H10987">
            <v>2.3481000000000001</v>
          </cell>
          <cell r="I10987">
            <v>-8.1679000000000002E-2</v>
          </cell>
          <cell r="J10987">
            <v>-3.3422399999999998E-2</v>
          </cell>
          <cell r="K10987">
            <v>0</v>
          </cell>
          <cell r="L10987">
            <v>3.3422399999999998E-2</v>
          </cell>
          <cell r="M10987">
            <v>8.1679000000000002E-2</v>
          </cell>
          <cell r="N10987">
            <v>8.1679000000000002E-2</v>
          </cell>
          <cell r="O10987">
            <v>10160</v>
          </cell>
        </row>
        <row r="10988">
          <cell r="A10988" t="str">
            <v>Residential</v>
          </cell>
          <cell r="B10988">
            <v>19</v>
          </cell>
          <cell r="C10988" t="str">
            <v>R</v>
          </cell>
          <cell r="D10988" t="str">
            <v>Switch</v>
          </cell>
          <cell r="E10988" t="str">
            <v>Building Age: &gt; 20 YEARS</v>
          </cell>
          <cell r="F10988">
            <v>96.437700000000007</v>
          </cell>
          <cell r="G10988">
            <v>2.6339800000000002</v>
          </cell>
          <cell r="H10988">
            <v>2.4078599999999999</v>
          </cell>
          <cell r="I10988">
            <v>-7.8419100000000005E-2</v>
          </cell>
          <cell r="J10988">
            <v>-3.2088499999999999E-2</v>
          </cell>
          <cell r="K10988">
            <v>0</v>
          </cell>
          <cell r="L10988">
            <v>3.2088499999999999E-2</v>
          </cell>
          <cell r="M10988">
            <v>7.8419100000000005E-2</v>
          </cell>
          <cell r="N10988">
            <v>7.8419100000000005E-2</v>
          </cell>
          <cell r="O10988">
            <v>10160</v>
          </cell>
        </row>
        <row r="10989">
          <cell r="A10989" t="str">
            <v>Residential</v>
          </cell>
          <cell r="B10989">
            <v>20</v>
          </cell>
          <cell r="C10989" t="str">
            <v>R</v>
          </cell>
          <cell r="D10989" t="str">
            <v>Switch</v>
          </cell>
          <cell r="E10989" t="str">
            <v>Building Age: &gt; 20 YEARS</v>
          </cell>
          <cell r="F10989">
            <v>94.418999999999997</v>
          </cell>
          <cell r="G10989">
            <v>2.4230200000000002</v>
          </cell>
          <cell r="H10989">
            <v>2.9922390000000001</v>
          </cell>
          <cell r="I10989">
            <v>-7.9277399999999998E-2</v>
          </cell>
          <cell r="J10989">
            <v>-3.2439700000000002E-2</v>
          </cell>
          <cell r="K10989">
            <v>0</v>
          </cell>
          <cell r="L10989">
            <v>3.2439700000000002E-2</v>
          </cell>
          <cell r="M10989">
            <v>7.9277399999999998E-2</v>
          </cell>
          <cell r="N10989">
            <v>7.9277399999999998E-2</v>
          </cell>
          <cell r="O10989">
            <v>10160</v>
          </cell>
        </row>
        <row r="10990">
          <cell r="A10990" t="str">
            <v>Residential</v>
          </cell>
          <cell r="B10990">
            <v>21</v>
          </cell>
          <cell r="C10990" t="str">
            <v>R</v>
          </cell>
          <cell r="D10990" t="str">
            <v>Switch</v>
          </cell>
          <cell r="E10990" t="str">
            <v>Building Age: &gt; 20 YEARS</v>
          </cell>
          <cell r="F10990">
            <v>90.431399999999996</v>
          </cell>
          <cell r="G10990">
            <v>2.270375</v>
          </cell>
          <cell r="H10990">
            <v>2.6586989999999999</v>
          </cell>
          <cell r="I10990">
            <v>-7.5979199999999997E-2</v>
          </cell>
          <cell r="J10990">
            <v>-3.1090099999999999E-2</v>
          </cell>
          <cell r="K10990">
            <v>0</v>
          </cell>
          <cell r="L10990">
            <v>3.1090099999999999E-2</v>
          </cell>
          <cell r="M10990">
            <v>7.5979199999999997E-2</v>
          </cell>
          <cell r="N10990">
            <v>7.5979199999999997E-2</v>
          </cell>
          <cell r="O10990">
            <v>10160</v>
          </cell>
        </row>
        <row r="10991">
          <cell r="A10991" t="str">
            <v>Residential</v>
          </cell>
          <cell r="B10991">
            <v>22</v>
          </cell>
          <cell r="C10991" t="str">
            <v>R</v>
          </cell>
          <cell r="D10991" t="str">
            <v>Switch</v>
          </cell>
          <cell r="E10991" t="str">
            <v>Building Age: &gt; 20 YEARS</v>
          </cell>
          <cell r="F10991">
            <v>87.431399999999996</v>
          </cell>
          <cell r="G10991">
            <v>1.940008</v>
          </cell>
          <cell r="H10991">
            <v>2.2118869999999999</v>
          </cell>
          <cell r="I10991">
            <v>-7.6466900000000004E-2</v>
          </cell>
          <cell r="J10991">
            <v>-3.1289600000000001E-2</v>
          </cell>
          <cell r="K10991">
            <v>0</v>
          </cell>
          <cell r="L10991">
            <v>3.1289600000000001E-2</v>
          </cell>
          <cell r="M10991">
            <v>7.6466900000000004E-2</v>
          </cell>
          <cell r="N10991">
            <v>7.6466900000000004E-2</v>
          </cell>
          <cell r="O10991">
            <v>10160</v>
          </cell>
        </row>
        <row r="10992">
          <cell r="A10992" t="str">
            <v>Residential</v>
          </cell>
          <cell r="B10992">
            <v>23</v>
          </cell>
          <cell r="C10992" t="str">
            <v>R</v>
          </cell>
          <cell r="D10992" t="str">
            <v>Switch</v>
          </cell>
          <cell r="E10992" t="str">
            <v>Building Age: &gt; 20 YEARS</v>
          </cell>
          <cell r="F10992">
            <v>84.418999999999997</v>
          </cell>
          <cell r="G10992">
            <v>1.478607</v>
          </cell>
          <cell r="H10992">
            <v>1.6617820000000001</v>
          </cell>
          <cell r="I10992">
            <v>-7.4803700000000001E-2</v>
          </cell>
          <cell r="J10992">
            <v>-3.06091E-2</v>
          </cell>
          <cell r="K10992">
            <v>0</v>
          </cell>
          <cell r="L10992">
            <v>3.06091E-2</v>
          </cell>
          <cell r="M10992">
            <v>7.4803700000000001E-2</v>
          </cell>
          <cell r="N10992">
            <v>7.4803700000000001E-2</v>
          </cell>
          <cell r="O10992">
            <v>10160</v>
          </cell>
        </row>
        <row r="10993">
          <cell r="A10993" t="str">
            <v>Residential</v>
          </cell>
          <cell r="B10993">
            <v>24</v>
          </cell>
          <cell r="C10993" t="str">
            <v>R</v>
          </cell>
          <cell r="D10993" t="str">
            <v>Switch</v>
          </cell>
          <cell r="E10993" t="str">
            <v>Building Age: &gt; 20 YEARS</v>
          </cell>
          <cell r="F10993">
            <v>81.925200000000004</v>
          </cell>
          <cell r="G10993">
            <v>1.1233869999999999</v>
          </cell>
          <cell r="H10993">
            <v>1.1612769999999999</v>
          </cell>
          <cell r="I10993">
            <v>-7.3137199999999999E-2</v>
          </cell>
          <cell r="J10993">
            <v>-2.9927100000000002E-2</v>
          </cell>
          <cell r="K10993">
            <v>0</v>
          </cell>
          <cell r="L10993">
            <v>2.9927100000000002E-2</v>
          </cell>
          <cell r="M10993">
            <v>7.3137199999999999E-2</v>
          </cell>
          <cell r="N10993">
            <v>7.3137199999999999E-2</v>
          </cell>
          <cell r="O10993">
            <v>10160</v>
          </cell>
        </row>
        <row r="10994">
          <cell r="A10994" t="str">
            <v>Residential</v>
          </cell>
          <cell r="B10994">
            <v>1</v>
          </cell>
          <cell r="C10994" t="str">
            <v>R</v>
          </cell>
          <cell r="D10994" t="str">
            <v>Switch</v>
          </cell>
          <cell r="E10994" t="str">
            <v>Building Age: 10 - 20 YEARS</v>
          </cell>
          <cell r="F10994">
            <v>75.5</v>
          </cell>
          <cell r="G10994">
            <v>0.77859970000000001</v>
          </cell>
          <cell r="H10994">
            <v>0.88854100000000003</v>
          </cell>
          <cell r="I10994">
            <v>-0.16307730000000001</v>
          </cell>
          <cell r="J10994">
            <v>-6.6729899999999995E-2</v>
          </cell>
          <cell r="K10994">
            <v>0</v>
          </cell>
          <cell r="L10994">
            <v>6.6729899999999995E-2</v>
          </cell>
          <cell r="M10994">
            <v>0.16307730000000001</v>
          </cell>
          <cell r="N10994">
            <v>0.16307730000000001</v>
          </cell>
          <cell r="O10994">
            <v>2425</v>
          </cell>
        </row>
        <row r="10995">
          <cell r="A10995" t="str">
            <v>Residential</v>
          </cell>
          <cell r="B10995">
            <v>2</v>
          </cell>
          <cell r="C10995" t="str">
            <v>R</v>
          </cell>
          <cell r="D10995" t="str">
            <v>Switch</v>
          </cell>
          <cell r="E10995" t="str">
            <v>Building Age: 10 - 20 YEARS</v>
          </cell>
          <cell r="F10995">
            <v>74.8733</v>
          </cell>
          <cell r="G10995">
            <v>0.65001790000000004</v>
          </cell>
          <cell r="H10995">
            <v>0.5489638</v>
          </cell>
          <cell r="I10995">
            <v>-0.1633</v>
          </cell>
          <cell r="J10995">
            <v>-6.6821000000000005E-2</v>
          </cell>
          <cell r="K10995">
            <v>0</v>
          </cell>
          <cell r="L10995">
            <v>6.6821000000000005E-2</v>
          </cell>
          <cell r="M10995">
            <v>0.1633</v>
          </cell>
          <cell r="N10995">
            <v>0.1633</v>
          </cell>
          <cell r="O10995">
            <v>2425</v>
          </cell>
        </row>
        <row r="10996">
          <cell r="A10996" t="str">
            <v>Residential</v>
          </cell>
          <cell r="B10996">
            <v>3</v>
          </cell>
          <cell r="C10996" t="str">
            <v>R</v>
          </cell>
          <cell r="D10996" t="str">
            <v>Switch</v>
          </cell>
          <cell r="E10996" t="str">
            <v>Building Age: 10 - 20 YEARS</v>
          </cell>
          <cell r="F10996">
            <v>72.233699999999999</v>
          </cell>
          <cell r="G10996">
            <v>0.62422809999999995</v>
          </cell>
          <cell r="H10996">
            <v>0.63495610000000002</v>
          </cell>
          <cell r="I10996">
            <v>-0.1618444</v>
          </cell>
          <cell r="J10996">
            <v>-6.6225400000000004E-2</v>
          </cell>
          <cell r="K10996">
            <v>0</v>
          </cell>
          <cell r="L10996">
            <v>6.6225400000000004E-2</v>
          </cell>
          <cell r="M10996">
            <v>0.1618444</v>
          </cell>
          <cell r="N10996">
            <v>0.1618444</v>
          </cell>
          <cell r="O10996">
            <v>2425</v>
          </cell>
        </row>
        <row r="10997">
          <cell r="A10997" t="str">
            <v>Residential</v>
          </cell>
          <cell r="B10997">
            <v>4</v>
          </cell>
          <cell r="C10997" t="str">
            <v>R</v>
          </cell>
          <cell r="D10997" t="str">
            <v>Switch</v>
          </cell>
          <cell r="E10997" t="str">
            <v>Building Age: 10 - 20 YEARS</v>
          </cell>
          <cell r="F10997">
            <v>70.967500000000001</v>
          </cell>
          <cell r="G10997">
            <v>0.63047980000000003</v>
          </cell>
          <cell r="H10997">
            <v>0.6793939</v>
          </cell>
          <cell r="I10997">
            <v>-0.1631177</v>
          </cell>
          <cell r="J10997">
            <v>-6.6746399999999997E-2</v>
          </cell>
          <cell r="K10997">
            <v>0</v>
          </cell>
          <cell r="L10997">
            <v>6.6746399999999997E-2</v>
          </cell>
          <cell r="M10997">
            <v>0.1631177</v>
          </cell>
          <cell r="N10997">
            <v>0.1631177</v>
          </cell>
          <cell r="O10997">
            <v>2425</v>
          </cell>
        </row>
        <row r="10998">
          <cell r="A10998" t="str">
            <v>Residential</v>
          </cell>
          <cell r="B10998">
            <v>5</v>
          </cell>
          <cell r="C10998" t="str">
            <v>R</v>
          </cell>
          <cell r="D10998" t="str">
            <v>Switch</v>
          </cell>
          <cell r="E10998" t="str">
            <v>Building Age: 10 - 20 YEARS</v>
          </cell>
          <cell r="F10998">
            <v>69.642899999999997</v>
          </cell>
          <cell r="G10998">
            <v>0.57457409999999998</v>
          </cell>
          <cell r="H10998">
            <v>0.60795580000000005</v>
          </cell>
          <cell r="I10998">
            <v>-0.16258690000000001</v>
          </cell>
          <cell r="J10998">
            <v>-6.6529199999999997E-2</v>
          </cell>
          <cell r="K10998">
            <v>0</v>
          </cell>
          <cell r="L10998">
            <v>6.6529199999999997E-2</v>
          </cell>
          <cell r="M10998">
            <v>0.16258690000000001</v>
          </cell>
          <cell r="N10998">
            <v>0.16258690000000001</v>
          </cell>
          <cell r="O10998">
            <v>2425</v>
          </cell>
        </row>
        <row r="10999">
          <cell r="A10999" t="str">
            <v>Residential</v>
          </cell>
          <cell r="B10999">
            <v>6</v>
          </cell>
          <cell r="C10999" t="str">
            <v>R</v>
          </cell>
          <cell r="D10999" t="str">
            <v>Switch</v>
          </cell>
          <cell r="E10999" t="str">
            <v>Building Age: 10 - 20 YEARS</v>
          </cell>
          <cell r="F10999">
            <v>68.642899999999997</v>
          </cell>
          <cell r="G10999">
            <v>0.64182410000000001</v>
          </cell>
          <cell r="H10999">
            <v>0.66316209999999998</v>
          </cell>
          <cell r="I10999">
            <v>-0.16274250000000001</v>
          </cell>
          <cell r="J10999">
            <v>-6.6592899999999997E-2</v>
          </cell>
          <cell r="K10999">
            <v>0</v>
          </cell>
          <cell r="L10999">
            <v>6.6592899999999997E-2</v>
          </cell>
          <cell r="M10999">
            <v>0.16274250000000001</v>
          </cell>
          <cell r="N10999">
            <v>0.16274250000000001</v>
          </cell>
          <cell r="O10999">
            <v>2425</v>
          </cell>
        </row>
        <row r="11000">
          <cell r="A11000" t="str">
            <v>Residential</v>
          </cell>
          <cell r="B11000">
            <v>7</v>
          </cell>
          <cell r="C11000" t="str">
            <v>R</v>
          </cell>
          <cell r="D11000" t="str">
            <v>Switch</v>
          </cell>
          <cell r="E11000" t="str">
            <v>Building Age: 10 - 20 YEARS</v>
          </cell>
          <cell r="F11000">
            <v>67.7209</v>
          </cell>
          <cell r="G11000">
            <v>0.79282079999999999</v>
          </cell>
          <cell r="H11000">
            <v>0.90156389999999997</v>
          </cell>
          <cell r="I11000">
            <v>-0.16320460000000001</v>
          </cell>
          <cell r="J11000">
            <v>-6.6781999999999994E-2</v>
          </cell>
          <cell r="K11000">
            <v>0</v>
          </cell>
          <cell r="L11000">
            <v>6.6781999999999994E-2</v>
          </cell>
          <cell r="M11000">
            <v>0.16320460000000001</v>
          </cell>
          <cell r="N11000">
            <v>0.16320460000000001</v>
          </cell>
          <cell r="O11000">
            <v>2425</v>
          </cell>
        </row>
        <row r="11001">
          <cell r="A11001" t="str">
            <v>Residential</v>
          </cell>
          <cell r="B11001">
            <v>8</v>
          </cell>
          <cell r="C11001" t="str">
            <v>R</v>
          </cell>
          <cell r="D11001" t="str">
            <v>Switch</v>
          </cell>
          <cell r="E11001" t="str">
            <v>Building Age: 10 - 20 YEARS</v>
          </cell>
          <cell r="F11001">
            <v>68.566699999999997</v>
          </cell>
          <cell r="G11001">
            <v>0.74470449999999999</v>
          </cell>
          <cell r="H11001">
            <v>0.79074509999999998</v>
          </cell>
          <cell r="I11001">
            <v>-0.1640913</v>
          </cell>
          <cell r="J11001">
            <v>-6.7144800000000004E-2</v>
          </cell>
          <cell r="K11001">
            <v>0</v>
          </cell>
          <cell r="L11001">
            <v>6.7144800000000004E-2</v>
          </cell>
          <cell r="M11001">
            <v>0.1640913</v>
          </cell>
          <cell r="N11001">
            <v>0.1640913</v>
          </cell>
          <cell r="O11001">
            <v>2425</v>
          </cell>
        </row>
        <row r="11002">
          <cell r="A11002" t="str">
            <v>Residential</v>
          </cell>
          <cell r="B11002">
            <v>9</v>
          </cell>
          <cell r="C11002" t="str">
            <v>R</v>
          </cell>
          <cell r="D11002" t="str">
            <v>Switch</v>
          </cell>
          <cell r="E11002" t="str">
            <v>Building Age: 10 - 20 YEARS</v>
          </cell>
          <cell r="F11002">
            <v>71.831299999999999</v>
          </cell>
          <cell r="G11002">
            <v>0.63655269999999997</v>
          </cell>
          <cell r="H11002">
            <v>0.65363490000000002</v>
          </cell>
          <cell r="I11002">
            <v>-0.1650365</v>
          </cell>
          <cell r="J11002">
            <v>-6.7531599999999997E-2</v>
          </cell>
          <cell r="K11002">
            <v>0</v>
          </cell>
          <cell r="L11002">
            <v>6.7531599999999997E-2</v>
          </cell>
          <cell r="M11002">
            <v>0.1650365</v>
          </cell>
          <cell r="N11002">
            <v>0.1650365</v>
          </cell>
          <cell r="O11002">
            <v>2425</v>
          </cell>
        </row>
        <row r="11003">
          <cell r="A11003" t="str">
            <v>Residential</v>
          </cell>
          <cell r="B11003">
            <v>10</v>
          </cell>
          <cell r="C11003" t="str">
            <v>R</v>
          </cell>
          <cell r="D11003" t="str">
            <v>Switch</v>
          </cell>
          <cell r="E11003" t="str">
            <v>Building Age: 10 - 20 YEARS</v>
          </cell>
          <cell r="F11003">
            <v>76.7988</v>
          </cell>
          <cell r="G11003">
            <v>0.63208160000000002</v>
          </cell>
          <cell r="H11003">
            <v>0.54519269999999997</v>
          </cell>
          <cell r="I11003">
            <v>-0.16247249999999999</v>
          </cell>
          <cell r="J11003">
            <v>-6.6482399999999997E-2</v>
          </cell>
          <cell r="K11003">
            <v>0</v>
          </cell>
          <cell r="L11003">
            <v>6.6482399999999997E-2</v>
          </cell>
          <cell r="M11003">
            <v>0.16247249999999999</v>
          </cell>
          <cell r="N11003">
            <v>0.16247249999999999</v>
          </cell>
          <cell r="O11003">
            <v>2425</v>
          </cell>
        </row>
        <row r="11004">
          <cell r="A11004" t="str">
            <v>Residential</v>
          </cell>
          <cell r="B11004">
            <v>11</v>
          </cell>
          <cell r="C11004" t="str">
            <v>R</v>
          </cell>
          <cell r="D11004" t="str">
            <v>Switch</v>
          </cell>
          <cell r="E11004" t="str">
            <v>Building Age: 10 - 20 YEARS</v>
          </cell>
          <cell r="F11004">
            <v>82.206299999999999</v>
          </cell>
          <cell r="G11004">
            <v>0.79235949999999999</v>
          </cell>
          <cell r="H11004">
            <v>0.83899210000000002</v>
          </cell>
          <cell r="I11004">
            <v>-0.17576369999999999</v>
          </cell>
          <cell r="J11004">
            <v>-7.1921100000000002E-2</v>
          </cell>
          <cell r="K11004">
            <v>0</v>
          </cell>
          <cell r="L11004">
            <v>7.1921100000000002E-2</v>
          </cell>
          <cell r="M11004">
            <v>0.17576369999999999</v>
          </cell>
          <cell r="N11004">
            <v>0.17576369999999999</v>
          </cell>
          <cell r="O11004">
            <v>2425</v>
          </cell>
        </row>
        <row r="11005">
          <cell r="A11005" t="str">
            <v>Residential</v>
          </cell>
          <cell r="B11005">
            <v>12</v>
          </cell>
          <cell r="C11005" t="str">
            <v>R</v>
          </cell>
          <cell r="D11005" t="str">
            <v>Switch</v>
          </cell>
          <cell r="E11005" t="str">
            <v>Building Age: 10 - 20 YEARS</v>
          </cell>
          <cell r="F11005">
            <v>86.506699999999995</v>
          </cell>
          <cell r="G11005">
            <v>1.031577</v>
          </cell>
          <cell r="H11005">
            <v>0.93773770000000001</v>
          </cell>
          <cell r="I11005">
            <v>-0.17551710000000001</v>
          </cell>
          <cell r="J11005">
            <v>-7.1820200000000001E-2</v>
          </cell>
          <cell r="K11005">
            <v>0</v>
          </cell>
          <cell r="L11005">
            <v>7.1820200000000001E-2</v>
          </cell>
          <cell r="M11005">
            <v>0.17551710000000001</v>
          </cell>
          <cell r="N11005">
            <v>0.17551710000000001</v>
          </cell>
          <cell r="O11005">
            <v>2425</v>
          </cell>
        </row>
        <row r="11006">
          <cell r="A11006" t="str">
            <v>Residential</v>
          </cell>
          <cell r="B11006">
            <v>13</v>
          </cell>
          <cell r="C11006" t="str">
            <v>R</v>
          </cell>
          <cell r="D11006" t="str">
            <v>Switch</v>
          </cell>
          <cell r="E11006" t="str">
            <v>Building Age: 10 - 20 YEARS</v>
          </cell>
          <cell r="F11006">
            <v>89.753399999999999</v>
          </cell>
          <cell r="G11006">
            <v>1.1850419999999999</v>
          </cell>
          <cell r="H11006">
            <v>1.22482</v>
          </cell>
          <cell r="I11006">
            <v>-0.1664033</v>
          </cell>
          <cell r="J11006">
            <v>-6.8090899999999996E-2</v>
          </cell>
          <cell r="K11006">
            <v>0</v>
          </cell>
          <cell r="L11006">
            <v>6.8090899999999996E-2</v>
          </cell>
          <cell r="M11006">
            <v>0.1664033</v>
          </cell>
          <cell r="N11006">
            <v>0.1664033</v>
          </cell>
          <cell r="O11006">
            <v>2425</v>
          </cell>
        </row>
        <row r="11007">
          <cell r="A11007" t="str">
            <v>Residential</v>
          </cell>
          <cell r="B11007">
            <v>14</v>
          </cell>
          <cell r="C11007" t="str">
            <v>R</v>
          </cell>
          <cell r="D11007" t="str">
            <v>Switch</v>
          </cell>
          <cell r="E11007" t="str">
            <v>Building Age: 10 - 20 YEARS</v>
          </cell>
          <cell r="F11007">
            <v>92.582999999999998</v>
          </cell>
          <cell r="G11007">
            <v>1.4805200000000001</v>
          </cell>
          <cell r="H11007">
            <v>1.398693</v>
          </cell>
          <cell r="I11007">
            <v>-0.17247889999999999</v>
          </cell>
          <cell r="J11007">
            <v>-7.0577000000000001E-2</v>
          </cell>
          <cell r="K11007">
            <v>0</v>
          </cell>
          <cell r="L11007">
            <v>7.0577000000000001E-2</v>
          </cell>
          <cell r="M11007">
            <v>0.17247889999999999</v>
          </cell>
          <cell r="N11007">
            <v>0.17247889999999999</v>
          </cell>
          <cell r="O11007">
            <v>2425</v>
          </cell>
        </row>
        <row r="11008">
          <cell r="A11008" t="str">
            <v>Residential</v>
          </cell>
          <cell r="B11008">
            <v>15</v>
          </cell>
          <cell r="C11008" t="str">
            <v>R</v>
          </cell>
          <cell r="D11008" t="str">
            <v>Switch</v>
          </cell>
          <cell r="E11008" t="str">
            <v>Building Age: 10 - 20 YEARS</v>
          </cell>
          <cell r="F11008">
            <v>94.975899999999996</v>
          </cell>
          <cell r="G11008">
            <v>1.8662460000000001</v>
          </cell>
          <cell r="H11008">
            <v>1.955503</v>
          </cell>
          <cell r="I11008">
            <v>-0.17546049999999999</v>
          </cell>
          <cell r="J11008">
            <v>-7.1797E-2</v>
          </cell>
          <cell r="K11008">
            <v>0</v>
          </cell>
          <cell r="L11008">
            <v>7.1797E-2</v>
          </cell>
          <cell r="M11008">
            <v>0.17546049999999999</v>
          </cell>
          <cell r="N11008">
            <v>0.17546049999999999</v>
          </cell>
          <cell r="O11008">
            <v>2425</v>
          </cell>
        </row>
        <row r="11009">
          <cell r="A11009" t="str">
            <v>Residential</v>
          </cell>
          <cell r="B11009">
            <v>16</v>
          </cell>
          <cell r="C11009" t="str">
            <v>R</v>
          </cell>
          <cell r="D11009" t="str">
            <v>Switch</v>
          </cell>
          <cell r="E11009" t="str">
            <v>Building Age: 10 - 20 YEARS</v>
          </cell>
          <cell r="F11009">
            <v>97.207999999999998</v>
          </cell>
          <cell r="G11009">
            <v>2.2134610000000001</v>
          </cell>
          <cell r="H11009">
            <v>2.3522560000000001</v>
          </cell>
          <cell r="I11009">
            <v>-0.18120420000000001</v>
          </cell>
          <cell r="J11009">
            <v>-7.4147299999999999E-2</v>
          </cell>
          <cell r="K11009">
            <v>0</v>
          </cell>
          <cell r="L11009">
            <v>7.4147299999999999E-2</v>
          </cell>
          <cell r="M11009">
            <v>0.18120420000000001</v>
          </cell>
          <cell r="N11009">
            <v>0.18120420000000001</v>
          </cell>
          <cell r="O11009">
            <v>2425</v>
          </cell>
        </row>
        <row r="11010">
          <cell r="A11010" t="str">
            <v>Residential</v>
          </cell>
          <cell r="B11010">
            <v>17</v>
          </cell>
          <cell r="C11010" t="str">
            <v>R</v>
          </cell>
          <cell r="D11010" t="str">
            <v>Switch</v>
          </cell>
          <cell r="E11010" t="str">
            <v>Building Age: 10 - 20 YEARS</v>
          </cell>
          <cell r="F11010">
            <v>98.410899999999998</v>
          </cell>
          <cell r="G11010">
            <v>2.379785</v>
          </cell>
          <cell r="H11010">
            <v>2.3144450000000001</v>
          </cell>
          <cell r="I11010">
            <v>-0.17499990000000001</v>
          </cell>
          <cell r="J11010">
            <v>-7.1608500000000005E-2</v>
          </cell>
          <cell r="K11010">
            <v>0</v>
          </cell>
          <cell r="L11010">
            <v>7.1608500000000005E-2</v>
          </cell>
          <cell r="M11010">
            <v>0.17499990000000001</v>
          </cell>
          <cell r="N11010">
            <v>0.17499990000000001</v>
          </cell>
          <cell r="O11010">
            <v>2425</v>
          </cell>
        </row>
        <row r="11011">
          <cell r="A11011" t="str">
            <v>Residential</v>
          </cell>
          <cell r="B11011">
            <v>18</v>
          </cell>
          <cell r="C11011" t="str">
            <v>R</v>
          </cell>
          <cell r="D11011" t="str">
            <v>Switch</v>
          </cell>
          <cell r="E11011" t="str">
            <v>Building Age: 10 - 20 YEARS</v>
          </cell>
          <cell r="F11011">
            <v>98.186700000000002</v>
          </cell>
          <cell r="G11011">
            <v>2.6927539999999999</v>
          </cell>
          <cell r="H11011">
            <v>2.6357870000000001</v>
          </cell>
          <cell r="I11011">
            <v>-0.19475020000000001</v>
          </cell>
          <cell r="J11011">
            <v>-7.9690200000000003E-2</v>
          </cell>
          <cell r="K11011">
            <v>0</v>
          </cell>
          <cell r="L11011">
            <v>7.9690200000000003E-2</v>
          </cell>
          <cell r="M11011">
            <v>0.19475020000000001</v>
          </cell>
          <cell r="N11011">
            <v>0.19475020000000001</v>
          </cell>
          <cell r="O11011">
            <v>2425</v>
          </cell>
        </row>
        <row r="11012">
          <cell r="A11012" t="str">
            <v>Residential</v>
          </cell>
          <cell r="B11012">
            <v>19</v>
          </cell>
          <cell r="C11012" t="str">
            <v>R</v>
          </cell>
          <cell r="D11012" t="str">
            <v>Switch</v>
          </cell>
          <cell r="E11012" t="str">
            <v>Building Age: 10 - 20 YEARS</v>
          </cell>
          <cell r="F11012">
            <v>95.642899999999997</v>
          </cell>
          <cell r="G11012">
            <v>2.435435</v>
          </cell>
          <cell r="H11012">
            <v>2.3467470000000001</v>
          </cell>
          <cell r="I11012">
            <v>-0.17618700000000001</v>
          </cell>
          <cell r="J11012">
            <v>-7.20943E-2</v>
          </cell>
          <cell r="K11012">
            <v>0</v>
          </cell>
          <cell r="L11012">
            <v>7.20943E-2</v>
          </cell>
          <cell r="M11012">
            <v>0.17618700000000001</v>
          </cell>
          <cell r="N11012">
            <v>0.17618700000000001</v>
          </cell>
          <cell r="O11012">
            <v>2425</v>
          </cell>
        </row>
        <row r="11013">
          <cell r="A11013" t="str">
            <v>Residential</v>
          </cell>
          <cell r="B11013">
            <v>20</v>
          </cell>
          <cell r="C11013" t="str">
            <v>R</v>
          </cell>
          <cell r="D11013" t="str">
            <v>Switch</v>
          </cell>
          <cell r="E11013" t="str">
            <v>Building Age: 10 - 20 YEARS</v>
          </cell>
          <cell r="F11013">
            <v>93.087999999999994</v>
          </cell>
          <cell r="G11013">
            <v>2.284151</v>
          </cell>
          <cell r="H11013">
            <v>2.839245</v>
          </cell>
          <cell r="I11013">
            <v>-0.18045130000000001</v>
          </cell>
          <cell r="J11013">
            <v>-7.3839199999999994E-2</v>
          </cell>
          <cell r="K11013">
            <v>0</v>
          </cell>
          <cell r="L11013">
            <v>7.3839199999999994E-2</v>
          </cell>
          <cell r="M11013">
            <v>0.18045130000000001</v>
          </cell>
          <cell r="N11013">
            <v>0.18045130000000001</v>
          </cell>
          <cell r="O11013">
            <v>2425</v>
          </cell>
        </row>
        <row r="11014">
          <cell r="A11014" t="str">
            <v>Residential</v>
          </cell>
          <cell r="B11014">
            <v>21</v>
          </cell>
          <cell r="C11014" t="str">
            <v>R</v>
          </cell>
          <cell r="D11014" t="str">
            <v>Switch</v>
          </cell>
          <cell r="E11014" t="str">
            <v>Building Age: 10 - 20 YEARS</v>
          </cell>
          <cell r="F11014">
            <v>89.171000000000006</v>
          </cell>
          <cell r="G11014">
            <v>2.0653030000000001</v>
          </cell>
          <cell r="H11014">
            <v>2.894838</v>
          </cell>
          <cell r="I11014">
            <v>-0.1668644</v>
          </cell>
          <cell r="J11014">
            <v>-6.8279599999999996E-2</v>
          </cell>
          <cell r="K11014">
            <v>0</v>
          </cell>
          <cell r="L11014">
            <v>6.8279599999999996E-2</v>
          </cell>
          <cell r="M11014">
            <v>0.1668644</v>
          </cell>
          <cell r="N11014">
            <v>0.1668644</v>
          </cell>
          <cell r="O11014">
            <v>2425</v>
          </cell>
        </row>
        <row r="11015">
          <cell r="A11015" t="str">
            <v>Residential</v>
          </cell>
          <cell r="B11015">
            <v>22</v>
          </cell>
          <cell r="C11015" t="str">
            <v>R</v>
          </cell>
          <cell r="D11015" t="str">
            <v>Switch</v>
          </cell>
          <cell r="E11015" t="str">
            <v>Building Age: 10 - 20 YEARS</v>
          </cell>
          <cell r="F11015">
            <v>85.766300000000001</v>
          </cell>
          <cell r="G11015">
            <v>1.6462889999999999</v>
          </cell>
          <cell r="H11015">
            <v>1.937235</v>
          </cell>
          <cell r="I11015">
            <v>-0.16968620000000001</v>
          </cell>
          <cell r="J11015">
            <v>-6.9434200000000001E-2</v>
          </cell>
          <cell r="K11015">
            <v>0</v>
          </cell>
          <cell r="L11015">
            <v>6.9434200000000001E-2</v>
          </cell>
          <cell r="M11015">
            <v>0.16968620000000001</v>
          </cell>
          <cell r="N11015">
            <v>0.16968620000000001</v>
          </cell>
          <cell r="O11015">
            <v>2425</v>
          </cell>
        </row>
        <row r="11016">
          <cell r="A11016" t="str">
            <v>Residential</v>
          </cell>
          <cell r="B11016">
            <v>23</v>
          </cell>
          <cell r="C11016" t="str">
            <v>R</v>
          </cell>
          <cell r="D11016" t="str">
            <v>Switch</v>
          </cell>
          <cell r="E11016" t="str">
            <v>Building Age: 10 - 20 YEARS</v>
          </cell>
          <cell r="F11016">
            <v>82.9221</v>
          </cell>
          <cell r="G11016">
            <v>1.231924</v>
          </cell>
          <cell r="H11016">
            <v>1.115164</v>
          </cell>
          <cell r="I11016">
            <v>-0.1621533</v>
          </cell>
          <cell r="J11016">
            <v>-6.6351800000000002E-2</v>
          </cell>
          <cell r="K11016">
            <v>0</v>
          </cell>
          <cell r="L11016">
            <v>6.6351800000000002E-2</v>
          </cell>
          <cell r="M11016">
            <v>0.1621533</v>
          </cell>
          <cell r="N11016">
            <v>0.1621533</v>
          </cell>
          <cell r="O11016">
            <v>2425</v>
          </cell>
        </row>
        <row r="11017">
          <cell r="A11017" t="str">
            <v>Residential</v>
          </cell>
          <cell r="B11017">
            <v>24</v>
          </cell>
          <cell r="C11017" t="str">
            <v>R</v>
          </cell>
          <cell r="D11017" t="str">
            <v>Switch</v>
          </cell>
          <cell r="E11017" t="str">
            <v>Building Age: 10 - 20 YEARS</v>
          </cell>
          <cell r="F11017">
            <v>80.5488</v>
          </cell>
          <cell r="G11017">
            <v>1.0045269999999999</v>
          </cell>
          <cell r="H11017">
            <v>1.0237590000000001</v>
          </cell>
          <cell r="I11017">
            <v>-0.16284219999999999</v>
          </cell>
          <cell r="J11017">
            <v>-6.6633700000000004E-2</v>
          </cell>
          <cell r="K11017">
            <v>0</v>
          </cell>
          <cell r="L11017">
            <v>6.6633700000000004E-2</v>
          </cell>
          <cell r="M11017">
            <v>0.16284219999999999</v>
          </cell>
          <cell r="N11017">
            <v>0.16284219999999999</v>
          </cell>
          <cell r="O11017">
            <v>2425</v>
          </cell>
        </row>
        <row r="11018">
          <cell r="A11018" t="str">
            <v>Residential</v>
          </cell>
          <cell r="B11018">
            <v>1</v>
          </cell>
          <cell r="C11018" t="str">
            <v>R</v>
          </cell>
          <cell r="D11018" t="str">
            <v>Switch</v>
          </cell>
          <cell r="E11018" t="str">
            <v>Building Age: 3 - 10 YEARS</v>
          </cell>
          <cell r="F11018">
            <v>75.852599999999995</v>
          </cell>
          <cell r="G11018">
            <v>0.97139560000000003</v>
          </cell>
          <cell r="H11018">
            <v>0.90094260000000004</v>
          </cell>
          <cell r="I11018">
            <v>-0.19746140000000001</v>
          </cell>
          <cell r="J11018">
            <v>-8.0799599999999999E-2</v>
          </cell>
          <cell r="K11018">
            <v>0</v>
          </cell>
          <cell r="L11018">
            <v>8.0799599999999999E-2</v>
          </cell>
          <cell r="M11018">
            <v>0.19746140000000001</v>
          </cell>
          <cell r="N11018">
            <v>0.19746140000000001</v>
          </cell>
          <cell r="O11018">
            <v>1461</v>
          </cell>
        </row>
        <row r="11019">
          <cell r="A11019" t="str">
            <v>Residential</v>
          </cell>
          <cell r="B11019">
            <v>2</v>
          </cell>
          <cell r="C11019" t="str">
            <v>R</v>
          </cell>
          <cell r="D11019" t="str">
            <v>Switch</v>
          </cell>
          <cell r="E11019" t="str">
            <v>Building Age: 3 - 10 YEARS</v>
          </cell>
          <cell r="F11019">
            <v>75.314800000000005</v>
          </cell>
          <cell r="G11019">
            <v>0.88452399999999998</v>
          </cell>
          <cell r="H11019">
            <v>0.77253769999999999</v>
          </cell>
          <cell r="I11019">
            <v>-0.1968442</v>
          </cell>
          <cell r="J11019">
            <v>-8.0547099999999996E-2</v>
          </cell>
          <cell r="K11019">
            <v>0</v>
          </cell>
          <cell r="L11019">
            <v>8.0547099999999996E-2</v>
          </cell>
          <cell r="M11019">
            <v>0.1968442</v>
          </cell>
          <cell r="N11019">
            <v>0.1968442</v>
          </cell>
          <cell r="O11019">
            <v>1461</v>
          </cell>
        </row>
        <row r="11020">
          <cell r="A11020" t="str">
            <v>Residential</v>
          </cell>
          <cell r="B11020">
            <v>3</v>
          </cell>
          <cell r="C11020" t="str">
            <v>R</v>
          </cell>
          <cell r="D11020" t="str">
            <v>Switch</v>
          </cell>
          <cell r="E11020" t="str">
            <v>Building Age: 3 - 10 YEARS</v>
          </cell>
          <cell r="F11020">
            <v>72.502600000000001</v>
          </cell>
          <cell r="G11020">
            <v>0.74045839999999996</v>
          </cell>
          <cell r="H11020">
            <v>0.85053270000000003</v>
          </cell>
          <cell r="I11020">
            <v>-0.19480420000000001</v>
          </cell>
          <cell r="J11020">
            <v>-7.97123E-2</v>
          </cell>
          <cell r="K11020">
            <v>0</v>
          </cell>
          <cell r="L11020">
            <v>7.97123E-2</v>
          </cell>
          <cell r="M11020">
            <v>0.19480420000000001</v>
          </cell>
          <cell r="N11020">
            <v>0.19480420000000001</v>
          </cell>
          <cell r="O11020">
            <v>1461</v>
          </cell>
        </row>
        <row r="11021">
          <cell r="A11021" t="str">
            <v>Residential</v>
          </cell>
          <cell r="B11021">
            <v>4</v>
          </cell>
          <cell r="C11021" t="str">
            <v>R</v>
          </cell>
          <cell r="D11021" t="str">
            <v>Switch</v>
          </cell>
          <cell r="E11021" t="str">
            <v>Building Age: 3 - 10 YEARS</v>
          </cell>
          <cell r="F11021">
            <v>71.152600000000007</v>
          </cell>
          <cell r="G11021">
            <v>0.75098960000000003</v>
          </cell>
          <cell r="H11021">
            <v>0.77500860000000005</v>
          </cell>
          <cell r="I11021">
            <v>-0.19478570000000001</v>
          </cell>
          <cell r="J11021">
            <v>-7.9704700000000003E-2</v>
          </cell>
          <cell r="K11021">
            <v>0</v>
          </cell>
          <cell r="L11021">
            <v>7.9704700000000003E-2</v>
          </cell>
          <cell r="M11021">
            <v>0.19478570000000001</v>
          </cell>
          <cell r="N11021">
            <v>0.19478570000000001</v>
          </cell>
          <cell r="O11021">
            <v>1461</v>
          </cell>
        </row>
        <row r="11022">
          <cell r="A11022" t="str">
            <v>Residential</v>
          </cell>
          <cell r="B11022">
            <v>5</v>
          </cell>
          <cell r="C11022" t="str">
            <v>R</v>
          </cell>
          <cell r="D11022" t="str">
            <v>Switch</v>
          </cell>
          <cell r="E11022" t="str">
            <v>Building Age: 3 - 10 YEARS</v>
          </cell>
          <cell r="F11022">
            <v>69.802499999999995</v>
          </cell>
          <cell r="G11022">
            <v>0.70932810000000002</v>
          </cell>
          <cell r="H11022">
            <v>0.76783250000000003</v>
          </cell>
          <cell r="I11022">
            <v>-0.19361149999999999</v>
          </cell>
          <cell r="J11022">
            <v>-7.9224199999999995E-2</v>
          </cell>
          <cell r="K11022">
            <v>0</v>
          </cell>
          <cell r="L11022">
            <v>7.9224199999999995E-2</v>
          </cell>
          <cell r="M11022">
            <v>0.19361149999999999</v>
          </cell>
          <cell r="N11022">
            <v>0.19361149999999999</v>
          </cell>
          <cell r="O11022">
            <v>1461</v>
          </cell>
        </row>
        <row r="11023">
          <cell r="A11023" t="str">
            <v>Residential</v>
          </cell>
          <cell r="B11023">
            <v>6</v>
          </cell>
          <cell r="C11023" t="str">
            <v>R</v>
          </cell>
          <cell r="D11023" t="str">
            <v>Switch</v>
          </cell>
          <cell r="E11023" t="str">
            <v>Building Age: 3 - 10 YEARS</v>
          </cell>
          <cell r="F11023">
            <v>68.825800000000001</v>
          </cell>
          <cell r="G11023">
            <v>0.76792539999999998</v>
          </cell>
          <cell r="H11023">
            <v>0.76533200000000001</v>
          </cell>
          <cell r="I11023">
            <v>-0.1934573</v>
          </cell>
          <cell r="J11023">
            <v>-7.9161099999999998E-2</v>
          </cell>
          <cell r="K11023">
            <v>0</v>
          </cell>
          <cell r="L11023">
            <v>7.9161099999999998E-2</v>
          </cell>
          <cell r="M11023">
            <v>0.1934573</v>
          </cell>
          <cell r="N11023">
            <v>0.1934573</v>
          </cell>
          <cell r="O11023">
            <v>1461</v>
          </cell>
        </row>
        <row r="11024">
          <cell r="A11024" t="str">
            <v>Residential</v>
          </cell>
          <cell r="B11024">
            <v>7</v>
          </cell>
          <cell r="C11024" t="str">
            <v>R</v>
          </cell>
          <cell r="D11024" t="str">
            <v>Switch</v>
          </cell>
          <cell r="E11024" t="str">
            <v>Building Age: 3 - 10 YEARS</v>
          </cell>
          <cell r="F11024">
            <v>67.868099999999998</v>
          </cell>
          <cell r="G11024">
            <v>1.0789610000000001</v>
          </cell>
          <cell r="H11024">
            <v>1.0374669999999999</v>
          </cell>
          <cell r="I11024">
            <v>-0.1944649</v>
          </cell>
          <cell r="J11024">
            <v>-7.9573500000000005E-2</v>
          </cell>
          <cell r="K11024">
            <v>0</v>
          </cell>
          <cell r="L11024">
            <v>7.9573500000000005E-2</v>
          </cell>
          <cell r="M11024">
            <v>0.1944649</v>
          </cell>
          <cell r="N11024">
            <v>0.1944649</v>
          </cell>
          <cell r="O11024">
            <v>1461</v>
          </cell>
        </row>
        <row r="11025">
          <cell r="A11025" t="str">
            <v>Residential</v>
          </cell>
          <cell r="B11025">
            <v>8</v>
          </cell>
          <cell r="C11025" t="str">
            <v>R</v>
          </cell>
          <cell r="D11025" t="str">
            <v>Switch</v>
          </cell>
          <cell r="E11025" t="str">
            <v>Building Age: 3 - 10 YEARS</v>
          </cell>
          <cell r="F11025">
            <v>68.555899999999994</v>
          </cell>
          <cell r="G11025">
            <v>1.3183510000000001</v>
          </cell>
          <cell r="H11025">
            <v>1.0634729999999999</v>
          </cell>
          <cell r="I11025">
            <v>-0.19600100000000001</v>
          </cell>
          <cell r="J11025">
            <v>-8.0201999999999996E-2</v>
          </cell>
          <cell r="K11025">
            <v>0</v>
          </cell>
          <cell r="L11025">
            <v>8.0201999999999996E-2</v>
          </cell>
          <cell r="M11025">
            <v>0.19600100000000001</v>
          </cell>
          <cell r="N11025">
            <v>0.19600100000000001</v>
          </cell>
          <cell r="O11025">
            <v>1461</v>
          </cell>
        </row>
        <row r="11026">
          <cell r="A11026" t="str">
            <v>Residential</v>
          </cell>
          <cell r="B11026">
            <v>9</v>
          </cell>
          <cell r="C11026" t="str">
            <v>R</v>
          </cell>
          <cell r="D11026" t="str">
            <v>Switch</v>
          </cell>
          <cell r="E11026" t="str">
            <v>Building Age: 3 - 10 YEARS</v>
          </cell>
          <cell r="F11026">
            <v>71.571299999999994</v>
          </cell>
          <cell r="G11026">
            <v>1.314459</v>
          </cell>
          <cell r="H11026">
            <v>1.1643520000000001</v>
          </cell>
          <cell r="I11026">
            <v>-0.1969215</v>
          </cell>
          <cell r="J11026">
            <v>-8.0578700000000003E-2</v>
          </cell>
          <cell r="K11026">
            <v>0</v>
          </cell>
          <cell r="L11026">
            <v>8.0578700000000003E-2</v>
          </cell>
          <cell r="M11026">
            <v>0.1969215</v>
          </cell>
          <cell r="N11026">
            <v>0.1969215</v>
          </cell>
          <cell r="O11026">
            <v>1461</v>
          </cell>
        </row>
        <row r="11027">
          <cell r="A11027" t="str">
            <v>Residential</v>
          </cell>
          <cell r="B11027">
            <v>10</v>
          </cell>
          <cell r="C11027" t="str">
            <v>R</v>
          </cell>
          <cell r="D11027" t="str">
            <v>Switch</v>
          </cell>
          <cell r="E11027" t="str">
            <v>Building Age: 3 - 10 YEARS</v>
          </cell>
          <cell r="F11027">
            <v>76.441100000000006</v>
          </cell>
          <cell r="G11027">
            <v>1.363496</v>
          </cell>
          <cell r="H11027">
            <v>1.4675039999999999</v>
          </cell>
          <cell r="I11027">
            <v>-0.1984438</v>
          </cell>
          <cell r="J11027">
            <v>-8.1201599999999999E-2</v>
          </cell>
          <cell r="K11027">
            <v>0</v>
          </cell>
          <cell r="L11027">
            <v>8.1201599999999999E-2</v>
          </cell>
          <cell r="M11027">
            <v>0.1984438</v>
          </cell>
          <cell r="N11027">
            <v>0.1984438</v>
          </cell>
          <cell r="O11027">
            <v>1461</v>
          </cell>
        </row>
        <row r="11028">
          <cell r="A11028" t="str">
            <v>Residential</v>
          </cell>
          <cell r="B11028">
            <v>11</v>
          </cell>
          <cell r="C11028" t="str">
            <v>R</v>
          </cell>
          <cell r="D11028" t="str">
            <v>Switch</v>
          </cell>
          <cell r="E11028" t="str">
            <v>Building Age: 3 - 10 YEARS</v>
          </cell>
          <cell r="F11028">
            <v>81.922200000000004</v>
          </cell>
          <cell r="G11028">
            <v>1.349227</v>
          </cell>
          <cell r="H11028">
            <v>1.2460850000000001</v>
          </cell>
          <cell r="I11028">
            <v>-0.19803480000000001</v>
          </cell>
          <cell r="J11028">
            <v>-8.1034200000000001E-2</v>
          </cell>
          <cell r="K11028">
            <v>0</v>
          </cell>
          <cell r="L11028">
            <v>8.1034200000000001E-2</v>
          </cell>
          <cell r="M11028">
            <v>0.19803480000000001</v>
          </cell>
          <cell r="N11028">
            <v>0.19803480000000001</v>
          </cell>
          <cell r="O11028">
            <v>1461</v>
          </cell>
        </row>
        <row r="11029">
          <cell r="A11029" t="str">
            <v>Residential</v>
          </cell>
          <cell r="B11029">
            <v>12</v>
          </cell>
          <cell r="C11029" t="str">
            <v>R</v>
          </cell>
          <cell r="D11029" t="str">
            <v>Switch</v>
          </cell>
          <cell r="E11029" t="str">
            <v>Building Age: 3 - 10 YEARS</v>
          </cell>
          <cell r="F11029">
            <v>86.267899999999997</v>
          </cell>
          <cell r="G11029">
            <v>1.216639</v>
          </cell>
          <cell r="H11029">
            <v>1.324856</v>
          </cell>
          <cell r="I11029">
            <v>-0.2015554</v>
          </cell>
          <cell r="J11029">
            <v>-8.2474800000000001E-2</v>
          </cell>
          <cell r="K11029">
            <v>0</v>
          </cell>
          <cell r="L11029">
            <v>8.2474800000000001E-2</v>
          </cell>
          <cell r="M11029">
            <v>0.2015554</v>
          </cell>
          <cell r="N11029">
            <v>0.2015554</v>
          </cell>
          <cell r="O11029">
            <v>1461</v>
          </cell>
        </row>
        <row r="11030">
          <cell r="A11030" t="str">
            <v>Residential</v>
          </cell>
          <cell r="B11030">
            <v>13</v>
          </cell>
          <cell r="C11030" t="str">
            <v>R</v>
          </cell>
          <cell r="D11030" t="str">
            <v>Switch</v>
          </cell>
          <cell r="E11030" t="str">
            <v>Building Age: 3 - 10 YEARS</v>
          </cell>
          <cell r="F11030">
            <v>89.622299999999996</v>
          </cell>
          <cell r="G11030">
            <v>1.370873</v>
          </cell>
          <cell r="H11030">
            <v>1.405969</v>
          </cell>
          <cell r="I11030">
            <v>-0.22291259999999999</v>
          </cell>
          <cell r="J11030">
            <v>-9.1214000000000003E-2</v>
          </cell>
          <cell r="K11030">
            <v>0</v>
          </cell>
          <cell r="L11030">
            <v>9.1214000000000003E-2</v>
          </cell>
          <cell r="M11030">
            <v>0.22291259999999999</v>
          </cell>
          <cell r="N11030">
            <v>0.22291259999999999</v>
          </cell>
          <cell r="O11030">
            <v>1461</v>
          </cell>
        </row>
        <row r="11031">
          <cell r="A11031" t="str">
            <v>Residential</v>
          </cell>
          <cell r="B11031">
            <v>14</v>
          </cell>
          <cell r="C11031" t="str">
            <v>R</v>
          </cell>
          <cell r="D11031" t="str">
            <v>Switch</v>
          </cell>
          <cell r="E11031" t="str">
            <v>Building Age: 3 - 10 YEARS</v>
          </cell>
          <cell r="F11031">
            <v>92.491200000000006</v>
          </cell>
          <cell r="G11031">
            <v>1.4754700000000001</v>
          </cell>
          <cell r="H11031">
            <v>1.4454260000000001</v>
          </cell>
          <cell r="I11031">
            <v>-0.30659829999999999</v>
          </cell>
          <cell r="J11031">
            <v>-0.1254576</v>
          </cell>
          <cell r="K11031">
            <v>0</v>
          </cell>
          <cell r="L11031">
            <v>0.1254576</v>
          </cell>
          <cell r="M11031">
            <v>0.30659829999999999</v>
          </cell>
          <cell r="N11031">
            <v>0.30659829999999999</v>
          </cell>
          <cell r="O11031">
            <v>1461</v>
          </cell>
        </row>
        <row r="11032">
          <cell r="A11032" t="str">
            <v>Residential</v>
          </cell>
          <cell r="B11032">
            <v>15</v>
          </cell>
          <cell r="C11032" t="str">
            <v>R</v>
          </cell>
          <cell r="D11032" t="str">
            <v>Switch</v>
          </cell>
          <cell r="E11032" t="str">
            <v>Building Age: 3 - 10 YEARS</v>
          </cell>
          <cell r="F11032">
            <v>94.9024</v>
          </cell>
          <cell r="G11032">
            <v>1.5705830000000001</v>
          </cell>
          <cell r="H11032">
            <v>1.560457</v>
          </cell>
          <cell r="I11032">
            <v>-0.43794889999999997</v>
          </cell>
          <cell r="J11032">
            <v>-0.17920510000000001</v>
          </cell>
          <cell r="K11032">
            <v>0</v>
          </cell>
          <cell r="L11032">
            <v>0.17920510000000001</v>
          </cell>
          <cell r="M11032">
            <v>0.43794889999999997</v>
          </cell>
          <cell r="N11032">
            <v>0.43794889999999997</v>
          </cell>
          <cell r="O11032">
            <v>1461</v>
          </cell>
        </row>
        <row r="11033">
          <cell r="A11033" t="str">
            <v>Residential</v>
          </cell>
          <cell r="B11033">
            <v>16</v>
          </cell>
          <cell r="C11033" t="str">
            <v>R</v>
          </cell>
          <cell r="D11033" t="str">
            <v>Switch</v>
          </cell>
          <cell r="E11033" t="str">
            <v>Building Age: 3 - 10 YEARS</v>
          </cell>
          <cell r="F11033">
            <v>97.280100000000004</v>
          </cell>
          <cell r="G11033">
            <v>1.867394</v>
          </cell>
          <cell r="H11033">
            <v>1.644344</v>
          </cell>
          <cell r="I11033">
            <v>-0.52859330000000004</v>
          </cell>
          <cell r="J11033">
            <v>-0.21629609999999999</v>
          </cell>
          <cell r="K11033">
            <v>0</v>
          </cell>
          <cell r="L11033">
            <v>0.21629609999999999</v>
          </cell>
          <cell r="M11033">
            <v>0.52859330000000004</v>
          </cell>
          <cell r="N11033">
            <v>0.52859330000000004</v>
          </cell>
          <cell r="O11033">
            <v>1461</v>
          </cell>
        </row>
        <row r="11034">
          <cell r="A11034" t="str">
            <v>Residential</v>
          </cell>
          <cell r="B11034">
            <v>17</v>
          </cell>
          <cell r="C11034" t="str">
            <v>R</v>
          </cell>
          <cell r="D11034" t="str">
            <v>Switch</v>
          </cell>
          <cell r="E11034" t="str">
            <v>Building Age: 3 - 10 YEARS</v>
          </cell>
          <cell r="F11034">
            <v>98.611199999999997</v>
          </cell>
          <cell r="G11034">
            <v>2.1662569999999999</v>
          </cell>
          <cell r="H11034">
            <v>1.8572029999999999</v>
          </cell>
          <cell r="I11034">
            <v>-0.46860020000000002</v>
          </cell>
          <cell r="J11034">
            <v>-0.19174740000000001</v>
          </cell>
          <cell r="K11034">
            <v>0</v>
          </cell>
          <cell r="L11034">
            <v>0.19174740000000001</v>
          </cell>
          <cell r="M11034">
            <v>0.46860020000000002</v>
          </cell>
          <cell r="N11034">
            <v>0.46860020000000002</v>
          </cell>
          <cell r="O11034">
            <v>1461</v>
          </cell>
        </row>
        <row r="11035">
          <cell r="A11035" t="str">
            <v>Residential</v>
          </cell>
          <cell r="B11035">
            <v>18</v>
          </cell>
          <cell r="C11035" t="str">
            <v>R</v>
          </cell>
          <cell r="D11035" t="str">
            <v>Switch</v>
          </cell>
          <cell r="E11035" t="str">
            <v>Building Age: 3 - 10 YEARS</v>
          </cell>
          <cell r="F11035">
            <v>98.465699999999998</v>
          </cell>
          <cell r="G11035">
            <v>2.3775210000000002</v>
          </cell>
          <cell r="H11035">
            <v>2.2690359999999998</v>
          </cell>
          <cell r="I11035">
            <v>-0.35120380000000001</v>
          </cell>
          <cell r="J11035">
            <v>-0.1437097</v>
          </cell>
          <cell r="K11035">
            <v>0</v>
          </cell>
          <cell r="L11035">
            <v>0.1437097</v>
          </cell>
          <cell r="M11035">
            <v>0.35120380000000001</v>
          </cell>
          <cell r="N11035">
            <v>0.35120380000000001</v>
          </cell>
          <cell r="O11035">
            <v>1461</v>
          </cell>
        </row>
        <row r="11036">
          <cell r="A11036" t="str">
            <v>Residential</v>
          </cell>
          <cell r="B11036">
            <v>19</v>
          </cell>
          <cell r="C11036" t="str">
            <v>R</v>
          </cell>
          <cell r="D11036" t="str">
            <v>Switch</v>
          </cell>
          <cell r="E11036" t="str">
            <v>Building Age: 3 - 10 YEARS</v>
          </cell>
          <cell r="F11036">
            <v>95.872399999999999</v>
          </cell>
          <cell r="G11036">
            <v>2.243557</v>
          </cell>
          <cell r="H11036">
            <v>2.213022</v>
          </cell>
          <cell r="I11036">
            <v>-0.43452299999999999</v>
          </cell>
          <cell r="J11036">
            <v>-0.1778033</v>
          </cell>
          <cell r="K11036">
            <v>0</v>
          </cell>
          <cell r="L11036">
            <v>0.1778033</v>
          </cell>
          <cell r="M11036">
            <v>0.43452299999999999</v>
          </cell>
          <cell r="N11036">
            <v>0.43452299999999999</v>
          </cell>
          <cell r="O11036">
            <v>1461</v>
          </cell>
        </row>
        <row r="11037">
          <cell r="A11037" t="str">
            <v>Residential</v>
          </cell>
          <cell r="B11037">
            <v>20</v>
          </cell>
          <cell r="C11037" t="str">
            <v>R</v>
          </cell>
          <cell r="D11037" t="str">
            <v>Switch</v>
          </cell>
          <cell r="E11037" t="str">
            <v>Building Age: 3 - 10 YEARS</v>
          </cell>
          <cell r="F11037">
            <v>93.386099999999999</v>
          </cell>
          <cell r="G11037">
            <v>2.3708260000000001</v>
          </cell>
          <cell r="H11037">
            <v>2.7322730000000002</v>
          </cell>
          <cell r="I11037">
            <v>-0.33905930000000001</v>
          </cell>
          <cell r="J11037">
            <v>-0.13874030000000001</v>
          </cell>
          <cell r="K11037">
            <v>0</v>
          </cell>
          <cell r="L11037">
            <v>0.13874030000000001</v>
          </cell>
          <cell r="M11037">
            <v>0.33905930000000001</v>
          </cell>
          <cell r="N11037">
            <v>0.33905930000000001</v>
          </cell>
          <cell r="O11037">
            <v>1461</v>
          </cell>
        </row>
        <row r="11038">
          <cell r="A11038" t="str">
            <v>Residential</v>
          </cell>
          <cell r="B11038">
            <v>21</v>
          </cell>
          <cell r="C11038" t="str">
            <v>R</v>
          </cell>
          <cell r="D11038" t="str">
            <v>Switch</v>
          </cell>
          <cell r="E11038" t="str">
            <v>Building Age: 3 - 10 YEARS</v>
          </cell>
          <cell r="F11038">
            <v>89.353999999999999</v>
          </cell>
          <cell r="G11038">
            <v>2.4443830000000002</v>
          </cell>
          <cell r="H11038">
            <v>2.539879</v>
          </cell>
          <cell r="I11038">
            <v>-0.26487680000000002</v>
          </cell>
          <cell r="J11038">
            <v>-0.10838540000000001</v>
          </cell>
          <cell r="K11038">
            <v>0</v>
          </cell>
          <cell r="L11038">
            <v>0.10838540000000001</v>
          </cell>
          <cell r="M11038">
            <v>0.26487680000000002</v>
          </cell>
          <cell r="N11038">
            <v>0.26487680000000002</v>
          </cell>
          <cell r="O11038">
            <v>1461</v>
          </cell>
        </row>
        <row r="11039">
          <cell r="A11039" t="str">
            <v>Residential</v>
          </cell>
          <cell r="B11039">
            <v>22</v>
          </cell>
          <cell r="C11039" t="str">
            <v>R</v>
          </cell>
          <cell r="D11039" t="str">
            <v>Switch</v>
          </cell>
          <cell r="E11039" t="str">
            <v>Building Age: 3 - 10 YEARS</v>
          </cell>
          <cell r="F11039">
            <v>86.179400000000001</v>
          </cell>
          <cell r="G11039">
            <v>2.2042510000000002</v>
          </cell>
          <cell r="H11039">
            <v>2.312316</v>
          </cell>
          <cell r="I11039">
            <v>-0.20471339999999999</v>
          </cell>
          <cell r="J11039">
            <v>-8.3766999999999994E-2</v>
          </cell>
          <cell r="K11039">
            <v>0</v>
          </cell>
          <cell r="L11039">
            <v>8.3766999999999994E-2</v>
          </cell>
          <cell r="M11039">
            <v>0.20471339999999999</v>
          </cell>
          <cell r="N11039">
            <v>0.20471339999999999</v>
          </cell>
          <cell r="O11039">
            <v>1461</v>
          </cell>
        </row>
        <row r="11040">
          <cell r="A11040" t="str">
            <v>Residential</v>
          </cell>
          <cell r="B11040">
            <v>23</v>
          </cell>
          <cell r="C11040" t="str">
            <v>R</v>
          </cell>
          <cell r="D11040" t="str">
            <v>Switch</v>
          </cell>
          <cell r="E11040" t="str">
            <v>Building Age: 3 - 10 YEARS</v>
          </cell>
          <cell r="F11040">
            <v>83.310400000000001</v>
          </cell>
          <cell r="G11040">
            <v>1.706715</v>
          </cell>
          <cell r="H11040">
            <v>1.8545609999999999</v>
          </cell>
          <cell r="I11040">
            <v>-0.20489479999999999</v>
          </cell>
          <cell r="J11040">
            <v>-8.3841299999999994E-2</v>
          </cell>
          <cell r="K11040">
            <v>0</v>
          </cell>
          <cell r="L11040">
            <v>8.3841299999999994E-2</v>
          </cell>
          <cell r="M11040">
            <v>0.20489479999999999</v>
          </cell>
          <cell r="N11040">
            <v>0.20489479999999999</v>
          </cell>
          <cell r="O11040">
            <v>1461</v>
          </cell>
        </row>
        <row r="11041">
          <cell r="A11041" t="str">
            <v>Residential</v>
          </cell>
          <cell r="B11041">
            <v>24</v>
          </cell>
          <cell r="C11041" t="str">
            <v>R</v>
          </cell>
          <cell r="D11041" t="str">
            <v>Switch</v>
          </cell>
          <cell r="E11041" t="str">
            <v>Building Age: 3 - 10 YEARS</v>
          </cell>
          <cell r="F11041">
            <v>80.894900000000007</v>
          </cell>
          <cell r="G11041">
            <v>1.324319</v>
          </cell>
          <cell r="H11041">
            <v>1.398439</v>
          </cell>
          <cell r="I11041">
            <v>-0.20036390000000001</v>
          </cell>
          <cell r="J11041">
            <v>-8.1987299999999999E-2</v>
          </cell>
          <cell r="K11041">
            <v>0</v>
          </cell>
          <cell r="L11041">
            <v>8.1987299999999999E-2</v>
          </cell>
          <cell r="M11041">
            <v>0.20036390000000001</v>
          </cell>
          <cell r="N11041">
            <v>0.20036390000000001</v>
          </cell>
          <cell r="O11041">
            <v>1461</v>
          </cell>
        </row>
        <row r="11042">
          <cell r="A11042" t="str">
            <v>Residential</v>
          </cell>
          <cell r="B11042">
            <v>1</v>
          </cell>
          <cell r="C11042" t="str">
            <v>R</v>
          </cell>
          <cell r="D11042" t="str">
            <v>Switch</v>
          </cell>
          <cell r="E11042" t="str">
            <v>CARE Status: CARE</v>
          </cell>
          <cell r="F11042">
            <v>76.814499999999995</v>
          </cell>
          <cell r="G11042">
            <v>0.8334587</v>
          </cell>
          <cell r="H11042">
            <v>0.85972990000000005</v>
          </cell>
          <cell r="I11042">
            <v>-8.4077200000000005E-2</v>
          </cell>
          <cell r="J11042">
            <v>-3.4403700000000002E-2</v>
          </cell>
          <cell r="K11042">
            <v>0</v>
          </cell>
          <cell r="L11042">
            <v>3.4403700000000002E-2</v>
          </cell>
          <cell r="M11042">
            <v>8.4077200000000005E-2</v>
          </cell>
          <cell r="N11042">
            <v>8.4077200000000005E-2</v>
          </cell>
          <cell r="O11042">
            <v>6734</v>
          </cell>
        </row>
        <row r="11043">
          <cell r="A11043" t="str">
            <v>Residential</v>
          </cell>
          <cell r="B11043">
            <v>2</v>
          </cell>
          <cell r="C11043" t="str">
            <v>R</v>
          </cell>
          <cell r="D11043" t="str">
            <v>Switch</v>
          </cell>
          <cell r="E11043" t="str">
            <v>CARE Status: CARE</v>
          </cell>
          <cell r="F11043">
            <v>76.274600000000007</v>
          </cell>
          <cell r="G11043">
            <v>0.71606230000000004</v>
          </cell>
          <cell r="H11043">
            <v>0.75037209999999999</v>
          </cell>
          <cell r="I11043">
            <v>-8.39921E-2</v>
          </cell>
          <cell r="J11043">
            <v>-3.4368900000000001E-2</v>
          </cell>
          <cell r="K11043">
            <v>0</v>
          </cell>
          <cell r="L11043">
            <v>3.4368900000000001E-2</v>
          </cell>
          <cell r="M11043">
            <v>8.39921E-2</v>
          </cell>
          <cell r="N11043">
            <v>8.39921E-2</v>
          </cell>
          <cell r="O11043">
            <v>6734</v>
          </cell>
        </row>
        <row r="11044">
          <cell r="A11044" t="str">
            <v>Residential</v>
          </cell>
          <cell r="B11044">
            <v>3</v>
          </cell>
          <cell r="C11044" t="str">
            <v>R</v>
          </cell>
          <cell r="D11044" t="str">
            <v>Switch</v>
          </cell>
          <cell r="E11044" t="str">
            <v>CARE Status: CARE</v>
          </cell>
          <cell r="F11044">
            <v>73.369600000000005</v>
          </cell>
          <cell r="G11044">
            <v>0.64284560000000002</v>
          </cell>
          <cell r="H11044">
            <v>0.60387740000000001</v>
          </cell>
          <cell r="I11044">
            <v>-8.3325200000000002E-2</v>
          </cell>
          <cell r="J11044">
            <v>-3.4096000000000001E-2</v>
          </cell>
          <cell r="K11044">
            <v>0</v>
          </cell>
          <cell r="L11044">
            <v>3.4096000000000001E-2</v>
          </cell>
          <cell r="M11044">
            <v>8.3325200000000002E-2</v>
          </cell>
          <cell r="N11044">
            <v>8.3325200000000002E-2</v>
          </cell>
          <cell r="O11044">
            <v>6734</v>
          </cell>
        </row>
        <row r="11045">
          <cell r="A11045" t="str">
            <v>Residential</v>
          </cell>
          <cell r="B11045">
            <v>4</v>
          </cell>
          <cell r="C11045" t="str">
            <v>R</v>
          </cell>
          <cell r="D11045" t="str">
            <v>Switch</v>
          </cell>
          <cell r="E11045" t="str">
            <v>CARE Status: CARE</v>
          </cell>
          <cell r="F11045">
            <v>71.924700000000001</v>
          </cell>
          <cell r="G11045">
            <v>0.60324279999999997</v>
          </cell>
          <cell r="H11045">
            <v>0.56828619999999996</v>
          </cell>
          <cell r="I11045">
            <v>-8.2984299999999997E-2</v>
          </cell>
          <cell r="J11045">
            <v>-3.3956500000000001E-2</v>
          </cell>
          <cell r="K11045">
            <v>0</v>
          </cell>
          <cell r="L11045">
            <v>3.3956500000000001E-2</v>
          </cell>
          <cell r="M11045">
            <v>8.2984299999999997E-2</v>
          </cell>
          <cell r="N11045">
            <v>8.2984299999999997E-2</v>
          </cell>
          <cell r="O11045">
            <v>6734</v>
          </cell>
        </row>
        <row r="11046">
          <cell r="A11046" t="str">
            <v>Residential</v>
          </cell>
          <cell r="B11046">
            <v>5</v>
          </cell>
          <cell r="C11046" t="str">
            <v>R</v>
          </cell>
          <cell r="D11046" t="str">
            <v>Switch</v>
          </cell>
          <cell r="E11046" t="str">
            <v>CARE Status: CARE</v>
          </cell>
          <cell r="F11046">
            <v>70.400099999999995</v>
          </cell>
          <cell r="G11046">
            <v>0.57374060000000005</v>
          </cell>
          <cell r="H11046">
            <v>0.56245650000000003</v>
          </cell>
          <cell r="I11046">
            <v>-8.3168599999999995E-2</v>
          </cell>
          <cell r="J11046">
            <v>-3.4031899999999997E-2</v>
          </cell>
          <cell r="K11046">
            <v>0</v>
          </cell>
          <cell r="L11046">
            <v>3.4031899999999997E-2</v>
          </cell>
          <cell r="M11046">
            <v>8.3168599999999995E-2</v>
          </cell>
          <cell r="N11046">
            <v>8.3168599999999995E-2</v>
          </cell>
          <cell r="O11046">
            <v>6734</v>
          </cell>
        </row>
        <row r="11047">
          <cell r="A11047" t="str">
            <v>Residential</v>
          </cell>
          <cell r="B11047">
            <v>6</v>
          </cell>
          <cell r="C11047" t="str">
            <v>R</v>
          </cell>
          <cell r="D11047" t="str">
            <v>Switch</v>
          </cell>
          <cell r="E11047" t="str">
            <v>CARE Status: CARE</v>
          </cell>
          <cell r="F11047">
            <v>69.383899999999997</v>
          </cell>
          <cell r="G11047">
            <v>0.63722040000000002</v>
          </cell>
          <cell r="H11047">
            <v>0.61089400000000005</v>
          </cell>
          <cell r="I11047">
            <v>-8.3258299999999993E-2</v>
          </cell>
          <cell r="J11047">
            <v>-3.4068599999999997E-2</v>
          </cell>
          <cell r="K11047">
            <v>0</v>
          </cell>
          <cell r="L11047">
            <v>3.4068599999999997E-2</v>
          </cell>
          <cell r="M11047">
            <v>8.3258299999999993E-2</v>
          </cell>
          <cell r="N11047">
            <v>8.3258299999999993E-2</v>
          </cell>
          <cell r="O11047">
            <v>6734</v>
          </cell>
        </row>
        <row r="11048">
          <cell r="A11048" t="str">
            <v>Residential</v>
          </cell>
          <cell r="B11048">
            <v>7</v>
          </cell>
          <cell r="C11048" t="str">
            <v>R</v>
          </cell>
          <cell r="D11048" t="str">
            <v>Switch</v>
          </cell>
          <cell r="E11048" t="str">
            <v>CARE Status: CARE</v>
          </cell>
          <cell r="F11048">
            <v>68.407700000000006</v>
          </cell>
          <cell r="G11048">
            <v>0.78280680000000002</v>
          </cell>
          <cell r="H11048">
            <v>0.80260299999999996</v>
          </cell>
          <cell r="I11048">
            <v>-8.3699499999999996E-2</v>
          </cell>
          <cell r="J11048">
            <v>-3.42492E-2</v>
          </cell>
          <cell r="K11048">
            <v>0</v>
          </cell>
          <cell r="L11048">
            <v>3.42492E-2</v>
          </cell>
          <cell r="M11048">
            <v>8.3699499999999996E-2</v>
          </cell>
          <cell r="N11048">
            <v>8.3699499999999996E-2</v>
          </cell>
          <cell r="O11048">
            <v>6734</v>
          </cell>
        </row>
        <row r="11049">
          <cell r="A11049" t="str">
            <v>Residential</v>
          </cell>
          <cell r="B11049">
            <v>8</v>
          </cell>
          <cell r="C11049" t="str">
            <v>R</v>
          </cell>
          <cell r="D11049" t="str">
            <v>Switch</v>
          </cell>
          <cell r="E11049" t="str">
            <v>CARE Status: CARE</v>
          </cell>
          <cell r="F11049">
            <v>68.982699999999994</v>
          </cell>
          <cell r="G11049">
            <v>0.81590530000000006</v>
          </cell>
          <cell r="H11049">
            <v>0.77870490000000003</v>
          </cell>
          <cell r="I11049">
            <v>-8.3958500000000005E-2</v>
          </cell>
          <cell r="J11049">
            <v>-3.43551E-2</v>
          </cell>
          <cell r="K11049">
            <v>0</v>
          </cell>
          <cell r="L11049">
            <v>3.43551E-2</v>
          </cell>
          <cell r="M11049">
            <v>8.3958500000000005E-2</v>
          </cell>
          <cell r="N11049">
            <v>8.3958500000000005E-2</v>
          </cell>
          <cell r="O11049">
            <v>6734</v>
          </cell>
        </row>
        <row r="11050">
          <cell r="A11050" t="str">
            <v>Residential</v>
          </cell>
          <cell r="B11050">
            <v>9</v>
          </cell>
          <cell r="C11050" t="str">
            <v>R</v>
          </cell>
          <cell r="D11050" t="str">
            <v>Switch</v>
          </cell>
          <cell r="E11050" t="str">
            <v>CARE Status: CARE</v>
          </cell>
          <cell r="F11050">
            <v>71.6357</v>
          </cell>
          <cell r="G11050">
            <v>0.78571769999999996</v>
          </cell>
          <cell r="H11050">
            <v>0.74244670000000001</v>
          </cell>
          <cell r="I11050">
            <v>-8.4498799999999999E-2</v>
          </cell>
          <cell r="J11050">
            <v>-3.4576200000000001E-2</v>
          </cell>
          <cell r="K11050">
            <v>0</v>
          </cell>
          <cell r="L11050">
            <v>3.4576200000000001E-2</v>
          </cell>
          <cell r="M11050">
            <v>8.4498799999999999E-2</v>
          </cell>
          <cell r="N11050">
            <v>8.4498799999999999E-2</v>
          </cell>
          <cell r="O11050">
            <v>6734</v>
          </cell>
        </row>
        <row r="11051">
          <cell r="A11051" t="str">
            <v>Residential</v>
          </cell>
          <cell r="B11051">
            <v>10</v>
          </cell>
          <cell r="C11051" t="str">
            <v>R</v>
          </cell>
          <cell r="D11051" t="str">
            <v>Switch</v>
          </cell>
          <cell r="E11051" t="str">
            <v>CARE Status: CARE</v>
          </cell>
          <cell r="F11051">
            <v>76.197500000000005</v>
          </cell>
          <cell r="G11051">
            <v>0.8285283</v>
          </cell>
          <cell r="H11051">
            <v>0.81468019999999997</v>
          </cell>
          <cell r="I11051">
            <v>-8.4528099999999995E-2</v>
          </cell>
          <cell r="J11051">
            <v>-3.45882E-2</v>
          </cell>
          <cell r="K11051">
            <v>0</v>
          </cell>
          <cell r="L11051">
            <v>3.45882E-2</v>
          </cell>
          <cell r="M11051">
            <v>8.4528099999999995E-2</v>
          </cell>
          <cell r="N11051">
            <v>8.4528099999999995E-2</v>
          </cell>
          <cell r="O11051">
            <v>6734</v>
          </cell>
        </row>
        <row r="11052">
          <cell r="A11052" t="str">
            <v>Residential</v>
          </cell>
          <cell r="B11052">
            <v>11</v>
          </cell>
          <cell r="C11052" t="str">
            <v>R</v>
          </cell>
          <cell r="D11052" t="str">
            <v>Switch</v>
          </cell>
          <cell r="E11052" t="str">
            <v>CARE Status: CARE</v>
          </cell>
          <cell r="F11052">
            <v>81.637699999999995</v>
          </cell>
          <cell r="G11052">
            <v>0.95718639999999999</v>
          </cell>
          <cell r="H11052">
            <v>0.83983739999999996</v>
          </cell>
          <cell r="I11052">
            <v>-8.5962300000000005E-2</v>
          </cell>
          <cell r="J11052">
            <v>-3.5175100000000001E-2</v>
          </cell>
          <cell r="K11052">
            <v>0</v>
          </cell>
          <cell r="L11052">
            <v>3.5175100000000001E-2</v>
          </cell>
          <cell r="M11052">
            <v>8.5962300000000005E-2</v>
          </cell>
          <cell r="N11052">
            <v>8.5962300000000005E-2</v>
          </cell>
          <cell r="O11052">
            <v>6734</v>
          </cell>
        </row>
        <row r="11053">
          <cell r="A11053" t="str">
            <v>Residential</v>
          </cell>
          <cell r="B11053">
            <v>12</v>
          </cell>
          <cell r="C11053" t="str">
            <v>R</v>
          </cell>
          <cell r="D11053" t="str">
            <v>Switch</v>
          </cell>
          <cell r="E11053" t="str">
            <v>CARE Status: CARE</v>
          </cell>
          <cell r="F11053">
            <v>86.078800000000001</v>
          </cell>
          <cell r="G11053">
            <v>1.1493819999999999</v>
          </cell>
          <cell r="H11053">
            <v>1.073059</v>
          </cell>
          <cell r="I11053">
            <v>-8.7142899999999995E-2</v>
          </cell>
          <cell r="J11053">
            <v>-3.5658200000000001E-2</v>
          </cell>
          <cell r="K11053">
            <v>0</v>
          </cell>
          <cell r="L11053">
            <v>3.5658200000000001E-2</v>
          </cell>
          <cell r="M11053">
            <v>8.7142899999999995E-2</v>
          </cell>
          <cell r="N11053">
            <v>8.7142899999999995E-2</v>
          </cell>
          <cell r="O11053">
            <v>6734</v>
          </cell>
        </row>
        <row r="11054">
          <cell r="A11054" t="str">
            <v>Residential</v>
          </cell>
          <cell r="B11054">
            <v>13</v>
          </cell>
          <cell r="C11054" t="str">
            <v>R</v>
          </cell>
          <cell r="D11054" t="str">
            <v>Switch</v>
          </cell>
          <cell r="E11054" t="str">
            <v>CARE Status: CARE</v>
          </cell>
          <cell r="F11054">
            <v>89.547499999999999</v>
          </cell>
          <cell r="G11054">
            <v>1.4320379999999999</v>
          </cell>
          <cell r="H11054">
            <v>1.4417230000000001</v>
          </cell>
          <cell r="I11054">
            <v>-8.8019299999999995E-2</v>
          </cell>
          <cell r="J11054">
            <v>-3.6016800000000002E-2</v>
          </cell>
          <cell r="K11054">
            <v>0</v>
          </cell>
          <cell r="L11054">
            <v>3.6016800000000002E-2</v>
          </cell>
          <cell r="M11054">
            <v>8.8019299999999995E-2</v>
          </cell>
          <cell r="N11054">
            <v>8.8019299999999995E-2</v>
          </cell>
          <cell r="O11054">
            <v>6734</v>
          </cell>
        </row>
        <row r="11055">
          <cell r="A11055" t="str">
            <v>Residential</v>
          </cell>
          <cell r="B11055">
            <v>14</v>
          </cell>
          <cell r="C11055" t="str">
            <v>R</v>
          </cell>
          <cell r="D11055" t="str">
            <v>Switch</v>
          </cell>
          <cell r="E11055" t="str">
            <v>CARE Status: CARE</v>
          </cell>
          <cell r="F11055">
            <v>92.512299999999996</v>
          </cell>
          <cell r="G11055">
            <v>1.774627</v>
          </cell>
          <cell r="H11055">
            <v>1.849267</v>
          </cell>
          <cell r="I11055">
            <v>-9.8100400000000004E-2</v>
          </cell>
          <cell r="J11055">
            <v>-4.0141900000000001E-2</v>
          </cell>
          <cell r="K11055">
            <v>0</v>
          </cell>
          <cell r="L11055">
            <v>4.0141900000000001E-2</v>
          </cell>
          <cell r="M11055">
            <v>9.8100400000000004E-2</v>
          </cell>
          <cell r="N11055">
            <v>9.8100400000000004E-2</v>
          </cell>
          <cell r="O11055">
            <v>6734</v>
          </cell>
        </row>
        <row r="11056">
          <cell r="A11056" t="str">
            <v>Residential</v>
          </cell>
          <cell r="B11056">
            <v>15</v>
          </cell>
          <cell r="C11056" t="str">
            <v>R</v>
          </cell>
          <cell r="D11056" t="str">
            <v>Switch</v>
          </cell>
          <cell r="E11056" t="str">
            <v>CARE Status: CARE</v>
          </cell>
          <cell r="F11056">
            <v>94.980900000000005</v>
          </cell>
          <cell r="G11056">
            <v>2.106611</v>
          </cell>
          <cell r="H11056">
            <v>2.2159599999999999</v>
          </cell>
          <cell r="I11056">
            <v>-0.11439299999999999</v>
          </cell>
          <cell r="J11056">
            <v>-4.6808700000000002E-2</v>
          </cell>
          <cell r="K11056">
            <v>0</v>
          </cell>
          <cell r="L11056">
            <v>4.6808700000000002E-2</v>
          </cell>
          <cell r="M11056">
            <v>0.11439299999999999</v>
          </cell>
          <cell r="N11056">
            <v>0.11439299999999999</v>
          </cell>
          <cell r="O11056">
            <v>6734</v>
          </cell>
        </row>
        <row r="11057">
          <cell r="A11057" t="str">
            <v>Residential</v>
          </cell>
          <cell r="B11057">
            <v>16</v>
          </cell>
          <cell r="C11057" t="str">
            <v>R</v>
          </cell>
          <cell r="D11057" t="str">
            <v>Switch</v>
          </cell>
          <cell r="E11057" t="str">
            <v>CARE Status: CARE</v>
          </cell>
          <cell r="F11057">
            <v>97.413499999999999</v>
          </cell>
          <cell r="G11057">
            <v>2.4971960000000002</v>
          </cell>
          <cell r="H11057">
            <v>2.2778510000000001</v>
          </cell>
          <cell r="I11057">
            <v>-0.12513779999999999</v>
          </cell>
          <cell r="J11057">
            <v>-5.1205399999999998E-2</v>
          </cell>
          <cell r="K11057">
            <v>0</v>
          </cell>
          <cell r="L11057">
            <v>5.1205399999999998E-2</v>
          </cell>
          <cell r="M11057">
            <v>0.12513779999999999</v>
          </cell>
          <cell r="N11057">
            <v>0.12513779999999999</v>
          </cell>
          <cell r="O11057">
            <v>6734</v>
          </cell>
        </row>
        <row r="11058">
          <cell r="A11058" t="str">
            <v>Residential</v>
          </cell>
          <cell r="B11058">
            <v>17</v>
          </cell>
          <cell r="C11058" t="str">
            <v>R</v>
          </cell>
          <cell r="D11058" t="str">
            <v>Switch</v>
          </cell>
          <cell r="E11058" t="str">
            <v>CARE Status: CARE</v>
          </cell>
          <cell r="F11058">
            <v>98.838499999999996</v>
          </cell>
          <cell r="G11058">
            <v>2.772993</v>
          </cell>
          <cell r="H11058">
            <v>2.2316760000000002</v>
          </cell>
          <cell r="I11058">
            <v>-0.11799080000000001</v>
          </cell>
          <cell r="J11058">
            <v>-4.8280900000000002E-2</v>
          </cell>
          <cell r="K11058">
            <v>0</v>
          </cell>
          <cell r="L11058">
            <v>4.8280900000000002E-2</v>
          </cell>
          <cell r="M11058">
            <v>0.11799080000000001</v>
          </cell>
          <cell r="N11058">
            <v>0.11799080000000001</v>
          </cell>
          <cell r="O11058">
            <v>6734</v>
          </cell>
        </row>
        <row r="11059">
          <cell r="A11059" t="str">
            <v>Residential</v>
          </cell>
          <cell r="B11059">
            <v>18</v>
          </cell>
          <cell r="C11059" t="str">
            <v>R</v>
          </cell>
          <cell r="D11059" t="str">
            <v>Switch</v>
          </cell>
          <cell r="E11059" t="str">
            <v>CARE Status: CARE</v>
          </cell>
          <cell r="F11059">
            <v>98.846999999999994</v>
          </cell>
          <cell r="G11059">
            <v>2.8415370000000002</v>
          </cell>
          <cell r="H11059">
            <v>2.319242</v>
          </cell>
          <cell r="I11059">
            <v>-0.1092636</v>
          </cell>
          <cell r="J11059">
            <v>-4.4709800000000001E-2</v>
          </cell>
          <cell r="K11059">
            <v>0</v>
          </cell>
          <cell r="L11059">
            <v>4.4709800000000001E-2</v>
          </cell>
          <cell r="M11059">
            <v>0.1092636</v>
          </cell>
          <cell r="N11059">
            <v>0.1092636</v>
          </cell>
          <cell r="O11059">
            <v>6734</v>
          </cell>
        </row>
        <row r="11060">
          <cell r="A11060" t="str">
            <v>Residential</v>
          </cell>
          <cell r="B11060">
            <v>19</v>
          </cell>
          <cell r="C11060" t="str">
            <v>R</v>
          </cell>
          <cell r="D11060" t="str">
            <v>Switch</v>
          </cell>
          <cell r="E11060" t="str">
            <v>CARE Status: CARE</v>
          </cell>
          <cell r="F11060">
            <v>96.351699999999994</v>
          </cell>
          <cell r="G11060">
            <v>2.7184550000000001</v>
          </cell>
          <cell r="H11060">
            <v>2.3925679999999998</v>
          </cell>
          <cell r="I11060">
            <v>-0.11402130000000001</v>
          </cell>
          <cell r="J11060">
            <v>-4.6656599999999999E-2</v>
          </cell>
          <cell r="K11060">
            <v>0</v>
          </cell>
          <cell r="L11060">
            <v>4.6656599999999999E-2</v>
          </cell>
          <cell r="M11060">
            <v>0.11402130000000001</v>
          </cell>
          <cell r="N11060">
            <v>0.11402130000000001</v>
          </cell>
          <cell r="O11060">
            <v>6734</v>
          </cell>
        </row>
        <row r="11061">
          <cell r="A11061" t="str">
            <v>Residential</v>
          </cell>
          <cell r="B11061">
            <v>20</v>
          </cell>
          <cell r="C11061" t="str">
            <v>R</v>
          </cell>
          <cell r="D11061" t="str">
            <v>Switch</v>
          </cell>
          <cell r="E11061" t="str">
            <v>CARE Status: CARE</v>
          </cell>
          <cell r="F11061">
            <v>94.250900000000001</v>
          </cell>
          <cell r="G11061">
            <v>2.58487</v>
          </cell>
          <cell r="H11061">
            <v>3.1151279999999999</v>
          </cell>
          <cell r="I11061">
            <v>-0.10376779999999999</v>
          </cell>
          <cell r="J11061">
            <v>-4.2460900000000003E-2</v>
          </cell>
          <cell r="K11061">
            <v>0</v>
          </cell>
          <cell r="L11061">
            <v>4.2460900000000003E-2</v>
          </cell>
          <cell r="M11061">
            <v>0.10376779999999999</v>
          </cell>
          <cell r="N11061">
            <v>0.10376779999999999</v>
          </cell>
          <cell r="O11061">
            <v>6734</v>
          </cell>
        </row>
        <row r="11062">
          <cell r="A11062" t="str">
            <v>Residential</v>
          </cell>
          <cell r="B11062">
            <v>21</v>
          </cell>
          <cell r="C11062" t="str">
            <v>R</v>
          </cell>
          <cell r="D11062" t="str">
            <v>Switch</v>
          </cell>
          <cell r="E11062" t="str">
            <v>CARE Status: CARE</v>
          </cell>
          <cell r="F11062">
            <v>90.279300000000006</v>
          </cell>
          <cell r="G11062">
            <v>2.3759109999999999</v>
          </cell>
          <cell r="H11062">
            <v>2.7410800000000002</v>
          </cell>
          <cell r="I11062">
            <v>-9.2636800000000005E-2</v>
          </cell>
          <cell r="J11062">
            <v>-3.7906200000000001E-2</v>
          </cell>
          <cell r="K11062">
            <v>0</v>
          </cell>
          <cell r="L11062">
            <v>3.7906200000000001E-2</v>
          </cell>
          <cell r="M11062">
            <v>9.2636800000000005E-2</v>
          </cell>
          <cell r="N11062">
            <v>9.2636800000000005E-2</v>
          </cell>
          <cell r="O11062">
            <v>6734</v>
          </cell>
        </row>
        <row r="11063">
          <cell r="A11063" t="str">
            <v>Residential</v>
          </cell>
          <cell r="B11063">
            <v>22</v>
          </cell>
          <cell r="C11063" t="str">
            <v>R</v>
          </cell>
          <cell r="D11063" t="str">
            <v>Switch</v>
          </cell>
          <cell r="E11063" t="str">
            <v>CARE Status: CARE</v>
          </cell>
          <cell r="F11063">
            <v>87.275499999999994</v>
          </cell>
          <cell r="G11063">
            <v>2.0345749999999998</v>
          </cell>
          <cell r="H11063">
            <v>2.3194129999999999</v>
          </cell>
          <cell r="I11063">
            <v>-8.9393600000000004E-2</v>
          </cell>
          <cell r="J11063">
            <v>-3.6579100000000003E-2</v>
          </cell>
          <cell r="K11063">
            <v>0</v>
          </cell>
          <cell r="L11063">
            <v>3.6579100000000003E-2</v>
          </cell>
          <cell r="M11063">
            <v>8.9393600000000004E-2</v>
          </cell>
          <cell r="N11063">
            <v>8.9393600000000004E-2</v>
          </cell>
          <cell r="O11063">
            <v>6734</v>
          </cell>
        </row>
        <row r="11064">
          <cell r="A11064" t="str">
            <v>Residential</v>
          </cell>
          <cell r="B11064">
            <v>23</v>
          </cell>
          <cell r="C11064" t="str">
            <v>R</v>
          </cell>
          <cell r="D11064" t="str">
            <v>Switch</v>
          </cell>
          <cell r="E11064" t="str">
            <v>CARE Status: CARE</v>
          </cell>
          <cell r="F11064">
            <v>84.290700000000001</v>
          </cell>
          <cell r="G11064">
            <v>1.4869540000000001</v>
          </cell>
          <cell r="H11064">
            <v>1.6148720000000001</v>
          </cell>
          <cell r="I11064">
            <v>-8.6643399999999995E-2</v>
          </cell>
          <cell r="J11064">
            <v>-3.5453800000000001E-2</v>
          </cell>
          <cell r="K11064">
            <v>0</v>
          </cell>
          <cell r="L11064">
            <v>3.5453800000000001E-2</v>
          </cell>
          <cell r="M11064">
            <v>8.6643399999999995E-2</v>
          </cell>
          <cell r="N11064">
            <v>8.6643399999999995E-2</v>
          </cell>
          <cell r="O11064">
            <v>6734</v>
          </cell>
        </row>
        <row r="11065">
          <cell r="A11065" t="str">
            <v>Residential</v>
          </cell>
          <cell r="B11065">
            <v>24</v>
          </cell>
          <cell r="C11065" t="str">
            <v>R</v>
          </cell>
          <cell r="D11065" t="str">
            <v>Switch</v>
          </cell>
          <cell r="E11065" t="str">
            <v>CARE Status: CARE</v>
          </cell>
          <cell r="F11065">
            <v>81.798400000000001</v>
          </cell>
          <cell r="G11065">
            <v>1.1436459999999999</v>
          </cell>
          <cell r="H11065">
            <v>1.2107399999999999</v>
          </cell>
          <cell r="I11065">
            <v>-8.5052600000000006E-2</v>
          </cell>
          <cell r="J11065">
            <v>-3.4802800000000002E-2</v>
          </cell>
          <cell r="K11065">
            <v>0</v>
          </cell>
          <cell r="L11065">
            <v>3.4802800000000002E-2</v>
          </cell>
          <cell r="M11065">
            <v>8.5052600000000006E-2</v>
          </cell>
          <cell r="N11065">
            <v>8.5052600000000006E-2</v>
          </cell>
          <cell r="O11065">
            <v>6734</v>
          </cell>
        </row>
        <row r="11066">
          <cell r="A11066" t="str">
            <v>Residential</v>
          </cell>
          <cell r="B11066">
            <v>1</v>
          </cell>
          <cell r="C11066" t="str">
            <v>R</v>
          </cell>
          <cell r="D11066" t="str">
            <v>Switch</v>
          </cell>
          <cell r="E11066" t="str">
            <v>CARE Status: Non-CARE</v>
          </cell>
          <cell r="F11066">
            <v>76.611699999999999</v>
          </cell>
          <cell r="G11066">
            <v>0.87922069999999997</v>
          </cell>
          <cell r="H11066">
            <v>0.87019089999999999</v>
          </cell>
          <cell r="I11066">
            <v>-6.8999400000000002E-2</v>
          </cell>
          <cell r="J11066">
            <v>-2.8233999999999999E-2</v>
          </cell>
          <cell r="K11066">
            <v>0</v>
          </cell>
          <cell r="L11066">
            <v>2.8233999999999999E-2</v>
          </cell>
          <cell r="M11066">
            <v>6.8999400000000002E-2</v>
          </cell>
          <cell r="N11066">
            <v>6.8999400000000002E-2</v>
          </cell>
          <cell r="O11066">
            <v>11949</v>
          </cell>
        </row>
        <row r="11067">
          <cell r="A11067" t="str">
            <v>Residential</v>
          </cell>
          <cell r="B11067">
            <v>2</v>
          </cell>
          <cell r="C11067" t="str">
            <v>R</v>
          </cell>
          <cell r="D11067" t="str">
            <v>Switch</v>
          </cell>
          <cell r="E11067" t="str">
            <v>CARE Status: Non-CARE</v>
          </cell>
          <cell r="F11067">
            <v>76.054100000000005</v>
          </cell>
          <cell r="G11067">
            <v>0.78081140000000004</v>
          </cell>
          <cell r="H11067">
            <v>0.73740600000000001</v>
          </cell>
          <cell r="I11067">
            <v>-6.8483199999999994E-2</v>
          </cell>
          <cell r="J11067">
            <v>-2.80228E-2</v>
          </cell>
          <cell r="K11067">
            <v>0</v>
          </cell>
          <cell r="L11067">
            <v>2.80228E-2</v>
          </cell>
          <cell r="M11067">
            <v>6.8483199999999994E-2</v>
          </cell>
          <cell r="N11067">
            <v>6.8483199999999994E-2</v>
          </cell>
          <cell r="O11067">
            <v>11949</v>
          </cell>
        </row>
        <row r="11068">
          <cell r="A11068" t="str">
            <v>Residential</v>
          </cell>
          <cell r="B11068">
            <v>3</v>
          </cell>
          <cell r="C11068" t="str">
            <v>R</v>
          </cell>
          <cell r="D11068" t="str">
            <v>Switch</v>
          </cell>
          <cell r="E11068" t="str">
            <v>CARE Status: Non-CARE</v>
          </cell>
          <cell r="F11068">
            <v>73.206599999999995</v>
          </cell>
          <cell r="G11068">
            <v>0.68841529999999995</v>
          </cell>
          <cell r="H11068">
            <v>0.70870719999999998</v>
          </cell>
          <cell r="I11068">
            <v>-6.8155199999999999E-2</v>
          </cell>
          <cell r="J11068">
            <v>-2.78886E-2</v>
          </cell>
          <cell r="K11068">
            <v>0</v>
          </cell>
          <cell r="L11068">
            <v>2.78886E-2</v>
          </cell>
          <cell r="M11068">
            <v>6.8155199999999999E-2</v>
          </cell>
          <cell r="N11068">
            <v>6.8155199999999999E-2</v>
          </cell>
          <cell r="O11068">
            <v>11949</v>
          </cell>
        </row>
        <row r="11069">
          <cell r="A11069" t="str">
            <v>Residential</v>
          </cell>
          <cell r="B11069">
            <v>4</v>
          </cell>
          <cell r="C11069" t="str">
            <v>R</v>
          </cell>
          <cell r="D11069" t="str">
            <v>Switch</v>
          </cell>
          <cell r="E11069" t="str">
            <v>CARE Status: Non-CARE</v>
          </cell>
          <cell r="F11069">
            <v>71.785300000000007</v>
          </cell>
          <cell r="G11069">
            <v>0.6846795</v>
          </cell>
          <cell r="H11069">
            <v>0.66132100000000005</v>
          </cell>
          <cell r="I11069">
            <v>-6.7799399999999996E-2</v>
          </cell>
          <cell r="J11069">
            <v>-2.7743E-2</v>
          </cell>
          <cell r="K11069">
            <v>0</v>
          </cell>
          <cell r="L11069">
            <v>2.7743E-2</v>
          </cell>
          <cell r="M11069">
            <v>6.7799399999999996E-2</v>
          </cell>
          <cell r="N11069">
            <v>6.7799399999999996E-2</v>
          </cell>
          <cell r="O11069">
            <v>11949</v>
          </cell>
        </row>
        <row r="11070">
          <cell r="A11070" t="str">
            <v>Residential</v>
          </cell>
          <cell r="B11070">
            <v>5</v>
          </cell>
          <cell r="C11070" t="str">
            <v>R</v>
          </cell>
          <cell r="D11070" t="str">
            <v>Switch</v>
          </cell>
          <cell r="E11070" t="str">
            <v>CARE Status: Non-CARE</v>
          </cell>
          <cell r="F11070">
            <v>70.295400000000001</v>
          </cell>
          <cell r="G11070">
            <v>0.66524989999999995</v>
          </cell>
          <cell r="H11070">
            <v>0.67349340000000002</v>
          </cell>
          <cell r="I11070">
            <v>-6.7792000000000005E-2</v>
          </cell>
          <cell r="J11070">
            <v>-2.7739900000000001E-2</v>
          </cell>
          <cell r="K11070">
            <v>0</v>
          </cell>
          <cell r="L11070">
            <v>2.7739900000000001E-2</v>
          </cell>
          <cell r="M11070">
            <v>6.7792000000000005E-2</v>
          </cell>
          <cell r="N11070">
            <v>6.7792000000000005E-2</v>
          </cell>
          <cell r="O11070">
            <v>11949</v>
          </cell>
        </row>
        <row r="11071">
          <cell r="A11071" t="str">
            <v>Residential</v>
          </cell>
          <cell r="B11071">
            <v>6</v>
          </cell>
          <cell r="C11071" t="str">
            <v>R</v>
          </cell>
          <cell r="D11071" t="str">
            <v>Switch</v>
          </cell>
          <cell r="E11071" t="str">
            <v>CARE Status: Non-CARE</v>
          </cell>
          <cell r="F11071">
            <v>69.284999999999997</v>
          </cell>
          <cell r="G11071">
            <v>0.70645740000000001</v>
          </cell>
          <cell r="H11071">
            <v>0.71190600000000004</v>
          </cell>
          <cell r="I11071">
            <v>-6.7738900000000005E-2</v>
          </cell>
          <cell r="J11071">
            <v>-2.7718199999999998E-2</v>
          </cell>
          <cell r="K11071">
            <v>0</v>
          </cell>
          <cell r="L11071">
            <v>2.7718199999999998E-2</v>
          </cell>
          <cell r="M11071">
            <v>6.7738900000000005E-2</v>
          </cell>
          <cell r="N11071">
            <v>6.7738900000000005E-2</v>
          </cell>
          <cell r="O11071">
            <v>11949</v>
          </cell>
        </row>
        <row r="11072">
          <cell r="A11072" t="str">
            <v>Residential</v>
          </cell>
          <cell r="B11072">
            <v>7</v>
          </cell>
          <cell r="C11072" t="str">
            <v>R</v>
          </cell>
          <cell r="D11072" t="str">
            <v>Switch</v>
          </cell>
          <cell r="E11072" t="str">
            <v>CARE Status: Non-CARE</v>
          </cell>
          <cell r="F11072">
            <v>68.300299999999993</v>
          </cell>
          <cell r="G11072">
            <v>0.9288225</v>
          </cell>
          <cell r="H11072">
            <v>0.93904319999999997</v>
          </cell>
          <cell r="I11072">
            <v>-6.7917400000000003E-2</v>
          </cell>
          <cell r="J11072">
            <v>-2.7791199999999999E-2</v>
          </cell>
          <cell r="K11072">
            <v>0</v>
          </cell>
          <cell r="L11072">
            <v>2.7791199999999999E-2</v>
          </cell>
          <cell r="M11072">
            <v>6.7917400000000003E-2</v>
          </cell>
          <cell r="N11072">
            <v>6.7917400000000003E-2</v>
          </cell>
          <cell r="O11072">
            <v>11949</v>
          </cell>
        </row>
        <row r="11073">
          <cell r="A11073" t="str">
            <v>Residential</v>
          </cell>
          <cell r="B11073">
            <v>8</v>
          </cell>
          <cell r="C11073" t="str">
            <v>R</v>
          </cell>
          <cell r="D11073" t="str">
            <v>Switch</v>
          </cell>
          <cell r="E11073" t="str">
            <v>CARE Status: Non-CARE</v>
          </cell>
          <cell r="F11073">
            <v>68.8964</v>
          </cell>
          <cell r="G11073">
            <v>1.001323</v>
          </cell>
          <cell r="H11073">
            <v>1.0013019999999999</v>
          </cell>
          <cell r="I11073">
            <v>-6.8309999999999996E-2</v>
          </cell>
          <cell r="J11073">
            <v>-2.7951899999999998E-2</v>
          </cell>
          <cell r="K11073">
            <v>0</v>
          </cell>
          <cell r="L11073">
            <v>2.7951899999999998E-2</v>
          </cell>
          <cell r="M11073">
            <v>6.8309999999999996E-2</v>
          </cell>
          <cell r="N11073">
            <v>6.8309999999999996E-2</v>
          </cell>
          <cell r="O11073">
            <v>11949</v>
          </cell>
        </row>
        <row r="11074">
          <cell r="A11074" t="str">
            <v>Residential</v>
          </cell>
          <cell r="B11074">
            <v>9</v>
          </cell>
          <cell r="C11074" t="str">
            <v>R</v>
          </cell>
          <cell r="D11074" t="str">
            <v>Switch</v>
          </cell>
          <cell r="E11074" t="str">
            <v>CARE Status: Non-CARE</v>
          </cell>
          <cell r="F11074">
            <v>71.618899999999996</v>
          </cell>
          <cell r="G11074">
            <v>0.96206199999999997</v>
          </cell>
          <cell r="H11074">
            <v>0.97107909999999997</v>
          </cell>
          <cell r="I11074">
            <v>-6.8719500000000003E-2</v>
          </cell>
          <cell r="J11074">
            <v>-2.8119499999999999E-2</v>
          </cell>
          <cell r="K11074">
            <v>0</v>
          </cell>
          <cell r="L11074">
            <v>2.8119499999999999E-2</v>
          </cell>
          <cell r="M11074">
            <v>6.8719500000000003E-2</v>
          </cell>
          <cell r="N11074">
            <v>6.8719500000000003E-2</v>
          </cell>
          <cell r="O11074">
            <v>11949</v>
          </cell>
        </row>
        <row r="11075">
          <cell r="A11075" t="str">
            <v>Residential</v>
          </cell>
          <cell r="B11075">
            <v>10</v>
          </cell>
          <cell r="C11075" t="str">
            <v>R</v>
          </cell>
          <cell r="D11075" t="str">
            <v>Switch</v>
          </cell>
          <cell r="E11075" t="str">
            <v>CARE Status: Non-CARE</v>
          </cell>
          <cell r="F11075">
            <v>76.234300000000005</v>
          </cell>
          <cell r="G11075">
            <v>0.97045740000000003</v>
          </cell>
          <cell r="H11075">
            <v>0.93570940000000002</v>
          </cell>
          <cell r="I11075">
            <v>-6.9329699999999994E-2</v>
          </cell>
          <cell r="J11075">
            <v>-2.8369100000000001E-2</v>
          </cell>
          <cell r="K11075">
            <v>0</v>
          </cell>
          <cell r="L11075">
            <v>2.8369100000000001E-2</v>
          </cell>
          <cell r="M11075">
            <v>6.9329699999999994E-2</v>
          </cell>
          <cell r="N11075">
            <v>6.9329699999999994E-2</v>
          </cell>
          <cell r="O11075">
            <v>11949</v>
          </cell>
        </row>
        <row r="11076">
          <cell r="A11076" t="str">
            <v>Residential</v>
          </cell>
          <cell r="B11076">
            <v>11</v>
          </cell>
          <cell r="C11076" t="str">
            <v>R</v>
          </cell>
          <cell r="D11076" t="str">
            <v>Switch</v>
          </cell>
          <cell r="E11076" t="str">
            <v>CARE Status: Non-CARE</v>
          </cell>
          <cell r="F11076">
            <v>81.652299999999997</v>
          </cell>
          <cell r="G11076">
            <v>1.011377</v>
          </cell>
          <cell r="H11076">
            <v>0.99043939999999997</v>
          </cell>
          <cell r="I11076">
            <v>-6.9491899999999995E-2</v>
          </cell>
          <cell r="J11076">
            <v>-2.8435499999999999E-2</v>
          </cell>
          <cell r="K11076">
            <v>0</v>
          </cell>
          <cell r="L11076">
            <v>2.8435499999999999E-2</v>
          </cell>
          <cell r="M11076">
            <v>6.9491899999999995E-2</v>
          </cell>
          <cell r="N11076">
            <v>6.9491899999999995E-2</v>
          </cell>
          <cell r="O11076">
            <v>11949</v>
          </cell>
        </row>
        <row r="11077">
          <cell r="A11077" t="str">
            <v>Residential</v>
          </cell>
          <cell r="B11077">
            <v>12</v>
          </cell>
          <cell r="C11077" t="str">
            <v>R</v>
          </cell>
          <cell r="D11077" t="str">
            <v>Switch</v>
          </cell>
          <cell r="E11077" t="str">
            <v>CARE Status: Non-CARE</v>
          </cell>
          <cell r="F11077">
            <v>86.086600000000004</v>
          </cell>
          <cell r="G11077">
            <v>1.0576179999999999</v>
          </cell>
          <cell r="H11077">
            <v>1.052311</v>
          </cell>
          <cell r="I11077">
            <v>-6.9875499999999993E-2</v>
          </cell>
          <cell r="J11077">
            <v>-2.85925E-2</v>
          </cell>
          <cell r="K11077">
            <v>0</v>
          </cell>
          <cell r="L11077">
            <v>2.85925E-2</v>
          </cell>
          <cell r="M11077">
            <v>6.9875499999999993E-2</v>
          </cell>
          <cell r="N11077">
            <v>6.9875499999999993E-2</v>
          </cell>
          <cell r="O11077">
            <v>11949</v>
          </cell>
        </row>
        <row r="11078">
          <cell r="A11078" t="str">
            <v>Residential</v>
          </cell>
          <cell r="B11078">
            <v>13</v>
          </cell>
          <cell r="C11078" t="str">
            <v>R</v>
          </cell>
          <cell r="D11078" t="str">
            <v>Switch</v>
          </cell>
          <cell r="E11078" t="str">
            <v>CARE Status: Non-CARE</v>
          </cell>
          <cell r="F11078">
            <v>89.524199999999993</v>
          </cell>
          <cell r="G11078">
            <v>1.229544</v>
          </cell>
          <cell r="H11078">
            <v>1.1933910000000001</v>
          </cell>
          <cell r="I11078">
            <v>-7.0686399999999996E-2</v>
          </cell>
          <cell r="J11078">
            <v>-2.89243E-2</v>
          </cell>
          <cell r="K11078">
            <v>0</v>
          </cell>
          <cell r="L11078">
            <v>2.89243E-2</v>
          </cell>
          <cell r="M11078">
            <v>7.0686399999999996E-2</v>
          </cell>
          <cell r="N11078">
            <v>7.0686399999999996E-2</v>
          </cell>
          <cell r="O11078">
            <v>11949</v>
          </cell>
        </row>
        <row r="11079">
          <cell r="A11079" t="str">
            <v>Residential</v>
          </cell>
          <cell r="B11079">
            <v>14</v>
          </cell>
          <cell r="C11079" t="str">
            <v>R</v>
          </cell>
          <cell r="D11079" t="str">
            <v>Switch</v>
          </cell>
          <cell r="E11079" t="str">
            <v>CARE Status: Non-CARE</v>
          </cell>
          <cell r="F11079">
            <v>92.501300000000001</v>
          </cell>
          <cell r="G11079">
            <v>1.4410289999999999</v>
          </cell>
          <cell r="H11079">
            <v>1.4828319999999999</v>
          </cell>
          <cell r="I11079">
            <v>-7.1903599999999998E-2</v>
          </cell>
          <cell r="J11079">
            <v>-2.9422400000000001E-2</v>
          </cell>
          <cell r="K11079">
            <v>0</v>
          </cell>
          <cell r="L11079">
            <v>2.9422400000000001E-2</v>
          </cell>
          <cell r="M11079">
            <v>7.1903599999999998E-2</v>
          </cell>
          <cell r="N11079">
            <v>7.1903599999999998E-2</v>
          </cell>
          <cell r="O11079">
            <v>11949</v>
          </cell>
        </row>
        <row r="11080">
          <cell r="A11080" t="str">
            <v>Residential</v>
          </cell>
          <cell r="B11080">
            <v>15</v>
          </cell>
          <cell r="C11080" t="str">
            <v>R</v>
          </cell>
          <cell r="D11080" t="str">
            <v>Switch</v>
          </cell>
          <cell r="E11080" t="str">
            <v>CARE Status: Non-CARE</v>
          </cell>
          <cell r="F11080">
            <v>94.986000000000004</v>
          </cell>
          <cell r="G11080">
            <v>1.7583029999999999</v>
          </cell>
          <cell r="H11080">
            <v>1.778897</v>
          </cell>
          <cell r="I11080">
            <v>-7.2941099999999995E-2</v>
          </cell>
          <cell r="J11080">
            <v>-2.9846899999999999E-2</v>
          </cell>
          <cell r="K11080">
            <v>0</v>
          </cell>
          <cell r="L11080">
            <v>2.9846899999999999E-2</v>
          </cell>
          <cell r="M11080">
            <v>7.2941099999999995E-2</v>
          </cell>
          <cell r="N11080">
            <v>7.2941099999999995E-2</v>
          </cell>
          <cell r="O11080">
            <v>11949</v>
          </cell>
        </row>
        <row r="11081">
          <cell r="A11081" t="str">
            <v>Residential</v>
          </cell>
          <cell r="B11081">
            <v>16</v>
          </cell>
          <cell r="C11081" t="str">
            <v>R</v>
          </cell>
          <cell r="D11081" t="str">
            <v>Switch</v>
          </cell>
          <cell r="E11081" t="str">
            <v>CARE Status: Non-CARE</v>
          </cell>
          <cell r="F11081">
            <v>97.389300000000006</v>
          </cell>
          <cell r="G11081">
            <v>2.1326329999999998</v>
          </cell>
          <cell r="H11081">
            <v>1.947843</v>
          </cell>
          <cell r="I11081">
            <v>-7.2867299999999996E-2</v>
          </cell>
          <cell r="J11081">
            <v>-2.9816700000000002E-2</v>
          </cell>
          <cell r="K11081">
            <v>0</v>
          </cell>
          <cell r="L11081">
            <v>2.9816700000000002E-2</v>
          </cell>
          <cell r="M11081">
            <v>7.2867299999999996E-2</v>
          </cell>
          <cell r="N11081">
            <v>7.2867299999999996E-2</v>
          </cell>
          <cell r="O11081">
            <v>11949</v>
          </cell>
        </row>
        <row r="11082">
          <cell r="A11082" t="str">
            <v>Residential</v>
          </cell>
          <cell r="B11082">
            <v>17</v>
          </cell>
          <cell r="C11082" t="str">
            <v>R</v>
          </cell>
          <cell r="D11082" t="str">
            <v>Switch</v>
          </cell>
          <cell r="E11082" t="str">
            <v>CARE Status: Non-CARE</v>
          </cell>
          <cell r="F11082">
            <v>98.787199999999999</v>
          </cell>
          <cell r="G11082">
            <v>2.4990600000000001</v>
          </cell>
          <cell r="H11082">
            <v>2.134951</v>
          </cell>
          <cell r="I11082">
            <v>-7.4730599999999994E-2</v>
          </cell>
          <cell r="J11082">
            <v>-3.0579100000000001E-2</v>
          </cell>
          <cell r="K11082">
            <v>0</v>
          </cell>
          <cell r="L11082">
            <v>3.0579100000000001E-2</v>
          </cell>
          <cell r="M11082">
            <v>7.4730599999999994E-2</v>
          </cell>
          <cell r="N11082">
            <v>7.4730599999999994E-2</v>
          </cell>
          <cell r="O11082">
            <v>11949</v>
          </cell>
        </row>
        <row r="11083">
          <cell r="A11083" t="str">
            <v>Residential</v>
          </cell>
          <cell r="B11083">
            <v>18</v>
          </cell>
          <cell r="C11083" t="str">
            <v>R</v>
          </cell>
          <cell r="D11083" t="str">
            <v>Switch</v>
          </cell>
          <cell r="E11083" t="str">
            <v>CARE Status: Non-CARE</v>
          </cell>
          <cell r="F11083">
            <v>98.745599999999996</v>
          </cell>
          <cell r="G11083">
            <v>2.751563</v>
          </cell>
          <cell r="H11083">
            <v>2.4794200000000002</v>
          </cell>
          <cell r="I11083">
            <v>-7.6451400000000003E-2</v>
          </cell>
          <cell r="J11083">
            <v>-3.12833E-2</v>
          </cell>
          <cell r="K11083">
            <v>0</v>
          </cell>
          <cell r="L11083">
            <v>3.12833E-2</v>
          </cell>
          <cell r="M11083">
            <v>7.6451400000000003E-2</v>
          </cell>
          <cell r="N11083">
            <v>7.6451400000000003E-2</v>
          </cell>
          <cell r="O11083">
            <v>11949</v>
          </cell>
        </row>
        <row r="11084">
          <cell r="A11084" t="str">
            <v>Residential</v>
          </cell>
          <cell r="B11084">
            <v>19</v>
          </cell>
          <cell r="C11084" t="str">
            <v>R</v>
          </cell>
          <cell r="D11084" t="str">
            <v>Switch</v>
          </cell>
          <cell r="E11084" t="str">
            <v>CARE Status: Non-CARE</v>
          </cell>
          <cell r="F11084">
            <v>96.264200000000002</v>
          </cell>
          <cell r="G11084">
            <v>2.6451060000000002</v>
          </cell>
          <cell r="H11084">
            <v>2.4606379999999999</v>
          </cell>
          <cell r="I11084">
            <v>-7.4217199999999997E-2</v>
          </cell>
          <cell r="J11084">
            <v>-3.03691E-2</v>
          </cell>
          <cell r="K11084">
            <v>0</v>
          </cell>
          <cell r="L11084">
            <v>3.03691E-2</v>
          </cell>
          <cell r="M11084">
            <v>7.4217199999999997E-2</v>
          </cell>
          <cell r="N11084">
            <v>7.4217199999999997E-2</v>
          </cell>
          <cell r="O11084">
            <v>11949</v>
          </cell>
        </row>
        <row r="11085">
          <cell r="A11085" t="str">
            <v>Residential</v>
          </cell>
          <cell r="B11085">
            <v>20</v>
          </cell>
          <cell r="C11085" t="str">
            <v>R</v>
          </cell>
          <cell r="D11085" t="str">
            <v>Switch</v>
          </cell>
          <cell r="E11085" t="str">
            <v>CARE Status: Non-CARE</v>
          </cell>
          <cell r="F11085">
            <v>94.132999999999996</v>
          </cell>
          <cell r="G11085">
            <v>2.480979</v>
          </cell>
          <cell r="H11085">
            <v>3.023304</v>
          </cell>
          <cell r="I11085">
            <v>-7.6528100000000002E-2</v>
          </cell>
          <cell r="J11085">
            <v>-3.1314700000000001E-2</v>
          </cell>
          <cell r="K11085">
            <v>0</v>
          </cell>
          <cell r="L11085">
            <v>3.1314700000000001E-2</v>
          </cell>
          <cell r="M11085">
            <v>7.6528100000000002E-2</v>
          </cell>
          <cell r="N11085">
            <v>7.6528100000000002E-2</v>
          </cell>
          <cell r="O11085">
            <v>11949</v>
          </cell>
        </row>
        <row r="11086">
          <cell r="A11086" t="str">
            <v>Residential</v>
          </cell>
          <cell r="B11086">
            <v>21</v>
          </cell>
          <cell r="C11086" t="str">
            <v>R</v>
          </cell>
          <cell r="D11086" t="str">
            <v>Switch</v>
          </cell>
          <cell r="E11086" t="str">
            <v>CARE Status: Non-CARE</v>
          </cell>
          <cell r="F11086">
            <v>90.166300000000007</v>
          </cell>
          <cell r="G11086">
            <v>2.348671</v>
          </cell>
          <cell r="H11086">
            <v>2.8063389999999999</v>
          </cell>
          <cell r="I11086">
            <v>-7.2791400000000006E-2</v>
          </cell>
          <cell r="J11086">
            <v>-2.9785699999999998E-2</v>
          </cell>
          <cell r="K11086">
            <v>0</v>
          </cell>
          <cell r="L11086">
            <v>2.9785699999999998E-2</v>
          </cell>
          <cell r="M11086">
            <v>7.2791400000000006E-2</v>
          </cell>
          <cell r="N11086">
            <v>7.2791400000000006E-2</v>
          </cell>
          <cell r="O11086">
            <v>11949</v>
          </cell>
        </row>
        <row r="11087">
          <cell r="A11087" t="str">
            <v>Residential</v>
          </cell>
          <cell r="B11087">
            <v>22</v>
          </cell>
          <cell r="C11087" t="str">
            <v>R</v>
          </cell>
          <cell r="D11087" t="str">
            <v>Switch</v>
          </cell>
          <cell r="E11087" t="str">
            <v>CARE Status: Non-CARE</v>
          </cell>
          <cell r="F11087">
            <v>87.081199999999995</v>
          </cell>
          <cell r="G11087">
            <v>1.995684</v>
          </cell>
          <cell r="H11087">
            <v>2.2598150000000001</v>
          </cell>
          <cell r="I11087">
            <v>-7.2301699999999997E-2</v>
          </cell>
          <cell r="J11087">
            <v>-2.9585299999999998E-2</v>
          </cell>
          <cell r="K11087">
            <v>0</v>
          </cell>
          <cell r="L11087">
            <v>2.9585299999999998E-2</v>
          </cell>
          <cell r="M11087">
            <v>7.2301699999999997E-2</v>
          </cell>
          <cell r="N11087">
            <v>7.2301699999999997E-2</v>
          </cell>
          <cell r="O11087">
            <v>11949</v>
          </cell>
        </row>
        <row r="11088">
          <cell r="A11088" t="str">
            <v>Residential</v>
          </cell>
          <cell r="B11088">
            <v>23</v>
          </cell>
          <cell r="C11088" t="str">
            <v>R</v>
          </cell>
          <cell r="D11088" t="str">
            <v>Switch</v>
          </cell>
          <cell r="E11088" t="str">
            <v>CARE Status: Non-CARE</v>
          </cell>
          <cell r="F11088">
            <v>84.101799999999997</v>
          </cell>
          <cell r="G11088">
            <v>1.581556</v>
          </cell>
          <cell r="H11088">
            <v>1.692739</v>
          </cell>
          <cell r="I11088">
            <v>-7.1564000000000003E-2</v>
          </cell>
          <cell r="J11088">
            <v>-2.9283400000000001E-2</v>
          </cell>
          <cell r="K11088">
            <v>0</v>
          </cell>
          <cell r="L11088">
            <v>2.9283400000000001E-2</v>
          </cell>
          <cell r="M11088">
            <v>7.1564000000000003E-2</v>
          </cell>
          <cell r="N11088">
            <v>7.1564000000000003E-2</v>
          </cell>
          <cell r="O11088">
            <v>11949</v>
          </cell>
        </row>
        <row r="11089">
          <cell r="A11089" t="str">
            <v>Residential</v>
          </cell>
          <cell r="B11089">
            <v>24</v>
          </cell>
          <cell r="C11089" t="str">
            <v>R</v>
          </cell>
          <cell r="D11089" t="str">
            <v>Switch</v>
          </cell>
          <cell r="E11089" t="str">
            <v>CARE Status: Non-CARE</v>
          </cell>
          <cell r="F11089">
            <v>81.633200000000002</v>
          </cell>
          <cell r="G11089">
            <v>1.1936599999999999</v>
          </cell>
          <cell r="H11089">
            <v>1.2294099999999999</v>
          </cell>
          <cell r="I11089">
            <v>-7.0234599999999994E-2</v>
          </cell>
          <cell r="J11089">
            <v>-2.8739399999999998E-2</v>
          </cell>
          <cell r="K11089">
            <v>0</v>
          </cell>
          <cell r="L11089">
            <v>2.8739399999999998E-2</v>
          </cell>
          <cell r="M11089">
            <v>7.0234599999999994E-2</v>
          </cell>
          <cell r="N11089">
            <v>7.0234599999999994E-2</v>
          </cell>
          <cell r="O11089">
            <v>11949</v>
          </cell>
        </row>
        <row r="11090">
          <cell r="A11090" t="str">
            <v>Residential</v>
          </cell>
          <cell r="B11090">
            <v>1</v>
          </cell>
          <cell r="C11090" t="str">
            <v>R</v>
          </cell>
          <cell r="D11090" t="str">
            <v>Switch</v>
          </cell>
          <cell r="E11090" t="str">
            <v>Enrollment Date Quintile: 2nd Earliest</v>
          </cell>
          <cell r="F11090">
            <v>76.361400000000003</v>
          </cell>
          <cell r="G11090">
            <v>0.85692290000000004</v>
          </cell>
          <cell r="H11090">
            <v>0.87875800000000004</v>
          </cell>
          <cell r="I11090">
            <v>-0.1024748</v>
          </cell>
          <cell r="J11090">
            <v>-4.1931900000000001E-2</v>
          </cell>
          <cell r="K11090">
            <v>0</v>
          </cell>
          <cell r="L11090">
            <v>4.1931900000000001E-2</v>
          </cell>
          <cell r="M11090">
            <v>0.1024748</v>
          </cell>
          <cell r="N11090">
            <v>0.1024748</v>
          </cell>
          <cell r="O11090">
            <v>5008</v>
          </cell>
        </row>
        <row r="11091">
          <cell r="A11091" t="str">
            <v>Residential</v>
          </cell>
          <cell r="B11091">
            <v>2</v>
          </cell>
          <cell r="C11091" t="str">
            <v>R</v>
          </cell>
          <cell r="D11091" t="str">
            <v>Switch</v>
          </cell>
          <cell r="E11091" t="str">
            <v>Enrollment Date Quintile: 2nd Earliest</v>
          </cell>
          <cell r="F11091">
            <v>75.804900000000004</v>
          </cell>
          <cell r="G11091">
            <v>0.76190869999999999</v>
          </cell>
          <cell r="H11091">
            <v>0.79403349999999995</v>
          </cell>
          <cell r="I11091">
            <v>-0.1013424</v>
          </cell>
          <cell r="J11091">
            <v>-4.1468499999999998E-2</v>
          </cell>
          <cell r="K11091">
            <v>0</v>
          </cell>
          <cell r="L11091">
            <v>4.1468499999999998E-2</v>
          </cell>
          <cell r="M11091">
            <v>0.1013424</v>
          </cell>
          <cell r="N11091">
            <v>0.1013424</v>
          </cell>
          <cell r="O11091">
            <v>5008</v>
          </cell>
        </row>
        <row r="11092">
          <cell r="A11092" t="str">
            <v>Residential</v>
          </cell>
          <cell r="B11092">
            <v>3</v>
          </cell>
          <cell r="C11092" t="str">
            <v>R</v>
          </cell>
          <cell r="D11092" t="str">
            <v>Switch</v>
          </cell>
          <cell r="E11092" t="str">
            <v>Enrollment Date Quintile: 2nd Earliest</v>
          </cell>
          <cell r="F11092">
            <v>72.961299999999994</v>
          </cell>
          <cell r="G11092">
            <v>0.70889999999999997</v>
          </cell>
          <cell r="H11092">
            <v>0.7350698</v>
          </cell>
          <cell r="I11092">
            <v>-0.1012174</v>
          </cell>
          <cell r="J11092">
            <v>-4.1417299999999997E-2</v>
          </cell>
          <cell r="K11092">
            <v>0</v>
          </cell>
          <cell r="L11092">
            <v>4.1417299999999997E-2</v>
          </cell>
          <cell r="M11092">
            <v>0.1012174</v>
          </cell>
          <cell r="N11092">
            <v>0.1012174</v>
          </cell>
          <cell r="O11092">
            <v>5008</v>
          </cell>
        </row>
        <row r="11093">
          <cell r="A11093" t="str">
            <v>Residential</v>
          </cell>
          <cell r="B11093">
            <v>4</v>
          </cell>
          <cell r="C11093" t="str">
            <v>R</v>
          </cell>
          <cell r="D11093" t="str">
            <v>Switch</v>
          </cell>
          <cell r="E11093" t="str">
            <v>Enrollment Date Quintile: 2nd Earliest</v>
          </cell>
          <cell r="F11093">
            <v>71.561099999999996</v>
          </cell>
          <cell r="G11093">
            <v>0.67839559999999999</v>
          </cell>
          <cell r="H11093">
            <v>0.65212590000000004</v>
          </cell>
          <cell r="I11093">
            <v>-0.1004983</v>
          </cell>
          <cell r="J11093">
            <v>-4.1123100000000003E-2</v>
          </cell>
          <cell r="K11093">
            <v>0</v>
          </cell>
          <cell r="L11093">
            <v>4.1123100000000003E-2</v>
          </cell>
          <cell r="M11093">
            <v>0.1004983</v>
          </cell>
          <cell r="N11093">
            <v>0.1004983</v>
          </cell>
          <cell r="O11093">
            <v>5008</v>
          </cell>
        </row>
        <row r="11094">
          <cell r="A11094" t="str">
            <v>Residential</v>
          </cell>
          <cell r="B11094">
            <v>5</v>
          </cell>
          <cell r="C11094" t="str">
            <v>R</v>
          </cell>
          <cell r="D11094" t="str">
            <v>Switch</v>
          </cell>
          <cell r="E11094" t="str">
            <v>Enrollment Date Quintile: 2nd Earliest</v>
          </cell>
          <cell r="F11094">
            <v>70.137600000000006</v>
          </cell>
          <cell r="G11094">
            <v>0.68096920000000005</v>
          </cell>
          <cell r="H11094">
            <v>0.68000970000000005</v>
          </cell>
          <cell r="I11094">
            <v>-0.1006517</v>
          </cell>
          <cell r="J11094">
            <v>-4.1185899999999998E-2</v>
          </cell>
          <cell r="K11094">
            <v>0</v>
          </cell>
          <cell r="L11094">
            <v>4.1185899999999998E-2</v>
          </cell>
          <cell r="M11094">
            <v>0.1006517</v>
          </cell>
          <cell r="N11094">
            <v>0.1006517</v>
          </cell>
          <cell r="O11094">
            <v>5008</v>
          </cell>
        </row>
        <row r="11095">
          <cell r="A11095" t="str">
            <v>Residential</v>
          </cell>
          <cell r="B11095">
            <v>6</v>
          </cell>
          <cell r="C11095" t="str">
            <v>R</v>
          </cell>
          <cell r="D11095" t="str">
            <v>Switch</v>
          </cell>
          <cell r="E11095" t="str">
            <v>Enrollment Date Quintile: 2nd Earliest</v>
          </cell>
          <cell r="F11095">
            <v>69.137</v>
          </cell>
          <cell r="G11095">
            <v>0.71605830000000004</v>
          </cell>
          <cell r="H11095">
            <v>0.70074219999999998</v>
          </cell>
          <cell r="I11095">
            <v>-0.10046620000000001</v>
          </cell>
          <cell r="J11095">
            <v>-4.1109899999999998E-2</v>
          </cell>
          <cell r="K11095">
            <v>0</v>
          </cell>
          <cell r="L11095">
            <v>4.1109899999999998E-2</v>
          </cell>
          <cell r="M11095">
            <v>0.10046620000000001</v>
          </cell>
          <cell r="N11095">
            <v>0.10046620000000001</v>
          </cell>
          <cell r="O11095">
            <v>5008</v>
          </cell>
        </row>
        <row r="11096">
          <cell r="A11096" t="str">
            <v>Residential</v>
          </cell>
          <cell r="B11096">
            <v>7</v>
          </cell>
          <cell r="C11096" t="str">
            <v>R</v>
          </cell>
          <cell r="D11096" t="str">
            <v>Switch</v>
          </cell>
          <cell r="E11096" t="str">
            <v>Enrollment Date Quintile: 2nd Earliest</v>
          </cell>
          <cell r="F11096">
            <v>68.170500000000004</v>
          </cell>
          <cell r="G11096">
            <v>0.88517129999999999</v>
          </cell>
          <cell r="H11096">
            <v>0.93012209999999995</v>
          </cell>
          <cell r="I11096">
            <v>-0.100816</v>
          </cell>
          <cell r="J11096">
            <v>-4.1253100000000001E-2</v>
          </cell>
          <cell r="K11096">
            <v>0</v>
          </cell>
          <cell r="L11096">
            <v>4.1253100000000001E-2</v>
          </cell>
          <cell r="M11096">
            <v>0.100816</v>
          </cell>
          <cell r="N11096">
            <v>0.100816</v>
          </cell>
          <cell r="O11096">
            <v>5008</v>
          </cell>
        </row>
        <row r="11097">
          <cell r="A11097" t="str">
            <v>Residential</v>
          </cell>
          <cell r="B11097">
            <v>8</v>
          </cell>
          <cell r="C11097" t="str">
            <v>R</v>
          </cell>
          <cell r="D11097" t="str">
            <v>Switch</v>
          </cell>
          <cell r="E11097" t="str">
            <v>Enrollment Date Quintile: 2nd Earliest</v>
          </cell>
          <cell r="F11097">
            <v>68.820999999999998</v>
          </cell>
          <cell r="G11097">
            <v>0.92331560000000001</v>
          </cell>
          <cell r="H11097">
            <v>0.91173340000000003</v>
          </cell>
          <cell r="I11097">
            <v>-0.1014086</v>
          </cell>
          <cell r="J11097">
            <v>-4.1495600000000001E-2</v>
          </cell>
          <cell r="K11097">
            <v>0</v>
          </cell>
          <cell r="L11097">
            <v>4.1495600000000001E-2</v>
          </cell>
          <cell r="M11097">
            <v>0.1014086</v>
          </cell>
          <cell r="N11097">
            <v>0.1014086</v>
          </cell>
          <cell r="O11097">
            <v>5008</v>
          </cell>
        </row>
        <row r="11098">
          <cell r="A11098" t="str">
            <v>Residential</v>
          </cell>
          <cell r="B11098">
            <v>9</v>
          </cell>
          <cell r="C11098" t="str">
            <v>R</v>
          </cell>
          <cell r="D11098" t="str">
            <v>Switch</v>
          </cell>
          <cell r="E11098" t="str">
            <v>Enrollment Date Quintile: 2nd Earliest</v>
          </cell>
          <cell r="F11098">
            <v>71.6477</v>
          </cell>
          <cell r="G11098">
            <v>0.81536609999999998</v>
          </cell>
          <cell r="H11098">
            <v>0.78903270000000003</v>
          </cell>
          <cell r="I11098">
            <v>-0.1017844</v>
          </cell>
          <cell r="J11098">
            <v>-4.16493E-2</v>
          </cell>
          <cell r="K11098">
            <v>0</v>
          </cell>
          <cell r="L11098">
            <v>4.16493E-2</v>
          </cell>
          <cell r="M11098">
            <v>0.1017844</v>
          </cell>
          <cell r="N11098">
            <v>0.1017844</v>
          </cell>
          <cell r="O11098">
            <v>5008</v>
          </cell>
        </row>
        <row r="11099">
          <cell r="A11099" t="str">
            <v>Residential</v>
          </cell>
          <cell r="B11099">
            <v>10</v>
          </cell>
          <cell r="C11099" t="str">
            <v>R</v>
          </cell>
          <cell r="D11099" t="str">
            <v>Switch</v>
          </cell>
          <cell r="E11099" t="str">
            <v>Enrollment Date Quintile: 2nd Earliest</v>
          </cell>
          <cell r="F11099">
            <v>76.345600000000005</v>
          </cell>
          <cell r="G11099">
            <v>0.83573319999999995</v>
          </cell>
          <cell r="H11099">
            <v>0.73868449999999997</v>
          </cell>
          <cell r="I11099">
            <v>-0.10295020000000001</v>
          </cell>
          <cell r="J11099">
            <v>-4.2126400000000001E-2</v>
          </cell>
          <cell r="K11099">
            <v>0</v>
          </cell>
          <cell r="L11099">
            <v>4.2126400000000001E-2</v>
          </cell>
          <cell r="M11099">
            <v>0.10295020000000001</v>
          </cell>
          <cell r="N11099">
            <v>0.10295020000000001</v>
          </cell>
          <cell r="O11099">
            <v>5008</v>
          </cell>
        </row>
        <row r="11100">
          <cell r="A11100" t="str">
            <v>Residential</v>
          </cell>
          <cell r="B11100">
            <v>11</v>
          </cell>
          <cell r="C11100" t="str">
            <v>R</v>
          </cell>
          <cell r="D11100" t="str">
            <v>Switch</v>
          </cell>
          <cell r="E11100" t="str">
            <v>Enrollment Date Quintile: 2nd Earliest</v>
          </cell>
          <cell r="F11100">
            <v>81.805700000000002</v>
          </cell>
          <cell r="G11100">
            <v>0.89843430000000002</v>
          </cell>
          <cell r="H11100">
            <v>0.75601450000000003</v>
          </cell>
          <cell r="I11100">
            <v>-0.1043058</v>
          </cell>
          <cell r="J11100">
            <v>-4.26811E-2</v>
          </cell>
          <cell r="K11100">
            <v>0</v>
          </cell>
          <cell r="L11100">
            <v>4.26811E-2</v>
          </cell>
          <cell r="M11100">
            <v>0.1043058</v>
          </cell>
          <cell r="N11100">
            <v>0.1043058</v>
          </cell>
          <cell r="O11100">
            <v>5008</v>
          </cell>
        </row>
        <row r="11101">
          <cell r="A11101" t="str">
            <v>Residential</v>
          </cell>
          <cell r="B11101">
            <v>12</v>
          </cell>
          <cell r="C11101" t="str">
            <v>R</v>
          </cell>
          <cell r="D11101" t="str">
            <v>Switch</v>
          </cell>
          <cell r="E11101" t="str">
            <v>Enrollment Date Quintile: 2nd Earliest</v>
          </cell>
          <cell r="F11101">
            <v>86.222899999999996</v>
          </cell>
          <cell r="G11101">
            <v>0.94867559999999995</v>
          </cell>
          <cell r="H11101">
            <v>0.88831320000000003</v>
          </cell>
          <cell r="I11101">
            <v>-0.10448250000000001</v>
          </cell>
          <cell r="J11101">
            <v>-4.2753399999999997E-2</v>
          </cell>
          <cell r="K11101">
            <v>0</v>
          </cell>
          <cell r="L11101">
            <v>4.2753399999999997E-2</v>
          </cell>
          <cell r="M11101">
            <v>0.10448250000000001</v>
          </cell>
          <cell r="N11101">
            <v>0.10448250000000001</v>
          </cell>
          <cell r="O11101">
            <v>5008</v>
          </cell>
        </row>
        <row r="11102">
          <cell r="A11102" t="str">
            <v>Residential</v>
          </cell>
          <cell r="B11102">
            <v>13</v>
          </cell>
          <cell r="C11102" t="str">
            <v>R</v>
          </cell>
          <cell r="D11102" t="str">
            <v>Switch</v>
          </cell>
          <cell r="E11102" t="str">
            <v>Enrollment Date Quintile: 2nd Earliest</v>
          </cell>
          <cell r="F11102">
            <v>89.611699999999999</v>
          </cell>
          <cell r="G11102">
            <v>1.130895</v>
          </cell>
          <cell r="H11102">
            <v>1.0883620000000001</v>
          </cell>
          <cell r="I11102">
            <v>-0.104962</v>
          </cell>
          <cell r="J11102">
            <v>-4.2949599999999998E-2</v>
          </cell>
          <cell r="K11102">
            <v>0</v>
          </cell>
          <cell r="L11102">
            <v>4.2949599999999998E-2</v>
          </cell>
          <cell r="M11102">
            <v>0.104962</v>
          </cell>
          <cell r="N11102">
            <v>0.104962</v>
          </cell>
          <cell r="O11102">
            <v>5008</v>
          </cell>
        </row>
        <row r="11103">
          <cell r="A11103" t="str">
            <v>Residential</v>
          </cell>
          <cell r="B11103">
            <v>14</v>
          </cell>
          <cell r="C11103" t="str">
            <v>R</v>
          </cell>
          <cell r="D11103" t="str">
            <v>Switch</v>
          </cell>
          <cell r="E11103" t="str">
            <v>Enrollment Date Quintile: 2nd Earliest</v>
          </cell>
          <cell r="F11103">
            <v>92.540099999999995</v>
          </cell>
          <cell r="G11103">
            <v>1.3914169999999999</v>
          </cell>
          <cell r="H11103">
            <v>1.4905330000000001</v>
          </cell>
          <cell r="I11103">
            <v>-0.10738259999999999</v>
          </cell>
          <cell r="J11103">
            <v>-4.3940100000000003E-2</v>
          </cell>
          <cell r="K11103">
            <v>0</v>
          </cell>
          <cell r="L11103">
            <v>4.3940100000000003E-2</v>
          </cell>
          <cell r="M11103">
            <v>0.10738259999999999</v>
          </cell>
          <cell r="N11103">
            <v>0.10738259999999999</v>
          </cell>
          <cell r="O11103">
            <v>5008</v>
          </cell>
        </row>
        <row r="11104">
          <cell r="A11104" t="str">
            <v>Residential</v>
          </cell>
          <cell r="B11104">
            <v>15</v>
          </cell>
          <cell r="C11104" t="str">
            <v>R</v>
          </cell>
          <cell r="D11104" t="str">
            <v>Switch</v>
          </cell>
          <cell r="E11104" t="str">
            <v>Enrollment Date Quintile: 2nd Earliest</v>
          </cell>
          <cell r="F11104">
            <v>94.996099999999998</v>
          </cell>
          <cell r="G11104">
            <v>1.6409009999999999</v>
          </cell>
          <cell r="H11104">
            <v>1.787099</v>
          </cell>
          <cell r="I11104">
            <v>-0.1080836</v>
          </cell>
          <cell r="J11104">
            <v>-4.42269E-2</v>
          </cell>
          <cell r="K11104">
            <v>0</v>
          </cell>
          <cell r="L11104">
            <v>4.42269E-2</v>
          </cell>
          <cell r="M11104">
            <v>0.1080836</v>
          </cell>
          <cell r="N11104">
            <v>0.1080836</v>
          </cell>
          <cell r="O11104">
            <v>5008</v>
          </cell>
        </row>
        <row r="11105">
          <cell r="A11105" t="str">
            <v>Residential</v>
          </cell>
          <cell r="B11105">
            <v>16</v>
          </cell>
          <cell r="C11105" t="str">
            <v>R</v>
          </cell>
          <cell r="D11105" t="str">
            <v>Switch</v>
          </cell>
          <cell r="E11105" t="str">
            <v>Enrollment Date Quintile: 2nd Earliest</v>
          </cell>
          <cell r="F11105">
            <v>97.378500000000003</v>
          </cell>
          <cell r="G11105">
            <v>2.0047649999999999</v>
          </cell>
          <cell r="H11105">
            <v>1.8913679999999999</v>
          </cell>
          <cell r="I11105">
            <v>-0.10799110000000001</v>
          </cell>
          <cell r="J11105">
            <v>-4.4189100000000002E-2</v>
          </cell>
          <cell r="K11105">
            <v>0</v>
          </cell>
          <cell r="L11105">
            <v>4.4189100000000002E-2</v>
          </cell>
          <cell r="M11105">
            <v>0.10799110000000001</v>
          </cell>
          <cell r="N11105">
            <v>0.10799110000000001</v>
          </cell>
          <cell r="O11105">
            <v>5008</v>
          </cell>
        </row>
        <row r="11106">
          <cell r="A11106" t="str">
            <v>Residential</v>
          </cell>
          <cell r="B11106">
            <v>17</v>
          </cell>
          <cell r="C11106" t="str">
            <v>R</v>
          </cell>
          <cell r="D11106" t="str">
            <v>Switch</v>
          </cell>
          <cell r="E11106" t="str">
            <v>Enrollment Date Quintile: 2nd Earliest</v>
          </cell>
          <cell r="F11106">
            <v>98.750299999999996</v>
          </cell>
          <cell r="G11106">
            <v>2.4091309999999999</v>
          </cell>
          <cell r="H11106">
            <v>2.0634860000000002</v>
          </cell>
          <cell r="I11106">
            <v>-0.1102475</v>
          </cell>
          <cell r="J11106">
            <v>-4.5112399999999997E-2</v>
          </cell>
          <cell r="K11106">
            <v>0</v>
          </cell>
          <cell r="L11106">
            <v>4.5112399999999997E-2</v>
          </cell>
          <cell r="M11106">
            <v>0.1102475</v>
          </cell>
          <cell r="N11106">
            <v>0.1102475</v>
          </cell>
          <cell r="O11106">
            <v>5008</v>
          </cell>
        </row>
        <row r="11107">
          <cell r="A11107" t="str">
            <v>Residential</v>
          </cell>
          <cell r="B11107">
            <v>18</v>
          </cell>
          <cell r="C11107" t="str">
            <v>R</v>
          </cell>
          <cell r="D11107" t="str">
            <v>Switch</v>
          </cell>
          <cell r="E11107" t="str">
            <v>Enrollment Date Quintile: 2nd Earliest</v>
          </cell>
          <cell r="F11107">
            <v>98.650899999999993</v>
          </cell>
          <cell r="G11107">
            <v>2.6517200000000001</v>
          </cell>
          <cell r="H11107">
            <v>2.3363070000000001</v>
          </cell>
          <cell r="I11107">
            <v>-0.1145234</v>
          </cell>
          <cell r="J11107">
            <v>-4.6862000000000001E-2</v>
          </cell>
          <cell r="K11107">
            <v>0</v>
          </cell>
          <cell r="L11107">
            <v>4.6862000000000001E-2</v>
          </cell>
          <cell r="M11107">
            <v>0.1145234</v>
          </cell>
          <cell r="N11107">
            <v>0.1145234</v>
          </cell>
          <cell r="O11107">
            <v>5008</v>
          </cell>
        </row>
        <row r="11108">
          <cell r="A11108" t="str">
            <v>Residential</v>
          </cell>
          <cell r="B11108">
            <v>19</v>
          </cell>
          <cell r="C11108" t="str">
            <v>R</v>
          </cell>
          <cell r="D11108" t="str">
            <v>Switch</v>
          </cell>
          <cell r="E11108" t="str">
            <v>Enrollment Date Quintile: 2nd Earliest</v>
          </cell>
          <cell r="F11108">
            <v>96.1357</v>
          </cell>
          <cell r="G11108">
            <v>2.5887380000000002</v>
          </cell>
          <cell r="H11108">
            <v>2.325736</v>
          </cell>
          <cell r="I11108">
            <v>-0.1110406</v>
          </cell>
          <cell r="J11108">
            <v>-4.5436900000000002E-2</v>
          </cell>
          <cell r="K11108">
            <v>0</v>
          </cell>
          <cell r="L11108">
            <v>4.5436900000000002E-2</v>
          </cell>
          <cell r="M11108">
            <v>0.1110406</v>
          </cell>
          <cell r="N11108">
            <v>0.1110406</v>
          </cell>
          <cell r="O11108">
            <v>5008</v>
          </cell>
        </row>
        <row r="11109">
          <cell r="A11109" t="str">
            <v>Residential</v>
          </cell>
          <cell r="B11109">
            <v>20</v>
          </cell>
          <cell r="C11109" t="str">
            <v>R</v>
          </cell>
          <cell r="D11109" t="str">
            <v>Switch</v>
          </cell>
          <cell r="E11109" t="str">
            <v>Enrollment Date Quintile: 2nd Earliest</v>
          </cell>
          <cell r="F11109">
            <v>93.905600000000007</v>
          </cell>
          <cell r="G11109">
            <v>2.4891760000000001</v>
          </cell>
          <cell r="H11109">
            <v>2.7671589999999999</v>
          </cell>
          <cell r="I11109">
            <v>-0.11288670000000001</v>
          </cell>
          <cell r="J11109">
            <v>-4.6192299999999999E-2</v>
          </cell>
          <cell r="K11109">
            <v>0</v>
          </cell>
          <cell r="L11109">
            <v>4.6192299999999999E-2</v>
          </cell>
          <cell r="M11109">
            <v>0.11288670000000001</v>
          </cell>
          <cell r="N11109">
            <v>0.11288670000000001</v>
          </cell>
          <cell r="O11109">
            <v>5008</v>
          </cell>
        </row>
        <row r="11110">
          <cell r="A11110" t="str">
            <v>Residential</v>
          </cell>
          <cell r="B11110">
            <v>21</v>
          </cell>
          <cell r="C11110" t="str">
            <v>R</v>
          </cell>
          <cell r="D11110" t="str">
            <v>Switch</v>
          </cell>
          <cell r="E11110" t="str">
            <v>Enrollment Date Quintile: 2nd Earliest</v>
          </cell>
          <cell r="F11110">
            <v>89.946299999999994</v>
          </cell>
          <cell r="G11110">
            <v>2.3864100000000001</v>
          </cell>
          <cell r="H11110">
            <v>2.6719979999999999</v>
          </cell>
          <cell r="I11110">
            <v>-0.10838639999999999</v>
          </cell>
          <cell r="J11110">
            <v>-4.4350899999999999E-2</v>
          </cell>
          <cell r="K11110">
            <v>0</v>
          </cell>
          <cell r="L11110">
            <v>4.4350899999999999E-2</v>
          </cell>
          <cell r="M11110">
            <v>0.10838639999999999</v>
          </cell>
          <cell r="N11110">
            <v>0.10838639999999999</v>
          </cell>
          <cell r="O11110">
            <v>5008</v>
          </cell>
        </row>
        <row r="11111">
          <cell r="A11111" t="str">
            <v>Residential</v>
          </cell>
          <cell r="B11111">
            <v>22</v>
          </cell>
          <cell r="C11111" t="str">
            <v>R</v>
          </cell>
          <cell r="D11111" t="str">
            <v>Switch</v>
          </cell>
          <cell r="E11111" t="str">
            <v>Enrollment Date Quintile: 2nd Earliest</v>
          </cell>
          <cell r="F11111">
            <v>86.762100000000004</v>
          </cell>
          <cell r="G11111">
            <v>2.0231599999999998</v>
          </cell>
          <cell r="H11111">
            <v>2.2276739999999999</v>
          </cell>
          <cell r="I11111">
            <v>-0.10735989999999999</v>
          </cell>
          <cell r="J11111">
            <v>-4.3930799999999999E-2</v>
          </cell>
          <cell r="K11111">
            <v>0</v>
          </cell>
          <cell r="L11111">
            <v>4.3930799999999999E-2</v>
          </cell>
          <cell r="M11111">
            <v>0.10735989999999999</v>
          </cell>
          <cell r="N11111">
            <v>0.10735989999999999</v>
          </cell>
          <cell r="O11111">
            <v>5008</v>
          </cell>
        </row>
        <row r="11112">
          <cell r="A11112" t="str">
            <v>Residential</v>
          </cell>
          <cell r="B11112">
            <v>23</v>
          </cell>
          <cell r="C11112" t="str">
            <v>R</v>
          </cell>
          <cell r="D11112" t="str">
            <v>Switch</v>
          </cell>
          <cell r="E11112" t="str">
            <v>Enrollment Date Quintile: 2nd Earliest</v>
          </cell>
          <cell r="F11112">
            <v>83.8279</v>
          </cell>
          <cell r="G11112">
            <v>1.5456129999999999</v>
          </cell>
          <cell r="H11112">
            <v>1.662201</v>
          </cell>
          <cell r="I11112">
            <v>-0.1061054</v>
          </cell>
          <cell r="J11112">
            <v>-4.3417499999999998E-2</v>
          </cell>
          <cell r="K11112">
            <v>0</v>
          </cell>
          <cell r="L11112">
            <v>4.3417499999999998E-2</v>
          </cell>
          <cell r="M11112">
            <v>0.1061054</v>
          </cell>
          <cell r="N11112">
            <v>0.1061054</v>
          </cell>
          <cell r="O11112">
            <v>5008</v>
          </cell>
        </row>
        <row r="11113">
          <cell r="A11113" t="str">
            <v>Residential</v>
          </cell>
          <cell r="B11113">
            <v>24</v>
          </cell>
          <cell r="C11113" t="str">
            <v>R</v>
          </cell>
          <cell r="D11113" t="str">
            <v>Switch</v>
          </cell>
          <cell r="E11113" t="str">
            <v>Enrollment Date Quintile: 2nd Earliest</v>
          </cell>
          <cell r="F11113">
            <v>81.383099999999999</v>
          </cell>
          <cell r="G11113">
            <v>1.1783440000000001</v>
          </cell>
          <cell r="H11113">
            <v>1.2272620000000001</v>
          </cell>
          <cell r="I11113">
            <v>-0.1040726</v>
          </cell>
          <cell r="J11113">
            <v>-4.2585699999999997E-2</v>
          </cell>
          <cell r="K11113">
            <v>0</v>
          </cell>
          <cell r="L11113">
            <v>4.2585699999999997E-2</v>
          </cell>
          <cell r="M11113">
            <v>0.1040726</v>
          </cell>
          <cell r="N11113">
            <v>0.1040726</v>
          </cell>
          <cell r="O11113">
            <v>5008</v>
          </cell>
        </row>
        <row r="11114">
          <cell r="A11114" t="str">
            <v>Residential</v>
          </cell>
          <cell r="B11114">
            <v>1</v>
          </cell>
          <cell r="C11114" t="str">
            <v>R</v>
          </cell>
          <cell r="D11114" t="str">
            <v>Switch</v>
          </cell>
          <cell r="E11114" t="str">
            <v>Enrollment Date Quintile: 2nd Latest</v>
          </cell>
          <cell r="F11114">
            <v>77</v>
          </cell>
          <cell r="G11114">
            <v>0.8922196</v>
          </cell>
          <cell r="H11114">
            <v>0.87256060000000002</v>
          </cell>
          <cell r="I11114">
            <v>-9.3293399999999999E-2</v>
          </cell>
          <cell r="J11114">
            <v>-3.8174899999999998E-2</v>
          </cell>
          <cell r="K11114">
            <v>0</v>
          </cell>
          <cell r="L11114">
            <v>3.8174899999999998E-2</v>
          </cell>
          <cell r="M11114">
            <v>9.3293399999999999E-2</v>
          </cell>
          <cell r="N11114">
            <v>9.3293399999999999E-2</v>
          </cell>
          <cell r="O11114">
            <v>4502</v>
          </cell>
        </row>
        <row r="11115">
          <cell r="A11115" t="str">
            <v>Residential</v>
          </cell>
          <cell r="B11115">
            <v>2</v>
          </cell>
          <cell r="C11115" t="str">
            <v>R</v>
          </cell>
          <cell r="D11115" t="str">
            <v>Switch</v>
          </cell>
          <cell r="E11115" t="str">
            <v>Enrollment Date Quintile: 2nd Latest</v>
          </cell>
          <cell r="F11115">
            <v>76.5</v>
          </cell>
          <cell r="G11115">
            <v>0.76470879999999997</v>
          </cell>
          <cell r="H11115">
            <v>0.72342660000000003</v>
          </cell>
          <cell r="I11115">
            <v>-9.2869099999999996E-2</v>
          </cell>
          <cell r="J11115">
            <v>-3.8001300000000002E-2</v>
          </cell>
          <cell r="K11115">
            <v>0</v>
          </cell>
          <cell r="L11115">
            <v>3.8001300000000002E-2</v>
          </cell>
          <cell r="M11115">
            <v>9.2869099999999996E-2</v>
          </cell>
          <cell r="N11115">
            <v>9.2869099999999996E-2</v>
          </cell>
          <cell r="O11115">
            <v>4502</v>
          </cell>
        </row>
        <row r="11116">
          <cell r="A11116" t="str">
            <v>Residential</v>
          </cell>
          <cell r="B11116">
            <v>3</v>
          </cell>
          <cell r="C11116" t="str">
            <v>R</v>
          </cell>
          <cell r="D11116" t="str">
            <v>Switch</v>
          </cell>
          <cell r="E11116" t="str">
            <v>Enrollment Date Quintile: 2nd Latest</v>
          </cell>
          <cell r="F11116">
            <v>73.5</v>
          </cell>
          <cell r="G11116">
            <v>0.67010159999999996</v>
          </cell>
          <cell r="H11116">
            <v>0.65171659999999998</v>
          </cell>
          <cell r="I11116">
            <v>-9.2095800000000005E-2</v>
          </cell>
          <cell r="J11116">
            <v>-3.76849E-2</v>
          </cell>
          <cell r="K11116">
            <v>0</v>
          </cell>
          <cell r="L11116">
            <v>3.76849E-2</v>
          </cell>
          <cell r="M11116">
            <v>9.2095800000000005E-2</v>
          </cell>
          <cell r="N11116">
            <v>9.2095800000000005E-2</v>
          </cell>
          <cell r="O11116">
            <v>4502</v>
          </cell>
        </row>
        <row r="11117">
          <cell r="A11117" t="str">
            <v>Residential</v>
          </cell>
          <cell r="B11117">
            <v>4</v>
          </cell>
          <cell r="C11117" t="str">
            <v>R</v>
          </cell>
          <cell r="D11117" t="str">
            <v>Switch</v>
          </cell>
          <cell r="E11117" t="str">
            <v>Enrollment Date Quintile: 2nd Latest</v>
          </cell>
          <cell r="F11117">
            <v>72</v>
          </cell>
          <cell r="G11117">
            <v>0.65670770000000001</v>
          </cell>
          <cell r="H11117">
            <v>0.63422140000000005</v>
          </cell>
          <cell r="I11117">
            <v>-9.1756799999999999E-2</v>
          </cell>
          <cell r="J11117">
            <v>-3.7546200000000002E-2</v>
          </cell>
          <cell r="K11117">
            <v>0</v>
          </cell>
          <cell r="L11117">
            <v>3.7546200000000002E-2</v>
          </cell>
          <cell r="M11117">
            <v>9.1756799999999999E-2</v>
          </cell>
          <cell r="N11117">
            <v>9.1756799999999999E-2</v>
          </cell>
          <cell r="O11117">
            <v>4502</v>
          </cell>
        </row>
        <row r="11118">
          <cell r="A11118" t="str">
            <v>Residential</v>
          </cell>
          <cell r="B11118">
            <v>5</v>
          </cell>
          <cell r="C11118" t="str">
            <v>R</v>
          </cell>
          <cell r="D11118" t="str">
            <v>Switch</v>
          </cell>
          <cell r="E11118" t="str">
            <v>Enrollment Date Quintile: 2nd Latest</v>
          </cell>
          <cell r="F11118">
            <v>70.5</v>
          </cell>
          <cell r="G11118">
            <v>0.63280760000000003</v>
          </cell>
          <cell r="H11118">
            <v>0.61800829999999995</v>
          </cell>
          <cell r="I11118">
            <v>-9.1552400000000006E-2</v>
          </cell>
          <cell r="J11118">
            <v>-3.7462500000000003E-2</v>
          </cell>
          <cell r="K11118">
            <v>0</v>
          </cell>
          <cell r="L11118">
            <v>3.7462500000000003E-2</v>
          </cell>
          <cell r="M11118">
            <v>9.1552400000000006E-2</v>
          </cell>
          <cell r="N11118">
            <v>9.1552400000000006E-2</v>
          </cell>
          <cell r="O11118">
            <v>4502</v>
          </cell>
        </row>
        <row r="11119">
          <cell r="A11119" t="str">
            <v>Residential</v>
          </cell>
          <cell r="B11119">
            <v>6</v>
          </cell>
          <cell r="C11119" t="str">
            <v>R</v>
          </cell>
          <cell r="D11119" t="str">
            <v>Switch</v>
          </cell>
          <cell r="E11119" t="str">
            <v>Enrollment Date Quintile: 2nd Latest</v>
          </cell>
          <cell r="F11119">
            <v>69.5</v>
          </cell>
          <cell r="G11119">
            <v>0.67933639999999995</v>
          </cell>
          <cell r="H11119">
            <v>0.68146499999999999</v>
          </cell>
          <cell r="I11119">
            <v>-9.1616799999999998E-2</v>
          </cell>
          <cell r="J11119">
            <v>-3.7488899999999999E-2</v>
          </cell>
          <cell r="K11119">
            <v>0</v>
          </cell>
          <cell r="L11119">
            <v>3.7488899999999999E-2</v>
          </cell>
          <cell r="M11119">
            <v>9.1616799999999998E-2</v>
          </cell>
          <cell r="N11119">
            <v>9.1616799999999998E-2</v>
          </cell>
          <cell r="O11119">
            <v>4502</v>
          </cell>
        </row>
        <row r="11120">
          <cell r="A11120" t="str">
            <v>Residential</v>
          </cell>
          <cell r="B11120">
            <v>7</v>
          </cell>
          <cell r="C11120" t="str">
            <v>R</v>
          </cell>
          <cell r="D11120" t="str">
            <v>Switch</v>
          </cell>
          <cell r="E11120" t="str">
            <v>Enrollment Date Quintile: 2nd Latest</v>
          </cell>
          <cell r="F11120">
            <v>68.5</v>
          </cell>
          <cell r="G11120">
            <v>0.88886050000000005</v>
          </cell>
          <cell r="H11120">
            <v>0.91779509999999997</v>
          </cell>
          <cell r="I11120">
            <v>-9.1944200000000004E-2</v>
          </cell>
          <cell r="J11120">
            <v>-3.7622799999999998E-2</v>
          </cell>
          <cell r="K11120">
            <v>0</v>
          </cell>
          <cell r="L11120">
            <v>3.7622799999999998E-2</v>
          </cell>
          <cell r="M11120">
            <v>9.1944200000000004E-2</v>
          </cell>
          <cell r="N11120">
            <v>9.1944200000000004E-2</v>
          </cell>
          <cell r="O11120">
            <v>4502</v>
          </cell>
        </row>
        <row r="11121">
          <cell r="A11121" t="str">
            <v>Residential</v>
          </cell>
          <cell r="B11121">
            <v>8</v>
          </cell>
          <cell r="C11121" t="str">
            <v>R</v>
          </cell>
          <cell r="D11121" t="str">
            <v>Switch</v>
          </cell>
          <cell r="E11121" t="str">
            <v>Enrollment Date Quintile: 2nd Latest</v>
          </cell>
          <cell r="F11121">
            <v>69</v>
          </cell>
          <cell r="G11121">
            <v>0.98833249999999995</v>
          </cell>
          <cell r="H11121">
            <v>1.0366280000000001</v>
          </cell>
          <cell r="I11121">
            <v>-9.2455300000000004E-2</v>
          </cell>
          <cell r="J11121">
            <v>-3.7831999999999998E-2</v>
          </cell>
          <cell r="K11121">
            <v>0</v>
          </cell>
          <cell r="L11121">
            <v>3.7831999999999998E-2</v>
          </cell>
          <cell r="M11121">
            <v>9.2455300000000004E-2</v>
          </cell>
          <cell r="N11121">
            <v>9.2455300000000004E-2</v>
          </cell>
          <cell r="O11121">
            <v>4502</v>
          </cell>
        </row>
        <row r="11122">
          <cell r="A11122" t="str">
            <v>Residential</v>
          </cell>
          <cell r="B11122">
            <v>9</v>
          </cell>
          <cell r="C11122" t="str">
            <v>R</v>
          </cell>
          <cell r="D11122" t="str">
            <v>Switch</v>
          </cell>
          <cell r="E11122" t="str">
            <v>Enrollment Date Quintile: 2nd Latest</v>
          </cell>
          <cell r="F11122">
            <v>71.5</v>
          </cell>
          <cell r="G11122">
            <v>0.95978110000000005</v>
          </cell>
          <cell r="H11122">
            <v>0.95825819999999995</v>
          </cell>
          <cell r="I11122">
            <v>-9.3060199999999996E-2</v>
          </cell>
          <cell r="J11122">
            <v>-3.8079500000000002E-2</v>
          </cell>
          <cell r="K11122">
            <v>0</v>
          </cell>
          <cell r="L11122">
            <v>3.8079500000000002E-2</v>
          </cell>
          <cell r="M11122">
            <v>9.3060199999999996E-2</v>
          </cell>
          <cell r="N11122">
            <v>9.3060199999999996E-2</v>
          </cell>
          <cell r="O11122">
            <v>4502</v>
          </cell>
        </row>
        <row r="11123">
          <cell r="A11123" t="str">
            <v>Residential</v>
          </cell>
          <cell r="B11123">
            <v>10</v>
          </cell>
          <cell r="C11123" t="str">
            <v>R</v>
          </cell>
          <cell r="D11123" t="str">
            <v>Switch</v>
          </cell>
          <cell r="E11123" t="str">
            <v>Enrollment Date Quintile: 2nd Latest</v>
          </cell>
          <cell r="F11123">
            <v>76</v>
          </cell>
          <cell r="G11123">
            <v>0.96715370000000001</v>
          </cell>
          <cell r="H11123">
            <v>0.93976340000000003</v>
          </cell>
          <cell r="I11123">
            <v>-9.2875600000000003E-2</v>
          </cell>
          <cell r="J11123">
            <v>-3.80039E-2</v>
          </cell>
          <cell r="K11123">
            <v>0</v>
          </cell>
          <cell r="L11123">
            <v>3.80039E-2</v>
          </cell>
          <cell r="M11123">
            <v>9.2875600000000003E-2</v>
          </cell>
          <cell r="N11123">
            <v>9.2875600000000003E-2</v>
          </cell>
          <cell r="O11123">
            <v>4502</v>
          </cell>
        </row>
        <row r="11124">
          <cell r="A11124" t="str">
            <v>Residential</v>
          </cell>
          <cell r="B11124">
            <v>11</v>
          </cell>
          <cell r="C11124" t="str">
            <v>R</v>
          </cell>
          <cell r="D11124" t="str">
            <v>Switch</v>
          </cell>
          <cell r="E11124" t="str">
            <v>Enrollment Date Quintile: 2nd Latest</v>
          </cell>
          <cell r="F11124">
            <v>81.5</v>
          </cell>
          <cell r="G11124">
            <v>1.050411</v>
          </cell>
          <cell r="H11124">
            <v>1.099699</v>
          </cell>
          <cell r="I11124">
            <v>-9.4178100000000001E-2</v>
          </cell>
          <cell r="J11124">
            <v>-3.8536899999999999E-2</v>
          </cell>
          <cell r="K11124">
            <v>0</v>
          </cell>
          <cell r="L11124">
            <v>3.8536899999999999E-2</v>
          </cell>
          <cell r="M11124">
            <v>9.4178100000000001E-2</v>
          </cell>
          <cell r="N11124">
            <v>9.4178100000000001E-2</v>
          </cell>
          <cell r="O11124">
            <v>4502</v>
          </cell>
        </row>
        <row r="11125">
          <cell r="A11125" t="str">
            <v>Residential</v>
          </cell>
          <cell r="B11125">
            <v>12</v>
          </cell>
          <cell r="C11125" t="str">
            <v>R</v>
          </cell>
          <cell r="D11125" t="str">
            <v>Switch</v>
          </cell>
          <cell r="E11125" t="str">
            <v>Enrollment Date Quintile: 2nd Latest</v>
          </cell>
          <cell r="F11125">
            <v>86</v>
          </cell>
          <cell r="G11125">
            <v>1.1957100000000001</v>
          </cell>
          <cell r="H11125">
            <v>1.11914</v>
          </cell>
          <cell r="I11125">
            <v>-9.5307699999999995E-2</v>
          </cell>
          <cell r="J11125">
            <v>-3.8999100000000002E-2</v>
          </cell>
          <cell r="K11125">
            <v>0</v>
          </cell>
          <cell r="L11125">
            <v>3.8999100000000002E-2</v>
          </cell>
          <cell r="M11125">
            <v>9.5307699999999995E-2</v>
          </cell>
          <cell r="N11125">
            <v>9.5307699999999995E-2</v>
          </cell>
          <cell r="O11125">
            <v>4502</v>
          </cell>
        </row>
        <row r="11126">
          <cell r="A11126" t="str">
            <v>Residential</v>
          </cell>
          <cell r="B11126">
            <v>13</v>
          </cell>
          <cell r="C11126" t="str">
            <v>R</v>
          </cell>
          <cell r="D11126" t="str">
            <v>Switch</v>
          </cell>
          <cell r="E11126" t="str">
            <v>Enrollment Date Quintile: 2nd Latest</v>
          </cell>
          <cell r="F11126">
            <v>89.5</v>
          </cell>
          <cell r="G11126">
            <v>1.43893</v>
          </cell>
          <cell r="H11126">
            <v>1.384193</v>
          </cell>
          <cell r="I11126">
            <v>-9.5045900000000003E-2</v>
          </cell>
          <cell r="J11126">
            <v>-3.8892000000000003E-2</v>
          </cell>
          <cell r="K11126">
            <v>0</v>
          </cell>
          <cell r="L11126">
            <v>3.8892000000000003E-2</v>
          </cell>
          <cell r="M11126">
            <v>9.5045900000000003E-2</v>
          </cell>
          <cell r="N11126">
            <v>9.5045900000000003E-2</v>
          </cell>
          <cell r="O11126">
            <v>4502</v>
          </cell>
        </row>
        <row r="11127">
          <cell r="A11127" t="str">
            <v>Residential</v>
          </cell>
          <cell r="B11127">
            <v>14</v>
          </cell>
          <cell r="C11127" t="str">
            <v>R</v>
          </cell>
          <cell r="D11127" t="str">
            <v>Switch</v>
          </cell>
          <cell r="E11127" t="str">
            <v>Enrollment Date Quintile: 2nd Latest</v>
          </cell>
          <cell r="F11127">
            <v>92.5</v>
          </cell>
          <cell r="G11127">
            <v>1.76345</v>
          </cell>
          <cell r="H11127">
            <v>1.7872250000000001</v>
          </cell>
          <cell r="I11127">
            <v>-9.6503599999999995E-2</v>
          </cell>
          <cell r="J11127">
            <v>-3.9488500000000003E-2</v>
          </cell>
          <cell r="K11127">
            <v>0</v>
          </cell>
          <cell r="L11127">
            <v>3.9488500000000003E-2</v>
          </cell>
          <cell r="M11127">
            <v>9.6503599999999995E-2</v>
          </cell>
          <cell r="N11127">
            <v>9.6503599999999995E-2</v>
          </cell>
          <cell r="O11127">
            <v>4502</v>
          </cell>
        </row>
        <row r="11128">
          <cell r="A11128" t="str">
            <v>Residential</v>
          </cell>
          <cell r="B11128">
            <v>15</v>
          </cell>
          <cell r="C11128" t="str">
            <v>R</v>
          </cell>
          <cell r="D11128" t="str">
            <v>Switch</v>
          </cell>
          <cell r="E11128" t="str">
            <v>Enrollment Date Quintile: 2nd Latest</v>
          </cell>
          <cell r="F11128">
            <v>95</v>
          </cell>
          <cell r="G11128">
            <v>2.092381</v>
          </cell>
          <cell r="H11128">
            <v>2.1506249999999998</v>
          </cell>
          <cell r="I11128">
            <v>-9.8326700000000003E-2</v>
          </cell>
          <cell r="J11128">
            <v>-4.0234499999999999E-2</v>
          </cell>
          <cell r="K11128">
            <v>0</v>
          </cell>
          <cell r="L11128">
            <v>4.0234499999999999E-2</v>
          </cell>
          <cell r="M11128">
            <v>9.8326700000000003E-2</v>
          </cell>
          <cell r="N11128">
            <v>9.8326700000000003E-2</v>
          </cell>
          <cell r="O11128">
            <v>4502</v>
          </cell>
        </row>
        <row r="11129">
          <cell r="A11129" t="str">
            <v>Residential</v>
          </cell>
          <cell r="B11129">
            <v>16</v>
          </cell>
          <cell r="C11129" t="str">
            <v>R</v>
          </cell>
          <cell r="D11129" t="str">
            <v>Switch</v>
          </cell>
          <cell r="E11129" t="str">
            <v>Enrollment Date Quintile: 2nd Latest</v>
          </cell>
          <cell r="F11129">
            <v>97.5</v>
          </cell>
          <cell r="G11129">
            <v>2.3773979999999999</v>
          </cell>
          <cell r="H11129">
            <v>2.128485</v>
          </cell>
          <cell r="I11129">
            <v>-9.6992400000000006E-2</v>
          </cell>
          <cell r="J11129">
            <v>-3.9688500000000002E-2</v>
          </cell>
          <cell r="K11129">
            <v>0</v>
          </cell>
          <cell r="L11129">
            <v>3.9688500000000002E-2</v>
          </cell>
          <cell r="M11129">
            <v>9.6992400000000006E-2</v>
          </cell>
          <cell r="N11129">
            <v>9.6992400000000006E-2</v>
          </cell>
          <cell r="O11129">
            <v>4502</v>
          </cell>
        </row>
        <row r="11130">
          <cell r="A11130" t="str">
            <v>Residential</v>
          </cell>
          <cell r="B11130">
            <v>17</v>
          </cell>
          <cell r="C11130" t="str">
            <v>R</v>
          </cell>
          <cell r="D11130" t="str">
            <v>Switch</v>
          </cell>
          <cell r="E11130" t="str">
            <v>Enrollment Date Quintile: 2nd Latest</v>
          </cell>
          <cell r="F11130">
            <v>99</v>
          </cell>
          <cell r="G11130">
            <v>2.6797430000000002</v>
          </cell>
          <cell r="H11130">
            <v>2.20377</v>
          </cell>
          <cell r="I11130">
            <v>-0.10010910000000001</v>
          </cell>
          <cell r="J11130">
            <v>-4.0963800000000002E-2</v>
          </cell>
          <cell r="K11130">
            <v>0</v>
          </cell>
          <cell r="L11130">
            <v>4.0963800000000002E-2</v>
          </cell>
          <cell r="M11130">
            <v>0.10010910000000001</v>
          </cell>
          <cell r="N11130">
            <v>0.10010910000000001</v>
          </cell>
          <cell r="O11130">
            <v>4502</v>
          </cell>
        </row>
        <row r="11131">
          <cell r="A11131" t="str">
            <v>Residential</v>
          </cell>
          <cell r="B11131">
            <v>18</v>
          </cell>
          <cell r="C11131" t="str">
            <v>R</v>
          </cell>
          <cell r="D11131" t="str">
            <v>Switch</v>
          </cell>
          <cell r="E11131" t="str">
            <v>Enrollment Date Quintile: 2nd Latest</v>
          </cell>
          <cell r="F11131">
            <v>99</v>
          </cell>
          <cell r="G11131">
            <v>2.8019289999999999</v>
          </cell>
          <cell r="H11131">
            <v>2.4635470000000002</v>
          </cell>
          <cell r="I11131">
            <v>-0.10390199999999999</v>
          </cell>
          <cell r="J11131">
            <v>-4.2515900000000002E-2</v>
          </cell>
          <cell r="K11131">
            <v>0</v>
          </cell>
          <cell r="L11131">
            <v>4.2515900000000002E-2</v>
          </cell>
          <cell r="M11131">
            <v>0.10390199999999999</v>
          </cell>
          <cell r="N11131">
            <v>0.10390199999999999</v>
          </cell>
          <cell r="O11131">
            <v>4502</v>
          </cell>
        </row>
        <row r="11132">
          <cell r="A11132" t="str">
            <v>Residential</v>
          </cell>
          <cell r="B11132">
            <v>19</v>
          </cell>
          <cell r="C11132" t="str">
            <v>R</v>
          </cell>
          <cell r="D11132" t="str">
            <v>Switch</v>
          </cell>
          <cell r="E11132" t="str">
            <v>Enrollment Date Quintile: 2nd Latest</v>
          </cell>
          <cell r="F11132">
            <v>96.5</v>
          </cell>
          <cell r="G11132">
            <v>2.6624500000000002</v>
          </cell>
          <cell r="H11132">
            <v>2.5201099999999999</v>
          </cell>
          <cell r="I11132">
            <v>-9.87812E-2</v>
          </cell>
          <cell r="J11132">
            <v>-4.0420499999999998E-2</v>
          </cell>
          <cell r="K11132">
            <v>0</v>
          </cell>
          <cell r="L11132">
            <v>4.0420499999999998E-2</v>
          </cell>
          <cell r="M11132">
            <v>9.87812E-2</v>
          </cell>
          <cell r="N11132">
            <v>9.87812E-2</v>
          </cell>
          <cell r="O11132">
            <v>4502</v>
          </cell>
        </row>
        <row r="11133">
          <cell r="A11133" t="str">
            <v>Residential</v>
          </cell>
          <cell r="B11133">
            <v>20</v>
          </cell>
          <cell r="C11133" t="str">
            <v>R</v>
          </cell>
          <cell r="D11133" t="str">
            <v>Switch</v>
          </cell>
          <cell r="E11133" t="str">
            <v>Enrollment Date Quintile: 2nd Latest</v>
          </cell>
          <cell r="F11133">
            <v>94.5</v>
          </cell>
          <cell r="G11133">
            <v>2.512985</v>
          </cell>
          <cell r="H11133">
            <v>3.3084579999999999</v>
          </cell>
          <cell r="I11133">
            <v>-0.1014124</v>
          </cell>
          <cell r="J11133">
            <v>-4.1497199999999998E-2</v>
          </cell>
          <cell r="K11133">
            <v>0</v>
          </cell>
          <cell r="L11133">
            <v>4.1497199999999998E-2</v>
          </cell>
          <cell r="M11133">
            <v>0.1014124</v>
          </cell>
          <cell r="N11133">
            <v>0.1014124</v>
          </cell>
          <cell r="O11133">
            <v>4502</v>
          </cell>
        </row>
        <row r="11134">
          <cell r="A11134" t="str">
            <v>Residential</v>
          </cell>
          <cell r="B11134">
            <v>21</v>
          </cell>
          <cell r="C11134" t="str">
            <v>R</v>
          </cell>
          <cell r="D11134" t="str">
            <v>Switch</v>
          </cell>
          <cell r="E11134" t="str">
            <v>Enrollment Date Quintile: 2nd Latest</v>
          </cell>
          <cell r="F11134">
            <v>90.5</v>
          </cell>
          <cell r="G11134">
            <v>2.320214</v>
          </cell>
          <cell r="H11134">
            <v>2.8047460000000002</v>
          </cell>
          <cell r="I11134">
            <v>-9.6963099999999997E-2</v>
          </cell>
          <cell r="J11134">
            <v>-3.9676500000000003E-2</v>
          </cell>
          <cell r="K11134">
            <v>0</v>
          </cell>
          <cell r="L11134">
            <v>3.9676500000000003E-2</v>
          </cell>
          <cell r="M11134">
            <v>9.6963099999999997E-2</v>
          </cell>
          <cell r="N11134">
            <v>9.6963099999999997E-2</v>
          </cell>
          <cell r="O11134">
            <v>4502</v>
          </cell>
        </row>
        <row r="11135">
          <cell r="A11135" t="str">
            <v>Residential</v>
          </cell>
          <cell r="B11135">
            <v>22</v>
          </cell>
          <cell r="C11135" t="str">
            <v>R</v>
          </cell>
          <cell r="D11135" t="str">
            <v>Switch</v>
          </cell>
          <cell r="E11135" t="str">
            <v>Enrollment Date Quintile: 2nd Latest</v>
          </cell>
          <cell r="F11135">
            <v>87.5</v>
          </cell>
          <cell r="G11135">
            <v>1.9884539999999999</v>
          </cell>
          <cell r="H11135">
            <v>2.29758</v>
          </cell>
          <cell r="I11135">
            <v>-9.7634700000000005E-2</v>
          </cell>
          <cell r="J11135">
            <v>-3.9951300000000002E-2</v>
          </cell>
          <cell r="K11135">
            <v>0</v>
          </cell>
          <cell r="L11135">
            <v>3.9951300000000002E-2</v>
          </cell>
          <cell r="M11135">
            <v>9.7634700000000005E-2</v>
          </cell>
          <cell r="N11135">
            <v>9.7634700000000005E-2</v>
          </cell>
          <cell r="O11135">
            <v>4502</v>
          </cell>
        </row>
        <row r="11136">
          <cell r="A11136" t="str">
            <v>Residential</v>
          </cell>
          <cell r="B11136">
            <v>23</v>
          </cell>
          <cell r="C11136" t="str">
            <v>R</v>
          </cell>
          <cell r="D11136" t="str">
            <v>Switch</v>
          </cell>
          <cell r="E11136" t="str">
            <v>Enrollment Date Quintile: 2nd Latest</v>
          </cell>
          <cell r="F11136">
            <v>84.5</v>
          </cell>
          <cell r="G11136">
            <v>1.5518829999999999</v>
          </cell>
          <cell r="H11136">
            <v>1.6318710000000001</v>
          </cell>
          <cell r="I11136">
            <v>-9.5462900000000003E-2</v>
          </cell>
          <cell r="J11136">
            <v>-3.9062699999999999E-2</v>
          </cell>
          <cell r="K11136">
            <v>0</v>
          </cell>
          <cell r="L11136">
            <v>3.9062699999999999E-2</v>
          </cell>
          <cell r="M11136">
            <v>9.5462900000000003E-2</v>
          </cell>
          <cell r="N11136">
            <v>9.5462900000000003E-2</v>
          </cell>
          <cell r="O11136">
            <v>4502</v>
          </cell>
        </row>
        <row r="11137">
          <cell r="A11137" t="str">
            <v>Residential</v>
          </cell>
          <cell r="B11137">
            <v>24</v>
          </cell>
          <cell r="C11137" t="str">
            <v>R</v>
          </cell>
          <cell r="D11137" t="str">
            <v>Switch</v>
          </cell>
          <cell r="E11137" t="str">
            <v>Enrollment Date Quintile: 2nd Latest</v>
          </cell>
          <cell r="F11137">
            <v>82</v>
          </cell>
          <cell r="G11137">
            <v>1.1751879999999999</v>
          </cell>
          <cell r="H11137">
            <v>1.1653389999999999</v>
          </cell>
          <cell r="I11137">
            <v>-9.3887499999999999E-2</v>
          </cell>
          <cell r="J11137">
            <v>-3.8418000000000001E-2</v>
          </cell>
          <cell r="K11137">
            <v>0</v>
          </cell>
          <cell r="L11137">
            <v>3.8418000000000001E-2</v>
          </cell>
          <cell r="M11137">
            <v>9.3887499999999999E-2</v>
          </cell>
          <cell r="N11137">
            <v>9.3887499999999999E-2</v>
          </cell>
          <cell r="O11137">
            <v>4502</v>
          </cell>
        </row>
        <row r="11138">
          <cell r="A11138" t="str">
            <v>Residential</v>
          </cell>
          <cell r="B11138">
            <v>1</v>
          </cell>
          <cell r="C11138" t="str">
            <v>R</v>
          </cell>
          <cell r="D11138" t="str">
            <v>Switch</v>
          </cell>
          <cell r="E11138" t="str">
            <v>Enrollment Date Quintile: Earliest</v>
          </cell>
          <cell r="F11138">
            <v>76.679900000000004</v>
          </cell>
          <cell r="G11138">
            <v>0.90657489999999996</v>
          </cell>
          <cell r="H11138">
            <v>0.82668330000000001</v>
          </cell>
          <cell r="I11138">
            <v>-0.1495668</v>
          </cell>
          <cell r="J11138">
            <v>-6.1201499999999999E-2</v>
          </cell>
          <cell r="K11138">
            <v>0</v>
          </cell>
          <cell r="L11138">
            <v>6.1201499999999999E-2</v>
          </cell>
          <cell r="M11138">
            <v>0.1495668</v>
          </cell>
          <cell r="N11138">
            <v>0.1495668</v>
          </cell>
          <cell r="O11138">
            <v>2524</v>
          </cell>
        </row>
        <row r="11139">
          <cell r="A11139" t="str">
            <v>Residential</v>
          </cell>
          <cell r="B11139">
            <v>2</v>
          </cell>
          <cell r="C11139" t="str">
            <v>R</v>
          </cell>
          <cell r="D11139" t="str">
            <v>Switch</v>
          </cell>
          <cell r="E11139" t="str">
            <v>Enrollment Date Quintile: Earliest</v>
          </cell>
          <cell r="F11139">
            <v>75.9666</v>
          </cell>
          <cell r="G11139">
            <v>0.7600017</v>
          </cell>
          <cell r="H11139">
            <v>0.71534929999999997</v>
          </cell>
          <cell r="I11139">
            <v>-0.15024270000000001</v>
          </cell>
          <cell r="J11139">
            <v>-6.1478100000000001E-2</v>
          </cell>
          <cell r="K11139">
            <v>0</v>
          </cell>
          <cell r="L11139">
            <v>6.1478100000000001E-2</v>
          </cell>
          <cell r="M11139">
            <v>0.15024270000000001</v>
          </cell>
          <cell r="N11139">
            <v>0.15024270000000001</v>
          </cell>
          <cell r="O11139">
            <v>2524</v>
          </cell>
        </row>
        <row r="11140">
          <cell r="A11140" t="str">
            <v>Residential</v>
          </cell>
          <cell r="B11140">
            <v>3</v>
          </cell>
          <cell r="C11140" t="str">
            <v>R</v>
          </cell>
          <cell r="D11140" t="str">
            <v>Switch</v>
          </cell>
          <cell r="E11140" t="str">
            <v>Enrollment Date Quintile: Earliest</v>
          </cell>
          <cell r="F11140">
            <v>73.393299999999996</v>
          </cell>
          <cell r="G11140">
            <v>0.6402388</v>
          </cell>
          <cell r="H11140">
            <v>0.60885990000000001</v>
          </cell>
          <cell r="I11140">
            <v>-0.14880689999999999</v>
          </cell>
          <cell r="J11140">
            <v>-6.0890600000000003E-2</v>
          </cell>
          <cell r="K11140">
            <v>0</v>
          </cell>
          <cell r="L11140">
            <v>6.0890600000000003E-2</v>
          </cell>
          <cell r="M11140">
            <v>0.14880689999999999</v>
          </cell>
          <cell r="N11140">
            <v>0.14880689999999999</v>
          </cell>
          <cell r="O11140">
            <v>2524</v>
          </cell>
        </row>
        <row r="11141">
          <cell r="A11141" t="str">
            <v>Residential</v>
          </cell>
          <cell r="B11141">
            <v>4</v>
          </cell>
          <cell r="C11141" t="str">
            <v>R</v>
          </cell>
          <cell r="D11141" t="str">
            <v>Switch</v>
          </cell>
          <cell r="E11141" t="str">
            <v>Enrollment Date Quintile: Earliest</v>
          </cell>
          <cell r="F11141">
            <v>72.106700000000004</v>
          </cell>
          <cell r="G11141">
            <v>0.59220569999999995</v>
          </cell>
          <cell r="H11141">
            <v>0.53302099999999997</v>
          </cell>
          <cell r="I11141">
            <v>-0.1464569</v>
          </cell>
          <cell r="J11141">
            <v>-5.9929000000000003E-2</v>
          </cell>
          <cell r="K11141">
            <v>0</v>
          </cell>
          <cell r="L11141">
            <v>5.9929000000000003E-2</v>
          </cell>
          <cell r="M11141">
            <v>0.1464569</v>
          </cell>
          <cell r="N11141">
            <v>0.1464569</v>
          </cell>
          <cell r="O11141">
            <v>2524</v>
          </cell>
        </row>
        <row r="11142">
          <cell r="A11142" t="str">
            <v>Residential</v>
          </cell>
          <cell r="B11142">
            <v>5</v>
          </cell>
          <cell r="C11142" t="str">
            <v>R</v>
          </cell>
          <cell r="D11142" t="str">
            <v>Switch</v>
          </cell>
          <cell r="E11142" t="str">
            <v>Enrollment Date Quintile: Earliest</v>
          </cell>
          <cell r="F11142">
            <v>70.393299999999996</v>
          </cell>
          <cell r="G11142">
            <v>0.57945690000000005</v>
          </cell>
          <cell r="H11142">
            <v>0.59404650000000003</v>
          </cell>
          <cell r="I11142">
            <v>-0.1480543</v>
          </cell>
          <cell r="J11142">
            <v>-6.05826E-2</v>
          </cell>
          <cell r="K11142">
            <v>0</v>
          </cell>
          <cell r="L11142">
            <v>6.05826E-2</v>
          </cell>
          <cell r="M11142">
            <v>0.1480543</v>
          </cell>
          <cell r="N11142">
            <v>0.1480543</v>
          </cell>
          <cell r="O11142">
            <v>2524</v>
          </cell>
        </row>
        <row r="11143">
          <cell r="A11143" t="str">
            <v>Residential</v>
          </cell>
          <cell r="B11143">
            <v>6</v>
          </cell>
          <cell r="C11143" t="str">
            <v>R</v>
          </cell>
          <cell r="D11143" t="str">
            <v>Switch</v>
          </cell>
          <cell r="E11143" t="str">
            <v>Enrollment Date Quintile: Earliest</v>
          </cell>
          <cell r="F11143">
            <v>69.286600000000007</v>
          </cell>
          <cell r="G11143">
            <v>0.66834130000000003</v>
          </cell>
          <cell r="H11143">
            <v>0.67158439999999997</v>
          </cell>
          <cell r="I11143">
            <v>-0.14833199999999999</v>
          </cell>
          <cell r="J11143">
            <v>-6.0696199999999999E-2</v>
          </cell>
          <cell r="K11143">
            <v>0</v>
          </cell>
          <cell r="L11143">
            <v>6.0696199999999999E-2</v>
          </cell>
          <cell r="M11143">
            <v>0.14833199999999999</v>
          </cell>
          <cell r="N11143">
            <v>0.14833199999999999</v>
          </cell>
          <cell r="O11143">
            <v>2524</v>
          </cell>
        </row>
        <row r="11144">
          <cell r="A11144" t="str">
            <v>Residential</v>
          </cell>
          <cell r="B11144">
            <v>7</v>
          </cell>
          <cell r="C11144" t="str">
            <v>R</v>
          </cell>
          <cell r="D11144" t="str">
            <v>Switch</v>
          </cell>
          <cell r="E11144" t="str">
            <v>Enrollment Date Quintile: Earliest</v>
          </cell>
          <cell r="F11144">
            <v>68.393299999999996</v>
          </cell>
          <cell r="G11144">
            <v>0.89760609999999996</v>
          </cell>
          <cell r="H11144">
            <v>0.96285799999999999</v>
          </cell>
          <cell r="I11144">
            <v>-0.1492231</v>
          </cell>
          <cell r="J11144">
            <v>-6.1060900000000001E-2</v>
          </cell>
          <cell r="K11144">
            <v>0</v>
          </cell>
          <cell r="L11144">
            <v>6.1060900000000001E-2</v>
          </cell>
          <cell r="M11144">
            <v>0.1492231</v>
          </cell>
          <cell r="N11144">
            <v>0.1492231</v>
          </cell>
          <cell r="O11144">
            <v>2524</v>
          </cell>
        </row>
        <row r="11145">
          <cell r="A11145" t="str">
            <v>Residential</v>
          </cell>
          <cell r="B11145">
            <v>8</v>
          </cell>
          <cell r="C11145" t="str">
            <v>R</v>
          </cell>
          <cell r="D11145" t="str">
            <v>Switch</v>
          </cell>
          <cell r="E11145" t="str">
            <v>Enrollment Date Quintile: Earliest</v>
          </cell>
          <cell r="F11145">
            <v>69.213399999999993</v>
          </cell>
          <cell r="G11145">
            <v>0.89706030000000003</v>
          </cell>
          <cell r="H11145">
            <v>0.87601459999999998</v>
          </cell>
          <cell r="I11145">
            <v>-0.1489395</v>
          </cell>
          <cell r="J11145">
            <v>-6.09448E-2</v>
          </cell>
          <cell r="K11145">
            <v>0</v>
          </cell>
          <cell r="L11145">
            <v>6.09448E-2</v>
          </cell>
          <cell r="M11145">
            <v>0.1489395</v>
          </cell>
          <cell r="N11145">
            <v>0.1489395</v>
          </cell>
          <cell r="O11145">
            <v>2524</v>
          </cell>
        </row>
        <row r="11146">
          <cell r="A11146" t="str">
            <v>Residential</v>
          </cell>
          <cell r="B11146">
            <v>9</v>
          </cell>
          <cell r="C11146" t="str">
            <v>R</v>
          </cell>
          <cell r="D11146" t="str">
            <v>Switch</v>
          </cell>
          <cell r="E11146" t="str">
            <v>Enrollment Date Quintile: Earliest</v>
          </cell>
          <cell r="F11146">
            <v>72.246799999999993</v>
          </cell>
          <cell r="G11146">
            <v>0.83071980000000001</v>
          </cell>
          <cell r="H11146">
            <v>0.81394789999999995</v>
          </cell>
          <cell r="I11146">
            <v>-0.15004519999999999</v>
          </cell>
          <cell r="J11146">
            <v>-6.1397300000000002E-2</v>
          </cell>
          <cell r="K11146">
            <v>0</v>
          </cell>
          <cell r="L11146">
            <v>6.1397300000000002E-2</v>
          </cell>
          <cell r="M11146">
            <v>0.15004519999999999</v>
          </cell>
          <cell r="N11146">
            <v>0.15004519999999999</v>
          </cell>
          <cell r="O11146">
            <v>2524</v>
          </cell>
        </row>
        <row r="11147">
          <cell r="A11147" t="str">
            <v>Residential</v>
          </cell>
          <cell r="B11147">
            <v>10</v>
          </cell>
          <cell r="C11147" t="str">
            <v>R</v>
          </cell>
          <cell r="D11147" t="str">
            <v>Switch</v>
          </cell>
          <cell r="E11147" t="str">
            <v>Enrollment Date Quintile: Earliest</v>
          </cell>
          <cell r="F11147">
            <v>76.853499999999997</v>
          </cell>
          <cell r="G11147">
            <v>0.77889410000000003</v>
          </cell>
          <cell r="H11147">
            <v>0.80094650000000001</v>
          </cell>
          <cell r="I11147">
            <v>-0.1492</v>
          </cell>
          <cell r="J11147">
            <v>-6.1051399999999999E-2</v>
          </cell>
          <cell r="K11147">
            <v>0</v>
          </cell>
          <cell r="L11147">
            <v>6.1051399999999999E-2</v>
          </cell>
          <cell r="M11147">
            <v>0.1492</v>
          </cell>
          <cell r="N11147">
            <v>0.1492</v>
          </cell>
          <cell r="O11147">
            <v>2524</v>
          </cell>
        </row>
        <row r="11148">
          <cell r="A11148" t="str">
            <v>Residential</v>
          </cell>
          <cell r="B11148">
            <v>11</v>
          </cell>
          <cell r="C11148" t="str">
            <v>R</v>
          </cell>
          <cell r="D11148" t="str">
            <v>Switch</v>
          </cell>
          <cell r="E11148" t="str">
            <v>Enrollment Date Quintile: Earliest</v>
          </cell>
          <cell r="F11148">
            <v>82.0334</v>
          </cell>
          <cell r="G11148">
            <v>0.90186889999999997</v>
          </cell>
          <cell r="H11148">
            <v>0.80631969999999997</v>
          </cell>
          <cell r="I11148">
            <v>-0.14916550000000001</v>
          </cell>
          <cell r="J11148">
            <v>-6.1037300000000003E-2</v>
          </cell>
          <cell r="K11148">
            <v>0</v>
          </cell>
          <cell r="L11148">
            <v>6.1037300000000003E-2</v>
          </cell>
          <cell r="M11148">
            <v>0.14916550000000001</v>
          </cell>
          <cell r="N11148">
            <v>0.14916550000000001</v>
          </cell>
          <cell r="O11148">
            <v>2524</v>
          </cell>
        </row>
        <row r="11149">
          <cell r="A11149" t="str">
            <v>Residential</v>
          </cell>
          <cell r="B11149">
            <v>12</v>
          </cell>
          <cell r="C11149" t="str">
            <v>R</v>
          </cell>
          <cell r="D11149" t="str">
            <v>Switch</v>
          </cell>
          <cell r="E11149" t="str">
            <v>Enrollment Date Quintile: Earliest</v>
          </cell>
          <cell r="F11149">
            <v>86.320099999999996</v>
          </cell>
          <cell r="G11149">
            <v>1.0610010000000001</v>
          </cell>
          <cell r="H11149">
            <v>1.1400410000000001</v>
          </cell>
          <cell r="I11149">
            <v>-0.15068599999999999</v>
          </cell>
          <cell r="J11149">
            <v>-6.1659499999999999E-2</v>
          </cell>
          <cell r="K11149">
            <v>0</v>
          </cell>
          <cell r="L11149">
            <v>6.1659499999999999E-2</v>
          </cell>
          <cell r="M11149">
            <v>0.15068599999999999</v>
          </cell>
          <cell r="N11149">
            <v>0.15068599999999999</v>
          </cell>
          <cell r="O11149">
            <v>2524</v>
          </cell>
        </row>
        <row r="11150">
          <cell r="A11150" t="str">
            <v>Residential</v>
          </cell>
          <cell r="B11150">
            <v>13</v>
          </cell>
          <cell r="C11150" t="str">
            <v>R</v>
          </cell>
          <cell r="D11150" t="str">
            <v>Switch</v>
          </cell>
          <cell r="E11150" t="str">
            <v>Enrollment Date Quintile: Earliest</v>
          </cell>
          <cell r="F11150">
            <v>89.713399999999993</v>
          </cell>
          <cell r="G11150">
            <v>1.36337</v>
          </cell>
          <cell r="H11150">
            <v>1.382088</v>
          </cell>
          <cell r="I11150">
            <v>-0.15125359999999999</v>
          </cell>
          <cell r="J11150">
            <v>-6.1891799999999997E-2</v>
          </cell>
          <cell r="K11150">
            <v>0</v>
          </cell>
          <cell r="L11150">
            <v>6.1891799999999997E-2</v>
          </cell>
          <cell r="M11150">
            <v>0.15125359999999999</v>
          </cell>
          <cell r="N11150">
            <v>0.15125359999999999</v>
          </cell>
          <cell r="O11150">
            <v>2524</v>
          </cell>
        </row>
        <row r="11151">
          <cell r="A11151" t="str">
            <v>Residential</v>
          </cell>
          <cell r="B11151">
            <v>14</v>
          </cell>
          <cell r="C11151" t="str">
            <v>R</v>
          </cell>
          <cell r="D11151" t="str">
            <v>Switch</v>
          </cell>
          <cell r="E11151" t="str">
            <v>Enrollment Date Quintile: Earliest</v>
          </cell>
          <cell r="F11151">
            <v>92.606700000000004</v>
          </cell>
          <cell r="G11151">
            <v>1.6066659999999999</v>
          </cell>
          <cell r="H11151">
            <v>1.57491</v>
          </cell>
          <cell r="I11151">
            <v>-0.1548718</v>
          </cell>
          <cell r="J11151">
            <v>-6.3372300000000006E-2</v>
          </cell>
          <cell r="K11151">
            <v>0</v>
          </cell>
          <cell r="L11151">
            <v>6.3372300000000006E-2</v>
          </cell>
          <cell r="M11151">
            <v>0.1548718</v>
          </cell>
          <cell r="N11151">
            <v>0.1548718</v>
          </cell>
          <cell r="O11151">
            <v>2524</v>
          </cell>
        </row>
        <row r="11152">
          <cell r="A11152" t="str">
            <v>Residential</v>
          </cell>
          <cell r="B11152">
            <v>15</v>
          </cell>
          <cell r="C11152" t="str">
            <v>R</v>
          </cell>
          <cell r="D11152" t="str">
            <v>Switch</v>
          </cell>
          <cell r="E11152" t="str">
            <v>Enrollment Date Quintile: Earliest</v>
          </cell>
          <cell r="F11152">
            <v>95</v>
          </cell>
          <cell r="G11152">
            <v>1.9354720000000001</v>
          </cell>
          <cell r="H11152">
            <v>1.9650190000000001</v>
          </cell>
          <cell r="I11152">
            <v>-0.1619381</v>
          </cell>
          <cell r="J11152">
            <v>-6.6263799999999998E-2</v>
          </cell>
          <cell r="K11152">
            <v>0</v>
          </cell>
          <cell r="L11152">
            <v>6.6263799999999998E-2</v>
          </cell>
          <cell r="M11152">
            <v>0.1619381</v>
          </cell>
          <cell r="N11152">
            <v>0.1619381</v>
          </cell>
          <cell r="O11152">
            <v>2524</v>
          </cell>
        </row>
        <row r="11153">
          <cell r="A11153" t="str">
            <v>Residential</v>
          </cell>
          <cell r="B11153">
            <v>16</v>
          </cell>
          <cell r="C11153" t="str">
            <v>R</v>
          </cell>
          <cell r="D11153" t="str">
            <v>Switch</v>
          </cell>
          <cell r="E11153" t="str">
            <v>Enrollment Date Quintile: Earliest</v>
          </cell>
          <cell r="F11153">
            <v>97.179900000000004</v>
          </cell>
          <cell r="G11153">
            <v>2.3532489999999999</v>
          </cell>
          <cell r="H11153">
            <v>2.4547729999999999</v>
          </cell>
          <cell r="I11153">
            <v>-0.15343689999999999</v>
          </cell>
          <cell r="J11153">
            <v>-6.2785099999999996E-2</v>
          </cell>
          <cell r="K11153">
            <v>0</v>
          </cell>
          <cell r="L11153">
            <v>6.2785099999999996E-2</v>
          </cell>
          <cell r="M11153">
            <v>0.15343689999999999</v>
          </cell>
          <cell r="N11153">
            <v>0.15343689999999999</v>
          </cell>
          <cell r="O11153">
            <v>2524</v>
          </cell>
        </row>
        <row r="11154">
          <cell r="A11154" t="str">
            <v>Residential</v>
          </cell>
          <cell r="B11154">
            <v>17</v>
          </cell>
          <cell r="C11154" t="str">
            <v>R</v>
          </cell>
          <cell r="D11154" t="str">
            <v>Switch</v>
          </cell>
          <cell r="E11154" t="str">
            <v>Enrollment Date Quintile: Earliest</v>
          </cell>
          <cell r="F11154">
            <v>98.359899999999996</v>
          </cell>
          <cell r="G11154">
            <v>2.7359779999999998</v>
          </cell>
          <cell r="H11154">
            <v>2.4918909999999999</v>
          </cell>
          <cell r="I11154">
            <v>-0.15928220000000001</v>
          </cell>
          <cell r="J11154">
            <v>-6.5176999999999999E-2</v>
          </cell>
          <cell r="K11154">
            <v>0</v>
          </cell>
          <cell r="L11154">
            <v>6.5176999999999999E-2</v>
          </cell>
          <cell r="M11154">
            <v>0.15928220000000001</v>
          </cell>
          <cell r="N11154">
            <v>0.15928220000000001</v>
          </cell>
          <cell r="O11154">
            <v>2524</v>
          </cell>
        </row>
        <row r="11155">
          <cell r="A11155" t="str">
            <v>Residential</v>
          </cell>
          <cell r="B11155">
            <v>18</v>
          </cell>
          <cell r="C11155" t="str">
            <v>R</v>
          </cell>
          <cell r="D11155" t="str">
            <v>Switch</v>
          </cell>
          <cell r="E11155" t="str">
            <v>Enrollment Date Quintile: Earliest</v>
          </cell>
          <cell r="F11155">
            <v>98.4666</v>
          </cell>
          <cell r="G11155">
            <v>2.9772189999999998</v>
          </cell>
          <cell r="H11155">
            <v>2.9128470000000002</v>
          </cell>
          <cell r="I11155">
            <v>-0.1734088</v>
          </cell>
          <cell r="J11155">
            <v>-7.0957500000000007E-2</v>
          </cell>
          <cell r="K11155">
            <v>0</v>
          </cell>
          <cell r="L11155">
            <v>7.0957500000000007E-2</v>
          </cell>
          <cell r="M11155">
            <v>0.1734088</v>
          </cell>
          <cell r="N11155">
            <v>0.1734088</v>
          </cell>
          <cell r="O11155">
            <v>2524</v>
          </cell>
        </row>
        <row r="11156">
          <cell r="A11156" t="str">
            <v>Residential</v>
          </cell>
          <cell r="B11156">
            <v>19</v>
          </cell>
          <cell r="C11156" t="str">
            <v>R</v>
          </cell>
          <cell r="D11156" t="str">
            <v>Switch</v>
          </cell>
          <cell r="E11156" t="str">
            <v>Enrollment Date Quintile: Earliest</v>
          </cell>
          <cell r="F11156">
            <v>96.0732</v>
          </cell>
          <cell r="G11156">
            <v>2.9135200000000001</v>
          </cell>
          <cell r="H11156">
            <v>3.0254029999999998</v>
          </cell>
          <cell r="I11156">
            <v>-0.16287760000000001</v>
          </cell>
          <cell r="J11156">
            <v>-6.6648200000000005E-2</v>
          </cell>
          <cell r="K11156">
            <v>0</v>
          </cell>
          <cell r="L11156">
            <v>6.6648200000000005E-2</v>
          </cell>
          <cell r="M11156">
            <v>0.16287760000000001</v>
          </cell>
          <cell r="N11156">
            <v>0.16287760000000001</v>
          </cell>
          <cell r="O11156">
            <v>2524</v>
          </cell>
        </row>
        <row r="11157">
          <cell r="A11157" t="str">
            <v>Residential</v>
          </cell>
          <cell r="B11157">
            <v>20</v>
          </cell>
          <cell r="C11157" t="str">
            <v>R</v>
          </cell>
          <cell r="D11157" t="str">
            <v>Switch</v>
          </cell>
          <cell r="E11157" t="str">
            <v>Enrollment Date Quintile: Earliest</v>
          </cell>
          <cell r="F11157">
            <v>93.859899999999996</v>
          </cell>
          <cell r="G11157">
            <v>2.7125249999999999</v>
          </cell>
          <cell r="H11157">
            <v>3.318276</v>
          </cell>
          <cell r="I11157">
            <v>-0.17116629999999999</v>
          </cell>
          <cell r="J11157">
            <v>-7.0039799999999999E-2</v>
          </cell>
          <cell r="K11157">
            <v>0</v>
          </cell>
          <cell r="L11157">
            <v>7.0039799999999999E-2</v>
          </cell>
          <cell r="M11157">
            <v>0.17116629999999999</v>
          </cell>
          <cell r="N11157">
            <v>0.17116629999999999</v>
          </cell>
          <cell r="O11157">
            <v>2524</v>
          </cell>
        </row>
        <row r="11158">
          <cell r="A11158" t="str">
            <v>Residential</v>
          </cell>
          <cell r="B11158">
            <v>21</v>
          </cell>
          <cell r="C11158" t="str">
            <v>R</v>
          </cell>
          <cell r="D11158" t="str">
            <v>Switch</v>
          </cell>
          <cell r="E11158" t="str">
            <v>Enrollment Date Quintile: Earliest</v>
          </cell>
          <cell r="F11158">
            <v>90.0732</v>
          </cell>
          <cell r="G11158">
            <v>2.6461700000000001</v>
          </cell>
          <cell r="H11158">
            <v>3.0182660000000001</v>
          </cell>
          <cell r="I11158">
            <v>-0.1563977</v>
          </cell>
          <cell r="J11158">
            <v>-6.3996700000000004E-2</v>
          </cell>
          <cell r="K11158">
            <v>0</v>
          </cell>
          <cell r="L11158">
            <v>6.3996700000000004E-2</v>
          </cell>
          <cell r="M11158">
            <v>0.1563977</v>
          </cell>
          <cell r="N11158">
            <v>0.1563977</v>
          </cell>
          <cell r="O11158">
            <v>2524</v>
          </cell>
        </row>
        <row r="11159">
          <cell r="A11159" t="str">
            <v>Residential</v>
          </cell>
          <cell r="B11159">
            <v>22</v>
          </cell>
          <cell r="C11159" t="str">
            <v>R</v>
          </cell>
          <cell r="D11159" t="str">
            <v>Switch</v>
          </cell>
          <cell r="E11159" t="str">
            <v>Enrollment Date Quintile: Earliest</v>
          </cell>
          <cell r="F11159">
            <v>87.0732</v>
          </cell>
          <cell r="G11159">
            <v>2.2838959999999999</v>
          </cell>
          <cell r="H11159">
            <v>2.7467709999999999</v>
          </cell>
          <cell r="I11159">
            <v>-0.16341620000000001</v>
          </cell>
          <cell r="J11159">
            <v>-6.68686E-2</v>
          </cell>
          <cell r="K11159">
            <v>0</v>
          </cell>
          <cell r="L11159">
            <v>6.68686E-2</v>
          </cell>
          <cell r="M11159">
            <v>0.16341620000000001</v>
          </cell>
          <cell r="N11159">
            <v>0.16341620000000001</v>
          </cell>
          <cell r="O11159">
            <v>2524</v>
          </cell>
        </row>
        <row r="11160">
          <cell r="A11160" t="str">
            <v>Residential</v>
          </cell>
          <cell r="B11160">
            <v>23</v>
          </cell>
          <cell r="C11160" t="str">
            <v>R</v>
          </cell>
          <cell r="D11160" t="str">
            <v>Switch</v>
          </cell>
          <cell r="E11160" t="str">
            <v>Enrollment Date Quintile: Earliest</v>
          </cell>
          <cell r="F11160">
            <v>84.0732</v>
          </cell>
          <cell r="G11160">
            <v>1.8431059999999999</v>
          </cell>
          <cell r="H11160">
            <v>2.1682329999999999</v>
          </cell>
          <cell r="I11160">
            <v>-0.1612663</v>
          </cell>
          <cell r="J11160">
            <v>-6.5988900000000003E-2</v>
          </cell>
          <cell r="K11160">
            <v>0</v>
          </cell>
          <cell r="L11160">
            <v>6.5988900000000003E-2</v>
          </cell>
          <cell r="M11160">
            <v>0.1612663</v>
          </cell>
          <cell r="N11160">
            <v>0.1612663</v>
          </cell>
          <cell r="O11160">
            <v>2524</v>
          </cell>
        </row>
        <row r="11161">
          <cell r="A11161" t="str">
            <v>Residential</v>
          </cell>
          <cell r="B11161">
            <v>24</v>
          </cell>
          <cell r="C11161" t="str">
            <v>R</v>
          </cell>
          <cell r="D11161" t="str">
            <v>Switch</v>
          </cell>
          <cell r="E11161" t="str">
            <v>Enrollment Date Quintile: Earliest</v>
          </cell>
          <cell r="F11161">
            <v>81.5732</v>
          </cell>
          <cell r="G11161">
            <v>1.377097</v>
          </cell>
          <cell r="H11161">
            <v>1.6354770000000001</v>
          </cell>
          <cell r="I11161">
            <v>-0.1542577</v>
          </cell>
          <cell r="J11161">
            <v>-6.3120999999999997E-2</v>
          </cell>
          <cell r="K11161">
            <v>0</v>
          </cell>
          <cell r="L11161">
            <v>6.3120999999999997E-2</v>
          </cell>
          <cell r="M11161">
            <v>0.1542577</v>
          </cell>
          <cell r="N11161">
            <v>0.1542577</v>
          </cell>
          <cell r="O11161">
            <v>2524</v>
          </cell>
        </row>
        <row r="11162">
          <cell r="A11162" t="str">
            <v>Residential</v>
          </cell>
          <cell r="B11162">
            <v>1</v>
          </cell>
          <cell r="C11162" t="str">
            <v>R</v>
          </cell>
          <cell r="D11162" t="str">
            <v>Switch</v>
          </cell>
          <cell r="E11162" t="str">
            <v>Enrollment Date Quintile: Latest</v>
          </cell>
          <cell r="F11162">
            <v>76.872900000000001</v>
          </cell>
          <cell r="G11162">
            <v>0.78592600000000001</v>
          </cell>
          <cell r="H11162">
            <v>0.68670819999999999</v>
          </cell>
          <cell r="I11162">
            <v>-0.14862120000000001</v>
          </cell>
          <cell r="J11162">
            <v>-6.0814600000000003E-2</v>
          </cell>
          <cell r="K11162">
            <v>0</v>
          </cell>
          <cell r="L11162">
            <v>6.0814600000000003E-2</v>
          </cell>
          <cell r="M11162">
            <v>0.14862120000000001</v>
          </cell>
          <cell r="N11162">
            <v>0.14862120000000001</v>
          </cell>
          <cell r="O11162">
            <v>2298</v>
          </cell>
        </row>
        <row r="11163">
          <cell r="A11163" t="str">
            <v>Residential</v>
          </cell>
          <cell r="B11163">
            <v>2</v>
          </cell>
          <cell r="C11163" t="str">
            <v>R</v>
          </cell>
          <cell r="D11163" t="str">
            <v>Switch</v>
          </cell>
          <cell r="E11163" t="str">
            <v>Enrollment Date Quintile: Latest</v>
          </cell>
          <cell r="F11163">
            <v>76.347499999999997</v>
          </cell>
          <cell r="G11163">
            <v>0.69309460000000001</v>
          </cell>
          <cell r="H11163">
            <v>0.60982340000000002</v>
          </cell>
          <cell r="I11163">
            <v>-0.14801320000000001</v>
          </cell>
          <cell r="J11163">
            <v>-6.0565800000000003E-2</v>
          </cell>
          <cell r="K11163">
            <v>0</v>
          </cell>
          <cell r="L11163">
            <v>6.0565800000000003E-2</v>
          </cell>
          <cell r="M11163">
            <v>0.14801320000000001</v>
          </cell>
          <cell r="N11163">
            <v>0.14801320000000001</v>
          </cell>
          <cell r="O11163">
            <v>2298</v>
          </cell>
        </row>
        <row r="11164">
          <cell r="A11164" t="str">
            <v>Residential</v>
          </cell>
          <cell r="B11164">
            <v>3</v>
          </cell>
          <cell r="C11164" t="str">
            <v>R</v>
          </cell>
          <cell r="D11164" t="str">
            <v>Switch</v>
          </cell>
          <cell r="E11164" t="str">
            <v>Enrollment Date Quintile: Latest</v>
          </cell>
          <cell r="F11164">
            <v>73.436499999999995</v>
          </cell>
          <cell r="G11164">
            <v>0.62065250000000005</v>
          </cell>
          <cell r="H11164">
            <v>0.58643509999999999</v>
          </cell>
          <cell r="I11164">
            <v>-0.14721310000000001</v>
          </cell>
          <cell r="J11164">
            <v>-6.0238399999999998E-2</v>
          </cell>
          <cell r="K11164">
            <v>0</v>
          </cell>
          <cell r="L11164">
            <v>6.0238399999999998E-2</v>
          </cell>
          <cell r="M11164">
            <v>0.14721310000000001</v>
          </cell>
          <cell r="N11164">
            <v>0.14721310000000001</v>
          </cell>
          <cell r="O11164">
            <v>2298</v>
          </cell>
        </row>
        <row r="11165">
          <cell r="A11165" t="str">
            <v>Residential</v>
          </cell>
          <cell r="B11165">
            <v>4</v>
          </cell>
          <cell r="C11165" t="str">
            <v>R</v>
          </cell>
          <cell r="D11165" t="str">
            <v>Switch</v>
          </cell>
          <cell r="E11165" t="str">
            <v>Enrollment Date Quintile: Latest</v>
          </cell>
          <cell r="F11165">
            <v>71.9619</v>
          </cell>
          <cell r="G11165">
            <v>0.59669360000000005</v>
          </cell>
          <cell r="H11165">
            <v>0.53750739999999997</v>
          </cell>
          <cell r="I11165">
            <v>-0.1483237</v>
          </cell>
          <cell r="J11165">
            <v>-6.0692900000000001E-2</v>
          </cell>
          <cell r="K11165">
            <v>0</v>
          </cell>
          <cell r="L11165">
            <v>6.0692900000000001E-2</v>
          </cell>
          <cell r="M11165">
            <v>0.1483237</v>
          </cell>
          <cell r="N11165">
            <v>0.1483237</v>
          </cell>
          <cell r="O11165">
            <v>2298</v>
          </cell>
        </row>
        <row r="11166">
          <cell r="A11166" t="str">
            <v>Residential</v>
          </cell>
          <cell r="B11166">
            <v>5</v>
          </cell>
          <cell r="C11166" t="str">
            <v>R</v>
          </cell>
          <cell r="D11166" t="str">
            <v>Switch</v>
          </cell>
          <cell r="E11166" t="str">
            <v>Enrollment Date Quintile: Latest</v>
          </cell>
          <cell r="F11166">
            <v>70.449200000000005</v>
          </cell>
          <cell r="G11166">
            <v>0.55732720000000002</v>
          </cell>
          <cell r="H11166">
            <v>0.50369629999999999</v>
          </cell>
          <cell r="I11166">
            <v>-0.14800720000000001</v>
          </cell>
          <cell r="J11166">
            <v>-6.05633E-2</v>
          </cell>
          <cell r="K11166">
            <v>0</v>
          </cell>
          <cell r="L11166">
            <v>6.05633E-2</v>
          </cell>
          <cell r="M11166">
            <v>0.14800720000000001</v>
          </cell>
          <cell r="N11166">
            <v>0.14800720000000001</v>
          </cell>
          <cell r="O11166">
            <v>2298</v>
          </cell>
        </row>
        <row r="11167">
          <cell r="A11167" t="str">
            <v>Residential</v>
          </cell>
          <cell r="B11167">
            <v>6</v>
          </cell>
          <cell r="C11167" t="str">
            <v>R</v>
          </cell>
          <cell r="D11167" t="str">
            <v>Switch</v>
          </cell>
          <cell r="E11167" t="str">
            <v>Enrollment Date Quintile: Latest</v>
          </cell>
          <cell r="F11167">
            <v>69.449200000000005</v>
          </cell>
          <cell r="G11167">
            <v>0.62586249999999999</v>
          </cell>
          <cell r="H11167">
            <v>0.60653409999999996</v>
          </cell>
          <cell r="I11167">
            <v>-0.14794760000000001</v>
          </cell>
          <cell r="J11167">
            <v>-6.0539000000000003E-2</v>
          </cell>
          <cell r="K11167">
            <v>0</v>
          </cell>
          <cell r="L11167">
            <v>6.0539000000000003E-2</v>
          </cell>
          <cell r="M11167">
            <v>0.14794760000000001</v>
          </cell>
          <cell r="N11167">
            <v>0.14794760000000001</v>
          </cell>
          <cell r="O11167">
            <v>2298</v>
          </cell>
        </row>
        <row r="11168">
          <cell r="A11168" t="str">
            <v>Residential</v>
          </cell>
          <cell r="B11168">
            <v>7</v>
          </cell>
          <cell r="C11168" t="str">
            <v>R</v>
          </cell>
          <cell r="D11168" t="str">
            <v>Switch</v>
          </cell>
          <cell r="E11168" t="str">
            <v>Enrollment Date Quintile: Latest</v>
          </cell>
          <cell r="F11168">
            <v>68.423699999999997</v>
          </cell>
          <cell r="G11168">
            <v>0.84555369999999996</v>
          </cell>
          <cell r="H11168">
            <v>0.76921490000000003</v>
          </cell>
          <cell r="I11168">
            <v>-0.1483198</v>
          </cell>
          <cell r="J11168">
            <v>-6.0691299999999997E-2</v>
          </cell>
          <cell r="K11168">
            <v>0</v>
          </cell>
          <cell r="L11168">
            <v>6.0691299999999997E-2</v>
          </cell>
          <cell r="M11168">
            <v>0.1483198</v>
          </cell>
          <cell r="N11168">
            <v>0.1483198</v>
          </cell>
          <cell r="O11168">
            <v>2298</v>
          </cell>
        </row>
        <row r="11169">
          <cell r="A11169" t="str">
            <v>Residential</v>
          </cell>
          <cell r="B11169">
            <v>8</v>
          </cell>
          <cell r="C11169" t="str">
            <v>R</v>
          </cell>
          <cell r="D11169" t="str">
            <v>Switch</v>
          </cell>
          <cell r="E11169" t="str">
            <v>Enrollment Date Quintile: Latest</v>
          </cell>
          <cell r="F11169">
            <v>68.911000000000001</v>
          </cell>
          <cell r="G11169">
            <v>0.92364310000000005</v>
          </cell>
          <cell r="H11169">
            <v>0.76975289999999996</v>
          </cell>
          <cell r="I11169">
            <v>-0.14923729999999999</v>
          </cell>
          <cell r="J11169">
            <v>-6.1066700000000002E-2</v>
          </cell>
          <cell r="K11169">
            <v>0</v>
          </cell>
          <cell r="L11169">
            <v>6.1066700000000002E-2</v>
          </cell>
          <cell r="M11169">
            <v>0.14923729999999999</v>
          </cell>
          <cell r="N11169">
            <v>0.14923729999999999</v>
          </cell>
          <cell r="O11169">
            <v>2298</v>
          </cell>
        </row>
        <row r="11170">
          <cell r="A11170" t="str">
            <v>Residential</v>
          </cell>
          <cell r="B11170">
            <v>9</v>
          </cell>
          <cell r="C11170" t="str">
            <v>R</v>
          </cell>
          <cell r="D11170" t="str">
            <v>Switch</v>
          </cell>
          <cell r="E11170" t="str">
            <v>Enrollment Date Quintile: Latest</v>
          </cell>
          <cell r="F11170">
            <v>71.449200000000005</v>
          </cell>
          <cell r="G11170">
            <v>0.9961063</v>
          </cell>
          <cell r="H11170">
            <v>0.87894309999999998</v>
          </cell>
          <cell r="I11170">
            <v>-0.1500928</v>
          </cell>
          <cell r="J11170">
            <v>-6.1416800000000001E-2</v>
          </cell>
          <cell r="K11170">
            <v>0</v>
          </cell>
          <cell r="L11170">
            <v>6.1416800000000001E-2</v>
          </cell>
          <cell r="M11170">
            <v>0.1500928</v>
          </cell>
          <cell r="N11170">
            <v>0.1500928</v>
          </cell>
          <cell r="O11170">
            <v>2298</v>
          </cell>
        </row>
        <row r="11171">
          <cell r="A11171" t="str">
            <v>Residential</v>
          </cell>
          <cell r="B11171">
            <v>10</v>
          </cell>
          <cell r="C11171" t="str">
            <v>R</v>
          </cell>
          <cell r="D11171" t="str">
            <v>Switch</v>
          </cell>
          <cell r="E11171" t="str">
            <v>Enrollment Date Quintile: Latest</v>
          </cell>
          <cell r="F11171">
            <v>75.974599999999995</v>
          </cell>
          <cell r="G11171">
            <v>1.0607089999999999</v>
          </cell>
          <cell r="H11171">
            <v>1.0260659999999999</v>
          </cell>
          <cell r="I11171">
            <v>-0.1515437</v>
          </cell>
          <cell r="J11171">
            <v>-6.20104E-2</v>
          </cell>
          <cell r="K11171">
            <v>0</v>
          </cell>
          <cell r="L11171">
            <v>6.20104E-2</v>
          </cell>
          <cell r="M11171">
            <v>0.1515437</v>
          </cell>
          <cell r="N11171">
            <v>0.1515437</v>
          </cell>
          <cell r="O11171">
            <v>2298</v>
          </cell>
        </row>
        <row r="11172">
          <cell r="A11172" t="str">
            <v>Residential</v>
          </cell>
          <cell r="B11172">
            <v>11</v>
          </cell>
          <cell r="C11172" t="str">
            <v>R</v>
          </cell>
          <cell r="D11172" t="str">
            <v>Switch</v>
          </cell>
          <cell r="E11172" t="str">
            <v>Enrollment Date Quintile: Latest</v>
          </cell>
          <cell r="F11172">
            <v>81.398300000000006</v>
          </cell>
          <cell r="G11172">
            <v>1.051053</v>
          </cell>
          <cell r="H11172">
            <v>0.9768367</v>
          </cell>
          <cell r="I11172">
            <v>-0.15209929999999999</v>
          </cell>
          <cell r="J11172">
            <v>-6.2237800000000003E-2</v>
          </cell>
          <cell r="K11172">
            <v>0</v>
          </cell>
          <cell r="L11172">
            <v>6.2237800000000003E-2</v>
          </cell>
          <cell r="M11172">
            <v>0.15209929999999999</v>
          </cell>
          <cell r="N11172">
            <v>0.15209929999999999</v>
          </cell>
          <cell r="O11172">
            <v>2298</v>
          </cell>
        </row>
        <row r="11173">
          <cell r="A11173" t="str">
            <v>Residential</v>
          </cell>
          <cell r="B11173">
            <v>12</v>
          </cell>
          <cell r="C11173" t="str">
            <v>R</v>
          </cell>
          <cell r="D11173" t="str">
            <v>Switch</v>
          </cell>
          <cell r="E11173" t="str">
            <v>Enrollment Date Quintile: Latest</v>
          </cell>
          <cell r="F11173">
            <v>85.885599999999997</v>
          </cell>
          <cell r="G11173">
            <v>1.1301650000000001</v>
          </cell>
          <cell r="H11173">
            <v>1.0580480000000001</v>
          </cell>
          <cell r="I11173">
            <v>-0.1555298</v>
          </cell>
          <cell r="J11173">
            <v>-6.3641500000000004E-2</v>
          </cell>
          <cell r="K11173">
            <v>0</v>
          </cell>
          <cell r="L11173">
            <v>6.3641500000000004E-2</v>
          </cell>
          <cell r="M11173">
            <v>0.1555298</v>
          </cell>
          <cell r="N11173">
            <v>0.1555298</v>
          </cell>
          <cell r="O11173">
            <v>2298</v>
          </cell>
        </row>
        <row r="11174">
          <cell r="A11174" t="str">
            <v>Residential</v>
          </cell>
          <cell r="B11174">
            <v>13</v>
          </cell>
          <cell r="C11174" t="str">
            <v>R</v>
          </cell>
          <cell r="D11174" t="str">
            <v>Switch</v>
          </cell>
          <cell r="E11174" t="str">
            <v>Enrollment Date Quintile: Latest</v>
          </cell>
          <cell r="F11174">
            <v>89.385599999999997</v>
          </cell>
          <cell r="G11174">
            <v>1.389251</v>
          </cell>
          <cell r="H11174">
            <v>1.4103289999999999</v>
          </cell>
          <cell r="I11174">
            <v>-0.16530420000000001</v>
          </cell>
          <cell r="J11174">
            <v>-6.7641099999999996E-2</v>
          </cell>
          <cell r="K11174">
            <v>0</v>
          </cell>
          <cell r="L11174">
            <v>6.7641099999999996E-2</v>
          </cell>
          <cell r="M11174">
            <v>0.16530420000000001</v>
          </cell>
          <cell r="N11174">
            <v>0.16530420000000001</v>
          </cell>
          <cell r="O11174">
            <v>2298</v>
          </cell>
        </row>
        <row r="11175">
          <cell r="A11175" t="str">
            <v>Residential</v>
          </cell>
          <cell r="B11175">
            <v>14</v>
          </cell>
          <cell r="C11175" t="str">
            <v>R</v>
          </cell>
          <cell r="D11175" t="str">
            <v>Switch</v>
          </cell>
          <cell r="E11175" t="str">
            <v>Enrollment Date Quintile: Latest</v>
          </cell>
          <cell r="F11175">
            <v>92.436499999999995</v>
          </cell>
          <cell r="G11175">
            <v>1.636733</v>
          </cell>
          <cell r="H11175">
            <v>1.865799</v>
          </cell>
          <cell r="I11175">
            <v>-0.2037851</v>
          </cell>
          <cell r="J11175">
            <v>-8.3387199999999995E-2</v>
          </cell>
          <cell r="K11175">
            <v>0</v>
          </cell>
          <cell r="L11175">
            <v>8.3387199999999995E-2</v>
          </cell>
          <cell r="M11175">
            <v>0.2037851</v>
          </cell>
          <cell r="N11175">
            <v>0.2037851</v>
          </cell>
          <cell r="O11175">
            <v>2298</v>
          </cell>
        </row>
        <row r="11176">
          <cell r="A11176" t="str">
            <v>Residential</v>
          </cell>
          <cell r="B11176">
            <v>15</v>
          </cell>
          <cell r="C11176" t="str">
            <v>R</v>
          </cell>
          <cell r="D11176" t="str">
            <v>Switch</v>
          </cell>
          <cell r="E11176" t="str">
            <v>Enrollment Date Quintile: Latest</v>
          </cell>
          <cell r="F11176">
            <v>94.974599999999995</v>
          </cell>
          <cell r="G11176">
            <v>2.0949770000000001</v>
          </cell>
          <cell r="H11176">
            <v>1.9911669999999999</v>
          </cell>
          <cell r="I11176">
            <v>-0.26483400000000001</v>
          </cell>
          <cell r="J11176">
            <v>-0.1083679</v>
          </cell>
          <cell r="K11176">
            <v>0</v>
          </cell>
          <cell r="L11176">
            <v>0.1083679</v>
          </cell>
          <cell r="M11176">
            <v>0.26483400000000001</v>
          </cell>
          <cell r="N11176">
            <v>0.26483400000000001</v>
          </cell>
          <cell r="O11176">
            <v>2298</v>
          </cell>
        </row>
        <row r="11177">
          <cell r="A11177" t="str">
            <v>Residential</v>
          </cell>
          <cell r="B11177">
            <v>16</v>
          </cell>
          <cell r="C11177" t="str">
            <v>R</v>
          </cell>
          <cell r="D11177" t="str">
            <v>Switch</v>
          </cell>
          <cell r="E11177" t="str">
            <v>Enrollment Date Quintile: Latest</v>
          </cell>
          <cell r="F11177">
            <v>97.449200000000005</v>
          </cell>
          <cell r="G11177">
            <v>2.6995659999999999</v>
          </cell>
          <cell r="H11177">
            <v>2.0157099999999999</v>
          </cell>
          <cell r="I11177">
            <v>-0.31353379999999997</v>
          </cell>
          <cell r="J11177">
            <v>-0.12829550000000001</v>
          </cell>
          <cell r="K11177">
            <v>0</v>
          </cell>
          <cell r="L11177">
            <v>0.12829550000000001</v>
          </cell>
          <cell r="M11177">
            <v>0.31353379999999997</v>
          </cell>
          <cell r="N11177">
            <v>0.31353379999999997</v>
          </cell>
          <cell r="O11177">
            <v>2298</v>
          </cell>
        </row>
        <row r="11178">
          <cell r="A11178" t="str">
            <v>Residential</v>
          </cell>
          <cell r="B11178">
            <v>17</v>
          </cell>
          <cell r="C11178" t="str">
            <v>R</v>
          </cell>
          <cell r="D11178" t="str">
            <v>Switch</v>
          </cell>
          <cell r="E11178" t="str">
            <v>Enrollment Date Quintile: Latest</v>
          </cell>
          <cell r="F11178">
            <v>98.923699999999997</v>
          </cell>
          <cell r="G11178">
            <v>2.863928</v>
          </cell>
          <cell r="H11178">
            <v>2.077642</v>
          </cell>
          <cell r="I11178">
            <v>-0.28152139999999998</v>
          </cell>
          <cell r="J11178">
            <v>-0.1151963</v>
          </cell>
          <cell r="K11178">
            <v>0</v>
          </cell>
          <cell r="L11178">
            <v>0.1151963</v>
          </cell>
          <cell r="M11178">
            <v>0.28152139999999998</v>
          </cell>
          <cell r="N11178">
            <v>0.28152139999999998</v>
          </cell>
          <cell r="O11178">
            <v>2298</v>
          </cell>
        </row>
        <row r="11179">
          <cell r="A11179" t="str">
            <v>Residential</v>
          </cell>
          <cell r="B11179">
            <v>18</v>
          </cell>
          <cell r="C11179" t="str">
            <v>R</v>
          </cell>
          <cell r="D11179" t="str">
            <v>Switch</v>
          </cell>
          <cell r="E11179" t="str">
            <v>Enrollment Date Quintile: Latest</v>
          </cell>
          <cell r="F11179">
            <v>98.911000000000001</v>
          </cell>
          <cell r="G11179">
            <v>3.141702</v>
          </cell>
          <cell r="H11179">
            <v>2.2891780000000002</v>
          </cell>
          <cell r="I11179">
            <v>-0.22723760000000001</v>
          </cell>
          <cell r="J11179">
            <v>-9.2983800000000005E-2</v>
          </cell>
          <cell r="K11179">
            <v>0</v>
          </cell>
          <cell r="L11179">
            <v>9.2983800000000005E-2</v>
          </cell>
          <cell r="M11179">
            <v>0.22723760000000001</v>
          </cell>
          <cell r="N11179">
            <v>0.22723760000000001</v>
          </cell>
          <cell r="O11179">
            <v>2298</v>
          </cell>
        </row>
        <row r="11180">
          <cell r="A11180" t="str">
            <v>Residential</v>
          </cell>
          <cell r="B11180">
            <v>19</v>
          </cell>
          <cell r="C11180" t="str">
            <v>R</v>
          </cell>
          <cell r="D11180" t="str">
            <v>Switch</v>
          </cell>
          <cell r="E11180" t="str">
            <v>Enrollment Date Quintile: Latest</v>
          </cell>
          <cell r="F11180">
            <v>96.449200000000005</v>
          </cell>
          <cell r="G11180">
            <v>2.9019780000000002</v>
          </cell>
          <cell r="H11180">
            <v>2.3332120000000001</v>
          </cell>
          <cell r="I11180">
            <v>-0.26459500000000002</v>
          </cell>
          <cell r="J11180">
            <v>-0.10827009999999999</v>
          </cell>
          <cell r="K11180">
            <v>0</v>
          </cell>
          <cell r="L11180">
            <v>0.10827009999999999</v>
          </cell>
          <cell r="M11180">
            <v>0.26459500000000002</v>
          </cell>
          <cell r="N11180">
            <v>0.26459500000000002</v>
          </cell>
          <cell r="O11180">
            <v>2298</v>
          </cell>
        </row>
        <row r="11181">
          <cell r="A11181" t="str">
            <v>Residential</v>
          </cell>
          <cell r="B11181">
            <v>20</v>
          </cell>
          <cell r="C11181" t="str">
            <v>R</v>
          </cell>
          <cell r="D11181" t="str">
            <v>Switch</v>
          </cell>
          <cell r="E11181" t="str">
            <v>Enrollment Date Quintile: Latest</v>
          </cell>
          <cell r="F11181">
            <v>94.449200000000005</v>
          </cell>
          <cell r="G11181">
            <v>2.7458450000000001</v>
          </cell>
          <cell r="H11181">
            <v>3.1380759999999999</v>
          </cell>
          <cell r="I11181">
            <v>-0.2197462</v>
          </cell>
          <cell r="J11181">
            <v>-8.9918399999999996E-2</v>
          </cell>
          <cell r="K11181">
            <v>0</v>
          </cell>
          <cell r="L11181">
            <v>8.9918399999999996E-2</v>
          </cell>
          <cell r="M11181">
            <v>0.2197462</v>
          </cell>
          <cell r="N11181">
            <v>0.2197462</v>
          </cell>
          <cell r="O11181">
            <v>2298</v>
          </cell>
        </row>
        <row r="11182">
          <cell r="A11182" t="str">
            <v>Residential</v>
          </cell>
          <cell r="B11182">
            <v>21</v>
          </cell>
          <cell r="C11182" t="str">
            <v>R</v>
          </cell>
          <cell r="D11182" t="str">
            <v>Switch</v>
          </cell>
          <cell r="E11182" t="str">
            <v>Enrollment Date Quintile: Latest</v>
          </cell>
          <cell r="F11182">
            <v>90.436499999999995</v>
          </cell>
          <cell r="G11182">
            <v>2.417205</v>
          </cell>
          <cell r="H11182">
            <v>2.7509209999999999</v>
          </cell>
          <cell r="I11182">
            <v>-0.18171390000000001</v>
          </cell>
          <cell r="J11182">
            <v>-7.4355900000000003E-2</v>
          </cell>
          <cell r="K11182">
            <v>0</v>
          </cell>
          <cell r="L11182">
            <v>7.4355900000000003E-2</v>
          </cell>
          <cell r="M11182">
            <v>0.18171390000000001</v>
          </cell>
          <cell r="N11182">
            <v>0.18171390000000001</v>
          </cell>
          <cell r="O11182">
            <v>2298</v>
          </cell>
        </row>
        <row r="11183">
          <cell r="A11183" t="str">
            <v>Residential</v>
          </cell>
          <cell r="B11183">
            <v>22</v>
          </cell>
          <cell r="C11183" t="str">
            <v>R</v>
          </cell>
          <cell r="D11183" t="str">
            <v>Switch</v>
          </cell>
          <cell r="E11183" t="str">
            <v>Enrollment Date Quintile: Latest</v>
          </cell>
          <cell r="F11183">
            <v>87.436499999999995</v>
          </cell>
          <cell r="G11183">
            <v>1.9089259999999999</v>
          </cell>
          <cell r="H11183">
            <v>2.1407409999999998</v>
          </cell>
          <cell r="I11183">
            <v>-0.15519250000000001</v>
          </cell>
          <cell r="J11183">
            <v>-6.3503500000000004E-2</v>
          </cell>
          <cell r="K11183">
            <v>0</v>
          </cell>
          <cell r="L11183">
            <v>6.3503500000000004E-2</v>
          </cell>
          <cell r="M11183">
            <v>0.15519250000000001</v>
          </cell>
          <cell r="N11183">
            <v>0.15519250000000001</v>
          </cell>
          <cell r="O11183">
            <v>2298</v>
          </cell>
        </row>
        <row r="11184">
          <cell r="A11184" t="str">
            <v>Residential</v>
          </cell>
          <cell r="B11184">
            <v>23</v>
          </cell>
          <cell r="C11184" t="str">
            <v>R</v>
          </cell>
          <cell r="D11184" t="str">
            <v>Switch</v>
          </cell>
          <cell r="E11184" t="str">
            <v>Enrollment Date Quintile: Latest</v>
          </cell>
          <cell r="F11184">
            <v>84.411000000000001</v>
          </cell>
          <cell r="G11184">
            <v>1.3612850000000001</v>
          </cell>
          <cell r="H11184">
            <v>1.363213</v>
          </cell>
          <cell r="I11184">
            <v>-0.15136910000000001</v>
          </cell>
          <cell r="J11184">
            <v>-6.1939000000000001E-2</v>
          </cell>
          <cell r="K11184">
            <v>0</v>
          </cell>
          <cell r="L11184">
            <v>6.1939000000000001E-2</v>
          </cell>
          <cell r="M11184">
            <v>0.15136910000000001</v>
          </cell>
          <cell r="N11184">
            <v>0.15136910000000001</v>
          </cell>
          <cell r="O11184">
            <v>2298</v>
          </cell>
        </row>
        <row r="11185">
          <cell r="A11185" t="str">
            <v>Residential</v>
          </cell>
          <cell r="B11185">
            <v>24</v>
          </cell>
          <cell r="C11185" t="str">
            <v>R</v>
          </cell>
          <cell r="D11185" t="str">
            <v>Switch</v>
          </cell>
          <cell r="E11185" t="str">
            <v>Enrollment Date Quintile: Latest</v>
          </cell>
          <cell r="F11185">
            <v>81.923699999999997</v>
          </cell>
          <cell r="G11185">
            <v>1.0617749999999999</v>
          </cell>
          <cell r="H11185">
            <v>0.91029550000000004</v>
          </cell>
          <cell r="I11185">
            <v>-0.15197939999999999</v>
          </cell>
          <cell r="J11185">
            <v>-6.21887E-2</v>
          </cell>
          <cell r="K11185">
            <v>0</v>
          </cell>
          <cell r="L11185">
            <v>6.21887E-2</v>
          </cell>
          <cell r="M11185">
            <v>0.15197939999999999</v>
          </cell>
          <cell r="N11185">
            <v>0.15197939999999999</v>
          </cell>
          <cell r="O11185">
            <v>2298</v>
          </cell>
        </row>
        <row r="11186">
          <cell r="A11186" t="str">
            <v>Residential</v>
          </cell>
          <cell r="B11186">
            <v>1</v>
          </cell>
          <cell r="C11186" t="str">
            <v>R</v>
          </cell>
          <cell r="D11186" t="str">
            <v>Switch</v>
          </cell>
          <cell r="E11186" t="str">
            <v>Enrollment Date Quintile: Middle</v>
          </cell>
          <cell r="F11186">
            <v>76.442099999999996</v>
          </cell>
          <cell r="G11186">
            <v>0.82728480000000004</v>
          </cell>
          <cell r="H11186">
            <v>1.0452570000000001</v>
          </cell>
          <cell r="I11186">
            <v>-0.13774059999999999</v>
          </cell>
          <cell r="J11186">
            <v>-5.6362299999999997E-2</v>
          </cell>
          <cell r="K11186">
            <v>0</v>
          </cell>
          <cell r="L11186">
            <v>5.6362299999999997E-2</v>
          </cell>
          <cell r="M11186">
            <v>0.13774059999999999</v>
          </cell>
          <cell r="N11186">
            <v>0.13774059999999999</v>
          </cell>
          <cell r="O11186">
            <v>4351</v>
          </cell>
        </row>
        <row r="11187">
          <cell r="A11187" t="str">
            <v>Residential</v>
          </cell>
          <cell r="B11187">
            <v>2</v>
          </cell>
          <cell r="C11187" t="str">
            <v>R</v>
          </cell>
          <cell r="D11187" t="str">
            <v>Switch</v>
          </cell>
          <cell r="E11187" t="str">
            <v>Enrollment Date Quintile: Middle</v>
          </cell>
          <cell r="F11187">
            <v>75.916200000000003</v>
          </cell>
          <cell r="G11187">
            <v>0.78284089999999995</v>
          </cell>
          <cell r="H11187">
            <v>0.8401073</v>
          </cell>
          <cell r="I11187">
            <v>-0.13728960000000001</v>
          </cell>
          <cell r="J11187">
            <v>-5.61778E-2</v>
          </cell>
          <cell r="K11187">
            <v>0</v>
          </cell>
          <cell r="L11187">
            <v>5.61778E-2</v>
          </cell>
          <cell r="M11187">
            <v>0.13728960000000001</v>
          </cell>
          <cell r="N11187">
            <v>0.13728960000000001</v>
          </cell>
          <cell r="O11187">
            <v>4351</v>
          </cell>
        </row>
        <row r="11188">
          <cell r="A11188" t="str">
            <v>Residential</v>
          </cell>
          <cell r="B11188">
            <v>3</v>
          </cell>
          <cell r="C11188" t="str">
            <v>R</v>
          </cell>
          <cell r="D11188" t="str">
            <v>Switch</v>
          </cell>
          <cell r="E11188" t="str">
            <v>Enrollment Date Quintile: Middle</v>
          </cell>
          <cell r="F11188">
            <v>73.058899999999994</v>
          </cell>
          <cell r="G11188">
            <v>0.67689500000000002</v>
          </cell>
          <cell r="H11188">
            <v>0.70337559999999999</v>
          </cell>
          <cell r="I11188">
            <v>-0.13620380000000001</v>
          </cell>
          <cell r="J11188">
            <v>-5.5733499999999998E-2</v>
          </cell>
          <cell r="K11188">
            <v>0</v>
          </cell>
          <cell r="L11188">
            <v>5.5733499999999998E-2</v>
          </cell>
          <cell r="M11188">
            <v>0.13620380000000001</v>
          </cell>
          <cell r="N11188">
            <v>0.13620380000000001</v>
          </cell>
          <cell r="O11188">
            <v>4351</v>
          </cell>
        </row>
        <row r="11189">
          <cell r="A11189" t="str">
            <v>Residential</v>
          </cell>
          <cell r="B11189">
            <v>4</v>
          </cell>
          <cell r="C11189" t="str">
            <v>R</v>
          </cell>
          <cell r="D11189" t="str">
            <v>Switch</v>
          </cell>
          <cell r="E11189" t="str">
            <v>Enrollment Date Quintile: Middle</v>
          </cell>
          <cell r="F11189">
            <v>71.636700000000005</v>
          </cell>
          <cell r="G11189">
            <v>0.71486479999999997</v>
          </cell>
          <cell r="H11189">
            <v>0.72550800000000004</v>
          </cell>
          <cell r="I11189">
            <v>-0.13581560000000001</v>
          </cell>
          <cell r="J11189">
            <v>-5.5574600000000002E-2</v>
          </cell>
          <cell r="K11189">
            <v>0</v>
          </cell>
          <cell r="L11189">
            <v>5.5574600000000002E-2</v>
          </cell>
          <cell r="M11189">
            <v>0.13581560000000001</v>
          </cell>
          <cell r="N11189">
            <v>0.13581560000000001</v>
          </cell>
          <cell r="O11189">
            <v>4351</v>
          </cell>
        </row>
        <row r="11190">
          <cell r="A11190" t="str">
            <v>Residential</v>
          </cell>
          <cell r="B11190">
            <v>5</v>
          </cell>
          <cell r="C11190" t="str">
            <v>R</v>
          </cell>
          <cell r="D11190" t="str">
            <v>Switch</v>
          </cell>
          <cell r="E11190" t="str">
            <v>Enrollment Date Quintile: Middle</v>
          </cell>
          <cell r="F11190">
            <v>70.175600000000003</v>
          </cell>
          <cell r="G11190">
            <v>0.64256990000000003</v>
          </cell>
          <cell r="H11190">
            <v>0.71683450000000004</v>
          </cell>
          <cell r="I11190">
            <v>-0.13564399999999999</v>
          </cell>
          <cell r="J11190">
            <v>-5.5504400000000002E-2</v>
          </cell>
          <cell r="K11190">
            <v>0</v>
          </cell>
          <cell r="L11190">
            <v>5.5504400000000002E-2</v>
          </cell>
          <cell r="M11190">
            <v>0.13564399999999999</v>
          </cell>
          <cell r="N11190">
            <v>0.13564399999999999</v>
          </cell>
          <cell r="O11190">
            <v>4351</v>
          </cell>
        </row>
        <row r="11191">
          <cell r="A11191" t="str">
            <v>Residential</v>
          </cell>
          <cell r="B11191">
            <v>6</v>
          </cell>
          <cell r="C11191" t="str">
            <v>R</v>
          </cell>
          <cell r="D11191" t="str">
            <v>Switch</v>
          </cell>
          <cell r="E11191" t="str">
            <v>Enrollment Date Quintile: Middle</v>
          </cell>
          <cell r="F11191">
            <v>69.188599999999994</v>
          </cell>
          <cell r="G11191">
            <v>0.67342820000000003</v>
          </cell>
          <cell r="H11191">
            <v>0.65436689999999997</v>
          </cell>
          <cell r="I11191">
            <v>-0.1356878</v>
          </cell>
          <cell r="J11191">
            <v>-5.5522299999999997E-2</v>
          </cell>
          <cell r="K11191">
            <v>0</v>
          </cell>
          <cell r="L11191">
            <v>5.5522299999999997E-2</v>
          </cell>
          <cell r="M11191">
            <v>0.1356878</v>
          </cell>
          <cell r="N11191">
            <v>0.1356878</v>
          </cell>
          <cell r="O11191">
            <v>4351</v>
          </cell>
        </row>
        <row r="11192">
          <cell r="A11192" t="str">
            <v>Residential</v>
          </cell>
          <cell r="B11192">
            <v>7</v>
          </cell>
          <cell r="C11192" t="str">
            <v>R</v>
          </cell>
          <cell r="D11192" t="str">
            <v>Switch</v>
          </cell>
          <cell r="E11192" t="str">
            <v>Enrollment Date Quintile: Middle</v>
          </cell>
          <cell r="F11192">
            <v>68.175600000000003</v>
          </cell>
          <cell r="G11192">
            <v>0.81683479999999997</v>
          </cell>
          <cell r="H11192">
            <v>0.74290389999999995</v>
          </cell>
          <cell r="I11192">
            <v>-0.13606019999999999</v>
          </cell>
          <cell r="J11192">
            <v>-5.5674700000000001E-2</v>
          </cell>
          <cell r="K11192">
            <v>0</v>
          </cell>
          <cell r="L11192">
            <v>5.5674700000000001E-2</v>
          </cell>
          <cell r="M11192">
            <v>0.13606019999999999</v>
          </cell>
          <cell r="N11192">
            <v>0.13606019999999999</v>
          </cell>
          <cell r="O11192">
            <v>4351</v>
          </cell>
        </row>
        <row r="11193">
          <cell r="A11193" t="str">
            <v>Residential</v>
          </cell>
          <cell r="B11193">
            <v>8</v>
          </cell>
          <cell r="C11193" t="str">
            <v>R</v>
          </cell>
          <cell r="D11193" t="str">
            <v>Switch</v>
          </cell>
          <cell r="E11193" t="str">
            <v>Enrollment Date Quintile: Middle</v>
          </cell>
          <cell r="F11193">
            <v>68.714600000000004</v>
          </cell>
          <cell r="G11193">
            <v>0.85288660000000005</v>
          </cell>
          <cell r="H11193">
            <v>0.79187529999999995</v>
          </cell>
          <cell r="I11193">
            <v>-0.1368798</v>
          </cell>
          <cell r="J11193">
            <v>-5.60101E-2</v>
          </cell>
          <cell r="K11193">
            <v>0</v>
          </cell>
          <cell r="L11193">
            <v>5.60101E-2</v>
          </cell>
          <cell r="M11193">
            <v>0.1368798</v>
          </cell>
          <cell r="N11193">
            <v>0.1368798</v>
          </cell>
          <cell r="O11193">
            <v>4351</v>
          </cell>
        </row>
        <row r="11194">
          <cell r="A11194" t="str">
            <v>Residential</v>
          </cell>
          <cell r="B11194">
            <v>9</v>
          </cell>
          <cell r="C11194" t="str">
            <v>R</v>
          </cell>
          <cell r="D11194" t="str">
            <v>Switch</v>
          </cell>
          <cell r="E11194" t="str">
            <v>Enrollment Date Quintile: Middle</v>
          </cell>
          <cell r="F11194">
            <v>71.435100000000006</v>
          </cell>
          <cell r="G11194">
            <v>0.88269520000000001</v>
          </cell>
          <cell r="H11194">
            <v>0.96501919999999997</v>
          </cell>
          <cell r="I11194">
            <v>-0.13833609999999999</v>
          </cell>
          <cell r="J11194">
            <v>-5.6605999999999997E-2</v>
          </cell>
          <cell r="K11194">
            <v>0</v>
          </cell>
          <cell r="L11194">
            <v>5.6605999999999997E-2</v>
          </cell>
          <cell r="M11194">
            <v>0.13833609999999999</v>
          </cell>
          <cell r="N11194">
            <v>0.13833609999999999</v>
          </cell>
          <cell r="O11194">
            <v>4351</v>
          </cell>
        </row>
        <row r="11195">
          <cell r="A11195" t="str">
            <v>Residential</v>
          </cell>
          <cell r="B11195">
            <v>10</v>
          </cell>
          <cell r="C11195" t="str">
            <v>R</v>
          </cell>
          <cell r="D11195" t="str">
            <v>Switch</v>
          </cell>
          <cell r="E11195" t="str">
            <v>Enrollment Date Quintile: Middle</v>
          </cell>
          <cell r="F11195">
            <v>76.103800000000007</v>
          </cell>
          <cell r="G11195">
            <v>0.97720240000000003</v>
          </cell>
          <cell r="H11195">
            <v>1.0408869999999999</v>
          </cell>
          <cell r="I11195">
            <v>-0.14136470000000001</v>
          </cell>
          <cell r="J11195">
            <v>-5.7845300000000002E-2</v>
          </cell>
          <cell r="K11195">
            <v>0</v>
          </cell>
          <cell r="L11195">
            <v>5.7845300000000002E-2</v>
          </cell>
          <cell r="M11195">
            <v>0.14136470000000001</v>
          </cell>
          <cell r="N11195">
            <v>0.14136470000000001</v>
          </cell>
          <cell r="O11195">
            <v>4351</v>
          </cell>
        </row>
        <row r="11196">
          <cell r="A11196" t="str">
            <v>Residential</v>
          </cell>
          <cell r="B11196">
            <v>11</v>
          </cell>
          <cell r="C11196" t="str">
            <v>R</v>
          </cell>
          <cell r="D11196" t="str">
            <v>Switch</v>
          </cell>
          <cell r="E11196" t="str">
            <v>Enrollment Date Quintile: Middle</v>
          </cell>
          <cell r="F11196">
            <v>81.525899999999993</v>
          </cell>
          <cell r="G11196">
            <v>1.0814839999999999</v>
          </cell>
          <cell r="H11196">
            <v>0.97342649999999997</v>
          </cell>
          <cell r="I11196">
            <v>-0.1400708</v>
          </cell>
          <cell r="J11196">
            <v>-5.73158E-2</v>
          </cell>
          <cell r="K11196">
            <v>0</v>
          </cell>
          <cell r="L11196">
            <v>5.73158E-2</v>
          </cell>
          <cell r="M11196">
            <v>0.1400708</v>
          </cell>
          <cell r="N11196">
            <v>0.1400708</v>
          </cell>
          <cell r="O11196">
            <v>4351</v>
          </cell>
        </row>
        <row r="11197">
          <cell r="A11197" t="str">
            <v>Residential</v>
          </cell>
          <cell r="B11197">
            <v>12</v>
          </cell>
          <cell r="C11197" t="str">
            <v>R</v>
          </cell>
          <cell r="D11197" t="str">
            <v>Switch</v>
          </cell>
          <cell r="E11197" t="str">
            <v>Enrollment Date Quintile: Middle</v>
          </cell>
          <cell r="F11197">
            <v>85.948099999999997</v>
          </cell>
          <cell r="G11197">
            <v>1.1468240000000001</v>
          </cell>
          <cell r="H11197">
            <v>1.212604</v>
          </cell>
          <cell r="I11197">
            <v>-0.13992379999999999</v>
          </cell>
          <cell r="J11197">
            <v>-5.72557E-2</v>
          </cell>
          <cell r="K11197">
            <v>0</v>
          </cell>
          <cell r="L11197">
            <v>5.72557E-2</v>
          </cell>
          <cell r="M11197">
            <v>0.13992379999999999</v>
          </cell>
          <cell r="N11197">
            <v>0.13992379999999999</v>
          </cell>
          <cell r="O11197">
            <v>4351</v>
          </cell>
        </row>
        <row r="11198">
          <cell r="A11198" t="str">
            <v>Residential</v>
          </cell>
          <cell r="B11198">
            <v>13</v>
          </cell>
          <cell r="C11198" t="str">
            <v>R</v>
          </cell>
          <cell r="D11198" t="str">
            <v>Switch</v>
          </cell>
          <cell r="E11198" t="str">
            <v>Enrollment Date Quintile: Middle</v>
          </cell>
          <cell r="F11198">
            <v>89.409199999999998</v>
          </cell>
          <cell r="G11198">
            <v>1.2250749999999999</v>
          </cell>
          <cell r="H11198">
            <v>1.2807120000000001</v>
          </cell>
          <cell r="I11198">
            <v>-0.14157059999999999</v>
          </cell>
          <cell r="J11198">
            <v>-5.7929500000000002E-2</v>
          </cell>
          <cell r="K11198">
            <v>0</v>
          </cell>
          <cell r="L11198">
            <v>5.7929500000000002E-2</v>
          </cell>
          <cell r="M11198">
            <v>0.14157059999999999</v>
          </cell>
          <cell r="N11198">
            <v>0.14157059999999999</v>
          </cell>
          <cell r="O11198">
            <v>4351</v>
          </cell>
        </row>
        <row r="11199">
          <cell r="A11199" t="str">
            <v>Residential</v>
          </cell>
          <cell r="B11199">
            <v>14</v>
          </cell>
          <cell r="C11199" t="str">
            <v>R</v>
          </cell>
          <cell r="D11199" t="str">
            <v>Switch</v>
          </cell>
          <cell r="E11199" t="str">
            <v>Enrollment Date Quintile: Middle</v>
          </cell>
          <cell r="F11199">
            <v>92.409199999999998</v>
          </cell>
          <cell r="G11199">
            <v>1.365418</v>
          </cell>
          <cell r="H11199">
            <v>1.318584</v>
          </cell>
          <cell r="I11199">
            <v>-0.1461827</v>
          </cell>
          <cell r="J11199">
            <v>-5.9816800000000003E-2</v>
          </cell>
          <cell r="K11199">
            <v>0</v>
          </cell>
          <cell r="L11199">
            <v>5.9816800000000003E-2</v>
          </cell>
          <cell r="M11199">
            <v>0.1461827</v>
          </cell>
          <cell r="N11199">
            <v>0.1461827</v>
          </cell>
          <cell r="O11199">
            <v>4351</v>
          </cell>
        </row>
        <row r="11200">
          <cell r="A11200" t="str">
            <v>Residential</v>
          </cell>
          <cell r="B11200">
            <v>15</v>
          </cell>
          <cell r="C11200" t="str">
            <v>R</v>
          </cell>
          <cell r="D11200" t="str">
            <v>Switch</v>
          </cell>
          <cell r="E11200" t="str">
            <v>Enrollment Date Quintile: Middle</v>
          </cell>
          <cell r="F11200">
            <v>94.909199999999998</v>
          </cell>
          <cell r="G11200">
            <v>1.6996359999999999</v>
          </cell>
          <cell r="H11200">
            <v>1.7331099999999999</v>
          </cell>
          <cell r="I11200">
            <v>-0.14910080000000001</v>
          </cell>
          <cell r="J11200">
            <v>-6.10109E-2</v>
          </cell>
          <cell r="K11200">
            <v>0</v>
          </cell>
          <cell r="L11200">
            <v>6.10109E-2</v>
          </cell>
          <cell r="M11200">
            <v>0.14910080000000001</v>
          </cell>
          <cell r="N11200">
            <v>0.14910080000000001</v>
          </cell>
          <cell r="O11200">
            <v>4351</v>
          </cell>
        </row>
        <row r="11201">
          <cell r="A11201" t="str">
            <v>Residential</v>
          </cell>
          <cell r="B11201">
            <v>16</v>
          </cell>
          <cell r="C11201" t="str">
            <v>R</v>
          </cell>
          <cell r="D11201" t="str">
            <v>Switch</v>
          </cell>
          <cell r="E11201" t="str">
            <v>Enrollment Date Quintile: Middle</v>
          </cell>
          <cell r="F11201">
            <v>97.357299999999995</v>
          </cell>
          <cell r="G11201">
            <v>2.1089989999999998</v>
          </cell>
          <cell r="H11201">
            <v>2.0257550000000002</v>
          </cell>
          <cell r="I11201">
            <v>-0.14736440000000001</v>
          </cell>
          <cell r="J11201">
            <v>-6.0300300000000001E-2</v>
          </cell>
          <cell r="K11201">
            <v>0</v>
          </cell>
          <cell r="L11201">
            <v>6.0300300000000001E-2</v>
          </cell>
          <cell r="M11201">
            <v>0.14736440000000001</v>
          </cell>
          <cell r="N11201">
            <v>0.14736440000000001</v>
          </cell>
          <cell r="O11201">
            <v>4351</v>
          </cell>
        </row>
        <row r="11202">
          <cell r="A11202" t="str">
            <v>Residential</v>
          </cell>
          <cell r="B11202">
            <v>17</v>
          </cell>
          <cell r="C11202" t="str">
            <v>R</v>
          </cell>
          <cell r="D11202" t="str">
            <v>Switch</v>
          </cell>
          <cell r="E11202" t="str">
            <v>Enrollment Date Quintile: Middle</v>
          </cell>
          <cell r="F11202">
            <v>98.779399999999995</v>
          </cell>
          <cell r="G11202">
            <v>2.4659689999999999</v>
          </cell>
          <cell r="H11202">
            <v>2.1017290000000002</v>
          </cell>
          <cell r="I11202">
            <v>-0.15144730000000001</v>
          </cell>
          <cell r="J11202">
            <v>-6.1970999999999998E-2</v>
          </cell>
          <cell r="K11202">
            <v>0</v>
          </cell>
          <cell r="L11202">
            <v>6.1970999999999998E-2</v>
          </cell>
          <cell r="M11202">
            <v>0.15144730000000001</v>
          </cell>
          <cell r="N11202">
            <v>0.15144730000000001</v>
          </cell>
          <cell r="O11202">
            <v>4351</v>
          </cell>
        </row>
        <row r="11203">
          <cell r="A11203" t="str">
            <v>Residential</v>
          </cell>
          <cell r="B11203">
            <v>18</v>
          </cell>
          <cell r="C11203" t="str">
            <v>R</v>
          </cell>
          <cell r="D11203" t="str">
            <v>Switch</v>
          </cell>
          <cell r="E11203" t="str">
            <v>Enrollment Date Quintile: Middle</v>
          </cell>
          <cell r="F11203">
            <v>98.727500000000006</v>
          </cell>
          <cell r="G11203">
            <v>2.5242200000000001</v>
          </cell>
          <cell r="H11203">
            <v>2.0914220000000001</v>
          </cell>
          <cell r="I11203">
            <v>-0.15463540000000001</v>
          </cell>
          <cell r="J11203">
            <v>-6.3275600000000001E-2</v>
          </cell>
          <cell r="K11203">
            <v>0</v>
          </cell>
          <cell r="L11203">
            <v>6.3275600000000001E-2</v>
          </cell>
          <cell r="M11203">
            <v>0.15463540000000001</v>
          </cell>
          <cell r="N11203">
            <v>0.15463540000000001</v>
          </cell>
          <cell r="O11203">
            <v>4351</v>
          </cell>
        </row>
        <row r="11204">
          <cell r="A11204" t="str">
            <v>Residential</v>
          </cell>
          <cell r="B11204">
            <v>19</v>
          </cell>
          <cell r="C11204" t="str">
            <v>R</v>
          </cell>
          <cell r="D11204" t="str">
            <v>Switch</v>
          </cell>
          <cell r="E11204" t="str">
            <v>Enrollment Date Quintile: Middle</v>
          </cell>
          <cell r="F11204">
            <v>96.214600000000004</v>
          </cell>
          <cell r="G11204">
            <v>2.4379270000000002</v>
          </cell>
          <cell r="H11204">
            <v>1.9420919999999999</v>
          </cell>
          <cell r="I11204">
            <v>-0.1474201</v>
          </cell>
          <cell r="J11204">
            <v>-6.0323099999999998E-2</v>
          </cell>
          <cell r="K11204">
            <v>0</v>
          </cell>
          <cell r="L11204">
            <v>6.0323099999999998E-2</v>
          </cell>
          <cell r="M11204">
            <v>0.1474201</v>
          </cell>
          <cell r="N11204">
            <v>0.1474201</v>
          </cell>
          <cell r="O11204">
            <v>4351</v>
          </cell>
        </row>
        <row r="11205">
          <cell r="A11205" t="str">
            <v>Residential</v>
          </cell>
          <cell r="B11205">
            <v>20</v>
          </cell>
          <cell r="C11205" t="str">
            <v>R</v>
          </cell>
          <cell r="D11205" t="str">
            <v>Switch</v>
          </cell>
          <cell r="E11205" t="str">
            <v>Enrollment Date Quintile: Middle</v>
          </cell>
          <cell r="F11205">
            <v>94.007000000000005</v>
          </cell>
          <cell r="G11205">
            <v>2.2183389999999998</v>
          </cell>
          <cell r="H11205">
            <v>2.7166039999999998</v>
          </cell>
          <cell r="I11205">
            <v>-0.15069589999999999</v>
          </cell>
          <cell r="J11205">
            <v>-6.1663599999999999E-2</v>
          </cell>
          <cell r="K11205">
            <v>0</v>
          </cell>
          <cell r="L11205">
            <v>6.1663599999999999E-2</v>
          </cell>
          <cell r="M11205">
            <v>0.15069589999999999</v>
          </cell>
          <cell r="N11205">
            <v>0.15069589999999999</v>
          </cell>
          <cell r="O11205">
            <v>4351</v>
          </cell>
        </row>
        <row r="11206">
          <cell r="A11206" t="str">
            <v>Residential</v>
          </cell>
          <cell r="B11206">
            <v>21</v>
          </cell>
          <cell r="C11206" t="str">
            <v>R</v>
          </cell>
          <cell r="D11206" t="str">
            <v>Switch</v>
          </cell>
          <cell r="E11206" t="str">
            <v>Enrollment Date Quintile: Middle</v>
          </cell>
          <cell r="F11206">
            <v>89.955100000000002</v>
          </cell>
          <cell r="G11206">
            <v>2.0653779999999999</v>
          </cell>
          <cell r="H11206">
            <v>2.7462499999999999</v>
          </cell>
          <cell r="I11206">
            <v>-0.14544589999999999</v>
          </cell>
          <cell r="J11206">
            <v>-5.95153E-2</v>
          </cell>
          <cell r="K11206">
            <v>0</v>
          </cell>
          <cell r="L11206">
            <v>5.95153E-2</v>
          </cell>
          <cell r="M11206">
            <v>0.14544589999999999</v>
          </cell>
          <cell r="N11206">
            <v>0.14544589999999999</v>
          </cell>
          <cell r="O11206">
            <v>4351</v>
          </cell>
        </row>
        <row r="11207">
          <cell r="A11207" t="str">
            <v>Residential</v>
          </cell>
          <cell r="B11207">
            <v>22</v>
          </cell>
          <cell r="C11207" t="str">
            <v>R</v>
          </cell>
          <cell r="D11207" t="str">
            <v>Switch</v>
          </cell>
          <cell r="E11207" t="str">
            <v>Enrollment Date Quintile: Middle</v>
          </cell>
          <cell r="F11207">
            <v>86.942099999999996</v>
          </cell>
          <cell r="G11207">
            <v>1.864989</v>
          </cell>
          <cell r="H11207">
            <v>2.032861</v>
          </cell>
          <cell r="I11207">
            <v>-0.1450803</v>
          </cell>
          <cell r="J11207">
            <v>-5.93657E-2</v>
          </cell>
          <cell r="K11207">
            <v>0</v>
          </cell>
          <cell r="L11207">
            <v>5.93657E-2</v>
          </cell>
          <cell r="M11207">
            <v>0.1450803</v>
          </cell>
          <cell r="N11207">
            <v>0.1450803</v>
          </cell>
          <cell r="O11207">
            <v>4351</v>
          </cell>
        </row>
        <row r="11208">
          <cell r="A11208" t="str">
            <v>Residential</v>
          </cell>
          <cell r="B11208">
            <v>23</v>
          </cell>
          <cell r="C11208" t="str">
            <v>R</v>
          </cell>
          <cell r="D11208" t="str">
            <v>Switch</v>
          </cell>
          <cell r="E11208" t="str">
            <v>Enrollment Date Quintile: Middle</v>
          </cell>
          <cell r="F11208">
            <v>83.968100000000007</v>
          </cell>
          <cell r="G11208">
            <v>1.4049419999999999</v>
          </cell>
          <cell r="H11208">
            <v>1.5213129999999999</v>
          </cell>
          <cell r="I11208">
            <v>-0.14190130000000001</v>
          </cell>
          <cell r="J11208">
            <v>-5.8064900000000003E-2</v>
          </cell>
          <cell r="K11208">
            <v>0</v>
          </cell>
          <cell r="L11208">
            <v>5.8064900000000003E-2</v>
          </cell>
          <cell r="M11208">
            <v>0.14190130000000001</v>
          </cell>
          <cell r="N11208">
            <v>0.14190130000000001</v>
          </cell>
          <cell r="O11208">
            <v>4351</v>
          </cell>
        </row>
        <row r="11209">
          <cell r="A11209" t="str">
            <v>Residential</v>
          </cell>
          <cell r="B11209">
            <v>24</v>
          </cell>
          <cell r="C11209" t="str">
            <v>R</v>
          </cell>
          <cell r="D11209" t="str">
            <v>Switch</v>
          </cell>
          <cell r="E11209" t="str">
            <v>Enrollment Date Quintile: Middle</v>
          </cell>
          <cell r="F11209">
            <v>81.507000000000005</v>
          </cell>
          <cell r="G11209">
            <v>1.069755</v>
          </cell>
          <cell r="H11209">
            <v>1.2464310000000001</v>
          </cell>
          <cell r="I11209">
            <v>-0.13972219999999999</v>
          </cell>
          <cell r="J11209">
            <v>-5.71732E-2</v>
          </cell>
          <cell r="K11209">
            <v>0</v>
          </cell>
          <cell r="L11209">
            <v>5.71732E-2</v>
          </cell>
          <cell r="M11209">
            <v>0.13972219999999999</v>
          </cell>
          <cell r="N11209">
            <v>0.13972219999999999</v>
          </cell>
          <cell r="O11209">
            <v>4351</v>
          </cell>
        </row>
        <row r="11210">
          <cell r="A11210" t="str">
            <v>Residential</v>
          </cell>
          <cell r="B11210">
            <v>1</v>
          </cell>
          <cell r="C11210" t="str">
            <v>R</v>
          </cell>
          <cell r="D11210" t="str">
            <v>Switch</v>
          </cell>
          <cell r="E11210" t="str">
            <v>LCA: Greater Fresno</v>
          </cell>
          <cell r="F11210">
            <v>77</v>
          </cell>
          <cell r="G11210">
            <v>0.87902579999999997</v>
          </cell>
          <cell r="H11210">
            <v>0.88611200000000001</v>
          </cell>
          <cell r="I11210">
            <v>-5.5322900000000001E-2</v>
          </cell>
          <cell r="J11210">
            <v>-2.26377E-2</v>
          </cell>
          <cell r="K11210">
            <v>0</v>
          </cell>
          <cell r="L11210">
            <v>2.26377E-2</v>
          </cell>
          <cell r="M11210">
            <v>5.5322900000000001E-2</v>
          </cell>
          <cell r="N11210">
            <v>5.5322900000000001E-2</v>
          </cell>
          <cell r="O11210">
            <v>17320</v>
          </cell>
        </row>
        <row r="11211">
          <cell r="A11211" t="str">
            <v>Residential</v>
          </cell>
          <cell r="B11211">
            <v>2</v>
          </cell>
          <cell r="C11211" t="str">
            <v>R</v>
          </cell>
          <cell r="D11211" t="str">
            <v>Switch</v>
          </cell>
          <cell r="E11211" t="str">
            <v>LCA: Greater Fresno</v>
          </cell>
          <cell r="F11211">
            <v>76.5</v>
          </cell>
          <cell r="G11211">
            <v>0.76997539999999998</v>
          </cell>
          <cell r="H11211">
            <v>0.76049140000000004</v>
          </cell>
          <cell r="I11211">
            <v>-5.5048600000000003E-2</v>
          </cell>
          <cell r="J11211">
            <v>-2.2525400000000001E-2</v>
          </cell>
          <cell r="K11211">
            <v>0</v>
          </cell>
          <cell r="L11211">
            <v>2.2525400000000001E-2</v>
          </cell>
          <cell r="M11211">
            <v>5.5048600000000003E-2</v>
          </cell>
          <cell r="N11211">
            <v>5.5048600000000003E-2</v>
          </cell>
          <cell r="O11211">
            <v>17320</v>
          </cell>
        </row>
        <row r="11212">
          <cell r="A11212" t="str">
            <v>Residential</v>
          </cell>
          <cell r="B11212">
            <v>3</v>
          </cell>
          <cell r="C11212" t="str">
            <v>R</v>
          </cell>
          <cell r="D11212" t="str">
            <v>Switch</v>
          </cell>
          <cell r="E11212" t="str">
            <v>LCA: Greater Fresno</v>
          </cell>
          <cell r="F11212">
            <v>73.5</v>
          </cell>
          <cell r="G11212">
            <v>0.68249950000000004</v>
          </cell>
          <cell r="H11212">
            <v>0.68199189999999998</v>
          </cell>
          <cell r="I11212">
            <v>-5.4701399999999997E-2</v>
          </cell>
          <cell r="J11212">
            <v>-2.2383400000000001E-2</v>
          </cell>
          <cell r="K11212">
            <v>0</v>
          </cell>
          <cell r="L11212">
            <v>2.2383400000000001E-2</v>
          </cell>
          <cell r="M11212">
            <v>5.4701399999999997E-2</v>
          </cell>
          <cell r="N11212">
            <v>5.4701399999999997E-2</v>
          </cell>
          <cell r="O11212">
            <v>17320</v>
          </cell>
        </row>
        <row r="11213">
          <cell r="A11213" t="str">
            <v>Residential</v>
          </cell>
          <cell r="B11213">
            <v>4</v>
          </cell>
          <cell r="C11213" t="str">
            <v>R</v>
          </cell>
          <cell r="D11213" t="str">
            <v>Switch</v>
          </cell>
          <cell r="E11213" t="str">
            <v>LCA: Greater Fresno</v>
          </cell>
          <cell r="F11213">
            <v>72</v>
          </cell>
          <cell r="G11213">
            <v>0.665682</v>
          </cell>
          <cell r="H11213">
            <v>0.64011940000000001</v>
          </cell>
          <cell r="I11213">
            <v>-5.4441999999999997E-2</v>
          </cell>
          <cell r="J11213">
            <v>-2.22772E-2</v>
          </cell>
          <cell r="K11213">
            <v>0</v>
          </cell>
          <cell r="L11213">
            <v>2.22772E-2</v>
          </cell>
          <cell r="M11213">
            <v>5.4441999999999997E-2</v>
          </cell>
          <cell r="N11213">
            <v>5.4441999999999997E-2</v>
          </cell>
          <cell r="O11213">
            <v>17320</v>
          </cell>
        </row>
        <row r="11214">
          <cell r="A11214" t="str">
            <v>Residential</v>
          </cell>
          <cell r="B11214">
            <v>5</v>
          </cell>
          <cell r="C11214" t="str">
            <v>R</v>
          </cell>
          <cell r="D11214" t="str">
            <v>Switch</v>
          </cell>
          <cell r="E11214" t="str">
            <v>LCA: Greater Fresno</v>
          </cell>
          <cell r="F11214">
            <v>70.5</v>
          </cell>
          <cell r="G11214">
            <v>0.64304589999999995</v>
          </cell>
          <cell r="H11214">
            <v>0.64506070000000004</v>
          </cell>
          <cell r="I11214">
            <v>-5.4493300000000001E-2</v>
          </cell>
          <cell r="J11214">
            <v>-2.2298200000000001E-2</v>
          </cell>
          <cell r="K11214">
            <v>0</v>
          </cell>
          <cell r="L11214">
            <v>2.2298200000000001E-2</v>
          </cell>
          <cell r="M11214">
            <v>5.4493300000000001E-2</v>
          </cell>
          <cell r="N11214">
            <v>5.4493300000000001E-2</v>
          </cell>
          <cell r="O11214">
            <v>17320</v>
          </cell>
        </row>
        <row r="11215">
          <cell r="A11215" t="str">
            <v>Residential</v>
          </cell>
          <cell r="B11215">
            <v>6</v>
          </cell>
          <cell r="C11215" t="str">
            <v>R</v>
          </cell>
          <cell r="D11215" t="str">
            <v>Switch</v>
          </cell>
          <cell r="E11215" t="str">
            <v>LCA: Greater Fresno</v>
          </cell>
          <cell r="F11215">
            <v>69.5</v>
          </cell>
          <cell r="G11215">
            <v>0.69558059999999999</v>
          </cell>
          <cell r="H11215">
            <v>0.68935749999999996</v>
          </cell>
          <cell r="I11215">
            <v>-5.4496799999999998E-2</v>
          </cell>
          <cell r="J11215">
            <v>-2.2299599999999999E-2</v>
          </cell>
          <cell r="K11215">
            <v>0</v>
          </cell>
          <cell r="L11215">
            <v>2.2299599999999999E-2</v>
          </cell>
          <cell r="M11215">
            <v>5.4496799999999998E-2</v>
          </cell>
          <cell r="N11215">
            <v>5.4496799999999998E-2</v>
          </cell>
          <cell r="O11215">
            <v>17320</v>
          </cell>
        </row>
        <row r="11216">
          <cell r="A11216" t="str">
            <v>Residential</v>
          </cell>
          <cell r="B11216">
            <v>7</v>
          </cell>
          <cell r="C11216" t="str">
            <v>R</v>
          </cell>
          <cell r="D11216" t="str">
            <v>Switch</v>
          </cell>
          <cell r="E11216" t="str">
            <v>LCA: Greater Fresno</v>
          </cell>
          <cell r="F11216">
            <v>68.5</v>
          </cell>
          <cell r="G11216">
            <v>0.88636899999999996</v>
          </cell>
          <cell r="H11216">
            <v>0.89831899999999998</v>
          </cell>
          <cell r="I11216">
            <v>-5.4693400000000003E-2</v>
          </cell>
          <cell r="J11216">
            <v>-2.23801E-2</v>
          </cell>
          <cell r="K11216">
            <v>0</v>
          </cell>
          <cell r="L11216">
            <v>2.23801E-2</v>
          </cell>
          <cell r="M11216">
            <v>5.4693400000000003E-2</v>
          </cell>
          <cell r="N11216">
            <v>5.4693400000000003E-2</v>
          </cell>
          <cell r="O11216">
            <v>17320</v>
          </cell>
        </row>
        <row r="11217">
          <cell r="A11217" t="str">
            <v>Residential</v>
          </cell>
          <cell r="B11217">
            <v>8</v>
          </cell>
          <cell r="C11217" t="str">
            <v>R</v>
          </cell>
          <cell r="D11217" t="str">
            <v>Switch</v>
          </cell>
          <cell r="E11217" t="str">
            <v>LCA: Greater Fresno</v>
          </cell>
          <cell r="F11217">
            <v>69</v>
          </cell>
          <cell r="G11217">
            <v>0.94678370000000001</v>
          </cell>
          <cell r="H11217">
            <v>0.92934079999999997</v>
          </cell>
          <cell r="I11217">
            <v>-5.4962700000000003E-2</v>
          </cell>
          <cell r="J11217">
            <v>-2.2490300000000001E-2</v>
          </cell>
          <cell r="K11217">
            <v>0</v>
          </cell>
          <cell r="L11217">
            <v>2.2490300000000001E-2</v>
          </cell>
          <cell r="M11217">
            <v>5.4962700000000003E-2</v>
          </cell>
          <cell r="N11217">
            <v>5.4962700000000003E-2</v>
          </cell>
          <cell r="O11217">
            <v>17320</v>
          </cell>
        </row>
        <row r="11218">
          <cell r="A11218" t="str">
            <v>Residential</v>
          </cell>
          <cell r="B11218">
            <v>9</v>
          </cell>
          <cell r="C11218" t="str">
            <v>R</v>
          </cell>
          <cell r="D11218" t="str">
            <v>Switch</v>
          </cell>
          <cell r="E11218" t="str">
            <v>LCA: Greater Fresno</v>
          </cell>
          <cell r="F11218">
            <v>71.5</v>
          </cell>
          <cell r="G11218">
            <v>0.91720559999999995</v>
          </cell>
          <cell r="H11218">
            <v>0.89453039999999995</v>
          </cell>
          <cell r="I11218">
            <v>-5.5310100000000001E-2</v>
          </cell>
          <cell r="J11218">
            <v>-2.26324E-2</v>
          </cell>
          <cell r="K11218">
            <v>0</v>
          </cell>
          <cell r="L11218">
            <v>2.26324E-2</v>
          </cell>
          <cell r="M11218">
            <v>5.5310100000000001E-2</v>
          </cell>
          <cell r="N11218">
            <v>5.5310100000000001E-2</v>
          </cell>
          <cell r="O11218">
            <v>17320</v>
          </cell>
        </row>
        <row r="11219">
          <cell r="A11219" t="str">
            <v>Residential</v>
          </cell>
          <cell r="B11219">
            <v>10</v>
          </cell>
          <cell r="C11219" t="str">
            <v>R</v>
          </cell>
          <cell r="D11219" t="str">
            <v>Switch</v>
          </cell>
          <cell r="E11219" t="str">
            <v>LCA: Greater Fresno</v>
          </cell>
          <cell r="F11219">
            <v>76</v>
          </cell>
          <cell r="G11219">
            <v>0.94073209999999996</v>
          </cell>
          <cell r="H11219">
            <v>0.90903670000000003</v>
          </cell>
          <cell r="I11219">
            <v>-5.5554399999999997E-2</v>
          </cell>
          <cell r="J11219">
            <v>-2.27324E-2</v>
          </cell>
          <cell r="K11219">
            <v>0</v>
          </cell>
          <cell r="L11219">
            <v>2.27324E-2</v>
          </cell>
          <cell r="M11219">
            <v>5.5554399999999997E-2</v>
          </cell>
          <cell r="N11219">
            <v>5.5554399999999997E-2</v>
          </cell>
          <cell r="O11219">
            <v>17320</v>
          </cell>
        </row>
        <row r="11220">
          <cell r="A11220" t="str">
            <v>Residential</v>
          </cell>
          <cell r="B11220">
            <v>11</v>
          </cell>
          <cell r="C11220" t="str">
            <v>R</v>
          </cell>
          <cell r="D11220" t="str">
            <v>Switch</v>
          </cell>
          <cell r="E11220" t="str">
            <v>LCA: Greater Fresno</v>
          </cell>
          <cell r="F11220">
            <v>81.5</v>
          </cell>
          <cell r="G11220">
            <v>1.0143260000000001</v>
          </cell>
          <cell r="H11220">
            <v>0.94549989999999995</v>
          </cell>
          <cell r="I11220">
            <v>-5.5799000000000001E-2</v>
          </cell>
          <cell r="J11220">
            <v>-2.2832499999999999E-2</v>
          </cell>
          <cell r="K11220">
            <v>0</v>
          </cell>
          <cell r="L11220">
            <v>2.2832499999999999E-2</v>
          </cell>
          <cell r="M11220">
            <v>5.5799000000000001E-2</v>
          </cell>
          <cell r="N11220">
            <v>5.5799000000000001E-2</v>
          </cell>
          <cell r="O11220">
            <v>17320</v>
          </cell>
        </row>
        <row r="11221">
          <cell r="A11221" t="str">
            <v>Residential</v>
          </cell>
          <cell r="B11221">
            <v>12</v>
          </cell>
          <cell r="C11221" t="str">
            <v>R</v>
          </cell>
          <cell r="D11221" t="str">
            <v>Switch</v>
          </cell>
          <cell r="E11221" t="str">
            <v>LCA: Greater Fresno</v>
          </cell>
          <cell r="F11221">
            <v>86</v>
          </cell>
          <cell r="G11221">
            <v>1.107156</v>
          </cell>
          <cell r="H11221">
            <v>1.0615699999999999</v>
          </cell>
          <cell r="I11221">
            <v>-5.654E-2</v>
          </cell>
          <cell r="J11221">
            <v>-2.3135699999999999E-2</v>
          </cell>
          <cell r="K11221">
            <v>0</v>
          </cell>
          <cell r="L11221">
            <v>2.3135699999999999E-2</v>
          </cell>
          <cell r="M11221">
            <v>5.654E-2</v>
          </cell>
          <cell r="N11221">
            <v>5.654E-2</v>
          </cell>
          <cell r="O11221">
            <v>17320</v>
          </cell>
        </row>
        <row r="11222">
          <cell r="A11222" t="str">
            <v>Residential</v>
          </cell>
          <cell r="B11222">
            <v>13</v>
          </cell>
          <cell r="C11222" t="str">
            <v>R</v>
          </cell>
          <cell r="D11222" t="str">
            <v>Switch</v>
          </cell>
          <cell r="E11222" t="str">
            <v>LCA: Greater Fresno</v>
          </cell>
          <cell r="F11222">
            <v>89.5</v>
          </cell>
          <cell r="G11222">
            <v>1.3227180000000001</v>
          </cell>
          <cell r="H11222">
            <v>1.3006899999999999</v>
          </cell>
          <cell r="I11222">
            <v>-5.7253699999999998E-2</v>
          </cell>
          <cell r="J11222">
            <v>-2.3427799999999999E-2</v>
          </cell>
          <cell r="K11222">
            <v>0</v>
          </cell>
          <cell r="L11222">
            <v>2.3427799999999999E-2</v>
          </cell>
          <cell r="M11222">
            <v>5.7253699999999998E-2</v>
          </cell>
          <cell r="N11222">
            <v>5.7253699999999998E-2</v>
          </cell>
          <cell r="O11222">
            <v>17320</v>
          </cell>
        </row>
        <row r="11223">
          <cell r="A11223" t="str">
            <v>Residential</v>
          </cell>
          <cell r="B11223">
            <v>14</v>
          </cell>
          <cell r="C11223" t="str">
            <v>R</v>
          </cell>
          <cell r="D11223" t="str">
            <v>Switch</v>
          </cell>
          <cell r="E11223" t="str">
            <v>LCA: Greater Fresno</v>
          </cell>
          <cell r="F11223">
            <v>92.5</v>
          </cell>
          <cell r="G11223">
            <v>1.5873790000000001</v>
          </cell>
          <cell r="H11223">
            <v>1.648863</v>
          </cell>
          <cell r="I11223">
            <v>-6.0494300000000001E-2</v>
          </cell>
          <cell r="J11223">
            <v>-2.4753799999999999E-2</v>
          </cell>
          <cell r="K11223">
            <v>0</v>
          </cell>
          <cell r="L11223">
            <v>2.4753799999999999E-2</v>
          </cell>
          <cell r="M11223">
            <v>6.0494300000000001E-2</v>
          </cell>
          <cell r="N11223">
            <v>6.0494300000000001E-2</v>
          </cell>
          <cell r="O11223">
            <v>17320</v>
          </cell>
        </row>
        <row r="11224">
          <cell r="A11224" t="str">
            <v>Residential</v>
          </cell>
          <cell r="B11224">
            <v>15</v>
          </cell>
          <cell r="C11224" t="str">
            <v>R</v>
          </cell>
          <cell r="D11224" t="str">
            <v>Switch</v>
          </cell>
          <cell r="E11224" t="str">
            <v>LCA: Greater Fresno</v>
          </cell>
          <cell r="F11224">
            <v>95</v>
          </cell>
          <cell r="G11224">
            <v>1.9181520000000001</v>
          </cell>
          <cell r="H11224">
            <v>1.9931080000000001</v>
          </cell>
          <cell r="I11224">
            <v>-6.5608600000000003E-2</v>
          </cell>
          <cell r="J11224">
            <v>-2.6846499999999999E-2</v>
          </cell>
          <cell r="K11224">
            <v>0</v>
          </cell>
          <cell r="L11224">
            <v>2.6846499999999999E-2</v>
          </cell>
          <cell r="M11224">
            <v>6.5608600000000003E-2</v>
          </cell>
          <cell r="N11224">
            <v>6.5608600000000003E-2</v>
          </cell>
          <cell r="O11224">
            <v>17320</v>
          </cell>
        </row>
        <row r="11225">
          <cell r="A11225" t="str">
            <v>Residential</v>
          </cell>
          <cell r="B11225">
            <v>16</v>
          </cell>
          <cell r="C11225" t="str">
            <v>R</v>
          </cell>
          <cell r="D11225" t="str">
            <v>Switch</v>
          </cell>
          <cell r="E11225" t="str">
            <v>LCA: Greater Fresno</v>
          </cell>
          <cell r="F11225">
            <v>97.5</v>
          </cell>
          <cell r="G11225">
            <v>2.2978960000000002</v>
          </cell>
          <cell r="H11225">
            <v>2.1038039999999998</v>
          </cell>
          <cell r="I11225">
            <v>-6.8752199999999999E-2</v>
          </cell>
          <cell r="J11225">
            <v>-2.8132799999999999E-2</v>
          </cell>
          <cell r="K11225">
            <v>0</v>
          </cell>
          <cell r="L11225">
            <v>2.8132799999999999E-2</v>
          </cell>
          <cell r="M11225">
            <v>6.8752199999999999E-2</v>
          </cell>
          <cell r="N11225">
            <v>6.8752199999999999E-2</v>
          </cell>
          <cell r="O11225">
            <v>17320</v>
          </cell>
        </row>
        <row r="11226">
          <cell r="A11226" t="str">
            <v>Residential</v>
          </cell>
          <cell r="B11226">
            <v>17</v>
          </cell>
          <cell r="C11226" t="str">
            <v>R</v>
          </cell>
          <cell r="D11226" t="str">
            <v>Switch</v>
          </cell>
          <cell r="E11226" t="str">
            <v>LCA: Greater Fresno</v>
          </cell>
          <cell r="F11226">
            <v>99</v>
          </cell>
          <cell r="G11226">
            <v>2.6247760000000002</v>
          </cell>
          <cell r="H11226">
            <v>2.1861839999999999</v>
          </cell>
          <cell r="I11226">
            <v>-6.7349199999999998E-2</v>
          </cell>
          <cell r="J11226">
            <v>-2.7558800000000001E-2</v>
          </cell>
          <cell r="K11226">
            <v>0</v>
          </cell>
          <cell r="L11226">
            <v>2.7558800000000001E-2</v>
          </cell>
          <cell r="M11226">
            <v>6.7349199999999998E-2</v>
          </cell>
          <cell r="N11226">
            <v>6.7349199999999998E-2</v>
          </cell>
          <cell r="O11226">
            <v>17320</v>
          </cell>
        </row>
        <row r="11227">
          <cell r="A11227" t="str">
            <v>Residential</v>
          </cell>
          <cell r="B11227">
            <v>18</v>
          </cell>
          <cell r="C11227" t="str">
            <v>R</v>
          </cell>
          <cell r="D11227" t="str">
            <v>Switch</v>
          </cell>
          <cell r="E11227" t="str">
            <v>LCA: Greater Fresno</v>
          </cell>
          <cell r="F11227">
            <v>99</v>
          </cell>
          <cell r="G11227">
            <v>2.8170090000000001</v>
          </cell>
          <cell r="H11227">
            <v>2.44136</v>
          </cell>
          <cell r="I11227">
            <v>-6.5354099999999998E-2</v>
          </cell>
          <cell r="J11227">
            <v>-2.67424E-2</v>
          </cell>
          <cell r="K11227">
            <v>0</v>
          </cell>
          <cell r="L11227">
            <v>2.67424E-2</v>
          </cell>
          <cell r="M11227">
            <v>6.5354099999999998E-2</v>
          </cell>
          <cell r="N11227">
            <v>6.5354099999999998E-2</v>
          </cell>
          <cell r="O11227">
            <v>17320</v>
          </cell>
        </row>
        <row r="11228">
          <cell r="A11228" t="str">
            <v>Residential</v>
          </cell>
          <cell r="B11228">
            <v>19</v>
          </cell>
          <cell r="C11228" t="str">
            <v>R</v>
          </cell>
          <cell r="D11228" t="str">
            <v>Switch</v>
          </cell>
          <cell r="E11228" t="str">
            <v>LCA: Greater Fresno</v>
          </cell>
          <cell r="F11228">
            <v>96.5</v>
          </cell>
          <cell r="G11228">
            <v>2.7048899999999998</v>
          </cell>
          <cell r="H11228">
            <v>2.4651040000000002</v>
          </cell>
          <cell r="I11228">
            <v>-6.5949099999999997E-2</v>
          </cell>
          <cell r="J11228">
            <v>-2.6985800000000001E-2</v>
          </cell>
          <cell r="K11228">
            <v>0</v>
          </cell>
          <cell r="L11228">
            <v>2.6985800000000001E-2</v>
          </cell>
          <cell r="M11228">
            <v>6.5949099999999997E-2</v>
          </cell>
          <cell r="N11228">
            <v>6.5949099999999997E-2</v>
          </cell>
          <cell r="O11228">
            <v>17320</v>
          </cell>
        </row>
        <row r="11229">
          <cell r="A11229" t="str">
            <v>Residential</v>
          </cell>
          <cell r="B11229">
            <v>20</v>
          </cell>
          <cell r="C11229" t="str">
            <v>R</v>
          </cell>
          <cell r="D11229" t="str">
            <v>Switch</v>
          </cell>
          <cell r="E11229" t="str">
            <v>LCA: Greater Fresno</v>
          </cell>
          <cell r="F11229">
            <v>94.5</v>
          </cell>
          <cell r="G11229">
            <v>2.5488279999999999</v>
          </cell>
          <cell r="H11229">
            <v>3.0754320000000002</v>
          </cell>
          <cell r="I11229">
            <v>-6.4239099999999993E-2</v>
          </cell>
          <cell r="J11229">
            <v>-2.62861E-2</v>
          </cell>
          <cell r="K11229">
            <v>0</v>
          </cell>
          <cell r="L11229">
            <v>2.62861E-2</v>
          </cell>
          <cell r="M11229">
            <v>6.4239099999999993E-2</v>
          </cell>
          <cell r="N11229">
            <v>6.4239099999999993E-2</v>
          </cell>
          <cell r="O11229">
            <v>17320</v>
          </cell>
        </row>
        <row r="11230">
          <cell r="A11230" t="str">
            <v>Residential</v>
          </cell>
          <cell r="B11230">
            <v>21</v>
          </cell>
          <cell r="C11230" t="str">
            <v>R</v>
          </cell>
          <cell r="D11230" t="str">
            <v>Switch</v>
          </cell>
          <cell r="E11230" t="str">
            <v>LCA: Greater Fresno</v>
          </cell>
          <cell r="F11230">
            <v>90.5</v>
          </cell>
          <cell r="G11230">
            <v>2.385859</v>
          </cell>
          <cell r="H11230">
            <v>2.8000560000000001</v>
          </cell>
          <cell r="I11230">
            <v>-5.9333400000000001E-2</v>
          </cell>
          <cell r="J11230">
            <v>-2.42787E-2</v>
          </cell>
          <cell r="K11230">
            <v>0</v>
          </cell>
          <cell r="L11230">
            <v>2.42787E-2</v>
          </cell>
          <cell r="M11230">
            <v>5.9333400000000001E-2</v>
          </cell>
          <cell r="N11230">
            <v>5.9333400000000001E-2</v>
          </cell>
          <cell r="O11230">
            <v>17320</v>
          </cell>
        </row>
        <row r="11231">
          <cell r="A11231" t="str">
            <v>Residential</v>
          </cell>
          <cell r="B11231">
            <v>22</v>
          </cell>
          <cell r="C11231" t="str">
            <v>R</v>
          </cell>
          <cell r="D11231" t="str">
            <v>Switch</v>
          </cell>
          <cell r="E11231" t="str">
            <v>LCA: Greater Fresno</v>
          </cell>
          <cell r="F11231">
            <v>87.5</v>
          </cell>
          <cell r="G11231">
            <v>2.0379879999999999</v>
          </cell>
          <cell r="H11231">
            <v>2.3126630000000001</v>
          </cell>
          <cell r="I11231">
            <v>-5.8281800000000002E-2</v>
          </cell>
          <cell r="J11231">
            <v>-2.3848500000000002E-2</v>
          </cell>
          <cell r="K11231">
            <v>0</v>
          </cell>
          <cell r="L11231">
            <v>2.3848500000000002E-2</v>
          </cell>
          <cell r="M11231">
            <v>5.8281800000000002E-2</v>
          </cell>
          <cell r="N11231">
            <v>5.8281800000000002E-2</v>
          </cell>
          <cell r="O11231">
            <v>17320</v>
          </cell>
        </row>
        <row r="11232">
          <cell r="A11232" t="str">
            <v>Residential</v>
          </cell>
          <cell r="B11232">
            <v>23</v>
          </cell>
          <cell r="C11232" t="str">
            <v>R</v>
          </cell>
          <cell r="D11232" t="str">
            <v>Switch</v>
          </cell>
          <cell r="E11232" t="str">
            <v>LCA: Greater Fresno</v>
          </cell>
          <cell r="F11232">
            <v>84.5</v>
          </cell>
          <cell r="G11232">
            <v>1.5706850000000001</v>
          </cell>
          <cell r="H11232">
            <v>1.674895</v>
          </cell>
          <cell r="I11232">
            <v>-5.72306E-2</v>
          </cell>
          <cell r="J11232">
            <v>-2.34183E-2</v>
          </cell>
          <cell r="K11232">
            <v>0</v>
          </cell>
          <cell r="L11232">
            <v>2.34183E-2</v>
          </cell>
          <cell r="M11232">
            <v>5.72306E-2</v>
          </cell>
          <cell r="N11232">
            <v>5.72306E-2</v>
          </cell>
          <cell r="O11232">
            <v>17320</v>
          </cell>
        </row>
        <row r="11233">
          <cell r="A11233" t="str">
            <v>Residential</v>
          </cell>
          <cell r="B11233">
            <v>24</v>
          </cell>
          <cell r="C11233" t="str">
            <v>R</v>
          </cell>
          <cell r="D11233" t="str">
            <v>Switch</v>
          </cell>
          <cell r="E11233" t="str">
            <v>LCA: Greater Fresno</v>
          </cell>
          <cell r="F11233">
            <v>82</v>
          </cell>
          <cell r="G11233">
            <v>1.1952339999999999</v>
          </cell>
          <cell r="H11233">
            <v>1.228748</v>
          </cell>
          <cell r="I11233">
            <v>-5.6179E-2</v>
          </cell>
          <cell r="J11233">
            <v>-2.2988000000000001E-2</v>
          </cell>
          <cell r="K11233">
            <v>0</v>
          </cell>
          <cell r="L11233">
            <v>2.2988000000000001E-2</v>
          </cell>
          <cell r="M11233">
            <v>5.6179E-2</v>
          </cell>
          <cell r="N11233">
            <v>5.6179E-2</v>
          </cell>
          <cell r="O11233">
            <v>17320</v>
          </cell>
        </row>
        <row r="11234">
          <cell r="A11234" t="str">
            <v>Residential</v>
          </cell>
          <cell r="B11234">
            <v>1</v>
          </cell>
          <cell r="C11234" t="str">
            <v>R</v>
          </cell>
          <cell r="D11234" t="str">
            <v>Switch</v>
          </cell>
          <cell r="E11234" t="str">
            <v>LCA: Kern</v>
          </cell>
          <cell r="F11234">
            <v>75.5</v>
          </cell>
          <cell r="G11234">
            <v>0.78534970000000004</v>
          </cell>
          <cell r="H11234">
            <v>0.69259669999999995</v>
          </cell>
          <cell r="I11234">
            <v>-0.3234477</v>
          </cell>
          <cell r="J11234">
            <v>-0.1323522</v>
          </cell>
          <cell r="K11234">
            <v>0</v>
          </cell>
          <cell r="L11234">
            <v>0.1323522</v>
          </cell>
          <cell r="M11234">
            <v>0.3234477</v>
          </cell>
          <cell r="N11234">
            <v>0.3234477</v>
          </cell>
          <cell r="O11234">
            <v>344</v>
          </cell>
        </row>
        <row r="11235">
          <cell r="A11235" t="str">
            <v>Residential</v>
          </cell>
          <cell r="B11235">
            <v>2</v>
          </cell>
          <cell r="C11235" t="str">
            <v>R</v>
          </cell>
          <cell r="D11235" t="str">
            <v>Switch</v>
          </cell>
          <cell r="E11235" t="str">
            <v>LCA: Kern</v>
          </cell>
          <cell r="F11235">
            <v>74</v>
          </cell>
          <cell r="G11235">
            <v>0.73253420000000002</v>
          </cell>
          <cell r="H11235">
            <v>0.55723219999999996</v>
          </cell>
          <cell r="I11235">
            <v>-0.3215249</v>
          </cell>
          <cell r="J11235">
            <v>-0.1315654</v>
          </cell>
          <cell r="K11235">
            <v>0</v>
          </cell>
          <cell r="L11235">
            <v>0.1315654</v>
          </cell>
          <cell r="M11235">
            <v>0.3215249</v>
          </cell>
          <cell r="N11235">
            <v>0.3215249</v>
          </cell>
          <cell r="O11235">
            <v>344</v>
          </cell>
        </row>
        <row r="11236">
          <cell r="A11236" t="str">
            <v>Residential</v>
          </cell>
          <cell r="B11236">
            <v>3</v>
          </cell>
          <cell r="C11236" t="str">
            <v>R</v>
          </cell>
          <cell r="D11236" t="str">
            <v>Switch</v>
          </cell>
          <cell r="E11236" t="str">
            <v>LCA: Kern</v>
          </cell>
          <cell r="F11236">
            <v>73</v>
          </cell>
          <cell r="G11236">
            <v>0.63034520000000005</v>
          </cell>
          <cell r="H11236">
            <v>0.49964649999999999</v>
          </cell>
          <cell r="I11236">
            <v>-0.32112570000000001</v>
          </cell>
          <cell r="J11236">
            <v>-0.13140199999999999</v>
          </cell>
          <cell r="K11236">
            <v>0</v>
          </cell>
          <cell r="L11236">
            <v>0.13140199999999999</v>
          </cell>
          <cell r="M11236">
            <v>0.32112570000000001</v>
          </cell>
          <cell r="N11236">
            <v>0.32112570000000001</v>
          </cell>
          <cell r="O11236">
            <v>344</v>
          </cell>
        </row>
        <row r="11237">
          <cell r="A11237" t="str">
            <v>Residential</v>
          </cell>
          <cell r="B11237">
            <v>4</v>
          </cell>
          <cell r="C11237" t="str">
            <v>R</v>
          </cell>
          <cell r="D11237" t="str">
            <v>Switch</v>
          </cell>
          <cell r="E11237" t="str">
            <v>LCA: Kern</v>
          </cell>
          <cell r="F11237">
            <v>72.5</v>
          </cell>
          <cell r="G11237">
            <v>0.60596589999999995</v>
          </cell>
          <cell r="H11237">
            <v>0.42027989999999998</v>
          </cell>
          <cell r="I11237">
            <v>-0.31994020000000001</v>
          </cell>
          <cell r="J11237">
            <v>-0.1309169</v>
          </cell>
          <cell r="K11237">
            <v>0</v>
          </cell>
          <cell r="L11237">
            <v>0.1309169</v>
          </cell>
          <cell r="M11237">
            <v>0.31994020000000001</v>
          </cell>
          <cell r="N11237">
            <v>0.31994020000000001</v>
          </cell>
          <cell r="O11237">
            <v>344</v>
          </cell>
        </row>
        <row r="11238">
          <cell r="A11238" t="str">
            <v>Residential</v>
          </cell>
          <cell r="B11238">
            <v>5</v>
          </cell>
          <cell r="C11238" t="str">
            <v>R</v>
          </cell>
          <cell r="D11238" t="str">
            <v>Switch</v>
          </cell>
          <cell r="E11238" t="str">
            <v>LCA: Kern</v>
          </cell>
          <cell r="F11238">
            <v>70</v>
          </cell>
          <cell r="G11238">
            <v>0.53657299999999997</v>
          </cell>
          <cell r="H11238">
            <v>0.41840290000000002</v>
          </cell>
          <cell r="I11238">
            <v>-0.31924780000000003</v>
          </cell>
          <cell r="J11238">
            <v>-0.13063359999999999</v>
          </cell>
          <cell r="K11238">
            <v>0</v>
          </cell>
          <cell r="L11238">
            <v>0.13063359999999999</v>
          </cell>
          <cell r="M11238">
            <v>0.31924780000000003</v>
          </cell>
          <cell r="N11238">
            <v>0.31924780000000003</v>
          </cell>
          <cell r="O11238">
            <v>344</v>
          </cell>
        </row>
        <row r="11239">
          <cell r="A11239" t="str">
            <v>Residential</v>
          </cell>
          <cell r="B11239">
            <v>6</v>
          </cell>
          <cell r="C11239" t="str">
            <v>R</v>
          </cell>
          <cell r="D11239" t="str">
            <v>Switch</v>
          </cell>
          <cell r="E11239" t="str">
            <v>LCA: Kern</v>
          </cell>
          <cell r="F11239">
            <v>68.5</v>
          </cell>
          <cell r="G11239">
            <v>0.51277919999999999</v>
          </cell>
          <cell r="H11239">
            <v>0.44061980000000001</v>
          </cell>
          <cell r="I11239">
            <v>-0.31757819999999998</v>
          </cell>
          <cell r="J11239">
            <v>-0.12995039999999999</v>
          </cell>
          <cell r="K11239">
            <v>0</v>
          </cell>
          <cell r="L11239">
            <v>0.12995039999999999</v>
          </cell>
          <cell r="M11239">
            <v>0.31757819999999998</v>
          </cell>
          <cell r="N11239">
            <v>0.31757819999999998</v>
          </cell>
          <cell r="O11239">
            <v>344</v>
          </cell>
        </row>
        <row r="11240">
          <cell r="A11240" t="str">
            <v>Residential</v>
          </cell>
          <cell r="B11240">
            <v>7</v>
          </cell>
          <cell r="C11240" t="str">
            <v>R</v>
          </cell>
          <cell r="D11240" t="str">
            <v>Switch</v>
          </cell>
          <cell r="E11240" t="str">
            <v>LCA: Kern</v>
          </cell>
          <cell r="F11240">
            <v>68</v>
          </cell>
          <cell r="G11240">
            <v>0.86999230000000005</v>
          </cell>
          <cell r="H11240">
            <v>0.9362395</v>
          </cell>
          <cell r="I11240">
            <v>-0.31867859999999998</v>
          </cell>
          <cell r="J11240">
            <v>-0.13040070000000001</v>
          </cell>
          <cell r="K11240">
            <v>0</v>
          </cell>
          <cell r="L11240">
            <v>0.13040070000000001</v>
          </cell>
          <cell r="M11240">
            <v>0.31867859999999998</v>
          </cell>
          <cell r="N11240">
            <v>0.31867859999999998</v>
          </cell>
          <cell r="O11240">
            <v>344</v>
          </cell>
        </row>
        <row r="11241">
          <cell r="A11241" t="str">
            <v>Residential</v>
          </cell>
          <cell r="B11241">
            <v>8</v>
          </cell>
          <cell r="C11241" t="str">
            <v>R</v>
          </cell>
          <cell r="D11241" t="str">
            <v>Switch</v>
          </cell>
          <cell r="E11241" t="str">
            <v>LCA: Kern</v>
          </cell>
          <cell r="F11241">
            <v>70</v>
          </cell>
          <cell r="G11241">
            <v>0.81432649999999995</v>
          </cell>
          <cell r="H11241">
            <v>0.88150479999999998</v>
          </cell>
          <cell r="I11241">
            <v>-0.3175634</v>
          </cell>
          <cell r="J11241">
            <v>-0.12994439999999999</v>
          </cell>
          <cell r="K11241">
            <v>0</v>
          </cell>
          <cell r="L11241">
            <v>0.12994439999999999</v>
          </cell>
          <cell r="M11241">
            <v>0.3175634</v>
          </cell>
          <cell r="N11241">
            <v>0.3175634</v>
          </cell>
          <cell r="O11241">
            <v>344</v>
          </cell>
        </row>
        <row r="11242">
          <cell r="A11242" t="str">
            <v>Residential</v>
          </cell>
          <cell r="B11242">
            <v>9</v>
          </cell>
          <cell r="C11242" t="str">
            <v>R</v>
          </cell>
          <cell r="D11242" t="str">
            <v>Switch</v>
          </cell>
          <cell r="E11242" t="str">
            <v>LCA: Kern</v>
          </cell>
          <cell r="F11242">
            <v>75</v>
          </cell>
          <cell r="G11242">
            <v>0.64883429999999997</v>
          </cell>
          <cell r="H11242">
            <v>0.66113540000000004</v>
          </cell>
          <cell r="I11242">
            <v>-0.31775140000000002</v>
          </cell>
          <cell r="J11242">
            <v>-0.13002130000000001</v>
          </cell>
          <cell r="K11242">
            <v>0</v>
          </cell>
          <cell r="L11242">
            <v>0.13002130000000001</v>
          </cell>
          <cell r="M11242">
            <v>0.31775140000000002</v>
          </cell>
          <cell r="N11242">
            <v>0.31775140000000002</v>
          </cell>
          <cell r="O11242">
            <v>344</v>
          </cell>
        </row>
        <row r="11243">
          <cell r="A11243" t="str">
            <v>Residential</v>
          </cell>
          <cell r="B11243">
            <v>10</v>
          </cell>
          <cell r="C11243" t="str">
            <v>R</v>
          </cell>
          <cell r="D11243" t="str">
            <v>Switch</v>
          </cell>
          <cell r="E11243" t="str">
            <v>LCA: Kern</v>
          </cell>
          <cell r="F11243">
            <v>80</v>
          </cell>
          <cell r="G11243">
            <v>0.55120089999999999</v>
          </cell>
          <cell r="H11243">
            <v>0.57512920000000001</v>
          </cell>
          <cell r="I11243">
            <v>-0.31939630000000002</v>
          </cell>
          <cell r="J11243">
            <v>-0.13069439999999999</v>
          </cell>
          <cell r="K11243">
            <v>0</v>
          </cell>
          <cell r="L11243">
            <v>0.13069439999999999</v>
          </cell>
          <cell r="M11243">
            <v>0.31939630000000002</v>
          </cell>
          <cell r="N11243">
            <v>0.31939630000000002</v>
          </cell>
          <cell r="O11243">
            <v>344</v>
          </cell>
        </row>
        <row r="11244">
          <cell r="A11244" t="str">
            <v>Residential</v>
          </cell>
          <cell r="B11244">
            <v>11</v>
          </cell>
          <cell r="C11244" t="str">
            <v>R</v>
          </cell>
          <cell r="D11244" t="str">
            <v>Switch</v>
          </cell>
          <cell r="E11244" t="str">
            <v>LCA: Kern</v>
          </cell>
          <cell r="F11244">
            <v>84</v>
          </cell>
          <cell r="G11244">
            <v>0.58200980000000002</v>
          </cell>
          <cell r="H11244">
            <v>0.53267310000000001</v>
          </cell>
          <cell r="I11244">
            <v>-0.32172250000000002</v>
          </cell>
          <cell r="J11244">
            <v>-0.13164619999999999</v>
          </cell>
          <cell r="K11244">
            <v>0</v>
          </cell>
          <cell r="L11244">
            <v>0.13164619999999999</v>
          </cell>
          <cell r="M11244">
            <v>0.32172250000000002</v>
          </cell>
          <cell r="N11244">
            <v>0.32172250000000002</v>
          </cell>
          <cell r="O11244">
            <v>344</v>
          </cell>
        </row>
        <row r="11245">
          <cell r="A11245" t="str">
            <v>Residential</v>
          </cell>
          <cell r="B11245">
            <v>12</v>
          </cell>
          <cell r="C11245" t="str">
            <v>R</v>
          </cell>
          <cell r="D11245" t="str">
            <v>Switch</v>
          </cell>
          <cell r="E11245" t="str">
            <v>LCA: Kern</v>
          </cell>
          <cell r="F11245">
            <v>87.5</v>
          </cell>
          <cell r="G11245">
            <v>0.85858710000000005</v>
          </cell>
          <cell r="H11245">
            <v>1.086549</v>
          </cell>
          <cell r="I11245">
            <v>-0.30245490000000003</v>
          </cell>
          <cell r="J11245">
            <v>-0.1237621</v>
          </cell>
          <cell r="K11245">
            <v>0</v>
          </cell>
          <cell r="L11245">
            <v>0.1237621</v>
          </cell>
          <cell r="M11245">
            <v>0.30245490000000003</v>
          </cell>
          <cell r="N11245">
            <v>0.30245490000000003</v>
          </cell>
          <cell r="O11245">
            <v>344</v>
          </cell>
        </row>
        <row r="11246">
          <cell r="A11246" t="str">
            <v>Residential</v>
          </cell>
          <cell r="B11246">
            <v>13</v>
          </cell>
          <cell r="C11246" t="str">
            <v>R</v>
          </cell>
          <cell r="D11246" t="str">
            <v>Switch</v>
          </cell>
          <cell r="E11246" t="str">
            <v>LCA: Kern</v>
          </cell>
          <cell r="F11246">
            <v>90.5</v>
          </cell>
          <cell r="G11246">
            <v>1.1161369999999999</v>
          </cell>
          <cell r="H11246">
            <v>1.053142</v>
          </cell>
          <cell r="I11246">
            <v>-0.30791740000000001</v>
          </cell>
          <cell r="J11246">
            <v>-0.12599730000000001</v>
          </cell>
          <cell r="K11246">
            <v>0</v>
          </cell>
          <cell r="L11246">
            <v>0.12599730000000001</v>
          </cell>
          <cell r="M11246">
            <v>0.30791740000000001</v>
          </cell>
          <cell r="N11246">
            <v>0.30791740000000001</v>
          </cell>
          <cell r="O11246">
            <v>344</v>
          </cell>
        </row>
        <row r="11247">
          <cell r="A11247" t="str">
            <v>Residential</v>
          </cell>
          <cell r="B11247">
            <v>14</v>
          </cell>
          <cell r="C11247" t="str">
            <v>R</v>
          </cell>
          <cell r="D11247" t="str">
            <v>Switch</v>
          </cell>
          <cell r="E11247" t="str">
            <v>LCA: Kern</v>
          </cell>
          <cell r="F11247">
            <v>93</v>
          </cell>
          <cell r="G11247">
            <v>1.3344199999999999</v>
          </cell>
          <cell r="H11247">
            <v>1.53026</v>
          </cell>
          <cell r="I11247">
            <v>-0.31104619999999999</v>
          </cell>
          <cell r="J11247">
            <v>-0.12727759999999999</v>
          </cell>
          <cell r="K11247">
            <v>0</v>
          </cell>
          <cell r="L11247">
            <v>0.12727759999999999</v>
          </cell>
          <cell r="M11247">
            <v>0.31104619999999999</v>
          </cell>
          <cell r="N11247">
            <v>0.31104619999999999</v>
          </cell>
          <cell r="O11247">
            <v>344</v>
          </cell>
        </row>
        <row r="11248">
          <cell r="A11248" t="str">
            <v>Residential</v>
          </cell>
          <cell r="B11248">
            <v>15</v>
          </cell>
          <cell r="C11248" t="str">
            <v>R</v>
          </cell>
          <cell r="D11248" t="str">
            <v>Switch</v>
          </cell>
          <cell r="E11248" t="str">
            <v>LCA: Kern</v>
          </cell>
          <cell r="F11248">
            <v>95</v>
          </cell>
          <cell r="G11248">
            <v>1.5500210000000001</v>
          </cell>
          <cell r="H11248">
            <v>1.238551</v>
          </cell>
          <cell r="I11248">
            <v>-0.33904570000000001</v>
          </cell>
          <cell r="J11248">
            <v>-0.13873469999999999</v>
          </cell>
          <cell r="K11248">
            <v>0</v>
          </cell>
          <cell r="L11248">
            <v>0.13873469999999999</v>
          </cell>
          <cell r="M11248">
            <v>0.33904570000000001</v>
          </cell>
          <cell r="N11248">
            <v>0.33904570000000001</v>
          </cell>
          <cell r="O11248">
            <v>344</v>
          </cell>
        </row>
        <row r="11249">
          <cell r="A11249" t="str">
            <v>Residential</v>
          </cell>
          <cell r="B11249">
            <v>16</v>
          </cell>
          <cell r="C11249" t="str">
            <v>R</v>
          </cell>
          <cell r="D11249" t="str">
            <v>Switch</v>
          </cell>
          <cell r="E11249" t="str">
            <v>LCA: Kern</v>
          </cell>
          <cell r="F11249">
            <v>96</v>
          </cell>
          <cell r="G11249">
            <v>2.1366589999999999</v>
          </cell>
          <cell r="H11249">
            <v>1.464491</v>
          </cell>
          <cell r="I11249">
            <v>-0.33990480000000001</v>
          </cell>
          <cell r="J11249">
            <v>-0.1390863</v>
          </cell>
          <cell r="K11249">
            <v>0</v>
          </cell>
          <cell r="L11249">
            <v>0.1390863</v>
          </cell>
          <cell r="M11249">
            <v>0.33990480000000001</v>
          </cell>
          <cell r="N11249">
            <v>0.33990480000000001</v>
          </cell>
          <cell r="O11249">
            <v>344</v>
          </cell>
        </row>
        <row r="11250">
          <cell r="A11250" t="str">
            <v>Residential</v>
          </cell>
          <cell r="B11250">
            <v>17</v>
          </cell>
          <cell r="C11250" t="str">
            <v>R</v>
          </cell>
          <cell r="D11250" t="str">
            <v>Switch</v>
          </cell>
          <cell r="E11250" t="str">
            <v>LCA: Kern</v>
          </cell>
          <cell r="F11250">
            <v>96</v>
          </cell>
          <cell r="G11250">
            <v>2.6949010000000002</v>
          </cell>
          <cell r="H11250">
            <v>1.918145</v>
          </cell>
          <cell r="I11250">
            <v>-0.34359780000000001</v>
          </cell>
          <cell r="J11250">
            <v>-0.14059740000000001</v>
          </cell>
          <cell r="K11250">
            <v>0</v>
          </cell>
          <cell r="L11250">
            <v>0.14059740000000001</v>
          </cell>
          <cell r="M11250">
            <v>0.34359780000000001</v>
          </cell>
          <cell r="N11250">
            <v>0.34359780000000001</v>
          </cell>
          <cell r="O11250">
            <v>344</v>
          </cell>
        </row>
        <row r="11251">
          <cell r="A11251" t="str">
            <v>Residential</v>
          </cell>
          <cell r="B11251">
            <v>18</v>
          </cell>
          <cell r="C11251" t="str">
            <v>R</v>
          </cell>
          <cell r="D11251" t="str">
            <v>Switch</v>
          </cell>
          <cell r="E11251" t="str">
            <v>LCA: Kern</v>
          </cell>
          <cell r="F11251">
            <v>96.5</v>
          </cell>
          <cell r="G11251">
            <v>2.8144809999999998</v>
          </cell>
          <cell r="H11251">
            <v>1.978985</v>
          </cell>
          <cell r="I11251">
            <v>-0.34452939999999999</v>
          </cell>
          <cell r="J11251">
            <v>-0.14097860000000001</v>
          </cell>
          <cell r="K11251">
            <v>0</v>
          </cell>
          <cell r="L11251">
            <v>0.14097860000000001</v>
          </cell>
          <cell r="M11251">
            <v>0.34452939999999999</v>
          </cell>
          <cell r="N11251">
            <v>0.34452939999999999</v>
          </cell>
          <cell r="O11251">
            <v>344</v>
          </cell>
        </row>
        <row r="11252">
          <cell r="A11252" t="str">
            <v>Residential</v>
          </cell>
          <cell r="B11252">
            <v>19</v>
          </cell>
          <cell r="C11252" t="str">
            <v>R</v>
          </cell>
          <cell r="D11252" t="str">
            <v>Switch</v>
          </cell>
          <cell r="E11252" t="str">
            <v>LCA: Kern</v>
          </cell>
          <cell r="F11252">
            <v>94.5</v>
          </cell>
          <cell r="G11252">
            <v>2.820614</v>
          </cell>
          <cell r="H11252">
            <v>2.1925569999999999</v>
          </cell>
          <cell r="I11252">
            <v>-0.34144210000000003</v>
          </cell>
          <cell r="J11252">
            <v>-0.13971529999999999</v>
          </cell>
          <cell r="K11252">
            <v>0</v>
          </cell>
          <cell r="L11252">
            <v>0.13971529999999999</v>
          </cell>
          <cell r="M11252">
            <v>0.34144210000000003</v>
          </cell>
          <cell r="N11252">
            <v>0.34144210000000003</v>
          </cell>
          <cell r="O11252">
            <v>344</v>
          </cell>
        </row>
        <row r="11253">
          <cell r="A11253" t="str">
            <v>Residential</v>
          </cell>
          <cell r="B11253">
            <v>20</v>
          </cell>
          <cell r="C11253" t="str">
            <v>R</v>
          </cell>
          <cell r="D11253" t="str">
            <v>Switch</v>
          </cell>
          <cell r="E11253" t="str">
            <v>LCA: Kern</v>
          </cell>
          <cell r="F11253">
            <v>91.5</v>
          </cell>
          <cell r="G11253">
            <v>2.8378899999999998</v>
          </cell>
          <cell r="H11253">
            <v>4.0688719999999998</v>
          </cell>
          <cell r="I11253">
            <v>-0.34964590000000001</v>
          </cell>
          <cell r="J11253">
            <v>-0.14307230000000001</v>
          </cell>
          <cell r="K11253">
            <v>0</v>
          </cell>
          <cell r="L11253">
            <v>0.14307230000000001</v>
          </cell>
          <cell r="M11253">
            <v>0.34964590000000001</v>
          </cell>
          <cell r="N11253">
            <v>0.34964590000000001</v>
          </cell>
          <cell r="O11253">
            <v>344</v>
          </cell>
        </row>
        <row r="11254">
          <cell r="A11254" t="str">
            <v>Residential</v>
          </cell>
          <cell r="B11254">
            <v>21</v>
          </cell>
          <cell r="C11254" t="str">
            <v>R</v>
          </cell>
          <cell r="D11254" t="str">
            <v>Switch</v>
          </cell>
          <cell r="E11254" t="str">
            <v>LCA: Kern</v>
          </cell>
          <cell r="F11254">
            <v>88.5</v>
          </cell>
          <cell r="G11254">
            <v>2.7608229999999998</v>
          </cell>
          <cell r="H11254">
            <v>3.6548940000000001</v>
          </cell>
          <cell r="I11254">
            <v>-0.34947810000000001</v>
          </cell>
          <cell r="J11254">
            <v>-0.14300360000000001</v>
          </cell>
          <cell r="K11254">
            <v>0</v>
          </cell>
          <cell r="L11254">
            <v>0.14300360000000001</v>
          </cell>
          <cell r="M11254">
            <v>0.34947810000000001</v>
          </cell>
          <cell r="N11254">
            <v>0.34947810000000001</v>
          </cell>
          <cell r="O11254">
            <v>344</v>
          </cell>
        </row>
        <row r="11255">
          <cell r="A11255" t="str">
            <v>Residential</v>
          </cell>
          <cell r="B11255">
            <v>22</v>
          </cell>
          <cell r="C11255" t="str">
            <v>R</v>
          </cell>
          <cell r="D11255" t="str">
            <v>Switch</v>
          </cell>
          <cell r="E11255" t="str">
            <v>LCA: Kern</v>
          </cell>
          <cell r="F11255">
            <v>85.5</v>
          </cell>
          <cell r="G11255">
            <v>2.2978580000000002</v>
          </cell>
          <cell r="H11255">
            <v>2.6297190000000001</v>
          </cell>
          <cell r="I11255">
            <v>-0.34182950000000001</v>
          </cell>
          <cell r="J11255">
            <v>-0.1398739</v>
          </cell>
          <cell r="K11255">
            <v>0</v>
          </cell>
          <cell r="L11255">
            <v>0.1398739</v>
          </cell>
          <cell r="M11255">
            <v>0.34182950000000001</v>
          </cell>
          <cell r="N11255">
            <v>0.34182950000000001</v>
          </cell>
          <cell r="O11255">
            <v>344</v>
          </cell>
        </row>
        <row r="11256">
          <cell r="A11256" t="str">
            <v>Residential</v>
          </cell>
          <cell r="B11256">
            <v>23</v>
          </cell>
          <cell r="C11256" t="str">
            <v>R</v>
          </cell>
          <cell r="D11256" t="str">
            <v>Switch</v>
          </cell>
          <cell r="E11256" t="str">
            <v>LCA: Kern</v>
          </cell>
          <cell r="F11256">
            <v>82.5</v>
          </cell>
          <cell r="G11256">
            <v>1.5387439999999999</v>
          </cell>
          <cell r="H11256">
            <v>2.1575359999999999</v>
          </cell>
          <cell r="I11256">
            <v>-0.33691149999999997</v>
          </cell>
          <cell r="J11256">
            <v>-0.1378615</v>
          </cell>
          <cell r="K11256">
            <v>0</v>
          </cell>
          <cell r="L11256">
            <v>0.1378615</v>
          </cell>
          <cell r="M11256">
            <v>0.33691149999999997</v>
          </cell>
          <cell r="N11256">
            <v>0.33691149999999997</v>
          </cell>
          <cell r="O11256">
            <v>344</v>
          </cell>
        </row>
        <row r="11257">
          <cell r="A11257" t="str">
            <v>Residential</v>
          </cell>
          <cell r="B11257">
            <v>24</v>
          </cell>
          <cell r="C11257" t="str">
            <v>R</v>
          </cell>
          <cell r="D11257" t="str">
            <v>Switch</v>
          </cell>
          <cell r="E11257" t="str">
            <v>LCA: Kern</v>
          </cell>
          <cell r="F11257">
            <v>80</v>
          </cell>
          <cell r="G11257">
            <v>1.1265860000000001</v>
          </cell>
          <cell r="H11257">
            <v>1.640557</v>
          </cell>
          <cell r="I11257">
            <v>-0.32795410000000003</v>
          </cell>
          <cell r="J11257">
            <v>-0.13419610000000001</v>
          </cell>
          <cell r="K11257">
            <v>0</v>
          </cell>
          <cell r="L11257">
            <v>0.13419610000000001</v>
          </cell>
          <cell r="M11257">
            <v>0.32795410000000003</v>
          </cell>
          <cell r="N11257">
            <v>0.32795410000000003</v>
          </cell>
          <cell r="O11257">
            <v>344</v>
          </cell>
        </row>
        <row r="11258">
          <cell r="A11258" t="str">
            <v>Residential</v>
          </cell>
          <cell r="B11258">
            <v>1</v>
          </cell>
          <cell r="C11258" t="str">
            <v>R</v>
          </cell>
          <cell r="D11258" t="str">
            <v>Switch</v>
          </cell>
          <cell r="E11258" t="str">
            <v>LCA: Other</v>
          </cell>
          <cell r="F11258">
            <v>75.5</v>
          </cell>
          <cell r="G11258">
            <v>0.54037740000000001</v>
          </cell>
          <cell r="H11258">
            <v>0.4032</v>
          </cell>
          <cell r="I11258">
            <v>-0.78086350000000004</v>
          </cell>
          <cell r="J11258">
            <v>-0.319523</v>
          </cell>
          <cell r="K11258">
            <v>0</v>
          </cell>
          <cell r="L11258">
            <v>0.319523</v>
          </cell>
          <cell r="M11258">
            <v>0.78086350000000004</v>
          </cell>
          <cell r="N11258">
            <v>0.78086350000000004</v>
          </cell>
          <cell r="O11258">
            <v>479</v>
          </cell>
        </row>
        <row r="11259">
          <cell r="A11259" t="str">
            <v>Residential</v>
          </cell>
          <cell r="B11259">
            <v>2</v>
          </cell>
          <cell r="C11259" t="str">
            <v>R</v>
          </cell>
          <cell r="D11259" t="str">
            <v>Switch</v>
          </cell>
          <cell r="E11259" t="str">
            <v>LCA: Other</v>
          </cell>
          <cell r="F11259">
            <v>74</v>
          </cell>
          <cell r="G11259">
            <v>0.31800919999999999</v>
          </cell>
          <cell r="H11259">
            <v>0.17279990000000001</v>
          </cell>
          <cell r="I11259">
            <v>-0.7708815</v>
          </cell>
          <cell r="J11259">
            <v>-0.31543840000000001</v>
          </cell>
          <cell r="K11259">
            <v>0</v>
          </cell>
          <cell r="L11259">
            <v>0.31543840000000001</v>
          </cell>
          <cell r="M11259">
            <v>0.7708815</v>
          </cell>
          <cell r="N11259">
            <v>0.7708815</v>
          </cell>
          <cell r="O11259">
            <v>479</v>
          </cell>
        </row>
        <row r="11260">
          <cell r="A11260" t="str">
            <v>Residential</v>
          </cell>
          <cell r="B11260">
            <v>3</v>
          </cell>
          <cell r="C11260" t="str">
            <v>R</v>
          </cell>
          <cell r="D11260" t="str">
            <v>Switch</v>
          </cell>
          <cell r="E11260" t="str">
            <v>LCA: Other</v>
          </cell>
          <cell r="F11260">
            <v>73</v>
          </cell>
          <cell r="G11260">
            <v>0.25844850000000003</v>
          </cell>
          <cell r="H11260">
            <v>0.17279990000000001</v>
          </cell>
          <cell r="I11260">
            <v>-0.76394859999999998</v>
          </cell>
          <cell r="J11260">
            <v>-0.31260159999999998</v>
          </cell>
          <cell r="K11260">
            <v>0</v>
          </cell>
          <cell r="L11260">
            <v>0.31260159999999998</v>
          </cell>
          <cell r="M11260">
            <v>0.76394859999999998</v>
          </cell>
          <cell r="N11260">
            <v>0.76394859999999998</v>
          </cell>
          <cell r="O11260">
            <v>479</v>
          </cell>
        </row>
        <row r="11261">
          <cell r="A11261" t="str">
            <v>Residential</v>
          </cell>
          <cell r="B11261">
            <v>4</v>
          </cell>
          <cell r="C11261" t="str">
            <v>R</v>
          </cell>
          <cell r="D11261" t="str">
            <v>Switch</v>
          </cell>
          <cell r="E11261" t="str">
            <v>LCA: Other</v>
          </cell>
          <cell r="F11261">
            <v>72.5</v>
          </cell>
          <cell r="G11261">
            <v>0.22569929999999999</v>
          </cell>
          <cell r="H11261">
            <v>0.17279990000000001</v>
          </cell>
          <cell r="I11261">
            <v>-0.76165190000000005</v>
          </cell>
          <cell r="J11261">
            <v>-0.31166179999999999</v>
          </cell>
          <cell r="K11261">
            <v>0</v>
          </cell>
          <cell r="L11261">
            <v>0.31166179999999999</v>
          </cell>
          <cell r="M11261">
            <v>0.76165190000000005</v>
          </cell>
          <cell r="N11261">
            <v>0.76165190000000005</v>
          </cell>
          <cell r="O11261">
            <v>479</v>
          </cell>
        </row>
        <row r="11262">
          <cell r="A11262" t="str">
            <v>Residential</v>
          </cell>
          <cell r="B11262">
            <v>5</v>
          </cell>
          <cell r="C11262" t="str">
            <v>R</v>
          </cell>
          <cell r="D11262" t="str">
            <v>Switch</v>
          </cell>
          <cell r="E11262" t="str">
            <v>LCA: Other</v>
          </cell>
          <cell r="F11262">
            <v>70</v>
          </cell>
          <cell r="G11262">
            <v>0.24317349999999999</v>
          </cell>
          <cell r="H11262">
            <v>0.17279990000000001</v>
          </cell>
          <cell r="I11262">
            <v>-0.76045580000000002</v>
          </cell>
          <cell r="J11262">
            <v>-0.31117230000000001</v>
          </cell>
          <cell r="K11262">
            <v>0</v>
          </cell>
          <cell r="L11262">
            <v>0.31117230000000001</v>
          </cell>
          <cell r="M11262">
            <v>0.76045580000000002</v>
          </cell>
          <cell r="N11262">
            <v>0.76045580000000002</v>
          </cell>
          <cell r="O11262">
            <v>479</v>
          </cell>
        </row>
        <row r="11263">
          <cell r="A11263" t="str">
            <v>Residential</v>
          </cell>
          <cell r="B11263">
            <v>6</v>
          </cell>
          <cell r="C11263" t="str">
            <v>R</v>
          </cell>
          <cell r="D11263" t="str">
            <v>Switch</v>
          </cell>
          <cell r="E11263" t="str">
            <v>LCA: Other</v>
          </cell>
          <cell r="F11263">
            <v>68.5</v>
          </cell>
          <cell r="G11263">
            <v>0.23993619999999999</v>
          </cell>
          <cell r="H11263">
            <v>0.17279990000000001</v>
          </cell>
          <cell r="I11263">
            <v>-0.76020410000000005</v>
          </cell>
          <cell r="J11263">
            <v>-0.3110694</v>
          </cell>
          <cell r="K11263">
            <v>0</v>
          </cell>
          <cell r="L11263">
            <v>0.3110694</v>
          </cell>
          <cell r="M11263">
            <v>0.76020410000000005</v>
          </cell>
          <cell r="N11263">
            <v>0.76020410000000005</v>
          </cell>
          <cell r="O11263">
            <v>479</v>
          </cell>
        </row>
        <row r="11264">
          <cell r="A11264" t="str">
            <v>Residential</v>
          </cell>
          <cell r="B11264">
            <v>7</v>
          </cell>
          <cell r="C11264" t="str">
            <v>R</v>
          </cell>
          <cell r="D11264" t="str">
            <v>Switch</v>
          </cell>
          <cell r="E11264" t="str">
            <v>LCA: Other</v>
          </cell>
          <cell r="F11264">
            <v>68</v>
          </cell>
          <cell r="G11264">
            <v>0.32004179999999999</v>
          </cell>
          <cell r="H11264">
            <v>0.34559990000000002</v>
          </cell>
          <cell r="I11264">
            <v>-0.7633569</v>
          </cell>
          <cell r="J11264">
            <v>-0.31235940000000001</v>
          </cell>
          <cell r="K11264">
            <v>0</v>
          </cell>
          <cell r="L11264">
            <v>0.31235940000000001</v>
          </cell>
          <cell r="M11264">
            <v>0.7633569</v>
          </cell>
          <cell r="N11264">
            <v>0.7633569</v>
          </cell>
          <cell r="O11264">
            <v>479</v>
          </cell>
        </row>
        <row r="11265">
          <cell r="A11265" t="str">
            <v>Residential</v>
          </cell>
          <cell r="B11265">
            <v>8</v>
          </cell>
          <cell r="C11265" t="str">
            <v>R</v>
          </cell>
          <cell r="D11265" t="str">
            <v>Switch</v>
          </cell>
          <cell r="E11265" t="str">
            <v>LCA: Other</v>
          </cell>
          <cell r="F11265">
            <v>70</v>
          </cell>
          <cell r="G11265">
            <v>0.30565419999999999</v>
          </cell>
          <cell r="H11265">
            <v>0.28799999999999998</v>
          </cell>
          <cell r="I11265">
            <v>-0.76360240000000001</v>
          </cell>
          <cell r="J11265">
            <v>-0.31245990000000001</v>
          </cell>
          <cell r="K11265">
            <v>0</v>
          </cell>
          <cell r="L11265">
            <v>0.31245990000000001</v>
          </cell>
          <cell r="M11265">
            <v>0.76360240000000001</v>
          </cell>
          <cell r="N11265">
            <v>0.76360240000000001</v>
          </cell>
          <cell r="O11265">
            <v>479</v>
          </cell>
        </row>
        <row r="11266">
          <cell r="A11266" t="str">
            <v>Residential</v>
          </cell>
          <cell r="B11266">
            <v>9</v>
          </cell>
          <cell r="C11266" t="str">
            <v>R</v>
          </cell>
          <cell r="D11266" t="str">
            <v>Switch</v>
          </cell>
          <cell r="E11266" t="str">
            <v>LCA: Other</v>
          </cell>
          <cell r="F11266">
            <v>75</v>
          </cell>
          <cell r="G11266">
            <v>0.1708556</v>
          </cell>
          <cell r="H11266">
            <v>0.28799999999999998</v>
          </cell>
          <cell r="I11266">
            <v>-0.76432940000000005</v>
          </cell>
          <cell r="J11266">
            <v>-0.31275740000000002</v>
          </cell>
          <cell r="K11266">
            <v>0</v>
          </cell>
          <cell r="L11266">
            <v>0.31275740000000002</v>
          </cell>
          <cell r="M11266">
            <v>0.76432940000000005</v>
          </cell>
          <cell r="N11266">
            <v>0.76432940000000005</v>
          </cell>
          <cell r="O11266">
            <v>479</v>
          </cell>
        </row>
        <row r="11267">
          <cell r="A11267" t="str">
            <v>Residential</v>
          </cell>
          <cell r="B11267">
            <v>10</v>
          </cell>
          <cell r="C11267" t="str">
            <v>R</v>
          </cell>
          <cell r="D11267" t="str">
            <v>Switch</v>
          </cell>
          <cell r="E11267" t="str">
            <v>LCA: Other</v>
          </cell>
          <cell r="F11267">
            <v>80</v>
          </cell>
          <cell r="G11267">
            <v>0.30615170000000003</v>
          </cell>
          <cell r="H11267">
            <v>0.17279990000000001</v>
          </cell>
          <cell r="I11267">
            <v>-0.76885769999999998</v>
          </cell>
          <cell r="J11267">
            <v>-0.31461030000000001</v>
          </cell>
          <cell r="K11267">
            <v>0</v>
          </cell>
          <cell r="L11267">
            <v>0.31461030000000001</v>
          </cell>
          <cell r="M11267">
            <v>0.76885769999999998</v>
          </cell>
          <cell r="N11267">
            <v>0.76885769999999998</v>
          </cell>
          <cell r="O11267">
            <v>479</v>
          </cell>
        </row>
        <row r="11268">
          <cell r="A11268" t="str">
            <v>Residential</v>
          </cell>
          <cell r="B11268">
            <v>11</v>
          </cell>
          <cell r="C11268" t="str">
            <v>R</v>
          </cell>
          <cell r="D11268" t="str">
            <v>Switch</v>
          </cell>
          <cell r="E11268" t="str">
            <v>LCA: Other</v>
          </cell>
          <cell r="F11268">
            <v>84</v>
          </cell>
          <cell r="G11268">
            <v>0.46041189999999999</v>
          </cell>
          <cell r="H11268">
            <v>0.17279990000000001</v>
          </cell>
          <cell r="I11268">
            <v>-0.77357120000000001</v>
          </cell>
          <cell r="J11268">
            <v>-0.31653900000000001</v>
          </cell>
          <cell r="K11268">
            <v>0</v>
          </cell>
          <cell r="L11268">
            <v>0.31653900000000001</v>
          </cell>
          <cell r="M11268">
            <v>0.77357120000000001</v>
          </cell>
          <cell r="N11268">
            <v>0.77357120000000001</v>
          </cell>
          <cell r="O11268">
            <v>479</v>
          </cell>
        </row>
        <row r="11269">
          <cell r="A11269" t="str">
            <v>Residential</v>
          </cell>
          <cell r="B11269">
            <v>12</v>
          </cell>
          <cell r="C11269" t="str">
            <v>R</v>
          </cell>
          <cell r="D11269" t="str">
            <v>Switch</v>
          </cell>
          <cell r="E11269" t="str">
            <v>LCA: Other</v>
          </cell>
          <cell r="F11269">
            <v>87.5</v>
          </cell>
          <cell r="G11269">
            <v>0.89761670000000005</v>
          </cell>
          <cell r="H11269">
            <v>0.51839999999999997</v>
          </cell>
          <cell r="I11269">
            <v>-0.78542120000000004</v>
          </cell>
          <cell r="J11269">
            <v>-0.32138800000000001</v>
          </cell>
          <cell r="K11269">
            <v>0</v>
          </cell>
          <cell r="L11269">
            <v>0.32138800000000001</v>
          </cell>
          <cell r="M11269">
            <v>0.78542120000000004</v>
          </cell>
          <cell r="N11269">
            <v>0.78542120000000004</v>
          </cell>
          <cell r="O11269">
            <v>479</v>
          </cell>
        </row>
        <row r="11270">
          <cell r="A11270" t="str">
            <v>Residential</v>
          </cell>
          <cell r="B11270">
            <v>13</v>
          </cell>
          <cell r="C11270" t="str">
            <v>R</v>
          </cell>
          <cell r="D11270" t="str">
            <v>Switch</v>
          </cell>
          <cell r="E11270" t="str">
            <v>LCA: Other</v>
          </cell>
          <cell r="F11270">
            <v>90.5</v>
          </cell>
          <cell r="G11270">
            <v>1.7711950000000001</v>
          </cell>
          <cell r="H11270">
            <v>2.3039999999999998</v>
          </cell>
          <cell r="I11270">
            <v>-0.8038516</v>
          </cell>
          <cell r="J11270">
            <v>-0.32892959999999999</v>
          </cell>
          <cell r="K11270">
            <v>0</v>
          </cell>
          <cell r="L11270">
            <v>0.32892959999999999</v>
          </cell>
          <cell r="M11270">
            <v>0.8038516</v>
          </cell>
          <cell r="N11270">
            <v>0.8038516</v>
          </cell>
          <cell r="O11270">
            <v>479</v>
          </cell>
        </row>
        <row r="11271">
          <cell r="A11271" t="str">
            <v>Residential</v>
          </cell>
          <cell r="B11271">
            <v>14</v>
          </cell>
          <cell r="C11271" t="str">
            <v>R</v>
          </cell>
          <cell r="D11271" t="str">
            <v>Switch</v>
          </cell>
          <cell r="E11271" t="str">
            <v>LCA: Other</v>
          </cell>
          <cell r="F11271">
            <v>93</v>
          </cell>
          <cell r="G11271">
            <v>1.7085239999999999</v>
          </cell>
          <cell r="H11271">
            <v>1.44</v>
          </cell>
          <cell r="I11271">
            <v>-0.79569679999999998</v>
          </cell>
          <cell r="J11271">
            <v>-0.32559270000000001</v>
          </cell>
          <cell r="K11271">
            <v>0</v>
          </cell>
          <cell r="L11271">
            <v>0.32559270000000001</v>
          </cell>
          <cell r="M11271">
            <v>0.79569679999999998</v>
          </cell>
          <cell r="N11271">
            <v>0.79569679999999998</v>
          </cell>
          <cell r="O11271">
            <v>479</v>
          </cell>
        </row>
        <row r="11272">
          <cell r="A11272" t="str">
            <v>Residential</v>
          </cell>
          <cell r="B11272">
            <v>15</v>
          </cell>
          <cell r="C11272" t="str">
            <v>R</v>
          </cell>
          <cell r="D11272" t="str">
            <v>Switch</v>
          </cell>
          <cell r="E11272" t="str">
            <v>LCA: Other</v>
          </cell>
          <cell r="F11272">
            <v>95</v>
          </cell>
          <cell r="G11272">
            <v>1.8438509999999999</v>
          </cell>
          <cell r="H11272">
            <v>2.2464</v>
          </cell>
          <cell r="I11272">
            <v>-0.80421019999999999</v>
          </cell>
          <cell r="J11272">
            <v>-0.32907629999999999</v>
          </cell>
          <cell r="K11272">
            <v>0</v>
          </cell>
          <cell r="L11272">
            <v>0.32907629999999999</v>
          </cell>
          <cell r="M11272">
            <v>0.80421019999999999</v>
          </cell>
          <cell r="N11272">
            <v>0.80421019999999999</v>
          </cell>
          <cell r="O11272">
            <v>479</v>
          </cell>
        </row>
        <row r="11273">
          <cell r="A11273" t="str">
            <v>Residential</v>
          </cell>
          <cell r="B11273">
            <v>16</v>
          </cell>
          <cell r="C11273" t="str">
            <v>R</v>
          </cell>
          <cell r="D11273" t="str">
            <v>Switch</v>
          </cell>
          <cell r="E11273" t="str">
            <v>LCA: Other</v>
          </cell>
          <cell r="F11273">
            <v>96</v>
          </cell>
          <cell r="G11273">
            <v>2.5397289999999999</v>
          </cell>
          <cell r="H11273">
            <v>6.1055989999999998</v>
          </cell>
          <cell r="I11273">
            <v>-0.81671510000000003</v>
          </cell>
          <cell r="J11273">
            <v>-0.33419320000000002</v>
          </cell>
          <cell r="K11273">
            <v>0</v>
          </cell>
          <cell r="L11273">
            <v>0.33419320000000002</v>
          </cell>
          <cell r="M11273">
            <v>0.81671510000000003</v>
          </cell>
          <cell r="N11273">
            <v>0.81671510000000003</v>
          </cell>
          <cell r="O11273">
            <v>479</v>
          </cell>
        </row>
        <row r="11274">
          <cell r="A11274" t="str">
            <v>Residential</v>
          </cell>
          <cell r="B11274">
            <v>17</v>
          </cell>
          <cell r="C11274" t="str">
            <v>R</v>
          </cell>
          <cell r="D11274" t="str">
            <v>Switch</v>
          </cell>
          <cell r="E11274" t="str">
            <v>LCA: Other</v>
          </cell>
          <cell r="F11274">
            <v>96</v>
          </cell>
          <cell r="G11274">
            <v>2.8246090000000001</v>
          </cell>
          <cell r="H11274">
            <v>4.5503999999999998</v>
          </cell>
          <cell r="I11274">
            <v>-0.846831</v>
          </cell>
          <cell r="J11274">
            <v>-0.3465164</v>
          </cell>
          <cell r="K11274">
            <v>0</v>
          </cell>
          <cell r="L11274">
            <v>0.3465164</v>
          </cell>
          <cell r="M11274">
            <v>0.846831</v>
          </cell>
          <cell r="N11274">
            <v>0.846831</v>
          </cell>
          <cell r="O11274">
            <v>479</v>
          </cell>
        </row>
        <row r="11275">
          <cell r="A11275" t="str">
            <v>Residential</v>
          </cell>
          <cell r="B11275">
            <v>18</v>
          </cell>
          <cell r="C11275" t="str">
            <v>R</v>
          </cell>
          <cell r="D11275" t="str">
            <v>Switch</v>
          </cell>
          <cell r="E11275" t="str">
            <v>LCA: Other</v>
          </cell>
          <cell r="F11275">
            <v>96.5</v>
          </cell>
          <cell r="G11275">
            <v>2.5382060000000002</v>
          </cell>
          <cell r="H11275">
            <v>4.1471999999999998</v>
          </cell>
          <cell r="I11275">
            <v>-0.80477209999999999</v>
          </cell>
          <cell r="J11275">
            <v>-0.32930619999999999</v>
          </cell>
          <cell r="K11275">
            <v>0</v>
          </cell>
          <cell r="L11275">
            <v>0.32930619999999999</v>
          </cell>
          <cell r="M11275">
            <v>0.80477209999999999</v>
          </cell>
          <cell r="N11275">
            <v>0.80477209999999999</v>
          </cell>
          <cell r="O11275">
            <v>479</v>
          </cell>
        </row>
        <row r="11276">
          <cell r="A11276" t="str">
            <v>Residential</v>
          </cell>
          <cell r="B11276">
            <v>19</v>
          </cell>
          <cell r="C11276" t="str">
            <v>R</v>
          </cell>
          <cell r="D11276" t="str">
            <v>Switch</v>
          </cell>
          <cell r="E11276" t="str">
            <v>LCA: Other</v>
          </cell>
          <cell r="F11276">
            <v>94.5</v>
          </cell>
          <cell r="G11276">
            <v>2.1968679999999998</v>
          </cell>
          <cell r="H11276">
            <v>3.6863990000000002</v>
          </cell>
          <cell r="I11276">
            <v>-0.80173890000000003</v>
          </cell>
          <cell r="J11276">
            <v>-0.3280651</v>
          </cell>
          <cell r="K11276">
            <v>0</v>
          </cell>
          <cell r="L11276">
            <v>0.3280651</v>
          </cell>
          <cell r="M11276">
            <v>0.80173890000000003</v>
          </cell>
          <cell r="N11276">
            <v>0.80173890000000003</v>
          </cell>
          <cell r="O11276">
            <v>479</v>
          </cell>
        </row>
        <row r="11277">
          <cell r="A11277" t="str">
            <v>Residential</v>
          </cell>
          <cell r="B11277">
            <v>20</v>
          </cell>
          <cell r="C11277" t="str">
            <v>R</v>
          </cell>
          <cell r="D11277" t="str">
            <v>Switch</v>
          </cell>
          <cell r="E11277" t="str">
            <v>LCA: Other</v>
          </cell>
          <cell r="F11277">
            <v>91.5</v>
          </cell>
          <cell r="G11277">
            <v>1.455643</v>
          </cell>
          <cell r="H11277">
            <v>2.016</v>
          </cell>
          <cell r="I11277">
            <v>-0.77947379999999999</v>
          </cell>
          <cell r="J11277">
            <v>-0.31895440000000003</v>
          </cell>
          <cell r="K11277">
            <v>0</v>
          </cell>
          <cell r="L11277">
            <v>0.31895440000000003</v>
          </cell>
          <cell r="M11277">
            <v>0.77947379999999999</v>
          </cell>
          <cell r="N11277">
            <v>0.77947379999999999</v>
          </cell>
          <cell r="O11277">
            <v>479</v>
          </cell>
        </row>
        <row r="11278">
          <cell r="A11278" t="str">
            <v>Residential</v>
          </cell>
          <cell r="B11278">
            <v>21</v>
          </cell>
          <cell r="C11278" t="str">
            <v>R</v>
          </cell>
          <cell r="D11278" t="str">
            <v>Switch</v>
          </cell>
          <cell r="E11278" t="str">
            <v>LCA: Other</v>
          </cell>
          <cell r="F11278">
            <v>88.5</v>
          </cell>
          <cell r="G11278">
            <v>1.6696249999999999</v>
          </cell>
          <cell r="H11278">
            <v>2.2464</v>
          </cell>
          <cell r="I11278">
            <v>-0.78674639999999996</v>
          </cell>
          <cell r="J11278">
            <v>-0.3219302</v>
          </cell>
          <cell r="K11278">
            <v>0</v>
          </cell>
          <cell r="L11278">
            <v>0.3219302</v>
          </cell>
          <cell r="M11278">
            <v>0.78674639999999996</v>
          </cell>
          <cell r="N11278">
            <v>0.78674639999999996</v>
          </cell>
          <cell r="O11278">
            <v>479</v>
          </cell>
        </row>
        <row r="11279">
          <cell r="A11279" t="str">
            <v>Residential</v>
          </cell>
          <cell r="B11279">
            <v>22</v>
          </cell>
          <cell r="C11279" t="str">
            <v>R</v>
          </cell>
          <cell r="D11279" t="str">
            <v>Switch</v>
          </cell>
          <cell r="E11279" t="str">
            <v>LCA: Other</v>
          </cell>
          <cell r="F11279">
            <v>85.5</v>
          </cell>
          <cell r="G11279">
            <v>1.539064</v>
          </cell>
          <cell r="H11279">
            <v>1.728</v>
          </cell>
          <cell r="I11279">
            <v>-0.7966645</v>
          </cell>
          <cell r="J11279">
            <v>-0.32598870000000002</v>
          </cell>
          <cell r="K11279">
            <v>0</v>
          </cell>
          <cell r="L11279">
            <v>0.32598870000000002</v>
          </cell>
          <cell r="M11279">
            <v>0.7966645</v>
          </cell>
          <cell r="N11279">
            <v>0.7966645</v>
          </cell>
          <cell r="O11279">
            <v>479</v>
          </cell>
        </row>
        <row r="11280">
          <cell r="A11280" t="str">
            <v>Residential</v>
          </cell>
          <cell r="B11280">
            <v>23</v>
          </cell>
          <cell r="C11280" t="str">
            <v>R</v>
          </cell>
          <cell r="D11280" t="str">
            <v>Switch</v>
          </cell>
          <cell r="E11280" t="str">
            <v>LCA: Other</v>
          </cell>
          <cell r="F11280">
            <v>82.5</v>
          </cell>
          <cell r="G11280">
            <v>1.185047</v>
          </cell>
          <cell r="H11280">
            <v>1.2672000000000001</v>
          </cell>
          <cell r="I11280">
            <v>-0.80043339999999996</v>
          </cell>
          <cell r="J11280">
            <v>-0.32753090000000001</v>
          </cell>
          <cell r="K11280">
            <v>0</v>
          </cell>
          <cell r="L11280">
            <v>0.32753090000000001</v>
          </cell>
          <cell r="M11280">
            <v>0.80043339999999996</v>
          </cell>
          <cell r="N11280">
            <v>0.80043339999999996</v>
          </cell>
          <cell r="O11280">
            <v>479</v>
          </cell>
        </row>
        <row r="11281">
          <cell r="A11281" t="str">
            <v>Residential</v>
          </cell>
          <cell r="B11281">
            <v>24</v>
          </cell>
          <cell r="C11281" t="str">
            <v>R</v>
          </cell>
          <cell r="D11281" t="str">
            <v>Switch</v>
          </cell>
          <cell r="E11281" t="str">
            <v>LCA: Other</v>
          </cell>
          <cell r="F11281">
            <v>80</v>
          </cell>
          <cell r="G11281">
            <v>1.066101</v>
          </cell>
          <cell r="H11281">
            <v>1.151999</v>
          </cell>
          <cell r="I11281">
            <v>-0.79732369999999997</v>
          </cell>
          <cell r="J11281">
            <v>-0.3262584</v>
          </cell>
          <cell r="K11281">
            <v>0</v>
          </cell>
          <cell r="L11281">
            <v>0.3262584</v>
          </cell>
          <cell r="M11281">
            <v>0.79732369999999997</v>
          </cell>
          <cell r="N11281">
            <v>0.79732369999999997</v>
          </cell>
          <cell r="O11281">
            <v>479</v>
          </cell>
        </row>
        <row r="11282">
          <cell r="A11282" t="str">
            <v>Residential</v>
          </cell>
          <cell r="B11282">
            <v>1</v>
          </cell>
          <cell r="C11282" t="str">
            <v>R</v>
          </cell>
          <cell r="D11282" t="str">
            <v>Switch</v>
          </cell>
          <cell r="E11282" t="str">
            <v>LCA: Sierra</v>
          </cell>
          <cell r="F11282">
            <v>60.5</v>
          </cell>
          <cell r="G11282">
            <v>0.2833715</v>
          </cell>
          <cell r="H11282">
            <v>0.32411440000000002</v>
          </cell>
          <cell r="I11282">
            <v>-0.33939560000000002</v>
          </cell>
          <cell r="J11282">
            <v>-0.1388779</v>
          </cell>
          <cell r="K11282">
            <v>0</v>
          </cell>
          <cell r="L11282">
            <v>0.1388779</v>
          </cell>
          <cell r="M11282">
            <v>0.33939560000000002</v>
          </cell>
          <cell r="N11282">
            <v>0.33939560000000002</v>
          </cell>
          <cell r="O11282">
            <v>221</v>
          </cell>
        </row>
        <row r="11283">
          <cell r="A11283" t="str">
            <v>Residential</v>
          </cell>
          <cell r="B11283">
            <v>2</v>
          </cell>
          <cell r="C11283" t="str">
            <v>R</v>
          </cell>
          <cell r="D11283" t="str">
            <v>Switch</v>
          </cell>
          <cell r="E11283" t="str">
            <v>LCA: Sierra</v>
          </cell>
          <cell r="F11283">
            <v>60</v>
          </cell>
          <cell r="G11283">
            <v>0.27215420000000001</v>
          </cell>
          <cell r="H11283">
            <v>0.29410389999999997</v>
          </cell>
          <cell r="I11283">
            <v>-0.3391168</v>
          </cell>
          <cell r="J11283">
            <v>-0.13876379999999999</v>
          </cell>
          <cell r="K11283">
            <v>0</v>
          </cell>
          <cell r="L11283">
            <v>0.13876379999999999</v>
          </cell>
          <cell r="M11283">
            <v>0.3391168</v>
          </cell>
          <cell r="N11283">
            <v>0.3391168</v>
          </cell>
          <cell r="O11283">
            <v>221</v>
          </cell>
        </row>
        <row r="11284">
          <cell r="A11284" t="str">
            <v>Residential</v>
          </cell>
          <cell r="B11284">
            <v>3</v>
          </cell>
          <cell r="C11284" t="str">
            <v>R</v>
          </cell>
          <cell r="D11284" t="str">
            <v>Switch</v>
          </cell>
          <cell r="E11284" t="str">
            <v>LCA: Sierra</v>
          </cell>
          <cell r="F11284">
            <v>59</v>
          </cell>
          <cell r="G11284">
            <v>0.33014389999999999</v>
          </cell>
          <cell r="H11284">
            <v>0.27804139999999999</v>
          </cell>
          <cell r="I11284">
            <v>-0.36929679999999998</v>
          </cell>
          <cell r="J11284">
            <v>-0.15111330000000001</v>
          </cell>
          <cell r="K11284">
            <v>0</v>
          </cell>
          <cell r="L11284">
            <v>0.15111330000000001</v>
          </cell>
          <cell r="M11284">
            <v>0.36929679999999998</v>
          </cell>
          <cell r="N11284">
            <v>0.36929679999999998</v>
          </cell>
          <cell r="O11284">
            <v>221</v>
          </cell>
        </row>
        <row r="11285">
          <cell r="A11285" t="str">
            <v>Residential</v>
          </cell>
          <cell r="B11285">
            <v>4</v>
          </cell>
          <cell r="C11285" t="str">
            <v>R</v>
          </cell>
          <cell r="D11285" t="str">
            <v>Switch</v>
          </cell>
          <cell r="E11285" t="str">
            <v>LCA: Sierra</v>
          </cell>
          <cell r="F11285">
            <v>59.5</v>
          </cell>
          <cell r="G11285">
            <v>0.23080619999999999</v>
          </cell>
          <cell r="H11285">
            <v>0.27428239999999998</v>
          </cell>
          <cell r="I11285">
            <v>-0.34778189999999998</v>
          </cell>
          <cell r="J11285">
            <v>-0.14230950000000001</v>
          </cell>
          <cell r="K11285">
            <v>0</v>
          </cell>
          <cell r="L11285">
            <v>0.14230950000000001</v>
          </cell>
          <cell r="M11285">
            <v>0.34778189999999998</v>
          </cell>
          <cell r="N11285">
            <v>0.34778189999999998</v>
          </cell>
          <cell r="O11285">
            <v>221</v>
          </cell>
        </row>
        <row r="11286">
          <cell r="A11286" t="str">
            <v>Residential</v>
          </cell>
          <cell r="B11286">
            <v>5</v>
          </cell>
          <cell r="C11286" t="str">
            <v>R</v>
          </cell>
          <cell r="D11286" t="str">
            <v>Switch</v>
          </cell>
          <cell r="E11286" t="str">
            <v>LCA: Sierra</v>
          </cell>
          <cell r="F11286">
            <v>60</v>
          </cell>
          <cell r="G11286">
            <v>0.23721410000000001</v>
          </cell>
          <cell r="H11286">
            <v>0.276783</v>
          </cell>
          <cell r="I11286">
            <v>-0.33908280000000002</v>
          </cell>
          <cell r="J11286">
            <v>-0.13874990000000001</v>
          </cell>
          <cell r="K11286">
            <v>0</v>
          </cell>
          <cell r="L11286">
            <v>0.13874990000000001</v>
          </cell>
          <cell r="M11286">
            <v>0.33908280000000002</v>
          </cell>
          <cell r="N11286">
            <v>0.33908280000000002</v>
          </cell>
          <cell r="O11286">
            <v>221</v>
          </cell>
        </row>
        <row r="11287">
          <cell r="A11287" t="str">
            <v>Residential</v>
          </cell>
          <cell r="B11287">
            <v>6</v>
          </cell>
          <cell r="C11287" t="str">
            <v>R</v>
          </cell>
          <cell r="D11287" t="str">
            <v>Switch</v>
          </cell>
          <cell r="E11287" t="str">
            <v>LCA: Sierra</v>
          </cell>
          <cell r="F11287">
            <v>59.5</v>
          </cell>
          <cell r="G11287">
            <v>0.24353559999999999</v>
          </cell>
          <cell r="H11287">
            <v>0.29953030000000003</v>
          </cell>
          <cell r="I11287">
            <v>-0.3374395</v>
          </cell>
          <cell r="J11287">
            <v>-0.13807749999999999</v>
          </cell>
          <cell r="K11287">
            <v>0</v>
          </cell>
          <cell r="L11287">
            <v>0.13807749999999999</v>
          </cell>
          <cell r="M11287">
            <v>0.3374395</v>
          </cell>
          <cell r="N11287">
            <v>0.3374395</v>
          </cell>
          <cell r="O11287">
            <v>221</v>
          </cell>
        </row>
        <row r="11288">
          <cell r="A11288" t="str">
            <v>Residential</v>
          </cell>
          <cell r="B11288">
            <v>7</v>
          </cell>
          <cell r="C11288" t="str">
            <v>R</v>
          </cell>
          <cell r="D11288" t="str">
            <v>Switch</v>
          </cell>
          <cell r="E11288" t="str">
            <v>LCA: Sierra</v>
          </cell>
          <cell r="F11288">
            <v>59</v>
          </cell>
          <cell r="G11288">
            <v>0.31184790000000001</v>
          </cell>
          <cell r="H11288">
            <v>0.34668169999999998</v>
          </cell>
          <cell r="I11288">
            <v>-0.34072360000000002</v>
          </cell>
          <cell r="J11288">
            <v>-0.1394213</v>
          </cell>
          <cell r="K11288">
            <v>0</v>
          </cell>
          <cell r="L11288">
            <v>0.1394213</v>
          </cell>
          <cell r="M11288">
            <v>0.34072360000000002</v>
          </cell>
          <cell r="N11288">
            <v>0.34072360000000002</v>
          </cell>
          <cell r="O11288">
            <v>221</v>
          </cell>
        </row>
        <row r="11289">
          <cell r="A11289" t="str">
            <v>Residential</v>
          </cell>
          <cell r="B11289">
            <v>8</v>
          </cell>
          <cell r="C11289" t="str">
            <v>R</v>
          </cell>
          <cell r="D11289" t="str">
            <v>Switch</v>
          </cell>
          <cell r="E11289" t="str">
            <v>LCA: Sierra</v>
          </cell>
          <cell r="F11289">
            <v>61.5</v>
          </cell>
          <cell r="G11289">
            <v>0.42351519999999998</v>
          </cell>
          <cell r="H11289">
            <v>0.37229109999999999</v>
          </cell>
          <cell r="I11289">
            <v>-0.35018529999999998</v>
          </cell>
          <cell r="J11289">
            <v>-0.143293</v>
          </cell>
          <cell r="K11289">
            <v>0</v>
          </cell>
          <cell r="L11289">
            <v>0.143293</v>
          </cell>
          <cell r="M11289">
            <v>0.35018529999999998</v>
          </cell>
          <cell r="N11289">
            <v>0.35018529999999998</v>
          </cell>
          <cell r="O11289">
            <v>221</v>
          </cell>
        </row>
        <row r="11290">
          <cell r="A11290" t="str">
            <v>Residential</v>
          </cell>
          <cell r="B11290">
            <v>9</v>
          </cell>
          <cell r="C11290" t="str">
            <v>R</v>
          </cell>
          <cell r="D11290" t="str">
            <v>Switch</v>
          </cell>
          <cell r="E11290" t="str">
            <v>LCA: Sierra</v>
          </cell>
          <cell r="F11290">
            <v>71</v>
          </cell>
          <cell r="G11290">
            <v>0.34643299999999999</v>
          </cell>
          <cell r="H11290">
            <v>0.35218149999999998</v>
          </cell>
          <cell r="I11290">
            <v>-0.34506439999999999</v>
          </cell>
          <cell r="J11290">
            <v>-0.14119760000000001</v>
          </cell>
          <cell r="K11290">
            <v>0</v>
          </cell>
          <cell r="L11290">
            <v>0.14119760000000001</v>
          </cell>
          <cell r="M11290">
            <v>0.34506439999999999</v>
          </cell>
          <cell r="N11290">
            <v>0.34506439999999999</v>
          </cell>
          <cell r="O11290">
            <v>221</v>
          </cell>
        </row>
        <row r="11291">
          <cell r="A11291" t="str">
            <v>Residential</v>
          </cell>
          <cell r="B11291">
            <v>10</v>
          </cell>
          <cell r="C11291" t="str">
            <v>R</v>
          </cell>
          <cell r="D11291" t="str">
            <v>Switch</v>
          </cell>
          <cell r="E11291" t="str">
            <v>LCA: Sierra</v>
          </cell>
          <cell r="F11291">
            <v>81</v>
          </cell>
          <cell r="G11291">
            <v>0.41422940000000003</v>
          </cell>
          <cell r="H11291">
            <v>0.35243570000000002</v>
          </cell>
          <cell r="I11291">
            <v>-0.49593130000000002</v>
          </cell>
          <cell r="J11291">
            <v>-0.2029311</v>
          </cell>
          <cell r="K11291">
            <v>0</v>
          </cell>
          <cell r="L11291">
            <v>0.2029311</v>
          </cell>
          <cell r="M11291">
            <v>0.49593130000000002</v>
          </cell>
          <cell r="N11291">
            <v>0.49593130000000002</v>
          </cell>
          <cell r="O11291">
            <v>221</v>
          </cell>
        </row>
        <row r="11292">
          <cell r="A11292" t="str">
            <v>Residential</v>
          </cell>
          <cell r="B11292">
            <v>11</v>
          </cell>
          <cell r="C11292" t="str">
            <v>R</v>
          </cell>
          <cell r="D11292" t="str">
            <v>Switch</v>
          </cell>
          <cell r="E11292" t="str">
            <v>LCA: Sierra</v>
          </cell>
          <cell r="F11292">
            <v>86.5</v>
          </cell>
          <cell r="G11292">
            <v>0.31480350000000001</v>
          </cell>
          <cell r="H11292">
            <v>0.3579717</v>
          </cell>
          <cell r="I11292">
            <v>-0.84431889999999998</v>
          </cell>
          <cell r="J11292">
            <v>-0.34548849999999998</v>
          </cell>
          <cell r="K11292">
            <v>0</v>
          </cell>
          <cell r="L11292">
            <v>0.34548849999999998</v>
          </cell>
          <cell r="M11292">
            <v>0.84431889999999998</v>
          </cell>
          <cell r="N11292">
            <v>0.84431889999999998</v>
          </cell>
          <cell r="O11292">
            <v>221</v>
          </cell>
        </row>
        <row r="11293">
          <cell r="A11293" t="str">
            <v>Residential</v>
          </cell>
          <cell r="B11293">
            <v>12</v>
          </cell>
          <cell r="C11293" t="str">
            <v>R</v>
          </cell>
          <cell r="D11293" t="str">
            <v>Switch</v>
          </cell>
          <cell r="E11293" t="str">
            <v>LCA: Sierra</v>
          </cell>
          <cell r="F11293">
            <v>88.5</v>
          </cell>
          <cell r="G11293">
            <v>0.4385269</v>
          </cell>
          <cell r="H11293">
            <v>0.35205120000000001</v>
          </cell>
          <cell r="I11293">
            <v>-0.54077249999999999</v>
          </cell>
          <cell r="J11293">
            <v>-0.2212797</v>
          </cell>
          <cell r="K11293">
            <v>0</v>
          </cell>
          <cell r="L11293">
            <v>0.2212797</v>
          </cell>
          <cell r="M11293">
            <v>0.54077249999999999</v>
          </cell>
          <cell r="N11293">
            <v>0.54077249999999999</v>
          </cell>
          <cell r="O11293">
            <v>221</v>
          </cell>
        </row>
        <row r="11294">
          <cell r="A11294" t="str">
            <v>Residential</v>
          </cell>
          <cell r="B11294">
            <v>13</v>
          </cell>
          <cell r="C11294" t="str">
            <v>R</v>
          </cell>
          <cell r="D11294" t="str">
            <v>Switch</v>
          </cell>
          <cell r="E11294" t="str">
            <v>LCA: Sierra</v>
          </cell>
          <cell r="F11294">
            <v>90.5</v>
          </cell>
          <cell r="G11294">
            <v>0.30970940000000002</v>
          </cell>
          <cell r="H11294">
            <v>0.3573653</v>
          </cell>
          <cell r="I11294">
            <v>-0.14562729999999999</v>
          </cell>
          <cell r="J11294">
            <v>-5.9589499999999997E-2</v>
          </cell>
          <cell r="K11294">
            <v>0</v>
          </cell>
          <cell r="L11294">
            <v>5.9589499999999997E-2</v>
          </cell>
          <cell r="M11294">
            <v>0.14562729999999999</v>
          </cell>
          <cell r="N11294">
            <v>0.14562729999999999</v>
          </cell>
          <cell r="O11294">
            <v>221</v>
          </cell>
        </row>
        <row r="11295">
          <cell r="A11295" t="str">
            <v>Residential</v>
          </cell>
          <cell r="B11295">
            <v>14</v>
          </cell>
          <cell r="C11295" t="str">
            <v>R</v>
          </cell>
          <cell r="D11295" t="str">
            <v>Switch</v>
          </cell>
          <cell r="E11295" t="str">
            <v>LCA: Sierra</v>
          </cell>
          <cell r="F11295">
            <v>91.5</v>
          </cell>
          <cell r="G11295">
            <v>0.3981518</v>
          </cell>
          <cell r="H11295">
            <v>0.36679089999999998</v>
          </cell>
          <cell r="I11295">
            <v>-0.55579599999999996</v>
          </cell>
          <cell r="J11295">
            <v>-0.2274272</v>
          </cell>
          <cell r="K11295">
            <v>0</v>
          </cell>
          <cell r="L11295">
            <v>0.2274272</v>
          </cell>
          <cell r="M11295">
            <v>0.55579599999999996</v>
          </cell>
          <cell r="N11295">
            <v>0.55579599999999996</v>
          </cell>
          <cell r="O11295">
            <v>221</v>
          </cell>
        </row>
        <row r="11296">
          <cell r="A11296" t="str">
            <v>Residential</v>
          </cell>
          <cell r="B11296">
            <v>15</v>
          </cell>
          <cell r="C11296" t="str">
            <v>R</v>
          </cell>
          <cell r="D11296" t="str">
            <v>Switch</v>
          </cell>
          <cell r="E11296" t="str">
            <v>LCA: Sierra</v>
          </cell>
          <cell r="F11296">
            <v>92.5</v>
          </cell>
          <cell r="G11296">
            <v>0.33571630000000002</v>
          </cell>
          <cell r="H11296">
            <v>0.36272870000000002</v>
          </cell>
          <cell r="I11296">
            <v>-0.41564430000000002</v>
          </cell>
          <cell r="J11296">
            <v>-0.17007829999999999</v>
          </cell>
          <cell r="K11296">
            <v>0</v>
          </cell>
          <cell r="L11296">
            <v>0.17007829999999999</v>
          </cell>
          <cell r="M11296">
            <v>0.41564430000000002</v>
          </cell>
          <cell r="N11296">
            <v>0.41564430000000002</v>
          </cell>
          <cell r="O11296">
            <v>221</v>
          </cell>
        </row>
        <row r="11297">
          <cell r="A11297" t="str">
            <v>Residential</v>
          </cell>
          <cell r="B11297">
            <v>16</v>
          </cell>
          <cell r="C11297" t="str">
            <v>R</v>
          </cell>
          <cell r="D11297" t="str">
            <v>Switch</v>
          </cell>
          <cell r="E11297" t="str">
            <v>LCA: Sierra</v>
          </cell>
          <cell r="F11297">
            <v>94</v>
          </cell>
          <cell r="G11297">
            <v>0.31647589999999998</v>
          </cell>
          <cell r="H11297">
            <v>0.39305909999999999</v>
          </cell>
          <cell r="I11297">
            <v>-0.69688090000000003</v>
          </cell>
          <cell r="J11297">
            <v>-0.28515800000000002</v>
          </cell>
          <cell r="K11297">
            <v>0</v>
          </cell>
          <cell r="L11297">
            <v>0.28515800000000002</v>
          </cell>
          <cell r="M11297">
            <v>0.69688090000000003</v>
          </cell>
          <cell r="N11297">
            <v>0.69688090000000003</v>
          </cell>
          <cell r="O11297">
            <v>221</v>
          </cell>
        </row>
        <row r="11298">
          <cell r="A11298" t="str">
            <v>Residential</v>
          </cell>
          <cell r="B11298">
            <v>17</v>
          </cell>
          <cell r="C11298" t="str">
            <v>R</v>
          </cell>
          <cell r="D11298" t="str">
            <v>Switch</v>
          </cell>
          <cell r="E11298" t="str">
            <v>LCA: Sierra</v>
          </cell>
          <cell r="F11298">
            <v>93.5</v>
          </cell>
          <cell r="G11298">
            <v>0.3976074</v>
          </cell>
          <cell r="H11298">
            <v>0.41010459999999999</v>
          </cell>
          <cell r="I11298">
            <v>-0.75659259999999995</v>
          </cell>
          <cell r="J11298">
            <v>-0.30959150000000002</v>
          </cell>
          <cell r="K11298">
            <v>0</v>
          </cell>
          <cell r="L11298">
            <v>0.30959150000000002</v>
          </cell>
          <cell r="M11298">
            <v>0.75659259999999995</v>
          </cell>
          <cell r="N11298">
            <v>0.75659259999999995</v>
          </cell>
          <cell r="O11298">
            <v>221</v>
          </cell>
        </row>
        <row r="11299">
          <cell r="A11299" t="str">
            <v>Residential</v>
          </cell>
          <cell r="B11299">
            <v>18</v>
          </cell>
          <cell r="C11299" t="str">
            <v>R</v>
          </cell>
          <cell r="D11299" t="str">
            <v>Switch</v>
          </cell>
          <cell r="E11299" t="str">
            <v>LCA: Sierra</v>
          </cell>
          <cell r="F11299">
            <v>92</v>
          </cell>
          <cell r="G11299">
            <v>0.4072115</v>
          </cell>
          <cell r="H11299">
            <v>0.43907190000000001</v>
          </cell>
          <cell r="I11299">
            <v>-1.14093</v>
          </cell>
          <cell r="J11299">
            <v>-0.46685949999999998</v>
          </cell>
          <cell r="K11299">
            <v>0</v>
          </cell>
          <cell r="L11299">
            <v>0.46685949999999998</v>
          </cell>
          <cell r="M11299">
            <v>1.14093</v>
          </cell>
          <cell r="N11299">
            <v>1.14093</v>
          </cell>
          <cell r="O11299">
            <v>221</v>
          </cell>
        </row>
        <row r="11300">
          <cell r="A11300" t="str">
            <v>Residential</v>
          </cell>
          <cell r="B11300">
            <v>19</v>
          </cell>
          <cell r="C11300" t="str">
            <v>R</v>
          </cell>
          <cell r="D11300" t="str">
            <v>Switch</v>
          </cell>
          <cell r="E11300" t="str">
            <v>LCA: Sierra</v>
          </cell>
          <cell r="F11300">
            <v>87.5</v>
          </cell>
          <cell r="G11300">
            <v>0.46103169999999999</v>
          </cell>
          <cell r="H11300">
            <v>0.4998165</v>
          </cell>
          <cell r="I11300">
            <v>-0.70471189999999995</v>
          </cell>
          <cell r="J11300">
            <v>-0.28836240000000002</v>
          </cell>
          <cell r="K11300">
            <v>0</v>
          </cell>
          <cell r="L11300">
            <v>0.28836240000000002</v>
          </cell>
          <cell r="M11300">
            <v>0.70471189999999995</v>
          </cell>
          <cell r="N11300">
            <v>0.70471189999999995</v>
          </cell>
          <cell r="O11300">
            <v>221</v>
          </cell>
        </row>
        <row r="11301">
          <cell r="A11301" t="str">
            <v>Residential</v>
          </cell>
          <cell r="B11301">
            <v>20</v>
          </cell>
          <cell r="C11301" t="str">
            <v>R</v>
          </cell>
          <cell r="D11301" t="str">
            <v>Switch</v>
          </cell>
          <cell r="E11301" t="str">
            <v>LCA: Sierra</v>
          </cell>
          <cell r="F11301">
            <v>77.5</v>
          </cell>
          <cell r="G11301">
            <v>0.97181709999999999</v>
          </cell>
          <cell r="H11301">
            <v>0.52036000000000004</v>
          </cell>
          <cell r="I11301">
            <v>-0.38979219999999998</v>
          </cell>
          <cell r="J11301">
            <v>-0.1594998</v>
          </cell>
          <cell r="K11301">
            <v>0</v>
          </cell>
          <cell r="L11301">
            <v>0.1594998</v>
          </cell>
          <cell r="M11301">
            <v>0.38979219999999998</v>
          </cell>
          <cell r="N11301">
            <v>0.38979219999999998</v>
          </cell>
          <cell r="O11301">
            <v>221</v>
          </cell>
        </row>
        <row r="11302">
          <cell r="A11302" t="str">
            <v>Residential</v>
          </cell>
          <cell r="B11302">
            <v>21</v>
          </cell>
          <cell r="C11302" t="str">
            <v>R</v>
          </cell>
          <cell r="D11302" t="str">
            <v>Switch</v>
          </cell>
          <cell r="E11302" t="str">
            <v>LCA: Sierra</v>
          </cell>
          <cell r="F11302">
            <v>72</v>
          </cell>
          <cell r="G11302">
            <v>0.85872250000000006</v>
          </cell>
          <cell r="H11302">
            <v>0.56241839999999999</v>
          </cell>
          <cell r="I11302">
            <v>-0.35786000000000001</v>
          </cell>
          <cell r="J11302">
            <v>-0.14643339999999999</v>
          </cell>
          <cell r="K11302">
            <v>0</v>
          </cell>
          <cell r="L11302">
            <v>0.14643339999999999</v>
          </cell>
          <cell r="M11302">
            <v>0.35786000000000001</v>
          </cell>
          <cell r="N11302">
            <v>0.35786000000000001</v>
          </cell>
          <cell r="O11302">
            <v>221</v>
          </cell>
        </row>
        <row r="11303">
          <cell r="A11303" t="str">
            <v>Residential</v>
          </cell>
          <cell r="B11303">
            <v>22</v>
          </cell>
          <cell r="C11303" t="str">
            <v>R</v>
          </cell>
          <cell r="D11303" t="str">
            <v>Switch</v>
          </cell>
          <cell r="E11303" t="str">
            <v>LCA: Sierra</v>
          </cell>
          <cell r="F11303">
            <v>68.5</v>
          </cell>
          <cell r="G11303">
            <v>0.69679340000000001</v>
          </cell>
          <cell r="H11303">
            <v>0.48674980000000001</v>
          </cell>
          <cell r="I11303">
            <v>-0.36358049999999997</v>
          </cell>
          <cell r="J11303">
            <v>-0.1487742</v>
          </cell>
          <cell r="K11303">
            <v>0</v>
          </cell>
          <cell r="L11303">
            <v>0.1487742</v>
          </cell>
          <cell r="M11303">
            <v>0.36358049999999997</v>
          </cell>
          <cell r="N11303">
            <v>0.36358049999999997</v>
          </cell>
          <cell r="O11303">
            <v>221</v>
          </cell>
        </row>
        <row r="11304">
          <cell r="A11304" t="str">
            <v>Residential</v>
          </cell>
          <cell r="B11304">
            <v>23</v>
          </cell>
          <cell r="C11304" t="str">
            <v>R</v>
          </cell>
          <cell r="D11304" t="str">
            <v>Switch</v>
          </cell>
          <cell r="E11304" t="str">
            <v>LCA: Sierra</v>
          </cell>
          <cell r="F11304">
            <v>67.5</v>
          </cell>
          <cell r="G11304">
            <v>0.4293669</v>
          </cell>
          <cell r="H11304">
            <v>0.42195890000000003</v>
          </cell>
          <cell r="I11304">
            <v>-0.3473811</v>
          </cell>
          <cell r="J11304">
            <v>-0.14214550000000001</v>
          </cell>
          <cell r="K11304">
            <v>0</v>
          </cell>
          <cell r="L11304">
            <v>0.14214550000000001</v>
          </cell>
          <cell r="M11304">
            <v>0.3473811</v>
          </cell>
          <cell r="N11304">
            <v>0.3473811</v>
          </cell>
          <cell r="O11304">
            <v>221</v>
          </cell>
        </row>
        <row r="11305">
          <cell r="A11305" t="str">
            <v>Residential</v>
          </cell>
          <cell r="B11305">
            <v>24</v>
          </cell>
          <cell r="C11305" t="str">
            <v>R</v>
          </cell>
          <cell r="D11305" t="str">
            <v>Switch</v>
          </cell>
          <cell r="E11305" t="str">
            <v>LCA: Sierra</v>
          </cell>
          <cell r="F11305">
            <v>66</v>
          </cell>
          <cell r="G11305">
            <v>0.26669120000000002</v>
          </cell>
          <cell r="H11305">
            <v>0.35243760000000002</v>
          </cell>
          <cell r="I11305">
            <v>-0.34229700000000002</v>
          </cell>
          <cell r="J11305">
            <v>-0.1400652</v>
          </cell>
          <cell r="K11305">
            <v>0</v>
          </cell>
          <cell r="L11305">
            <v>0.1400652</v>
          </cell>
          <cell r="M11305">
            <v>0.34229700000000002</v>
          </cell>
          <cell r="N11305">
            <v>0.34229700000000002</v>
          </cell>
          <cell r="O11305">
            <v>221</v>
          </cell>
        </row>
        <row r="11306">
          <cell r="A11306" t="str">
            <v>Residential</v>
          </cell>
          <cell r="B11306">
            <v>1</v>
          </cell>
          <cell r="C11306" t="str">
            <v>R</v>
          </cell>
          <cell r="D11306" t="str">
            <v>Switch</v>
          </cell>
          <cell r="E11306" t="str">
            <v>LCA: Stockton</v>
          </cell>
          <cell r="F11306">
            <v>68.720600000000005</v>
          </cell>
          <cell r="G11306">
            <v>0.41843740000000001</v>
          </cell>
          <cell r="H11306">
            <v>0.38653670000000001</v>
          </cell>
          <cell r="I11306">
            <v>-0.28260970000000002</v>
          </cell>
          <cell r="J11306">
            <v>-0.1156416</v>
          </cell>
          <cell r="K11306">
            <v>0</v>
          </cell>
          <cell r="L11306">
            <v>0.1156416</v>
          </cell>
          <cell r="M11306">
            <v>0.28260970000000002</v>
          </cell>
          <cell r="N11306">
            <v>0.28260970000000002</v>
          </cell>
          <cell r="O11306">
            <v>319</v>
          </cell>
        </row>
        <row r="11307">
          <cell r="A11307" t="str">
            <v>Residential</v>
          </cell>
          <cell r="B11307">
            <v>2</v>
          </cell>
          <cell r="C11307" t="str">
            <v>R</v>
          </cell>
          <cell r="D11307" t="str">
            <v>Switch</v>
          </cell>
          <cell r="E11307" t="str">
            <v>LCA: Stockton</v>
          </cell>
          <cell r="F11307">
            <v>67.220600000000005</v>
          </cell>
          <cell r="G11307">
            <v>0.37517790000000001</v>
          </cell>
          <cell r="H11307">
            <v>0.36379270000000002</v>
          </cell>
          <cell r="I11307">
            <v>-0.28028019999999998</v>
          </cell>
          <cell r="J11307">
            <v>-0.1146884</v>
          </cell>
          <cell r="K11307">
            <v>0</v>
          </cell>
          <cell r="L11307">
            <v>0.1146884</v>
          </cell>
          <cell r="M11307">
            <v>0.28028019999999998</v>
          </cell>
          <cell r="N11307">
            <v>0.28028019999999998</v>
          </cell>
          <cell r="O11307">
            <v>319</v>
          </cell>
        </row>
        <row r="11308">
          <cell r="A11308" t="str">
            <v>Residential</v>
          </cell>
          <cell r="B11308">
            <v>3</v>
          </cell>
          <cell r="C11308" t="str">
            <v>R</v>
          </cell>
          <cell r="D11308" t="str">
            <v>Switch</v>
          </cell>
          <cell r="E11308" t="str">
            <v>LCA: Stockton</v>
          </cell>
          <cell r="F11308">
            <v>67.064700000000002</v>
          </cell>
          <cell r="G11308">
            <v>0.37559779999999998</v>
          </cell>
          <cell r="H11308">
            <v>0.42167139999999997</v>
          </cell>
          <cell r="I11308">
            <v>-0.27883429999999998</v>
          </cell>
          <cell r="J11308">
            <v>-0.1140967</v>
          </cell>
          <cell r="K11308">
            <v>0</v>
          </cell>
          <cell r="L11308">
            <v>0.1140967</v>
          </cell>
          <cell r="M11308">
            <v>0.27883429999999998</v>
          </cell>
          <cell r="N11308">
            <v>0.27883429999999998</v>
          </cell>
          <cell r="O11308">
            <v>319</v>
          </cell>
        </row>
        <row r="11309">
          <cell r="A11309" t="str">
            <v>Residential</v>
          </cell>
          <cell r="B11309">
            <v>4</v>
          </cell>
          <cell r="C11309" t="str">
            <v>R</v>
          </cell>
          <cell r="D11309" t="str">
            <v>Switch</v>
          </cell>
          <cell r="E11309" t="str">
            <v>LCA: Stockton</v>
          </cell>
          <cell r="F11309">
            <v>66.892600000000002</v>
          </cell>
          <cell r="G11309">
            <v>0.37246050000000003</v>
          </cell>
          <cell r="H11309">
            <v>0.36911850000000002</v>
          </cell>
          <cell r="I11309">
            <v>-0.27792919999999999</v>
          </cell>
          <cell r="J11309">
            <v>-0.11372640000000001</v>
          </cell>
          <cell r="K11309">
            <v>0</v>
          </cell>
          <cell r="L11309">
            <v>0.11372640000000001</v>
          </cell>
          <cell r="M11309">
            <v>0.27792919999999999</v>
          </cell>
          <cell r="N11309">
            <v>0.27792919999999999</v>
          </cell>
          <cell r="O11309">
            <v>319</v>
          </cell>
        </row>
        <row r="11310">
          <cell r="A11310" t="str">
            <v>Residential</v>
          </cell>
          <cell r="B11310">
            <v>5</v>
          </cell>
          <cell r="C11310" t="str">
            <v>R</v>
          </cell>
          <cell r="D11310" t="str">
            <v>Switch</v>
          </cell>
          <cell r="E11310" t="str">
            <v>LCA: Stockton</v>
          </cell>
          <cell r="F11310">
            <v>66.204400000000007</v>
          </cell>
          <cell r="G11310">
            <v>0.37489299999999998</v>
          </cell>
          <cell r="H11310">
            <v>0.39648689999999998</v>
          </cell>
          <cell r="I11310">
            <v>-0.27756530000000001</v>
          </cell>
          <cell r="J11310">
            <v>-0.1135775</v>
          </cell>
          <cell r="K11310">
            <v>0</v>
          </cell>
          <cell r="L11310">
            <v>0.1135775</v>
          </cell>
          <cell r="M11310">
            <v>0.27756530000000001</v>
          </cell>
          <cell r="N11310">
            <v>0.27756530000000001</v>
          </cell>
          <cell r="O11310">
            <v>319</v>
          </cell>
        </row>
        <row r="11311">
          <cell r="A11311" t="str">
            <v>Residential</v>
          </cell>
          <cell r="B11311">
            <v>6</v>
          </cell>
          <cell r="C11311" t="str">
            <v>R</v>
          </cell>
          <cell r="D11311" t="str">
            <v>Switch</v>
          </cell>
          <cell r="E11311" t="str">
            <v>LCA: Stockton</v>
          </cell>
          <cell r="F11311">
            <v>65.204400000000007</v>
          </cell>
          <cell r="G11311">
            <v>0.42501539999999999</v>
          </cell>
          <cell r="H11311">
            <v>0.38446469999999999</v>
          </cell>
          <cell r="I11311">
            <v>-0.27840609999999999</v>
          </cell>
          <cell r="J11311">
            <v>-0.11392149999999999</v>
          </cell>
          <cell r="K11311">
            <v>0</v>
          </cell>
          <cell r="L11311">
            <v>0.11392149999999999</v>
          </cell>
          <cell r="M11311">
            <v>0.27840609999999999</v>
          </cell>
          <cell r="N11311">
            <v>0.27840609999999999</v>
          </cell>
          <cell r="O11311">
            <v>319</v>
          </cell>
        </row>
        <row r="11312">
          <cell r="A11312" t="str">
            <v>Residential</v>
          </cell>
          <cell r="B11312">
            <v>7</v>
          </cell>
          <cell r="C11312" t="str">
            <v>R</v>
          </cell>
          <cell r="D11312" t="str">
            <v>Switch</v>
          </cell>
          <cell r="E11312" t="str">
            <v>LCA: Stockton</v>
          </cell>
          <cell r="F11312">
            <v>64.188199999999995</v>
          </cell>
          <cell r="G11312">
            <v>0.53985490000000003</v>
          </cell>
          <cell r="H11312">
            <v>0.45255620000000002</v>
          </cell>
          <cell r="I11312">
            <v>-0.28048869999999998</v>
          </cell>
          <cell r="J11312">
            <v>-0.11477370000000001</v>
          </cell>
          <cell r="K11312">
            <v>0</v>
          </cell>
          <cell r="L11312">
            <v>0.11477370000000001</v>
          </cell>
          <cell r="M11312">
            <v>0.28048869999999998</v>
          </cell>
          <cell r="N11312">
            <v>0.28048869999999998</v>
          </cell>
          <cell r="O11312">
            <v>319</v>
          </cell>
        </row>
        <row r="11313">
          <cell r="A11313" t="str">
            <v>Residential</v>
          </cell>
          <cell r="B11313">
            <v>8</v>
          </cell>
          <cell r="C11313" t="str">
            <v>R</v>
          </cell>
          <cell r="D11313" t="str">
            <v>Switch</v>
          </cell>
          <cell r="E11313" t="str">
            <v>LCA: Stockton</v>
          </cell>
          <cell r="F11313">
            <v>66.155900000000003</v>
          </cell>
          <cell r="G11313">
            <v>0.62686160000000002</v>
          </cell>
          <cell r="H11313">
            <v>0.50176270000000001</v>
          </cell>
          <cell r="I11313">
            <v>-0.28314410000000001</v>
          </cell>
          <cell r="J11313">
            <v>-0.1158603</v>
          </cell>
          <cell r="K11313">
            <v>0</v>
          </cell>
          <cell r="L11313">
            <v>0.1158603</v>
          </cell>
          <cell r="M11313">
            <v>0.28314410000000001</v>
          </cell>
          <cell r="N11313">
            <v>0.28314410000000001</v>
          </cell>
          <cell r="O11313">
            <v>319</v>
          </cell>
        </row>
        <row r="11314">
          <cell r="A11314" t="str">
            <v>Residential</v>
          </cell>
          <cell r="B11314">
            <v>9</v>
          </cell>
          <cell r="C11314" t="str">
            <v>R</v>
          </cell>
          <cell r="D11314" t="str">
            <v>Switch</v>
          </cell>
          <cell r="E11314" t="str">
            <v>LCA: Stockton</v>
          </cell>
          <cell r="F11314">
            <v>72.451499999999996</v>
          </cell>
          <cell r="G11314">
            <v>0.52058800000000005</v>
          </cell>
          <cell r="H11314">
            <v>0.84950910000000002</v>
          </cell>
          <cell r="I11314">
            <v>-0.2864062</v>
          </cell>
          <cell r="J11314">
            <v>-0.1171951</v>
          </cell>
          <cell r="K11314">
            <v>0</v>
          </cell>
          <cell r="L11314">
            <v>0.1171951</v>
          </cell>
          <cell r="M11314">
            <v>0.2864062</v>
          </cell>
          <cell r="N11314">
            <v>0.2864062</v>
          </cell>
          <cell r="O11314">
            <v>319</v>
          </cell>
        </row>
        <row r="11315">
          <cell r="A11315" t="str">
            <v>Residential</v>
          </cell>
          <cell r="B11315">
            <v>10</v>
          </cell>
          <cell r="C11315" t="str">
            <v>R</v>
          </cell>
          <cell r="D11315" t="str">
            <v>Switch</v>
          </cell>
          <cell r="E11315" t="str">
            <v>LCA: Stockton</v>
          </cell>
          <cell r="F11315">
            <v>79.263300000000001</v>
          </cell>
          <cell r="G11315">
            <v>0.59870080000000003</v>
          </cell>
          <cell r="H11315">
            <v>0.62642059999999999</v>
          </cell>
          <cell r="I11315">
            <v>-0.29629559999999999</v>
          </cell>
          <cell r="J11315">
            <v>-0.12124169999999999</v>
          </cell>
          <cell r="K11315">
            <v>0</v>
          </cell>
          <cell r="L11315">
            <v>0.12124169999999999</v>
          </cell>
          <cell r="M11315">
            <v>0.29629559999999999</v>
          </cell>
          <cell r="N11315">
            <v>0.29629559999999999</v>
          </cell>
          <cell r="O11315">
            <v>319</v>
          </cell>
        </row>
        <row r="11316">
          <cell r="A11316" t="str">
            <v>Residential</v>
          </cell>
          <cell r="B11316">
            <v>11</v>
          </cell>
          <cell r="C11316" t="str">
            <v>R</v>
          </cell>
          <cell r="D11316" t="str">
            <v>Switch</v>
          </cell>
          <cell r="E11316" t="str">
            <v>LCA: Stockton</v>
          </cell>
          <cell r="F11316">
            <v>83.403000000000006</v>
          </cell>
          <cell r="G11316">
            <v>0.82467539999999995</v>
          </cell>
          <cell r="H11316">
            <v>1.1474439999999999</v>
          </cell>
          <cell r="I11316">
            <v>-0.30497429999999998</v>
          </cell>
          <cell r="J11316">
            <v>-0.124793</v>
          </cell>
          <cell r="K11316">
            <v>0</v>
          </cell>
          <cell r="L11316">
            <v>0.124793</v>
          </cell>
          <cell r="M11316">
            <v>0.30497429999999998</v>
          </cell>
          <cell r="N11316">
            <v>0.30497429999999998</v>
          </cell>
          <cell r="O11316">
            <v>319</v>
          </cell>
        </row>
        <row r="11317">
          <cell r="A11317" t="str">
            <v>Residential</v>
          </cell>
          <cell r="B11317">
            <v>12</v>
          </cell>
          <cell r="C11317" t="str">
            <v>R</v>
          </cell>
          <cell r="D11317" t="str">
            <v>Switch</v>
          </cell>
          <cell r="E11317" t="str">
            <v>LCA: Stockton</v>
          </cell>
          <cell r="F11317">
            <v>87.075100000000006</v>
          </cell>
          <cell r="G11317">
            <v>1.031514</v>
          </cell>
          <cell r="H11317">
            <v>1.2790090000000001</v>
          </cell>
          <cell r="I11317">
            <v>-0.31781100000000001</v>
          </cell>
          <cell r="J11317">
            <v>-0.13004569999999999</v>
          </cell>
          <cell r="K11317">
            <v>0</v>
          </cell>
          <cell r="L11317">
            <v>0.13004569999999999</v>
          </cell>
          <cell r="M11317">
            <v>0.31781100000000001</v>
          </cell>
          <cell r="N11317">
            <v>0.31781100000000001</v>
          </cell>
          <cell r="O11317">
            <v>319</v>
          </cell>
        </row>
        <row r="11318">
          <cell r="A11318" t="str">
            <v>Residential</v>
          </cell>
          <cell r="B11318">
            <v>13</v>
          </cell>
          <cell r="C11318" t="str">
            <v>R</v>
          </cell>
          <cell r="D11318" t="str">
            <v>Switch</v>
          </cell>
          <cell r="E11318" t="str">
            <v>LCA: Stockton</v>
          </cell>
          <cell r="F11318">
            <v>89.263300000000001</v>
          </cell>
          <cell r="G11318">
            <v>1.1398889999999999</v>
          </cell>
          <cell r="H11318">
            <v>1.279685</v>
          </cell>
          <cell r="I11318">
            <v>-0.3226079</v>
          </cell>
          <cell r="J11318">
            <v>-0.1320086</v>
          </cell>
          <cell r="K11318">
            <v>0</v>
          </cell>
          <cell r="L11318">
            <v>0.1320086</v>
          </cell>
          <cell r="M11318">
            <v>0.3226079</v>
          </cell>
          <cell r="N11318">
            <v>0.3226079</v>
          </cell>
          <cell r="O11318">
            <v>319</v>
          </cell>
        </row>
        <row r="11319">
          <cell r="A11319" t="str">
            <v>Residential</v>
          </cell>
          <cell r="B11319">
            <v>14</v>
          </cell>
          <cell r="C11319" t="str">
            <v>R</v>
          </cell>
          <cell r="D11319" t="str">
            <v>Switch</v>
          </cell>
          <cell r="E11319" t="str">
            <v>LCA: Stockton</v>
          </cell>
          <cell r="F11319">
            <v>92.295599999999993</v>
          </cell>
          <cell r="G11319">
            <v>1.417675</v>
          </cell>
          <cell r="H11319">
            <v>1.0730770000000001</v>
          </cell>
          <cell r="I11319">
            <v>-0.31485039999999997</v>
          </cell>
          <cell r="J11319">
            <v>-0.12883420000000001</v>
          </cell>
          <cell r="K11319">
            <v>0</v>
          </cell>
          <cell r="L11319">
            <v>0.12883420000000001</v>
          </cell>
          <cell r="M11319">
            <v>0.31485039999999997</v>
          </cell>
          <cell r="N11319">
            <v>0.31485039999999997</v>
          </cell>
          <cell r="O11319">
            <v>319</v>
          </cell>
        </row>
        <row r="11320">
          <cell r="A11320" t="str">
            <v>Residential</v>
          </cell>
          <cell r="B11320">
            <v>15</v>
          </cell>
          <cell r="C11320" t="str">
            <v>R</v>
          </cell>
          <cell r="D11320" t="str">
            <v>Switch</v>
          </cell>
          <cell r="E11320" t="str">
            <v>LCA: Stockton</v>
          </cell>
          <cell r="F11320">
            <v>94.983800000000002</v>
          </cell>
          <cell r="G11320">
            <v>1.694002</v>
          </cell>
          <cell r="H11320">
            <v>1.328541</v>
          </cell>
          <cell r="I11320">
            <v>-0.31447429999999998</v>
          </cell>
          <cell r="J11320">
            <v>-0.1286803</v>
          </cell>
          <cell r="K11320">
            <v>0</v>
          </cell>
          <cell r="L11320">
            <v>0.1286803</v>
          </cell>
          <cell r="M11320">
            <v>0.31447429999999998</v>
          </cell>
          <cell r="N11320">
            <v>0.31447429999999998</v>
          </cell>
          <cell r="O11320">
            <v>319</v>
          </cell>
        </row>
        <row r="11321">
          <cell r="A11321" t="str">
            <v>Residential</v>
          </cell>
          <cell r="B11321">
            <v>16</v>
          </cell>
          <cell r="C11321" t="str">
            <v>R</v>
          </cell>
          <cell r="D11321" t="str">
            <v>Switch</v>
          </cell>
          <cell r="E11321" t="str">
            <v>LCA: Stockton</v>
          </cell>
          <cell r="F11321">
            <v>95.8279</v>
          </cell>
          <cell r="G11321">
            <v>1.8954489999999999</v>
          </cell>
          <cell r="H11321">
            <v>1.5764640000000001</v>
          </cell>
          <cell r="I11321">
            <v>-0.31197340000000001</v>
          </cell>
          <cell r="J11321">
            <v>-0.12765699999999999</v>
          </cell>
          <cell r="K11321">
            <v>0</v>
          </cell>
          <cell r="L11321">
            <v>0.12765699999999999</v>
          </cell>
          <cell r="M11321">
            <v>0.31197340000000001</v>
          </cell>
          <cell r="N11321">
            <v>0.31197340000000001</v>
          </cell>
          <cell r="O11321">
            <v>319</v>
          </cell>
        </row>
        <row r="11322">
          <cell r="A11322" t="str">
            <v>Residential</v>
          </cell>
          <cell r="B11322">
            <v>17</v>
          </cell>
          <cell r="C11322" t="str">
            <v>R</v>
          </cell>
          <cell r="D11322" t="str">
            <v>Switch</v>
          </cell>
          <cell r="E11322" t="str">
            <v>LCA: Stockton</v>
          </cell>
          <cell r="F11322">
            <v>95.6721</v>
          </cell>
          <cell r="G11322">
            <v>2.2198570000000002</v>
          </cell>
          <cell r="H11322">
            <v>2.095291</v>
          </cell>
          <cell r="I11322">
            <v>-0.31873220000000002</v>
          </cell>
          <cell r="J11322">
            <v>-0.1304226</v>
          </cell>
          <cell r="K11322">
            <v>0</v>
          </cell>
          <cell r="L11322">
            <v>0.1304226</v>
          </cell>
          <cell r="M11322">
            <v>0.31873220000000002</v>
          </cell>
          <cell r="N11322">
            <v>0.31873220000000002</v>
          </cell>
          <cell r="O11322">
            <v>319</v>
          </cell>
        </row>
        <row r="11323">
          <cell r="A11323" t="str">
            <v>Residential</v>
          </cell>
          <cell r="B11323">
            <v>18</v>
          </cell>
          <cell r="C11323" t="str">
            <v>R</v>
          </cell>
          <cell r="D11323" t="str">
            <v>Switch</v>
          </cell>
          <cell r="E11323" t="str">
            <v>LCA: Stockton</v>
          </cell>
          <cell r="F11323">
            <v>94.188199999999995</v>
          </cell>
          <cell r="G11323">
            <v>2.1628509999999999</v>
          </cell>
          <cell r="H11323">
            <v>2.241536</v>
          </cell>
          <cell r="I11323">
            <v>-0.32639509999999999</v>
          </cell>
          <cell r="J11323">
            <v>-0.13355819999999999</v>
          </cell>
          <cell r="K11323">
            <v>0</v>
          </cell>
          <cell r="L11323">
            <v>0.13355819999999999</v>
          </cell>
          <cell r="M11323">
            <v>0.32639509999999999</v>
          </cell>
          <cell r="N11323">
            <v>0.32639509999999999</v>
          </cell>
          <cell r="O11323">
            <v>319</v>
          </cell>
        </row>
        <row r="11324">
          <cell r="A11324" t="str">
            <v>Residential</v>
          </cell>
          <cell r="B11324">
            <v>19</v>
          </cell>
          <cell r="C11324" t="str">
            <v>R</v>
          </cell>
          <cell r="D11324" t="str">
            <v>Switch</v>
          </cell>
          <cell r="E11324" t="str">
            <v>LCA: Stockton</v>
          </cell>
          <cell r="F11324">
            <v>92.204400000000007</v>
          </cell>
          <cell r="G11324">
            <v>1.803596</v>
          </cell>
          <cell r="H11324">
            <v>1.701781</v>
          </cell>
          <cell r="I11324">
            <v>-0.327737</v>
          </cell>
          <cell r="J11324">
            <v>-0.13410730000000001</v>
          </cell>
          <cell r="K11324">
            <v>0</v>
          </cell>
          <cell r="L11324">
            <v>0.13410730000000001</v>
          </cell>
          <cell r="M11324">
            <v>0.327737</v>
          </cell>
          <cell r="N11324">
            <v>0.327737</v>
          </cell>
          <cell r="O11324">
            <v>319</v>
          </cell>
        </row>
        <row r="11325">
          <cell r="A11325" t="str">
            <v>Residential</v>
          </cell>
          <cell r="B11325">
            <v>20</v>
          </cell>
          <cell r="C11325" t="str">
            <v>R</v>
          </cell>
          <cell r="D11325" t="str">
            <v>Switch</v>
          </cell>
          <cell r="E11325" t="str">
            <v>LCA: Stockton</v>
          </cell>
          <cell r="F11325">
            <v>88.236699999999999</v>
          </cell>
          <cell r="G11325">
            <v>1.402477</v>
          </cell>
          <cell r="H11325">
            <v>1.7432000000000001</v>
          </cell>
          <cell r="I11325">
            <v>-0.31298589999999998</v>
          </cell>
          <cell r="J11325">
            <v>-0.1280713</v>
          </cell>
          <cell r="K11325">
            <v>0</v>
          </cell>
          <cell r="L11325">
            <v>0.1280713</v>
          </cell>
          <cell r="M11325">
            <v>0.31298589999999998</v>
          </cell>
          <cell r="N11325">
            <v>0.31298589999999998</v>
          </cell>
          <cell r="O11325">
            <v>319</v>
          </cell>
        </row>
        <row r="11326">
          <cell r="A11326" t="str">
            <v>Residential</v>
          </cell>
          <cell r="B11326">
            <v>21</v>
          </cell>
          <cell r="C11326" t="str">
            <v>R</v>
          </cell>
          <cell r="D11326" t="str">
            <v>Switch</v>
          </cell>
          <cell r="E11326" t="str">
            <v>LCA: Stockton</v>
          </cell>
          <cell r="F11326">
            <v>84.720600000000005</v>
          </cell>
          <cell r="G11326">
            <v>1.111928</v>
          </cell>
          <cell r="H11326">
            <v>1.341116</v>
          </cell>
          <cell r="I11326">
            <v>-0.3121176</v>
          </cell>
          <cell r="J11326">
            <v>-0.127716</v>
          </cell>
          <cell r="K11326">
            <v>0</v>
          </cell>
          <cell r="L11326">
            <v>0.127716</v>
          </cell>
          <cell r="M11326">
            <v>0.3121176</v>
          </cell>
          <cell r="N11326">
            <v>0.3121176</v>
          </cell>
          <cell r="O11326">
            <v>319</v>
          </cell>
        </row>
        <row r="11327">
          <cell r="A11327" t="str">
            <v>Residential</v>
          </cell>
          <cell r="B11327">
            <v>22</v>
          </cell>
          <cell r="C11327" t="str">
            <v>R</v>
          </cell>
          <cell r="D11327" t="str">
            <v>Switch</v>
          </cell>
          <cell r="E11327" t="str">
            <v>LCA: Stockton</v>
          </cell>
          <cell r="F11327">
            <v>79.096999999999994</v>
          </cell>
          <cell r="G11327">
            <v>0.80691190000000002</v>
          </cell>
          <cell r="H11327">
            <v>0.98070440000000003</v>
          </cell>
          <cell r="I11327">
            <v>-0.3017823</v>
          </cell>
          <cell r="J11327">
            <v>-0.1234869</v>
          </cell>
          <cell r="K11327">
            <v>0</v>
          </cell>
          <cell r="L11327">
            <v>0.1234869</v>
          </cell>
          <cell r="M11327">
            <v>0.3017823</v>
          </cell>
          <cell r="N11327">
            <v>0.3017823</v>
          </cell>
          <cell r="O11327">
            <v>319</v>
          </cell>
        </row>
        <row r="11328">
          <cell r="A11328" t="str">
            <v>Residential</v>
          </cell>
          <cell r="B11328">
            <v>23</v>
          </cell>
          <cell r="C11328" t="str">
            <v>R</v>
          </cell>
          <cell r="D11328" t="str">
            <v>Switch</v>
          </cell>
          <cell r="E11328" t="str">
            <v>LCA: Stockton</v>
          </cell>
          <cell r="F11328">
            <v>76.408799999999999</v>
          </cell>
          <cell r="G11328">
            <v>0.82221719999999998</v>
          </cell>
          <cell r="H11328">
            <v>0.77284929999999996</v>
          </cell>
          <cell r="I11328">
            <v>-0.29227019999999998</v>
          </cell>
          <cell r="J11328">
            <v>-0.1195946</v>
          </cell>
          <cell r="K11328">
            <v>0</v>
          </cell>
          <cell r="L11328">
            <v>0.1195946</v>
          </cell>
          <cell r="M11328">
            <v>0.29227019999999998</v>
          </cell>
          <cell r="N11328">
            <v>0.29227019999999998</v>
          </cell>
          <cell r="O11328">
            <v>319</v>
          </cell>
        </row>
        <row r="11329">
          <cell r="A11329" t="str">
            <v>Residential</v>
          </cell>
          <cell r="B11329">
            <v>24</v>
          </cell>
          <cell r="C11329" t="str">
            <v>R</v>
          </cell>
          <cell r="D11329" t="str">
            <v>Switch</v>
          </cell>
          <cell r="E11329" t="str">
            <v>LCA: Stockton</v>
          </cell>
          <cell r="F11329">
            <v>74.736699999999999</v>
          </cell>
          <cell r="G11329">
            <v>0.61747010000000002</v>
          </cell>
          <cell r="H11329">
            <v>0.56760379999999999</v>
          </cell>
          <cell r="I11329">
            <v>-0.28954479999999999</v>
          </cell>
          <cell r="J11329">
            <v>-0.1184794</v>
          </cell>
          <cell r="K11329">
            <v>0</v>
          </cell>
          <cell r="L11329">
            <v>0.1184794</v>
          </cell>
          <cell r="M11329">
            <v>0.28954479999999999</v>
          </cell>
          <cell r="N11329">
            <v>0.28954479999999999</v>
          </cell>
          <cell r="O11329">
            <v>319</v>
          </cell>
        </row>
        <row r="11330">
          <cell r="A11330" t="str">
            <v>Residential</v>
          </cell>
          <cell r="B11330">
            <v>1</v>
          </cell>
          <cell r="C11330" t="str">
            <v>R</v>
          </cell>
          <cell r="D11330" t="str">
            <v>Switch</v>
          </cell>
          <cell r="E11330" t="str">
            <v>Tonnage: 2&lt;=tons&lt;3</v>
          </cell>
          <cell r="F11330">
            <v>76.650800000000004</v>
          </cell>
          <cell r="G11330">
            <v>0.67681020000000003</v>
          </cell>
          <cell r="H11330">
            <v>0.78676230000000003</v>
          </cell>
          <cell r="I11330">
            <v>-0.1113698</v>
          </cell>
          <cell r="J11330">
            <v>-4.5571599999999997E-2</v>
          </cell>
          <cell r="K11330">
            <v>0</v>
          </cell>
          <cell r="L11330">
            <v>4.5571599999999997E-2</v>
          </cell>
          <cell r="M11330">
            <v>0.1113698</v>
          </cell>
          <cell r="N11330">
            <v>0.1113698</v>
          </cell>
          <cell r="O11330">
            <v>2841</v>
          </cell>
        </row>
        <row r="11331">
          <cell r="A11331" t="str">
            <v>Residential</v>
          </cell>
          <cell r="B11331">
            <v>2</v>
          </cell>
          <cell r="C11331" t="str">
            <v>R</v>
          </cell>
          <cell r="D11331" t="str">
            <v>Switch</v>
          </cell>
          <cell r="E11331" t="str">
            <v>Tonnage: 2&lt;=tons&lt;3</v>
          </cell>
          <cell r="F11331">
            <v>76.088999999999999</v>
          </cell>
          <cell r="G11331">
            <v>0.58878640000000004</v>
          </cell>
          <cell r="H11331">
            <v>0.69681649999999995</v>
          </cell>
          <cell r="I11331">
            <v>-0.1123227</v>
          </cell>
          <cell r="J11331">
            <v>-4.5961500000000002E-2</v>
          </cell>
          <cell r="K11331">
            <v>0</v>
          </cell>
          <cell r="L11331">
            <v>4.5961500000000002E-2</v>
          </cell>
          <cell r="M11331">
            <v>0.1123227</v>
          </cell>
          <cell r="N11331">
            <v>0.1123227</v>
          </cell>
          <cell r="O11331">
            <v>2841</v>
          </cell>
        </row>
        <row r="11332">
          <cell r="A11332" t="str">
            <v>Residential</v>
          </cell>
          <cell r="B11332">
            <v>3</v>
          </cell>
          <cell r="C11332" t="str">
            <v>R</v>
          </cell>
          <cell r="D11332" t="str">
            <v>Switch</v>
          </cell>
          <cell r="E11332" t="str">
            <v>Tonnage: 2&lt;=tons&lt;3</v>
          </cell>
          <cell r="F11332">
            <v>73.255399999999995</v>
          </cell>
          <cell r="G11332">
            <v>0.52066710000000005</v>
          </cell>
          <cell r="H11332">
            <v>0.62458650000000004</v>
          </cell>
          <cell r="I11332">
            <v>-0.11142829999999999</v>
          </cell>
          <cell r="J11332">
            <v>-4.55956E-2</v>
          </cell>
          <cell r="K11332">
            <v>0</v>
          </cell>
          <cell r="L11332">
            <v>4.55956E-2</v>
          </cell>
          <cell r="M11332">
            <v>0.11142829999999999</v>
          </cell>
          <cell r="N11332">
            <v>0.11142829999999999</v>
          </cell>
          <cell r="O11332">
            <v>2841</v>
          </cell>
        </row>
        <row r="11333">
          <cell r="A11333" t="str">
            <v>Residential</v>
          </cell>
          <cell r="B11333">
            <v>4</v>
          </cell>
          <cell r="C11333" t="str">
            <v>R</v>
          </cell>
          <cell r="D11333" t="str">
            <v>Switch</v>
          </cell>
          <cell r="E11333" t="str">
            <v>Tonnage: 2&lt;=tons&lt;3</v>
          </cell>
          <cell r="F11333">
            <v>71.828000000000003</v>
          </cell>
          <cell r="G11333">
            <v>0.44506459999999998</v>
          </cell>
          <cell r="H11333">
            <v>0.51145350000000001</v>
          </cell>
          <cell r="I11333">
            <v>-0.1105691</v>
          </cell>
          <cell r="J11333">
            <v>-4.5243999999999999E-2</v>
          </cell>
          <cell r="K11333">
            <v>0</v>
          </cell>
          <cell r="L11333">
            <v>4.5243999999999999E-2</v>
          </cell>
          <cell r="M11333">
            <v>0.1105691</v>
          </cell>
          <cell r="N11333">
            <v>0.1105691</v>
          </cell>
          <cell r="O11333">
            <v>2841</v>
          </cell>
        </row>
        <row r="11334">
          <cell r="A11334" t="str">
            <v>Residential</v>
          </cell>
          <cell r="B11334">
            <v>5</v>
          </cell>
          <cell r="C11334" t="str">
            <v>R</v>
          </cell>
          <cell r="D11334" t="str">
            <v>Switch</v>
          </cell>
          <cell r="E11334" t="str">
            <v>Tonnage: 2&lt;=tons&lt;3</v>
          </cell>
          <cell r="F11334">
            <v>70.330200000000005</v>
          </cell>
          <cell r="G11334">
            <v>0.42661060000000001</v>
          </cell>
          <cell r="H11334">
            <v>0.55638869999999996</v>
          </cell>
          <cell r="I11334">
            <v>-0.11214250000000001</v>
          </cell>
          <cell r="J11334">
            <v>-4.5887799999999999E-2</v>
          </cell>
          <cell r="K11334">
            <v>0</v>
          </cell>
          <cell r="L11334">
            <v>4.5887799999999999E-2</v>
          </cell>
          <cell r="M11334">
            <v>0.11214250000000001</v>
          </cell>
          <cell r="N11334">
            <v>0.11214250000000001</v>
          </cell>
          <cell r="O11334">
            <v>2841</v>
          </cell>
        </row>
        <row r="11335">
          <cell r="A11335" t="str">
            <v>Residential</v>
          </cell>
          <cell r="B11335">
            <v>6</v>
          </cell>
          <cell r="C11335" t="str">
            <v>R</v>
          </cell>
          <cell r="D11335" t="str">
            <v>Switch</v>
          </cell>
          <cell r="E11335" t="str">
            <v>Tonnage: 2&lt;=tons&lt;3</v>
          </cell>
          <cell r="F11335">
            <v>69.320599999999999</v>
          </cell>
          <cell r="G11335">
            <v>0.46249820000000003</v>
          </cell>
          <cell r="H11335">
            <v>0.5328214</v>
          </cell>
          <cell r="I11335">
            <v>-0.1120515</v>
          </cell>
          <cell r="J11335">
            <v>-4.5850599999999998E-2</v>
          </cell>
          <cell r="K11335">
            <v>0</v>
          </cell>
          <cell r="L11335">
            <v>4.5850599999999998E-2</v>
          </cell>
          <cell r="M11335">
            <v>0.1120515</v>
          </cell>
          <cell r="N11335">
            <v>0.1120515</v>
          </cell>
          <cell r="O11335">
            <v>2841</v>
          </cell>
        </row>
        <row r="11336">
          <cell r="A11336" t="str">
            <v>Residential</v>
          </cell>
          <cell r="B11336">
            <v>7</v>
          </cell>
          <cell r="C11336" t="str">
            <v>R</v>
          </cell>
          <cell r="D11336" t="str">
            <v>Switch</v>
          </cell>
          <cell r="E11336" t="str">
            <v>Tonnage: 2&lt;=tons&lt;3</v>
          </cell>
          <cell r="F11336">
            <v>68.319500000000005</v>
          </cell>
          <cell r="G11336">
            <v>0.57679170000000002</v>
          </cell>
          <cell r="H11336">
            <v>0.74662490000000004</v>
          </cell>
          <cell r="I11336">
            <v>-0.1126717</v>
          </cell>
          <cell r="J11336">
            <v>-4.6104300000000001E-2</v>
          </cell>
          <cell r="K11336">
            <v>0</v>
          </cell>
          <cell r="L11336">
            <v>4.6104300000000001E-2</v>
          </cell>
          <cell r="M11336">
            <v>0.1126717</v>
          </cell>
          <cell r="N11336">
            <v>0.1126717</v>
          </cell>
          <cell r="O11336">
            <v>2841</v>
          </cell>
        </row>
        <row r="11337">
          <cell r="A11337" t="str">
            <v>Residential</v>
          </cell>
          <cell r="B11337">
            <v>8</v>
          </cell>
          <cell r="C11337" t="str">
            <v>R</v>
          </cell>
          <cell r="D11337" t="str">
            <v>Switch</v>
          </cell>
          <cell r="E11337" t="str">
            <v>Tonnage: 2&lt;=tons&lt;3</v>
          </cell>
          <cell r="F11337">
            <v>68.891000000000005</v>
          </cell>
          <cell r="G11337">
            <v>0.55689770000000005</v>
          </cell>
          <cell r="H11337">
            <v>0.62709930000000003</v>
          </cell>
          <cell r="I11337">
            <v>-0.1131597</v>
          </cell>
          <cell r="J11337">
            <v>-4.6303999999999998E-2</v>
          </cell>
          <cell r="K11337">
            <v>0</v>
          </cell>
          <cell r="L11337">
            <v>4.6303999999999998E-2</v>
          </cell>
          <cell r="M11337">
            <v>0.1131597</v>
          </cell>
          <cell r="N11337">
            <v>0.1131597</v>
          </cell>
          <cell r="O11337">
            <v>2841</v>
          </cell>
        </row>
        <row r="11338">
          <cell r="A11338" t="str">
            <v>Residential</v>
          </cell>
          <cell r="B11338">
            <v>9</v>
          </cell>
          <cell r="C11338" t="str">
            <v>R</v>
          </cell>
          <cell r="D11338" t="str">
            <v>Switch</v>
          </cell>
          <cell r="E11338" t="str">
            <v>Tonnage: 2&lt;=tons&lt;3</v>
          </cell>
          <cell r="F11338">
            <v>71.577699999999993</v>
          </cell>
          <cell r="G11338">
            <v>0.54508000000000001</v>
          </cell>
          <cell r="H11338">
            <v>0.60685710000000004</v>
          </cell>
          <cell r="I11338">
            <v>-0.11397450000000001</v>
          </cell>
          <cell r="J11338">
            <v>-4.6637400000000002E-2</v>
          </cell>
          <cell r="K11338">
            <v>0</v>
          </cell>
          <cell r="L11338">
            <v>4.6637400000000002E-2</v>
          </cell>
          <cell r="M11338">
            <v>0.11397450000000001</v>
          </cell>
          <cell r="N11338">
            <v>0.11397450000000001</v>
          </cell>
          <cell r="O11338">
            <v>2841</v>
          </cell>
        </row>
        <row r="11339">
          <cell r="A11339" t="str">
            <v>Residential</v>
          </cell>
          <cell r="B11339">
            <v>10</v>
          </cell>
          <cell r="C11339" t="str">
            <v>R</v>
          </cell>
          <cell r="D11339" t="str">
            <v>Switch</v>
          </cell>
          <cell r="E11339" t="str">
            <v>Tonnage: 2&lt;=tons&lt;3</v>
          </cell>
          <cell r="F11339">
            <v>76.172700000000006</v>
          </cell>
          <cell r="G11339">
            <v>0.53597280000000003</v>
          </cell>
          <cell r="H11339">
            <v>0.5901516</v>
          </cell>
          <cell r="I11339">
            <v>-0.1149496</v>
          </cell>
          <cell r="J11339">
            <v>-4.7036399999999999E-2</v>
          </cell>
          <cell r="K11339">
            <v>0</v>
          </cell>
          <cell r="L11339">
            <v>4.7036399999999999E-2</v>
          </cell>
          <cell r="M11339">
            <v>0.1149496</v>
          </cell>
          <cell r="N11339">
            <v>0.1149496</v>
          </cell>
          <cell r="O11339">
            <v>2841</v>
          </cell>
        </row>
        <row r="11340">
          <cell r="A11340" t="str">
            <v>Residential</v>
          </cell>
          <cell r="B11340">
            <v>11</v>
          </cell>
          <cell r="C11340" t="str">
            <v>R</v>
          </cell>
          <cell r="D11340" t="str">
            <v>Switch</v>
          </cell>
          <cell r="E11340" t="str">
            <v>Tonnage: 2&lt;=tons&lt;3</v>
          </cell>
          <cell r="F11340">
            <v>81.569199999999995</v>
          </cell>
          <cell r="G11340">
            <v>0.60958299999999999</v>
          </cell>
          <cell r="H11340">
            <v>0.62951939999999995</v>
          </cell>
          <cell r="I11340">
            <v>-0.1147517</v>
          </cell>
          <cell r="J11340">
            <v>-4.6955499999999997E-2</v>
          </cell>
          <cell r="K11340">
            <v>0</v>
          </cell>
          <cell r="L11340">
            <v>4.6955499999999997E-2</v>
          </cell>
          <cell r="M11340">
            <v>0.1147517</v>
          </cell>
          <cell r="N11340">
            <v>0.1147517</v>
          </cell>
          <cell r="O11340">
            <v>2841</v>
          </cell>
        </row>
        <row r="11341">
          <cell r="A11341" t="str">
            <v>Residential</v>
          </cell>
          <cell r="B11341">
            <v>12</v>
          </cell>
          <cell r="C11341" t="str">
            <v>R</v>
          </cell>
          <cell r="D11341" t="str">
            <v>Switch</v>
          </cell>
          <cell r="E11341" t="str">
            <v>Tonnage: 2&lt;=tons&lt;3</v>
          </cell>
          <cell r="F11341">
            <v>86.018000000000001</v>
          </cell>
          <cell r="G11341">
            <v>0.76944820000000003</v>
          </cell>
          <cell r="H11341">
            <v>0.73105399999999998</v>
          </cell>
          <cell r="I11341">
            <v>-0.11657439999999999</v>
          </cell>
          <cell r="J11341">
            <v>-4.7701300000000002E-2</v>
          </cell>
          <cell r="K11341">
            <v>0</v>
          </cell>
          <cell r="L11341">
            <v>4.7701300000000002E-2</v>
          </cell>
          <cell r="M11341">
            <v>0.11657439999999999</v>
          </cell>
          <cell r="N11341">
            <v>0.11657439999999999</v>
          </cell>
          <cell r="O11341">
            <v>2841</v>
          </cell>
        </row>
        <row r="11342">
          <cell r="A11342" t="str">
            <v>Residential</v>
          </cell>
          <cell r="B11342">
            <v>13</v>
          </cell>
          <cell r="C11342" t="str">
            <v>R</v>
          </cell>
          <cell r="D11342" t="str">
            <v>Switch</v>
          </cell>
          <cell r="E11342" t="str">
            <v>Tonnage: 2&lt;=tons&lt;3</v>
          </cell>
          <cell r="F11342">
            <v>89.465699999999998</v>
          </cell>
          <cell r="G11342">
            <v>0.95981539999999999</v>
          </cell>
          <cell r="H11342">
            <v>1.023363</v>
          </cell>
          <cell r="I11342">
            <v>-0.1143612</v>
          </cell>
          <cell r="J11342">
            <v>-4.6795700000000003E-2</v>
          </cell>
          <cell r="K11342">
            <v>0</v>
          </cell>
          <cell r="L11342">
            <v>4.6795700000000003E-2</v>
          </cell>
          <cell r="M11342">
            <v>0.1143612</v>
          </cell>
          <cell r="N11342">
            <v>0.1143612</v>
          </cell>
          <cell r="O11342">
            <v>2841</v>
          </cell>
        </row>
        <row r="11343">
          <cell r="A11343" t="str">
            <v>Residential</v>
          </cell>
          <cell r="B11343">
            <v>14</v>
          </cell>
          <cell r="C11343" t="str">
            <v>R</v>
          </cell>
          <cell r="D11343" t="str">
            <v>Switch</v>
          </cell>
          <cell r="E11343" t="str">
            <v>Tonnage: 2&lt;=tons&lt;3</v>
          </cell>
          <cell r="F11343">
            <v>92.477500000000006</v>
          </cell>
          <cell r="G11343">
            <v>1.223239</v>
          </cell>
          <cell r="H11343">
            <v>1.196895</v>
          </cell>
          <cell r="I11343">
            <v>-0.1186797</v>
          </cell>
          <cell r="J11343">
            <v>-4.8562800000000003E-2</v>
          </cell>
          <cell r="K11343">
            <v>0</v>
          </cell>
          <cell r="L11343">
            <v>4.8562800000000003E-2</v>
          </cell>
          <cell r="M11343">
            <v>0.1186797</v>
          </cell>
          <cell r="N11343">
            <v>0.1186797</v>
          </cell>
          <cell r="O11343">
            <v>2841</v>
          </cell>
        </row>
        <row r="11344">
          <cell r="A11344" t="str">
            <v>Residential</v>
          </cell>
          <cell r="B11344">
            <v>15</v>
          </cell>
          <cell r="C11344" t="str">
            <v>R</v>
          </cell>
          <cell r="D11344" t="str">
            <v>Switch</v>
          </cell>
          <cell r="E11344" t="str">
            <v>Tonnage: 2&lt;=tons&lt;3</v>
          </cell>
          <cell r="F11344">
            <v>94.9893</v>
          </cell>
          <cell r="G11344">
            <v>1.37066</v>
          </cell>
          <cell r="H11344">
            <v>1.351915</v>
          </cell>
          <cell r="I11344">
            <v>-0.1196092</v>
          </cell>
          <cell r="J11344">
            <v>-4.8943100000000003E-2</v>
          </cell>
          <cell r="K11344">
            <v>0</v>
          </cell>
          <cell r="L11344">
            <v>4.8943100000000003E-2</v>
          </cell>
          <cell r="M11344">
            <v>0.1196092</v>
          </cell>
          <cell r="N11344">
            <v>0.1196092</v>
          </cell>
          <cell r="O11344">
            <v>2841</v>
          </cell>
        </row>
        <row r="11345">
          <cell r="A11345" t="str">
            <v>Residential</v>
          </cell>
          <cell r="B11345">
            <v>16</v>
          </cell>
          <cell r="C11345" t="str">
            <v>R</v>
          </cell>
          <cell r="D11345" t="str">
            <v>Switch</v>
          </cell>
          <cell r="E11345" t="str">
            <v>Tonnage: 2&lt;=tons&lt;3</v>
          </cell>
          <cell r="F11345">
            <v>97.396500000000003</v>
          </cell>
          <cell r="G11345">
            <v>1.585196</v>
          </cell>
          <cell r="H11345">
            <v>1.844797</v>
          </cell>
          <cell r="I11345">
            <v>-0.11782670000000001</v>
          </cell>
          <cell r="J11345">
            <v>-4.8213699999999998E-2</v>
          </cell>
          <cell r="K11345">
            <v>0</v>
          </cell>
          <cell r="L11345">
            <v>4.8213699999999998E-2</v>
          </cell>
          <cell r="M11345">
            <v>0.11782670000000001</v>
          </cell>
          <cell r="N11345">
            <v>0.11782670000000001</v>
          </cell>
          <cell r="O11345">
            <v>2841</v>
          </cell>
        </row>
        <row r="11346">
          <cell r="A11346" t="str">
            <v>Residential</v>
          </cell>
          <cell r="B11346">
            <v>17</v>
          </cell>
          <cell r="C11346" t="str">
            <v>R</v>
          </cell>
          <cell r="D11346" t="str">
            <v>Switch</v>
          </cell>
          <cell r="E11346" t="str">
            <v>Tonnage: 2&lt;=tons&lt;3</v>
          </cell>
          <cell r="F11346">
            <v>98.803700000000006</v>
          </cell>
          <cell r="G11346">
            <v>1.7939430000000001</v>
          </cell>
          <cell r="H11346">
            <v>1.816743</v>
          </cell>
          <cell r="I11346">
            <v>-0.1200186</v>
          </cell>
          <cell r="J11346">
            <v>-4.9110599999999997E-2</v>
          </cell>
          <cell r="K11346">
            <v>0</v>
          </cell>
          <cell r="L11346">
            <v>4.9110599999999997E-2</v>
          </cell>
          <cell r="M11346">
            <v>0.1200186</v>
          </cell>
          <cell r="N11346">
            <v>0.1200186</v>
          </cell>
          <cell r="O11346">
            <v>2841</v>
          </cell>
        </row>
        <row r="11347">
          <cell r="A11347" t="str">
            <v>Residential</v>
          </cell>
          <cell r="B11347">
            <v>18</v>
          </cell>
          <cell r="C11347" t="str">
            <v>R</v>
          </cell>
          <cell r="D11347" t="str">
            <v>Switch</v>
          </cell>
          <cell r="E11347" t="str">
            <v>Tonnage: 2&lt;=tons&lt;3</v>
          </cell>
          <cell r="F11347">
            <v>98.759900000000002</v>
          </cell>
          <cell r="G11347">
            <v>1.9539260000000001</v>
          </cell>
          <cell r="H11347">
            <v>2.0349279999999998</v>
          </cell>
          <cell r="I11347">
            <v>-0.13496839999999999</v>
          </cell>
          <cell r="J11347">
            <v>-5.5227999999999999E-2</v>
          </cell>
          <cell r="K11347">
            <v>0</v>
          </cell>
          <cell r="L11347">
            <v>5.5227999999999999E-2</v>
          </cell>
          <cell r="M11347">
            <v>0.13496839999999999</v>
          </cell>
          <cell r="N11347">
            <v>0.13496839999999999</v>
          </cell>
          <cell r="O11347">
            <v>2841</v>
          </cell>
        </row>
        <row r="11348">
          <cell r="A11348" t="str">
            <v>Residential</v>
          </cell>
          <cell r="B11348">
            <v>19</v>
          </cell>
          <cell r="C11348" t="str">
            <v>R</v>
          </cell>
          <cell r="D11348" t="str">
            <v>Switch</v>
          </cell>
          <cell r="E11348" t="str">
            <v>Tonnage: 2&lt;=tons&lt;3</v>
          </cell>
          <cell r="F11348">
            <v>96.301500000000004</v>
          </cell>
          <cell r="G11348">
            <v>1.874932</v>
          </cell>
          <cell r="H11348">
            <v>2.054964</v>
          </cell>
          <cell r="I11348">
            <v>-0.12565609999999999</v>
          </cell>
          <cell r="J11348">
            <v>-5.1417499999999998E-2</v>
          </cell>
          <cell r="K11348">
            <v>0</v>
          </cell>
          <cell r="L11348">
            <v>5.1417499999999998E-2</v>
          </cell>
          <cell r="M11348">
            <v>0.12565609999999999</v>
          </cell>
          <cell r="N11348">
            <v>0.12565609999999999</v>
          </cell>
          <cell r="O11348">
            <v>2841</v>
          </cell>
        </row>
        <row r="11349">
          <cell r="A11349" t="str">
            <v>Residential</v>
          </cell>
          <cell r="B11349">
            <v>20</v>
          </cell>
          <cell r="C11349" t="str">
            <v>R</v>
          </cell>
          <cell r="D11349" t="str">
            <v>Switch</v>
          </cell>
          <cell r="E11349" t="str">
            <v>Tonnage: 2&lt;=tons&lt;3</v>
          </cell>
          <cell r="F11349">
            <v>94.218199999999996</v>
          </cell>
          <cell r="G11349">
            <v>1.7846230000000001</v>
          </cell>
          <cell r="H11349">
            <v>2.5130759999999999</v>
          </cell>
          <cell r="I11349">
            <v>-0.1236505</v>
          </cell>
          <cell r="J11349">
            <v>-5.0596799999999997E-2</v>
          </cell>
          <cell r="K11349">
            <v>0</v>
          </cell>
          <cell r="L11349">
            <v>5.0596799999999997E-2</v>
          </cell>
          <cell r="M11349">
            <v>0.1236505</v>
          </cell>
          <cell r="N11349">
            <v>0.1236505</v>
          </cell>
          <cell r="O11349">
            <v>2841</v>
          </cell>
        </row>
        <row r="11350">
          <cell r="A11350" t="str">
            <v>Residential</v>
          </cell>
          <cell r="B11350">
            <v>21</v>
          </cell>
          <cell r="C11350" t="str">
            <v>R</v>
          </cell>
          <cell r="D11350" t="str">
            <v>Switch</v>
          </cell>
          <cell r="E11350" t="str">
            <v>Tonnage: 2&lt;=tons&lt;3</v>
          </cell>
          <cell r="F11350">
            <v>90.248099999999994</v>
          </cell>
          <cell r="G11350">
            <v>1.7082360000000001</v>
          </cell>
          <cell r="H11350">
            <v>2.4026209999999999</v>
          </cell>
          <cell r="I11350">
            <v>-0.1184689</v>
          </cell>
          <cell r="J11350">
            <v>-4.8476499999999999E-2</v>
          </cell>
          <cell r="K11350">
            <v>0</v>
          </cell>
          <cell r="L11350">
            <v>4.8476499999999999E-2</v>
          </cell>
          <cell r="M11350">
            <v>0.1184689</v>
          </cell>
          <cell r="N11350">
            <v>0.1184689</v>
          </cell>
          <cell r="O11350">
            <v>2841</v>
          </cell>
        </row>
        <row r="11351">
          <cell r="A11351" t="str">
            <v>Residential</v>
          </cell>
          <cell r="B11351">
            <v>22</v>
          </cell>
          <cell r="C11351" t="str">
            <v>R</v>
          </cell>
          <cell r="D11351" t="str">
            <v>Switch</v>
          </cell>
          <cell r="E11351" t="str">
            <v>Tonnage: 2&lt;=tons&lt;3</v>
          </cell>
          <cell r="F11351">
            <v>87.162599999999998</v>
          </cell>
          <cell r="G11351">
            <v>1.5460290000000001</v>
          </cell>
          <cell r="H11351">
            <v>2.1201400000000001</v>
          </cell>
          <cell r="I11351">
            <v>-0.1240488</v>
          </cell>
          <cell r="J11351">
            <v>-5.0759800000000001E-2</v>
          </cell>
          <cell r="K11351">
            <v>0</v>
          </cell>
          <cell r="L11351">
            <v>5.0759800000000001E-2</v>
          </cell>
          <cell r="M11351">
            <v>0.1240488</v>
          </cell>
          <cell r="N11351">
            <v>0.1240488</v>
          </cell>
          <cell r="O11351">
            <v>2841</v>
          </cell>
        </row>
        <row r="11352">
          <cell r="A11352" t="str">
            <v>Residential</v>
          </cell>
          <cell r="B11352">
            <v>23</v>
          </cell>
          <cell r="C11352" t="str">
            <v>R</v>
          </cell>
          <cell r="D11352" t="str">
            <v>Switch</v>
          </cell>
          <cell r="E11352" t="str">
            <v>Tonnage: 2&lt;=tons&lt;3</v>
          </cell>
          <cell r="F11352">
            <v>84.162599999999998</v>
          </cell>
          <cell r="G11352">
            <v>1.281145</v>
          </cell>
          <cell r="H11352">
            <v>1.715414</v>
          </cell>
          <cell r="I11352">
            <v>-0.1184399</v>
          </cell>
          <cell r="J11352">
            <v>-4.8464599999999997E-2</v>
          </cell>
          <cell r="K11352">
            <v>0</v>
          </cell>
          <cell r="L11352">
            <v>4.8464599999999997E-2</v>
          </cell>
          <cell r="M11352">
            <v>0.1184399</v>
          </cell>
          <cell r="N11352">
            <v>0.1184399</v>
          </cell>
          <cell r="O11352">
            <v>2841</v>
          </cell>
        </row>
        <row r="11353">
          <cell r="A11353" t="str">
            <v>Residential</v>
          </cell>
          <cell r="B11353">
            <v>24</v>
          </cell>
          <cell r="C11353" t="str">
            <v>R</v>
          </cell>
          <cell r="D11353" t="str">
            <v>Switch</v>
          </cell>
          <cell r="E11353" t="str">
            <v>Tonnage: 2&lt;=tons&lt;3</v>
          </cell>
          <cell r="F11353">
            <v>81.694699999999997</v>
          </cell>
          <cell r="G11353">
            <v>0.98798839999999999</v>
          </cell>
          <cell r="H11353">
            <v>1.2829839999999999</v>
          </cell>
          <cell r="I11353">
            <v>-0.1140263</v>
          </cell>
          <cell r="J11353">
            <v>-4.6658699999999997E-2</v>
          </cell>
          <cell r="K11353">
            <v>0</v>
          </cell>
          <cell r="L11353">
            <v>4.6658699999999997E-2</v>
          </cell>
          <cell r="M11353">
            <v>0.1140263</v>
          </cell>
          <cell r="N11353">
            <v>0.1140263</v>
          </cell>
          <cell r="O11353">
            <v>2841</v>
          </cell>
        </row>
        <row r="11354">
          <cell r="A11354" t="str">
            <v>Residential</v>
          </cell>
          <cell r="B11354">
            <v>1</v>
          </cell>
          <cell r="C11354" t="str">
            <v>R</v>
          </cell>
          <cell r="D11354" t="str">
            <v>Switch</v>
          </cell>
          <cell r="E11354" t="str">
            <v>Tonnage: 3&lt;=tons&lt;4</v>
          </cell>
          <cell r="F11354">
            <v>76.841899999999995</v>
          </cell>
          <cell r="G11354">
            <v>0.8535237</v>
          </cell>
          <cell r="H11354">
            <v>0.85710070000000005</v>
          </cell>
          <cell r="I11354">
            <v>-6.8619299999999994E-2</v>
          </cell>
          <cell r="J11354">
            <v>-2.8078499999999999E-2</v>
          </cell>
          <cell r="K11354">
            <v>0</v>
          </cell>
          <cell r="L11354">
            <v>2.8078499999999999E-2</v>
          </cell>
          <cell r="M11354">
            <v>6.8619299999999994E-2</v>
          </cell>
          <cell r="N11354">
            <v>6.8619299999999994E-2</v>
          </cell>
          <cell r="O11354">
            <v>10009</v>
          </cell>
        </row>
        <row r="11355">
          <cell r="A11355" t="str">
            <v>Residential</v>
          </cell>
          <cell r="B11355">
            <v>2</v>
          </cell>
          <cell r="C11355" t="str">
            <v>R</v>
          </cell>
          <cell r="D11355" t="str">
            <v>Switch</v>
          </cell>
          <cell r="E11355" t="str">
            <v>Tonnage: 3&lt;=tons&lt;4</v>
          </cell>
          <cell r="F11355">
            <v>76.304299999999998</v>
          </cell>
          <cell r="G11355">
            <v>0.75381549999999997</v>
          </cell>
          <cell r="H11355">
            <v>0.71321199999999996</v>
          </cell>
          <cell r="I11355">
            <v>-6.8239800000000003E-2</v>
          </cell>
          <cell r="J11355">
            <v>-2.7923199999999999E-2</v>
          </cell>
          <cell r="K11355">
            <v>0</v>
          </cell>
          <cell r="L11355">
            <v>2.7923199999999999E-2</v>
          </cell>
          <cell r="M11355">
            <v>6.8239800000000003E-2</v>
          </cell>
          <cell r="N11355">
            <v>6.8239800000000003E-2</v>
          </cell>
          <cell r="O11355">
            <v>10009</v>
          </cell>
        </row>
        <row r="11356">
          <cell r="A11356" t="str">
            <v>Residential</v>
          </cell>
          <cell r="B11356">
            <v>3</v>
          </cell>
          <cell r="C11356" t="str">
            <v>R</v>
          </cell>
          <cell r="D11356" t="str">
            <v>Switch</v>
          </cell>
          <cell r="E11356" t="str">
            <v>Tonnage: 3&lt;=tons&lt;4</v>
          </cell>
          <cell r="F11356">
            <v>73.397800000000004</v>
          </cell>
          <cell r="G11356">
            <v>0.66627590000000003</v>
          </cell>
          <cell r="H11356">
            <v>0.63558890000000001</v>
          </cell>
          <cell r="I11356">
            <v>-6.77455E-2</v>
          </cell>
          <cell r="J11356">
            <v>-2.77209E-2</v>
          </cell>
          <cell r="K11356">
            <v>0</v>
          </cell>
          <cell r="L11356">
            <v>2.77209E-2</v>
          </cell>
          <cell r="M11356">
            <v>6.77455E-2</v>
          </cell>
          <cell r="N11356">
            <v>6.77455E-2</v>
          </cell>
          <cell r="O11356">
            <v>10009</v>
          </cell>
        </row>
        <row r="11357">
          <cell r="A11357" t="str">
            <v>Residential</v>
          </cell>
          <cell r="B11357">
            <v>4</v>
          </cell>
          <cell r="C11357" t="str">
            <v>R</v>
          </cell>
          <cell r="D11357" t="str">
            <v>Switch</v>
          </cell>
          <cell r="E11357" t="str">
            <v>Tonnage: 3&lt;=tons&lt;4</v>
          </cell>
          <cell r="F11357">
            <v>71.945400000000006</v>
          </cell>
          <cell r="G11357">
            <v>0.65466639999999998</v>
          </cell>
          <cell r="H11357">
            <v>0.59459989999999996</v>
          </cell>
          <cell r="I11357">
            <v>-6.7525399999999999E-2</v>
          </cell>
          <cell r="J11357">
            <v>-2.76308E-2</v>
          </cell>
          <cell r="K11357">
            <v>0</v>
          </cell>
          <cell r="L11357">
            <v>2.76308E-2</v>
          </cell>
          <cell r="M11357">
            <v>6.7525399999999999E-2</v>
          </cell>
          <cell r="N11357">
            <v>6.7525399999999999E-2</v>
          </cell>
          <cell r="O11357">
            <v>10009</v>
          </cell>
        </row>
        <row r="11358">
          <cell r="A11358" t="str">
            <v>Residential</v>
          </cell>
          <cell r="B11358">
            <v>5</v>
          </cell>
          <cell r="C11358" t="str">
            <v>R</v>
          </cell>
          <cell r="D11358" t="str">
            <v>Switch</v>
          </cell>
          <cell r="E11358" t="str">
            <v>Tonnage: 3&lt;=tons&lt;4</v>
          </cell>
          <cell r="F11358">
            <v>70.420500000000004</v>
          </cell>
          <cell r="G11358">
            <v>0.63331800000000005</v>
          </cell>
          <cell r="H11358">
            <v>0.59752519999999998</v>
          </cell>
          <cell r="I11358">
            <v>-6.7372500000000002E-2</v>
          </cell>
          <cell r="J11358">
            <v>-2.75683E-2</v>
          </cell>
          <cell r="K11358">
            <v>0</v>
          </cell>
          <cell r="L11358">
            <v>2.75683E-2</v>
          </cell>
          <cell r="M11358">
            <v>6.7372500000000002E-2</v>
          </cell>
          <cell r="N11358">
            <v>6.7372500000000002E-2</v>
          </cell>
          <cell r="O11358">
            <v>10009</v>
          </cell>
        </row>
        <row r="11359">
          <cell r="A11359" t="str">
            <v>Residential</v>
          </cell>
          <cell r="B11359">
            <v>6</v>
          </cell>
          <cell r="C11359" t="str">
            <v>R</v>
          </cell>
          <cell r="D11359" t="str">
            <v>Switch</v>
          </cell>
          <cell r="E11359" t="str">
            <v>Tonnage: 3&lt;=tons&lt;4</v>
          </cell>
          <cell r="F11359">
            <v>69.406999999999996</v>
          </cell>
          <cell r="G11359">
            <v>0.6684348</v>
          </cell>
          <cell r="H11359">
            <v>0.64638169999999995</v>
          </cell>
          <cell r="I11359">
            <v>-6.7350900000000005E-2</v>
          </cell>
          <cell r="J11359">
            <v>-2.7559400000000001E-2</v>
          </cell>
          <cell r="K11359">
            <v>0</v>
          </cell>
          <cell r="L11359">
            <v>2.7559400000000001E-2</v>
          </cell>
          <cell r="M11359">
            <v>6.7350900000000005E-2</v>
          </cell>
          <cell r="N11359">
            <v>6.7350900000000005E-2</v>
          </cell>
          <cell r="O11359">
            <v>10009</v>
          </cell>
        </row>
        <row r="11360">
          <cell r="A11360" t="str">
            <v>Residential</v>
          </cell>
          <cell r="B11360">
            <v>7</v>
          </cell>
          <cell r="C11360" t="str">
            <v>R</v>
          </cell>
          <cell r="D11360" t="str">
            <v>Switch</v>
          </cell>
          <cell r="E11360" t="str">
            <v>Tonnage: 3&lt;=tons&lt;4</v>
          </cell>
          <cell r="F11360">
            <v>68.419899999999998</v>
          </cell>
          <cell r="G11360">
            <v>0.84573860000000001</v>
          </cell>
          <cell r="H11360">
            <v>0.83400569999999996</v>
          </cell>
          <cell r="I11360">
            <v>-6.7586599999999997E-2</v>
          </cell>
          <cell r="J11360">
            <v>-2.7655900000000001E-2</v>
          </cell>
          <cell r="K11360">
            <v>0</v>
          </cell>
          <cell r="L11360">
            <v>2.7655900000000001E-2</v>
          </cell>
          <cell r="M11360">
            <v>6.7586599999999997E-2</v>
          </cell>
          <cell r="N11360">
            <v>6.7586599999999997E-2</v>
          </cell>
          <cell r="O11360">
            <v>10009</v>
          </cell>
        </row>
        <row r="11361">
          <cell r="A11361" t="str">
            <v>Residential</v>
          </cell>
          <cell r="B11361">
            <v>8</v>
          </cell>
          <cell r="C11361" t="str">
            <v>R</v>
          </cell>
          <cell r="D11361" t="str">
            <v>Switch</v>
          </cell>
          <cell r="E11361" t="str">
            <v>Tonnage: 3&lt;=tons&lt;4</v>
          </cell>
          <cell r="F11361">
            <v>68.975200000000001</v>
          </cell>
          <cell r="G11361">
            <v>0.91235080000000002</v>
          </cell>
          <cell r="H11361">
            <v>0.88371310000000003</v>
          </cell>
          <cell r="I11361">
            <v>-6.7945699999999998E-2</v>
          </cell>
          <cell r="J11361">
            <v>-2.7802799999999999E-2</v>
          </cell>
          <cell r="K11361">
            <v>0</v>
          </cell>
          <cell r="L11361">
            <v>2.7802799999999999E-2</v>
          </cell>
          <cell r="M11361">
            <v>6.7945699999999998E-2</v>
          </cell>
          <cell r="N11361">
            <v>6.7945699999999998E-2</v>
          </cell>
          <cell r="O11361">
            <v>10009</v>
          </cell>
        </row>
        <row r="11362">
          <cell r="A11362" t="str">
            <v>Residential</v>
          </cell>
          <cell r="B11362">
            <v>9</v>
          </cell>
          <cell r="C11362" t="str">
            <v>R</v>
          </cell>
          <cell r="D11362" t="str">
            <v>Switch</v>
          </cell>
          <cell r="E11362" t="str">
            <v>Tonnage: 3&lt;=tons&lt;4</v>
          </cell>
          <cell r="F11362">
            <v>71.598600000000005</v>
          </cell>
          <cell r="G11362">
            <v>0.86249969999999998</v>
          </cell>
          <cell r="H11362">
            <v>0.84578180000000003</v>
          </cell>
          <cell r="I11362">
            <v>-6.8394899999999995E-2</v>
          </cell>
          <cell r="J11362">
            <v>-2.79866E-2</v>
          </cell>
          <cell r="K11362">
            <v>0</v>
          </cell>
          <cell r="L11362">
            <v>2.79866E-2</v>
          </cell>
          <cell r="M11362">
            <v>6.8394899999999995E-2</v>
          </cell>
          <cell r="N11362">
            <v>6.8394899999999995E-2</v>
          </cell>
          <cell r="O11362">
            <v>10009</v>
          </cell>
        </row>
        <row r="11363">
          <cell r="A11363" t="str">
            <v>Residential</v>
          </cell>
          <cell r="B11363">
            <v>10</v>
          </cell>
          <cell r="C11363" t="str">
            <v>R</v>
          </cell>
          <cell r="D11363" t="str">
            <v>Switch</v>
          </cell>
          <cell r="E11363" t="str">
            <v>Tonnage: 3&lt;=tons&lt;4</v>
          </cell>
          <cell r="F11363">
            <v>76.147599999999997</v>
          </cell>
          <cell r="G11363">
            <v>0.87126389999999998</v>
          </cell>
          <cell r="H11363">
            <v>0.82234499999999999</v>
          </cell>
          <cell r="I11363">
            <v>-6.8531400000000006E-2</v>
          </cell>
          <cell r="J11363">
            <v>-2.8042500000000001E-2</v>
          </cell>
          <cell r="K11363">
            <v>0</v>
          </cell>
          <cell r="L11363">
            <v>2.8042500000000001E-2</v>
          </cell>
          <cell r="M11363">
            <v>6.8531400000000006E-2</v>
          </cell>
          <cell r="N11363">
            <v>6.8531400000000006E-2</v>
          </cell>
          <cell r="O11363">
            <v>10009</v>
          </cell>
        </row>
        <row r="11364">
          <cell r="A11364" t="str">
            <v>Residential</v>
          </cell>
          <cell r="B11364">
            <v>11</v>
          </cell>
          <cell r="C11364" t="str">
            <v>R</v>
          </cell>
          <cell r="D11364" t="str">
            <v>Switch</v>
          </cell>
          <cell r="E11364" t="str">
            <v>Tonnage: 3&lt;=tons&lt;4</v>
          </cell>
          <cell r="F11364">
            <v>81.582800000000006</v>
          </cell>
          <cell r="G11364">
            <v>0.95748500000000003</v>
          </cell>
          <cell r="H11364">
            <v>0.89334800000000003</v>
          </cell>
          <cell r="I11364">
            <v>-6.9543499999999994E-2</v>
          </cell>
          <cell r="J11364">
            <v>-2.8456599999999999E-2</v>
          </cell>
          <cell r="K11364">
            <v>0</v>
          </cell>
          <cell r="L11364">
            <v>2.8456599999999999E-2</v>
          </cell>
          <cell r="M11364">
            <v>6.9543499999999994E-2</v>
          </cell>
          <cell r="N11364">
            <v>6.9543499999999994E-2</v>
          </cell>
          <cell r="O11364">
            <v>10009</v>
          </cell>
        </row>
        <row r="11365">
          <cell r="A11365" t="str">
            <v>Residential</v>
          </cell>
          <cell r="B11365">
            <v>12</v>
          </cell>
          <cell r="C11365" t="str">
            <v>R</v>
          </cell>
          <cell r="D11365" t="str">
            <v>Switch</v>
          </cell>
          <cell r="E11365" t="str">
            <v>Tonnage: 3&lt;=tons&lt;4</v>
          </cell>
          <cell r="F11365">
            <v>86.035499999999999</v>
          </cell>
          <cell r="G11365">
            <v>1.056149</v>
          </cell>
          <cell r="H11365">
            <v>0.99332359999999997</v>
          </cell>
          <cell r="I11365">
            <v>-6.9969900000000002E-2</v>
          </cell>
          <cell r="J11365">
            <v>-2.86311E-2</v>
          </cell>
          <cell r="K11365">
            <v>0</v>
          </cell>
          <cell r="L11365">
            <v>2.86311E-2</v>
          </cell>
          <cell r="M11365">
            <v>6.9969900000000002E-2</v>
          </cell>
          <cell r="N11365">
            <v>6.9969900000000002E-2</v>
          </cell>
          <cell r="O11365">
            <v>10009</v>
          </cell>
        </row>
        <row r="11366">
          <cell r="A11366" t="str">
            <v>Residential</v>
          </cell>
          <cell r="B11366">
            <v>13</v>
          </cell>
          <cell r="C11366" t="str">
            <v>R</v>
          </cell>
          <cell r="D11366" t="str">
            <v>Switch</v>
          </cell>
          <cell r="E11366" t="str">
            <v>Tonnage: 3&lt;=tons&lt;4</v>
          </cell>
          <cell r="F11366">
            <v>89.512</v>
          </cell>
          <cell r="G11366">
            <v>1.2926200000000001</v>
          </cell>
          <cell r="H11366">
            <v>1.2591650000000001</v>
          </cell>
          <cell r="I11366">
            <v>-7.1102299999999993E-2</v>
          </cell>
          <cell r="J11366">
            <v>-2.9094499999999999E-2</v>
          </cell>
          <cell r="K11366">
            <v>0</v>
          </cell>
          <cell r="L11366">
            <v>2.9094499999999999E-2</v>
          </cell>
          <cell r="M11366">
            <v>7.1102299999999993E-2</v>
          </cell>
          <cell r="N11366">
            <v>7.1102299999999993E-2</v>
          </cell>
          <cell r="O11366">
            <v>10009</v>
          </cell>
        </row>
        <row r="11367">
          <cell r="A11367" t="str">
            <v>Residential</v>
          </cell>
          <cell r="B11367">
            <v>14</v>
          </cell>
          <cell r="C11367" t="str">
            <v>R</v>
          </cell>
          <cell r="D11367" t="str">
            <v>Switch</v>
          </cell>
          <cell r="E11367" t="str">
            <v>Tonnage: 3&lt;=tons&lt;4</v>
          </cell>
          <cell r="F11367">
            <v>92.497100000000003</v>
          </cell>
          <cell r="G11367">
            <v>1.541785</v>
          </cell>
          <cell r="H11367">
            <v>1.6078889999999999</v>
          </cell>
          <cell r="I11367">
            <v>-7.64233E-2</v>
          </cell>
          <cell r="J11367">
            <v>-3.1271800000000002E-2</v>
          </cell>
          <cell r="K11367">
            <v>0</v>
          </cell>
          <cell r="L11367">
            <v>3.1271800000000002E-2</v>
          </cell>
          <cell r="M11367">
            <v>7.64233E-2</v>
          </cell>
          <cell r="N11367">
            <v>7.64233E-2</v>
          </cell>
          <cell r="O11367">
            <v>10009</v>
          </cell>
        </row>
        <row r="11368">
          <cell r="A11368" t="str">
            <v>Residential</v>
          </cell>
          <cell r="B11368">
            <v>15</v>
          </cell>
          <cell r="C11368" t="str">
            <v>R</v>
          </cell>
          <cell r="D11368" t="str">
            <v>Switch</v>
          </cell>
          <cell r="E11368" t="str">
            <v>Tonnage: 3&lt;=tons&lt;4</v>
          </cell>
          <cell r="F11368">
            <v>94.981999999999999</v>
          </cell>
          <cell r="G11368">
            <v>1.910366</v>
          </cell>
          <cell r="H11368">
            <v>2.0046789999999999</v>
          </cell>
          <cell r="I11368">
            <v>-8.6028900000000005E-2</v>
          </cell>
          <cell r="J11368">
            <v>-3.5202299999999999E-2</v>
          </cell>
          <cell r="K11368">
            <v>0</v>
          </cell>
          <cell r="L11368">
            <v>3.5202299999999999E-2</v>
          </cell>
          <cell r="M11368">
            <v>8.6028900000000005E-2</v>
          </cell>
          <cell r="N11368">
            <v>8.6028900000000005E-2</v>
          </cell>
          <cell r="O11368">
            <v>10009</v>
          </cell>
        </row>
        <row r="11369">
          <cell r="A11369" t="str">
            <v>Residential</v>
          </cell>
          <cell r="B11369">
            <v>16</v>
          </cell>
          <cell r="C11369" t="str">
            <v>R</v>
          </cell>
          <cell r="D11369" t="str">
            <v>Switch</v>
          </cell>
          <cell r="E11369" t="str">
            <v>Tonnage: 3&lt;=tons&lt;4</v>
          </cell>
          <cell r="F11369">
            <v>97.423400000000001</v>
          </cell>
          <cell r="G11369">
            <v>2.305193</v>
          </cell>
          <cell r="H11369">
            <v>2.0471590000000002</v>
          </cell>
          <cell r="I11369">
            <v>-9.2323699999999995E-2</v>
          </cell>
          <cell r="J11369">
            <v>-3.7778100000000002E-2</v>
          </cell>
          <cell r="K11369">
            <v>0</v>
          </cell>
          <cell r="L11369">
            <v>3.7778100000000002E-2</v>
          </cell>
          <cell r="M11369">
            <v>9.2323699999999995E-2</v>
          </cell>
          <cell r="N11369">
            <v>9.2323699999999995E-2</v>
          </cell>
          <cell r="O11369">
            <v>10009</v>
          </cell>
        </row>
        <row r="11370">
          <cell r="A11370" t="str">
            <v>Residential</v>
          </cell>
          <cell r="B11370">
            <v>17</v>
          </cell>
          <cell r="C11370" t="str">
            <v>R</v>
          </cell>
          <cell r="D11370" t="str">
            <v>Switch</v>
          </cell>
          <cell r="E11370" t="str">
            <v>Tonnage: 3&lt;=tons&lt;4</v>
          </cell>
          <cell r="F11370">
            <v>98.859700000000004</v>
          </cell>
          <cell r="G11370">
            <v>2.630976</v>
          </cell>
          <cell r="H11370">
            <v>2.1379809999999999</v>
          </cell>
          <cell r="I11370">
            <v>-8.9132799999999998E-2</v>
          </cell>
          <cell r="J11370">
            <v>-3.6472400000000002E-2</v>
          </cell>
          <cell r="K11370">
            <v>0</v>
          </cell>
          <cell r="L11370">
            <v>3.6472400000000002E-2</v>
          </cell>
          <cell r="M11370">
            <v>8.9132799999999998E-2</v>
          </cell>
          <cell r="N11370">
            <v>8.9132799999999998E-2</v>
          </cell>
          <cell r="O11370">
            <v>10009</v>
          </cell>
        </row>
        <row r="11371">
          <cell r="A11371" t="str">
            <v>Residential</v>
          </cell>
          <cell r="B11371">
            <v>18</v>
          </cell>
          <cell r="C11371" t="str">
            <v>R</v>
          </cell>
          <cell r="D11371" t="str">
            <v>Switch</v>
          </cell>
          <cell r="E11371" t="str">
            <v>Tonnage: 3&lt;=tons&lt;4</v>
          </cell>
          <cell r="F11371">
            <v>98.865499999999997</v>
          </cell>
          <cell r="G11371">
            <v>2.7832729999999999</v>
          </cell>
          <cell r="H11371">
            <v>2.3783020000000001</v>
          </cell>
          <cell r="I11371">
            <v>-8.3298899999999995E-2</v>
          </cell>
          <cell r="J11371">
            <v>-3.4085299999999999E-2</v>
          </cell>
          <cell r="K11371">
            <v>0</v>
          </cell>
          <cell r="L11371">
            <v>3.4085299999999999E-2</v>
          </cell>
          <cell r="M11371">
            <v>8.3298899999999995E-2</v>
          </cell>
          <cell r="N11371">
            <v>8.3298899999999995E-2</v>
          </cell>
          <cell r="O11371">
            <v>10009</v>
          </cell>
        </row>
        <row r="11372">
          <cell r="A11372" t="str">
            <v>Residential</v>
          </cell>
          <cell r="B11372">
            <v>19</v>
          </cell>
          <cell r="C11372" t="str">
            <v>R</v>
          </cell>
          <cell r="D11372" t="str">
            <v>Switch</v>
          </cell>
          <cell r="E11372" t="str">
            <v>Tonnage: 3&lt;=tons&lt;4</v>
          </cell>
          <cell r="F11372">
            <v>96.379900000000006</v>
          </cell>
          <cell r="G11372">
            <v>2.6686350000000001</v>
          </cell>
          <cell r="H11372">
            <v>2.373535</v>
          </cell>
          <cell r="I11372">
            <v>-8.5905200000000001E-2</v>
          </cell>
          <cell r="J11372">
            <v>-3.5151700000000001E-2</v>
          </cell>
          <cell r="K11372">
            <v>0</v>
          </cell>
          <cell r="L11372">
            <v>3.5151700000000001E-2</v>
          </cell>
          <cell r="M11372">
            <v>8.5905200000000001E-2</v>
          </cell>
          <cell r="N11372">
            <v>8.5905200000000001E-2</v>
          </cell>
          <cell r="O11372">
            <v>10009</v>
          </cell>
        </row>
        <row r="11373">
          <cell r="A11373" t="str">
            <v>Residential</v>
          </cell>
          <cell r="B11373">
            <v>20</v>
          </cell>
          <cell r="C11373" t="str">
            <v>R</v>
          </cell>
          <cell r="D11373" t="str">
            <v>Switch</v>
          </cell>
          <cell r="E11373" t="str">
            <v>Tonnage: 3&lt;=tons&lt;4</v>
          </cell>
          <cell r="F11373">
            <v>94.308000000000007</v>
          </cell>
          <cell r="G11373">
            <v>2.525379</v>
          </cell>
          <cell r="H11373">
            <v>3.062049</v>
          </cell>
          <cell r="I11373">
            <v>-8.0871200000000004E-2</v>
          </cell>
          <cell r="J11373">
            <v>-3.3091799999999998E-2</v>
          </cell>
          <cell r="K11373">
            <v>0</v>
          </cell>
          <cell r="L11373">
            <v>3.3091799999999998E-2</v>
          </cell>
          <cell r="M11373">
            <v>8.0871200000000004E-2</v>
          </cell>
          <cell r="N11373">
            <v>8.0871200000000004E-2</v>
          </cell>
          <cell r="O11373">
            <v>10009</v>
          </cell>
        </row>
        <row r="11374">
          <cell r="A11374" t="str">
            <v>Residential</v>
          </cell>
          <cell r="B11374">
            <v>21</v>
          </cell>
          <cell r="C11374" t="str">
            <v>R</v>
          </cell>
          <cell r="D11374" t="str">
            <v>Switch</v>
          </cell>
          <cell r="E11374" t="str">
            <v>Tonnage: 3&lt;=tons&lt;4</v>
          </cell>
          <cell r="F11374">
            <v>90.329800000000006</v>
          </cell>
          <cell r="G11374">
            <v>2.3424830000000001</v>
          </cell>
          <cell r="H11374">
            <v>2.670398</v>
          </cell>
          <cell r="I11374">
            <v>-7.4332700000000002E-2</v>
          </cell>
          <cell r="J11374">
            <v>-3.04163E-2</v>
          </cell>
          <cell r="K11374">
            <v>0</v>
          </cell>
          <cell r="L11374">
            <v>3.04163E-2</v>
          </cell>
          <cell r="M11374">
            <v>7.4332700000000002E-2</v>
          </cell>
          <cell r="N11374">
            <v>7.4332700000000002E-2</v>
          </cell>
          <cell r="O11374">
            <v>10009</v>
          </cell>
        </row>
        <row r="11375">
          <cell r="A11375" t="str">
            <v>Residential</v>
          </cell>
          <cell r="B11375">
            <v>22</v>
          </cell>
          <cell r="C11375" t="str">
            <v>R</v>
          </cell>
          <cell r="D11375" t="str">
            <v>Switch</v>
          </cell>
          <cell r="E11375" t="str">
            <v>Tonnage: 3&lt;=tons&lt;4</v>
          </cell>
          <cell r="F11375">
            <v>87.327299999999994</v>
          </cell>
          <cell r="G11375">
            <v>1.97743</v>
          </cell>
          <cell r="H11375">
            <v>2.1393010000000001</v>
          </cell>
          <cell r="I11375">
            <v>-7.1686899999999998E-2</v>
          </cell>
          <cell r="J11375">
            <v>-2.9333700000000001E-2</v>
          </cell>
          <cell r="K11375">
            <v>0</v>
          </cell>
          <cell r="L11375">
            <v>2.9333700000000001E-2</v>
          </cell>
          <cell r="M11375">
            <v>7.1686899999999998E-2</v>
          </cell>
          <cell r="N11375">
            <v>7.1686899999999998E-2</v>
          </cell>
          <cell r="O11375">
            <v>10009</v>
          </cell>
        </row>
        <row r="11376">
          <cell r="A11376" t="str">
            <v>Residential</v>
          </cell>
          <cell r="B11376">
            <v>23</v>
          </cell>
          <cell r="C11376" t="str">
            <v>R</v>
          </cell>
          <cell r="D11376" t="str">
            <v>Switch</v>
          </cell>
          <cell r="E11376" t="str">
            <v>Tonnage: 3&lt;=tons&lt;4</v>
          </cell>
          <cell r="F11376">
            <v>84.331699999999998</v>
          </cell>
          <cell r="G11376">
            <v>1.4792289999999999</v>
          </cell>
          <cell r="H11376">
            <v>1.5309459999999999</v>
          </cell>
          <cell r="I11376">
            <v>-7.0474200000000001E-2</v>
          </cell>
          <cell r="J11376">
            <v>-2.8837499999999999E-2</v>
          </cell>
          <cell r="K11376">
            <v>0</v>
          </cell>
          <cell r="L11376">
            <v>2.8837499999999999E-2</v>
          </cell>
          <cell r="M11376">
            <v>7.0474200000000001E-2</v>
          </cell>
          <cell r="N11376">
            <v>7.0474200000000001E-2</v>
          </cell>
          <cell r="O11376">
            <v>10009</v>
          </cell>
        </row>
        <row r="11377">
          <cell r="A11377" t="str">
            <v>Residential</v>
          </cell>
          <cell r="B11377">
            <v>24</v>
          </cell>
          <cell r="C11377" t="str">
            <v>R</v>
          </cell>
          <cell r="D11377" t="str">
            <v>Switch</v>
          </cell>
          <cell r="E11377" t="str">
            <v>Tonnage: 3&lt;=tons&lt;4</v>
          </cell>
          <cell r="F11377">
            <v>81.839500000000001</v>
          </cell>
          <cell r="G11377">
            <v>1.122941</v>
          </cell>
          <cell r="H11377">
            <v>1.125937</v>
          </cell>
          <cell r="I11377">
            <v>-6.9437499999999999E-2</v>
          </cell>
          <cell r="J11377">
            <v>-2.8413299999999999E-2</v>
          </cell>
          <cell r="K11377">
            <v>0</v>
          </cell>
          <cell r="L11377">
            <v>2.8413299999999999E-2</v>
          </cell>
          <cell r="M11377">
            <v>6.9437499999999999E-2</v>
          </cell>
          <cell r="N11377">
            <v>6.9437499999999999E-2</v>
          </cell>
          <cell r="O11377">
            <v>10009</v>
          </cell>
        </row>
        <row r="11378">
          <cell r="A11378" t="str">
            <v>Residential</v>
          </cell>
          <cell r="B11378">
            <v>1</v>
          </cell>
          <cell r="C11378" t="str">
            <v>R</v>
          </cell>
          <cell r="D11378" t="str">
            <v>Switch</v>
          </cell>
          <cell r="E11378" t="str">
            <v>Tonnage: 4&lt;=tons&lt;5</v>
          </cell>
          <cell r="F11378">
            <v>75.8292</v>
          </cell>
          <cell r="G11378">
            <v>0.97673489999999996</v>
          </cell>
          <cell r="H11378">
            <v>0.88981840000000001</v>
          </cell>
          <cell r="I11378">
            <v>-0.17232939999999999</v>
          </cell>
          <cell r="J11378">
            <v>-7.0515800000000003E-2</v>
          </cell>
          <cell r="K11378">
            <v>0</v>
          </cell>
          <cell r="L11378">
            <v>7.0515800000000003E-2</v>
          </cell>
          <cell r="M11378">
            <v>0.17232939999999999</v>
          </cell>
          <cell r="N11378">
            <v>0.17232939999999999</v>
          </cell>
          <cell r="O11378">
            <v>2954</v>
          </cell>
        </row>
        <row r="11379">
          <cell r="A11379" t="str">
            <v>Residential</v>
          </cell>
          <cell r="B11379">
            <v>2</v>
          </cell>
          <cell r="C11379" t="str">
            <v>R</v>
          </cell>
          <cell r="D11379" t="str">
            <v>Switch</v>
          </cell>
          <cell r="E11379" t="str">
            <v>Tonnage: 4&lt;=tons&lt;5</v>
          </cell>
          <cell r="F11379">
            <v>75.213200000000001</v>
          </cell>
          <cell r="G11379">
            <v>0.82122620000000002</v>
          </cell>
          <cell r="H11379">
            <v>0.85218550000000004</v>
          </cell>
          <cell r="I11379">
            <v>-0.17001479999999999</v>
          </cell>
          <cell r="J11379">
            <v>-6.9568699999999997E-2</v>
          </cell>
          <cell r="K11379">
            <v>0</v>
          </cell>
          <cell r="L11379">
            <v>6.9568699999999997E-2</v>
          </cell>
          <cell r="M11379">
            <v>0.17001479999999999</v>
          </cell>
          <cell r="N11379">
            <v>0.17001479999999999</v>
          </cell>
          <cell r="O11379">
            <v>2954</v>
          </cell>
        </row>
        <row r="11380">
          <cell r="A11380" t="str">
            <v>Residential</v>
          </cell>
          <cell r="B11380">
            <v>3</v>
          </cell>
          <cell r="C11380" t="str">
            <v>R</v>
          </cell>
          <cell r="D11380" t="str">
            <v>Switch</v>
          </cell>
          <cell r="E11380" t="str">
            <v>Tonnage: 4&lt;=tons&lt;5</v>
          </cell>
          <cell r="F11380">
            <v>72.534400000000005</v>
          </cell>
          <cell r="G11380">
            <v>0.73822849999999995</v>
          </cell>
          <cell r="H11380">
            <v>0.74075550000000001</v>
          </cell>
          <cell r="I11380">
            <v>-0.17041770000000001</v>
          </cell>
          <cell r="J11380">
            <v>-6.9733500000000004E-2</v>
          </cell>
          <cell r="K11380">
            <v>0</v>
          </cell>
          <cell r="L11380">
            <v>6.9733500000000004E-2</v>
          </cell>
          <cell r="M11380">
            <v>0.17041770000000001</v>
          </cell>
          <cell r="N11380">
            <v>0.17041770000000001</v>
          </cell>
          <cell r="O11380">
            <v>2954</v>
          </cell>
        </row>
        <row r="11381">
          <cell r="A11381" t="str">
            <v>Residential</v>
          </cell>
          <cell r="B11381">
            <v>4</v>
          </cell>
          <cell r="C11381" t="str">
            <v>R</v>
          </cell>
          <cell r="D11381" t="str">
            <v>Switch</v>
          </cell>
          <cell r="E11381" t="str">
            <v>Tonnage: 4&lt;=tons&lt;5</v>
          </cell>
          <cell r="F11381">
            <v>71.239599999999996</v>
          </cell>
          <cell r="G11381">
            <v>0.73190789999999994</v>
          </cell>
          <cell r="H11381">
            <v>0.68855549999999999</v>
          </cell>
          <cell r="I11381">
            <v>-0.1684939</v>
          </cell>
          <cell r="J11381">
            <v>-6.8946300000000002E-2</v>
          </cell>
          <cell r="K11381">
            <v>0</v>
          </cell>
          <cell r="L11381">
            <v>6.8946300000000002E-2</v>
          </cell>
          <cell r="M11381">
            <v>0.1684939</v>
          </cell>
          <cell r="N11381">
            <v>0.1684939</v>
          </cell>
          <cell r="O11381">
            <v>2954</v>
          </cell>
        </row>
        <row r="11382">
          <cell r="A11382" t="str">
            <v>Residential</v>
          </cell>
          <cell r="B11382">
            <v>5</v>
          </cell>
          <cell r="C11382" t="str">
            <v>R</v>
          </cell>
          <cell r="D11382" t="str">
            <v>Switch</v>
          </cell>
          <cell r="E11382" t="str">
            <v>Tonnage: 4&lt;=tons&lt;5</v>
          </cell>
          <cell r="F11382">
            <v>69.831999999999994</v>
          </cell>
          <cell r="G11382">
            <v>0.80219620000000003</v>
          </cell>
          <cell r="H11382">
            <v>0.80908970000000002</v>
          </cell>
          <cell r="I11382">
            <v>-0.16965959999999999</v>
          </cell>
          <cell r="J11382">
            <v>-6.9423299999999993E-2</v>
          </cell>
          <cell r="K11382">
            <v>0</v>
          </cell>
          <cell r="L11382">
            <v>6.9423299999999993E-2</v>
          </cell>
          <cell r="M11382">
            <v>0.16965959999999999</v>
          </cell>
          <cell r="N11382">
            <v>0.16965959999999999</v>
          </cell>
          <cell r="O11382">
            <v>2954</v>
          </cell>
        </row>
        <row r="11383">
          <cell r="A11383" t="str">
            <v>Residential</v>
          </cell>
          <cell r="B11383">
            <v>6</v>
          </cell>
          <cell r="C11383" t="str">
            <v>R</v>
          </cell>
          <cell r="D11383" t="str">
            <v>Switch</v>
          </cell>
          <cell r="E11383" t="str">
            <v>Tonnage: 4&lt;=tons&lt;5</v>
          </cell>
          <cell r="F11383">
            <v>68.818600000000004</v>
          </cell>
          <cell r="G11383">
            <v>0.87665899999999997</v>
          </cell>
          <cell r="H11383">
            <v>0.87307069999999998</v>
          </cell>
          <cell r="I11383">
            <v>-0.16981299999999999</v>
          </cell>
          <cell r="J11383">
            <v>-6.9486099999999995E-2</v>
          </cell>
          <cell r="K11383">
            <v>0</v>
          </cell>
          <cell r="L11383">
            <v>6.9486099999999995E-2</v>
          </cell>
          <cell r="M11383">
            <v>0.16981299999999999</v>
          </cell>
          <cell r="N11383">
            <v>0.16981299999999999</v>
          </cell>
          <cell r="O11383">
            <v>2954</v>
          </cell>
        </row>
        <row r="11384">
          <cell r="A11384" t="str">
            <v>Residential</v>
          </cell>
          <cell r="B11384">
            <v>7</v>
          </cell>
          <cell r="C11384" t="str">
            <v>R</v>
          </cell>
          <cell r="D11384" t="str">
            <v>Switch</v>
          </cell>
          <cell r="E11384" t="str">
            <v>Tonnage: 4&lt;=tons&lt;5</v>
          </cell>
          <cell r="F11384">
            <v>67.891499999999994</v>
          </cell>
          <cell r="G11384">
            <v>1.118781</v>
          </cell>
          <cell r="H11384">
            <v>1.0552840000000001</v>
          </cell>
          <cell r="I11384">
            <v>-0.17036309999999999</v>
          </cell>
          <cell r="J11384">
            <v>-6.9711200000000001E-2</v>
          </cell>
          <cell r="K11384">
            <v>0</v>
          </cell>
          <cell r="L11384">
            <v>6.9711200000000001E-2</v>
          </cell>
          <cell r="M11384">
            <v>0.17036309999999999</v>
          </cell>
          <cell r="N11384">
            <v>0.17036309999999999</v>
          </cell>
          <cell r="O11384">
            <v>2954</v>
          </cell>
        </row>
        <row r="11385">
          <cell r="A11385" t="str">
            <v>Residential</v>
          </cell>
          <cell r="B11385">
            <v>8</v>
          </cell>
          <cell r="C11385" t="str">
            <v>R</v>
          </cell>
          <cell r="D11385" t="str">
            <v>Switch</v>
          </cell>
          <cell r="E11385" t="str">
            <v>Tonnage: 4&lt;=tons&lt;5</v>
          </cell>
          <cell r="F11385">
            <v>68.6845</v>
          </cell>
          <cell r="G11385">
            <v>1.197411</v>
          </cell>
          <cell r="H11385">
            <v>1.0824260000000001</v>
          </cell>
          <cell r="I11385">
            <v>-0.17128889999999999</v>
          </cell>
          <cell r="J11385">
            <v>-7.009E-2</v>
          </cell>
          <cell r="K11385">
            <v>0</v>
          </cell>
          <cell r="L11385">
            <v>7.009E-2</v>
          </cell>
          <cell r="M11385">
            <v>0.17128889999999999</v>
          </cell>
          <cell r="N11385">
            <v>0.17128889999999999</v>
          </cell>
          <cell r="O11385">
            <v>2954</v>
          </cell>
        </row>
        <row r="11386">
          <cell r="A11386" t="str">
            <v>Residential</v>
          </cell>
          <cell r="B11386">
            <v>9</v>
          </cell>
          <cell r="C11386" t="str">
            <v>R</v>
          </cell>
          <cell r="D11386" t="str">
            <v>Switch</v>
          </cell>
          <cell r="E11386" t="str">
            <v>Tonnage: 4&lt;=tons&lt;5</v>
          </cell>
          <cell r="F11386">
            <v>71.831400000000002</v>
          </cell>
          <cell r="G11386">
            <v>1.1748240000000001</v>
          </cell>
          <cell r="H11386">
            <v>1.133195</v>
          </cell>
          <cell r="I11386">
            <v>-0.1720641</v>
          </cell>
          <cell r="J11386">
            <v>-7.0407200000000003E-2</v>
          </cell>
          <cell r="K11386">
            <v>0</v>
          </cell>
          <cell r="L11386">
            <v>7.0407200000000003E-2</v>
          </cell>
          <cell r="M11386">
            <v>0.1720641</v>
          </cell>
          <cell r="N11386">
            <v>0.1720641</v>
          </cell>
          <cell r="O11386">
            <v>2954</v>
          </cell>
        </row>
        <row r="11387">
          <cell r="A11387" t="str">
            <v>Residential</v>
          </cell>
          <cell r="B11387">
            <v>10</v>
          </cell>
          <cell r="C11387" t="str">
            <v>R</v>
          </cell>
          <cell r="D11387" t="str">
            <v>Switch</v>
          </cell>
          <cell r="E11387" t="str">
            <v>Tonnage: 4&lt;=tons&lt;5</v>
          </cell>
          <cell r="F11387">
            <v>76.701899999999995</v>
          </cell>
          <cell r="G11387">
            <v>1.208207</v>
          </cell>
          <cell r="H11387">
            <v>1.088803</v>
          </cell>
          <cell r="I11387">
            <v>-0.17368320000000001</v>
          </cell>
          <cell r="J11387">
            <v>-7.10697E-2</v>
          </cell>
          <cell r="K11387">
            <v>0</v>
          </cell>
          <cell r="L11387">
            <v>7.10697E-2</v>
          </cell>
          <cell r="M11387">
            <v>0.17368320000000001</v>
          </cell>
          <cell r="N11387">
            <v>0.17368320000000001</v>
          </cell>
          <cell r="O11387">
            <v>2954</v>
          </cell>
        </row>
        <row r="11388">
          <cell r="A11388" t="str">
            <v>Residential</v>
          </cell>
          <cell r="B11388">
            <v>11</v>
          </cell>
          <cell r="C11388" t="str">
            <v>R</v>
          </cell>
          <cell r="D11388" t="str">
            <v>Switch</v>
          </cell>
          <cell r="E11388" t="str">
            <v>Tonnage: 4&lt;=tons&lt;5</v>
          </cell>
          <cell r="F11388">
            <v>82.087500000000006</v>
          </cell>
          <cell r="G11388">
            <v>1.270761</v>
          </cell>
          <cell r="H11388">
            <v>1.258181</v>
          </cell>
          <cell r="I11388">
            <v>-0.17350370000000001</v>
          </cell>
          <cell r="J11388">
            <v>-7.0996299999999998E-2</v>
          </cell>
          <cell r="K11388">
            <v>0</v>
          </cell>
          <cell r="L11388">
            <v>7.0996299999999998E-2</v>
          </cell>
          <cell r="M11388">
            <v>0.17350370000000001</v>
          </cell>
          <cell r="N11388">
            <v>0.17350370000000001</v>
          </cell>
          <cell r="O11388">
            <v>2954</v>
          </cell>
        </row>
        <row r="11389">
          <cell r="A11389" t="str">
            <v>Residential</v>
          </cell>
          <cell r="B11389">
            <v>12</v>
          </cell>
          <cell r="C11389" t="str">
            <v>R</v>
          </cell>
          <cell r="D11389" t="str">
            <v>Switch</v>
          </cell>
          <cell r="E11389" t="str">
            <v>Tonnage: 4&lt;=tons&lt;5</v>
          </cell>
          <cell r="F11389">
            <v>86.397099999999995</v>
          </cell>
          <cell r="G11389">
            <v>1.3222689999999999</v>
          </cell>
          <cell r="H11389">
            <v>1.343518</v>
          </cell>
          <cell r="I11389">
            <v>-0.17558000000000001</v>
          </cell>
          <cell r="J11389">
            <v>-7.1845900000000004E-2</v>
          </cell>
          <cell r="K11389">
            <v>0</v>
          </cell>
          <cell r="L11389">
            <v>7.1845900000000004E-2</v>
          </cell>
          <cell r="M11389">
            <v>0.17558000000000001</v>
          </cell>
          <cell r="N11389">
            <v>0.17558000000000001</v>
          </cell>
          <cell r="O11389">
            <v>2954</v>
          </cell>
        </row>
        <row r="11390">
          <cell r="A11390" t="str">
            <v>Residential</v>
          </cell>
          <cell r="B11390">
            <v>13</v>
          </cell>
          <cell r="C11390" t="str">
            <v>R</v>
          </cell>
          <cell r="D11390" t="str">
            <v>Switch</v>
          </cell>
          <cell r="E11390" t="str">
            <v>Tonnage: 4&lt;=tons&lt;5</v>
          </cell>
          <cell r="F11390">
            <v>89.705200000000005</v>
          </cell>
          <cell r="G11390">
            <v>1.546726</v>
          </cell>
          <cell r="H11390">
            <v>1.498035</v>
          </cell>
          <cell r="I11390">
            <v>-0.17758360000000001</v>
          </cell>
          <cell r="J11390">
            <v>-7.2665800000000003E-2</v>
          </cell>
          <cell r="K11390">
            <v>0</v>
          </cell>
          <cell r="L11390">
            <v>7.2665800000000003E-2</v>
          </cell>
          <cell r="M11390">
            <v>0.17758360000000001</v>
          </cell>
          <cell r="N11390">
            <v>0.17758360000000001</v>
          </cell>
          <cell r="O11390">
            <v>2954</v>
          </cell>
        </row>
        <row r="11391">
          <cell r="A11391" t="str">
            <v>Residential</v>
          </cell>
          <cell r="B11391">
            <v>14</v>
          </cell>
          <cell r="C11391" t="str">
            <v>R</v>
          </cell>
          <cell r="D11391" t="str">
            <v>Switch</v>
          </cell>
          <cell r="E11391" t="str">
            <v>Tonnage: 4&lt;=tons&lt;5</v>
          </cell>
          <cell r="F11391">
            <v>92.558000000000007</v>
          </cell>
          <cell r="G11391">
            <v>1.9651240000000001</v>
          </cell>
          <cell r="H11391">
            <v>2.0873309999999998</v>
          </cell>
          <cell r="I11391">
            <v>-0.18323629999999999</v>
          </cell>
          <cell r="J11391">
            <v>-7.4978799999999998E-2</v>
          </cell>
          <cell r="K11391">
            <v>0</v>
          </cell>
          <cell r="L11391">
            <v>7.4978799999999998E-2</v>
          </cell>
          <cell r="M11391">
            <v>0.18323629999999999</v>
          </cell>
          <cell r="N11391">
            <v>0.18323629999999999</v>
          </cell>
          <cell r="O11391">
            <v>2954</v>
          </cell>
        </row>
        <row r="11392">
          <cell r="A11392" t="str">
            <v>Residential</v>
          </cell>
          <cell r="B11392">
            <v>15</v>
          </cell>
          <cell r="C11392" t="str">
            <v>R</v>
          </cell>
          <cell r="D11392" t="str">
            <v>Switch</v>
          </cell>
          <cell r="E11392" t="str">
            <v>Tonnage: 4&lt;=tons&lt;5</v>
          </cell>
          <cell r="F11392">
            <v>94.955399999999997</v>
          </cell>
          <cell r="G11392">
            <v>2.2989809999999999</v>
          </cell>
          <cell r="H11392">
            <v>2.216796</v>
          </cell>
          <cell r="I11392">
            <v>-0.18617020000000001</v>
          </cell>
          <cell r="J11392">
            <v>-7.6179300000000005E-2</v>
          </cell>
          <cell r="K11392">
            <v>0</v>
          </cell>
          <cell r="L11392">
            <v>7.6179300000000005E-2</v>
          </cell>
          <cell r="M11392">
            <v>0.18617020000000001</v>
          </cell>
          <cell r="N11392">
            <v>0.18617020000000001</v>
          </cell>
          <cell r="O11392">
            <v>2954</v>
          </cell>
        </row>
        <row r="11393">
          <cell r="A11393" t="str">
            <v>Residential</v>
          </cell>
          <cell r="B11393">
            <v>16</v>
          </cell>
          <cell r="C11393" t="str">
            <v>R</v>
          </cell>
          <cell r="D11393" t="str">
            <v>Switch</v>
          </cell>
          <cell r="E11393" t="str">
            <v>Tonnage: 4&lt;=tons&lt;5</v>
          </cell>
          <cell r="F11393">
            <v>97.221900000000005</v>
          </cell>
          <cell r="G11393">
            <v>2.7529659999999998</v>
          </cell>
          <cell r="H11393">
            <v>2.5909650000000002</v>
          </cell>
          <cell r="I11393">
            <v>-0.1834335</v>
          </cell>
          <cell r="J11393">
            <v>-7.5059500000000001E-2</v>
          </cell>
          <cell r="K11393">
            <v>0</v>
          </cell>
          <cell r="L11393">
            <v>7.5059500000000001E-2</v>
          </cell>
          <cell r="M11393">
            <v>0.1834335</v>
          </cell>
          <cell r="N11393">
            <v>0.1834335</v>
          </cell>
          <cell r="O11393">
            <v>2954</v>
          </cell>
        </row>
        <row r="11394">
          <cell r="A11394" t="str">
            <v>Residential</v>
          </cell>
          <cell r="B11394">
            <v>17</v>
          </cell>
          <cell r="C11394" t="str">
            <v>R</v>
          </cell>
          <cell r="D11394" t="str">
            <v>Switch</v>
          </cell>
          <cell r="E11394" t="str">
            <v>Tonnage: 4&lt;=tons&lt;5</v>
          </cell>
          <cell r="F11394">
            <v>98.458699999999993</v>
          </cell>
          <cell r="G11394">
            <v>3.2087140000000001</v>
          </cell>
          <cell r="H11394">
            <v>2.746359</v>
          </cell>
          <cell r="I11394">
            <v>-0.1881814</v>
          </cell>
          <cell r="J11394">
            <v>-7.7002299999999996E-2</v>
          </cell>
          <cell r="K11394">
            <v>0</v>
          </cell>
          <cell r="L11394">
            <v>7.7002299999999996E-2</v>
          </cell>
          <cell r="M11394">
            <v>0.1881814</v>
          </cell>
          <cell r="N11394">
            <v>0.1881814</v>
          </cell>
          <cell r="O11394">
            <v>2954</v>
          </cell>
        </row>
        <row r="11395">
          <cell r="A11395" t="str">
            <v>Residential</v>
          </cell>
          <cell r="B11395">
            <v>18</v>
          </cell>
          <cell r="C11395" t="str">
            <v>R</v>
          </cell>
          <cell r="D11395" t="str">
            <v>Switch</v>
          </cell>
          <cell r="E11395" t="str">
            <v>Tonnage: 4&lt;=tons&lt;5</v>
          </cell>
          <cell r="F11395">
            <v>98.323300000000003</v>
          </cell>
          <cell r="G11395">
            <v>3.5932059999999999</v>
          </cell>
          <cell r="H11395">
            <v>2.9301469999999998</v>
          </cell>
          <cell r="I11395">
            <v>-0.19086249999999999</v>
          </cell>
          <cell r="J11395">
            <v>-7.8099399999999999E-2</v>
          </cell>
          <cell r="K11395">
            <v>0</v>
          </cell>
          <cell r="L11395">
            <v>7.8099399999999999E-2</v>
          </cell>
          <cell r="M11395">
            <v>0.19086249999999999</v>
          </cell>
          <cell r="N11395">
            <v>0.19086249999999999</v>
          </cell>
          <cell r="O11395">
            <v>2954</v>
          </cell>
        </row>
        <row r="11396">
          <cell r="A11396" t="str">
            <v>Residential</v>
          </cell>
          <cell r="B11396">
            <v>19</v>
          </cell>
          <cell r="C11396" t="str">
            <v>R</v>
          </cell>
          <cell r="D11396" t="str">
            <v>Switch</v>
          </cell>
          <cell r="E11396" t="str">
            <v>Tonnage: 4&lt;=tons&lt;5</v>
          </cell>
          <cell r="F11396">
            <v>95.792000000000002</v>
          </cell>
          <cell r="G11396">
            <v>3.4201109999999999</v>
          </cell>
          <cell r="H11396">
            <v>3.2095720000000001</v>
          </cell>
          <cell r="I11396">
            <v>-0.18786050000000001</v>
          </cell>
          <cell r="J11396">
            <v>-7.6870999999999995E-2</v>
          </cell>
          <cell r="K11396">
            <v>0</v>
          </cell>
          <cell r="L11396">
            <v>7.6870999999999995E-2</v>
          </cell>
          <cell r="M11396">
            <v>0.18786050000000001</v>
          </cell>
          <cell r="N11396">
            <v>0.18786050000000001</v>
          </cell>
          <cell r="O11396">
            <v>2954</v>
          </cell>
        </row>
        <row r="11397">
          <cell r="A11397" t="str">
            <v>Residential</v>
          </cell>
          <cell r="B11397">
            <v>20</v>
          </cell>
          <cell r="C11397" t="str">
            <v>R</v>
          </cell>
          <cell r="D11397" t="str">
            <v>Switch</v>
          </cell>
          <cell r="E11397" t="str">
            <v>Tonnage: 4&lt;=tons&lt;5</v>
          </cell>
          <cell r="F11397">
            <v>93.318899999999999</v>
          </cell>
          <cell r="G11397">
            <v>3.0844019999999999</v>
          </cell>
          <cell r="H11397">
            <v>3.540454</v>
          </cell>
          <cell r="I11397">
            <v>-0.1952797</v>
          </cell>
          <cell r="J11397">
            <v>-7.9906900000000003E-2</v>
          </cell>
          <cell r="K11397">
            <v>0</v>
          </cell>
          <cell r="L11397">
            <v>7.9906900000000003E-2</v>
          </cell>
          <cell r="M11397">
            <v>0.1952797</v>
          </cell>
          <cell r="N11397">
            <v>0.1952797</v>
          </cell>
          <cell r="O11397">
            <v>2954</v>
          </cell>
        </row>
        <row r="11398">
          <cell r="A11398" t="str">
            <v>Residential</v>
          </cell>
          <cell r="B11398">
            <v>21</v>
          </cell>
          <cell r="C11398" t="str">
            <v>R</v>
          </cell>
          <cell r="D11398" t="str">
            <v>Switch</v>
          </cell>
          <cell r="E11398" t="str">
            <v>Tonnage: 4&lt;=tons&lt;5</v>
          </cell>
          <cell r="F11398">
            <v>89.390199999999993</v>
          </cell>
          <cell r="G11398">
            <v>2.7591039999999998</v>
          </cell>
          <cell r="H11398">
            <v>3.1021909999999999</v>
          </cell>
          <cell r="I11398">
            <v>-0.18090709999999999</v>
          </cell>
          <cell r="J11398">
            <v>-7.40257E-2</v>
          </cell>
          <cell r="K11398">
            <v>0</v>
          </cell>
          <cell r="L11398">
            <v>7.40257E-2</v>
          </cell>
          <cell r="M11398">
            <v>0.18090709999999999</v>
          </cell>
          <cell r="N11398">
            <v>0.18090709999999999</v>
          </cell>
          <cell r="O11398">
            <v>2954</v>
          </cell>
        </row>
        <row r="11399">
          <cell r="A11399" t="str">
            <v>Residential</v>
          </cell>
          <cell r="B11399">
            <v>22</v>
          </cell>
          <cell r="C11399" t="str">
            <v>R</v>
          </cell>
          <cell r="D11399" t="str">
            <v>Switch</v>
          </cell>
          <cell r="E11399" t="str">
            <v>Tonnage: 4&lt;=tons&lt;5</v>
          </cell>
          <cell r="F11399">
            <v>86.137299999999996</v>
          </cell>
          <cell r="G11399">
            <v>2.280386</v>
          </cell>
          <cell r="H11399">
            <v>2.450758</v>
          </cell>
          <cell r="I11399">
            <v>-0.17799490000000001</v>
          </cell>
          <cell r="J11399">
            <v>-7.2834099999999999E-2</v>
          </cell>
          <cell r="K11399">
            <v>0</v>
          </cell>
          <cell r="L11399">
            <v>7.2834099999999999E-2</v>
          </cell>
          <cell r="M11399">
            <v>0.17799490000000001</v>
          </cell>
          <cell r="N11399">
            <v>0.17799490000000001</v>
          </cell>
          <cell r="O11399">
            <v>2954</v>
          </cell>
        </row>
        <row r="11400">
          <cell r="A11400" t="str">
            <v>Residential</v>
          </cell>
          <cell r="B11400">
            <v>23</v>
          </cell>
          <cell r="C11400" t="str">
            <v>R</v>
          </cell>
          <cell r="D11400" t="str">
            <v>Switch</v>
          </cell>
          <cell r="E11400" t="str">
            <v>Tonnage: 4&lt;=tons&lt;5</v>
          </cell>
          <cell r="F11400">
            <v>83.256299999999996</v>
          </cell>
          <cell r="G11400">
            <v>1.7040299999999999</v>
          </cell>
          <cell r="H11400">
            <v>1.932183</v>
          </cell>
          <cell r="I11400">
            <v>-0.1768025</v>
          </cell>
          <cell r="J11400">
            <v>-7.2346199999999999E-2</v>
          </cell>
          <cell r="K11400">
            <v>0</v>
          </cell>
          <cell r="L11400">
            <v>7.2346199999999999E-2</v>
          </cell>
          <cell r="M11400">
            <v>0.1768025</v>
          </cell>
          <cell r="N11400">
            <v>0.1768025</v>
          </cell>
          <cell r="O11400">
            <v>2954</v>
          </cell>
        </row>
        <row r="11401">
          <cell r="A11401" t="str">
            <v>Residential</v>
          </cell>
          <cell r="B11401">
            <v>24</v>
          </cell>
          <cell r="C11401" t="str">
            <v>R</v>
          </cell>
          <cell r="D11401" t="str">
            <v>Switch</v>
          </cell>
          <cell r="E11401" t="str">
            <v>Tonnage: 4&lt;=tons&lt;5</v>
          </cell>
          <cell r="F11401">
            <v>80.845600000000005</v>
          </cell>
          <cell r="G11401">
            <v>1.2879849999999999</v>
          </cell>
          <cell r="H11401">
            <v>1.4478580000000001</v>
          </cell>
          <cell r="I11401">
            <v>-0.17227590000000001</v>
          </cell>
          <cell r="J11401">
            <v>-7.0493899999999998E-2</v>
          </cell>
          <cell r="K11401">
            <v>0</v>
          </cell>
          <cell r="L11401">
            <v>7.0493899999999998E-2</v>
          </cell>
          <cell r="M11401">
            <v>0.17227590000000001</v>
          </cell>
          <cell r="N11401">
            <v>0.17227590000000001</v>
          </cell>
          <cell r="O11401">
            <v>2954</v>
          </cell>
        </row>
        <row r="11402">
          <cell r="A11402" t="str">
            <v>Residential</v>
          </cell>
          <cell r="B11402">
            <v>1</v>
          </cell>
          <cell r="C11402" t="str">
            <v>R</v>
          </cell>
          <cell r="D11402" t="str">
            <v>Switch</v>
          </cell>
          <cell r="E11402" t="str">
            <v>Tonnage: 5&lt;=tons</v>
          </cell>
          <cell r="F11402">
            <v>76.758700000000005</v>
          </cell>
          <cell r="G11402">
            <v>1.0545500000000001</v>
          </cell>
          <cell r="H11402">
            <v>1.019353</v>
          </cell>
          <cell r="I11402">
            <v>-0.1741886</v>
          </cell>
          <cell r="J11402">
            <v>-7.1276500000000007E-2</v>
          </cell>
          <cell r="K11402">
            <v>0</v>
          </cell>
          <cell r="L11402">
            <v>7.1276500000000007E-2</v>
          </cell>
          <cell r="M11402">
            <v>0.1741886</v>
          </cell>
          <cell r="N11402">
            <v>0.1741886</v>
          </cell>
          <cell r="O11402">
            <v>2773</v>
          </cell>
        </row>
        <row r="11403">
          <cell r="A11403" t="str">
            <v>Residential</v>
          </cell>
          <cell r="B11403">
            <v>2</v>
          </cell>
          <cell r="C11403" t="str">
            <v>R</v>
          </cell>
          <cell r="D11403" t="str">
            <v>Switch</v>
          </cell>
          <cell r="E11403" t="str">
            <v>Tonnage: 5&lt;=tons</v>
          </cell>
          <cell r="F11403">
            <v>76.213499999999996</v>
          </cell>
          <cell r="G11403">
            <v>0.94040849999999998</v>
          </cell>
          <cell r="H11403">
            <v>0.86496399999999996</v>
          </cell>
          <cell r="I11403">
            <v>-0.1732088</v>
          </cell>
          <cell r="J11403">
            <v>-7.08757E-2</v>
          </cell>
          <cell r="K11403">
            <v>0</v>
          </cell>
          <cell r="L11403">
            <v>7.08757E-2</v>
          </cell>
          <cell r="M11403">
            <v>0.1732088</v>
          </cell>
          <cell r="N11403">
            <v>0.1732088</v>
          </cell>
          <cell r="O11403">
            <v>2773</v>
          </cell>
        </row>
        <row r="11404">
          <cell r="A11404" t="str">
            <v>Residential</v>
          </cell>
          <cell r="B11404">
            <v>3</v>
          </cell>
          <cell r="C11404" t="str">
            <v>R</v>
          </cell>
          <cell r="D11404" t="str">
            <v>Switch</v>
          </cell>
          <cell r="E11404" t="str">
            <v>Tonnage: 5&lt;=tons</v>
          </cell>
          <cell r="F11404">
            <v>73.314099999999996</v>
          </cell>
          <cell r="G11404">
            <v>0.84033639999999998</v>
          </cell>
          <cell r="H11404">
            <v>0.83001270000000005</v>
          </cell>
          <cell r="I11404">
            <v>-0.17206070000000001</v>
          </cell>
          <cell r="J11404">
            <v>-7.0405899999999993E-2</v>
          </cell>
          <cell r="K11404">
            <v>0</v>
          </cell>
          <cell r="L11404">
            <v>7.0405899999999993E-2</v>
          </cell>
          <cell r="M11404">
            <v>0.17206070000000001</v>
          </cell>
          <cell r="N11404">
            <v>0.17206070000000001</v>
          </cell>
          <cell r="O11404">
            <v>2773</v>
          </cell>
        </row>
        <row r="11405">
          <cell r="A11405" t="str">
            <v>Residential</v>
          </cell>
          <cell r="B11405">
            <v>4</v>
          </cell>
          <cell r="C11405" t="str">
            <v>R</v>
          </cell>
          <cell r="D11405" t="str">
            <v>Switch</v>
          </cell>
          <cell r="E11405" t="str">
            <v>Tonnage: 5&lt;=tons</v>
          </cell>
          <cell r="F11405">
            <v>71.869500000000002</v>
          </cell>
          <cell r="G11405">
            <v>0.87331449999999999</v>
          </cell>
          <cell r="H11405">
            <v>0.86657550000000005</v>
          </cell>
          <cell r="I11405">
            <v>-0.17146890000000001</v>
          </cell>
          <cell r="J11405">
            <v>-7.0163699999999996E-2</v>
          </cell>
          <cell r="K11405">
            <v>0</v>
          </cell>
          <cell r="L11405">
            <v>7.0163699999999996E-2</v>
          </cell>
          <cell r="M11405">
            <v>0.17146890000000001</v>
          </cell>
          <cell r="N11405">
            <v>0.17146890000000001</v>
          </cell>
          <cell r="O11405">
            <v>2773</v>
          </cell>
        </row>
        <row r="11406">
          <cell r="A11406" t="str">
            <v>Residential</v>
          </cell>
          <cell r="B11406">
            <v>5</v>
          </cell>
          <cell r="C11406" t="str">
            <v>R</v>
          </cell>
          <cell r="D11406" t="str">
            <v>Switch</v>
          </cell>
          <cell r="E11406" t="str">
            <v>Tonnage: 5&lt;=tons</v>
          </cell>
          <cell r="F11406">
            <v>70.375299999999996</v>
          </cell>
          <cell r="G11406">
            <v>0.755054</v>
          </cell>
          <cell r="H11406">
            <v>0.73988719999999997</v>
          </cell>
          <cell r="I11406">
            <v>-0.17113690000000001</v>
          </cell>
          <cell r="J11406">
            <v>-7.0027800000000001E-2</v>
          </cell>
          <cell r="K11406">
            <v>0</v>
          </cell>
          <cell r="L11406">
            <v>7.0027800000000001E-2</v>
          </cell>
          <cell r="M11406">
            <v>0.17113690000000001</v>
          </cell>
          <cell r="N11406">
            <v>0.17113690000000001</v>
          </cell>
          <cell r="O11406">
            <v>2773</v>
          </cell>
        </row>
        <row r="11407">
          <cell r="A11407" t="str">
            <v>Residential</v>
          </cell>
          <cell r="B11407">
            <v>6</v>
          </cell>
          <cell r="C11407" t="str">
            <v>R</v>
          </cell>
          <cell r="D11407" t="str">
            <v>Switch</v>
          </cell>
          <cell r="E11407" t="str">
            <v>Tonnage: 5&lt;=tons</v>
          </cell>
          <cell r="F11407">
            <v>69.363</v>
          </cell>
          <cell r="G11407">
            <v>0.87109879999999995</v>
          </cell>
          <cell r="H11407">
            <v>0.81694180000000005</v>
          </cell>
          <cell r="I11407">
            <v>-0.17121910000000001</v>
          </cell>
          <cell r="J11407">
            <v>-7.0061499999999999E-2</v>
          </cell>
          <cell r="K11407">
            <v>0</v>
          </cell>
          <cell r="L11407">
            <v>7.0061499999999999E-2</v>
          </cell>
          <cell r="M11407">
            <v>0.17121910000000001</v>
          </cell>
          <cell r="N11407">
            <v>0.17121910000000001</v>
          </cell>
          <cell r="O11407">
            <v>2773</v>
          </cell>
        </row>
        <row r="11408">
          <cell r="A11408" t="str">
            <v>Residential</v>
          </cell>
          <cell r="B11408">
            <v>7</v>
          </cell>
          <cell r="C11408" t="str">
            <v>R</v>
          </cell>
          <cell r="D11408" t="str">
            <v>Switch</v>
          </cell>
          <cell r="E11408" t="str">
            <v>Tonnage: 5&lt;=tons</v>
          </cell>
          <cell r="F11408">
            <v>68.385599999999997</v>
          </cell>
          <cell r="G11408">
            <v>1.21113</v>
          </cell>
          <cell r="H11408">
            <v>1.184477</v>
          </cell>
          <cell r="I11408">
            <v>-0.17177590000000001</v>
          </cell>
          <cell r="J11408">
            <v>-7.0289299999999999E-2</v>
          </cell>
          <cell r="K11408">
            <v>0</v>
          </cell>
          <cell r="L11408">
            <v>7.0289299999999999E-2</v>
          </cell>
          <cell r="M11408">
            <v>0.17177590000000001</v>
          </cell>
          <cell r="N11408">
            <v>0.17177590000000001</v>
          </cell>
          <cell r="O11408">
            <v>2773</v>
          </cell>
        </row>
        <row r="11409">
          <cell r="A11409" t="str">
            <v>Residential</v>
          </cell>
          <cell r="B11409">
            <v>8</v>
          </cell>
          <cell r="C11409" t="str">
            <v>R</v>
          </cell>
          <cell r="D11409" t="str">
            <v>Switch</v>
          </cell>
          <cell r="E11409" t="str">
            <v>Tonnage: 5&lt;=tons</v>
          </cell>
          <cell r="F11409">
            <v>68.973799999999997</v>
          </cell>
          <cell r="G11409">
            <v>1.317113</v>
          </cell>
          <cell r="H11409">
            <v>1.2985279999999999</v>
          </cell>
          <cell r="I11409">
            <v>-0.17225209999999999</v>
          </cell>
          <cell r="J11409">
            <v>-7.0484199999999997E-2</v>
          </cell>
          <cell r="K11409">
            <v>0</v>
          </cell>
          <cell r="L11409">
            <v>7.0484199999999997E-2</v>
          </cell>
          <cell r="M11409">
            <v>0.17225209999999999</v>
          </cell>
          <cell r="N11409">
            <v>0.17225209999999999</v>
          </cell>
          <cell r="O11409">
            <v>2773</v>
          </cell>
        </row>
        <row r="11410">
          <cell r="A11410" t="str">
            <v>Residential</v>
          </cell>
          <cell r="B11410">
            <v>9</v>
          </cell>
          <cell r="C11410" t="str">
            <v>R</v>
          </cell>
          <cell r="D11410" t="str">
            <v>Switch</v>
          </cell>
          <cell r="E11410" t="str">
            <v>Tonnage: 5&lt;=tons</v>
          </cell>
          <cell r="F11410">
            <v>71.637799999999999</v>
          </cell>
          <cell r="G11410">
            <v>1.302989</v>
          </cell>
          <cell r="H11410">
            <v>1.2083109999999999</v>
          </cell>
          <cell r="I11410">
            <v>-0.1731626</v>
          </cell>
          <cell r="J11410">
            <v>-7.0856699999999995E-2</v>
          </cell>
          <cell r="K11410">
            <v>0</v>
          </cell>
          <cell r="L11410">
            <v>7.0856699999999995E-2</v>
          </cell>
          <cell r="M11410">
            <v>0.1731626</v>
          </cell>
          <cell r="N11410">
            <v>0.1731626</v>
          </cell>
          <cell r="O11410">
            <v>2773</v>
          </cell>
        </row>
        <row r="11411">
          <cell r="A11411" t="str">
            <v>Residential</v>
          </cell>
          <cell r="B11411">
            <v>10</v>
          </cell>
          <cell r="C11411" t="str">
            <v>R</v>
          </cell>
          <cell r="D11411" t="str">
            <v>Switch</v>
          </cell>
          <cell r="E11411" t="str">
            <v>Tonnage: 5&lt;=tons</v>
          </cell>
          <cell r="F11411">
            <v>76.211399999999998</v>
          </cell>
          <cell r="G11411">
            <v>1.4154279999999999</v>
          </cell>
          <cell r="H11411">
            <v>1.42262</v>
          </cell>
          <cell r="I11411">
            <v>-0.17523620000000001</v>
          </cell>
          <cell r="J11411">
            <v>-7.1705199999999997E-2</v>
          </cell>
          <cell r="K11411">
            <v>0</v>
          </cell>
          <cell r="L11411">
            <v>7.1705199999999997E-2</v>
          </cell>
          <cell r="M11411">
            <v>0.17523620000000001</v>
          </cell>
          <cell r="N11411">
            <v>0.17523620000000001</v>
          </cell>
          <cell r="O11411">
            <v>2773</v>
          </cell>
        </row>
        <row r="11412">
          <cell r="A11412" t="str">
            <v>Residential</v>
          </cell>
          <cell r="B11412">
            <v>11</v>
          </cell>
          <cell r="C11412" t="str">
            <v>R</v>
          </cell>
          <cell r="D11412" t="str">
            <v>Switch</v>
          </cell>
          <cell r="E11412" t="str">
            <v>Tonnage: 5&lt;=tons</v>
          </cell>
          <cell r="F11412">
            <v>81.664000000000001</v>
          </cell>
          <cell r="G11412">
            <v>1.4442090000000001</v>
          </cell>
          <cell r="H11412">
            <v>1.2450950000000001</v>
          </cell>
          <cell r="I11412">
            <v>-0.17505950000000001</v>
          </cell>
          <cell r="J11412">
            <v>-7.1632899999999999E-2</v>
          </cell>
          <cell r="K11412">
            <v>0</v>
          </cell>
          <cell r="L11412">
            <v>7.1632899999999999E-2</v>
          </cell>
          <cell r="M11412">
            <v>0.17505950000000001</v>
          </cell>
          <cell r="N11412">
            <v>0.17505950000000001</v>
          </cell>
          <cell r="O11412">
            <v>2773</v>
          </cell>
        </row>
        <row r="11413">
          <cell r="A11413" t="str">
            <v>Residential</v>
          </cell>
          <cell r="B11413">
            <v>12</v>
          </cell>
          <cell r="C11413" t="str">
            <v>R</v>
          </cell>
          <cell r="D11413" t="str">
            <v>Switch</v>
          </cell>
          <cell r="E11413" t="str">
            <v>Tonnage: 5&lt;=tons</v>
          </cell>
          <cell r="F11413">
            <v>86.118799999999993</v>
          </cell>
          <cell r="G11413">
            <v>1.5224850000000001</v>
          </cell>
          <cell r="H11413">
            <v>1.5804659999999999</v>
          </cell>
          <cell r="I11413">
            <v>-0.17687030000000001</v>
          </cell>
          <cell r="J11413">
            <v>-7.2373900000000005E-2</v>
          </cell>
          <cell r="K11413">
            <v>0</v>
          </cell>
          <cell r="L11413">
            <v>7.2373900000000005E-2</v>
          </cell>
          <cell r="M11413">
            <v>0.17687030000000001</v>
          </cell>
          <cell r="N11413">
            <v>0.17687030000000001</v>
          </cell>
          <cell r="O11413">
            <v>2773</v>
          </cell>
        </row>
        <row r="11414">
          <cell r="A11414" t="str">
            <v>Residential</v>
          </cell>
          <cell r="B11414">
            <v>13</v>
          </cell>
          <cell r="C11414" t="str">
            <v>R</v>
          </cell>
          <cell r="D11414" t="str">
            <v>Switch</v>
          </cell>
          <cell r="E11414" t="str">
            <v>Tonnage: 5&lt;=tons</v>
          </cell>
          <cell r="F11414">
            <v>89.565600000000003</v>
          </cell>
          <cell r="G11414">
            <v>1.667454</v>
          </cell>
          <cell r="H11414">
            <v>1.639222</v>
          </cell>
          <cell r="I11414">
            <v>-0.17911189999999999</v>
          </cell>
          <cell r="J11414">
            <v>-7.3291099999999998E-2</v>
          </cell>
          <cell r="K11414">
            <v>0</v>
          </cell>
          <cell r="L11414">
            <v>7.3291099999999998E-2</v>
          </cell>
          <cell r="M11414">
            <v>0.17911189999999999</v>
          </cell>
          <cell r="N11414">
            <v>0.17911189999999999</v>
          </cell>
          <cell r="O11414">
            <v>2773</v>
          </cell>
        </row>
        <row r="11415">
          <cell r="A11415" t="str">
            <v>Residential</v>
          </cell>
          <cell r="B11415">
            <v>14</v>
          </cell>
          <cell r="C11415" t="str">
            <v>R</v>
          </cell>
          <cell r="D11415" t="str">
            <v>Switch</v>
          </cell>
          <cell r="E11415" t="str">
            <v>Tonnage: 5&lt;=tons</v>
          </cell>
          <cell r="F11415">
            <v>92.532799999999995</v>
          </cell>
          <cell r="G11415">
            <v>1.8488199999999999</v>
          </cell>
          <cell r="H11415">
            <v>1.916059</v>
          </cell>
          <cell r="I11415">
            <v>-0.1831952</v>
          </cell>
          <cell r="J11415">
            <v>-7.4962000000000001E-2</v>
          </cell>
          <cell r="K11415">
            <v>0</v>
          </cell>
          <cell r="L11415">
            <v>7.4962000000000001E-2</v>
          </cell>
          <cell r="M11415">
            <v>0.1831952</v>
          </cell>
          <cell r="N11415">
            <v>0.1831952</v>
          </cell>
          <cell r="O11415">
            <v>2773</v>
          </cell>
        </row>
        <row r="11416">
          <cell r="A11416" t="str">
            <v>Residential</v>
          </cell>
          <cell r="B11416">
            <v>15</v>
          </cell>
          <cell r="C11416" t="str">
            <v>R</v>
          </cell>
          <cell r="D11416" t="str">
            <v>Switch</v>
          </cell>
          <cell r="E11416" t="str">
            <v>Tonnage: 5&lt;=tons</v>
          </cell>
          <cell r="F11416">
            <v>95.010199999999998</v>
          </cell>
          <cell r="G11416">
            <v>2.1971129999999999</v>
          </cell>
          <cell r="H11416">
            <v>2.2992379999999999</v>
          </cell>
          <cell r="I11416">
            <v>-0.18590290000000001</v>
          </cell>
          <cell r="J11416">
            <v>-7.6069999999999999E-2</v>
          </cell>
          <cell r="K11416">
            <v>0</v>
          </cell>
          <cell r="L11416">
            <v>7.6069999999999999E-2</v>
          </cell>
          <cell r="M11416">
            <v>0.18590290000000001</v>
          </cell>
          <cell r="N11416">
            <v>0.18590290000000001</v>
          </cell>
          <cell r="O11416">
            <v>2773</v>
          </cell>
        </row>
        <row r="11417">
          <cell r="A11417" t="str">
            <v>Residential</v>
          </cell>
          <cell r="B11417">
            <v>16</v>
          </cell>
          <cell r="C11417" t="str">
            <v>R</v>
          </cell>
          <cell r="D11417" t="str">
            <v>Switch</v>
          </cell>
          <cell r="E11417" t="str">
            <v>Tonnage: 5&lt;=tons</v>
          </cell>
          <cell r="F11417">
            <v>97.432199999999995</v>
          </cell>
          <cell r="G11417">
            <v>2.6742780000000002</v>
          </cell>
          <cell r="H11417">
            <v>2.1689440000000002</v>
          </cell>
          <cell r="I11417">
            <v>-0.1884758</v>
          </cell>
          <cell r="J11417">
            <v>-7.7122800000000005E-2</v>
          </cell>
          <cell r="K11417">
            <v>0</v>
          </cell>
          <cell r="L11417">
            <v>7.7122800000000005E-2</v>
          </cell>
          <cell r="M11417">
            <v>0.1884758</v>
          </cell>
          <cell r="N11417">
            <v>0.1884758</v>
          </cell>
          <cell r="O11417">
            <v>2773</v>
          </cell>
        </row>
        <row r="11418">
          <cell r="A11418" t="str">
            <v>Residential</v>
          </cell>
          <cell r="B11418">
            <v>17</v>
          </cell>
          <cell r="C11418" t="str">
            <v>R</v>
          </cell>
          <cell r="D11418" t="str">
            <v>Switch</v>
          </cell>
          <cell r="E11418" t="str">
            <v>Tonnage: 5&lt;=tons</v>
          </cell>
          <cell r="F11418">
            <v>98.854200000000006</v>
          </cell>
          <cell r="G11418">
            <v>3.0991179999999998</v>
          </cell>
          <cell r="H11418">
            <v>2.3904079999999999</v>
          </cell>
          <cell r="I11418">
            <v>-0.18940709999999999</v>
          </cell>
          <cell r="J11418">
            <v>-7.7503900000000001E-2</v>
          </cell>
          <cell r="K11418">
            <v>0</v>
          </cell>
          <cell r="L11418">
            <v>7.7503900000000001E-2</v>
          </cell>
          <cell r="M11418">
            <v>0.18940709999999999</v>
          </cell>
          <cell r="N11418">
            <v>0.18940709999999999</v>
          </cell>
          <cell r="O11418">
            <v>2773</v>
          </cell>
        </row>
        <row r="11419">
          <cell r="A11419" t="str">
            <v>Residential</v>
          </cell>
          <cell r="B11419">
            <v>18</v>
          </cell>
          <cell r="C11419" t="str">
            <v>R</v>
          </cell>
          <cell r="D11419" t="str">
            <v>Switch</v>
          </cell>
          <cell r="E11419" t="str">
            <v>Tonnage: 5&lt;=tons</v>
          </cell>
          <cell r="F11419">
            <v>98.825800000000001</v>
          </cell>
          <cell r="G11419">
            <v>3.2828200000000001</v>
          </cell>
          <cell r="H11419">
            <v>2.7089629999999998</v>
          </cell>
          <cell r="I11419">
            <v>-0.19556409999999999</v>
          </cell>
          <cell r="J11419">
            <v>-8.0023300000000006E-2</v>
          </cell>
          <cell r="K11419">
            <v>0</v>
          </cell>
          <cell r="L11419">
            <v>8.0023300000000006E-2</v>
          </cell>
          <cell r="M11419">
            <v>0.19556409999999999</v>
          </cell>
          <cell r="N11419">
            <v>0.19556409999999999</v>
          </cell>
          <cell r="O11419">
            <v>2773</v>
          </cell>
        </row>
        <row r="11420">
          <cell r="A11420" t="str">
            <v>Residential</v>
          </cell>
          <cell r="B11420">
            <v>19</v>
          </cell>
          <cell r="C11420" t="str">
            <v>R</v>
          </cell>
          <cell r="D11420" t="str">
            <v>Switch</v>
          </cell>
          <cell r="E11420" t="str">
            <v>Tonnage: 5&lt;=tons</v>
          </cell>
          <cell r="F11420">
            <v>96.338200000000001</v>
          </cell>
          <cell r="G11420">
            <v>3.1675409999999999</v>
          </cell>
          <cell r="H11420">
            <v>2.6016849999999998</v>
          </cell>
          <cell r="I11420">
            <v>-0.18895989999999999</v>
          </cell>
          <cell r="J11420">
            <v>-7.7320799999999995E-2</v>
          </cell>
          <cell r="K11420">
            <v>0</v>
          </cell>
          <cell r="L11420">
            <v>7.7320799999999995E-2</v>
          </cell>
          <cell r="M11420">
            <v>0.18895989999999999</v>
          </cell>
          <cell r="N11420">
            <v>0.18895989999999999</v>
          </cell>
          <cell r="O11420">
            <v>2773</v>
          </cell>
        </row>
        <row r="11421">
          <cell r="A11421" t="str">
            <v>Residential</v>
          </cell>
          <cell r="B11421">
            <v>20</v>
          </cell>
          <cell r="C11421" t="str">
            <v>R</v>
          </cell>
          <cell r="D11421" t="str">
            <v>Switch</v>
          </cell>
          <cell r="E11421" t="str">
            <v>Tonnage: 5&lt;=tons</v>
          </cell>
          <cell r="F11421">
            <v>94.252200000000002</v>
          </cell>
          <cell r="G11421">
            <v>3.036753</v>
          </cell>
          <cell r="H11421">
            <v>3.3998659999999998</v>
          </cell>
          <cell r="I11421">
            <v>-0.198157</v>
          </cell>
          <cell r="J11421">
            <v>-8.1084199999999995E-2</v>
          </cell>
          <cell r="K11421">
            <v>0</v>
          </cell>
          <cell r="L11421">
            <v>8.1084199999999995E-2</v>
          </cell>
          <cell r="M11421">
            <v>0.198157</v>
          </cell>
          <cell r="N11421">
            <v>0.198157</v>
          </cell>
          <cell r="O11421">
            <v>2773</v>
          </cell>
        </row>
        <row r="11422">
          <cell r="A11422" t="str">
            <v>Residential</v>
          </cell>
          <cell r="B11422">
            <v>21</v>
          </cell>
          <cell r="C11422" t="str">
            <v>R</v>
          </cell>
          <cell r="D11422" t="str">
            <v>Switch</v>
          </cell>
          <cell r="E11422" t="str">
            <v>Tonnage: 5&lt;=tons</v>
          </cell>
          <cell r="F11422">
            <v>90.297300000000007</v>
          </cell>
          <cell r="G11422">
            <v>2.9889809999999999</v>
          </cell>
          <cell r="H11422">
            <v>3.5615039999999998</v>
          </cell>
          <cell r="I11422">
            <v>-0.1848774</v>
          </cell>
          <cell r="J11422">
            <v>-7.5650300000000004E-2</v>
          </cell>
          <cell r="K11422">
            <v>0</v>
          </cell>
          <cell r="L11422">
            <v>7.5650300000000004E-2</v>
          </cell>
          <cell r="M11422">
            <v>0.1848774</v>
          </cell>
          <cell r="N11422">
            <v>0.1848774</v>
          </cell>
          <cell r="O11422">
            <v>2773</v>
          </cell>
        </row>
        <row r="11423">
          <cell r="A11423" t="str">
            <v>Residential</v>
          </cell>
          <cell r="B11423">
            <v>22</v>
          </cell>
          <cell r="C11423" t="str">
            <v>R</v>
          </cell>
          <cell r="D11423" t="str">
            <v>Switch</v>
          </cell>
          <cell r="E11423" t="str">
            <v>Tonnage: 5&lt;=tons</v>
          </cell>
          <cell r="F11423">
            <v>87.215699999999998</v>
          </cell>
          <cell r="G11423">
            <v>2.5867689999999999</v>
          </cell>
          <cell r="H11423">
            <v>3.065124</v>
          </cell>
          <cell r="I11423">
            <v>-0.18463599999999999</v>
          </cell>
          <cell r="J11423">
            <v>-7.5551599999999997E-2</v>
          </cell>
          <cell r="K11423">
            <v>0</v>
          </cell>
          <cell r="L11423">
            <v>7.5551599999999997E-2</v>
          </cell>
          <cell r="M11423">
            <v>0.18463599999999999</v>
          </cell>
          <cell r="N11423">
            <v>0.18463599999999999</v>
          </cell>
          <cell r="O11423">
            <v>2773</v>
          </cell>
        </row>
        <row r="11424">
          <cell r="A11424" t="str">
            <v>Residential</v>
          </cell>
          <cell r="B11424">
            <v>23</v>
          </cell>
          <cell r="C11424" t="str">
            <v>R</v>
          </cell>
          <cell r="D11424" t="str">
            <v>Switch</v>
          </cell>
          <cell r="E11424" t="str">
            <v>Tonnage: 5&lt;=tons</v>
          </cell>
          <cell r="F11424">
            <v>84.236099999999993</v>
          </cell>
          <cell r="G11424">
            <v>2.0875900000000001</v>
          </cell>
          <cell r="H11424">
            <v>2.0459109999999998</v>
          </cell>
          <cell r="I11424">
            <v>-0.1824469</v>
          </cell>
          <cell r="J11424">
            <v>-7.4655799999999994E-2</v>
          </cell>
          <cell r="K11424">
            <v>0</v>
          </cell>
          <cell r="L11424">
            <v>7.4655799999999994E-2</v>
          </cell>
          <cell r="M11424">
            <v>0.1824469</v>
          </cell>
          <cell r="N11424">
            <v>0.1824469</v>
          </cell>
          <cell r="O11424">
            <v>2773</v>
          </cell>
        </row>
        <row r="11425">
          <cell r="A11425" t="str">
            <v>Residential</v>
          </cell>
          <cell r="B11425">
            <v>24</v>
          </cell>
          <cell r="C11425" t="str">
            <v>R</v>
          </cell>
          <cell r="D11425" t="str">
            <v>Switch</v>
          </cell>
          <cell r="E11425" t="str">
            <v>Tonnage: 5&lt;=tons</v>
          </cell>
          <cell r="F11425">
            <v>81.756500000000003</v>
          </cell>
          <cell r="G11425">
            <v>1.574865</v>
          </cell>
          <cell r="H11425">
            <v>1.4525760000000001</v>
          </cell>
          <cell r="I11425">
            <v>-0.17992130000000001</v>
          </cell>
          <cell r="J11425">
            <v>-7.3622300000000002E-2</v>
          </cell>
          <cell r="K11425">
            <v>0</v>
          </cell>
          <cell r="L11425">
            <v>7.3622300000000002E-2</v>
          </cell>
          <cell r="M11425">
            <v>0.17992130000000001</v>
          </cell>
          <cell r="N11425">
            <v>0.17992130000000001</v>
          </cell>
          <cell r="O11425">
            <v>2773</v>
          </cell>
        </row>
        <row r="11426">
          <cell r="A11426" t="str">
            <v>Residential</v>
          </cell>
          <cell r="B11426">
            <v>1</v>
          </cell>
          <cell r="C11426" t="str">
            <v>R</v>
          </cell>
          <cell r="D11426" t="str">
            <v>Switch</v>
          </cell>
          <cell r="E11426" t="str">
            <v>Tonnage: tons&lt;2</v>
          </cell>
          <cell r="F11426">
            <v>77</v>
          </cell>
          <cell r="G11426">
            <v>0.32787060000000001</v>
          </cell>
          <cell r="H11426">
            <v>0.33056190000000002</v>
          </cell>
          <cell r="I11426">
            <v>-0.2556504</v>
          </cell>
          <cell r="J11426">
            <v>-0.1046101</v>
          </cell>
          <cell r="K11426">
            <v>0</v>
          </cell>
          <cell r="L11426">
            <v>0.1046101</v>
          </cell>
          <cell r="M11426">
            <v>0.2556504</v>
          </cell>
          <cell r="N11426">
            <v>0.2556504</v>
          </cell>
          <cell r="O11426">
            <v>105</v>
          </cell>
        </row>
        <row r="11427">
          <cell r="A11427" t="str">
            <v>Residential</v>
          </cell>
          <cell r="B11427">
            <v>2</v>
          </cell>
          <cell r="C11427" t="str">
            <v>R</v>
          </cell>
          <cell r="D11427" t="str">
            <v>Switch</v>
          </cell>
          <cell r="E11427" t="str">
            <v>Tonnage: tons&lt;2</v>
          </cell>
          <cell r="F11427">
            <v>76.5</v>
          </cell>
          <cell r="G11427">
            <v>0.28574060000000001</v>
          </cell>
          <cell r="H11427">
            <v>0.3389529</v>
          </cell>
          <cell r="I11427">
            <v>-0.25412600000000002</v>
          </cell>
          <cell r="J11427">
            <v>-0.1039863</v>
          </cell>
          <cell r="K11427">
            <v>0</v>
          </cell>
          <cell r="L11427">
            <v>0.1039863</v>
          </cell>
          <cell r="M11427">
            <v>0.25412600000000002</v>
          </cell>
          <cell r="N11427">
            <v>0.25412600000000002</v>
          </cell>
          <cell r="O11427">
            <v>105</v>
          </cell>
        </row>
        <row r="11428">
          <cell r="A11428" t="str">
            <v>Residential</v>
          </cell>
          <cell r="B11428">
            <v>3</v>
          </cell>
          <cell r="C11428" t="str">
            <v>R</v>
          </cell>
          <cell r="D11428" t="str">
            <v>Switch</v>
          </cell>
          <cell r="E11428" t="str">
            <v>Tonnage: tons&lt;2</v>
          </cell>
          <cell r="F11428">
            <v>73.5</v>
          </cell>
          <cell r="G11428">
            <v>0.27365450000000002</v>
          </cell>
          <cell r="H11428">
            <v>0.28909420000000002</v>
          </cell>
          <cell r="I11428">
            <v>-0.2534595</v>
          </cell>
          <cell r="J11428">
            <v>-0.1037136</v>
          </cell>
          <cell r="K11428">
            <v>0</v>
          </cell>
          <cell r="L11428">
            <v>0.1037136</v>
          </cell>
          <cell r="M11428">
            <v>0.2534595</v>
          </cell>
          <cell r="N11428">
            <v>0.2534595</v>
          </cell>
          <cell r="O11428">
            <v>105</v>
          </cell>
        </row>
        <row r="11429">
          <cell r="A11429" t="str">
            <v>Residential</v>
          </cell>
          <cell r="B11429">
            <v>4</v>
          </cell>
          <cell r="C11429" t="str">
            <v>R</v>
          </cell>
          <cell r="D11429" t="str">
            <v>Switch</v>
          </cell>
          <cell r="E11429" t="str">
            <v>Tonnage: tons&lt;2</v>
          </cell>
          <cell r="F11429">
            <v>72</v>
          </cell>
          <cell r="G11429">
            <v>0.25379819999999997</v>
          </cell>
          <cell r="H11429">
            <v>0.3158938</v>
          </cell>
          <cell r="I11429">
            <v>-0.2532856</v>
          </cell>
          <cell r="J11429">
            <v>-0.1036424</v>
          </cell>
          <cell r="K11429">
            <v>0</v>
          </cell>
          <cell r="L11429">
            <v>0.1036424</v>
          </cell>
          <cell r="M11429">
            <v>0.2532856</v>
          </cell>
          <cell r="N11429">
            <v>0.2532856</v>
          </cell>
          <cell r="O11429">
            <v>105</v>
          </cell>
        </row>
        <row r="11430">
          <cell r="A11430" t="str">
            <v>Residential</v>
          </cell>
          <cell r="B11430">
            <v>5</v>
          </cell>
          <cell r="C11430" t="str">
            <v>R</v>
          </cell>
          <cell r="D11430" t="str">
            <v>Switch</v>
          </cell>
          <cell r="E11430" t="str">
            <v>Tonnage: tons&lt;2</v>
          </cell>
          <cell r="F11430">
            <v>70.5</v>
          </cell>
          <cell r="G11430">
            <v>0.24781919999999999</v>
          </cell>
          <cell r="H11430">
            <v>0.27381719999999998</v>
          </cell>
          <cell r="I11430">
            <v>-0.25333860000000002</v>
          </cell>
          <cell r="J11430">
            <v>-0.1036641</v>
          </cell>
          <cell r="K11430">
            <v>0</v>
          </cell>
          <cell r="L11430">
            <v>0.1036641</v>
          </cell>
          <cell r="M11430">
            <v>0.25333860000000002</v>
          </cell>
          <cell r="N11430">
            <v>0.25333860000000002</v>
          </cell>
          <cell r="O11430">
            <v>105</v>
          </cell>
        </row>
        <row r="11431">
          <cell r="A11431" t="str">
            <v>Residential</v>
          </cell>
          <cell r="B11431">
            <v>6</v>
          </cell>
          <cell r="C11431" t="str">
            <v>R</v>
          </cell>
          <cell r="D11431" t="str">
            <v>Switch</v>
          </cell>
          <cell r="E11431" t="str">
            <v>Tonnage: tons&lt;2</v>
          </cell>
          <cell r="F11431">
            <v>69.5</v>
          </cell>
          <cell r="G11431">
            <v>0.25952209999999998</v>
          </cell>
          <cell r="H11431">
            <v>0.26558500000000002</v>
          </cell>
          <cell r="I11431">
            <v>-0.25347370000000002</v>
          </cell>
          <cell r="J11431">
            <v>-0.1037194</v>
          </cell>
          <cell r="K11431">
            <v>0</v>
          </cell>
          <cell r="L11431">
            <v>0.1037194</v>
          </cell>
          <cell r="M11431">
            <v>0.25347370000000002</v>
          </cell>
          <cell r="N11431">
            <v>0.25347370000000002</v>
          </cell>
          <cell r="O11431">
            <v>105</v>
          </cell>
        </row>
        <row r="11432">
          <cell r="A11432" t="str">
            <v>Residential</v>
          </cell>
          <cell r="B11432">
            <v>7</v>
          </cell>
          <cell r="C11432" t="str">
            <v>R</v>
          </cell>
          <cell r="D11432" t="str">
            <v>Switch</v>
          </cell>
          <cell r="E11432" t="str">
            <v>Tonnage: tons&lt;2</v>
          </cell>
          <cell r="F11432">
            <v>68.5</v>
          </cell>
          <cell r="G11432">
            <v>0.28846670000000002</v>
          </cell>
          <cell r="H11432">
            <v>0.30083359999999998</v>
          </cell>
          <cell r="I11432">
            <v>-0.25489889999999998</v>
          </cell>
          <cell r="J11432">
            <v>-0.1043026</v>
          </cell>
          <cell r="K11432">
            <v>0</v>
          </cell>
          <cell r="L11432">
            <v>0.1043026</v>
          </cell>
          <cell r="M11432">
            <v>0.25489889999999998</v>
          </cell>
          <cell r="N11432">
            <v>0.25489889999999998</v>
          </cell>
          <cell r="O11432">
            <v>105</v>
          </cell>
        </row>
        <row r="11433">
          <cell r="A11433" t="str">
            <v>Residential</v>
          </cell>
          <cell r="B11433">
            <v>8</v>
          </cell>
          <cell r="C11433" t="str">
            <v>R</v>
          </cell>
          <cell r="D11433" t="str">
            <v>Switch</v>
          </cell>
          <cell r="E11433" t="str">
            <v>Tonnage: tons&lt;2</v>
          </cell>
          <cell r="F11433">
            <v>69</v>
          </cell>
          <cell r="G11433">
            <v>0.35271140000000001</v>
          </cell>
          <cell r="H11433">
            <v>0.30424830000000003</v>
          </cell>
          <cell r="I11433">
            <v>-0.25567440000000002</v>
          </cell>
          <cell r="J11433">
            <v>-0.1046199</v>
          </cell>
          <cell r="K11433">
            <v>0</v>
          </cell>
          <cell r="L11433">
            <v>0.1046199</v>
          </cell>
          <cell r="M11433">
            <v>0.25567440000000002</v>
          </cell>
          <cell r="N11433">
            <v>0.25567440000000002</v>
          </cell>
          <cell r="O11433">
            <v>105</v>
          </cell>
        </row>
        <row r="11434">
          <cell r="A11434" t="str">
            <v>Residential</v>
          </cell>
          <cell r="B11434">
            <v>9</v>
          </cell>
          <cell r="C11434" t="str">
            <v>R</v>
          </cell>
          <cell r="D11434" t="str">
            <v>Switch</v>
          </cell>
          <cell r="E11434" t="str">
            <v>Tonnage: tons&lt;2</v>
          </cell>
          <cell r="F11434">
            <v>71.5</v>
          </cell>
          <cell r="G11434">
            <v>0.31493539999999998</v>
          </cell>
          <cell r="H11434">
            <v>0.2236592</v>
          </cell>
          <cell r="I11434">
            <v>-0.25642399999999999</v>
          </cell>
          <cell r="J11434">
            <v>-0.10492659999999999</v>
          </cell>
          <cell r="K11434">
            <v>0</v>
          </cell>
          <cell r="L11434">
            <v>0.10492659999999999</v>
          </cell>
          <cell r="M11434">
            <v>0.25642399999999999</v>
          </cell>
          <cell r="N11434">
            <v>0.25642399999999999</v>
          </cell>
          <cell r="O11434">
            <v>105</v>
          </cell>
        </row>
        <row r="11435">
          <cell r="A11435" t="str">
            <v>Residential</v>
          </cell>
          <cell r="B11435">
            <v>10</v>
          </cell>
          <cell r="C11435" t="str">
            <v>R</v>
          </cell>
          <cell r="D11435" t="str">
            <v>Switch</v>
          </cell>
          <cell r="E11435" t="str">
            <v>Tonnage: tons&lt;2</v>
          </cell>
          <cell r="F11435">
            <v>76</v>
          </cell>
          <cell r="G11435">
            <v>0.3544966</v>
          </cell>
          <cell r="H11435">
            <v>0.2200828</v>
          </cell>
          <cell r="I11435">
            <v>-0.27339409999999997</v>
          </cell>
          <cell r="J11435">
            <v>-0.1118707</v>
          </cell>
          <cell r="K11435">
            <v>0</v>
          </cell>
          <cell r="L11435">
            <v>0.1118707</v>
          </cell>
          <cell r="M11435">
            <v>0.27339409999999997</v>
          </cell>
          <cell r="N11435">
            <v>0.27339409999999997</v>
          </cell>
          <cell r="O11435">
            <v>105</v>
          </cell>
        </row>
        <row r="11436">
          <cell r="A11436" t="str">
            <v>Residential</v>
          </cell>
          <cell r="B11436">
            <v>11</v>
          </cell>
          <cell r="C11436" t="str">
            <v>R</v>
          </cell>
          <cell r="D11436" t="str">
            <v>Switch</v>
          </cell>
          <cell r="E11436" t="str">
            <v>Tonnage: tons&lt;2</v>
          </cell>
          <cell r="F11436">
            <v>81.5</v>
          </cell>
          <cell r="G11436">
            <v>0.3723862</v>
          </cell>
          <cell r="H11436">
            <v>0.1626435</v>
          </cell>
          <cell r="I11436">
            <v>-0.26385249999999999</v>
          </cell>
          <cell r="J11436">
            <v>-0.1079663</v>
          </cell>
          <cell r="K11436">
            <v>0</v>
          </cell>
          <cell r="L11436">
            <v>0.1079663</v>
          </cell>
          <cell r="M11436">
            <v>0.26385249999999999</v>
          </cell>
          <cell r="N11436">
            <v>0.26385249999999999</v>
          </cell>
          <cell r="O11436">
            <v>105</v>
          </cell>
        </row>
        <row r="11437">
          <cell r="A11437" t="str">
            <v>Residential</v>
          </cell>
          <cell r="B11437">
            <v>12</v>
          </cell>
          <cell r="C11437" t="str">
            <v>R</v>
          </cell>
          <cell r="D11437" t="str">
            <v>Switch</v>
          </cell>
          <cell r="E11437" t="str">
            <v>Tonnage: tons&lt;2</v>
          </cell>
          <cell r="F11437">
            <v>86</v>
          </cell>
          <cell r="G11437">
            <v>0.32138129999999998</v>
          </cell>
          <cell r="H11437">
            <v>0.1873647</v>
          </cell>
          <cell r="I11437">
            <v>-0.26227139999999999</v>
          </cell>
          <cell r="J11437">
            <v>-0.10731930000000001</v>
          </cell>
          <cell r="K11437">
            <v>0</v>
          </cell>
          <cell r="L11437">
            <v>0.10731930000000001</v>
          </cell>
          <cell r="M11437">
            <v>0.26227139999999999</v>
          </cell>
          <cell r="N11437">
            <v>0.26227139999999999</v>
          </cell>
          <cell r="O11437">
            <v>105</v>
          </cell>
        </row>
        <row r="11438">
          <cell r="A11438" t="str">
            <v>Residential</v>
          </cell>
          <cell r="B11438">
            <v>13</v>
          </cell>
          <cell r="C11438" t="str">
            <v>R</v>
          </cell>
          <cell r="D11438" t="str">
            <v>Switch</v>
          </cell>
          <cell r="E11438" t="str">
            <v>Tonnage: tons&lt;2</v>
          </cell>
          <cell r="F11438">
            <v>89.5</v>
          </cell>
          <cell r="G11438">
            <v>0.21530769999999999</v>
          </cell>
          <cell r="H11438">
            <v>0.38184800000000002</v>
          </cell>
          <cell r="I11438">
            <v>-0.26233119999999999</v>
          </cell>
          <cell r="J11438">
            <v>-0.1073438</v>
          </cell>
          <cell r="K11438">
            <v>0</v>
          </cell>
          <cell r="L11438">
            <v>0.1073438</v>
          </cell>
          <cell r="M11438">
            <v>0.26233119999999999</v>
          </cell>
          <cell r="N11438">
            <v>0.26233119999999999</v>
          </cell>
          <cell r="O11438">
            <v>105</v>
          </cell>
        </row>
        <row r="11439">
          <cell r="A11439" t="str">
            <v>Residential</v>
          </cell>
          <cell r="B11439">
            <v>14</v>
          </cell>
          <cell r="C11439" t="str">
            <v>R</v>
          </cell>
          <cell r="D11439" t="str">
            <v>Switch</v>
          </cell>
          <cell r="E11439" t="str">
            <v>Tonnage: tons&lt;2</v>
          </cell>
          <cell r="F11439">
            <v>92.5</v>
          </cell>
          <cell r="G11439">
            <v>0.24355589999999999</v>
          </cell>
          <cell r="H11439">
            <v>0.41673860000000001</v>
          </cell>
          <cell r="I11439">
            <v>-0.2599475</v>
          </cell>
          <cell r="J11439">
            <v>-0.1063684</v>
          </cell>
          <cell r="K11439">
            <v>0</v>
          </cell>
          <cell r="L11439">
            <v>0.1063684</v>
          </cell>
          <cell r="M11439">
            <v>0.2599475</v>
          </cell>
          <cell r="N11439">
            <v>0.2599475</v>
          </cell>
          <cell r="O11439">
            <v>105</v>
          </cell>
        </row>
        <row r="11440">
          <cell r="A11440" t="str">
            <v>Residential</v>
          </cell>
          <cell r="B11440">
            <v>15</v>
          </cell>
          <cell r="C11440" t="str">
            <v>R</v>
          </cell>
          <cell r="D11440" t="str">
            <v>Switch</v>
          </cell>
          <cell r="E11440" t="str">
            <v>Tonnage: tons&lt;2</v>
          </cell>
          <cell r="F11440">
            <v>95</v>
          </cell>
          <cell r="G11440">
            <v>0.3915747</v>
          </cell>
          <cell r="H11440">
            <v>0.39561099999999999</v>
          </cell>
          <cell r="I11440">
            <v>-0.26417960000000001</v>
          </cell>
          <cell r="J11440">
            <v>-0.10810019999999999</v>
          </cell>
          <cell r="K11440">
            <v>0</v>
          </cell>
          <cell r="L11440">
            <v>0.10810019999999999</v>
          </cell>
          <cell r="M11440">
            <v>0.26417960000000001</v>
          </cell>
          <cell r="N11440">
            <v>0.26417960000000001</v>
          </cell>
          <cell r="O11440">
            <v>105</v>
          </cell>
        </row>
        <row r="11441">
          <cell r="A11441" t="str">
            <v>Residential</v>
          </cell>
          <cell r="B11441">
            <v>16</v>
          </cell>
          <cell r="C11441" t="str">
            <v>R</v>
          </cell>
          <cell r="D11441" t="str">
            <v>Switch</v>
          </cell>
          <cell r="E11441" t="str">
            <v>Tonnage: tons&lt;2</v>
          </cell>
          <cell r="F11441">
            <v>97.5</v>
          </cell>
          <cell r="G11441">
            <v>0.65014470000000002</v>
          </cell>
          <cell r="H11441">
            <v>0.42387989999999998</v>
          </cell>
          <cell r="I11441">
            <v>-0.27896019999999999</v>
          </cell>
          <cell r="J11441">
            <v>-0.11414820000000001</v>
          </cell>
          <cell r="K11441">
            <v>0</v>
          </cell>
          <cell r="L11441">
            <v>0.11414820000000001</v>
          </cell>
          <cell r="M11441">
            <v>0.27896019999999999</v>
          </cell>
          <cell r="N11441">
            <v>0.27896019999999999</v>
          </cell>
          <cell r="O11441">
            <v>105</v>
          </cell>
        </row>
        <row r="11442">
          <cell r="A11442" t="str">
            <v>Residential</v>
          </cell>
          <cell r="B11442">
            <v>17</v>
          </cell>
          <cell r="C11442" t="str">
            <v>R</v>
          </cell>
          <cell r="D11442" t="str">
            <v>Switch</v>
          </cell>
          <cell r="E11442" t="str">
            <v>Tonnage: tons&lt;2</v>
          </cell>
          <cell r="F11442">
            <v>99</v>
          </cell>
          <cell r="G11442">
            <v>0.82599060000000002</v>
          </cell>
          <cell r="H11442">
            <v>0.47693089999999999</v>
          </cell>
          <cell r="I11442">
            <v>-0.28068209999999999</v>
          </cell>
          <cell r="J11442">
            <v>-0.1148528</v>
          </cell>
          <cell r="K11442">
            <v>0</v>
          </cell>
          <cell r="L11442">
            <v>0.1148528</v>
          </cell>
          <cell r="M11442">
            <v>0.28068209999999999</v>
          </cell>
          <cell r="N11442">
            <v>0.28068209999999999</v>
          </cell>
          <cell r="O11442">
            <v>105</v>
          </cell>
        </row>
        <row r="11443">
          <cell r="A11443" t="str">
            <v>Residential</v>
          </cell>
          <cell r="B11443">
            <v>18</v>
          </cell>
          <cell r="C11443" t="str">
            <v>R</v>
          </cell>
          <cell r="D11443" t="str">
            <v>Switch</v>
          </cell>
          <cell r="E11443" t="str">
            <v>Tonnage: tons&lt;2</v>
          </cell>
          <cell r="F11443">
            <v>99</v>
          </cell>
          <cell r="G11443">
            <v>0.86125220000000002</v>
          </cell>
          <cell r="H11443">
            <v>1.0852059999999999</v>
          </cell>
          <cell r="I11443">
            <v>-0.28430899999999998</v>
          </cell>
          <cell r="J11443">
            <v>-0.11633689999999999</v>
          </cell>
          <cell r="K11443">
            <v>0</v>
          </cell>
          <cell r="L11443">
            <v>0.11633689999999999</v>
          </cell>
          <cell r="M11443">
            <v>0.28430899999999998</v>
          </cell>
          <cell r="N11443">
            <v>0.28430899999999998</v>
          </cell>
          <cell r="O11443">
            <v>105</v>
          </cell>
        </row>
        <row r="11444">
          <cell r="A11444" t="str">
            <v>Residential</v>
          </cell>
          <cell r="B11444">
            <v>19</v>
          </cell>
          <cell r="C11444" t="str">
            <v>R</v>
          </cell>
          <cell r="D11444" t="str">
            <v>Switch</v>
          </cell>
          <cell r="E11444" t="str">
            <v>Tonnage: tons&lt;2</v>
          </cell>
          <cell r="F11444">
            <v>96.5</v>
          </cell>
          <cell r="G11444">
            <v>1.0194399999999999</v>
          </cell>
          <cell r="H11444">
            <v>1.0829150000000001</v>
          </cell>
          <cell r="I11444">
            <v>-0.2718507</v>
          </cell>
          <cell r="J11444">
            <v>-0.11123909999999999</v>
          </cell>
          <cell r="K11444">
            <v>0</v>
          </cell>
          <cell r="L11444">
            <v>0.11123909999999999</v>
          </cell>
          <cell r="M11444">
            <v>0.2718507</v>
          </cell>
          <cell r="N11444">
            <v>0.2718507</v>
          </cell>
          <cell r="O11444">
            <v>105</v>
          </cell>
        </row>
        <row r="11445">
          <cell r="A11445" t="str">
            <v>Residential</v>
          </cell>
          <cell r="B11445">
            <v>20</v>
          </cell>
          <cell r="C11445" t="str">
            <v>R</v>
          </cell>
          <cell r="D11445" t="str">
            <v>Switch</v>
          </cell>
          <cell r="E11445" t="str">
            <v>Tonnage: tons&lt;2</v>
          </cell>
          <cell r="F11445">
            <v>94.5</v>
          </cell>
          <cell r="G11445">
            <v>1.0003740000000001</v>
          </cell>
          <cell r="H11445">
            <v>1.5474000000000001</v>
          </cell>
          <cell r="I11445">
            <v>-0.27575899999999998</v>
          </cell>
          <cell r="J11445">
            <v>-0.1128383</v>
          </cell>
          <cell r="K11445">
            <v>0</v>
          </cell>
          <cell r="L11445">
            <v>0.1128383</v>
          </cell>
          <cell r="M11445">
            <v>0.27575899999999998</v>
          </cell>
          <cell r="N11445">
            <v>0.27575899999999998</v>
          </cell>
          <cell r="O11445">
            <v>105</v>
          </cell>
        </row>
        <row r="11446">
          <cell r="A11446" t="str">
            <v>Residential</v>
          </cell>
          <cell r="B11446">
            <v>21</v>
          </cell>
          <cell r="C11446" t="str">
            <v>R</v>
          </cell>
          <cell r="D11446" t="str">
            <v>Switch</v>
          </cell>
          <cell r="E11446" t="str">
            <v>Tonnage: tons&lt;2</v>
          </cell>
          <cell r="F11446">
            <v>90.5</v>
          </cell>
          <cell r="G11446">
            <v>0.99504110000000001</v>
          </cell>
          <cell r="H11446">
            <v>1.362463</v>
          </cell>
          <cell r="I11446">
            <v>-0.27166879999999999</v>
          </cell>
          <cell r="J11446">
            <v>-0.11116470000000001</v>
          </cell>
          <cell r="K11446">
            <v>0</v>
          </cell>
          <cell r="L11446">
            <v>0.11116470000000001</v>
          </cell>
          <cell r="M11446">
            <v>0.27166879999999999</v>
          </cell>
          <cell r="N11446">
            <v>0.27166879999999999</v>
          </cell>
          <cell r="O11446">
            <v>105</v>
          </cell>
        </row>
        <row r="11447">
          <cell r="A11447" t="str">
            <v>Residential</v>
          </cell>
          <cell r="B11447">
            <v>22</v>
          </cell>
          <cell r="C11447" t="str">
            <v>R</v>
          </cell>
          <cell r="D11447" t="str">
            <v>Switch</v>
          </cell>
          <cell r="E11447" t="str">
            <v>Tonnage: tons&lt;2</v>
          </cell>
          <cell r="F11447">
            <v>87.5</v>
          </cell>
          <cell r="G11447">
            <v>0.5494772</v>
          </cell>
          <cell r="H11447">
            <v>1.161151</v>
          </cell>
          <cell r="I11447">
            <v>-0.2729414</v>
          </cell>
          <cell r="J11447">
            <v>-0.1116854</v>
          </cell>
          <cell r="K11447">
            <v>0</v>
          </cell>
          <cell r="L11447">
            <v>0.1116854</v>
          </cell>
          <cell r="M11447">
            <v>0.2729414</v>
          </cell>
          <cell r="N11447">
            <v>0.2729414</v>
          </cell>
          <cell r="O11447">
            <v>105</v>
          </cell>
        </row>
        <row r="11448">
          <cell r="A11448" t="str">
            <v>Residential</v>
          </cell>
          <cell r="B11448">
            <v>23</v>
          </cell>
          <cell r="C11448" t="str">
            <v>R</v>
          </cell>
          <cell r="D11448" t="str">
            <v>Switch</v>
          </cell>
          <cell r="E11448" t="str">
            <v>Tonnage: tons&lt;2</v>
          </cell>
          <cell r="F11448">
            <v>84.5</v>
          </cell>
          <cell r="G11448">
            <v>0.39471139999999999</v>
          </cell>
          <cell r="H11448">
            <v>0.50119290000000005</v>
          </cell>
          <cell r="I11448">
            <v>-0.26807550000000002</v>
          </cell>
          <cell r="J11448">
            <v>-0.10969429999999999</v>
          </cell>
          <cell r="K11448">
            <v>0</v>
          </cell>
          <cell r="L11448">
            <v>0.10969429999999999</v>
          </cell>
          <cell r="M11448">
            <v>0.26807550000000002</v>
          </cell>
          <cell r="N11448">
            <v>0.26807550000000002</v>
          </cell>
          <cell r="O11448">
            <v>105</v>
          </cell>
        </row>
        <row r="11449">
          <cell r="A11449" t="str">
            <v>Residential</v>
          </cell>
          <cell r="B11449">
            <v>24</v>
          </cell>
          <cell r="C11449" t="str">
            <v>R</v>
          </cell>
          <cell r="D11449" t="str">
            <v>Switch</v>
          </cell>
          <cell r="E11449" t="str">
            <v>Tonnage: tons&lt;2</v>
          </cell>
          <cell r="F11449">
            <v>82</v>
          </cell>
          <cell r="G11449">
            <v>0.33490629999999999</v>
          </cell>
          <cell r="H11449">
            <v>0.37324370000000001</v>
          </cell>
          <cell r="I11449">
            <v>-0.25744640000000002</v>
          </cell>
          <cell r="J11449">
            <v>-0.10534499999999999</v>
          </cell>
          <cell r="K11449">
            <v>0</v>
          </cell>
          <cell r="L11449">
            <v>0.10534499999999999</v>
          </cell>
          <cell r="M11449">
            <v>0.25744640000000002</v>
          </cell>
          <cell r="N11449">
            <v>0.25744640000000002</v>
          </cell>
          <cell r="O11449">
            <v>105</v>
          </cell>
        </row>
        <row r="11450">
          <cell r="A11450" t="str">
            <v>Residential</v>
          </cell>
          <cell r="B11450">
            <v>1</v>
          </cell>
          <cell r="C11450" t="str">
            <v>R</v>
          </cell>
          <cell r="D11450" t="str">
            <v>Switch</v>
          </cell>
          <cell r="E11450" t="str">
            <v>Usage: 10000&lt;Annual kwh&lt;20000</v>
          </cell>
          <cell r="F11450">
            <v>76.504800000000003</v>
          </cell>
          <cell r="G11450">
            <v>0.66992059999999998</v>
          </cell>
          <cell r="H11450">
            <v>0.67896129999999999</v>
          </cell>
          <cell r="I11450">
            <v>-9.4112399999999999E-2</v>
          </cell>
          <cell r="J11450">
            <v>-3.8510000000000003E-2</v>
          </cell>
          <cell r="K11450">
            <v>0</v>
          </cell>
          <cell r="L11450">
            <v>3.8510000000000003E-2</v>
          </cell>
          <cell r="M11450">
            <v>9.4112399999999999E-2</v>
          </cell>
          <cell r="N11450">
            <v>9.4112399999999999E-2</v>
          </cell>
          <cell r="O11450">
            <v>4154</v>
          </cell>
        </row>
        <row r="11451">
          <cell r="A11451" t="str">
            <v>Residential</v>
          </cell>
          <cell r="B11451">
            <v>2</v>
          </cell>
          <cell r="C11451" t="str">
            <v>R</v>
          </cell>
          <cell r="D11451" t="str">
            <v>Switch</v>
          </cell>
          <cell r="E11451" t="str">
            <v>Usage: 10000&lt;Annual kwh&lt;20000</v>
          </cell>
          <cell r="F11451">
            <v>75.937200000000004</v>
          </cell>
          <cell r="G11451">
            <v>0.5912579</v>
          </cell>
          <cell r="H11451">
            <v>0.60621179999999997</v>
          </cell>
          <cell r="I11451">
            <v>-9.3670400000000001E-2</v>
          </cell>
          <cell r="J11451">
            <v>-3.8329200000000001E-2</v>
          </cell>
          <cell r="K11451">
            <v>0</v>
          </cell>
          <cell r="L11451">
            <v>3.8329200000000001E-2</v>
          </cell>
          <cell r="M11451">
            <v>9.3670400000000001E-2</v>
          </cell>
          <cell r="N11451">
            <v>9.3670400000000001E-2</v>
          </cell>
          <cell r="O11451">
            <v>4154</v>
          </cell>
        </row>
        <row r="11452">
          <cell r="A11452" t="str">
            <v>Residential</v>
          </cell>
          <cell r="B11452">
            <v>3</v>
          </cell>
          <cell r="C11452" t="str">
            <v>R</v>
          </cell>
          <cell r="D11452" t="str">
            <v>Switch</v>
          </cell>
          <cell r="E11452" t="str">
            <v>Usage: 10000&lt;Annual kwh&lt;20000</v>
          </cell>
          <cell r="F11452">
            <v>73.127700000000004</v>
          </cell>
          <cell r="G11452">
            <v>0.54951079999999997</v>
          </cell>
          <cell r="H11452">
            <v>0.5483555</v>
          </cell>
          <cell r="I11452">
            <v>-9.3121599999999999E-2</v>
          </cell>
          <cell r="J11452">
            <v>-3.8104600000000002E-2</v>
          </cell>
          <cell r="K11452">
            <v>0</v>
          </cell>
          <cell r="L11452">
            <v>3.8104600000000002E-2</v>
          </cell>
          <cell r="M11452">
            <v>9.3121599999999999E-2</v>
          </cell>
          <cell r="N11452">
            <v>9.3121599999999999E-2</v>
          </cell>
          <cell r="O11452">
            <v>4154</v>
          </cell>
        </row>
        <row r="11453">
          <cell r="A11453" t="str">
            <v>Residential</v>
          </cell>
          <cell r="B11453">
            <v>4</v>
          </cell>
          <cell r="C11453" t="str">
            <v>R</v>
          </cell>
          <cell r="D11453" t="str">
            <v>Switch</v>
          </cell>
          <cell r="E11453" t="str">
            <v>Usage: 10000&lt;Annual kwh&lt;20000</v>
          </cell>
          <cell r="F11453">
            <v>71.729900000000001</v>
          </cell>
          <cell r="G11453">
            <v>0.54285819999999996</v>
          </cell>
          <cell r="H11453">
            <v>0.54195700000000002</v>
          </cell>
          <cell r="I11453">
            <v>-9.2707600000000001E-2</v>
          </cell>
          <cell r="J11453">
            <v>-3.7935200000000002E-2</v>
          </cell>
          <cell r="K11453">
            <v>0</v>
          </cell>
          <cell r="L11453">
            <v>3.7935200000000002E-2</v>
          </cell>
          <cell r="M11453">
            <v>9.2707600000000001E-2</v>
          </cell>
          <cell r="N11453">
            <v>9.2707600000000001E-2</v>
          </cell>
          <cell r="O11453">
            <v>4154</v>
          </cell>
        </row>
        <row r="11454">
          <cell r="A11454" t="str">
            <v>Residential</v>
          </cell>
          <cell r="B11454">
            <v>5</v>
          </cell>
          <cell r="C11454" t="str">
            <v>R</v>
          </cell>
          <cell r="D11454" t="str">
            <v>Switch</v>
          </cell>
          <cell r="E11454" t="str">
            <v>Usage: 10000&lt;Annual kwh&lt;20000</v>
          </cell>
          <cell r="F11454">
            <v>70.231300000000005</v>
          </cell>
          <cell r="G11454">
            <v>0.53638189999999997</v>
          </cell>
          <cell r="H11454">
            <v>0.57018659999999999</v>
          </cell>
          <cell r="I11454">
            <v>-9.2605599999999996E-2</v>
          </cell>
          <cell r="J11454">
            <v>-3.7893499999999997E-2</v>
          </cell>
          <cell r="K11454">
            <v>0</v>
          </cell>
          <cell r="L11454">
            <v>3.7893499999999997E-2</v>
          </cell>
          <cell r="M11454">
            <v>9.2605599999999996E-2</v>
          </cell>
          <cell r="N11454">
            <v>9.2605599999999996E-2</v>
          </cell>
          <cell r="O11454">
            <v>4154</v>
          </cell>
        </row>
        <row r="11455">
          <cell r="A11455" t="str">
            <v>Residential</v>
          </cell>
          <cell r="B11455">
            <v>6</v>
          </cell>
          <cell r="C11455" t="str">
            <v>R</v>
          </cell>
          <cell r="D11455" t="str">
            <v>Switch</v>
          </cell>
          <cell r="E11455" t="str">
            <v>Usage: 10000&lt;Annual kwh&lt;20000</v>
          </cell>
          <cell r="F11455">
            <v>69.218199999999996</v>
          </cell>
          <cell r="G11455">
            <v>0.57296879999999994</v>
          </cell>
          <cell r="H11455">
            <v>0.60307120000000003</v>
          </cell>
          <cell r="I11455">
            <v>-9.2562500000000006E-2</v>
          </cell>
          <cell r="J11455">
            <v>-3.7875800000000001E-2</v>
          </cell>
          <cell r="K11455">
            <v>0</v>
          </cell>
          <cell r="L11455">
            <v>3.7875800000000001E-2</v>
          </cell>
          <cell r="M11455">
            <v>9.2562500000000006E-2</v>
          </cell>
          <cell r="N11455">
            <v>9.2562500000000006E-2</v>
          </cell>
          <cell r="O11455">
            <v>4154</v>
          </cell>
        </row>
        <row r="11456">
          <cell r="A11456" t="str">
            <v>Residential</v>
          </cell>
          <cell r="B11456">
            <v>7</v>
          </cell>
          <cell r="C11456" t="str">
            <v>R</v>
          </cell>
          <cell r="D11456" t="str">
            <v>Switch</v>
          </cell>
          <cell r="E11456" t="str">
            <v>Usage: 10000&lt;Annual kwh&lt;20000</v>
          </cell>
          <cell r="F11456">
            <v>68.238200000000006</v>
          </cell>
          <cell r="G11456">
            <v>0.72924330000000004</v>
          </cell>
          <cell r="H11456">
            <v>0.80060679999999995</v>
          </cell>
          <cell r="I11456">
            <v>-9.2918100000000003E-2</v>
          </cell>
          <cell r="J11456">
            <v>-3.8021300000000001E-2</v>
          </cell>
          <cell r="K11456">
            <v>0</v>
          </cell>
          <cell r="L11456">
            <v>3.8021300000000001E-2</v>
          </cell>
          <cell r="M11456">
            <v>9.2918100000000003E-2</v>
          </cell>
          <cell r="N11456">
            <v>9.2918100000000003E-2</v>
          </cell>
          <cell r="O11456">
            <v>4154</v>
          </cell>
        </row>
        <row r="11457">
          <cell r="A11457" t="str">
            <v>Residential</v>
          </cell>
          <cell r="B11457">
            <v>8</v>
          </cell>
          <cell r="C11457" t="str">
            <v>R</v>
          </cell>
          <cell r="D11457" t="str">
            <v>Switch</v>
          </cell>
          <cell r="E11457" t="str">
            <v>Usage: 10000&lt;Annual kwh&lt;20000</v>
          </cell>
          <cell r="F11457">
            <v>68.853499999999997</v>
          </cell>
          <cell r="G11457">
            <v>0.72374620000000001</v>
          </cell>
          <cell r="H11457">
            <v>0.79372600000000004</v>
          </cell>
          <cell r="I11457">
            <v>-9.33036E-2</v>
          </cell>
          <cell r="J11457">
            <v>-3.8179100000000001E-2</v>
          </cell>
          <cell r="K11457">
            <v>0</v>
          </cell>
          <cell r="L11457">
            <v>3.8179100000000001E-2</v>
          </cell>
          <cell r="M11457">
            <v>9.33036E-2</v>
          </cell>
          <cell r="N11457">
            <v>9.33036E-2</v>
          </cell>
          <cell r="O11457">
            <v>4154</v>
          </cell>
        </row>
        <row r="11458">
          <cell r="A11458" t="str">
            <v>Residential</v>
          </cell>
          <cell r="B11458">
            <v>9</v>
          </cell>
          <cell r="C11458" t="str">
            <v>R</v>
          </cell>
          <cell r="D11458" t="str">
            <v>Switch</v>
          </cell>
          <cell r="E11458" t="str">
            <v>Usage: 10000&lt;Annual kwh&lt;20000</v>
          </cell>
          <cell r="F11458">
            <v>71.640100000000004</v>
          </cell>
          <cell r="G11458">
            <v>0.70348820000000001</v>
          </cell>
          <cell r="H11458">
            <v>0.69760529999999998</v>
          </cell>
          <cell r="I11458">
            <v>-9.37384E-2</v>
          </cell>
          <cell r="J11458">
            <v>-3.8357000000000002E-2</v>
          </cell>
          <cell r="K11458">
            <v>0</v>
          </cell>
          <cell r="L11458">
            <v>3.8357000000000002E-2</v>
          </cell>
          <cell r="M11458">
            <v>9.37384E-2</v>
          </cell>
          <cell r="N11458">
            <v>9.37384E-2</v>
          </cell>
          <cell r="O11458">
            <v>4154</v>
          </cell>
        </row>
        <row r="11459">
          <cell r="A11459" t="str">
            <v>Residential</v>
          </cell>
          <cell r="B11459">
            <v>10</v>
          </cell>
          <cell r="C11459" t="str">
            <v>R</v>
          </cell>
          <cell r="D11459" t="str">
            <v>Switch</v>
          </cell>
          <cell r="E11459" t="str">
            <v>Usage: 10000&lt;Annual kwh&lt;20000</v>
          </cell>
          <cell r="F11459">
            <v>76.291300000000007</v>
          </cell>
          <cell r="G11459">
            <v>0.73198280000000004</v>
          </cell>
          <cell r="H11459">
            <v>0.76796620000000004</v>
          </cell>
          <cell r="I11459">
            <v>-9.4759999999999997E-2</v>
          </cell>
          <cell r="J11459">
            <v>-3.8774999999999997E-2</v>
          </cell>
          <cell r="K11459">
            <v>0</v>
          </cell>
          <cell r="L11459">
            <v>3.8774999999999997E-2</v>
          </cell>
          <cell r="M11459">
            <v>9.4759999999999997E-2</v>
          </cell>
          <cell r="N11459">
            <v>9.4759999999999997E-2</v>
          </cell>
          <cell r="O11459">
            <v>4154</v>
          </cell>
        </row>
        <row r="11460">
          <cell r="A11460" t="str">
            <v>Residential</v>
          </cell>
          <cell r="B11460">
            <v>11</v>
          </cell>
          <cell r="C11460" t="str">
            <v>R</v>
          </cell>
          <cell r="D11460" t="str">
            <v>Switch</v>
          </cell>
          <cell r="E11460" t="str">
            <v>Usage: 10000&lt;Annual kwh&lt;20000</v>
          </cell>
          <cell r="F11460">
            <v>81.682900000000004</v>
          </cell>
          <cell r="G11460">
            <v>0.810222</v>
          </cell>
          <cell r="H11460">
            <v>0.86349290000000001</v>
          </cell>
          <cell r="I11460">
            <v>-9.5120499999999997E-2</v>
          </cell>
          <cell r="J11460">
            <v>-3.8922499999999999E-2</v>
          </cell>
          <cell r="K11460">
            <v>0</v>
          </cell>
          <cell r="L11460">
            <v>3.8922499999999999E-2</v>
          </cell>
          <cell r="M11460">
            <v>9.5120499999999997E-2</v>
          </cell>
          <cell r="N11460">
            <v>9.5120499999999997E-2</v>
          </cell>
          <cell r="O11460">
            <v>4154</v>
          </cell>
        </row>
        <row r="11461">
          <cell r="A11461" t="str">
            <v>Residential</v>
          </cell>
          <cell r="B11461">
            <v>12</v>
          </cell>
          <cell r="C11461" t="str">
            <v>R</v>
          </cell>
          <cell r="D11461" t="str">
            <v>Switch</v>
          </cell>
          <cell r="E11461" t="str">
            <v>Usage: 10000&lt;Annual kwh&lt;20000</v>
          </cell>
          <cell r="F11461">
            <v>86.087699999999998</v>
          </cell>
          <cell r="G11461">
            <v>0.91455390000000003</v>
          </cell>
          <cell r="H11461">
            <v>0.81695309999999999</v>
          </cell>
          <cell r="I11461">
            <v>-9.6370600000000001E-2</v>
          </cell>
          <cell r="J11461">
            <v>-3.94341E-2</v>
          </cell>
          <cell r="K11461">
            <v>0</v>
          </cell>
          <cell r="L11461">
            <v>3.94341E-2</v>
          </cell>
          <cell r="M11461">
            <v>9.6370600000000001E-2</v>
          </cell>
          <cell r="N11461">
            <v>9.6370600000000001E-2</v>
          </cell>
          <cell r="O11461">
            <v>4154</v>
          </cell>
        </row>
        <row r="11462">
          <cell r="A11462" t="str">
            <v>Residential</v>
          </cell>
          <cell r="B11462">
            <v>13</v>
          </cell>
          <cell r="C11462" t="str">
            <v>R</v>
          </cell>
          <cell r="D11462" t="str">
            <v>Switch</v>
          </cell>
          <cell r="E11462" t="str">
            <v>Usage: 10000&lt;Annual kwh&lt;20000</v>
          </cell>
          <cell r="F11462">
            <v>89.519300000000001</v>
          </cell>
          <cell r="G11462">
            <v>1.119197</v>
          </cell>
          <cell r="H11462">
            <v>1.034959</v>
          </cell>
          <cell r="I11462">
            <v>-9.7713099999999997E-2</v>
          </cell>
          <cell r="J11462">
            <v>-3.9983400000000002E-2</v>
          </cell>
          <cell r="K11462">
            <v>0</v>
          </cell>
          <cell r="L11462">
            <v>3.9983400000000002E-2</v>
          </cell>
          <cell r="M11462">
            <v>9.7713099999999997E-2</v>
          </cell>
          <cell r="N11462">
            <v>9.7713099999999997E-2</v>
          </cell>
          <cell r="O11462">
            <v>4154</v>
          </cell>
        </row>
        <row r="11463">
          <cell r="A11463" t="str">
            <v>Residential</v>
          </cell>
          <cell r="B11463">
            <v>14</v>
          </cell>
          <cell r="C11463" t="str">
            <v>R</v>
          </cell>
          <cell r="D11463" t="str">
            <v>Switch</v>
          </cell>
          <cell r="E11463" t="str">
            <v>Usage: 10000&lt;Annual kwh&lt;20000</v>
          </cell>
          <cell r="F11463">
            <v>92.485500000000002</v>
          </cell>
          <cell r="G11463">
            <v>1.3230329999999999</v>
          </cell>
          <cell r="H11463">
            <v>1.3697379999999999</v>
          </cell>
          <cell r="I11463">
            <v>-9.9379300000000004E-2</v>
          </cell>
          <cell r="J11463">
            <v>-4.0665199999999999E-2</v>
          </cell>
          <cell r="K11463">
            <v>0</v>
          </cell>
          <cell r="L11463">
            <v>4.0665199999999999E-2</v>
          </cell>
          <cell r="M11463">
            <v>9.9379300000000004E-2</v>
          </cell>
          <cell r="N11463">
            <v>9.9379300000000004E-2</v>
          </cell>
          <cell r="O11463">
            <v>4154</v>
          </cell>
        </row>
        <row r="11464">
          <cell r="A11464" t="str">
            <v>Residential</v>
          </cell>
          <cell r="B11464">
            <v>15</v>
          </cell>
          <cell r="C11464" t="str">
            <v>R</v>
          </cell>
          <cell r="D11464" t="str">
            <v>Switch</v>
          </cell>
          <cell r="E11464" t="str">
            <v>Usage: 10000&lt;Annual kwh&lt;20000</v>
          </cell>
          <cell r="F11464">
            <v>94.958600000000004</v>
          </cell>
          <cell r="G11464">
            <v>1.5725659999999999</v>
          </cell>
          <cell r="H11464">
            <v>1.6544289999999999</v>
          </cell>
          <cell r="I11464">
            <v>-0.1001099</v>
          </cell>
          <cell r="J11464">
            <v>-4.0964199999999999E-2</v>
          </cell>
          <cell r="K11464">
            <v>0</v>
          </cell>
          <cell r="L11464">
            <v>4.0964199999999999E-2</v>
          </cell>
          <cell r="M11464">
            <v>0.1001099</v>
          </cell>
          <cell r="N11464">
            <v>0.1001099</v>
          </cell>
          <cell r="O11464">
            <v>4154</v>
          </cell>
        </row>
        <row r="11465">
          <cell r="A11465" t="str">
            <v>Residential</v>
          </cell>
          <cell r="B11465">
            <v>16</v>
          </cell>
          <cell r="C11465" t="str">
            <v>R</v>
          </cell>
          <cell r="D11465" t="str">
            <v>Switch</v>
          </cell>
          <cell r="E11465" t="str">
            <v>Usage: 10000&lt;Annual kwh&lt;20000</v>
          </cell>
          <cell r="F11465">
            <v>97.343299999999999</v>
          </cell>
          <cell r="G11465">
            <v>1.9435229999999999</v>
          </cell>
          <cell r="H11465">
            <v>1.8328720000000001</v>
          </cell>
          <cell r="I11465">
            <v>-0.10097829999999999</v>
          </cell>
          <cell r="J11465">
            <v>-4.1319500000000002E-2</v>
          </cell>
          <cell r="K11465">
            <v>0</v>
          </cell>
          <cell r="L11465">
            <v>4.1319500000000002E-2</v>
          </cell>
          <cell r="M11465">
            <v>0.10097829999999999</v>
          </cell>
          <cell r="N11465">
            <v>0.10097829999999999</v>
          </cell>
          <cell r="O11465">
            <v>4154</v>
          </cell>
        </row>
        <row r="11466">
          <cell r="A11466" t="str">
            <v>Residential</v>
          </cell>
          <cell r="B11466">
            <v>17</v>
          </cell>
          <cell r="C11466" t="str">
            <v>R</v>
          </cell>
          <cell r="D11466" t="str">
            <v>Switch</v>
          </cell>
          <cell r="E11466" t="str">
            <v>Usage: 10000&lt;Annual kwh&lt;20000</v>
          </cell>
          <cell r="F11466">
            <v>98.714200000000005</v>
          </cell>
          <cell r="G11466">
            <v>2.2685840000000002</v>
          </cell>
          <cell r="H11466">
            <v>1.7662040000000001</v>
          </cell>
          <cell r="I11466">
            <v>-0.1039716</v>
          </cell>
          <cell r="J11466">
            <v>-4.2544400000000003E-2</v>
          </cell>
          <cell r="K11466">
            <v>0</v>
          </cell>
          <cell r="L11466">
            <v>4.2544400000000003E-2</v>
          </cell>
          <cell r="M11466">
            <v>0.1039716</v>
          </cell>
          <cell r="N11466">
            <v>0.1039716</v>
          </cell>
          <cell r="O11466">
            <v>4154</v>
          </cell>
        </row>
        <row r="11467">
          <cell r="A11467" t="str">
            <v>Residential</v>
          </cell>
          <cell r="B11467">
            <v>18</v>
          </cell>
          <cell r="C11467" t="str">
            <v>R</v>
          </cell>
          <cell r="D11467" t="str">
            <v>Switch</v>
          </cell>
          <cell r="E11467" t="str">
            <v>Usage: 10000&lt;Annual kwh&lt;20000</v>
          </cell>
          <cell r="F11467">
            <v>98.678899999999999</v>
          </cell>
          <cell r="G11467">
            <v>2.4349419999999999</v>
          </cell>
          <cell r="H11467">
            <v>2.1204179999999999</v>
          </cell>
          <cell r="I11467">
            <v>-0.1049281</v>
          </cell>
          <cell r="J11467">
            <v>-4.29357E-2</v>
          </cell>
          <cell r="K11467">
            <v>0</v>
          </cell>
          <cell r="L11467">
            <v>4.29357E-2</v>
          </cell>
          <cell r="M11467">
            <v>0.1049281</v>
          </cell>
          <cell r="N11467">
            <v>0.1049281</v>
          </cell>
          <cell r="O11467">
            <v>4154</v>
          </cell>
        </row>
        <row r="11468">
          <cell r="A11468" t="str">
            <v>Residential</v>
          </cell>
          <cell r="B11468">
            <v>19</v>
          </cell>
          <cell r="C11468" t="str">
            <v>R</v>
          </cell>
          <cell r="D11468" t="str">
            <v>Switch</v>
          </cell>
          <cell r="E11468" t="str">
            <v>Usage: 10000&lt;Annual kwh&lt;20000</v>
          </cell>
          <cell r="F11468">
            <v>96.191999999999993</v>
          </cell>
          <cell r="G11468">
            <v>2.3194680000000001</v>
          </cell>
          <cell r="H11468">
            <v>2.2429790000000001</v>
          </cell>
          <cell r="I11468">
            <v>-0.10184260000000001</v>
          </cell>
          <cell r="J11468">
            <v>-4.1673200000000001E-2</v>
          </cell>
          <cell r="K11468">
            <v>0</v>
          </cell>
          <cell r="L11468">
            <v>4.1673200000000001E-2</v>
          </cell>
          <cell r="M11468">
            <v>0.10184260000000001</v>
          </cell>
          <cell r="N11468">
            <v>0.10184260000000001</v>
          </cell>
          <cell r="O11468">
            <v>4154</v>
          </cell>
        </row>
        <row r="11469">
          <cell r="A11469" t="str">
            <v>Residential</v>
          </cell>
          <cell r="B11469">
            <v>20</v>
          </cell>
          <cell r="C11469" t="str">
            <v>R</v>
          </cell>
          <cell r="D11469" t="str">
            <v>Switch</v>
          </cell>
          <cell r="E11469" t="str">
            <v>Usage: 10000&lt;Annual kwh&lt;20000</v>
          </cell>
          <cell r="F11469">
            <v>94</v>
          </cell>
          <cell r="G11469">
            <v>2.22004</v>
          </cell>
          <cell r="H11469">
            <v>2.90029</v>
          </cell>
          <cell r="I11469">
            <v>-0.1070612</v>
          </cell>
          <cell r="J11469">
            <v>-4.3808600000000003E-2</v>
          </cell>
          <cell r="K11469">
            <v>0</v>
          </cell>
          <cell r="L11469">
            <v>4.3808600000000003E-2</v>
          </cell>
          <cell r="M11469">
            <v>0.1070612</v>
          </cell>
          <cell r="N11469">
            <v>0.1070612</v>
          </cell>
          <cell r="O11469">
            <v>4154</v>
          </cell>
        </row>
        <row r="11470">
          <cell r="A11470" t="str">
            <v>Residential</v>
          </cell>
          <cell r="B11470">
            <v>21</v>
          </cell>
          <cell r="C11470" t="str">
            <v>R</v>
          </cell>
          <cell r="D11470" t="str">
            <v>Switch</v>
          </cell>
          <cell r="E11470" t="str">
            <v>Usage: 10000&lt;Annual kwh&lt;20000</v>
          </cell>
          <cell r="F11470">
            <v>90.026200000000003</v>
          </cell>
          <cell r="G11470">
            <v>1.9906740000000001</v>
          </cell>
          <cell r="H11470">
            <v>2.7124039999999998</v>
          </cell>
          <cell r="I11470">
            <v>-0.10003190000000001</v>
          </cell>
          <cell r="J11470">
            <v>-4.0932299999999998E-2</v>
          </cell>
          <cell r="K11470">
            <v>0</v>
          </cell>
          <cell r="L11470">
            <v>4.0932299999999998E-2</v>
          </cell>
          <cell r="M11470">
            <v>0.10003190000000001</v>
          </cell>
          <cell r="N11470">
            <v>0.10003190000000001</v>
          </cell>
          <cell r="O11470">
            <v>4154</v>
          </cell>
        </row>
        <row r="11471">
          <cell r="A11471" t="str">
            <v>Residential</v>
          </cell>
          <cell r="B11471">
            <v>22</v>
          </cell>
          <cell r="C11471" t="str">
            <v>R</v>
          </cell>
          <cell r="D11471" t="str">
            <v>Switch</v>
          </cell>
          <cell r="E11471" t="str">
            <v>Usage: 10000&lt;Annual kwh&lt;20000</v>
          </cell>
          <cell r="F11471">
            <v>86.964100000000002</v>
          </cell>
          <cell r="G11471">
            <v>1.591189</v>
          </cell>
          <cell r="H11471">
            <v>2.0608330000000001</v>
          </cell>
          <cell r="I11471">
            <v>-0.1000428</v>
          </cell>
          <cell r="J11471">
            <v>-4.0936699999999999E-2</v>
          </cell>
          <cell r="K11471">
            <v>0</v>
          </cell>
          <cell r="L11471">
            <v>4.0936699999999999E-2</v>
          </cell>
          <cell r="M11471">
            <v>0.1000428</v>
          </cell>
          <cell r="N11471">
            <v>0.1000428</v>
          </cell>
          <cell r="O11471">
            <v>4154</v>
          </cell>
        </row>
        <row r="11472">
          <cell r="A11472" t="str">
            <v>Residential</v>
          </cell>
          <cell r="B11472">
            <v>23</v>
          </cell>
          <cell r="C11472" t="str">
            <v>R</v>
          </cell>
          <cell r="D11472" t="str">
            <v>Switch</v>
          </cell>
          <cell r="E11472" t="str">
            <v>Usage: 10000&lt;Annual kwh&lt;20000</v>
          </cell>
          <cell r="F11472">
            <v>83.991699999999994</v>
          </cell>
          <cell r="G11472">
            <v>1.2092750000000001</v>
          </cell>
          <cell r="H11472">
            <v>1.4021749999999999</v>
          </cell>
          <cell r="I11472">
            <v>-9.9239499999999994E-2</v>
          </cell>
          <cell r="J11472">
            <v>-4.0607999999999998E-2</v>
          </cell>
          <cell r="K11472">
            <v>0</v>
          </cell>
          <cell r="L11472">
            <v>4.0607999999999998E-2</v>
          </cell>
          <cell r="M11472">
            <v>9.9239499999999994E-2</v>
          </cell>
          <cell r="N11472">
            <v>9.9239499999999994E-2</v>
          </cell>
          <cell r="O11472">
            <v>4154</v>
          </cell>
        </row>
        <row r="11473">
          <cell r="A11473" t="str">
            <v>Residential</v>
          </cell>
          <cell r="B11473">
            <v>24</v>
          </cell>
          <cell r="C11473" t="str">
            <v>R</v>
          </cell>
          <cell r="D11473" t="str">
            <v>Switch</v>
          </cell>
          <cell r="E11473" t="str">
            <v>Usage: 10000&lt;Annual kwh&lt;20000</v>
          </cell>
          <cell r="F11473">
            <v>81.526200000000003</v>
          </cell>
          <cell r="G11473">
            <v>0.92250869999999996</v>
          </cell>
          <cell r="H11473">
            <v>0.93251810000000002</v>
          </cell>
          <cell r="I11473">
            <v>-9.6973199999999996E-2</v>
          </cell>
          <cell r="J11473">
            <v>-3.9680600000000003E-2</v>
          </cell>
          <cell r="K11473">
            <v>0</v>
          </cell>
          <cell r="L11473">
            <v>3.9680600000000003E-2</v>
          </cell>
          <cell r="M11473">
            <v>9.6973199999999996E-2</v>
          </cell>
          <cell r="N11473">
            <v>9.6973199999999996E-2</v>
          </cell>
          <cell r="O11473">
            <v>4154</v>
          </cell>
        </row>
        <row r="11474">
          <cell r="A11474" t="str">
            <v>Residential</v>
          </cell>
          <cell r="B11474">
            <v>1</v>
          </cell>
          <cell r="C11474" t="str">
            <v>R</v>
          </cell>
          <cell r="D11474" t="str">
            <v>Switch</v>
          </cell>
          <cell r="E11474" t="str">
            <v>Usage: 20000&lt;Annual kwh&lt;30000</v>
          </cell>
          <cell r="F11474">
            <v>76.858699999999999</v>
          </cell>
          <cell r="G11474">
            <v>0.74213079999999998</v>
          </cell>
          <cell r="H11474">
            <v>0.75241349999999996</v>
          </cell>
          <cell r="I11474">
            <v>-9.9311800000000006E-2</v>
          </cell>
          <cell r="J11474">
            <v>-4.0637600000000003E-2</v>
          </cell>
          <cell r="K11474">
            <v>0</v>
          </cell>
          <cell r="L11474">
            <v>4.0637600000000003E-2</v>
          </cell>
          <cell r="M11474">
            <v>9.9311800000000006E-2</v>
          </cell>
          <cell r="N11474">
            <v>9.9311800000000006E-2</v>
          </cell>
          <cell r="O11474">
            <v>4511</v>
          </cell>
        </row>
        <row r="11475">
          <cell r="A11475" t="str">
            <v>Residential</v>
          </cell>
          <cell r="B11475">
            <v>2</v>
          </cell>
          <cell r="C11475" t="str">
            <v>R</v>
          </cell>
          <cell r="D11475" t="str">
            <v>Switch</v>
          </cell>
          <cell r="E11475" t="str">
            <v>Usage: 20000&lt;Annual kwh&lt;30000</v>
          </cell>
          <cell r="F11475">
            <v>76.295100000000005</v>
          </cell>
          <cell r="G11475">
            <v>0.60522390000000004</v>
          </cell>
          <cell r="H11475">
            <v>0.56669879999999995</v>
          </cell>
          <cell r="I11475">
            <v>-9.8034899999999994E-2</v>
          </cell>
          <cell r="J11475">
            <v>-4.0115100000000001E-2</v>
          </cell>
          <cell r="K11475">
            <v>0</v>
          </cell>
          <cell r="L11475">
            <v>4.0115100000000001E-2</v>
          </cell>
          <cell r="M11475">
            <v>9.8034899999999994E-2</v>
          </cell>
          <cell r="N11475">
            <v>9.8034899999999994E-2</v>
          </cell>
          <cell r="O11475">
            <v>4511</v>
          </cell>
        </row>
        <row r="11476">
          <cell r="A11476" t="str">
            <v>Residential</v>
          </cell>
          <cell r="B11476">
            <v>3</v>
          </cell>
          <cell r="C11476" t="str">
            <v>R</v>
          </cell>
          <cell r="D11476" t="str">
            <v>Switch</v>
          </cell>
          <cell r="E11476" t="str">
            <v>Usage: 20000&lt;Annual kwh&lt;30000</v>
          </cell>
          <cell r="F11476">
            <v>73.441999999999993</v>
          </cell>
          <cell r="G11476">
            <v>0.55147690000000005</v>
          </cell>
          <cell r="H11476">
            <v>0.4987779</v>
          </cell>
          <cell r="I11476">
            <v>-9.7971100000000005E-2</v>
          </cell>
          <cell r="J11476">
            <v>-4.0089E-2</v>
          </cell>
          <cell r="K11476">
            <v>0</v>
          </cell>
          <cell r="L11476">
            <v>4.0089E-2</v>
          </cell>
          <cell r="M11476">
            <v>9.7971100000000005E-2</v>
          </cell>
          <cell r="N11476">
            <v>9.7971100000000005E-2</v>
          </cell>
          <cell r="O11476">
            <v>4511</v>
          </cell>
        </row>
        <row r="11477">
          <cell r="A11477" t="str">
            <v>Residential</v>
          </cell>
          <cell r="B11477">
            <v>4</v>
          </cell>
          <cell r="C11477" t="str">
            <v>R</v>
          </cell>
          <cell r="D11477" t="str">
            <v>Switch</v>
          </cell>
          <cell r="E11477" t="str">
            <v>Usage: 20000&lt;Annual kwh&lt;30000</v>
          </cell>
          <cell r="F11477">
            <v>72.005600000000001</v>
          </cell>
          <cell r="G11477">
            <v>0.53256519999999996</v>
          </cell>
          <cell r="H11477">
            <v>0.46455350000000001</v>
          </cell>
          <cell r="I11477">
            <v>-9.7709299999999999E-2</v>
          </cell>
          <cell r="J11477">
            <v>-3.9981900000000001E-2</v>
          </cell>
          <cell r="K11477">
            <v>0</v>
          </cell>
          <cell r="L11477">
            <v>3.9981900000000001E-2</v>
          </cell>
          <cell r="M11477">
            <v>9.7709299999999999E-2</v>
          </cell>
          <cell r="N11477">
            <v>9.7709299999999999E-2</v>
          </cell>
          <cell r="O11477">
            <v>4511</v>
          </cell>
        </row>
        <row r="11478">
          <cell r="A11478" t="str">
            <v>Residential</v>
          </cell>
          <cell r="B11478">
            <v>5</v>
          </cell>
          <cell r="C11478" t="str">
            <v>R</v>
          </cell>
          <cell r="D11478" t="str">
            <v>Switch</v>
          </cell>
          <cell r="E11478" t="str">
            <v>Usage: 20000&lt;Annual kwh&lt;30000</v>
          </cell>
          <cell r="F11478">
            <v>70.448499999999996</v>
          </cell>
          <cell r="G11478">
            <v>0.5324063</v>
          </cell>
          <cell r="H11478">
            <v>0.55270390000000003</v>
          </cell>
          <cell r="I11478">
            <v>-9.80018E-2</v>
          </cell>
          <cell r="J11478">
            <v>-4.0101499999999998E-2</v>
          </cell>
          <cell r="K11478">
            <v>0</v>
          </cell>
          <cell r="L11478">
            <v>4.0101499999999998E-2</v>
          </cell>
          <cell r="M11478">
            <v>9.80018E-2</v>
          </cell>
          <cell r="N11478">
            <v>9.80018E-2</v>
          </cell>
          <cell r="O11478">
            <v>4511</v>
          </cell>
        </row>
        <row r="11479">
          <cell r="A11479" t="str">
            <v>Residential</v>
          </cell>
          <cell r="B11479">
            <v>6</v>
          </cell>
          <cell r="C11479" t="str">
            <v>R</v>
          </cell>
          <cell r="D11479" t="str">
            <v>Switch</v>
          </cell>
          <cell r="E11479" t="str">
            <v>Usage: 20000&lt;Annual kwh&lt;30000</v>
          </cell>
          <cell r="F11479">
            <v>69.423299999999998</v>
          </cell>
          <cell r="G11479">
            <v>0.56015309999999996</v>
          </cell>
          <cell r="H11479">
            <v>0.50853510000000002</v>
          </cell>
          <cell r="I11479">
            <v>-9.7905199999999998E-2</v>
          </cell>
          <cell r="J11479">
            <v>-4.0062E-2</v>
          </cell>
          <cell r="K11479">
            <v>0</v>
          </cell>
          <cell r="L11479">
            <v>4.0062E-2</v>
          </cell>
          <cell r="M11479">
            <v>9.7905199999999998E-2</v>
          </cell>
          <cell r="N11479">
            <v>9.7905199999999998E-2</v>
          </cell>
          <cell r="O11479">
            <v>4511</v>
          </cell>
        </row>
        <row r="11480">
          <cell r="A11480" t="str">
            <v>Residential</v>
          </cell>
          <cell r="B11480">
            <v>7</v>
          </cell>
          <cell r="C11480" t="str">
            <v>R</v>
          </cell>
          <cell r="D11480" t="str">
            <v>Switch</v>
          </cell>
          <cell r="E11480" t="str">
            <v>Usage: 20000&lt;Annual kwh&lt;30000</v>
          </cell>
          <cell r="F11480">
            <v>68.435400000000001</v>
          </cell>
          <cell r="G11480">
            <v>0.73377239999999999</v>
          </cell>
          <cell r="H11480">
            <v>0.70013740000000002</v>
          </cell>
          <cell r="I11480">
            <v>-9.8200899999999994E-2</v>
          </cell>
          <cell r="J11480">
            <v>-4.0183000000000003E-2</v>
          </cell>
          <cell r="K11480">
            <v>0</v>
          </cell>
          <cell r="L11480">
            <v>4.0183000000000003E-2</v>
          </cell>
          <cell r="M11480">
            <v>9.8200899999999994E-2</v>
          </cell>
          <cell r="N11480">
            <v>9.8200899999999994E-2</v>
          </cell>
          <cell r="O11480">
            <v>4511</v>
          </cell>
        </row>
        <row r="11481">
          <cell r="A11481" t="str">
            <v>Residential</v>
          </cell>
          <cell r="B11481">
            <v>8</v>
          </cell>
          <cell r="C11481" t="str">
            <v>R</v>
          </cell>
          <cell r="D11481" t="str">
            <v>Switch</v>
          </cell>
          <cell r="E11481" t="str">
            <v>Usage: 20000&lt;Annual kwh&lt;30000</v>
          </cell>
          <cell r="F11481">
            <v>69.004599999999996</v>
          </cell>
          <cell r="G11481">
            <v>0.80230820000000003</v>
          </cell>
          <cell r="H11481">
            <v>0.71519299999999997</v>
          </cell>
          <cell r="I11481">
            <v>-9.8794499999999993E-2</v>
          </cell>
          <cell r="J11481">
            <v>-4.0425900000000001E-2</v>
          </cell>
          <cell r="K11481">
            <v>0</v>
          </cell>
          <cell r="L11481">
            <v>4.0425900000000001E-2</v>
          </cell>
          <cell r="M11481">
            <v>9.8794499999999993E-2</v>
          </cell>
          <cell r="N11481">
            <v>9.8794499999999993E-2</v>
          </cell>
          <cell r="O11481">
            <v>4511</v>
          </cell>
        </row>
        <row r="11482">
          <cell r="A11482" t="str">
            <v>Residential</v>
          </cell>
          <cell r="B11482">
            <v>9</v>
          </cell>
          <cell r="C11482" t="str">
            <v>R</v>
          </cell>
          <cell r="D11482" t="str">
            <v>Switch</v>
          </cell>
          <cell r="E11482" t="str">
            <v>Usage: 20000&lt;Annual kwh&lt;30000</v>
          </cell>
          <cell r="F11482">
            <v>71.650599999999997</v>
          </cell>
          <cell r="G11482">
            <v>0.79055739999999997</v>
          </cell>
          <cell r="H11482">
            <v>0.74335649999999998</v>
          </cell>
          <cell r="I11482">
            <v>-9.9231299999999995E-2</v>
          </cell>
          <cell r="J11482">
            <v>-4.0604599999999998E-2</v>
          </cell>
          <cell r="K11482">
            <v>0</v>
          </cell>
          <cell r="L11482">
            <v>4.0604599999999998E-2</v>
          </cell>
          <cell r="M11482">
            <v>9.9231299999999995E-2</v>
          </cell>
          <cell r="N11482">
            <v>9.9231299999999995E-2</v>
          </cell>
          <cell r="O11482">
            <v>4511</v>
          </cell>
        </row>
        <row r="11483">
          <cell r="A11483" t="str">
            <v>Residential</v>
          </cell>
          <cell r="B11483">
            <v>10</v>
          </cell>
          <cell r="C11483" t="str">
            <v>R</v>
          </cell>
          <cell r="D11483" t="str">
            <v>Switch</v>
          </cell>
          <cell r="E11483" t="str">
            <v>Usage: 20000&lt;Annual kwh&lt;30000</v>
          </cell>
          <cell r="F11483">
            <v>76.188999999999993</v>
          </cell>
          <cell r="G11483">
            <v>0.76618010000000003</v>
          </cell>
          <cell r="H11483">
            <v>0.77299479999999998</v>
          </cell>
          <cell r="I11483">
            <v>-9.9945500000000007E-2</v>
          </cell>
          <cell r="J11483">
            <v>-4.08969E-2</v>
          </cell>
          <cell r="K11483">
            <v>0</v>
          </cell>
          <cell r="L11483">
            <v>4.08969E-2</v>
          </cell>
          <cell r="M11483">
            <v>9.9945500000000007E-2</v>
          </cell>
          <cell r="N11483">
            <v>9.9945500000000007E-2</v>
          </cell>
          <cell r="O11483">
            <v>4511</v>
          </cell>
        </row>
        <row r="11484">
          <cell r="A11484" t="str">
            <v>Residential</v>
          </cell>
          <cell r="B11484">
            <v>11</v>
          </cell>
          <cell r="C11484" t="str">
            <v>R</v>
          </cell>
          <cell r="D11484" t="str">
            <v>Switch</v>
          </cell>
          <cell r="E11484" t="str">
            <v>Usage: 20000&lt;Annual kwh&lt;30000</v>
          </cell>
          <cell r="F11484">
            <v>81.573899999999995</v>
          </cell>
          <cell r="G11484">
            <v>0.82085189999999997</v>
          </cell>
          <cell r="H11484">
            <v>0.72986320000000005</v>
          </cell>
          <cell r="I11484">
            <v>-9.9998600000000007E-2</v>
          </cell>
          <cell r="J11484">
            <v>-4.0918599999999999E-2</v>
          </cell>
          <cell r="K11484">
            <v>0</v>
          </cell>
          <cell r="L11484">
            <v>4.0918599999999999E-2</v>
          </cell>
          <cell r="M11484">
            <v>9.9998600000000007E-2</v>
          </cell>
          <cell r="N11484">
            <v>9.9998600000000007E-2</v>
          </cell>
          <cell r="O11484">
            <v>4511</v>
          </cell>
        </row>
        <row r="11485">
          <cell r="A11485" t="str">
            <v>Residential</v>
          </cell>
          <cell r="B11485">
            <v>12</v>
          </cell>
          <cell r="C11485" t="str">
            <v>R</v>
          </cell>
          <cell r="D11485" t="str">
            <v>Switch</v>
          </cell>
          <cell r="E11485" t="str">
            <v>Usage: 20000&lt;Annual kwh&lt;30000</v>
          </cell>
          <cell r="F11485">
            <v>86.016800000000003</v>
          </cell>
          <cell r="G11485">
            <v>0.88728110000000004</v>
          </cell>
          <cell r="H11485">
            <v>0.89169509999999996</v>
          </cell>
          <cell r="I11485">
            <v>-0.1005413</v>
          </cell>
          <cell r="J11485">
            <v>-4.1140700000000002E-2</v>
          </cell>
          <cell r="K11485">
            <v>0</v>
          </cell>
          <cell r="L11485">
            <v>4.1140700000000002E-2</v>
          </cell>
          <cell r="M11485">
            <v>0.1005413</v>
          </cell>
          <cell r="N11485">
            <v>0.1005413</v>
          </cell>
          <cell r="O11485">
            <v>4511</v>
          </cell>
        </row>
        <row r="11486">
          <cell r="A11486" t="str">
            <v>Residential</v>
          </cell>
          <cell r="B11486">
            <v>13</v>
          </cell>
          <cell r="C11486" t="str">
            <v>R</v>
          </cell>
          <cell r="D11486" t="str">
            <v>Switch</v>
          </cell>
          <cell r="E11486" t="str">
            <v>Usage: 20000&lt;Annual kwh&lt;30000</v>
          </cell>
          <cell r="F11486">
            <v>89.491500000000002</v>
          </cell>
          <cell r="G11486">
            <v>1.0718000000000001</v>
          </cell>
          <cell r="H11486">
            <v>1.099461</v>
          </cell>
          <cell r="I11486">
            <v>-0.10497919999999999</v>
          </cell>
          <cell r="J11486">
            <v>-4.2956599999999998E-2</v>
          </cell>
          <cell r="K11486">
            <v>0</v>
          </cell>
          <cell r="L11486">
            <v>4.2956599999999998E-2</v>
          </cell>
          <cell r="M11486">
            <v>0.10497919999999999</v>
          </cell>
          <cell r="N11486">
            <v>0.10497919999999999</v>
          </cell>
          <cell r="O11486">
            <v>4511</v>
          </cell>
        </row>
        <row r="11487">
          <cell r="A11487" t="str">
            <v>Residential</v>
          </cell>
          <cell r="B11487">
            <v>14</v>
          </cell>
          <cell r="C11487" t="str">
            <v>R</v>
          </cell>
          <cell r="D11487" t="str">
            <v>Switch</v>
          </cell>
          <cell r="E11487" t="str">
            <v>Usage: 20000&lt;Annual kwh&lt;30000</v>
          </cell>
          <cell r="F11487">
            <v>92.492500000000007</v>
          </cell>
          <cell r="G11487">
            <v>1.4002410000000001</v>
          </cell>
          <cell r="H11487">
            <v>1.477074</v>
          </cell>
          <cell r="I11487">
            <v>-0.1225961</v>
          </cell>
          <cell r="J11487">
            <v>-5.0165300000000003E-2</v>
          </cell>
          <cell r="K11487">
            <v>0</v>
          </cell>
          <cell r="L11487">
            <v>5.0165300000000003E-2</v>
          </cell>
          <cell r="M11487">
            <v>0.1225961</v>
          </cell>
          <cell r="N11487">
            <v>0.1225961</v>
          </cell>
          <cell r="O11487">
            <v>4511</v>
          </cell>
        </row>
        <row r="11488">
          <cell r="A11488" t="str">
            <v>Residential</v>
          </cell>
          <cell r="B11488">
            <v>15</v>
          </cell>
          <cell r="C11488" t="str">
            <v>R</v>
          </cell>
          <cell r="D11488" t="str">
            <v>Switch</v>
          </cell>
          <cell r="E11488" t="str">
            <v>Usage: 20000&lt;Annual kwh&lt;30000</v>
          </cell>
          <cell r="F11488">
            <v>94.986900000000006</v>
          </cell>
          <cell r="G11488">
            <v>1.706429</v>
          </cell>
          <cell r="H11488">
            <v>1.68851</v>
          </cell>
          <cell r="I11488">
            <v>-0.15183170000000001</v>
          </cell>
          <cell r="J11488">
            <v>-6.2128299999999997E-2</v>
          </cell>
          <cell r="K11488">
            <v>0</v>
          </cell>
          <cell r="L11488">
            <v>6.2128299999999997E-2</v>
          </cell>
          <cell r="M11488">
            <v>0.15183170000000001</v>
          </cell>
          <cell r="N11488">
            <v>0.15183170000000001</v>
          </cell>
          <cell r="O11488">
            <v>4511</v>
          </cell>
        </row>
        <row r="11489">
          <cell r="A11489" t="str">
            <v>Residential</v>
          </cell>
          <cell r="B11489">
            <v>16</v>
          </cell>
          <cell r="C11489" t="str">
            <v>R</v>
          </cell>
          <cell r="D11489" t="str">
            <v>Switch</v>
          </cell>
          <cell r="E11489" t="str">
            <v>Usage: 20000&lt;Annual kwh&lt;30000</v>
          </cell>
          <cell r="F11489">
            <v>97.397999999999996</v>
          </cell>
          <cell r="G11489">
            <v>2.070182</v>
          </cell>
          <cell r="H11489">
            <v>1.7151110000000001</v>
          </cell>
          <cell r="I11489">
            <v>-0.17282839999999999</v>
          </cell>
          <cell r="J11489">
            <v>-7.0720000000000005E-2</v>
          </cell>
          <cell r="K11489">
            <v>0</v>
          </cell>
          <cell r="L11489">
            <v>7.0720000000000005E-2</v>
          </cell>
          <cell r="M11489">
            <v>0.17282839999999999</v>
          </cell>
          <cell r="N11489">
            <v>0.17282839999999999</v>
          </cell>
          <cell r="O11489">
            <v>4511</v>
          </cell>
        </row>
        <row r="11490">
          <cell r="A11490" t="str">
            <v>Residential</v>
          </cell>
          <cell r="B11490">
            <v>17</v>
          </cell>
          <cell r="C11490" t="str">
            <v>R</v>
          </cell>
          <cell r="D11490" t="str">
            <v>Switch</v>
          </cell>
          <cell r="E11490" t="str">
            <v>Usage: 20000&lt;Annual kwh&lt;30000</v>
          </cell>
          <cell r="F11490">
            <v>98.809100000000001</v>
          </cell>
          <cell r="G11490">
            <v>2.412976</v>
          </cell>
          <cell r="H11490">
            <v>1.972324</v>
          </cell>
          <cell r="I11490">
            <v>-0.15873999999999999</v>
          </cell>
          <cell r="J11490">
            <v>-6.4955100000000002E-2</v>
          </cell>
          <cell r="K11490">
            <v>0</v>
          </cell>
          <cell r="L11490">
            <v>6.4955100000000002E-2</v>
          </cell>
          <cell r="M11490">
            <v>0.15873999999999999</v>
          </cell>
          <cell r="N11490">
            <v>0.15873999999999999</v>
          </cell>
          <cell r="O11490">
            <v>4511</v>
          </cell>
        </row>
        <row r="11491">
          <cell r="A11491" t="str">
            <v>Residential</v>
          </cell>
          <cell r="B11491">
            <v>18</v>
          </cell>
          <cell r="C11491" t="str">
            <v>R</v>
          </cell>
          <cell r="D11491" t="str">
            <v>Switch</v>
          </cell>
          <cell r="E11491" t="str">
            <v>Usage: 20000&lt;Annual kwh&lt;30000</v>
          </cell>
          <cell r="F11491">
            <v>98.827799999999996</v>
          </cell>
          <cell r="G11491">
            <v>2.5387930000000001</v>
          </cell>
          <cell r="H11491">
            <v>2.0970360000000001</v>
          </cell>
          <cell r="I11491">
            <v>-0.13456080000000001</v>
          </cell>
          <cell r="J11491">
            <v>-5.5061199999999998E-2</v>
          </cell>
          <cell r="K11491">
            <v>0</v>
          </cell>
          <cell r="L11491">
            <v>5.5061199999999998E-2</v>
          </cell>
          <cell r="M11491">
            <v>0.13456080000000001</v>
          </cell>
          <cell r="N11491">
            <v>0.13456080000000001</v>
          </cell>
          <cell r="O11491">
            <v>4511</v>
          </cell>
        </row>
        <row r="11492">
          <cell r="A11492" t="str">
            <v>Residential</v>
          </cell>
          <cell r="B11492">
            <v>19</v>
          </cell>
          <cell r="C11492" t="str">
            <v>R</v>
          </cell>
          <cell r="D11492" t="str">
            <v>Switch</v>
          </cell>
          <cell r="E11492" t="str">
            <v>Usage: 20000&lt;Annual kwh&lt;30000</v>
          </cell>
          <cell r="F11492">
            <v>96.372699999999995</v>
          </cell>
          <cell r="G11492">
            <v>2.5187140000000001</v>
          </cell>
          <cell r="H11492">
            <v>2.2183269999999999</v>
          </cell>
          <cell r="I11492">
            <v>-0.15226200000000001</v>
          </cell>
          <cell r="J11492">
            <v>-6.2304400000000003E-2</v>
          </cell>
          <cell r="K11492">
            <v>0</v>
          </cell>
          <cell r="L11492">
            <v>6.2304400000000003E-2</v>
          </cell>
          <cell r="M11492">
            <v>0.15226200000000001</v>
          </cell>
          <cell r="N11492">
            <v>0.15226200000000001</v>
          </cell>
          <cell r="O11492">
            <v>4511</v>
          </cell>
        </row>
        <row r="11493">
          <cell r="A11493" t="str">
            <v>Residential</v>
          </cell>
          <cell r="B11493">
            <v>20</v>
          </cell>
          <cell r="C11493" t="str">
            <v>R</v>
          </cell>
          <cell r="D11493" t="str">
            <v>Switch</v>
          </cell>
          <cell r="E11493" t="str">
            <v>Usage: 20000&lt;Annual kwh&lt;30000</v>
          </cell>
          <cell r="F11493">
            <v>94.322199999999995</v>
          </cell>
          <cell r="G11493">
            <v>2.3021440000000002</v>
          </cell>
          <cell r="H11493">
            <v>2.666099</v>
          </cell>
          <cell r="I11493">
            <v>-0.132663</v>
          </cell>
          <cell r="J11493">
            <v>-5.4284600000000002E-2</v>
          </cell>
          <cell r="K11493">
            <v>0</v>
          </cell>
          <cell r="L11493">
            <v>5.4284600000000002E-2</v>
          </cell>
          <cell r="M11493">
            <v>0.132663</v>
          </cell>
          <cell r="N11493">
            <v>0.132663</v>
          </cell>
          <cell r="O11493">
            <v>4511</v>
          </cell>
        </row>
        <row r="11494">
          <cell r="A11494" t="str">
            <v>Residential</v>
          </cell>
          <cell r="B11494">
            <v>21</v>
          </cell>
          <cell r="C11494" t="str">
            <v>R</v>
          </cell>
          <cell r="D11494" t="str">
            <v>Switch</v>
          </cell>
          <cell r="E11494" t="str">
            <v>Usage: 20000&lt;Annual kwh&lt;30000</v>
          </cell>
          <cell r="F11494">
            <v>90.366200000000006</v>
          </cell>
          <cell r="G11494">
            <v>2.139402</v>
          </cell>
          <cell r="H11494">
            <v>2.3289430000000002</v>
          </cell>
          <cell r="I11494">
            <v>-0.1143947</v>
          </cell>
          <cell r="J11494">
            <v>-4.6809400000000001E-2</v>
          </cell>
          <cell r="K11494">
            <v>0</v>
          </cell>
          <cell r="L11494">
            <v>4.6809400000000001E-2</v>
          </cell>
          <cell r="M11494">
            <v>0.1143947</v>
          </cell>
          <cell r="N11494">
            <v>0.1143947</v>
          </cell>
          <cell r="O11494">
            <v>4511</v>
          </cell>
        </row>
        <row r="11495">
          <cell r="A11495" t="str">
            <v>Residential</v>
          </cell>
          <cell r="B11495">
            <v>22</v>
          </cell>
          <cell r="C11495" t="str">
            <v>R</v>
          </cell>
          <cell r="D11495" t="str">
            <v>Switch</v>
          </cell>
          <cell r="E11495" t="str">
            <v>Usage: 20000&lt;Annual kwh&lt;30000</v>
          </cell>
          <cell r="F11495">
            <v>87.366200000000006</v>
          </cell>
          <cell r="G11495">
            <v>1.8504670000000001</v>
          </cell>
          <cell r="H11495">
            <v>1.968164</v>
          </cell>
          <cell r="I11495">
            <v>-0.1040531</v>
          </cell>
          <cell r="J11495">
            <v>-4.2577700000000003E-2</v>
          </cell>
          <cell r="K11495">
            <v>0</v>
          </cell>
          <cell r="L11495">
            <v>4.2577700000000003E-2</v>
          </cell>
          <cell r="M11495">
            <v>0.1040531</v>
          </cell>
          <cell r="N11495">
            <v>0.1040531</v>
          </cell>
          <cell r="O11495">
            <v>4511</v>
          </cell>
        </row>
        <row r="11496">
          <cell r="A11496" t="str">
            <v>Residential</v>
          </cell>
          <cell r="B11496">
            <v>23</v>
          </cell>
          <cell r="C11496" t="str">
            <v>R</v>
          </cell>
          <cell r="D11496" t="str">
            <v>Switch</v>
          </cell>
          <cell r="E11496" t="str">
            <v>Usage: 20000&lt;Annual kwh&lt;30000</v>
          </cell>
          <cell r="F11496">
            <v>84.353099999999998</v>
          </cell>
          <cell r="G11496">
            <v>1.4156029999999999</v>
          </cell>
          <cell r="H11496">
            <v>1.4384049999999999</v>
          </cell>
          <cell r="I11496">
            <v>-0.1026127</v>
          </cell>
          <cell r="J11496">
            <v>-4.1988299999999999E-2</v>
          </cell>
          <cell r="K11496">
            <v>0</v>
          </cell>
          <cell r="L11496">
            <v>4.1988299999999999E-2</v>
          </cell>
          <cell r="M11496">
            <v>0.1026127</v>
          </cell>
          <cell r="N11496">
            <v>0.1026127</v>
          </cell>
          <cell r="O11496">
            <v>4511</v>
          </cell>
        </row>
        <row r="11497">
          <cell r="A11497" t="str">
            <v>Residential</v>
          </cell>
          <cell r="B11497">
            <v>24</v>
          </cell>
          <cell r="C11497" t="str">
            <v>R</v>
          </cell>
          <cell r="D11497" t="str">
            <v>Switch</v>
          </cell>
          <cell r="E11497" t="str">
            <v>Usage: 20000&lt;Annual kwh&lt;30000</v>
          </cell>
          <cell r="F11497">
            <v>81.8596</v>
          </cell>
          <cell r="G11497">
            <v>1.050767</v>
          </cell>
          <cell r="H11497">
            <v>1.1748369999999999</v>
          </cell>
          <cell r="I11497">
            <v>-0.10159070000000001</v>
          </cell>
          <cell r="J11497">
            <v>-4.1570099999999999E-2</v>
          </cell>
          <cell r="K11497">
            <v>0</v>
          </cell>
          <cell r="L11497">
            <v>4.1570099999999999E-2</v>
          </cell>
          <cell r="M11497">
            <v>0.10159070000000001</v>
          </cell>
          <cell r="N11497">
            <v>0.10159070000000001</v>
          </cell>
          <cell r="O11497">
            <v>4511</v>
          </cell>
        </row>
        <row r="11498">
          <cell r="A11498" t="str">
            <v>Residential</v>
          </cell>
          <cell r="B11498">
            <v>1</v>
          </cell>
          <cell r="C11498" t="str">
            <v>R</v>
          </cell>
          <cell r="D11498" t="str">
            <v>Switch</v>
          </cell>
          <cell r="E11498" t="str">
            <v>Usage: 30000&lt;Annual kwh&lt;40000</v>
          </cell>
          <cell r="F11498">
            <v>76.975099999999998</v>
          </cell>
          <cell r="G11498">
            <v>1.01919</v>
          </cell>
          <cell r="H11498">
            <v>1.030848</v>
          </cell>
          <cell r="I11498">
            <v>-0.12454030000000001</v>
          </cell>
          <cell r="J11498">
            <v>-5.0960900000000003E-2</v>
          </cell>
          <cell r="K11498">
            <v>0</v>
          </cell>
          <cell r="L11498">
            <v>5.0960900000000003E-2</v>
          </cell>
          <cell r="M11498">
            <v>0.12454030000000001</v>
          </cell>
          <cell r="N11498">
            <v>0.12454030000000001</v>
          </cell>
          <cell r="O11498">
            <v>3518</v>
          </cell>
        </row>
        <row r="11499">
          <cell r="A11499" t="str">
            <v>Residential</v>
          </cell>
          <cell r="B11499">
            <v>2</v>
          </cell>
          <cell r="C11499" t="str">
            <v>R</v>
          </cell>
          <cell r="D11499" t="str">
            <v>Switch</v>
          </cell>
          <cell r="E11499" t="str">
            <v>Usage: 30000&lt;Annual kwh&lt;40000</v>
          </cell>
          <cell r="F11499">
            <v>76.458500000000001</v>
          </cell>
          <cell r="G11499">
            <v>0.94926580000000005</v>
          </cell>
          <cell r="H11499">
            <v>0.94349720000000004</v>
          </cell>
          <cell r="I11499">
            <v>-0.12531600000000001</v>
          </cell>
          <cell r="J11499">
            <v>-5.1278299999999999E-2</v>
          </cell>
          <cell r="K11499">
            <v>0</v>
          </cell>
          <cell r="L11499">
            <v>5.1278299999999999E-2</v>
          </cell>
          <cell r="M11499">
            <v>0.12531600000000001</v>
          </cell>
          <cell r="N11499">
            <v>0.12531600000000001</v>
          </cell>
          <cell r="O11499">
            <v>3518</v>
          </cell>
        </row>
        <row r="11500">
          <cell r="A11500" t="str">
            <v>Residential</v>
          </cell>
          <cell r="B11500">
            <v>3</v>
          </cell>
          <cell r="C11500" t="str">
            <v>R</v>
          </cell>
          <cell r="D11500" t="str">
            <v>Switch</v>
          </cell>
          <cell r="E11500" t="str">
            <v>Usage: 30000&lt;Annual kwh&lt;40000</v>
          </cell>
          <cell r="F11500">
            <v>73.491699999999994</v>
          </cell>
          <cell r="G11500">
            <v>0.84714820000000002</v>
          </cell>
          <cell r="H11500">
            <v>0.87895049999999997</v>
          </cell>
          <cell r="I11500">
            <v>-0.1241295</v>
          </cell>
          <cell r="J11500">
            <v>-5.0792799999999999E-2</v>
          </cell>
          <cell r="K11500">
            <v>0</v>
          </cell>
          <cell r="L11500">
            <v>5.0792799999999999E-2</v>
          </cell>
          <cell r="M11500">
            <v>0.1241295</v>
          </cell>
          <cell r="N11500">
            <v>0.1241295</v>
          </cell>
          <cell r="O11500">
            <v>3518</v>
          </cell>
        </row>
        <row r="11501">
          <cell r="A11501" t="str">
            <v>Residential</v>
          </cell>
          <cell r="B11501">
            <v>4</v>
          </cell>
          <cell r="C11501" t="str">
            <v>R</v>
          </cell>
          <cell r="D11501" t="str">
            <v>Switch</v>
          </cell>
          <cell r="E11501" t="str">
            <v>Usage: 30000&lt;Annual kwh&lt;40000</v>
          </cell>
          <cell r="F11501">
            <v>72.008300000000006</v>
          </cell>
          <cell r="G11501">
            <v>0.80887229999999999</v>
          </cell>
          <cell r="H11501">
            <v>0.80666919999999998</v>
          </cell>
          <cell r="I11501">
            <v>-0.1228223</v>
          </cell>
          <cell r="J11501">
            <v>-5.0257900000000001E-2</v>
          </cell>
          <cell r="K11501">
            <v>0</v>
          </cell>
          <cell r="L11501">
            <v>5.0257900000000001E-2</v>
          </cell>
          <cell r="M11501">
            <v>0.1228223</v>
          </cell>
          <cell r="N11501">
            <v>0.1228223</v>
          </cell>
          <cell r="O11501">
            <v>3518</v>
          </cell>
        </row>
        <row r="11502">
          <cell r="A11502" t="str">
            <v>Residential</v>
          </cell>
          <cell r="B11502">
            <v>5</v>
          </cell>
          <cell r="C11502" t="str">
            <v>R</v>
          </cell>
          <cell r="D11502" t="str">
            <v>Switch</v>
          </cell>
          <cell r="E11502" t="str">
            <v>Usage: 30000&lt;Annual kwh&lt;40000</v>
          </cell>
          <cell r="F11502">
            <v>70.491699999999994</v>
          </cell>
          <cell r="G11502">
            <v>0.74955499999999997</v>
          </cell>
          <cell r="H11502">
            <v>0.74699629999999995</v>
          </cell>
          <cell r="I11502">
            <v>-0.123518</v>
          </cell>
          <cell r="J11502">
            <v>-5.05426E-2</v>
          </cell>
          <cell r="K11502">
            <v>0</v>
          </cell>
          <cell r="L11502">
            <v>5.05426E-2</v>
          </cell>
          <cell r="M11502">
            <v>0.123518</v>
          </cell>
          <cell r="N11502">
            <v>0.123518</v>
          </cell>
          <cell r="O11502">
            <v>3518</v>
          </cell>
        </row>
        <row r="11503">
          <cell r="A11503" t="str">
            <v>Residential</v>
          </cell>
          <cell r="B11503">
            <v>6</v>
          </cell>
          <cell r="C11503" t="str">
            <v>R</v>
          </cell>
          <cell r="D11503" t="str">
            <v>Switch</v>
          </cell>
          <cell r="E11503" t="str">
            <v>Usage: 30000&lt;Annual kwh&lt;40000</v>
          </cell>
          <cell r="F11503">
            <v>69.483400000000003</v>
          </cell>
          <cell r="G11503">
            <v>0.81851790000000002</v>
          </cell>
          <cell r="H11503">
            <v>0.84157249999999995</v>
          </cell>
          <cell r="I11503">
            <v>-0.1235913</v>
          </cell>
          <cell r="J11503">
            <v>-5.0572499999999999E-2</v>
          </cell>
          <cell r="K11503">
            <v>0</v>
          </cell>
          <cell r="L11503">
            <v>5.0572499999999999E-2</v>
          </cell>
          <cell r="M11503">
            <v>0.1235913</v>
          </cell>
          <cell r="N11503">
            <v>0.1235913</v>
          </cell>
          <cell r="O11503">
            <v>3518</v>
          </cell>
        </row>
        <row r="11504">
          <cell r="A11504" t="str">
            <v>Residential</v>
          </cell>
          <cell r="B11504">
            <v>7</v>
          </cell>
          <cell r="C11504" t="str">
            <v>R</v>
          </cell>
          <cell r="D11504" t="str">
            <v>Switch</v>
          </cell>
          <cell r="E11504" t="str">
            <v>Usage: 30000&lt;Annual kwh&lt;40000</v>
          </cell>
          <cell r="F11504">
            <v>68.491699999999994</v>
          </cell>
          <cell r="G11504">
            <v>1.0349969999999999</v>
          </cell>
          <cell r="H11504">
            <v>1.0894330000000001</v>
          </cell>
          <cell r="I11504">
            <v>-0.12426520000000001</v>
          </cell>
          <cell r="J11504">
            <v>-5.0848299999999999E-2</v>
          </cell>
          <cell r="K11504">
            <v>0</v>
          </cell>
          <cell r="L11504">
            <v>5.0848299999999999E-2</v>
          </cell>
          <cell r="M11504">
            <v>0.12426520000000001</v>
          </cell>
          <cell r="N11504">
            <v>0.12426520000000001</v>
          </cell>
          <cell r="O11504">
            <v>3518</v>
          </cell>
        </row>
        <row r="11505">
          <cell r="A11505" t="str">
            <v>Residential</v>
          </cell>
          <cell r="B11505">
            <v>8</v>
          </cell>
          <cell r="C11505" t="str">
            <v>R</v>
          </cell>
          <cell r="D11505" t="str">
            <v>Switch</v>
          </cell>
          <cell r="E11505" t="str">
            <v>Usage: 30000&lt;Annual kwh&lt;40000</v>
          </cell>
          <cell r="F11505">
            <v>69.016599999999997</v>
          </cell>
          <cell r="G11505">
            <v>1.0599529999999999</v>
          </cell>
          <cell r="H11505">
            <v>1.146563</v>
          </cell>
          <cell r="I11505">
            <v>-0.124596</v>
          </cell>
          <cell r="J11505">
            <v>-5.09837E-2</v>
          </cell>
          <cell r="K11505">
            <v>0</v>
          </cell>
          <cell r="L11505">
            <v>5.09837E-2</v>
          </cell>
          <cell r="M11505">
            <v>0.124596</v>
          </cell>
          <cell r="N11505">
            <v>0.124596</v>
          </cell>
          <cell r="O11505">
            <v>3518</v>
          </cell>
        </row>
        <row r="11506">
          <cell r="A11506" t="str">
            <v>Residential</v>
          </cell>
          <cell r="B11506">
            <v>9</v>
          </cell>
          <cell r="C11506" t="str">
            <v>R</v>
          </cell>
          <cell r="D11506" t="str">
            <v>Switch</v>
          </cell>
          <cell r="E11506" t="str">
            <v>Usage: 30000&lt;Annual kwh&lt;40000</v>
          </cell>
          <cell r="F11506">
            <v>71.558199999999999</v>
          </cell>
          <cell r="G11506">
            <v>0.9629162</v>
          </cell>
          <cell r="H11506">
            <v>1.046678</v>
          </cell>
          <cell r="I11506">
            <v>-0.1253417</v>
          </cell>
          <cell r="J11506">
            <v>-5.1288800000000002E-2</v>
          </cell>
          <cell r="K11506">
            <v>0</v>
          </cell>
          <cell r="L11506">
            <v>5.1288800000000002E-2</v>
          </cell>
          <cell r="M11506">
            <v>0.1253417</v>
          </cell>
          <cell r="N11506">
            <v>0.1253417</v>
          </cell>
          <cell r="O11506">
            <v>3518</v>
          </cell>
        </row>
        <row r="11507">
          <cell r="A11507" t="str">
            <v>Residential</v>
          </cell>
          <cell r="B11507">
            <v>10</v>
          </cell>
          <cell r="C11507" t="str">
            <v>R</v>
          </cell>
          <cell r="D11507" t="str">
            <v>Switch</v>
          </cell>
          <cell r="E11507" t="str">
            <v>Usage: 30000&lt;Annual kwh&lt;40000</v>
          </cell>
          <cell r="F11507">
            <v>76.066500000000005</v>
          </cell>
          <cell r="G11507">
            <v>0.94988360000000005</v>
          </cell>
          <cell r="H11507">
            <v>0.94466810000000001</v>
          </cell>
          <cell r="I11507">
            <v>-0.12348679999999999</v>
          </cell>
          <cell r="J11507">
            <v>-5.05298E-2</v>
          </cell>
          <cell r="K11507">
            <v>0</v>
          </cell>
          <cell r="L11507">
            <v>5.05298E-2</v>
          </cell>
          <cell r="M11507">
            <v>0.12348679999999999</v>
          </cell>
          <cell r="N11507">
            <v>0.12348679999999999</v>
          </cell>
          <cell r="O11507">
            <v>3518</v>
          </cell>
        </row>
        <row r="11508">
          <cell r="A11508" t="str">
            <v>Residential</v>
          </cell>
          <cell r="B11508">
            <v>11</v>
          </cell>
          <cell r="C11508" t="str">
            <v>R</v>
          </cell>
          <cell r="D11508" t="str">
            <v>Switch</v>
          </cell>
          <cell r="E11508" t="str">
            <v>Usage: 30000&lt;Annual kwh&lt;40000</v>
          </cell>
          <cell r="F11508">
            <v>81.541499999999999</v>
          </cell>
          <cell r="G11508">
            <v>1.0651520000000001</v>
          </cell>
          <cell r="H11508">
            <v>1.049993</v>
          </cell>
          <cell r="I11508">
            <v>-0.12574879999999999</v>
          </cell>
          <cell r="J11508">
            <v>-5.1455399999999998E-2</v>
          </cell>
          <cell r="K11508">
            <v>0</v>
          </cell>
          <cell r="L11508">
            <v>5.1455399999999998E-2</v>
          </cell>
          <cell r="M11508">
            <v>0.12574879999999999</v>
          </cell>
          <cell r="N11508">
            <v>0.12574879999999999</v>
          </cell>
          <cell r="O11508">
            <v>3518</v>
          </cell>
        </row>
        <row r="11509">
          <cell r="A11509" t="str">
            <v>Residential</v>
          </cell>
          <cell r="B11509">
            <v>12</v>
          </cell>
          <cell r="C11509" t="str">
            <v>R</v>
          </cell>
          <cell r="D11509" t="str">
            <v>Switch</v>
          </cell>
          <cell r="E11509" t="str">
            <v>Usage: 30000&lt;Annual kwh&lt;40000</v>
          </cell>
          <cell r="F11509">
            <v>86.024900000000002</v>
          </cell>
          <cell r="G11509">
            <v>1.2170570000000001</v>
          </cell>
          <cell r="H11509">
            <v>1.1525920000000001</v>
          </cell>
          <cell r="I11509">
            <v>-0.1281813</v>
          </cell>
          <cell r="J11509">
            <v>-5.2450700000000003E-2</v>
          </cell>
          <cell r="K11509">
            <v>0</v>
          </cell>
          <cell r="L11509">
            <v>5.2450700000000003E-2</v>
          </cell>
          <cell r="M11509">
            <v>0.1281813</v>
          </cell>
          <cell r="N11509">
            <v>0.1281813</v>
          </cell>
          <cell r="O11509">
            <v>3518</v>
          </cell>
        </row>
        <row r="11510">
          <cell r="A11510" t="str">
            <v>Residential</v>
          </cell>
          <cell r="B11510">
            <v>13</v>
          </cell>
          <cell r="C11510" t="str">
            <v>R</v>
          </cell>
          <cell r="D11510" t="str">
            <v>Switch</v>
          </cell>
          <cell r="E11510" t="str">
            <v>Usage: 30000&lt;Annual kwh&lt;40000</v>
          </cell>
          <cell r="F11510">
            <v>89.516599999999997</v>
          </cell>
          <cell r="G11510">
            <v>1.443068</v>
          </cell>
          <cell r="H11510">
            <v>1.469902</v>
          </cell>
          <cell r="I11510">
            <v>-0.1270588</v>
          </cell>
          <cell r="J11510">
            <v>-5.19914E-2</v>
          </cell>
          <cell r="K11510">
            <v>0</v>
          </cell>
          <cell r="L11510">
            <v>5.19914E-2</v>
          </cell>
          <cell r="M11510">
            <v>0.1270588</v>
          </cell>
          <cell r="N11510">
            <v>0.1270588</v>
          </cell>
          <cell r="O11510">
            <v>3518</v>
          </cell>
        </row>
        <row r="11511">
          <cell r="A11511" t="str">
            <v>Residential</v>
          </cell>
          <cell r="B11511">
            <v>14</v>
          </cell>
          <cell r="C11511" t="str">
            <v>R</v>
          </cell>
          <cell r="D11511" t="str">
            <v>Switch</v>
          </cell>
          <cell r="E11511" t="str">
            <v>Usage: 30000&lt;Annual kwh&lt;40000</v>
          </cell>
          <cell r="F11511">
            <v>92.508300000000006</v>
          </cell>
          <cell r="G11511">
            <v>1.7438480000000001</v>
          </cell>
          <cell r="H11511">
            <v>1.849998</v>
          </cell>
          <cell r="I11511">
            <v>-0.13095029999999999</v>
          </cell>
          <cell r="J11511">
            <v>-5.3583800000000001E-2</v>
          </cell>
          <cell r="K11511">
            <v>0</v>
          </cell>
          <cell r="L11511">
            <v>5.3583800000000001E-2</v>
          </cell>
          <cell r="M11511">
            <v>0.13095029999999999</v>
          </cell>
          <cell r="N11511">
            <v>0.13095029999999999</v>
          </cell>
          <cell r="O11511">
            <v>3518</v>
          </cell>
        </row>
        <row r="11512">
          <cell r="A11512" t="str">
            <v>Residential</v>
          </cell>
          <cell r="B11512">
            <v>15</v>
          </cell>
          <cell r="C11512" t="str">
            <v>R</v>
          </cell>
          <cell r="D11512" t="str">
            <v>Switch</v>
          </cell>
          <cell r="E11512" t="str">
            <v>Usage: 30000&lt;Annual kwh&lt;40000</v>
          </cell>
          <cell r="F11512">
            <v>95</v>
          </cell>
          <cell r="G11512">
            <v>2.1609400000000001</v>
          </cell>
          <cell r="H11512">
            <v>2.10758</v>
          </cell>
          <cell r="I11512">
            <v>-0.13688020000000001</v>
          </cell>
          <cell r="J11512">
            <v>-5.6010299999999999E-2</v>
          </cell>
          <cell r="K11512">
            <v>0</v>
          </cell>
          <cell r="L11512">
            <v>5.6010299999999999E-2</v>
          </cell>
          <cell r="M11512">
            <v>0.13688020000000001</v>
          </cell>
          <cell r="N11512">
            <v>0.13688020000000001</v>
          </cell>
          <cell r="O11512">
            <v>3518</v>
          </cell>
        </row>
        <row r="11513">
          <cell r="A11513" t="str">
            <v>Residential</v>
          </cell>
          <cell r="B11513">
            <v>16</v>
          </cell>
          <cell r="C11513" t="str">
            <v>R</v>
          </cell>
          <cell r="D11513" t="str">
            <v>Switch</v>
          </cell>
          <cell r="E11513" t="str">
            <v>Usage: 30000&lt;Annual kwh&lt;40000</v>
          </cell>
          <cell r="F11513">
            <v>97.475099999999998</v>
          </cell>
          <cell r="G11513">
            <v>2.4685069999999998</v>
          </cell>
          <cell r="H11513">
            <v>2.4240370000000002</v>
          </cell>
          <cell r="I11513">
            <v>-0.12870909999999999</v>
          </cell>
          <cell r="J11513">
            <v>-5.2666699999999997E-2</v>
          </cell>
          <cell r="K11513">
            <v>0</v>
          </cell>
          <cell r="L11513">
            <v>5.2666699999999997E-2</v>
          </cell>
          <cell r="M11513">
            <v>0.12870909999999999</v>
          </cell>
          <cell r="N11513">
            <v>0.12870909999999999</v>
          </cell>
          <cell r="O11513">
            <v>3518</v>
          </cell>
        </row>
        <row r="11514">
          <cell r="A11514" t="str">
            <v>Residential</v>
          </cell>
          <cell r="B11514">
            <v>17</v>
          </cell>
          <cell r="C11514" t="str">
            <v>R</v>
          </cell>
          <cell r="D11514" t="str">
            <v>Switch</v>
          </cell>
          <cell r="E11514" t="str">
            <v>Usage: 30000&lt;Annual kwh&lt;40000</v>
          </cell>
          <cell r="F11514">
            <v>98.950100000000006</v>
          </cell>
          <cell r="G11514">
            <v>2.7105709999999998</v>
          </cell>
          <cell r="H11514">
            <v>2.2188219999999998</v>
          </cell>
          <cell r="I11514">
            <v>-0.13309850000000001</v>
          </cell>
          <cell r="J11514">
            <v>-5.4462799999999999E-2</v>
          </cell>
          <cell r="K11514">
            <v>0</v>
          </cell>
          <cell r="L11514">
            <v>5.4462799999999999E-2</v>
          </cell>
          <cell r="M11514">
            <v>0.13309850000000001</v>
          </cell>
          <cell r="N11514">
            <v>0.13309850000000001</v>
          </cell>
          <cell r="O11514">
            <v>3518</v>
          </cell>
        </row>
        <row r="11515">
          <cell r="A11515" t="str">
            <v>Residential</v>
          </cell>
          <cell r="B11515">
            <v>18</v>
          </cell>
          <cell r="C11515" t="str">
            <v>R</v>
          </cell>
          <cell r="D11515" t="str">
            <v>Switch</v>
          </cell>
          <cell r="E11515" t="str">
            <v>Usage: 30000&lt;Annual kwh&lt;40000</v>
          </cell>
          <cell r="F11515">
            <v>98.958500000000001</v>
          </cell>
          <cell r="G11515">
            <v>2.8999160000000002</v>
          </cell>
          <cell r="H11515">
            <v>2.3848929999999999</v>
          </cell>
          <cell r="I11515">
            <v>-0.14688899999999999</v>
          </cell>
          <cell r="J11515">
            <v>-6.0105800000000001E-2</v>
          </cell>
          <cell r="K11515">
            <v>0</v>
          </cell>
          <cell r="L11515">
            <v>6.0105800000000001E-2</v>
          </cell>
          <cell r="M11515">
            <v>0.14688899999999999</v>
          </cell>
          <cell r="N11515">
            <v>0.14688899999999999</v>
          </cell>
          <cell r="O11515">
            <v>3518</v>
          </cell>
        </row>
        <row r="11516">
          <cell r="A11516" t="str">
            <v>Residential</v>
          </cell>
          <cell r="B11516">
            <v>19</v>
          </cell>
          <cell r="C11516" t="str">
            <v>R</v>
          </cell>
          <cell r="D11516" t="str">
            <v>Switch</v>
          </cell>
          <cell r="E11516" t="str">
            <v>Usage: 30000&lt;Annual kwh&lt;40000</v>
          </cell>
          <cell r="F11516">
            <v>96.466800000000006</v>
          </cell>
          <cell r="G11516">
            <v>2.7408329999999999</v>
          </cell>
          <cell r="H11516">
            <v>2.3215439999999998</v>
          </cell>
          <cell r="I11516">
            <v>-0.132796</v>
          </cell>
          <cell r="J11516">
            <v>-5.4339100000000001E-2</v>
          </cell>
          <cell r="K11516">
            <v>0</v>
          </cell>
          <cell r="L11516">
            <v>5.4339100000000001E-2</v>
          </cell>
          <cell r="M11516">
            <v>0.132796</v>
          </cell>
          <cell r="N11516">
            <v>0.132796</v>
          </cell>
          <cell r="O11516">
            <v>3518</v>
          </cell>
        </row>
        <row r="11517">
          <cell r="A11517" t="str">
            <v>Residential</v>
          </cell>
          <cell r="B11517">
            <v>20</v>
          </cell>
          <cell r="C11517" t="str">
            <v>R</v>
          </cell>
          <cell r="D11517" t="str">
            <v>Switch</v>
          </cell>
          <cell r="E11517" t="str">
            <v>Usage: 30000&lt;Annual kwh&lt;40000</v>
          </cell>
          <cell r="F11517">
            <v>94.450100000000006</v>
          </cell>
          <cell r="G11517">
            <v>2.5845989999999999</v>
          </cell>
          <cell r="H11517">
            <v>3.1052200000000001</v>
          </cell>
          <cell r="I11517">
            <v>-0.13793910000000001</v>
          </cell>
          <cell r="J11517">
            <v>-5.6443599999999997E-2</v>
          </cell>
          <cell r="K11517">
            <v>0</v>
          </cell>
          <cell r="L11517">
            <v>5.6443599999999997E-2</v>
          </cell>
          <cell r="M11517">
            <v>0.13793910000000001</v>
          </cell>
          <cell r="N11517">
            <v>0.13793910000000001</v>
          </cell>
          <cell r="O11517">
            <v>3518</v>
          </cell>
        </row>
        <row r="11518">
          <cell r="A11518" t="str">
            <v>Residential</v>
          </cell>
          <cell r="B11518">
            <v>21</v>
          </cell>
          <cell r="C11518" t="str">
            <v>R</v>
          </cell>
          <cell r="D11518" t="str">
            <v>Switch</v>
          </cell>
          <cell r="E11518" t="str">
            <v>Usage: 30000&lt;Annual kwh&lt;40000</v>
          </cell>
          <cell r="F11518">
            <v>90.466800000000006</v>
          </cell>
          <cell r="G11518">
            <v>2.4234960000000001</v>
          </cell>
          <cell r="H11518">
            <v>2.931057</v>
          </cell>
          <cell r="I11518">
            <v>-0.1286737</v>
          </cell>
          <cell r="J11518">
            <v>-5.2652299999999999E-2</v>
          </cell>
          <cell r="K11518">
            <v>0</v>
          </cell>
          <cell r="L11518">
            <v>5.2652299999999999E-2</v>
          </cell>
          <cell r="M11518">
            <v>0.1286737</v>
          </cell>
          <cell r="N11518">
            <v>0.1286737</v>
          </cell>
          <cell r="O11518">
            <v>3518</v>
          </cell>
        </row>
        <row r="11519">
          <cell r="A11519" t="str">
            <v>Residential</v>
          </cell>
          <cell r="B11519">
            <v>22</v>
          </cell>
          <cell r="C11519" t="str">
            <v>R</v>
          </cell>
          <cell r="D11519" t="str">
            <v>Switch</v>
          </cell>
          <cell r="E11519" t="str">
            <v>Usage: 30000&lt;Annual kwh&lt;40000</v>
          </cell>
          <cell r="F11519">
            <v>87.466800000000006</v>
          </cell>
          <cell r="G11519">
            <v>2.1129669999999998</v>
          </cell>
          <cell r="H11519">
            <v>2.344239</v>
          </cell>
          <cell r="I11519">
            <v>-0.13253139999999999</v>
          </cell>
          <cell r="J11519">
            <v>-5.4230800000000003E-2</v>
          </cell>
          <cell r="K11519">
            <v>0</v>
          </cell>
          <cell r="L11519">
            <v>5.4230800000000003E-2</v>
          </cell>
          <cell r="M11519">
            <v>0.13253139999999999</v>
          </cell>
          <cell r="N11519">
            <v>0.13253139999999999</v>
          </cell>
          <cell r="O11519">
            <v>3518</v>
          </cell>
        </row>
        <row r="11520">
          <cell r="A11520" t="str">
            <v>Residential</v>
          </cell>
          <cell r="B11520">
            <v>23</v>
          </cell>
          <cell r="C11520" t="str">
            <v>R</v>
          </cell>
          <cell r="D11520" t="str">
            <v>Switch</v>
          </cell>
          <cell r="E11520" t="str">
            <v>Usage: 30000&lt;Annual kwh&lt;40000</v>
          </cell>
          <cell r="F11520">
            <v>84.466800000000006</v>
          </cell>
          <cell r="G11520">
            <v>1.6059049999999999</v>
          </cell>
          <cell r="H11520">
            <v>1.5721700000000001</v>
          </cell>
          <cell r="I11520">
            <v>-0.12711339999999999</v>
          </cell>
          <cell r="J11520">
            <v>-5.2013799999999999E-2</v>
          </cell>
          <cell r="K11520">
            <v>0</v>
          </cell>
          <cell r="L11520">
            <v>5.2013799999999999E-2</v>
          </cell>
          <cell r="M11520">
            <v>0.12711339999999999</v>
          </cell>
          <cell r="N11520">
            <v>0.12711339999999999</v>
          </cell>
          <cell r="O11520">
            <v>3518</v>
          </cell>
        </row>
        <row r="11521">
          <cell r="A11521" t="str">
            <v>Residential</v>
          </cell>
          <cell r="B11521">
            <v>24</v>
          </cell>
          <cell r="C11521" t="str">
            <v>R</v>
          </cell>
          <cell r="D11521" t="str">
            <v>Switch</v>
          </cell>
          <cell r="E11521" t="str">
            <v>Usage: 30000&lt;Annual kwh&lt;40000</v>
          </cell>
          <cell r="F11521">
            <v>81.966800000000006</v>
          </cell>
          <cell r="G11521">
            <v>1.301075</v>
          </cell>
          <cell r="H11521">
            <v>1.3068280000000001</v>
          </cell>
          <cell r="I11521">
            <v>-0.1232565</v>
          </cell>
          <cell r="J11521">
            <v>-5.0435599999999997E-2</v>
          </cell>
          <cell r="K11521">
            <v>0</v>
          </cell>
          <cell r="L11521">
            <v>5.0435599999999997E-2</v>
          </cell>
          <cell r="M11521">
            <v>0.1232565</v>
          </cell>
          <cell r="N11521">
            <v>0.1232565</v>
          </cell>
          <cell r="O11521">
            <v>3518</v>
          </cell>
        </row>
        <row r="11522">
          <cell r="A11522" t="str">
            <v>Residential</v>
          </cell>
          <cell r="B11522">
            <v>1</v>
          </cell>
          <cell r="C11522" t="str">
            <v>R</v>
          </cell>
          <cell r="D11522" t="str">
            <v>Switch</v>
          </cell>
          <cell r="E11522" t="str">
            <v>Usage: 5000&lt;Annual kwh&lt;10000</v>
          </cell>
          <cell r="F11522">
            <v>76.955200000000005</v>
          </cell>
          <cell r="G11522">
            <v>0.61572970000000005</v>
          </cell>
          <cell r="H11522">
            <v>0.67415539999999996</v>
          </cell>
          <cell r="I11522">
            <v>-0.1637373</v>
          </cell>
          <cell r="J11522">
            <v>-6.7000000000000004E-2</v>
          </cell>
          <cell r="K11522">
            <v>0</v>
          </cell>
          <cell r="L11522">
            <v>6.7000000000000004E-2</v>
          </cell>
          <cell r="M11522">
            <v>0.1637373</v>
          </cell>
          <cell r="N11522">
            <v>0.1637373</v>
          </cell>
          <cell r="O11522">
            <v>2196</v>
          </cell>
        </row>
        <row r="11523">
          <cell r="A11523" t="str">
            <v>Residential</v>
          </cell>
          <cell r="B11523">
            <v>2</v>
          </cell>
          <cell r="C11523" t="str">
            <v>R</v>
          </cell>
          <cell r="D11523" t="str">
            <v>Switch</v>
          </cell>
          <cell r="E11523" t="str">
            <v>Usage: 5000&lt;Annual kwh&lt;10000</v>
          </cell>
          <cell r="F11523">
            <v>76.425399999999996</v>
          </cell>
          <cell r="G11523">
            <v>0.55036569999999996</v>
          </cell>
          <cell r="H11523">
            <v>0.52153059999999996</v>
          </cell>
          <cell r="I11523">
            <v>-0.16258020000000001</v>
          </cell>
          <cell r="J11523">
            <v>-6.6526500000000002E-2</v>
          </cell>
          <cell r="K11523">
            <v>0</v>
          </cell>
          <cell r="L11523">
            <v>6.6526500000000002E-2</v>
          </cell>
          <cell r="M11523">
            <v>0.16258020000000001</v>
          </cell>
          <cell r="N11523">
            <v>0.16258020000000001</v>
          </cell>
          <cell r="O11523">
            <v>2196</v>
          </cell>
        </row>
        <row r="11524">
          <cell r="A11524" t="str">
            <v>Residential</v>
          </cell>
          <cell r="B11524">
            <v>3</v>
          </cell>
          <cell r="C11524" t="str">
            <v>R</v>
          </cell>
          <cell r="D11524" t="str">
            <v>Switch</v>
          </cell>
          <cell r="E11524" t="str">
            <v>Usage: 5000&lt;Annual kwh&lt;10000</v>
          </cell>
          <cell r="F11524">
            <v>73.485100000000003</v>
          </cell>
          <cell r="G11524">
            <v>0.44051889999999999</v>
          </cell>
          <cell r="H11524">
            <v>0.4412449</v>
          </cell>
          <cell r="I11524">
            <v>-0.16159370000000001</v>
          </cell>
          <cell r="J11524">
            <v>-6.6122799999999995E-2</v>
          </cell>
          <cell r="K11524">
            <v>0</v>
          </cell>
          <cell r="L11524">
            <v>6.6122799999999995E-2</v>
          </cell>
          <cell r="M11524">
            <v>0.16159370000000001</v>
          </cell>
          <cell r="N11524">
            <v>0.16159370000000001</v>
          </cell>
          <cell r="O11524">
            <v>2196</v>
          </cell>
        </row>
        <row r="11525">
          <cell r="A11525" t="str">
            <v>Residential</v>
          </cell>
          <cell r="B11525">
            <v>4</v>
          </cell>
          <cell r="C11525" t="str">
            <v>R</v>
          </cell>
          <cell r="D11525" t="str">
            <v>Switch</v>
          </cell>
          <cell r="E11525" t="str">
            <v>Usage: 5000&lt;Annual kwh&lt;10000</v>
          </cell>
          <cell r="F11525">
            <v>72.014899999999997</v>
          </cell>
          <cell r="G11525">
            <v>0.43942199999999998</v>
          </cell>
          <cell r="H11525">
            <v>0.38057390000000002</v>
          </cell>
          <cell r="I11525">
            <v>-0.1612094</v>
          </cell>
          <cell r="J11525">
            <v>-6.5965599999999999E-2</v>
          </cell>
          <cell r="K11525">
            <v>0</v>
          </cell>
          <cell r="L11525">
            <v>6.5965599999999999E-2</v>
          </cell>
          <cell r="M11525">
            <v>0.1612094</v>
          </cell>
          <cell r="N11525">
            <v>0.1612094</v>
          </cell>
          <cell r="O11525">
            <v>2196</v>
          </cell>
        </row>
        <row r="11526">
          <cell r="A11526" t="str">
            <v>Residential</v>
          </cell>
          <cell r="B11526">
            <v>5</v>
          </cell>
          <cell r="C11526" t="str">
            <v>R</v>
          </cell>
          <cell r="D11526" t="str">
            <v>Switch</v>
          </cell>
          <cell r="E11526" t="str">
            <v>Usage: 5000&lt;Annual kwh&lt;10000</v>
          </cell>
          <cell r="F11526">
            <v>70.485100000000003</v>
          </cell>
          <cell r="G11526">
            <v>0.4221201</v>
          </cell>
          <cell r="H11526">
            <v>0.38228259999999997</v>
          </cell>
          <cell r="I11526">
            <v>-0.16103680000000001</v>
          </cell>
          <cell r="J11526">
            <v>-6.5894999999999995E-2</v>
          </cell>
          <cell r="K11526">
            <v>0</v>
          </cell>
          <cell r="L11526">
            <v>6.5894999999999995E-2</v>
          </cell>
          <cell r="M11526">
            <v>0.16103680000000001</v>
          </cell>
          <cell r="N11526">
            <v>0.16103680000000001</v>
          </cell>
          <cell r="O11526">
            <v>2196</v>
          </cell>
        </row>
        <row r="11527">
          <cell r="A11527" t="str">
            <v>Residential</v>
          </cell>
          <cell r="B11527">
            <v>6</v>
          </cell>
          <cell r="C11527" t="str">
            <v>R</v>
          </cell>
          <cell r="D11527" t="str">
            <v>Switch</v>
          </cell>
          <cell r="E11527" t="str">
            <v>Usage: 5000&lt;Annual kwh&lt;10000</v>
          </cell>
          <cell r="F11527">
            <v>69.470200000000006</v>
          </cell>
          <cell r="G11527">
            <v>0.41084910000000002</v>
          </cell>
          <cell r="H11527">
            <v>0.370749</v>
          </cell>
          <cell r="I11527">
            <v>-0.16080910000000001</v>
          </cell>
          <cell r="J11527">
            <v>-6.5801799999999994E-2</v>
          </cell>
          <cell r="K11527">
            <v>0</v>
          </cell>
          <cell r="L11527">
            <v>6.5801799999999994E-2</v>
          </cell>
          <cell r="M11527">
            <v>0.16080910000000001</v>
          </cell>
          <cell r="N11527">
            <v>0.16080910000000001</v>
          </cell>
          <cell r="O11527">
            <v>2196</v>
          </cell>
        </row>
        <row r="11528">
          <cell r="A11528" t="str">
            <v>Residential</v>
          </cell>
          <cell r="B11528">
            <v>7</v>
          </cell>
          <cell r="C11528" t="str">
            <v>R</v>
          </cell>
          <cell r="D11528" t="str">
            <v>Switch</v>
          </cell>
          <cell r="E11528" t="str">
            <v>Usage: 5000&lt;Annual kwh&lt;10000</v>
          </cell>
          <cell r="F11528">
            <v>68.485100000000003</v>
          </cell>
          <cell r="G11528">
            <v>0.51086240000000005</v>
          </cell>
          <cell r="H11528">
            <v>0.44584099999999999</v>
          </cell>
          <cell r="I11528">
            <v>-0.16110679999999999</v>
          </cell>
          <cell r="J11528">
            <v>-6.5923599999999999E-2</v>
          </cell>
          <cell r="K11528">
            <v>0</v>
          </cell>
          <cell r="L11528">
            <v>6.5923599999999999E-2</v>
          </cell>
          <cell r="M11528">
            <v>0.16110679999999999</v>
          </cell>
          <cell r="N11528">
            <v>0.16110679999999999</v>
          </cell>
          <cell r="O11528">
            <v>2196</v>
          </cell>
        </row>
        <row r="11529">
          <cell r="A11529" t="str">
            <v>Residential</v>
          </cell>
          <cell r="B11529">
            <v>8</v>
          </cell>
          <cell r="C11529" t="str">
            <v>R</v>
          </cell>
          <cell r="D11529" t="str">
            <v>Switch</v>
          </cell>
          <cell r="E11529" t="str">
            <v>Usage: 5000&lt;Annual kwh&lt;10000</v>
          </cell>
          <cell r="F11529">
            <v>69.029799999999994</v>
          </cell>
          <cell r="G11529">
            <v>0.55552230000000002</v>
          </cell>
          <cell r="H11529">
            <v>0.56128730000000004</v>
          </cell>
          <cell r="I11529">
            <v>-0.16184200000000001</v>
          </cell>
          <cell r="J11529">
            <v>-6.6224500000000006E-2</v>
          </cell>
          <cell r="K11529">
            <v>0</v>
          </cell>
          <cell r="L11529">
            <v>6.6224500000000006E-2</v>
          </cell>
          <cell r="M11529">
            <v>0.16184200000000001</v>
          </cell>
          <cell r="N11529">
            <v>0.16184200000000001</v>
          </cell>
          <cell r="O11529">
            <v>2196</v>
          </cell>
        </row>
        <row r="11530">
          <cell r="A11530" t="str">
            <v>Residential</v>
          </cell>
          <cell r="B11530">
            <v>9</v>
          </cell>
          <cell r="C11530" t="str">
            <v>R</v>
          </cell>
          <cell r="D11530" t="str">
            <v>Switch</v>
          </cell>
          <cell r="E11530" t="str">
            <v>Usage: 5000&lt;Annual kwh&lt;10000</v>
          </cell>
          <cell r="F11530">
            <v>71.604399999999998</v>
          </cell>
          <cell r="G11530">
            <v>0.55262540000000004</v>
          </cell>
          <cell r="H11530">
            <v>0.52442540000000004</v>
          </cell>
          <cell r="I11530">
            <v>-0.16258210000000001</v>
          </cell>
          <cell r="J11530">
            <v>-6.6527299999999998E-2</v>
          </cell>
          <cell r="K11530">
            <v>0</v>
          </cell>
          <cell r="L11530">
            <v>6.6527299999999998E-2</v>
          </cell>
          <cell r="M11530">
            <v>0.16258210000000001</v>
          </cell>
          <cell r="N11530">
            <v>0.16258210000000001</v>
          </cell>
          <cell r="O11530">
            <v>2196</v>
          </cell>
        </row>
        <row r="11531">
          <cell r="A11531" t="str">
            <v>Residential</v>
          </cell>
          <cell r="B11531">
            <v>10</v>
          </cell>
          <cell r="C11531" t="str">
            <v>R</v>
          </cell>
          <cell r="D11531" t="str">
            <v>Switch</v>
          </cell>
          <cell r="E11531" t="str">
            <v>Usage: 5000&lt;Annual kwh&lt;10000</v>
          </cell>
          <cell r="F11531">
            <v>76.119399999999999</v>
          </cell>
          <cell r="G11531">
            <v>0.58873180000000003</v>
          </cell>
          <cell r="H11531">
            <v>0.57232349999999999</v>
          </cell>
          <cell r="I11531">
            <v>-0.1631465</v>
          </cell>
          <cell r="J11531">
            <v>-6.6758200000000004E-2</v>
          </cell>
          <cell r="K11531">
            <v>0</v>
          </cell>
          <cell r="L11531">
            <v>6.6758200000000004E-2</v>
          </cell>
          <cell r="M11531">
            <v>0.1631465</v>
          </cell>
          <cell r="N11531">
            <v>0.1631465</v>
          </cell>
          <cell r="O11531">
            <v>2196</v>
          </cell>
        </row>
        <row r="11532">
          <cell r="A11532" t="str">
            <v>Residential</v>
          </cell>
          <cell r="B11532">
            <v>11</v>
          </cell>
          <cell r="C11532" t="str">
            <v>R</v>
          </cell>
          <cell r="D11532" t="str">
            <v>Switch</v>
          </cell>
          <cell r="E11532" t="str">
            <v>Usage: 5000&lt;Annual kwh&lt;10000</v>
          </cell>
          <cell r="F11532">
            <v>81.574600000000004</v>
          </cell>
          <cell r="G11532">
            <v>0.66074200000000005</v>
          </cell>
          <cell r="H11532">
            <v>0.69399109999999997</v>
          </cell>
          <cell r="I11532">
            <v>-0.163859</v>
          </cell>
          <cell r="J11532">
            <v>-6.7049800000000007E-2</v>
          </cell>
          <cell r="K11532">
            <v>0</v>
          </cell>
          <cell r="L11532">
            <v>6.7049800000000007E-2</v>
          </cell>
          <cell r="M11532">
            <v>0.163859</v>
          </cell>
          <cell r="N11532">
            <v>0.163859</v>
          </cell>
          <cell r="O11532">
            <v>2196</v>
          </cell>
        </row>
        <row r="11533">
          <cell r="A11533" t="str">
            <v>Residential</v>
          </cell>
          <cell r="B11533">
            <v>12</v>
          </cell>
          <cell r="C11533" t="str">
            <v>R</v>
          </cell>
          <cell r="D11533" t="str">
            <v>Switch</v>
          </cell>
          <cell r="E11533" t="str">
            <v>Usage: 5000&lt;Annual kwh&lt;10000</v>
          </cell>
          <cell r="F11533">
            <v>86.044799999999995</v>
          </cell>
          <cell r="G11533">
            <v>0.68277670000000001</v>
          </cell>
          <cell r="H11533">
            <v>0.56029329999999999</v>
          </cell>
          <cell r="I11533">
            <v>-0.16720199999999999</v>
          </cell>
          <cell r="J11533">
            <v>-6.8417699999999998E-2</v>
          </cell>
          <cell r="K11533">
            <v>0</v>
          </cell>
          <cell r="L11533">
            <v>6.8417699999999998E-2</v>
          </cell>
          <cell r="M11533">
            <v>0.16720199999999999</v>
          </cell>
          <cell r="N11533">
            <v>0.16720199999999999</v>
          </cell>
          <cell r="O11533">
            <v>2196</v>
          </cell>
        </row>
        <row r="11534">
          <cell r="A11534" t="str">
            <v>Residential</v>
          </cell>
          <cell r="B11534">
            <v>13</v>
          </cell>
          <cell r="C11534" t="str">
            <v>R</v>
          </cell>
          <cell r="D11534" t="str">
            <v>Switch</v>
          </cell>
          <cell r="E11534" t="str">
            <v>Usage: 5000&lt;Annual kwh&lt;10000</v>
          </cell>
          <cell r="F11534">
            <v>89.529799999999994</v>
          </cell>
          <cell r="G11534">
            <v>0.84329549999999998</v>
          </cell>
          <cell r="H11534">
            <v>0.79860710000000001</v>
          </cell>
          <cell r="I11534">
            <v>-0.16668060000000001</v>
          </cell>
          <cell r="J11534">
            <v>-6.8204399999999998E-2</v>
          </cell>
          <cell r="K11534">
            <v>0</v>
          </cell>
          <cell r="L11534">
            <v>6.8204399999999998E-2</v>
          </cell>
          <cell r="M11534">
            <v>0.16668060000000001</v>
          </cell>
          <cell r="N11534">
            <v>0.16668060000000001</v>
          </cell>
          <cell r="O11534">
            <v>2196</v>
          </cell>
        </row>
        <row r="11535">
          <cell r="A11535" t="str">
            <v>Residential</v>
          </cell>
          <cell r="B11535">
            <v>14</v>
          </cell>
          <cell r="C11535" t="str">
            <v>R</v>
          </cell>
          <cell r="D11535" t="str">
            <v>Switch</v>
          </cell>
          <cell r="E11535" t="str">
            <v>Usage: 5000&lt;Annual kwh&lt;10000</v>
          </cell>
          <cell r="F11535">
            <v>92.514899999999997</v>
          </cell>
          <cell r="G11535">
            <v>1.07883</v>
          </cell>
          <cell r="H11535">
            <v>1.0155650000000001</v>
          </cell>
          <cell r="I11535">
            <v>-0.16982920000000001</v>
          </cell>
          <cell r="J11535">
            <v>-6.9492700000000004E-2</v>
          </cell>
          <cell r="K11535">
            <v>0</v>
          </cell>
          <cell r="L11535">
            <v>6.9492700000000004E-2</v>
          </cell>
          <cell r="M11535">
            <v>0.16982920000000001</v>
          </cell>
          <cell r="N11535">
            <v>0.16982920000000001</v>
          </cell>
          <cell r="O11535">
            <v>2196</v>
          </cell>
        </row>
        <row r="11536">
          <cell r="A11536" t="str">
            <v>Residential</v>
          </cell>
          <cell r="B11536">
            <v>15</v>
          </cell>
          <cell r="C11536" t="str">
            <v>R</v>
          </cell>
          <cell r="D11536" t="str">
            <v>Switch</v>
          </cell>
          <cell r="E11536" t="str">
            <v>Usage: 5000&lt;Annual kwh&lt;10000</v>
          </cell>
          <cell r="F11536">
            <v>95</v>
          </cell>
          <cell r="G11536">
            <v>1.231495</v>
          </cell>
          <cell r="H11536">
            <v>1.4286840000000001</v>
          </cell>
          <cell r="I11536">
            <v>-0.1703597</v>
          </cell>
          <cell r="J11536">
            <v>-6.9709800000000002E-2</v>
          </cell>
          <cell r="K11536">
            <v>0</v>
          </cell>
          <cell r="L11536">
            <v>6.9709800000000002E-2</v>
          </cell>
          <cell r="M11536">
            <v>0.1703597</v>
          </cell>
          <cell r="N11536">
            <v>0.1703597</v>
          </cell>
          <cell r="O11536">
            <v>2196</v>
          </cell>
        </row>
        <row r="11537">
          <cell r="A11537" t="str">
            <v>Residential</v>
          </cell>
          <cell r="B11537">
            <v>16</v>
          </cell>
          <cell r="C11537" t="str">
            <v>R</v>
          </cell>
          <cell r="D11537" t="str">
            <v>Switch</v>
          </cell>
          <cell r="E11537" t="str">
            <v>Usage: 5000&lt;Annual kwh&lt;10000</v>
          </cell>
          <cell r="F11537">
            <v>97.455200000000005</v>
          </cell>
          <cell r="G11537">
            <v>1.555153</v>
          </cell>
          <cell r="H11537">
            <v>1.5522800000000001</v>
          </cell>
          <cell r="I11537">
            <v>-0.1721258</v>
          </cell>
          <cell r="J11537">
            <v>-7.0432499999999995E-2</v>
          </cell>
          <cell r="K11537">
            <v>0</v>
          </cell>
          <cell r="L11537">
            <v>7.0432499999999995E-2</v>
          </cell>
          <cell r="M11537">
            <v>0.1721258</v>
          </cell>
          <cell r="N11537">
            <v>0.1721258</v>
          </cell>
          <cell r="O11537">
            <v>2196</v>
          </cell>
        </row>
        <row r="11538">
          <cell r="A11538" t="str">
            <v>Residential</v>
          </cell>
          <cell r="B11538">
            <v>17</v>
          </cell>
          <cell r="C11538" t="str">
            <v>R</v>
          </cell>
          <cell r="D11538" t="str">
            <v>Switch</v>
          </cell>
          <cell r="E11538" t="str">
            <v>Usage: 5000&lt;Annual kwh&lt;10000</v>
          </cell>
          <cell r="F11538">
            <v>98.910499999999999</v>
          </cell>
          <cell r="G11538">
            <v>1.975436</v>
          </cell>
          <cell r="H11538">
            <v>1.806049</v>
          </cell>
          <cell r="I11538">
            <v>-0.17880589999999999</v>
          </cell>
          <cell r="J11538">
            <v>-7.3165900000000006E-2</v>
          </cell>
          <cell r="K11538">
            <v>0</v>
          </cell>
          <cell r="L11538">
            <v>7.3165900000000006E-2</v>
          </cell>
          <cell r="M11538">
            <v>0.17880589999999999</v>
          </cell>
          <cell r="N11538">
            <v>0.17880589999999999</v>
          </cell>
          <cell r="O11538">
            <v>2196</v>
          </cell>
        </row>
        <row r="11539">
          <cell r="A11539" t="str">
            <v>Residential</v>
          </cell>
          <cell r="B11539">
            <v>18</v>
          </cell>
          <cell r="C11539" t="str">
            <v>R</v>
          </cell>
          <cell r="D11539" t="str">
            <v>Switch</v>
          </cell>
          <cell r="E11539" t="str">
            <v>Usage: 5000&lt;Annual kwh&lt;10000</v>
          </cell>
          <cell r="F11539">
            <v>98.925399999999996</v>
          </cell>
          <cell r="G11539">
            <v>2.1732399999999998</v>
          </cell>
          <cell r="H11539">
            <v>1.9846760000000001</v>
          </cell>
          <cell r="I11539">
            <v>-0.1829221</v>
          </cell>
          <cell r="J11539">
            <v>-7.4850299999999995E-2</v>
          </cell>
          <cell r="K11539">
            <v>0</v>
          </cell>
          <cell r="L11539">
            <v>7.4850299999999995E-2</v>
          </cell>
          <cell r="M11539">
            <v>0.1829221</v>
          </cell>
          <cell r="N11539">
            <v>0.1829221</v>
          </cell>
          <cell r="O11539">
            <v>2196</v>
          </cell>
        </row>
        <row r="11540">
          <cell r="A11540" t="str">
            <v>Residential</v>
          </cell>
          <cell r="B11540">
            <v>19</v>
          </cell>
          <cell r="C11540" t="str">
            <v>R</v>
          </cell>
          <cell r="D11540" t="str">
            <v>Switch</v>
          </cell>
          <cell r="E11540" t="str">
            <v>Usage: 5000&lt;Annual kwh&lt;10000</v>
          </cell>
          <cell r="F11540">
            <v>96.440299999999993</v>
          </cell>
          <cell r="G11540">
            <v>1.9804930000000001</v>
          </cell>
          <cell r="H11540">
            <v>1.8356030000000001</v>
          </cell>
          <cell r="I11540">
            <v>-0.1782888</v>
          </cell>
          <cell r="J11540">
            <v>-7.29543E-2</v>
          </cell>
          <cell r="K11540">
            <v>0</v>
          </cell>
          <cell r="L11540">
            <v>7.29543E-2</v>
          </cell>
          <cell r="M11540">
            <v>0.1782888</v>
          </cell>
          <cell r="N11540">
            <v>0.1782888</v>
          </cell>
          <cell r="O11540">
            <v>2196</v>
          </cell>
        </row>
        <row r="11541">
          <cell r="A11541" t="str">
            <v>Residential</v>
          </cell>
          <cell r="B11541">
            <v>20</v>
          </cell>
          <cell r="C11541" t="str">
            <v>R</v>
          </cell>
          <cell r="D11541" t="str">
            <v>Switch</v>
          </cell>
          <cell r="E11541" t="str">
            <v>Usage: 5000&lt;Annual kwh&lt;10000</v>
          </cell>
          <cell r="F11541">
            <v>94.410499999999999</v>
          </cell>
          <cell r="G11541">
            <v>1.966548</v>
          </cell>
          <cell r="H11541">
            <v>2.653826</v>
          </cell>
          <cell r="I11541">
            <v>-0.1784675</v>
          </cell>
          <cell r="J11541">
            <v>-7.3027400000000006E-2</v>
          </cell>
          <cell r="K11541">
            <v>0</v>
          </cell>
          <cell r="L11541">
            <v>7.3027400000000006E-2</v>
          </cell>
          <cell r="M11541">
            <v>0.1784675</v>
          </cell>
          <cell r="N11541">
            <v>0.1784675</v>
          </cell>
          <cell r="O11541">
            <v>2196</v>
          </cell>
        </row>
        <row r="11542">
          <cell r="A11542" t="str">
            <v>Residential</v>
          </cell>
          <cell r="B11542">
            <v>21</v>
          </cell>
          <cell r="C11542" t="str">
            <v>R</v>
          </cell>
          <cell r="D11542" t="str">
            <v>Switch</v>
          </cell>
          <cell r="E11542" t="str">
            <v>Usage: 5000&lt;Annual kwh&lt;10000</v>
          </cell>
          <cell r="F11542">
            <v>90.440299999999993</v>
          </cell>
          <cell r="G11542">
            <v>1.923103</v>
          </cell>
          <cell r="H11542">
            <v>2.3620410000000001</v>
          </cell>
          <cell r="I11542">
            <v>-0.17447499999999999</v>
          </cell>
          <cell r="J11542">
            <v>-7.1393799999999993E-2</v>
          </cell>
          <cell r="K11542">
            <v>0</v>
          </cell>
          <cell r="L11542">
            <v>7.1393799999999993E-2</v>
          </cell>
          <cell r="M11542">
            <v>0.17447499999999999</v>
          </cell>
          <cell r="N11542">
            <v>0.17447499999999999</v>
          </cell>
          <cell r="O11542">
            <v>2196</v>
          </cell>
        </row>
        <row r="11543">
          <cell r="A11543" t="str">
            <v>Residential</v>
          </cell>
          <cell r="B11543">
            <v>22</v>
          </cell>
          <cell r="C11543" t="str">
            <v>R</v>
          </cell>
          <cell r="D11543" t="str">
            <v>Switch</v>
          </cell>
          <cell r="E11543" t="str">
            <v>Usage: 5000&lt;Annual kwh&lt;10000</v>
          </cell>
          <cell r="F11543">
            <v>87.440299999999993</v>
          </cell>
          <cell r="G11543">
            <v>1.694202</v>
          </cell>
          <cell r="H11543">
            <v>1.87913</v>
          </cell>
          <cell r="I11543">
            <v>-0.1739253</v>
          </cell>
          <cell r="J11543">
            <v>-7.1168800000000004E-2</v>
          </cell>
          <cell r="K11543">
            <v>0</v>
          </cell>
          <cell r="L11543">
            <v>7.1168800000000004E-2</v>
          </cell>
          <cell r="M11543">
            <v>0.1739253</v>
          </cell>
          <cell r="N11543">
            <v>0.1739253</v>
          </cell>
          <cell r="O11543">
            <v>2196</v>
          </cell>
        </row>
        <row r="11544">
          <cell r="A11544" t="str">
            <v>Residential</v>
          </cell>
          <cell r="B11544">
            <v>23</v>
          </cell>
          <cell r="C11544" t="str">
            <v>R</v>
          </cell>
          <cell r="D11544" t="str">
            <v>Switch</v>
          </cell>
          <cell r="E11544" t="str">
            <v>Usage: 5000&lt;Annual kwh&lt;10000</v>
          </cell>
          <cell r="F11544">
            <v>84.440299999999993</v>
          </cell>
          <cell r="G11544">
            <v>1.1948319999999999</v>
          </cell>
          <cell r="H11544">
            <v>1.44201</v>
          </cell>
          <cell r="I11544">
            <v>-0.17004240000000001</v>
          </cell>
          <cell r="J11544">
            <v>-6.9580000000000003E-2</v>
          </cell>
          <cell r="K11544">
            <v>0</v>
          </cell>
          <cell r="L11544">
            <v>6.9580000000000003E-2</v>
          </cell>
          <cell r="M11544">
            <v>0.17004240000000001</v>
          </cell>
          <cell r="N11544">
            <v>0.17004240000000001</v>
          </cell>
          <cell r="O11544">
            <v>2196</v>
          </cell>
        </row>
        <row r="11545">
          <cell r="A11545" t="str">
            <v>Residential</v>
          </cell>
          <cell r="B11545">
            <v>24</v>
          </cell>
          <cell r="C11545" t="str">
            <v>R</v>
          </cell>
          <cell r="D11545" t="str">
            <v>Switch</v>
          </cell>
          <cell r="E11545" t="str">
            <v>Usage: 5000&lt;Annual kwh&lt;10000</v>
          </cell>
          <cell r="F11545">
            <v>81.940299999999993</v>
          </cell>
          <cell r="G11545">
            <v>0.87273940000000005</v>
          </cell>
          <cell r="H11545">
            <v>1.1335999999999999</v>
          </cell>
          <cell r="I11545">
            <v>-0.16634189999999999</v>
          </cell>
          <cell r="J11545">
            <v>-6.8065799999999996E-2</v>
          </cell>
          <cell r="K11545">
            <v>0</v>
          </cell>
          <cell r="L11545">
            <v>6.8065799999999996E-2</v>
          </cell>
          <cell r="M11545">
            <v>0.16634189999999999</v>
          </cell>
          <cell r="N11545">
            <v>0.16634189999999999</v>
          </cell>
          <cell r="O11545">
            <v>2196</v>
          </cell>
        </row>
        <row r="11546">
          <cell r="A11546" t="str">
            <v>Residential</v>
          </cell>
          <cell r="B11546">
            <v>1</v>
          </cell>
          <cell r="C11546" t="str">
            <v>R</v>
          </cell>
          <cell r="D11546" t="str">
            <v>Switch</v>
          </cell>
          <cell r="E11546" t="str">
            <v>Usage: Annual kwh&lt;5000</v>
          </cell>
          <cell r="F11546">
            <v>75.799700000000001</v>
          </cell>
          <cell r="G11546">
            <v>0.46561200000000003</v>
          </cell>
          <cell r="H11546">
            <v>0.43096879999999999</v>
          </cell>
          <cell r="I11546">
            <v>-0.18434339999999999</v>
          </cell>
          <cell r="J11546">
            <v>-7.5431799999999993E-2</v>
          </cell>
          <cell r="K11546">
            <v>0</v>
          </cell>
          <cell r="L11546">
            <v>7.5431799999999993E-2</v>
          </cell>
          <cell r="M11546">
            <v>0.18434339999999999</v>
          </cell>
          <cell r="N11546">
            <v>0.18434339999999999</v>
          </cell>
          <cell r="O11546">
            <v>647</v>
          </cell>
        </row>
        <row r="11547">
          <cell r="A11547" t="str">
            <v>Residential</v>
          </cell>
          <cell r="B11547">
            <v>2</v>
          </cell>
          <cell r="C11547" t="str">
            <v>R</v>
          </cell>
          <cell r="D11547" t="str">
            <v>Switch</v>
          </cell>
          <cell r="E11547" t="str">
            <v>Usage: Annual kwh&lt;5000</v>
          </cell>
          <cell r="F11547">
            <v>75.099100000000007</v>
          </cell>
          <cell r="G11547">
            <v>0.40512350000000003</v>
          </cell>
          <cell r="H11547">
            <v>0.4771068</v>
          </cell>
          <cell r="I11547">
            <v>-0.18151410000000001</v>
          </cell>
          <cell r="J11547">
            <v>-7.4274099999999996E-2</v>
          </cell>
          <cell r="K11547">
            <v>0</v>
          </cell>
          <cell r="L11547">
            <v>7.4274099999999996E-2</v>
          </cell>
          <cell r="M11547">
            <v>0.18151410000000001</v>
          </cell>
          <cell r="N11547">
            <v>0.18151410000000001</v>
          </cell>
          <cell r="O11547">
            <v>647</v>
          </cell>
        </row>
        <row r="11548">
          <cell r="A11548" t="str">
            <v>Residential</v>
          </cell>
          <cell r="B11548">
            <v>3</v>
          </cell>
          <cell r="C11548" t="str">
            <v>R</v>
          </cell>
          <cell r="D11548" t="str">
            <v>Switch</v>
          </cell>
          <cell r="E11548" t="str">
            <v>Usage: Annual kwh&lt;5000</v>
          </cell>
          <cell r="F11548">
            <v>72.553299999999993</v>
          </cell>
          <cell r="G11548">
            <v>0.31978010000000001</v>
          </cell>
          <cell r="H11548">
            <v>0.26994089999999998</v>
          </cell>
          <cell r="I11548">
            <v>-0.17992440000000001</v>
          </cell>
          <cell r="J11548">
            <v>-7.3623599999999997E-2</v>
          </cell>
          <cell r="K11548">
            <v>0</v>
          </cell>
          <cell r="L11548">
            <v>7.3623599999999997E-2</v>
          </cell>
          <cell r="M11548">
            <v>0.17992440000000001</v>
          </cell>
          <cell r="N11548">
            <v>0.17992440000000001</v>
          </cell>
          <cell r="O11548">
            <v>647</v>
          </cell>
        </row>
        <row r="11549">
          <cell r="A11549" t="str">
            <v>Residential</v>
          </cell>
          <cell r="B11549">
            <v>4</v>
          </cell>
          <cell r="C11549" t="str">
            <v>R</v>
          </cell>
          <cell r="D11549" t="str">
            <v>Switch</v>
          </cell>
          <cell r="E11549" t="str">
            <v>Usage: Annual kwh&lt;5000</v>
          </cell>
          <cell r="F11549">
            <v>71.306799999999996</v>
          </cell>
          <cell r="G11549">
            <v>0.30282100000000001</v>
          </cell>
          <cell r="H11549">
            <v>0.24632219999999999</v>
          </cell>
          <cell r="I11549">
            <v>-0.17934159999999999</v>
          </cell>
          <cell r="J11549">
            <v>-7.3385099999999995E-2</v>
          </cell>
          <cell r="K11549">
            <v>0</v>
          </cell>
          <cell r="L11549">
            <v>7.3385099999999995E-2</v>
          </cell>
          <cell r="M11549">
            <v>0.17934159999999999</v>
          </cell>
          <cell r="N11549">
            <v>0.17934159999999999</v>
          </cell>
          <cell r="O11549">
            <v>647</v>
          </cell>
        </row>
        <row r="11550">
          <cell r="A11550" t="str">
            <v>Residential</v>
          </cell>
          <cell r="B11550">
            <v>5</v>
          </cell>
          <cell r="C11550" t="str">
            <v>R</v>
          </cell>
          <cell r="D11550" t="str">
            <v>Switch</v>
          </cell>
          <cell r="E11550" t="str">
            <v>Usage: Annual kwh&lt;5000</v>
          </cell>
          <cell r="F11550">
            <v>69.870699999999999</v>
          </cell>
          <cell r="G11550">
            <v>0.31661159999999999</v>
          </cell>
          <cell r="H11550">
            <v>0.25073319999999999</v>
          </cell>
          <cell r="I11550">
            <v>-0.17940229999999999</v>
          </cell>
          <cell r="J11550">
            <v>-7.3410000000000003E-2</v>
          </cell>
          <cell r="K11550">
            <v>0</v>
          </cell>
          <cell r="L11550">
            <v>7.3410000000000003E-2</v>
          </cell>
          <cell r="M11550">
            <v>0.17940229999999999</v>
          </cell>
          <cell r="N11550">
            <v>0.17940229999999999</v>
          </cell>
          <cell r="O11550">
            <v>647</v>
          </cell>
        </row>
        <row r="11551">
          <cell r="A11551" t="str">
            <v>Residential</v>
          </cell>
          <cell r="B11551">
            <v>6</v>
          </cell>
          <cell r="C11551" t="str">
            <v>R</v>
          </cell>
          <cell r="D11551" t="str">
            <v>Switch</v>
          </cell>
          <cell r="E11551" t="str">
            <v>Usage: Annual kwh&lt;5000</v>
          </cell>
          <cell r="F11551">
            <v>68.8232</v>
          </cell>
          <cell r="G11551">
            <v>0.29932389999999998</v>
          </cell>
          <cell r="H11551">
            <v>0.24562110000000001</v>
          </cell>
          <cell r="I11551">
            <v>-0.17906159999999999</v>
          </cell>
          <cell r="J11551">
            <v>-7.3270600000000005E-2</v>
          </cell>
          <cell r="K11551">
            <v>0</v>
          </cell>
          <cell r="L11551">
            <v>7.3270600000000005E-2</v>
          </cell>
          <cell r="M11551">
            <v>0.17906159999999999</v>
          </cell>
          <cell r="N11551">
            <v>0.17906159999999999</v>
          </cell>
          <cell r="O11551">
            <v>647</v>
          </cell>
        </row>
        <row r="11552">
          <cell r="A11552" t="str">
            <v>Residential</v>
          </cell>
          <cell r="B11552">
            <v>7</v>
          </cell>
          <cell r="C11552" t="str">
            <v>R</v>
          </cell>
          <cell r="D11552" t="str">
            <v>Switch</v>
          </cell>
          <cell r="E11552" t="str">
            <v>Usage: Annual kwh&lt;5000</v>
          </cell>
          <cell r="F11552">
            <v>67.923599999999993</v>
          </cell>
          <cell r="G11552">
            <v>0.38201770000000002</v>
          </cell>
          <cell r="H11552">
            <v>0.3063206</v>
          </cell>
          <cell r="I11552">
            <v>-0.17967549999999999</v>
          </cell>
          <cell r="J11552">
            <v>-7.3521699999999995E-2</v>
          </cell>
          <cell r="K11552">
            <v>0</v>
          </cell>
          <cell r="L11552">
            <v>7.3521699999999995E-2</v>
          </cell>
          <cell r="M11552">
            <v>0.17967549999999999</v>
          </cell>
          <cell r="N11552">
            <v>0.17967549999999999</v>
          </cell>
          <cell r="O11552">
            <v>647</v>
          </cell>
        </row>
        <row r="11553">
          <cell r="A11553" t="str">
            <v>Residential</v>
          </cell>
          <cell r="B11553">
            <v>8</v>
          </cell>
          <cell r="C11553" t="str">
            <v>R</v>
          </cell>
          <cell r="D11553" t="str">
            <v>Switch</v>
          </cell>
          <cell r="E11553" t="str">
            <v>Usage: Annual kwh&lt;5000</v>
          </cell>
          <cell r="F11553">
            <v>68.830299999999994</v>
          </cell>
          <cell r="G11553">
            <v>0.44994889999999998</v>
          </cell>
          <cell r="H11553">
            <v>0.37527240000000001</v>
          </cell>
          <cell r="I11553">
            <v>-0.18096580000000001</v>
          </cell>
          <cell r="J11553">
            <v>-7.4049699999999996E-2</v>
          </cell>
          <cell r="K11553">
            <v>0</v>
          </cell>
          <cell r="L11553">
            <v>7.4049699999999996E-2</v>
          </cell>
          <cell r="M11553">
            <v>0.18096580000000001</v>
          </cell>
          <cell r="N11553">
            <v>0.18096580000000001</v>
          </cell>
          <cell r="O11553">
            <v>647</v>
          </cell>
        </row>
        <row r="11554">
          <cell r="A11554" t="str">
            <v>Residential</v>
          </cell>
          <cell r="B11554">
            <v>9</v>
          </cell>
          <cell r="C11554" t="str">
            <v>R</v>
          </cell>
          <cell r="D11554" t="str">
            <v>Switch</v>
          </cell>
          <cell r="E11554" t="str">
            <v>Usage: Annual kwh&lt;5000</v>
          </cell>
          <cell r="F11554">
            <v>72.096500000000006</v>
          </cell>
          <cell r="G11554">
            <v>0.27469270000000001</v>
          </cell>
          <cell r="H11554">
            <v>0.2487132</v>
          </cell>
          <cell r="I11554">
            <v>-0.1809655</v>
          </cell>
          <cell r="J11554">
            <v>-7.4049599999999993E-2</v>
          </cell>
          <cell r="K11554">
            <v>0</v>
          </cell>
          <cell r="L11554">
            <v>7.4049599999999993E-2</v>
          </cell>
          <cell r="M11554">
            <v>0.1809655</v>
          </cell>
          <cell r="N11554">
            <v>0.1809655</v>
          </cell>
          <cell r="O11554">
            <v>647</v>
          </cell>
        </row>
        <row r="11555">
          <cell r="A11555" t="str">
            <v>Residential</v>
          </cell>
          <cell r="B11555">
            <v>10</v>
          </cell>
          <cell r="C11555" t="str">
            <v>R</v>
          </cell>
          <cell r="D11555" t="str">
            <v>Switch</v>
          </cell>
          <cell r="E11555" t="str">
            <v>Usage: Annual kwh&lt;5000</v>
          </cell>
          <cell r="F11555">
            <v>76.961299999999994</v>
          </cell>
          <cell r="G11555">
            <v>0.34154240000000002</v>
          </cell>
          <cell r="H11555">
            <v>0.21421689999999999</v>
          </cell>
          <cell r="I11555">
            <v>-0.1812407</v>
          </cell>
          <cell r="J11555">
            <v>-7.4162199999999998E-2</v>
          </cell>
          <cell r="K11555">
            <v>0</v>
          </cell>
          <cell r="L11555">
            <v>7.4162199999999998E-2</v>
          </cell>
          <cell r="M11555">
            <v>0.1812407</v>
          </cell>
          <cell r="N11555">
            <v>0.1812407</v>
          </cell>
          <cell r="O11555">
            <v>647</v>
          </cell>
        </row>
        <row r="11556">
          <cell r="A11556" t="str">
            <v>Residential</v>
          </cell>
          <cell r="B11556">
            <v>11</v>
          </cell>
          <cell r="C11556" t="str">
            <v>R</v>
          </cell>
          <cell r="D11556" t="str">
            <v>Switch</v>
          </cell>
          <cell r="E11556" t="str">
            <v>Usage: Annual kwh&lt;5000</v>
          </cell>
          <cell r="F11556">
            <v>82.266099999999994</v>
          </cell>
          <cell r="G11556">
            <v>0.37597219999999998</v>
          </cell>
          <cell r="H11556">
            <v>0.23604939999999999</v>
          </cell>
          <cell r="I11556">
            <v>-0.18201149999999999</v>
          </cell>
          <cell r="J11556">
            <v>-7.4477600000000005E-2</v>
          </cell>
          <cell r="K11556">
            <v>0</v>
          </cell>
          <cell r="L11556">
            <v>7.4477600000000005E-2</v>
          </cell>
          <cell r="M11556">
            <v>0.18201149999999999</v>
          </cell>
          <cell r="N11556">
            <v>0.18201149999999999</v>
          </cell>
          <cell r="O11556">
            <v>647</v>
          </cell>
        </row>
        <row r="11557">
          <cell r="A11557" t="str">
            <v>Residential</v>
          </cell>
          <cell r="B11557">
            <v>12</v>
          </cell>
          <cell r="C11557" t="str">
            <v>R</v>
          </cell>
          <cell r="D11557" t="str">
            <v>Switch</v>
          </cell>
          <cell r="E11557" t="str">
            <v>Usage: Annual kwh&lt;5000</v>
          </cell>
          <cell r="F11557">
            <v>86.5655</v>
          </cell>
          <cell r="G11557">
            <v>0.4177633</v>
          </cell>
          <cell r="H11557">
            <v>0.44383349999999999</v>
          </cell>
          <cell r="I11557">
            <v>-0.1825281</v>
          </cell>
          <cell r="J11557">
            <v>-7.4689000000000005E-2</v>
          </cell>
          <cell r="K11557">
            <v>0</v>
          </cell>
          <cell r="L11557">
            <v>7.4689000000000005E-2</v>
          </cell>
          <cell r="M11557">
            <v>0.1825281</v>
          </cell>
          <cell r="N11557">
            <v>0.1825281</v>
          </cell>
          <cell r="O11557">
            <v>647</v>
          </cell>
        </row>
        <row r="11558">
          <cell r="A11558" t="str">
            <v>Residential</v>
          </cell>
          <cell r="B11558">
            <v>13</v>
          </cell>
          <cell r="C11558" t="str">
            <v>R</v>
          </cell>
          <cell r="D11558" t="str">
            <v>Switch</v>
          </cell>
          <cell r="E11558" t="str">
            <v>Usage: Annual kwh&lt;5000</v>
          </cell>
          <cell r="F11558">
            <v>89.806399999999996</v>
          </cell>
          <cell r="G11558">
            <v>0.51116090000000003</v>
          </cell>
          <cell r="H11558">
            <v>0.73485230000000001</v>
          </cell>
          <cell r="I11558">
            <v>-0.1834073</v>
          </cell>
          <cell r="J11558">
            <v>-7.5048799999999999E-2</v>
          </cell>
          <cell r="K11558">
            <v>0</v>
          </cell>
          <cell r="L11558">
            <v>7.5048799999999999E-2</v>
          </cell>
          <cell r="M11558">
            <v>0.1834073</v>
          </cell>
          <cell r="N11558">
            <v>0.1834073</v>
          </cell>
          <cell r="O11558">
            <v>647</v>
          </cell>
        </row>
        <row r="11559">
          <cell r="A11559" t="str">
            <v>Residential</v>
          </cell>
          <cell r="B11559">
            <v>14</v>
          </cell>
          <cell r="C11559" t="str">
            <v>R</v>
          </cell>
          <cell r="D11559" t="str">
            <v>Switch</v>
          </cell>
          <cell r="E11559" t="str">
            <v>Usage: Annual kwh&lt;5000</v>
          </cell>
          <cell r="F11559">
            <v>92.653199999999998</v>
          </cell>
          <cell r="G11559">
            <v>0.56354919999999997</v>
          </cell>
          <cell r="H11559">
            <v>0.56751589999999996</v>
          </cell>
          <cell r="I11559">
            <v>-0.18441099999999999</v>
          </cell>
          <cell r="J11559">
            <v>-7.5459499999999999E-2</v>
          </cell>
          <cell r="K11559">
            <v>0</v>
          </cell>
          <cell r="L11559">
            <v>7.5459499999999999E-2</v>
          </cell>
          <cell r="M11559">
            <v>0.18441099999999999</v>
          </cell>
          <cell r="N11559">
            <v>0.18441099999999999</v>
          </cell>
          <cell r="O11559">
            <v>647</v>
          </cell>
        </row>
        <row r="11560">
          <cell r="A11560" t="str">
            <v>Residential</v>
          </cell>
          <cell r="B11560">
            <v>15</v>
          </cell>
          <cell r="C11560" t="str">
            <v>R</v>
          </cell>
          <cell r="D11560" t="str">
            <v>Switch</v>
          </cell>
          <cell r="E11560" t="str">
            <v>Usage: Annual kwh&lt;5000</v>
          </cell>
          <cell r="F11560">
            <v>95.052899999999994</v>
          </cell>
          <cell r="G11560">
            <v>0.79270300000000005</v>
          </cell>
          <cell r="H11560">
            <v>0.67889739999999998</v>
          </cell>
          <cell r="I11560">
            <v>-0.187915</v>
          </cell>
          <cell r="J11560">
            <v>-7.6893299999999998E-2</v>
          </cell>
          <cell r="K11560">
            <v>0</v>
          </cell>
          <cell r="L11560">
            <v>7.6893299999999998E-2</v>
          </cell>
          <cell r="M11560">
            <v>0.187915</v>
          </cell>
          <cell r="N11560">
            <v>0.187915</v>
          </cell>
          <cell r="O11560">
            <v>647</v>
          </cell>
        </row>
        <row r="11561">
          <cell r="A11561" t="str">
            <v>Residential</v>
          </cell>
          <cell r="B11561">
            <v>16</v>
          </cell>
          <cell r="C11561" t="str">
            <v>R</v>
          </cell>
          <cell r="D11561" t="str">
            <v>Switch</v>
          </cell>
          <cell r="E11561" t="str">
            <v>Usage: Annual kwh&lt;5000</v>
          </cell>
          <cell r="F11561">
            <v>97.198999999999998</v>
          </cell>
          <cell r="G11561">
            <v>1.1032740000000001</v>
          </cell>
          <cell r="H11561">
            <v>1.2111449999999999</v>
          </cell>
          <cell r="I11561">
            <v>-0.19429460000000001</v>
          </cell>
          <cell r="J11561">
            <v>-7.9503799999999999E-2</v>
          </cell>
          <cell r="K11561">
            <v>0</v>
          </cell>
          <cell r="L11561">
            <v>7.9503799999999999E-2</v>
          </cell>
          <cell r="M11561">
            <v>0.19429460000000001</v>
          </cell>
          <cell r="N11561">
            <v>0.19429460000000001</v>
          </cell>
          <cell r="O11561">
            <v>647</v>
          </cell>
        </row>
        <row r="11562">
          <cell r="A11562" t="str">
            <v>Residential</v>
          </cell>
          <cell r="B11562">
            <v>17</v>
          </cell>
          <cell r="C11562" t="str">
            <v>R</v>
          </cell>
          <cell r="D11562" t="str">
            <v>Switch</v>
          </cell>
          <cell r="E11562" t="str">
            <v>Usage: Annual kwh&lt;5000</v>
          </cell>
          <cell r="F11562">
            <v>98.345200000000006</v>
          </cell>
          <cell r="G11562">
            <v>1.3216239999999999</v>
          </cell>
          <cell r="H11562">
            <v>1.2733380000000001</v>
          </cell>
          <cell r="I11562">
            <v>-0.19807259999999999</v>
          </cell>
          <cell r="J11562">
            <v>-8.1049700000000002E-2</v>
          </cell>
          <cell r="K11562">
            <v>0</v>
          </cell>
          <cell r="L11562">
            <v>8.1049700000000002E-2</v>
          </cell>
          <cell r="M11562">
            <v>0.19807259999999999</v>
          </cell>
          <cell r="N11562">
            <v>0.19807259999999999</v>
          </cell>
          <cell r="O11562">
            <v>647</v>
          </cell>
        </row>
        <row r="11563">
          <cell r="A11563" t="str">
            <v>Residential</v>
          </cell>
          <cell r="B11563">
            <v>18</v>
          </cell>
          <cell r="C11563" t="str">
            <v>R</v>
          </cell>
          <cell r="D11563" t="str">
            <v>Switch</v>
          </cell>
          <cell r="E11563" t="str">
            <v>Usage: Annual kwh&lt;5000</v>
          </cell>
          <cell r="F11563">
            <v>98.180999999999997</v>
          </cell>
          <cell r="G11563">
            <v>1.505112</v>
          </cell>
          <cell r="H11563">
            <v>1.4835320000000001</v>
          </cell>
          <cell r="I11563">
            <v>-0.20167879999999999</v>
          </cell>
          <cell r="J11563">
            <v>-8.2525299999999996E-2</v>
          </cell>
          <cell r="K11563">
            <v>0</v>
          </cell>
          <cell r="L11563">
            <v>8.2525299999999996E-2</v>
          </cell>
          <cell r="M11563">
            <v>0.20167879999999999</v>
          </cell>
          <cell r="N11563">
            <v>0.20167879999999999</v>
          </cell>
          <cell r="O11563">
            <v>647</v>
          </cell>
        </row>
        <row r="11564">
          <cell r="A11564" t="str">
            <v>Residential</v>
          </cell>
          <cell r="B11564">
            <v>19</v>
          </cell>
          <cell r="C11564" t="str">
            <v>R</v>
          </cell>
          <cell r="D11564" t="str">
            <v>Switch</v>
          </cell>
          <cell r="E11564" t="str">
            <v>Usage: Annual kwh&lt;5000</v>
          </cell>
          <cell r="F11564">
            <v>95.728399999999993</v>
          </cell>
          <cell r="G11564">
            <v>1.401872</v>
          </cell>
          <cell r="H11564">
            <v>1.417279</v>
          </cell>
          <cell r="I11564">
            <v>-0.1916621</v>
          </cell>
          <cell r="J11564">
            <v>-7.8426599999999999E-2</v>
          </cell>
          <cell r="K11564">
            <v>0</v>
          </cell>
          <cell r="L11564">
            <v>7.8426599999999999E-2</v>
          </cell>
          <cell r="M11564">
            <v>0.1916621</v>
          </cell>
          <cell r="N11564">
            <v>0.1916621</v>
          </cell>
          <cell r="O11564">
            <v>647</v>
          </cell>
        </row>
        <row r="11565">
          <cell r="A11565" t="str">
            <v>Residential</v>
          </cell>
          <cell r="B11565">
            <v>20</v>
          </cell>
          <cell r="C11565" t="str">
            <v>R</v>
          </cell>
          <cell r="D11565" t="str">
            <v>Switch</v>
          </cell>
          <cell r="E11565" t="str">
            <v>Usage: Annual kwh&lt;5000</v>
          </cell>
          <cell r="F11565">
            <v>93.316100000000006</v>
          </cell>
          <cell r="G11565">
            <v>1.238672</v>
          </cell>
          <cell r="H11565">
            <v>1.3508599999999999</v>
          </cell>
          <cell r="I11565">
            <v>-0.2011926</v>
          </cell>
          <cell r="J11565">
            <v>-8.2326399999999994E-2</v>
          </cell>
          <cell r="K11565">
            <v>0</v>
          </cell>
          <cell r="L11565">
            <v>8.2326399999999994E-2</v>
          </cell>
          <cell r="M11565">
            <v>0.2011926</v>
          </cell>
          <cell r="N11565">
            <v>0.2011926</v>
          </cell>
          <cell r="O11565">
            <v>647</v>
          </cell>
        </row>
        <row r="11566">
          <cell r="A11566" t="str">
            <v>Residential</v>
          </cell>
          <cell r="B11566">
            <v>21</v>
          </cell>
          <cell r="C11566" t="str">
            <v>R</v>
          </cell>
          <cell r="D11566" t="str">
            <v>Switch</v>
          </cell>
          <cell r="E11566" t="str">
            <v>Usage: Annual kwh&lt;5000</v>
          </cell>
          <cell r="F11566">
            <v>89.516800000000003</v>
          </cell>
          <cell r="G11566">
            <v>1.299658</v>
          </cell>
          <cell r="H11566">
            <v>1.1685049999999999</v>
          </cell>
          <cell r="I11566">
            <v>-0.19957649999999999</v>
          </cell>
          <cell r="J11566">
            <v>-8.1665100000000004E-2</v>
          </cell>
          <cell r="K11566">
            <v>0</v>
          </cell>
          <cell r="L11566">
            <v>8.1665100000000004E-2</v>
          </cell>
          <cell r="M11566">
            <v>0.19957649999999999</v>
          </cell>
          <cell r="N11566">
            <v>0.19957649999999999</v>
          </cell>
          <cell r="O11566">
            <v>647</v>
          </cell>
        </row>
        <row r="11567">
          <cell r="A11567" t="str">
            <v>Residential</v>
          </cell>
          <cell r="B11567">
            <v>22</v>
          </cell>
          <cell r="C11567" t="str">
            <v>R</v>
          </cell>
          <cell r="D11567" t="str">
            <v>Switch</v>
          </cell>
          <cell r="E11567" t="str">
            <v>Usage: Annual kwh&lt;5000</v>
          </cell>
          <cell r="F11567">
            <v>86.093599999999995</v>
          </cell>
          <cell r="G11567">
            <v>1.4306540000000001</v>
          </cell>
          <cell r="H11567">
            <v>1.4199329999999999</v>
          </cell>
          <cell r="I11567">
            <v>-0.20678089999999999</v>
          </cell>
          <cell r="J11567">
            <v>-8.4613099999999997E-2</v>
          </cell>
          <cell r="K11567">
            <v>0</v>
          </cell>
          <cell r="L11567">
            <v>8.4613099999999997E-2</v>
          </cell>
          <cell r="M11567">
            <v>0.20678089999999999</v>
          </cell>
          <cell r="N11567">
            <v>0.20678089999999999</v>
          </cell>
          <cell r="O11567">
            <v>647</v>
          </cell>
        </row>
        <row r="11568">
          <cell r="A11568" t="str">
            <v>Residential</v>
          </cell>
          <cell r="B11568">
            <v>23</v>
          </cell>
          <cell r="C11568" t="str">
            <v>R</v>
          </cell>
          <cell r="D11568" t="str">
            <v>Switch</v>
          </cell>
          <cell r="E11568" t="str">
            <v>Usage: Annual kwh&lt;5000</v>
          </cell>
          <cell r="F11568">
            <v>83.199399999999997</v>
          </cell>
          <cell r="G11568">
            <v>0.99337920000000002</v>
          </cell>
          <cell r="H11568">
            <v>1.2398009999999999</v>
          </cell>
          <cell r="I11568">
            <v>-0.20038719999999999</v>
          </cell>
          <cell r="J11568">
            <v>-8.1996799999999995E-2</v>
          </cell>
          <cell r="K11568">
            <v>0</v>
          </cell>
          <cell r="L11568">
            <v>8.1996799999999995E-2</v>
          </cell>
          <cell r="M11568">
            <v>0.20038719999999999</v>
          </cell>
          <cell r="N11568">
            <v>0.20038719999999999</v>
          </cell>
          <cell r="O11568">
            <v>647</v>
          </cell>
        </row>
        <row r="11569">
          <cell r="A11569" t="str">
            <v>Residential</v>
          </cell>
          <cell r="B11569">
            <v>24</v>
          </cell>
          <cell r="C11569" t="str">
            <v>R</v>
          </cell>
          <cell r="D11569" t="str">
            <v>Switch</v>
          </cell>
          <cell r="E11569" t="str">
            <v>Usage: Annual kwh&lt;5000</v>
          </cell>
          <cell r="F11569">
            <v>80.805199999999999</v>
          </cell>
          <cell r="G11569">
            <v>0.65760980000000002</v>
          </cell>
          <cell r="H11569">
            <v>0.57965180000000005</v>
          </cell>
          <cell r="I11569">
            <v>-0.19032669999999999</v>
          </cell>
          <cell r="J11569">
            <v>-7.7880099999999994E-2</v>
          </cell>
          <cell r="K11569">
            <v>0</v>
          </cell>
          <cell r="L11569">
            <v>7.7880099999999994E-2</v>
          </cell>
          <cell r="M11569">
            <v>0.19032669999999999</v>
          </cell>
          <cell r="N11569">
            <v>0.19032669999999999</v>
          </cell>
          <cell r="O11569">
            <v>647</v>
          </cell>
        </row>
        <row r="11570">
          <cell r="A11570" t="str">
            <v>Residential</v>
          </cell>
          <cell r="B11570">
            <v>1</v>
          </cell>
          <cell r="C11570" t="str">
            <v>R</v>
          </cell>
          <cell r="D11570" t="str">
            <v>Switch</v>
          </cell>
          <cell r="E11570" t="str">
            <v>Usage: Annual kwh&gt;=40000</v>
          </cell>
          <cell r="F11570">
            <v>76.395799999999994</v>
          </cell>
          <cell r="G11570">
            <v>1.332951</v>
          </cell>
          <cell r="H11570">
            <v>1.2805569999999999</v>
          </cell>
          <cell r="I11570">
            <v>-0.1587373</v>
          </cell>
          <cell r="J11570">
            <v>-6.4953999999999998E-2</v>
          </cell>
          <cell r="K11570">
            <v>0</v>
          </cell>
          <cell r="L11570">
            <v>6.4953999999999998E-2</v>
          </cell>
          <cell r="M11570">
            <v>0.1587373</v>
          </cell>
          <cell r="N11570">
            <v>0.1587373</v>
          </cell>
          <cell r="O11570">
            <v>3657</v>
          </cell>
        </row>
        <row r="11571">
          <cell r="A11571" t="str">
            <v>Residential</v>
          </cell>
          <cell r="B11571">
            <v>2</v>
          </cell>
          <cell r="C11571" t="str">
            <v>R</v>
          </cell>
          <cell r="D11571" t="str">
            <v>Switch</v>
          </cell>
          <cell r="E11571" t="str">
            <v>Usage: Annual kwh&gt;=40000</v>
          </cell>
          <cell r="F11571">
            <v>75.8626</v>
          </cell>
          <cell r="G11571">
            <v>1.159505</v>
          </cell>
          <cell r="H11571">
            <v>1.1198710000000001</v>
          </cell>
          <cell r="I11571">
            <v>-0.15769050000000001</v>
          </cell>
          <cell r="J11571">
            <v>-6.4525700000000005E-2</v>
          </cell>
          <cell r="K11571">
            <v>0</v>
          </cell>
          <cell r="L11571">
            <v>6.4525700000000005E-2</v>
          </cell>
          <cell r="M11571">
            <v>0.15769050000000001</v>
          </cell>
          <cell r="N11571">
            <v>0.15769050000000001</v>
          </cell>
          <cell r="O11571">
            <v>3657</v>
          </cell>
        </row>
        <row r="11572">
          <cell r="A11572" t="str">
            <v>Residential</v>
          </cell>
          <cell r="B11572">
            <v>3</v>
          </cell>
          <cell r="C11572" t="str">
            <v>R</v>
          </cell>
          <cell r="D11572" t="str">
            <v>Switch</v>
          </cell>
          <cell r="E11572" t="str">
            <v>Usage: Annual kwh&gt;=40000</v>
          </cell>
          <cell r="F11572">
            <v>72.9786</v>
          </cell>
          <cell r="G11572">
            <v>1.00346</v>
          </cell>
          <cell r="H11572">
            <v>1.0304739999999999</v>
          </cell>
          <cell r="I11572">
            <v>-0.15653980000000001</v>
          </cell>
          <cell r="J11572">
            <v>-6.4054799999999995E-2</v>
          </cell>
          <cell r="K11572">
            <v>0</v>
          </cell>
          <cell r="L11572">
            <v>6.4054799999999995E-2</v>
          </cell>
          <cell r="M11572">
            <v>0.15653980000000001</v>
          </cell>
          <cell r="N11572">
            <v>0.15653980000000001</v>
          </cell>
          <cell r="O11572">
            <v>3657</v>
          </cell>
        </row>
        <row r="11573">
          <cell r="A11573" t="str">
            <v>Residential</v>
          </cell>
          <cell r="B11573">
            <v>4</v>
          </cell>
          <cell r="C11573" t="str">
            <v>R</v>
          </cell>
          <cell r="D11573" t="str">
            <v>Switch</v>
          </cell>
          <cell r="E11573" t="str">
            <v>Usage: Annual kwh&gt;=40000</v>
          </cell>
          <cell r="F11573">
            <v>71.561400000000006</v>
          </cell>
          <cell r="G11573">
            <v>0.98717820000000001</v>
          </cell>
          <cell r="H11573">
            <v>0.96616860000000004</v>
          </cell>
          <cell r="I11573">
            <v>-0.15605340000000001</v>
          </cell>
          <cell r="J11573">
            <v>-6.3855800000000004E-2</v>
          </cell>
          <cell r="K11573">
            <v>0</v>
          </cell>
          <cell r="L11573">
            <v>6.3855800000000004E-2</v>
          </cell>
          <cell r="M11573">
            <v>0.15605340000000001</v>
          </cell>
          <cell r="N11573">
            <v>0.15605340000000001</v>
          </cell>
          <cell r="O11573">
            <v>3657</v>
          </cell>
        </row>
        <row r="11574">
          <cell r="A11574" t="str">
            <v>Residential</v>
          </cell>
          <cell r="B11574">
            <v>5</v>
          </cell>
          <cell r="C11574" t="str">
            <v>R</v>
          </cell>
          <cell r="D11574" t="str">
            <v>Switch</v>
          </cell>
          <cell r="E11574" t="str">
            <v>Usage: Annual kwh&gt;=40000</v>
          </cell>
          <cell r="F11574">
            <v>70.144300000000001</v>
          </cell>
          <cell r="G11574">
            <v>0.9407219</v>
          </cell>
          <cell r="H11574">
            <v>0.89803010000000005</v>
          </cell>
          <cell r="I11574">
            <v>-0.1556091</v>
          </cell>
          <cell r="J11574">
            <v>-6.3673999999999994E-2</v>
          </cell>
          <cell r="K11574">
            <v>0</v>
          </cell>
          <cell r="L11574">
            <v>6.3673999999999994E-2</v>
          </cell>
          <cell r="M11574">
            <v>0.1556091</v>
          </cell>
          <cell r="N11574">
            <v>0.1556091</v>
          </cell>
          <cell r="O11574">
            <v>3657</v>
          </cell>
        </row>
        <row r="11575">
          <cell r="A11575" t="str">
            <v>Residential</v>
          </cell>
          <cell r="B11575">
            <v>6</v>
          </cell>
          <cell r="C11575" t="str">
            <v>R</v>
          </cell>
          <cell r="D11575" t="str">
            <v>Switch</v>
          </cell>
          <cell r="E11575" t="str">
            <v>Usage: Annual kwh&gt;=40000</v>
          </cell>
          <cell r="F11575">
            <v>69.152500000000003</v>
          </cell>
          <cell r="G11575">
            <v>1.063418</v>
          </cell>
          <cell r="H11575">
            <v>1.055034</v>
          </cell>
          <cell r="I11575">
            <v>-0.15574840000000001</v>
          </cell>
          <cell r="J11575">
            <v>-6.3730999999999996E-2</v>
          </cell>
          <cell r="K11575">
            <v>0</v>
          </cell>
          <cell r="L11575">
            <v>6.3730999999999996E-2</v>
          </cell>
          <cell r="M11575">
            <v>0.15574840000000001</v>
          </cell>
          <cell r="N11575">
            <v>0.15574840000000001</v>
          </cell>
          <cell r="O11575">
            <v>3657</v>
          </cell>
        </row>
        <row r="11576">
          <cell r="A11576" t="str">
            <v>Residential</v>
          </cell>
          <cell r="B11576">
            <v>7</v>
          </cell>
          <cell r="C11576" t="str">
            <v>R</v>
          </cell>
          <cell r="D11576" t="str">
            <v>Switch</v>
          </cell>
          <cell r="E11576" t="str">
            <v>Usage: Annual kwh&gt;=40000</v>
          </cell>
          <cell r="F11576">
            <v>68.177300000000002</v>
          </cell>
          <cell r="G11576">
            <v>1.383</v>
          </cell>
          <cell r="H11576">
            <v>1.3867560000000001</v>
          </cell>
          <cell r="I11576">
            <v>-0.15625310000000001</v>
          </cell>
          <cell r="J11576">
            <v>-6.3937499999999994E-2</v>
          </cell>
          <cell r="K11576">
            <v>0</v>
          </cell>
          <cell r="L11576">
            <v>6.3937499999999994E-2</v>
          </cell>
          <cell r="M11576">
            <v>0.15625310000000001</v>
          </cell>
          <cell r="N11576">
            <v>0.15625310000000001</v>
          </cell>
          <cell r="O11576">
            <v>3657</v>
          </cell>
        </row>
        <row r="11577">
          <cell r="A11577" t="str">
            <v>Residential</v>
          </cell>
          <cell r="B11577">
            <v>8</v>
          </cell>
          <cell r="C11577" t="str">
            <v>R</v>
          </cell>
          <cell r="D11577" t="str">
            <v>Switch</v>
          </cell>
          <cell r="E11577" t="str">
            <v>Usage: Annual kwh&gt;=40000</v>
          </cell>
          <cell r="F11577">
            <v>68.793400000000005</v>
          </cell>
          <cell r="G11577">
            <v>1.5575909999999999</v>
          </cell>
          <cell r="H11577">
            <v>1.394579</v>
          </cell>
          <cell r="I11577">
            <v>-0.15714069999999999</v>
          </cell>
          <cell r="J11577">
            <v>-6.4300700000000002E-2</v>
          </cell>
          <cell r="K11577">
            <v>0</v>
          </cell>
          <cell r="L11577">
            <v>6.4300700000000002E-2</v>
          </cell>
          <cell r="M11577">
            <v>0.15714069999999999</v>
          </cell>
          <cell r="N11577">
            <v>0.15714069999999999</v>
          </cell>
          <cell r="O11577">
            <v>3657</v>
          </cell>
        </row>
        <row r="11578">
          <cell r="A11578" t="str">
            <v>Residential</v>
          </cell>
          <cell r="B11578">
            <v>9</v>
          </cell>
          <cell r="C11578" t="str">
            <v>R</v>
          </cell>
          <cell r="D11578" t="str">
            <v>Switch</v>
          </cell>
          <cell r="E11578" t="str">
            <v>Usage: Annual kwh&gt;=40000</v>
          </cell>
          <cell r="F11578">
            <v>71.5749</v>
          </cell>
          <cell r="G11578">
            <v>1.5372429999999999</v>
          </cell>
          <cell r="H11578">
            <v>1.4559310000000001</v>
          </cell>
          <cell r="I11578">
            <v>-0.1586157</v>
          </cell>
          <cell r="J11578">
            <v>-6.4904299999999998E-2</v>
          </cell>
          <cell r="K11578">
            <v>0</v>
          </cell>
          <cell r="L11578">
            <v>6.4904299999999998E-2</v>
          </cell>
          <cell r="M11578">
            <v>0.1586157</v>
          </cell>
          <cell r="N11578">
            <v>0.1586157</v>
          </cell>
          <cell r="O11578">
            <v>3657</v>
          </cell>
        </row>
        <row r="11579">
          <cell r="A11579" t="str">
            <v>Residential</v>
          </cell>
          <cell r="B11579">
            <v>10</v>
          </cell>
          <cell r="C11579" t="str">
            <v>R</v>
          </cell>
          <cell r="D11579" t="str">
            <v>Switch</v>
          </cell>
          <cell r="E11579" t="str">
            <v>Usage: Annual kwh&gt;=40000</v>
          </cell>
          <cell r="F11579">
            <v>76.265199999999993</v>
          </cell>
          <cell r="G11579">
            <v>1.6366540000000001</v>
          </cell>
          <cell r="H11579">
            <v>1.450698</v>
          </cell>
          <cell r="I11579">
            <v>-0.16137019999999999</v>
          </cell>
          <cell r="J11579">
            <v>-6.6031400000000004E-2</v>
          </cell>
          <cell r="K11579">
            <v>0</v>
          </cell>
          <cell r="L11579">
            <v>6.6031400000000004E-2</v>
          </cell>
          <cell r="M11579">
            <v>0.16137019999999999</v>
          </cell>
          <cell r="N11579">
            <v>0.16137019999999999</v>
          </cell>
          <cell r="O11579">
            <v>3657</v>
          </cell>
        </row>
        <row r="11580">
          <cell r="A11580" t="str">
            <v>Residential</v>
          </cell>
          <cell r="B11580">
            <v>11</v>
          </cell>
          <cell r="C11580" t="str">
            <v>R</v>
          </cell>
          <cell r="D11580" t="str">
            <v>Switch</v>
          </cell>
          <cell r="E11580" t="str">
            <v>Usage: Annual kwh&gt;=40000</v>
          </cell>
          <cell r="F11580">
            <v>81.748599999999996</v>
          </cell>
          <cell r="G11580">
            <v>1.6939979999999999</v>
          </cell>
          <cell r="H11580">
            <v>1.437371</v>
          </cell>
          <cell r="I11580">
            <v>-0.16293550000000001</v>
          </cell>
          <cell r="J11580">
            <v>-6.6671900000000006E-2</v>
          </cell>
          <cell r="K11580">
            <v>0</v>
          </cell>
          <cell r="L11580">
            <v>6.6671900000000006E-2</v>
          </cell>
          <cell r="M11580">
            <v>0.16293550000000001</v>
          </cell>
          <cell r="N11580">
            <v>0.16293550000000001</v>
          </cell>
          <cell r="O11580">
            <v>3657</v>
          </cell>
        </row>
        <row r="11581">
          <cell r="A11581" t="str">
            <v>Residential</v>
          </cell>
          <cell r="B11581">
            <v>12</v>
          </cell>
          <cell r="C11581" t="str">
            <v>R</v>
          </cell>
          <cell r="D11581" t="str">
            <v>Switch</v>
          </cell>
          <cell r="E11581" t="str">
            <v>Usage: Annual kwh&gt;=40000</v>
          </cell>
          <cell r="F11581">
            <v>86.174199999999999</v>
          </cell>
          <cell r="G11581">
            <v>1.8410169999999999</v>
          </cell>
          <cell r="H11581">
            <v>1.911305</v>
          </cell>
          <cell r="I11581">
            <v>-0.16248080000000001</v>
          </cell>
          <cell r="J11581">
            <v>-6.6485799999999998E-2</v>
          </cell>
          <cell r="K11581">
            <v>0</v>
          </cell>
          <cell r="L11581">
            <v>6.6485799999999998E-2</v>
          </cell>
          <cell r="M11581">
            <v>0.16248080000000001</v>
          </cell>
          <cell r="N11581">
            <v>0.16248080000000001</v>
          </cell>
          <cell r="O11581">
            <v>3657</v>
          </cell>
        </row>
        <row r="11582">
          <cell r="A11582" t="str">
            <v>Residential</v>
          </cell>
          <cell r="B11582">
            <v>13</v>
          </cell>
          <cell r="C11582" t="str">
            <v>R</v>
          </cell>
          <cell r="D11582" t="str">
            <v>Switch</v>
          </cell>
          <cell r="E11582" t="str">
            <v>Usage: Annual kwh&gt;=40000</v>
          </cell>
          <cell r="F11582">
            <v>89.582999999999998</v>
          </cell>
          <cell r="G11582">
            <v>2.1482079999999999</v>
          </cell>
          <cell r="H11582">
            <v>2.0752139999999999</v>
          </cell>
          <cell r="I11582">
            <v>-0.1630519</v>
          </cell>
          <cell r="J11582">
            <v>-6.6719500000000001E-2</v>
          </cell>
          <cell r="K11582">
            <v>0</v>
          </cell>
          <cell r="L11582">
            <v>6.6719500000000001E-2</v>
          </cell>
          <cell r="M11582">
            <v>0.1630519</v>
          </cell>
          <cell r="N11582">
            <v>0.1630519</v>
          </cell>
          <cell r="O11582">
            <v>3657</v>
          </cell>
        </row>
        <row r="11583">
          <cell r="A11583" t="str">
            <v>Residential</v>
          </cell>
          <cell r="B11583">
            <v>14</v>
          </cell>
          <cell r="C11583" t="str">
            <v>R</v>
          </cell>
          <cell r="D11583" t="str">
            <v>Switch</v>
          </cell>
          <cell r="E11583" t="str">
            <v>Usage: Annual kwh&gt;=40000</v>
          </cell>
          <cell r="F11583">
            <v>92.516800000000003</v>
          </cell>
          <cell r="G11583">
            <v>2.4028130000000001</v>
          </cell>
          <cell r="H11583">
            <v>2.464512</v>
          </cell>
          <cell r="I11583">
            <v>-0.16574349999999999</v>
          </cell>
          <cell r="J11583">
            <v>-6.7820900000000003E-2</v>
          </cell>
          <cell r="K11583">
            <v>0</v>
          </cell>
          <cell r="L11583">
            <v>6.7820900000000003E-2</v>
          </cell>
          <cell r="M11583">
            <v>0.16574349999999999</v>
          </cell>
          <cell r="N11583">
            <v>0.16574349999999999</v>
          </cell>
          <cell r="O11583">
            <v>3657</v>
          </cell>
        </row>
        <row r="11584">
          <cell r="A11584" t="str">
            <v>Residential</v>
          </cell>
          <cell r="B11584">
            <v>15</v>
          </cell>
          <cell r="C11584" t="str">
            <v>R</v>
          </cell>
          <cell r="D11584" t="str">
            <v>Switch</v>
          </cell>
          <cell r="E11584" t="str">
            <v>Usage: Annual kwh&gt;=40000</v>
          </cell>
          <cell r="F11584">
            <v>94.975499999999997</v>
          </cell>
          <cell r="G11584">
            <v>2.8633150000000001</v>
          </cell>
          <cell r="H11584">
            <v>3.0609500000000001</v>
          </cell>
          <cell r="I11584">
            <v>-0.16602800000000001</v>
          </cell>
          <cell r="J11584">
            <v>-6.7937300000000006E-2</v>
          </cell>
          <cell r="K11584">
            <v>0</v>
          </cell>
          <cell r="L11584">
            <v>6.7937300000000006E-2</v>
          </cell>
          <cell r="M11584">
            <v>0.16602800000000001</v>
          </cell>
          <cell r="N11584">
            <v>0.16602800000000001</v>
          </cell>
          <cell r="O11584">
            <v>3657</v>
          </cell>
        </row>
        <row r="11585">
          <cell r="A11585" t="str">
            <v>Residential</v>
          </cell>
          <cell r="B11585">
            <v>16</v>
          </cell>
          <cell r="C11585" t="str">
            <v>R</v>
          </cell>
          <cell r="D11585" t="str">
            <v>Switch</v>
          </cell>
          <cell r="E11585" t="str">
            <v>Usage: Annual kwh&gt;=40000</v>
          </cell>
          <cell r="F11585">
            <v>97.392499999999998</v>
          </cell>
          <cell r="G11585">
            <v>3.4146830000000001</v>
          </cell>
          <cell r="H11585">
            <v>2.9767299999999999</v>
          </cell>
          <cell r="I11585">
            <v>-0.1682969</v>
          </cell>
          <cell r="J11585">
            <v>-6.8865700000000002E-2</v>
          </cell>
          <cell r="K11585">
            <v>0</v>
          </cell>
          <cell r="L11585">
            <v>6.8865700000000002E-2</v>
          </cell>
          <cell r="M11585">
            <v>0.1682969</v>
          </cell>
          <cell r="N11585">
            <v>0.1682969</v>
          </cell>
          <cell r="O11585">
            <v>3657</v>
          </cell>
        </row>
        <row r="11586">
          <cell r="A11586" t="str">
            <v>Residential</v>
          </cell>
          <cell r="B11586">
            <v>17</v>
          </cell>
          <cell r="C11586" t="str">
            <v>R</v>
          </cell>
          <cell r="D11586" t="str">
            <v>Switch</v>
          </cell>
          <cell r="E11586" t="str">
            <v>Usage: Annual kwh&gt;=40000</v>
          </cell>
          <cell r="F11586">
            <v>98.793099999999995</v>
          </cell>
          <cell r="G11586">
            <v>3.8148620000000002</v>
          </cell>
          <cell r="H11586">
            <v>3.3155960000000002</v>
          </cell>
          <cell r="I11586">
            <v>-0.17083690000000001</v>
          </cell>
          <cell r="J11586">
            <v>-6.9905099999999998E-2</v>
          </cell>
          <cell r="K11586">
            <v>0</v>
          </cell>
          <cell r="L11586">
            <v>6.9905099999999998E-2</v>
          </cell>
          <cell r="M11586">
            <v>0.17083690000000001</v>
          </cell>
          <cell r="N11586">
            <v>0.17083690000000001</v>
          </cell>
          <cell r="O11586">
            <v>3657</v>
          </cell>
        </row>
        <row r="11587">
          <cell r="A11587" t="str">
            <v>Residential</v>
          </cell>
          <cell r="B11587">
            <v>18</v>
          </cell>
          <cell r="C11587" t="str">
            <v>R</v>
          </cell>
          <cell r="D11587" t="str">
            <v>Switch</v>
          </cell>
          <cell r="E11587" t="str">
            <v>Usage: Annual kwh&gt;=40000</v>
          </cell>
          <cell r="F11587">
            <v>98.701899999999995</v>
          </cell>
          <cell r="G11587">
            <v>4.0845050000000001</v>
          </cell>
          <cell r="H11587">
            <v>3.7099120000000001</v>
          </cell>
          <cell r="I11587">
            <v>-0.1764723</v>
          </cell>
          <cell r="J11587">
            <v>-7.2210999999999997E-2</v>
          </cell>
          <cell r="K11587">
            <v>0</v>
          </cell>
          <cell r="L11587">
            <v>7.2210999999999997E-2</v>
          </cell>
          <cell r="M11587">
            <v>0.1764723</v>
          </cell>
          <cell r="N11587">
            <v>0.1764723</v>
          </cell>
          <cell r="O11587">
            <v>3657</v>
          </cell>
        </row>
        <row r="11588">
          <cell r="A11588" t="str">
            <v>Residential</v>
          </cell>
          <cell r="B11588">
            <v>19</v>
          </cell>
          <cell r="C11588" t="str">
            <v>R</v>
          </cell>
          <cell r="D11588" t="str">
            <v>Switch</v>
          </cell>
          <cell r="E11588" t="str">
            <v>Usage: Annual kwh&gt;=40000</v>
          </cell>
          <cell r="F11588">
            <v>96.168899999999994</v>
          </cell>
          <cell r="G11588">
            <v>3.9448599999999998</v>
          </cell>
          <cell r="H11588">
            <v>3.6376680000000001</v>
          </cell>
          <cell r="I11588">
            <v>-0.1700324</v>
          </cell>
          <cell r="J11588">
            <v>-6.9575899999999996E-2</v>
          </cell>
          <cell r="K11588">
            <v>0</v>
          </cell>
          <cell r="L11588">
            <v>6.9575899999999996E-2</v>
          </cell>
          <cell r="M11588">
            <v>0.1700324</v>
          </cell>
          <cell r="N11588">
            <v>0.1700324</v>
          </cell>
          <cell r="O11588">
            <v>3657</v>
          </cell>
        </row>
        <row r="11589">
          <cell r="A11589" t="str">
            <v>Residential</v>
          </cell>
          <cell r="B11589">
            <v>20</v>
          </cell>
          <cell r="C11589" t="str">
            <v>R</v>
          </cell>
          <cell r="D11589" t="str">
            <v>Switch</v>
          </cell>
          <cell r="E11589" t="str">
            <v>Usage: Annual kwh&gt;=40000</v>
          </cell>
          <cell r="F11589">
            <v>93.9375</v>
          </cell>
          <cell r="G11589">
            <v>3.727395</v>
          </cell>
          <cell r="H11589">
            <v>4.3178419999999997</v>
          </cell>
          <cell r="I11589">
            <v>-0.17186679999999999</v>
          </cell>
          <cell r="J11589">
            <v>-7.03265E-2</v>
          </cell>
          <cell r="K11589">
            <v>0</v>
          </cell>
          <cell r="L11589">
            <v>7.03265E-2</v>
          </cell>
          <cell r="M11589">
            <v>0.17186679999999999</v>
          </cell>
          <cell r="N11589">
            <v>0.17186679999999999</v>
          </cell>
          <cell r="O11589">
            <v>3657</v>
          </cell>
        </row>
        <row r="11590">
          <cell r="A11590" t="str">
            <v>Residential</v>
          </cell>
          <cell r="B11590">
            <v>21</v>
          </cell>
          <cell r="C11590" t="str">
            <v>R</v>
          </cell>
          <cell r="D11590" t="str">
            <v>Switch</v>
          </cell>
          <cell r="E11590" t="str">
            <v>Usage: Annual kwh&gt;=40000</v>
          </cell>
          <cell r="F11590">
            <v>89.946100000000001</v>
          </cell>
          <cell r="G11590">
            <v>3.5566840000000002</v>
          </cell>
          <cell r="H11590">
            <v>3.8761580000000002</v>
          </cell>
          <cell r="I11590">
            <v>-0.16621830000000001</v>
          </cell>
          <cell r="J11590">
            <v>-6.8015199999999998E-2</v>
          </cell>
          <cell r="K11590">
            <v>0</v>
          </cell>
          <cell r="L11590">
            <v>6.8015199999999998E-2</v>
          </cell>
          <cell r="M11590">
            <v>0.16621830000000001</v>
          </cell>
          <cell r="N11590">
            <v>0.16621830000000001</v>
          </cell>
          <cell r="O11590">
            <v>3657</v>
          </cell>
        </row>
        <row r="11591">
          <cell r="A11591" t="str">
            <v>Residential</v>
          </cell>
          <cell r="B11591">
            <v>22</v>
          </cell>
          <cell r="C11591" t="str">
            <v>R</v>
          </cell>
          <cell r="D11591" t="str">
            <v>Switch</v>
          </cell>
          <cell r="E11591" t="str">
            <v>Usage: Annual kwh&gt;=40000</v>
          </cell>
          <cell r="F11591">
            <v>86.8048</v>
          </cell>
          <cell r="G11591">
            <v>3.0064820000000001</v>
          </cell>
          <cell r="H11591">
            <v>3.3386119999999999</v>
          </cell>
          <cell r="I11591">
            <v>-0.16481090000000001</v>
          </cell>
          <cell r="J11591">
            <v>-6.7439299999999994E-2</v>
          </cell>
          <cell r="K11591">
            <v>0</v>
          </cell>
          <cell r="L11591">
            <v>6.7439299999999994E-2</v>
          </cell>
          <cell r="M11591">
            <v>0.16481090000000001</v>
          </cell>
          <cell r="N11591">
            <v>0.16481090000000001</v>
          </cell>
          <cell r="O11591">
            <v>3657</v>
          </cell>
        </row>
        <row r="11592">
          <cell r="A11592" t="str">
            <v>Residential</v>
          </cell>
          <cell r="B11592">
            <v>23</v>
          </cell>
          <cell r="C11592" t="str">
            <v>R</v>
          </cell>
          <cell r="D11592" t="str">
            <v>Switch</v>
          </cell>
          <cell r="E11592" t="str">
            <v>Usage: Annual kwh&gt;=40000</v>
          </cell>
          <cell r="F11592">
            <v>83.870999999999995</v>
          </cell>
          <cell r="G11592">
            <v>2.4406270000000001</v>
          </cell>
          <cell r="H11592">
            <v>2.6231170000000001</v>
          </cell>
          <cell r="I11592">
            <v>-0.1634845</v>
          </cell>
          <cell r="J11592">
            <v>-6.6896499999999998E-2</v>
          </cell>
          <cell r="K11592">
            <v>0</v>
          </cell>
          <cell r="L11592">
            <v>6.6896499999999998E-2</v>
          </cell>
          <cell r="M11592">
            <v>0.1634845</v>
          </cell>
          <cell r="N11592">
            <v>0.1634845</v>
          </cell>
          <cell r="O11592">
            <v>3657</v>
          </cell>
        </row>
        <row r="11593">
          <cell r="A11593" t="str">
            <v>Residential</v>
          </cell>
          <cell r="B11593">
            <v>24</v>
          </cell>
          <cell r="C11593" t="str">
            <v>R</v>
          </cell>
          <cell r="D11593" t="str">
            <v>Switch</v>
          </cell>
          <cell r="E11593" t="str">
            <v>Usage: Annual kwh&gt;=40000</v>
          </cell>
          <cell r="F11593">
            <v>81.420699999999997</v>
          </cell>
          <cell r="G11593">
            <v>1.8273379999999999</v>
          </cell>
          <cell r="H11593">
            <v>1.750467</v>
          </cell>
          <cell r="I11593">
            <v>-0.1617056</v>
          </cell>
          <cell r="J11593">
            <v>-6.6168599999999994E-2</v>
          </cell>
          <cell r="K11593">
            <v>0</v>
          </cell>
          <cell r="L11593">
            <v>6.6168599999999994E-2</v>
          </cell>
          <cell r="M11593">
            <v>0.1617056</v>
          </cell>
          <cell r="N11593">
            <v>0.1617056</v>
          </cell>
          <cell r="O11593">
            <v>3657</v>
          </cell>
        </row>
        <row r="11594">
          <cell r="A11594" t="str">
            <v>Residential</v>
          </cell>
          <cell r="B11594">
            <v>1</v>
          </cell>
          <cell r="C11594" t="str">
            <v>S</v>
          </cell>
          <cell r="D11594" t="str">
            <v>All</v>
          </cell>
          <cell r="E11594" t="str">
            <v>ACs per customer: 1</v>
          </cell>
          <cell r="F11594">
            <v>68.677400000000006</v>
          </cell>
          <cell r="G11594">
            <v>0.67096080000000002</v>
          </cell>
          <cell r="H11594">
            <v>0.74084799999999995</v>
          </cell>
          <cell r="I11594">
            <v>-3.07014E-2</v>
          </cell>
          <cell r="J11594">
            <v>-1.25627E-2</v>
          </cell>
          <cell r="K11594">
            <v>0</v>
          </cell>
          <cell r="L11594">
            <v>1.25627E-2</v>
          </cell>
          <cell r="M11594">
            <v>3.07014E-2</v>
          </cell>
          <cell r="N11594">
            <v>3.07014E-2</v>
          </cell>
          <cell r="O11594">
            <v>40989</v>
          </cell>
        </row>
        <row r="11595">
          <cell r="A11595" t="str">
            <v>Residential</v>
          </cell>
          <cell r="B11595">
            <v>2</v>
          </cell>
          <cell r="C11595" t="str">
            <v>S</v>
          </cell>
          <cell r="D11595" t="str">
            <v>All</v>
          </cell>
          <cell r="E11595" t="str">
            <v>ACs per customer: 1</v>
          </cell>
          <cell r="F11595">
            <v>66.459500000000006</v>
          </cell>
          <cell r="G11595">
            <v>0.58366839999999998</v>
          </cell>
          <cell r="H11595">
            <v>0.63251009999999996</v>
          </cell>
          <cell r="I11595">
            <v>-3.0378499999999999E-2</v>
          </cell>
          <cell r="J11595">
            <v>-1.24306E-2</v>
          </cell>
          <cell r="K11595">
            <v>0</v>
          </cell>
          <cell r="L11595">
            <v>1.24306E-2</v>
          </cell>
          <cell r="M11595">
            <v>3.0378499999999999E-2</v>
          </cell>
          <cell r="N11595">
            <v>3.0378499999999999E-2</v>
          </cell>
          <cell r="O11595">
            <v>40989</v>
          </cell>
        </row>
        <row r="11596">
          <cell r="A11596" t="str">
            <v>Residential</v>
          </cell>
          <cell r="B11596">
            <v>3</v>
          </cell>
          <cell r="C11596" t="str">
            <v>S</v>
          </cell>
          <cell r="D11596" t="str">
            <v>All</v>
          </cell>
          <cell r="E11596" t="str">
            <v>ACs per customer: 1</v>
          </cell>
          <cell r="F11596">
            <v>65.251599999999996</v>
          </cell>
          <cell r="G11596">
            <v>0.54239680000000001</v>
          </cell>
          <cell r="H11596">
            <v>0.57070460000000001</v>
          </cell>
          <cell r="I11596">
            <v>-3.0079399999999999E-2</v>
          </cell>
          <cell r="J11596">
            <v>-1.23082E-2</v>
          </cell>
          <cell r="K11596">
            <v>0</v>
          </cell>
          <cell r="L11596">
            <v>1.23082E-2</v>
          </cell>
          <cell r="M11596">
            <v>3.0079399999999999E-2</v>
          </cell>
          <cell r="N11596">
            <v>3.0079399999999999E-2</v>
          </cell>
          <cell r="O11596">
            <v>40989</v>
          </cell>
        </row>
        <row r="11597">
          <cell r="A11597" t="str">
            <v>Residential</v>
          </cell>
          <cell r="B11597">
            <v>4</v>
          </cell>
          <cell r="C11597" t="str">
            <v>S</v>
          </cell>
          <cell r="D11597" t="str">
            <v>All</v>
          </cell>
          <cell r="E11597" t="str">
            <v>ACs per customer: 1</v>
          </cell>
          <cell r="F11597">
            <v>64.826999999999998</v>
          </cell>
          <cell r="G11597">
            <v>0.53481199999999995</v>
          </cell>
          <cell r="H11597">
            <v>0.54286780000000001</v>
          </cell>
          <cell r="I11597">
            <v>-3.02773E-2</v>
          </cell>
          <cell r="J11597">
            <v>-1.23892E-2</v>
          </cell>
          <cell r="K11597">
            <v>0</v>
          </cell>
          <cell r="L11597">
            <v>1.23892E-2</v>
          </cell>
          <cell r="M11597">
            <v>3.02773E-2</v>
          </cell>
          <cell r="N11597">
            <v>3.02773E-2</v>
          </cell>
          <cell r="O11597">
            <v>40989</v>
          </cell>
        </row>
        <row r="11598">
          <cell r="A11598" t="str">
            <v>Residential</v>
          </cell>
          <cell r="B11598">
            <v>5</v>
          </cell>
          <cell r="C11598" t="str">
            <v>S</v>
          </cell>
          <cell r="D11598" t="str">
            <v>All</v>
          </cell>
          <cell r="E11598" t="str">
            <v>ACs per customer: 1</v>
          </cell>
          <cell r="F11598">
            <v>63.903199999999998</v>
          </cell>
          <cell r="G11598">
            <v>0.52657489999999996</v>
          </cell>
          <cell r="H11598">
            <v>0.54930400000000001</v>
          </cell>
          <cell r="I11598">
            <v>-2.99828E-2</v>
          </cell>
          <cell r="J11598">
            <v>-1.22687E-2</v>
          </cell>
          <cell r="K11598">
            <v>0</v>
          </cell>
          <cell r="L11598">
            <v>1.22687E-2</v>
          </cell>
          <cell r="M11598">
            <v>2.99828E-2</v>
          </cell>
          <cell r="N11598">
            <v>2.99828E-2</v>
          </cell>
          <cell r="O11598">
            <v>40989</v>
          </cell>
        </row>
        <row r="11599">
          <cell r="A11599" t="str">
            <v>Residential</v>
          </cell>
          <cell r="B11599">
            <v>6</v>
          </cell>
          <cell r="C11599" t="str">
            <v>S</v>
          </cell>
          <cell r="D11599" t="str">
            <v>All</v>
          </cell>
          <cell r="E11599" t="str">
            <v>ACs per customer: 1</v>
          </cell>
          <cell r="F11599">
            <v>63.217399999999998</v>
          </cell>
          <cell r="G11599">
            <v>0.58711820000000003</v>
          </cell>
          <cell r="H11599">
            <v>0.62585080000000004</v>
          </cell>
          <cell r="I11599">
            <v>-3.0026299999999999E-2</v>
          </cell>
          <cell r="J11599">
            <v>-1.2286500000000001E-2</v>
          </cell>
          <cell r="K11599">
            <v>0</v>
          </cell>
          <cell r="L11599">
            <v>1.2286500000000001E-2</v>
          </cell>
          <cell r="M11599">
            <v>3.0026299999999999E-2</v>
          </cell>
          <cell r="N11599">
            <v>3.0026299999999999E-2</v>
          </cell>
          <cell r="O11599">
            <v>40989</v>
          </cell>
        </row>
        <row r="11600">
          <cell r="A11600" t="str">
            <v>Residential</v>
          </cell>
          <cell r="B11600">
            <v>7</v>
          </cell>
          <cell r="C11600" t="str">
            <v>S</v>
          </cell>
          <cell r="D11600" t="str">
            <v>All</v>
          </cell>
          <cell r="E11600" t="str">
            <v>ACs per customer: 1</v>
          </cell>
          <cell r="F11600">
            <v>62.357100000000003</v>
          </cell>
          <cell r="G11600">
            <v>0.70451799999999998</v>
          </cell>
          <cell r="H11600">
            <v>0.74069750000000001</v>
          </cell>
          <cell r="I11600">
            <v>-3.0143E-2</v>
          </cell>
          <cell r="J11600">
            <v>-1.2334299999999999E-2</v>
          </cell>
          <cell r="K11600">
            <v>0</v>
          </cell>
          <cell r="L11600">
            <v>1.2334299999999999E-2</v>
          </cell>
          <cell r="M11600">
            <v>3.0143E-2</v>
          </cell>
          <cell r="N11600">
            <v>3.0143E-2</v>
          </cell>
          <cell r="O11600">
            <v>40989</v>
          </cell>
        </row>
        <row r="11601">
          <cell r="A11601" t="str">
            <v>Residential</v>
          </cell>
          <cell r="B11601">
            <v>8</v>
          </cell>
          <cell r="C11601" t="str">
            <v>S</v>
          </cell>
          <cell r="D11601" t="str">
            <v>All</v>
          </cell>
          <cell r="E11601" t="str">
            <v>ACs per customer: 1</v>
          </cell>
          <cell r="F11601">
            <v>63.812399999999997</v>
          </cell>
          <cell r="G11601">
            <v>0.75579960000000002</v>
          </cell>
          <cell r="H11601">
            <v>0.7791652</v>
          </cell>
          <cell r="I11601">
            <v>-3.03212E-2</v>
          </cell>
          <cell r="J11601">
            <v>-1.24072E-2</v>
          </cell>
          <cell r="K11601">
            <v>0</v>
          </cell>
          <cell r="L11601">
            <v>1.24072E-2</v>
          </cell>
          <cell r="M11601">
            <v>3.03212E-2</v>
          </cell>
          <cell r="N11601">
            <v>3.03212E-2</v>
          </cell>
          <cell r="O11601">
            <v>40989</v>
          </cell>
        </row>
        <row r="11602">
          <cell r="A11602" t="str">
            <v>Residential</v>
          </cell>
          <cell r="B11602">
            <v>9</v>
          </cell>
          <cell r="C11602" t="str">
            <v>S</v>
          </cell>
          <cell r="D11602" t="str">
            <v>All</v>
          </cell>
          <cell r="E11602" t="str">
            <v>ACs per customer: 1</v>
          </cell>
          <cell r="F11602">
            <v>69.053899999999999</v>
          </cell>
          <cell r="G11602">
            <v>0.72345170000000003</v>
          </cell>
          <cell r="H11602">
            <v>0.75654319999999997</v>
          </cell>
          <cell r="I11602">
            <v>-3.0791900000000001E-2</v>
          </cell>
          <cell r="J11602">
            <v>-1.25998E-2</v>
          </cell>
          <cell r="K11602">
            <v>0</v>
          </cell>
          <cell r="L11602">
            <v>1.25998E-2</v>
          </cell>
          <cell r="M11602">
            <v>3.0791900000000001E-2</v>
          </cell>
          <cell r="N11602">
            <v>3.0791900000000001E-2</v>
          </cell>
          <cell r="O11602">
            <v>40989</v>
          </cell>
        </row>
        <row r="11603">
          <cell r="A11603" t="str">
            <v>Residential</v>
          </cell>
          <cell r="B11603">
            <v>10</v>
          </cell>
          <cell r="C11603" t="str">
            <v>S</v>
          </cell>
          <cell r="D11603" t="str">
            <v>All</v>
          </cell>
          <cell r="E11603" t="str">
            <v>ACs per customer: 1</v>
          </cell>
          <cell r="F11603">
            <v>75.262900000000002</v>
          </cell>
          <cell r="G11603">
            <v>0.75363250000000004</v>
          </cell>
          <cell r="H11603">
            <v>0.75367519999999999</v>
          </cell>
          <cell r="I11603">
            <v>-3.1800599999999998E-2</v>
          </cell>
          <cell r="J11603">
            <v>-1.30125E-2</v>
          </cell>
          <cell r="K11603">
            <v>0</v>
          </cell>
          <cell r="L11603">
            <v>1.30125E-2</v>
          </cell>
          <cell r="M11603">
            <v>3.1800599999999998E-2</v>
          </cell>
          <cell r="N11603">
            <v>3.1800599999999998E-2</v>
          </cell>
          <cell r="O11603">
            <v>40989</v>
          </cell>
        </row>
        <row r="11604">
          <cell r="A11604" t="str">
            <v>Residential</v>
          </cell>
          <cell r="B11604">
            <v>11</v>
          </cell>
          <cell r="C11604" t="str">
            <v>S</v>
          </cell>
          <cell r="D11604" t="str">
            <v>All</v>
          </cell>
          <cell r="E11604" t="str">
            <v>ACs per customer: 1</v>
          </cell>
          <cell r="F11604">
            <v>80.302300000000002</v>
          </cell>
          <cell r="G11604">
            <v>0.80403250000000004</v>
          </cell>
          <cell r="H11604">
            <v>0.82932899999999998</v>
          </cell>
          <cell r="I11604">
            <v>-3.2708800000000003E-2</v>
          </cell>
          <cell r="J11604">
            <v>-1.3384200000000001E-2</v>
          </cell>
          <cell r="K11604">
            <v>0</v>
          </cell>
          <cell r="L11604">
            <v>1.3384200000000001E-2</v>
          </cell>
          <cell r="M11604">
            <v>3.2708800000000003E-2</v>
          </cell>
          <cell r="N11604">
            <v>3.2708800000000003E-2</v>
          </cell>
          <cell r="O11604">
            <v>40989</v>
          </cell>
        </row>
        <row r="11605">
          <cell r="A11605" t="str">
            <v>Residential</v>
          </cell>
          <cell r="B11605">
            <v>12</v>
          </cell>
          <cell r="C11605" t="str">
            <v>S</v>
          </cell>
          <cell r="D11605" t="str">
            <v>All</v>
          </cell>
          <cell r="E11605" t="str">
            <v>ACs per customer: 1</v>
          </cell>
          <cell r="F11605">
            <v>84.495900000000006</v>
          </cell>
          <cell r="G11605">
            <v>0.92541130000000005</v>
          </cell>
          <cell r="H11605">
            <v>0.91715539999999995</v>
          </cell>
          <cell r="I11605">
            <v>-3.2082100000000002E-2</v>
          </cell>
          <cell r="J11605">
            <v>-1.3127700000000001E-2</v>
          </cell>
          <cell r="K11605">
            <v>0</v>
          </cell>
          <cell r="L11605">
            <v>1.3127700000000001E-2</v>
          </cell>
          <cell r="M11605">
            <v>3.2082100000000002E-2</v>
          </cell>
          <cell r="N11605">
            <v>3.2082100000000002E-2</v>
          </cell>
          <cell r="O11605">
            <v>40989</v>
          </cell>
        </row>
        <row r="11606">
          <cell r="A11606" t="str">
            <v>Residential</v>
          </cell>
          <cell r="B11606">
            <v>13</v>
          </cell>
          <cell r="C11606" t="str">
            <v>S</v>
          </cell>
          <cell r="D11606" t="str">
            <v>All</v>
          </cell>
          <cell r="E11606" t="str">
            <v>ACs per customer: 1</v>
          </cell>
          <cell r="F11606">
            <v>87.671800000000005</v>
          </cell>
          <cell r="G11606">
            <v>1.076451</v>
          </cell>
          <cell r="H11606">
            <v>1.038608</v>
          </cell>
          <cell r="I11606">
            <v>-3.3228199999999999E-2</v>
          </cell>
          <cell r="J11606">
            <v>-1.35967E-2</v>
          </cell>
          <cell r="K11606">
            <v>0</v>
          </cell>
          <cell r="L11606">
            <v>1.35967E-2</v>
          </cell>
          <cell r="M11606">
            <v>3.3228199999999999E-2</v>
          </cell>
          <cell r="N11606">
            <v>3.3228199999999999E-2</v>
          </cell>
          <cell r="O11606">
            <v>40989</v>
          </cell>
        </row>
        <row r="11607">
          <cell r="A11607" t="str">
            <v>Residential</v>
          </cell>
          <cell r="B11607">
            <v>14</v>
          </cell>
          <cell r="C11607" t="str">
            <v>S</v>
          </cell>
          <cell r="D11607" t="str">
            <v>All</v>
          </cell>
          <cell r="E11607" t="str">
            <v>ACs per customer: 1</v>
          </cell>
          <cell r="F11607">
            <v>90.954599999999999</v>
          </cell>
          <cell r="G11607">
            <v>1.280041</v>
          </cell>
          <cell r="H11607">
            <v>1.257091</v>
          </cell>
          <cell r="I11607">
            <v>-3.6198800000000003E-2</v>
          </cell>
          <cell r="J11607">
            <v>-1.48123E-2</v>
          </cell>
          <cell r="K11607">
            <v>0</v>
          </cell>
          <cell r="L11607">
            <v>1.48123E-2</v>
          </cell>
          <cell r="M11607">
            <v>3.6198800000000003E-2</v>
          </cell>
          <cell r="N11607">
            <v>3.6198800000000003E-2</v>
          </cell>
          <cell r="O11607">
            <v>40989</v>
          </cell>
        </row>
        <row r="11608">
          <cell r="A11608" t="str">
            <v>Residential</v>
          </cell>
          <cell r="B11608">
            <v>15</v>
          </cell>
          <cell r="C11608" t="str">
            <v>S</v>
          </cell>
          <cell r="D11608" t="str">
            <v>All</v>
          </cell>
          <cell r="E11608" t="str">
            <v>ACs per customer: 1</v>
          </cell>
          <cell r="F11608">
            <v>93.796199999999999</v>
          </cell>
          <cell r="G11608">
            <v>1.5321469999999999</v>
          </cell>
          <cell r="H11608">
            <v>1.5759000000000001</v>
          </cell>
          <cell r="I11608">
            <v>-3.7854199999999998E-2</v>
          </cell>
          <cell r="J11608">
            <v>-1.5489599999999999E-2</v>
          </cell>
          <cell r="K11608">
            <v>0</v>
          </cell>
          <cell r="L11608">
            <v>1.5489599999999999E-2</v>
          </cell>
          <cell r="M11608">
            <v>3.7854199999999998E-2</v>
          </cell>
          <cell r="N11608">
            <v>3.7854199999999998E-2</v>
          </cell>
          <cell r="O11608">
            <v>40989</v>
          </cell>
        </row>
        <row r="11609">
          <cell r="A11609" t="str">
            <v>Residential</v>
          </cell>
          <cell r="B11609">
            <v>16</v>
          </cell>
          <cell r="C11609" t="str">
            <v>S</v>
          </cell>
          <cell r="D11609" t="str">
            <v>All</v>
          </cell>
          <cell r="E11609" t="str">
            <v>ACs per customer: 1</v>
          </cell>
          <cell r="F11609">
            <v>95.474299999999999</v>
          </cell>
          <cell r="G11609">
            <v>1.8360209999999999</v>
          </cell>
          <cell r="H11609">
            <v>1.809604</v>
          </cell>
          <cell r="I11609">
            <v>-3.8027999999999999E-2</v>
          </cell>
          <cell r="J11609">
            <v>-1.55607E-2</v>
          </cell>
          <cell r="K11609">
            <v>0</v>
          </cell>
          <cell r="L11609">
            <v>1.55607E-2</v>
          </cell>
          <cell r="M11609">
            <v>3.8027999999999999E-2</v>
          </cell>
          <cell r="N11609">
            <v>3.8027999999999999E-2</v>
          </cell>
          <cell r="O11609">
            <v>40989</v>
          </cell>
        </row>
        <row r="11610">
          <cell r="A11610" t="str">
            <v>Residential</v>
          </cell>
          <cell r="B11610">
            <v>17</v>
          </cell>
          <cell r="C11610" t="str">
            <v>S</v>
          </cell>
          <cell r="D11610" t="str">
            <v>All</v>
          </cell>
          <cell r="E11610" t="str">
            <v>ACs per customer: 1</v>
          </cell>
          <cell r="F11610">
            <v>96.111500000000007</v>
          </cell>
          <cell r="G11610">
            <v>2.0902599999999998</v>
          </cell>
          <cell r="H11610">
            <v>1.8536090000000001</v>
          </cell>
          <cell r="I11610">
            <v>-3.6593399999999998E-2</v>
          </cell>
          <cell r="J11610">
            <v>-1.49737E-2</v>
          </cell>
          <cell r="K11610">
            <v>0</v>
          </cell>
          <cell r="L11610">
            <v>1.49737E-2</v>
          </cell>
          <cell r="M11610">
            <v>3.6593399999999998E-2</v>
          </cell>
          <cell r="N11610">
            <v>3.6593399999999998E-2</v>
          </cell>
          <cell r="O11610">
            <v>40989</v>
          </cell>
        </row>
        <row r="11611">
          <cell r="A11611" t="str">
            <v>Residential</v>
          </cell>
          <cell r="B11611">
            <v>18</v>
          </cell>
          <cell r="C11611" t="str">
            <v>S</v>
          </cell>
          <cell r="D11611" t="str">
            <v>All</v>
          </cell>
          <cell r="E11611" t="str">
            <v>ACs per customer: 1</v>
          </cell>
          <cell r="F11611">
            <v>95.636200000000002</v>
          </cell>
          <cell r="G11611">
            <v>2.296087</v>
          </cell>
          <cell r="H11611">
            <v>2.0984259999999999</v>
          </cell>
          <cell r="I11611">
            <v>-3.9155799999999998E-2</v>
          </cell>
          <cell r="J11611">
            <v>-1.60222E-2</v>
          </cell>
          <cell r="K11611">
            <v>0</v>
          </cell>
          <cell r="L11611">
            <v>1.60222E-2</v>
          </cell>
          <cell r="M11611">
            <v>3.9155799999999998E-2</v>
          </cell>
          <cell r="N11611">
            <v>3.9155799999999998E-2</v>
          </cell>
          <cell r="O11611">
            <v>40989</v>
          </cell>
        </row>
        <row r="11612">
          <cell r="A11612" t="str">
            <v>Residential</v>
          </cell>
          <cell r="B11612">
            <v>19</v>
          </cell>
          <cell r="C11612" t="str">
            <v>S</v>
          </cell>
          <cell r="D11612" t="str">
            <v>All</v>
          </cell>
          <cell r="E11612" t="str">
            <v>ACs per customer: 1</v>
          </cell>
          <cell r="F11612">
            <v>93.785799999999995</v>
          </cell>
          <cell r="G11612">
            <v>2.2901310000000001</v>
          </cell>
          <cell r="H11612">
            <v>2.2026829999999999</v>
          </cell>
          <cell r="I11612">
            <v>-3.9917899999999999E-2</v>
          </cell>
          <cell r="J11612">
            <v>-1.6334100000000001E-2</v>
          </cell>
          <cell r="K11612">
            <v>0</v>
          </cell>
          <cell r="L11612">
            <v>1.6334100000000001E-2</v>
          </cell>
          <cell r="M11612">
            <v>3.9917899999999999E-2</v>
          </cell>
          <cell r="N11612">
            <v>3.9917899999999999E-2</v>
          </cell>
          <cell r="O11612">
            <v>40989</v>
          </cell>
        </row>
        <row r="11613">
          <cell r="A11613" t="str">
            <v>Residential</v>
          </cell>
          <cell r="B11613">
            <v>20</v>
          </cell>
          <cell r="C11613" t="str">
            <v>S</v>
          </cell>
          <cell r="D11613" t="str">
            <v>All</v>
          </cell>
          <cell r="E11613" t="str">
            <v>ACs per customer: 1</v>
          </cell>
          <cell r="F11613">
            <v>89.100899999999996</v>
          </cell>
          <cell r="G11613">
            <v>2.1100569999999998</v>
          </cell>
          <cell r="H11613">
            <v>2.5746380000000002</v>
          </cell>
          <cell r="I11613">
            <v>-3.5605600000000001E-2</v>
          </cell>
          <cell r="J11613">
            <v>-1.4569500000000001E-2</v>
          </cell>
          <cell r="K11613">
            <v>0</v>
          </cell>
          <cell r="L11613">
            <v>1.4569500000000001E-2</v>
          </cell>
          <cell r="M11613">
            <v>3.5605600000000001E-2</v>
          </cell>
          <cell r="N11613">
            <v>3.5605600000000001E-2</v>
          </cell>
          <cell r="O11613">
            <v>40989</v>
          </cell>
        </row>
        <row r="11614">
          <cell r="A11614" t="str">
            <v>Residential</v>
          </cell>
          <cell r="B11614">
            <v>21</v>
          </cell>
          <cell r="C11614" t="str">
            <v>S</v>
          </cell>
          <cell r="D11614" t="str">
            <v>All</v>
          </cell>
          <cell r="E11614" t="str">
            <v>ACs per customer: 1</v>
          </cell>
          <cell r="F11614">
            <v>84.154200000000003</v>
          </cell>
          <cell r="G11614">
            <v>1.904479</v>
          </cell>
          <cell r="H11614">
            <v>2.309904</v>
          </cell>
          <cell r="I11614">
            <v>-3.5340099999999999E-2</v>
          </cell>
          <cell r="J11614">
            <v>-1.44609E-2</v>
          </cell>
          <cell r="K11614">
            <v>0</v>
          </cell>
          <cell r="L11614">
            <v>1.44609E-2</v>
          </cell>
          <cell r="M11614">
            <v>3.5340099999999999E-2</v>
          </cell>
          <cell r="N11614">
            <v>3.5340099999999999E-2</v>
          </cell>
          <cell r="O11614">
            <v>40989</v>
          </cell>
        </row>
        <row r="11615">
          <cell r="A11615" t="str">
            <v>Residential</v>
          </cell>
          <cell r="B11615">
            <v>22</v>
          </cell>
          <cell r="C11615" t="str">
            <v>S</v>
          </cell>
          <cell r="D11615" t="str">
            <v>All</v>
          </cell>
          <cell r="E11615" t="str">
            <v>ACs per customer: 1</v>
          </cell>
          <cell r="F11615">
            <v>80.669799999999995</v>
          </cell>
          <cell r="G11615">
            <v>1.5758859999999999</v>
          </cell>
          <cell r="H11615">
            <v>1.773131</v>
          </cell>
          <cell r="I11615">
            <v>-3.5404699999999997E-2</v>
          </cell>
          <cell r="J11615">
            <v>-1.44873E-2</v>
          </cell>
          <cell r="K11615">
            <v>0</v>
          </cell>
          <cell r="L11615">
            <v>1.44873E-2</v>
          </cell>
          <cell r="M11615">
            <v>3.5404699999999997E-2</v>
          </cell>
          <cell r="N11615">
            <v>3.5404699999999997E-2</v>
          </cell>
          <cell r="O11615">
            <v>40989</v>
          </cell>
        </row>
        <row r="11616">
          <cell r="A11616" t="str">
            <v>Residential</v>
          </cell>
          <cell r="B11616">
            <v>23</v>
          </cell>
          <cell r="C11616" t="str">
            <v>S</v>
          </cell>
          <cell r="D11616" t="str">
            <v>All</v>
          </cell>
          <cell r="E11616" t="str">
            <v>ACs per customer: 1</v>
          </cell>
          <cell r="F11616">
            <v>77.6267</v>
          </cell>
          <cell r="G11616">
            <v>1.2280979999999999</v>
          </cell>
          <cell r="H11616">
            <v>1.3446499999999999</v>
          </cell>
          <cell r="I11616">
            <v>-3.3679099999999997E-2</v>
          </cell>
          <cell r="J11616">
            <v>-1.37812E-2</v>
          </cell>
          <cell r="K11616">
            <v>0</v>
          </cell>
          <cell r="L11616">
            <v>1.37812E-2</v>
          </cell>
          <cell r="M11616">
            <v>3.3679099999999997E-2</v>
          </cell>
          <cell r="N11616">
            <v>3.3679099999999997E-2</v>
          </cell>
          <cell r="O11616">
            <v>40989</v>
          </cell>
        </row>
        <row r="11617">
          <cell r="A11617" t="str">
            <v>Residential</v>
          </cell>
          <cell r="B11617">
            <v>24</v>
          </cell>
          <cell r="C11617" t="str">
            <v>S</v>
          </cell>
          <cell r="D11617" t="str">
            <v>All</v>
          </cell>
          <cell r="E11617" t="str">
            <v>ACs per customer: 1</v>
          </cell>
          <cell r="F11617">
            <v>75.511499999999998</v>
          </cell>
          <cell r="G11617">
            <v>0.95082489999999997</v>
          </cell>
          <cell r="H11617">
            <v>1.0627150000000001</v>
          </cell>
          <cell r="I11617">
            <v>-3.6684700000000001E-2</v>
          </cell>
          <cell r="J11617">
            <v>-1.5011099999999999E-2</v>
          </cell>
          <cell r="K11617">
            <v>0</v>
          </cell>
          <cell r="L11617">
            <v>1.5011099999999999E-2</v>
          </cell>
          <cell r="M11617">
            <v>3.6684700000000001E-2</v>
          </cell>
          <cell r="N11617">
            <v>3.6684700000000001E-2</v>
          </cell>
          <cell r="O11617">
            <v>40989</v>
          </cell>
        </row>
        <row r="11618">
          <cell r="A11618" t="str">
            <v>Residential</v>
          </cell>
          <cell r="B11618">
            <v>1</v>
          </cell>
          <cell r="C11618" t="str">
            <v>S</v>
          </cell>
          <cell r="D11618" t="str">
            <v>All</v>
          </cell>
          <cell r="E11618" t="str">
            <v>ACs per customer: 2-3</v>
          </cell>
          <cell r="F11618">
            <v>68.550200000000004</v>
          </cell>
          <cell r="G11618">
            <v>0.88855090000000003</v>
          </cell>
          <cell r="H11618">
            <v>0.96345389999999997</v>
          </cell>
          <cell r="I11618">
            <v>-0.1207061</v>
          </cell>
          <cell r="J11618">
            <v>-4.9391900000000002E-2</v>
          </cell>
          <cell r="K11618">
            <v>0</v>
          </cell>
          <cell r="L11618">
            <v>4.9391900000000002E-2</v>
          </cell>
          <cell r="M11618">
            <v>0.1207061</v>
          </cell>
          <cell r="N11618">
            <v>0.1207061</v>
          </cell>
          <cell r="O11618">
            <v>3997</v>
          </cell>
        </row>
        <row r="11619">
          <cell r="A11619" t="str">
            <v>Residential</v>
          </cell>
          <cell r="B11619">
            <v>2</v>
          </cell>
          <cell r="C11619" t="str">
            <v>S</v>
          </cell>
          <cell r="D11619" t="str">
            <v>All</v>
          </cell>
          <cell r="E11619" t="str">
            <v>ACs per customer: 2-3</v>
          </cell>
          <cell r="F11619">
            <v>66.634</v>
          </cell>
          <cell r="G11619">
            <v>0.78666720000000001</v>
          </cell>
          <cell r="H11619">
            <v>0.91730860000000003</v>
          </cell>
          <cell r="I11619">
            <v>-0.11948209999999999</v>
          </cell>
          <cell r="J11619">
            <v>-4.88911E-2</v>
          </cell>
          <cell r="K11619">
            <v>0</v>
          </cell>
          <cell r="L11619">
            <v>4.88911E-2</v>
          </cell>
          <cell r="M11619">
            <v>0.11948209999999999</v>
          </cell>
          <cell r="N11619">
            <v>0.11948209999999999</v>
          </cell>
          <cell r="O11619">
            <v>3997</v>
          </cell>
        </row>
        <row r="11620">
          <cell r="A11620" t="str">
            <v>Residential</v>
          </cell>
          <cell r="B11620">
            <v>3</v>
          </cell>
          <cell r="C11620" t="str">
            <v>S</v>
          </cell>
          <cell r="D11620" t="str">
            <v>All</v>
          </cell>
          <cell r="E11620" t="str">
            <v>ACs per customer: 2-3</v>
          </cell>
          <cell r="F11620">
            <v>65.174899999999994</v>
          </cell>
          <cell r="G11620">
            <v>0.72747030000000001</v>
          </cell>
          <cell r="H11620">
            <v>0.80098930000000002</v>
          </cell>
          <cell r="I11620">
            <v>-0.1185875</v>
          </cell>
          <cell r="J11620">
            <v>-4.8525100000000002E-2</v>
          </cell>
          <cell r="K11620">
            <v>0</v>
          </cell>
          <cell r="L11620">
            <v>4.8525100000000002E-2</v>
          </cell>
          <cell r="M11620">
            <v>0.1185875</v>
          </cell>
          <cell r="N11620">
            <v>0.1185875</v>
          </cell>
          <cell r="O11620">
            <v>3997</v>
          </cell>
        </row>
        <row r="11621">
          <cell r="A11621" t="str">
            <v>Residential</v>
          </cell>
          <cell r="B11621">
            <v>4</v>
          </cell>
          <cell r="C11621" t="str">
            <v>S</v>
          </cell>
          <cell r="D11621" t="str">
            <v>All</v>
          </cell>
          <cell r="E11621" t="str">
            <v>ACs per customer: 2-3</v>
          </cell>
          <cell r="F11621">
            <v>64.834599999999995</v>
          </cell>
          <cell r="G11621">
            <v>0.73569640000000003</v>
          </cell>
          <cell r="H11621">
            <v>0.83072939999999995</v>
          </cell>
          <cell r="I11621">
            <v>-0.1191856</v>
          </cell>
          <cell r="J11621">
            <v>-4.8769800000000002E-2</v>
          </cell>
          <cell r="K11621">
            <v>0</v>
          </cell>
          <cell r="L11621">
            <v>4.8769800000000002E-2</v>
          </cell>
          <cell r="M11621">
            <v>0.1191856</v>
          </cell>
          <cell r="N11621">
            <v>0.1191856</v>
          </cell>
          <cell r="O11621">
            <v>3997</v>
          </cell>
        </row>
        <row r="11622">
          <cell r="A11622" t="str">
            <v>Residential</v>
          </cell>
          <cell r="B11622">
            <v>5</v>
          </cell>
          <cell r="C11622" t="str">
            <v>S</v>
          </cell>
          <cell r="D11622" t="str">
            <v>All</v>
          </cell>
          <cell r="E11622" t="str">
            <v>ACs per customer: 2-3</v>
          </cell>
          <cell r="F11622">
            <v>64.084699999999998</v>
          </cell>
          <cell r="G11622">
            <v>0.74508589999999997</v>
          </cell>
          <cell r="H11622">
            <v>0.82981280000000002</v>
          </cell>
          <cell r="I11622">
            <v>-0.1186229</v>
          </cell>
          <cell r="J11622">
            <v>-4.8539499999999999E-2</v>
          </cell>
          <cell r="K11622">
            <v>0</v>
          </cell>
          <cell r="L11622">
            <v>4.8539499999999999E-2</v>
          </cell>
          <cell r="M11622">
            <v>0.1186229</v>
          </cell>
          <cell r="N11622">
            <v>0.1186229</v>
          </cell>
          <cell r="O11622">
            <v>3997</v>
          </cell>
        </row>
        <row r="11623">
          <cell r="A11623" t="str">
            <v>Residential</v>
          </cell>
          <cell r="B11623">
            <v>6</v>
          </cell>
          <cell r="C11623" t="str">
            <v>S</v>
          </cell>
          <cell r="D11623" t="str">
            <v>All</v>
          </cell>
          <cell r="E11623" t="str">
            <v>ACs per customer: 2-3</v>
          </cell>
          <cell r="F11623">
            <v>63.4026</v>
          </cell>
          <cell r="G11623">
            <v>0.80288199999999998</v>
          </cell>
          <cell r="H11623">
            <v>0.96503150000000004</v>
          </cell>
          <cell r="I11623">
            <v>-0.11850430000000001</v>
          </cell>
          <cell r="J11623">
            <v>-4.8490999999999999E-2</v>
          </cell>
          <cell r="K11623">
            <v>0</v>
          </cell>
          <cell r="L11623">
            <v>4.8490999999999999E-2</v>
          </cell>
          <cell r="M11623">
            <v>0.11850430000000001</v>
          </cell>
          <cell r="N11623">
            <v>0.11850430000000001</v>
          </cell>
          <cell r="O11623">
            <v>3997</v>
          </cell>
        </row>
        <row r="11624">
          <cell r="A11624" t="str">
            <v>Residential</v>
          </cell>
          <cell r="B11624">
            <v>7</v>
          </cell>
          <cell r="C11624" t="str">
            <v>S</v>
          </cell>
          <cell r="D11624" t="str">
            <v>All</v>
          </cell>
          <cell r="E11624" t="str">
            <v>ACs per customer: 2-3</v>
          </cell>
          <cell r="F11624">
            <v>62.774799999999999</v>
          </cell>
          <cell r="G11624">
            <v>0.95324759999999997</v>
          </cell>
          <cell r="H11624">
            <v>1.149672</v>
          </cell>
          <cell r="I11624">
            <v>-0.1190861</v>
          </cell>
          <cell r="J11624">
            <v>-4.8729099999999997E-2</v>
          </cell>
          <cell r="K11624">
            <v>0</v>
          </cell>
          <cell r="L11624">
            <v>4.8729099999999997E-2</v>
          </cell>
          <cell r="M11624">
            <v>0.1190861</v>
          </cell>
          <cell r="N11624">
            <v>0.1190861</v>
          </cell>
          <cell r="O11624">
            <v>3997</v>
          </cell>
        </row>
        <row r="11625">
          <cell r="A11625" t="str">
            <v>Residential</v>
          </cell>
          <cell r="B11625">
            <v>8</v>
          </cell>
          <cell r="C11625" t="str">
            <v>S</v>
          </cell>
          <cell r="D11625" t="str">
            <v>All</v>
          </cell>
          <cell r="E11625" t="str">
            <v>ACs per customer: 2-3</v>
          </cell>
          <cell r="F11625">
            <v>64.406800000000004</v>
          </cell>
          <cell r="G11625">
            <v>1.0615600000000001</v>
          </cell>
          <cell r="H11625">
            <v>1.385181</v>
          </cell>
          <cell r="I11625">
            <v>-0.12000429999999999</v>
          </cell>
          <cell r="J11625">
            <v>-4.9104799999999997E-2</v>
          </cell>
          <cell r="K11625">
            <v>0</v>
          </cell>
          <cell r="L11625">
            <v>4.9104799999999997E-2</v>
          </cell>
          <cell r="M11625">
            <v>0.12000429999999999</v>
          </cell>
          <cell r="N11625">
            <v>0.12000429999999999</v>
          </cell>
          <cell r="O11625">
            <v>3997</v>
          </cell>
        </row>
        <row r="11626">
          <cell r="A11626" t="str">
            <v>Residential</v>
          </cell>
          <cell r="B11626">
            <v>9</v>
          </cell>
          <cell r="C11626" t="str">
            <v>S</v>
          </cell>
          <cell r="D11626" t="str">
            <v>All</v>
          </cell>
          <cell r="E11626" t="str">
            <v>ACs per customer: 2-3</v>
          </cell>
          <cell r="F11626">
            <v>69.6922</v>
          </cell>
          <cell r="G11626">
            <v>1.055145</v>
          </cell>
          <cell r="H11626">
            <v>1.265142</v>
          </cell>
          <cell r="I11626">
            <v>-0.1222311</v>
          </cell>
          <cell r="J11626">
            <v>-5.0015999999999998E-2</v>
          </cell>
          <cell r="K11626">
            <v>0</v>
          </cell>
          <cell r="L11626">
            <v>5.0015999999999998E-2</v>
          </cell>
          <cell r="M11626">
            <v>0.1222311</v>
          </cell>
          <cell r="N11626">
            <v>0.1222311</v>
          </cell>
          <cell r="O11626">
            <v>3997</v>
          </cell>
        </row>
        <row r="11627">
          <cell r="A11627" t="str">
            <v>Residential</v>
          </cell>
          <cell r="B11627">
            <v>10</v>
          </cell>
          <cell r="C11627" t="str">
            <v>S</v>
          </cell>
          <cell r="D11627" t="str">
            <v>All</v>
          </cell>
          <cell r="E11627" t="str">
            <v>ACs per customer: 2-3</v>
          </cell>
          <cell r="F11627">
            <v>76.097999999999999</v>
          </cell>
          <cell r="G11627">
            <v>1.0637049999999999</v>
          </cell>
          <cell r="H11627">
            <v>1.268497</v>
          </cell>
          <cell r="I11627">
            <v>-0.12786549999999999</v>
          </cell>
          <cell r="J11627">
            <v>-5.23215E-2</v>
          </cell>
          <cell r="K11627">
            <v>0</v>
          </cell>
          <cell r="L11627">
            <v>5.23215E-2</v>
          </cell>
          <cell r="M11627">
            <v>0.12786549999999999</v>
          </cell>
          <cell r="N11627">
            <v>0.12786549999999999</v>
          </cell>
          <cell r="O11627">
            <v>3997</v>
          </cell>
        </row>
        <row r="11628">
          <cell r="A11628" t="str">
            <v>Residential</v>
          </cell>
          <cell r="B11628">
            <v>11</v>
          </cell>
          <cell r="C11628" t="str">
            <v>S</v>
          </cell>
          <cell r="D11628" t="str">
            <v>All</v>
          </cell>
          <cell r="E11628" t="str">
            <v>ACs per customer: 2-3</v>
          </cell>
          <cell r="F11628">
            <v>81.143600000000006</v>
          </cell>
          <cell r="G11628">
            <v>1.192466</v>
          </cell>
          <cell r="H11628">
            <v>1.3022009999999999</v>
          </cell>
          <cell r="I11628">
            <v>-0.12959180000000001</v>
          </cell>
          <cell r="J11628">
            <v>-5.3027900000000003E-2</v>
          </cell>
          <cell r="K11628">
            <v>0</v>
          </cell>
          <cell r="L11628">
            <v>5.3027900000000003E-2</v>
          </cell>
          <cell r="M11628">
            <v>0.12959180000000001</v>
          </cell>
          <cell r="N11628">
            <v>0.12959180000000001</v>
          </cell>
          <cell r="O11628">
            <v>3997</v>
          </cell>
        </row>
        <row r="11629">
          <cell r="A11629" t="str">
            <v>Residential</v>
          </cell>
          <cell r="B11629">
            <v>12</v>
          </cell>
          <cell r="C11629" t="str">
            <v>S</v>
          </cell>
          <cell r="D11629" t="str">
            <v>All</v>
          </cell>
          <cell r="E11629" t="str">
            <v>ACs per customer: 2-3</v>
          </cell>
          <cell r="F11629">
            <v>85.049400000000006</v>
          </cell>
          <cell r="G11629">
            <v>1.290322</v>
          </cell>
          <cell r="H11629">
            <v>1.3113939999999999</v>
          </cell>
          <cell r="I11629">
            <v>-0.1296283</v>
          </cell>
          <cell r="J11629">
            <v>-5.3042899999999997E-2</v>
          </cell>
          <cell r="K11629">
            <v>0</v>
          </cell>
          <cell r="L11629">
            <v>5.3042899999999997E-2</v>
          </cell>
          <cell r="M11629">
            <v>0.1296283</v>
          </cell>
          <cell r="N11629">
            <v>0.1296283</v>
          </cell>
          <cell r="O11629">
            <v>3997</v>
          </cell>
        </row>
        <row r="11630">
          <cell r="A11630" t="str">
            <v>Residential</v>
          </cell>
          <cell r="B11630">
            <v>13</v>
          </cell>
          <cell r="C11630" t="str">
            <v>S</v>
          </cell>
          <cell r="D11630" t="str">
            <v>All</v>
          </cell>
          <cell r="E11630" t="str">
            <v>ACs per customer: 2-3</v>
          </cell>
          <cell r="F11630">
            <v>88.105900000000005</v>
          </cell>
          <cell r="G11630">
            <v>1.3346910000000001</v>
          </cell>
          <cell r="H11630">
            <v>1.3202430000000001</v>
          </cell>
          <cell r="I11630">
            <v>-0.13137480000000001</v>
          </cell>
          <cell r="J11630">
            <v>-5.37575E-2</v>
          </cell>
          <cell r="K11630">
            <v>0</v>
          </cell>
          <cell r="L11630">
            <v>5.37575E-2</v>
          </cell>
          <cell r="M11630">
            <v>0.13137480000000001</v>
          </cell>
          <cell r="N11630">
            <v>0.13137480000000001</v>
          </cell>
          <cell r="O11630">
            <v>3997</v>
          </cell>
        </row>
        <row r="11631">
          <cell r="A11631" t="str">
            <v>Residential</v>
          </cell>
          <cell r="B11631">
            <v>14</v>
          </cell>
          <cell r="C11631" t="str">
            <v>S</v>
          </cell>
          <cell r="D11631" t="str">
            <v>All</v>
          </cell>
          <cell r="E11631" t="str">
            <v>ACs per customer: 2-3</v>
          </cell>
          <cell r="F11631">
            <v>91.101799999999997</v>
          </cell>
          <cell r="G11631">
            <v>1.456901</v>
          </cell>
          <cell r="H11631">
            <v>1.448339</v>
          </cell>
          <cell r="I11631">
            <v>-0.12846250000000001</v>
          </cell>
          <cell r="J11631">
            <v>-5.2565800000000003E-2</v>
          </cell>
          <cell r="K11631">
            <v>0</v>
          </cell>
          <cell r="L11631">
            <v>5.2565800000000003E-2</v>
          </cell>
          <cell r="M11631">
            <v>0.12846250000000001</v>
          </cell>
          <cell r="N11631">
            <v>0.12846250000000001</v>
          </cell>
          <cell r="O11631">
            <v>3997</v>
          </cell>
        </row>
        <row r="11632">
          <cell r="A11632" t="str">
            <v>Residential</v>
          </cell>
          <cell r="B11632">
            <v>15</v>
          </cell>
          <cell r="C11632" t="str">
            <v>S</v>
          </cell>
          <cell r="D11632" t="str">
            <v>All</v>
          </cell>
          <cell r="E11632" t="str">
            <v>ACs per customer: 2-3</v>
          </cell>
          <cell r="F11632">
            <v>93.764700000000005</v>
          </cell>
          <cell r="G11632">
            <v>1.6491279999999999</v>
          </cell>
          <cell r="H11632">
            <v>1.541331</v>
          </cell>
          <cell r="I11632">
            <v>-0.13050639999999999</v>
          </cell>
          <cell r="J11632">
            <v>-5.3402199999999997E-2</v>
          </cell>
          <cell r="K11632">
            <v>0</v>
          </cell>
          <cell r="L11632">
            <v>5.3402199999999997E-2</v>
          </cell>
          <cell r="M11632">
            <v>0.13050639999999999</v>
          </cell>
          <cell r="N11632">
            <v>0.13050639999999999</v>
          </cell>
          <cell r="O11632">
            <v>3997</v>
          </cell>
        </row>
        <row r="11633">
          <cell r="A11633" t="str">
            <v>Residential</v>
          </cell>
          <cell r="B11633">
            <v>16</v>
          </cell>
          <cell r="C11633" t="str">
            <v>S</v>
          </cell>
          <cell r="D11633" t="str">
            <v>All</v>
          </cell>
          <cell r="E11633" t="str">
            <v>ACs per customer: 2-3</v>
          </cell>
          <cell r="F11633">
            <v>95.293300000000002</v>
          </cell>
          <cell r="G11633">
            <v>1.8281019999999999</v>
          </cell>
          <cell r="H11633">
            <v>1.6973940000000001</v>
          </cell>
          <cell r="I11633">
            <v>-0.13209860000000001</v>
          </cell>
          <cell r="J11633">
            <v>-5.4053700000000003E-2</v>
          </cell>
          <cell r="K11633">
            <v>0</v>
          </cell>
          <cell r="L11633">
            <v>5.4053700000000003E-2</v>
          </cell>
          <cell r="M11633">
            <v>0.13209860000000001</v>
          </cell>
          <cell r="N11633">
            <v>0.13209860000000001</v>
          </cell>
          <cell r="O11633">
            <v>3997</v>
          </cell>
        </row>
        <row r="11634">
          <cell r="A11634" t="str">
            <v>Residential</v>
          </cell>
          <cell r="B11634">
            <v>17</v>
          </cell>
          <cell r="C11634" t="str">
            <v>S</v>
          </cell>
          <cell r="D11634" t="str">
            <v>All</v>
          </cell>
          <cell r="E11634" t="str">
            <v>ACs per customer: 2-3</v>
          </cell>
          <cell r="F11634">
            <v>95.818799999999996</v>
          </cell>
          <cell r="G11634">
            <v>2.145845</v>
          </cell>
          <cell r="H11634">
            <v>2.2174239999999998</v>
          </cell>
          <cell r="I11634">
            <v>-0.13347700000000001</v>
          </cell>
          <cell r="J11634">
            <v>-5.4617699999999998E-2</v>
          </cell>
          <cell r="K11634">
            <v>0</v>
          </cell>
          <cell r="L11634">
            <v>5.4617699999999998E-2</v>
          </cell>
          <cell r="M11634">
            <v>0.13347700000000001</v>
          </cell>
          <cell r="N11634">
            <v>0.13347700000000001</v>
          </cell>
          <cell r="O11634">
            <v>3997</v>
          </cell>
        </row>
        <row r="11635">
          <cell r="A11635" t="str">
            <v>Residential</v>
          </cell>
          <cell r="B11635">
            <v>18</v>
          </cell>
          <cell r="C11635" t="str">
            <v>S</v>
          </cell>
          <cell r="D11635" t="str">
            <v>All</v>
          </cell>
          <cell r="E11635" t="str">
            <v>ACs per customer: 2-3</v>
          </cell>
          <cell r="F11635">
            <v>95.349699999999999</v>
          </cell>
          <cell r="G11635">
            <v>2.6003449999999999</v>
          </cell>
          <cell r="H11635">
            <v>2.6691069999999999</v>
          </cell>
          <cell r="I11635">
            <v>-0.13691590000000001</v>
          </cell>
          <cell r="J11635">
            <v>-5.6024900000000002E-2</v>
          </cell>
          <cell r="K11635">
            <v>0</v>
          </cell>
          <cell r="L11635">
            <v>5.6024900000000002E-2</v>
          </cell>
          <cell r="M11635">
            <v>0.13691590000000001</v>
          </cell>
          <cell r="N11635">
            <v>0.13691590000000001</v>
          </cell>
          <cell r="O11635">
            <v>3997</v>
          </cell>
        </row>
        <row r="11636">
          <cell r="A11636" t="str">
            <v>Residential</v>
          </cell>
          <cell r="B11636">
            <v>19</v>
          </cell>
          <cell r="C11636" t="str">
            <v>S</v>
          </cell>
          <cell r="D11636" t="str">
            <v>All</v>
          </cell>
          <cell r="E11636" t="str">
            <v>ACs per customer: 2-3</v>
          </cell>
          <cell r="F11636">
            <v>93.483800000000002</v>
          </cell>
          <cell r="G11636">
            <v>2.492804</v>
          </cell>
          <cell r="H11636">
            <v>2.6760839999999999</v>
          </cell>
          <cell r="I11636">
            <v>-0.13690740000000001</v>
          </cell>
          <cell r="J11636">
            <v>-5.6021399999999999E-2</v>
          </cell>
          <cell r="K11636">
            <v>0</v>
          </cell>
          <cell r="L11636">
            <v>5.6021399999999999E-2</v>
          </cell>
          <cell r="M11636">
            <v>0.13690740000000001</v>
          </cell>
          <cell r="N11636">
            <v>0.13690740000000001</v>
          </cell>
          <cell r="O11636">
            <v>3997</v>
          </cell>
        </row>
        <row r="11637">
          <cell r="A11637" t="str">
            <v>Residential</v>
          </cell>
          <cell r="B11637">
            <v>20</v>
          </cell>
          <cell r="C11637" t="str">
            <v>S</v>
          </cell>
          <cell r="D11637" t="str">
            <v>All</v>
          </cell>
          <cell r="E11637" t="str">
            <v>ACs per customer: 2-3</v>
          </cell>
          <cell r="F11637">
            <v>88.714699999999993</v>
          </cell>
          <cell r="G11637">
            <v>2.3988520000000002</v>
          </cell>
          <cell r="H11637">
            <v>3.181476</v>
          </cell>
          <cell r="I11637">
            <v>-0.136658</v>
          </cell>
          <cell r="J11637">
            <v>-5.5919299999999998E-2</v>
          </cell>
          <cell r="K11637">
            <v>0</v>
          </cell>
          <cell r="L11637">
            <v>5.5919299999999998E-2</v>
          </cell>
          <cell r="M11637">
            <v>0.136658</v>
          </cell>
          <cell r="N11637">
            <v>0.136658</v>
          </cell>
          <cell r="O11637">
            <v>3997</v>
          </cell>
        </row>
        <row r="11638">
          <cell r="A11638" t="str">
            <v>Residential</v>
          </cell>
          <cell r="B11638">
            <v>21</v>
          </cell>
          <cell r="C11638" t="str">
            <v>S</v>
          </cell>
          <cell r="D11638" t="str">
            <v>All</v>
          </cell>
          <cell r="E11638" t="str">
            <v>ACs per customer: 2-3</v>
          </cell>
          <cell r="F11638">
            <v>83.886700000000005</v>
          </cell>
          <cell r="G11638">
            <v>2.4116070000000001</v>
          </cell>
          <cell r="H11638">
            <v>3.0670350000000002</v>
          </cell>
          <cell r="I11638">
            <v>-0.13600860000000001</v>
          </cell>
          <cell r="J11638">
            <v>-5.5653599999999998E-2</v>
          </cell>
          <cell r="K11638">
            <v>0</v>
          </cell>
          <cell r="L11638">
            <v>5.5653599999999998E-2</v>
          </cell>
          <cell r="M11638">
            <v>0.13600860000000001</v>
          </cell>
          <cell r="N11638">
            <v>0.13600860000000001</v>
          </cell>
          <cell r="O11638">
            <v>3997</v>
          </cell>
        </row>
        <row r="11639">
          <cell r="A11639" t="str">
            <v>Residential</v>
          </cell>
          <cell r="B11639">
            <v>22</v>
          </cell>
          <cell r="C11639" t="str">
            <v>S</v>
          </cell>
          <cell r="D11639" t="str">
            <v>All</v>
          </cell>
          <cell r="E11639" t="str">
            <v>ACs per customer: 2-3</v>
          </cell>
          <cell r="F11639">
            <v>80.093100000000007</v>
          </cell>
          <cell r="G11639">
            <v>2.0477650000000001</v>
          </cell>
          <cell r="H11639">
            <v>2.6868569999999998</v>
          </cell>
          <cell r="I11639">
            <v>-0.1362785</v>
          </cell>
          <cell r="J11639">
            <v>-5.5764000000000001E-2</v>
          </cell>
          <cell r="K11639">
            <v>0</v>
          </cell>
          <cell r="L11639">
            <v>5.5764000000000001E-2</v>
          </cell>
          <cell r="M11639">
            <v>0.1362785</v>
          </cell>
          <cell r="N11639">
            <v>0.1362785</v>
          </cell>
          <cell r="O11639">
            <v>3997</v>
          </cell>
        </row>
        <row r="11640">
          <cell r="A11640" t="str">
            <v>Residential</v>
          </cell>
          <cell r="B11640">
            <v>23</v>
          </cell>
          <cell r="C11640" t="str">
            <v>S</v>
          </cell>
          <cell r="D11640" t="str">
            <v>All</v>
          </cell>
          <cell r="E11640" t="str">
            <v>ACs per customer: 2-3</v>
          </cell>
          <cell r="F11640">
            <v>77.421300000000002</v>
          </cell>
          <cell r="G11640">
            <v>1.6400729999999999</v>
          </cell>
          <cell r="H11640">
            <v>1.8713900000000001</v>
          </cell>
          <cell r="I11640">
            <v>-0.1318182</v>
          </cell>
          <cell r="J11640">
            <v>-5.3938899999999998E-2</v>
          </cell>
          <cell r="K11640">
            <v>0</v>
          </cell>
          <cell r="L11640">
            <v>5.3938899999999998E-2</v>
          </cell>
          <cell r="M11640">
            <v>0.1318182</v>
          </cell>
          <cell r="N11640">
            <v>0.1318182</v>
          </cell>
          <cell r="O11640">
            <v>3997</v>
          </cell>
        </row>
        <row r="11641">
          <cell r="A11641" t="str">
            <v>Residential</v>
          </cell>
          <cell r="B11641">
            <v>24</v>
          </cell>
          <cell r="C11641" t="str">
            <v>S</v>
          </cell>
          <cell r="D11641" t="str">
            <v>All</v>
          </cell>
          <cell r="E11641" t="str">
            <v>ACs per customer: 2-3</v>
          </cell>
          <cell r="F11641">
            <v>75.434200000000004</v>
          </cell>
          <cell r="G11641">
            <v>1.314705</v>
          </cell>
          <cell r="H11641">
            <v>1.465303</v>
          </cell>
          <cell r="I11641">
            <v>-0.13111780000000001</v>
          </cell>
          <cell r="J11641">
            <v>-5.36523E-2</v>
          </cell>
          <cell r="K11641">
            <v>0</v>
          </cell>
          <cell r="L11641">
            <v>5.36523E-2</v>
          </cell>
          <cell r="M11641">
            <v>0.13111780000000001</v>
          </cell>
          <cell r="N11641">
            <v>0.13111780000000001</v>
          </cell>
          <cell r="O11641">
            <v>3997</v>
          </cell>
        </row>
        <row r="11642">
          <cell r="A11642" t="str">
            <v>Residential</v>
          </cell>
          <cell r="B11642">
            <v>1</v>
          </cell>
          <cell r="C11642" t="str">
            <v>S</v>
          </cell>
          <cell r="D11642" t="str">
            <v>All</v>
          </cell>
          <cell r="E11642" t="str">
            <v>All</v>
          </cell>
          <cell r="F11642">
            <v>68.6678</v>
          </cell>
          <cell r="G11642">
            <v>0.68750480000000003</v>
          </cell>
          <cell r="H11642">
            <v>0.75753729999999997</v>
          </cell>
          <cell r="I11642">
            <v>-2.9806599999999999E-2</v>
          </cell>
          <cell r="J11642">
            <v>-1.21966E-2</v>
          </cell>
          <cell r="K11642">
            <v>0</v>
          </cell>
          <cell r="L11642">
            <v>1.21966E-2</v>
          </cell>
          <cell r="M11642">
            <v>2.9806599999999999E-2</v>
          </cell>
          <cell r="N11642">
            <v>2.9806599999999999E-2</v>
          </cell>
          <cell r="O11642">
            <v>45029</v>
          </cell>
        </row>
        <row r="11643">
          <cell r="A11643" t="str">
            <v>Residential</v>
          </cell>
          <cell r="B11643">
            <v>2</v>
          </cell>
          <cell r="C11643" t="str">
            <v>S</v>
          </cell>
          <cell r="D11643" t="str">
            <v>All</v>
          </cell>
          <cell r="E11643" t="str">
            <v>All</v>
          </cell>
          <cell r="F11643">
            <v>66.4726</v>
          </cell>
          <cell r="G11643">
            <v>0.5991398</v>
          </cell>
          <cell r="H11643">
            <v>0.6538621</v>
          </cell>
          <cell r="I11643">
            <v>-2.9494099999999999E-2</v>
          </cell>
          <cell r="J11643">
            <v>-1.2068799999999999E-2</v>
          </cell>
          <cell r="K11643">
            <v>0</v>
          </cell>
          <cell r="L11643">
            <v>1.2068799999999999E-2</v>
          </cell>
          <cell r="M11643">
            <v>2.9494099999999999E-2</v>
          </cell>
          <cell r="N11643">
            <v>2.9494099999999999E-2</v>
          </cell>
          <cell r="O11643">
            <v>45029</v>
          </cell>
        </row>
        <row r="11644">
          <cell r="A11644" t="str">
            <v>Residential</v>
          </cell>
          <cell r="B11644">
            <v>3</v>
          </cell>
          <cell r="C11644" t="str">
            <v>S</v>
          </cell>
          <cell r="D11644" t="str">
            <v>All</v>
          </cell>
          <cell r="E11644" t="str">
            <v>All</v>
          </cell>
          <cell r="F11644">
            <v>65.245900000000006</v>
          </cell>
          <cell r="G11644">
            <v>0.55649309999999996</v>
          </cell>
          <cell r="H11644">
            <v>0.58796959999999998</v>
          </cell>
          <cell r="I11644">
            <v>-2.9210199999999999E-2</v>
          </cell>
          <cell r="J11644">
            <v>-1.1952600000000001E-2</v>
          </cell>
          <cell r="K11644">
            <v>0</v>
          </cell>
          <cell r="L11644">
            <v>1.1952600000000001E-2</v>
          </cell>
          <cell r="M11644">
            <v>2.9210199999999999E-2</v>
          </cell>
          <cell r="N11644">
            <v>2.9210199999999999E-2</v>
          </cell>
          <cell r="O11644">
            <v>45029</v>
          </cell>
        </row>
        <row r="11645">
          <cell r="A11645" t="str">
            <v>Residential</v>
          </cell>
          <cell r="B11645">
            <v>4</v>
          </cell>
          <cell r="C11645" t="str">
            <v>S</v>
          </cell>
          <cell r="D11645" t="str">
            <v>All</v>
          </cell>
          <cell r="E11645" t="str">
            <v>All</v>
          </cell>
          <cell r="F11645">
            <v>64.827600000000004</v>
          </cell>
          <cell r="G11645">
            <v>0.55015950000000002</v>
          </cell>
          <cell r="H11645">
            <v>0.56444939999999999</v>
          </cell>
          <cell r="I11645">
            <v>-2.9398299999999999E-2</v>
          </cell>
          <cell r="J11645">
            <v>-1.20295E-2</v>
          </cell>
          <cell r="K11645">
            <v>0</v>
          </cell>
          <cell r="L11645">
            <v>1.20295E-2</v>
          </cell>
          <cell r="M11645">
            <v>2.9398299999999999E-2</v>
          </cell>
          <cell r="N11645">
            <v>2.9398299999999999E-2</v>
          </cell>
          <cell r="O11645">
            <v>45029</v>
          </cell>
        </row>
        <row r="11646">
          <cell r="A11646" t="str">
            <v>Residential</v>
          </cell>
          <cell r="B11646">
            <v>5</v>
          </cell>
          <cell r="C11646" t="str">
            <v>S</v>
          </cell>
          <cell r="D11646" t="str">
            <v>All</v>
          </cell>
          <cell r="E11646" t="str">
            <v>All</v>
          </cell>
          <cell r="F11646">
            <v>63.916800000000002</v>
          </cell>
          <cell r="G11646">
            <v>0.54331680000000004</v>
          </cell>
          <cell r="H11646">
            <v>0.57033440000000002</v>
          </cell>
          <cell r="I11646">
            <v>-2.91259E-2</v>
          </cell>
          <cell r="J11646">
            <v>-1.1918099999999999E-2</v>
          </cell>
          <cell r="K11646">
            <v>0</v>
          </cell>
          <cell r="L11646">
            <v>1.1918099999999999E-2</v>
          </cell>
          <cell r="M11646">
            <v>2.91259E-2</v>
          </cell>
          <cell r="N11646">
            <v>2.91259E-2</v>
          </cell>
          <cell r="O11646">
            <v>45029</v>
          </cell>
        </row>
        <row r="11647">
          <cell r="A11647" t="str">
            <v>Residential</v>
          </cell>
          <cell r="B11647">
            <v>6</v>
          </cell>
          <cell r="C11647" t="str">
            <v>S</v>
          </cell>
          <cell r="D11647" t="str">
            <v>All</v>
          </cell>
          <cell r="E11647" t="str">
            <v>All</v>
          </cell>
          <cell r="F11647">
            <v>63.231299999999997</v>
          </cell>
          <cell r="G11647">
            <v>0.6035914</v>
          </cell>
          <cell r="H11647">
            <v>0.65127999999999997</v>
          </cell>
          <cell r="I11647">
            <v>-2.91615E-2</v>
          </cell>
          <cell r="J11647">
            <v>-1.19326E-2</v>
          </cell>
          <cell r="K11647">
            <v>0</v>
          </cell>
          <cell r="L11647">
            <v>1.19326E-2</v>
          </cell>
          <cell r="M11647">
            <v>2.91615E-2</v>
          </cell>
          <cell r="N11647">
            <v>2.91615E-2</v>
          </cell>
          <cell r="O11647">
            <v>45029</v>
          </cell>
        </row>
        <row r="11648">
          <cell r="A11648" t="str">
            <v>Residential</v>
          </cell>
          <cell r="B11648">
            <v>7</v>
          </cell>
          <cell r="C11648" t="str">
            <v>S</v>
          </cell>
          <cell r="D11648" t="str">
            <v>All</v>
          </cell>
          <cell r="E11648" t="str">
            <v>All</v>
          </cell>
          <cell r="F11648">
            <v>62.388399999999997</v>
          </cell>
          <cell r="G11648">
            <v>0.72348400000000002</v>
          </cell>
          <cell r="H11648">
            <v>0.77135929999999997</v>
          </cell>
          <cell r="I11648">
            <v>-2.9277600000000001E-2</v>
          </cell>
          <cell r="J11648">
            <v>-1.19802E-2</v>
          </cell>
          <cell r="K11648">
            <v>0</v>
          </cell>
          <cell r="L11648">
            <v>1.19802E-2</v>
          </cell>
          <cell r="M11648">
            <v>2.9277600000000001E-2</v>
          </cell>
          <cell r="N11648">
            <v>2.9277600000000001E-2</v>
          </cell>
          <cell r="O11648">
            <v>45029</v>
          </cell>
        </row>
        <row r="11649">
          <cell r="A11649" t="str">
            <v>Residential</v>
          </cell>
          <cell r="B11649">
            <v>8</v>
          </cell>
          <cell r="C11649" t="str">
            <v>S</v>
          </cell>
          <cell r="D11649" t="str">
            <v>All</v>
          </cell>
          <cell r="E11649" t="str">
            <v>All</v>
          </cell>
          <cell r="F11649">
            <v>63.856900000000003</v>
          </cell>
          <cell r="G11649">
            <v>0.77921019999999996</v>
          </cell>
          <cell r="H11649">
            <v>0.82459970000000005</v>
          </cell>
          <cell r="I11649">
            <v>-2.9455599999999998E-2</v>
          </cell>
          <cell r="J11649">
            <v>-1.2052999999999999E-2</v>
          </cell>
          <cell r="K11649">
            <v>0</v>
          </cell>
          <cell r="L11649">
            <v>1.2052999999999999E-2</v>
          </cell>
          <cell r="M11649">
            <v>2.9455599999999998E-2</v>
          </cell>
          <cell r="N11649">
            <v>2.9455599999999998E-2</v>
          </cell>
          <cell r="O11649">
            <v>45029</v>
          </cell>
        </row>
        <row r="11650">
          <cell r="A11650" t="str">
            <v>Residential</v>
          </cell>
          <cell r="B11650">
            <v>9</v>
          </cell>
          <cell r="C11650" t="str">
            <v>S</v>
          </cell>
          <cell r="D11650" t="str">
            <v>All</v>
          </cell>
          <cell r="E11650" t="str">
            <v>All</v>
          </cell>
          <cell r="F11650">
            <v>69.101699999999994</v>
          </cell>
          <cell r="G11650">
            <v>0.74893160000000003</v>
          </cell>
          <cell r="H11650">
            <v>0.79467410000000005</v>
          </cell>
          <cell r="I11650">
            <v>-2.9921300000000001E-2</v>
          </cell>
          <cell r="J11650">
            <v>-1.2243499999999999E-2</v>
          </cell>
          <cell r="K11650">
            <v>0</v>
          </cell>
          <cell r="L11650">
            <v>1.2243499999999999E-2</v>
          </cell>
          <cell r="M11650">
            <v>2.9921300000000001E-2</v>
          </cell>
          <cell r="N11650">
            <v>2.9921300000000001E-2</v>
          </cell>
          <cell r="O11650">
            <v>45029</v>
          </cell>
        </row>
        <row r="11651">
          <cell r="A11651" t="str">
            <v>Residential</v>
          </cell>
          <cell r="B11651">
            <v>10</v>
          </cell>
          <cell r="C11651" t="str">
            <v>S</v>
          </cell>
          <cell r="D11651" t="str">
            <v>All</v>
          </cell>
          <cell r="E11651" t="str">
            <v>All</v>
          </cell>
          <cell r="F11651">
            <v>75.325500000000005</v>
          </cell>
          <cell r="G11651">
            <v>0.77738430000000003</v>
          </cell>
          <cell r="H11651">
            <v>0.79227259999999999</v>
          </cell>
          <cell r="I11651">
            <v>-3.0939000000000001E-2</v>
          </cell>
          <cell r="J11651">
            <v>-1.2659999999999999E-2</v>
          </cell>
          <cell r="K11651">
            <v>0</v>
          </cell>
          <cell r="L11651">
            <v>1.2659999999999999E-2</v>
          </cell>
          <cell r="M11651">
            <v>3.0939000000000001E-2</v>
          </cell>
          <cell r="N11651">
            <v>3.0939000000000001E-2</v>
          </cell>
          <cell r="O11651">
            <v>45029</v>
          </cell>
        </row>
        <row r="11652">
          <cell r="A11652" t="str">
            <v>Residential</v>
          </cell>
          <cell r="B11652">
            <v>11</v>
          </cell>
          <cell r="C11652" t="str">
            <v>S</v>
          </cell>
          <cell r="D11652" t="str">
            <v>All</v>
          </cell>
          <cell r="E11652" t="str">
            <v>All</v>
          </cell>
          <cell r="F11652">
            <v>80.365300000000005</v>
          </cell>
          <cell r="G11652">
            <v>0.8339086</v>
          </cell>
          <cell r="H11652">
            <v>0.86478129999999998</v>
          </cell>
          <cell r="I11652">
            <v>-3.17782E-2</v>
          </cell>
          <cell r="J11652">
            <v>-1.30034E-2</v>
          </cell>
          <cell r="K11652">
            <v>0</v>
          </cell>
          <cell r="L11652">
            <v>1.30034E-2</v>
          </cell>
          <cell r="M11652">
            <v>3.17782E-2</v>
          </cell>
          <cell r="N11652">
            <v>3.17782E-2</v>
          </cell>
          <cell r="O11652">
            <v>45029</v>
          </cell>
        </row>
        <row r="11653">
          <cell r="A11653" t="str">
            <v>Residential</v>
          </cell>
          <cell r="B11653">
            <v>12</v>
          </cell>
          <cell r="C11653" t="str">
            <v>S</v>
          </cell>
          <cell r="D11653" t="str">
            <v>All</v>
          </cell>
          <cell r="E11653" t="str">
            <v>All</v>
          </cell>
          <cell r="F11653">
            <v>84.537400000000005</v>
          </cell>
          <cell r="G11653">
            <v>0.95333020000000002</v>
          </cell>
          <cell r="H11653">
            <v>0.94671240000000001</v>
          </cell>
          <cell r="I11653">
            <v>-3.1227600000000001E-2</v>
          </cell>
          <cell r="J11653">
            <v>-1.2778100000000001E-2</v>
          </cell>
          <cell r="K11653">
            <v>0</v>
          </cell>
          <cell r="L11653">
            <v>1.2778100000000001E-2</v>
          </cell>
          <cell r="M11653">
            <v>3.1227600000000001E-2</v>
          </cell>
          <cell r="N11653">
            <v>3.1227600000000001E-2</v>
          </cell>
          <cell r="O11653">
            <v>45029</v>
          </cell>
        </row>
        <row r="11654">
          <cell r="A11654" t="str">
            <v>Residential</v>
          </cell>
          <cell r="B11654">
            <v>13</v>
          </cell>
          <cell r="C11654" t="str">
            <v>S</v>
          </cell>
          <cell r="D11654" t="str">
            <v>All</v>
          </cell>
          <cell r="E11654" t="str">
            <v>All</v>
          </cell>
          <cell r="F11654">
            <v>87.704400000000007</v>
          </cell>
          <cell r="G11654">
            <v>1.095842</v>
          </cell>
          <cell r="H11654">
            <v>1.059723</v>
          </cell>
          <cell r="I11654">
            <v>-3.2276600000000003E-2</v>
          </cell>
          <cell r="J11654">
            <v>-1.32073E-2</v>
          </cell>
          <cell r="K11654">
            <v>0</v>
          </cell>
          <cell r="L11654">
            <v>1.32073E-2</v>
          </cell>
          <cell r="M11654">
            <v>3.2276600000000003E-2</v>
          </cell>
          <cell r="N11654">
            <v>3.2276600000000003E-2</v>
          </cell>
          <cell r="O11654">
            <v>45029</v>
          </cell>
        </row>
        <row r="11655">
          <cell r="A11655" t="str">
            <v>Residential</v>
          </cell>
          <cell r="B11655">
            <v>14</v>
          </cell>
          <cell r="C11655" t="str">
            <v>S</v>
          </cell>
          <cell r="D11655" t="str">
            <v>All</v>
          </cell>
          <cell r="E11655" t="str">
            <v>All</v>
          </cell>
          <cell r="F11655">
            <v>90.965699999999998</v>
          </cell>
          <cell r="G11655">
            <v>1.2928489999999999</v>
          </cell>
          <cell r="H11655">
            <v>1.2714289999999999</v>
          </cell>
          <cell r="I11655">
            <v>-3.4842499999999998E-2</v>
          </cell>
          <cell r="J11655">
            <v>-1.4257300000000001E-2</v>
          </cell>
          <cell r="K11655">
            <v>0</v>
          </cell>
          <cell r="L11655">
            <v>1.4257300000000001E-2</v>
          </cell>
          <cell r="M11655">
            <v>3.4842499999999998E-2</v>
          </cell>
          <cell r="N11655">
            <v>3.4842499999999998E-2</v>
          </cell>
          <cell r="O11655">
            <v>45029</v>
          </cell>
        </row>
        <row r="11656">
          <cell r="A11656" t="str">
            <v>Residential</v>
          </cell>
          <cell r="B11656">
            <v>15</v>
          </cell>
          <cell r="C11656" t="str">
            <v>S</v>
          </cell>
          <cell r="D11656" t="str">
            <v>All</v>
          </cell>
          <cell r="E11656" t="str">
            <v>All</v>
          </cell>
          <cell r="F11656">
            <v>93.793899999999994</v>
          </cell>
          <cell r="G11656">
            <v>1.5400229999999999</v>
          </cell>
          <cell r="H11656">
            <v>1.5733079999999999</v>
          </cell>
          <cell r="I11656">
            <v>-3.6357500000000001E-2</v>
          </cell>
          <cell r="J11656">
            <v>-1.48772E-2</v>
          </cell>
          <cell r="K11656">
            <v>0</v>
          </cell>
          <cell r="L11656">
            <v>1.48772E-2</v>
          </cell>
          <cell r="M11656">
            <v>3.6357500000000001E-2</v>
          </cell>
          <cell r="N11656">
            <v>3.6357500000000001E-2</v>
          </cell>
          <cell r="O11656">
            <v>45029</v>
          </cell>
        </row>
        <row r="11657">
          <cell r="A11657" t="str">
            <v>Residential</v>
          </cell>
          <cell r="B11657">
            <v>16</v>
          </cell>
          <cell r="C11657" t="str">
            <v>S</v>
          </cell>
          <cell r="D11657" t="str">
            <v>All</v>
          </cell>
          <cell r="E11657" t="str">
            <v>All</v>
          </cell>
          <cell r="F11657">
            <v>95.460700000000003</v>
          </cell>
          <cell r="G11657">
            <v>1.8338019999999999</v>
          </cell>
          <cell r="H11657">
            <v>1.8011919999999999</v>
          </cell>
          <cell r="I11657">
            <v>-3.6544500000000001E-2</v>
          </cell>
          <cell r="J11657">
            <v>-1.49537E-2</v>
          </cell>
          <cell r="K11657">
            <v>0</v>
          </cell>
          <cell r="L11657">
            <v>1.49537E-2</v>
          </cell>
          <cell r="M11657">
            <v>3.6544500000000001E-2</v>
          </cell>
          <cell r="N11657">
            <v>3.6544500000000001E-2</v>
          </cell>
          <cell r="O11657">
            <v>45029</v>
          </cell>
        </row>
        <row r="11658">
          <cell r="A11658" t="str">
            <v>Residential</v>
          </cell>
          <cell r="B11658">
            <v>17</v>
          </cell>
          <cell r="C11658" t="str">
            <v>S</v>
          </cell>
          <cell r="D11658" t="str">
            <v>All</v>
          </cell>
          <cell r="E11658" t="str">
            <v>All</v>
          </cell>
          <cell r="F11658">
            <v>96.089500000000001</v>
          </cell>
          <cell r="G11658">
            <v>2.0928179999999998</v>
          </cell>
          <cell r="H11658">
            <v>1.8808849999999999</v>
          </cell>
          <cell r="I11658">
            <v>-3.5298099999999999E-2</v>
          </cell>
          <cell r="J11658">
            <v>-1.44437E-2</v>
          </cell>
          <cell r="K11658">
            <v>0</v>
          </cell>
          <cell r="L11658">
            <v>1.44437E-2</v>
          </cell>
          <cell r="M11658">
            <v>3.5298099999999999E-2</v>
          </cell>
          <cell r="N11658">
            <v>3.5298099999999999E-2</v>
          </cell>
          <cell r="O11658">
            <v>45029</v>
          </cell>
        </row>
        <row r="11659">
          <cell r="A11659" t="str">
            <v>Residential</v>
          </cell>
          <cell r="B11659">
            <v>18</v>
          </cell>
          <cell r="C11659" t="str">
            <v>S</v>
          </cell>
          <cell r="D11659" t="str">
            <v>All</v>
          </cell>
          <cell r="E11659" t="str">
            <v>All</v>
          </cell>
          <cell r="F11659">
            <v>95.614699999999999</v>
          </cell>
          <cell r="G11659">
            <v>2.3180399999999999</v>
          </cell>
          <cell r="H11659">
            <v>2.1412110000000002</v>
          </cell>
          <cell r="I11659">
            <v>-3.7646699999999998E-2</v>
          </cell>
          <cell r="J11659">
            <v>-1.54047E-2</v>
          </cell>
          <cell r="K11659">
            <v>0</v>
          </cell>
          <cell r="L11659">
            <v>1.54047E-2</v>
          </cell>
          <cell r="M11659">
            <v>3.7646699999999998E-2</v>
          </cell>
          <cell r="N11659">
            <v>3.7646699999999998E-2</v>
          </cell>
          <cell r="O11659">
            <v>45029</v>
          </cell>
        </row>
        <row r="11660">
          <cell r="A11660" t="str">
            <v>Residential</v>
          </cell>
          <cell r="B11660">
            <v>19</v>
          </cell>
          <cell r="C11660" t="str">
            <v>S</v>
          </cell>
          <cell r="D11660" t="str">
            <v>All</v>
          </cell>
          <cell r="E11660" t="str">
            <v>All</v>
          </cell>
          <cell r="F11660">
            <v>93.763099999999994</v>
          </cell>
          <cell r="G11660">
            <v>2.3040929999999999</v>
          </cell>
          <cell r="H11660">
            <v>2.238175</v>
          </cell>
          <cell r="I11660">
            <v>-3.83253E-2</v>
          </cell>
          <cell r="J11660">
            <v>-1.5682399999999999E-2</v>
          </cell>
          <cell r="K11660">
            <v>0</v>
          </cell>
          <cell r="L11660">
            <v>1.5682399999999999E-2</v>
          </cell>
          <cell r="M11660">
            <v>3.83253E-2</v>
          </cell>
          <cell r="N11660">
            <v>3.83253E-2</v>
          </cell>
          <cell r="O11660">
            <v>45029</v>
          </cell>
        </row>
        <row r="11661">
          <cell r="A11661" t="str">
            <v>Residential</v>
          </cell>
          <cell r="B11661">
            <v>20</v>
          </cell>
          <cell r="C11661" t="str">
            <v>S</v>
          </cell>
          <cell r="D11661" t="str">
            <v>All</v>
          </cell>
          <cell r="E11661" t="str">
            <v>All</v>
          </cell>
          <cell r="F11661">
            <v>89.072000000000003</v>
          </cell>
          <cell r="G11661">
            <v>2.1309550000000002</v>
          </cell>
          <cell r="H11661">
            <v>2.6201340000000002</v>
          </cell>
          <cell r="I11661">
            <v>-3.4493000000000003E-2</v>
          </cell>
          <cell r="J11661">
            <v>-1.41142E-2</v>
          </cell>
          <cell r="K11661">
            <v>0</v>
          </cell>
          <cell r="L11661">
            <v>1.41142E-2</v>
          </cell>
          <cell r="M11661">
            <v>3.4493000000000003E-2</v>
          </cell>
          <cell r="N11661">
            <v>3.4493000000000003E-2</v>
          </cell>
          <cell r="O11661">
            <v>45029</v>
          </cell>
        </row>
        <row r="11662">
          <cell r="A11662" t="str">
            <v>Residential</v>
          </cell>
          <cell r="B11662">
            <v>21</v>
          </cell>
          <cell r="C11662" t="str">
            <v>S</v>
          </cell>
          <cell r="D11662" t="str">
            <v>All</v>
          </cell>
          <cell r="E11662" t="str">
            <v>All</v>
          </cell>
          <cell r="F11662">
            <v>84.134100000000004</v>
          </cell>
          <cell r="G11662">
            <v>1.9427410000000001</v>
          </cell>
          <cell r="H11662">
            <v>2.3666680000000002</v>
          </cell>
          <cell r="I11662">
            <v>-3.4243900000000001E-2</v>
          </cell>
          <cell r="J11662">
            <v>-1.40123E-2</v>
          </cell>
          <cell r="K11662">
            <v>0</v>
          </cell>
          <cell r="L11662">
            <v>1.40123E-2</v>
          </cell>
          <cell r="M11662">
            <v>3.4243900000000001E-2</v>
          </cell>
          <cell r="N11662">
            <v>3.4243900000000001E-2</v>
          </cell>
          <cell r="O11662">
            <v>45029</v>
          </cell>
        </row>
        <row r="11663">
          <cell r="A11663" t="str">
            <v>Residential</v>
          </cell>
          <cell r="B11663">
            <v>22</v>
          </cell>
          <cell r="C11663" t="str">
            <v>S</v>
          </cell>
          <cell r="D11663" t="str">
            <v>All</v>
          </cell>
          <cell r="E11663" t="str">
            <v>All</v>
          </cell>
          <cell r="F11663">
            <v>80.626499999999993</v>
          </cell>
          <cell r="G11663">
            <v>1.611659</v>
          </cell>
          <cell r="H11663">
            <v>1.8416349999999999</v>
          </cell>
          <cell r="I11663">
            <v>-3.4306999999999997E-2</v>
          </cell>
          <cell r="J11663">
            <v>-1.4038200000000001E-2</v>
          </cell>
          <cell r="K11663">
            <v>0</v>
          </cell>
          <cell r="L11663">
            <v>1.4038200000000001E-2</v>
          </cell>
          <cell r="M11663">
            <v>3.4306999999999997E-2</v>
          </cell>
          <cell r="N11663">
            <v>3.4306999999999997E-2</v>
          </cell>
          <cell r="O11663">
            <v>45029</v>
          </cell>
        </row>
        <row r="11664">
          <cell r="A11664" t="str">
            <v>Residential</v>
          </cell>
          <cell r="B11664">
            <v>23</v>
          </cell>
          <cell r="C11664" t="str">
            <v>S</v>
          </cell>
          <cell r="D11664" t="str">
            <v>All</v>
          </cell>
          <cell r="E11664" t="str">
            <v>All</v>
          </cell>
          <cell r="F11664">
            <v>77.6113</v>
          </cell>
          <cell r="G11664">
            <v>1.259458</v>
          </cell>
          <cell r="H11664">
            <v>1.3841410000000001</v>
          </cell>
          <cell r="I11664">
            <v>-3.2683999999999998E-2</v>
          </cell>
          <cell r="J11664">
            <v>-1.3374E-2</v>
          </cell>
          <cell r="K11664">
            <v>0</v>
          </cell>
          <cell r="L11664">
            <v>1.3374E-2</v>
          </cell>
          <cell r="M11664">
            <v>3.2683999999999998E-2</v>
          </cell>
          <cell r="N11664">
            <v>3.2683999999999998E-2</v>
          </cell>
          <cell r="O11664">
            <v>45029</v>
          </cell>
        </row>
        <row r="11665">
          <cell r="A11665" t="str">
            <v>Residential</v>
          </cell>
          <cell r="B11665">
            <v>24</v>
          </cell>
          <cell r="C11665" t="str">
            <v>S</v>
          </cell>
          <cell r="D11665" t="str">
            <v>All</v>
          </cell>
          <cell r="E11665" t="str">
            <v>All</v>
          </cell>
          <cell r="F11665">
            <v>75.505700000000004</v>
          </cell>
          <cell r="G11665">
            <v>0.97864070000000003</v>
          </cell>
          <cell r="H11665">
            <v>1.0928979999999999</v>
          </cell>
          <cell r="I11665">
            <v>-3.53295E-2</v>
          </cell>
          <cell r="J11665">
            <v>-1.4456500000000001E-2</v>
          </cell>
          <cell r="K11665">
            <v>0</v>
          </cell>
          <cell r="L11665">
            <v>1.4456500000000001E-2</v>
          </cell>
          <cell r="M11665">
            <v>3.53295E-2</v>
          </cell>
          <cell r="N11665">
            <v>3.53295E-2</v>
          </cell>
          <cell r="O11665">
            <v>45029</v>
          </cell>
        </row>
        <row r="11666">
          <cell r="A11666" t="str">
            <v>Residential</v>
          </cell>
          <cell r="B11666">
            <v>1</v>
          </cell>
          <cell r="C11666" t="str">
            <v>S</v>
          </cell>
          <cell r="D11666" t="str">
            <v>All</v>
          </cell>
          <cell r="E11666" t="str">
            <v>Building Age: &lt; 3 YEARS</v>
          </cell>
          <cell r="F11666">
            <v>68.894499999999994</v>
          </cell>
          <cell r="G11666">
            <v>0.80929759999999995</v>
          </cell>
          <cell r="H11666">
            <v>1.175486</v>
          </cell>
          <cell r="I11666">
            <v>-0.1882296</v>
          </cell>
          <cell r="J11666">
            <v>-7.7021999999999993E-2</v>
          </cell>
          <cell r="K11666">
            <v>0</v>
          </cell>
          <cell r="L11666">
            <v>7.7021999999999993E-2</v>
          </cell>
          <cell r="M11666">
            <v>0.1882296</v>
          </cell>
          <cell r="N11666">
            <v>0.1882296</v>
          </cell>
          <cell r="O11666">
            <v>1466</v>
          </cell>
        </row>
        <row r="11667">
          <cell r="A11667" t="str">
            <v>Residential</v>
          </cell>
          <cell r="B11667">
            <v>2</v>
          </cell>
          <cell r="C11667" t="str">
            <v>S</v>
          </cell>
          <cell r="D11667" t="str">
            <v>All</v>
          </cell>
          <cell r="E11667" t="str">
            <v>Building Age: &lt; 3 YEARS</v>
          </cell>
          <cell r="F11667">
            <v>67.254599999999996</v>
          </cell>
          <cell r="G11667">
            <v>0.65457089999999996</v>
          </cell>
          <cell r="H11667">
            <v>0.96985169999999998</v>
          </cell>
          <cell r="I11667">
            <v>-0.18689410000000001</v>
          </cell>
          <cell r="J11667">
            <v>-7.6475600000000005E-2</v>
          </cell>
          <cell r="K11667">
            <v>0</v>
          </cell>
          <cell r="L11667">
            <v>7.6475600000000005E-2</v>
          </cell>
          <cell r="M11667">
            <v>0.18689410000000001</v>
          </cell>
          <cell r="N11667">
            <v>0.18689410000000001</v>
          </cell>
          <cell r="O11667">
            <v>1466</v>
          </cell>
        </row>
        <row r="11668">
          <cell r="A11668" t="str">
            <v>Residential</v>
          </cell>
          <cell r="B11668">
            <v>3</v>
          </cell>
          <cell r="C11668" t="str">
            <v>S</v>
          </cell>
          <cell r="D11668" t="str">
            <v>All</v>
          </cell>
          <cell r="E11668" t="str">
            <v>Building Age: &lt; 3 YEARS</v>
          </cell>
          <cell r="F11668">
            <v>66.394800000000004</v>
          </cell>
          <cell r="G11668">
            <v>0.58251509999999995</v>
          </cell>
          <cell r="H11668">
            <v>0.71676770000000001</v>
          </cell>
          <cell r="I11668">
            <v>-0.18401819999999999</v>
          </cell>
          <cell r="J11668">
            <v>-7.5298799999999999E-2</v>
          </cell>
          <cell r="K11668">
            <v>0</v>
          </cell>
          <cell r="L11668">
            <v>7.5298799999999999E-2</v>
          </cell>
          <cell r="M11668">
            <v>0.18401819999999999</v>
          </cell>
          <cell r="N11668">
            <v>0.18401819999999999</v>
          </cell>
          <cell r="O11668">
            <v>1466</v>
          </cell>
        </row>
        <row r="11669">
          <cell r="A11669" t="str">
            <v>Residential</v>
          </cell>
          <cell r="B11669">
            <v>4</v>
          </cell>
          <cell r="C11669" t="str">
            <v>S</v>
          </cell>
          <cell r="D11669" t="str">
            <v>All</v>
          </cell>
          <cell r="E11669" t="str">
            <v>Building Age: &lt; 3 YEARS</v>
          </cell>
          <cell r="F11669">
            <v>66.087000000000003</v>
          </cell>
          <cell r="G11669">
            <v>0.53718699999999997</v>
          </cell>
          <cell r="H11669">
            <v>0.58602010000000004</v>
          </cell>
          <cell r="I11669">
            <v>-0.18289420000000001</v>
          </cell>
          <cell r="J11669">
            <v>-7.4838799999999997E-2</v>
          </cell>
          <cell r="K11669">
            <v>0</v>
          </cell>
          <cell r="L11669">
            <v>7.4838799999999997E-2</v>
          </cell>
          <cell r="M11669">
            <v>0.18289420000000001</v>
          </cell>
          <cell r="N11669">
            <v>0.18289420000000001</v>
          </cell>
          <cell r="O11669">
            <v>1466</v>
          </cell>
        </row>
        <row r="11670">
          <cell r="A11670" t="str">
            <v>Residential</v>
          </cell>
          <cell r="B11670">
            <v>5</v>
          </cell>
          <cell r="C11670" t="str">
            <v>S</v>
          </cell>
          <cell r="D11670" t="str">
            <v>All</v>
          </cell>
          <cell r="E11670" t="str">
            <v>Building Age: &lt; 3 YEARS</v>
          </cell>
          <cell r="F11670">
            <v>65.089200000000005</v>
          </cell>
          <cell r="G11670">
            <v>0.51457580000000003</v>
          </cell>
          <cell r="H11670">
            <v>0.61496620000000002</v>
          </cell>
          <cell r="I11670">
            <v>-0.18262900000000001</v>
          </cell>
          <cell r="J11670">
            <v>-7.47303E-2</v>
          </cell>
          <cell r="K11670">
            <v>0</v>
          </cell>
          <cell r="L11670">
            <v>7.47303E-2</v>
          </cell>
          <cell r="M11670">
            <v>0.18262900000000001</v>
          </cell>
          <cell r="N11670">
            <v>0.18262900000000001</v>
          </cell>
          <cell r="O11670">
            <v>1466</v>
          </cell>
        </row>
        <row r="11671">
          <cell r="A11671" t="str">
            <v>Residential</v>
          </cell>
          <cell r="B11671">
            <v>6</v>
          </cell>
          <cell r="C11671" t="str">
            <v>S</v>
          </cell>
          <cell r="D11671" t="str">
            <v>All</v>
          </cell>
          <cell r="E11671" t="str">
            <v>Building Age: &lt; 3 YEARS</v>
          </cell>
          <cell r="F11671">
            <v>64.326300000000003</v>
          </cell>
          <cell r="G11671">
            <v>0.58583830000000003</v>
          </cell>
          <cell r="H11671">
            <v>0.97356739999999997</v>
          </cell>
          <cell r="I11671">
            <v>-0.18251719999999999</v>
          </cell>
          <cell r="J11671">
            <v>-7.4684600000000004E-2</v>
          </cell>
          <cell r="K11671">
            <v>0</v>
          </cell>
          <cell r="L11671">
            <v>7.4684600000000004E-2</v>
          </cell>
          <cell r="M11671">
            <v>0.18251719999999999</v>
          </cell>
          <cell r="N11671">
            <v>0.18251719999999999</v>
          </cell>
          <cell r="O11671">
            <v>1466</v>
          </cell>
        </row>
        <row r="11672">
          <cell r="A11672" t="str">
            <v>Residential</v>
          </cell>
          <cell r="B11672">
            <v>7</v>
          </cell>
          <cell r="C11672" t="str">
            <v>S</v>
          </cell>
          <cell r="D11672" t="str">
            <v>All</v>
          </cell>
          <cell r="E11672" t="str">
            <v>Building Age: &lt; 3 YEARS</v>
          </cell>
          <cell r="F11672">
            <v>63.325299999999999</v>
          </cell>
          <cell r="G11672">
            <v>0.81654579999999999</v>
          </cell>
          <cell r="H11672">
            <v>1.0677380000000001</v>
          </cell>
          <cell r="I11672">
            <v>-0.1846487</v>
          </cell>
          <cell r="J11672">
            <v>-7.5556799999999993E-2</v>
          </cell>
          <cell r="K11672">
            <v>0</v>
          </cell>
          <cell r="L11672">
            <v>7.5556799999999993E-2</v>
          </cell>
          <cell r="M11672">
            <v>0.1846487</v>
          </cell>
          <cell r="N11672">
            <v>0.1846487</v>
          </cell>
          <cell r="O11672">
            <v>1466</v>
          </cell>
        </row>
        <row r="11673">
          <cell r="A11673" t="str">
            <v>Residential</v>
          </cell>
          <cell r="B11673">
            <v>8</v>
          </cell>
          <cell r="C11673" t="str">
            <v>S</v>
          </cell>
          <cell r="D11673" t="str">
            <v>All</v>
          </cell>
          <cell r="E11673" t="str">
            <v>Building Age: &lt; 3 YEARS</v>
          </cell>
          <cell r="F11673">
            <v>64.566500000000005</v>
          </cell>
          <cell r="G11673">
            <v>0.78704629999999998</v>
          </cell>
          <cell r="H11673">
            <v>1.123049</v>
          </cell>
          <cell r="I11673">
            <v>-0.18541289999999999</v>
          </cell>
          <cell r="J11673">
            <v>-7.5869400000000004E-2</v>
          </cell>
          <cell r="K11673">
            <v>0</v>
          </cell>
          <cell r="L11673">
            <v>7.5869400000000004E-2</v>
          </cell>
          <cell r="M11673">
            <v>0.18541289999999999</v>
          </cell>
          <cell r="N11673">
            <v>0.18541289999999999</v>
          </cell>
          <cell r="O11673">
            <v>1466</v>
          </cell>
        </row>
        <row r="11674">
          <cell r="A11674" t="str">
            <v>Residential</v>
          </cell>
          <cell r="B11674">
            <v>9</v>
          </cell>
          <cell r="C11674" t="str">
            <v>S</v>
          </cell>
          <cell r="D11674" t="str">
            <v>All</v>
          </cell>
          <cell r="E11674" t="str">
            <v>Building Age: &lt; 3 YEARS</v>
          </cell>
          <cell r="F11674">
            <v>69.830200000000005</v>
          </cell>
          <cell r="G11674">
            <v>0.65366780000000002</v>
          </cell>
          <cell r="H11674">
            <v>0.95027680000000003</v>
          </cell>
          <cell r="I11674">
            <v>-0.18887619999999999</v>
          </cell>
          <cell r="J11674">
            <v>-7.7286599999999997E-2</v>
          </cell>
          <cell r="K11674">
            <v>0</v>
          </cell>
          <cell r="L11674">
            <v>7.7286599999999997E-2</v>
          </cell>
          <cell r="M11674">
            <v>0.18887619999999999</v>
          </cell>
          <cell r="N11674">
            <v>0.18887619999999999</v>
          </cell>
          <cell r="O11674">
            <v>1466</v>
          </cell>
        </row>
        <row r="11675">
          <cell r="A11675" t="str">
            <v>Residential</v>
          </cell>
          <cell r="B11675">
            <v>10</v>
          </cell>
          <cell r="C11675" t="str">
            <v>S</v>
          </cell>
          <cell r="D11675" t="str">
            <v>All</v>
          </cell>
          <cell r="E11675" t="str">
            <v>Building Age: &lt; 3 YEARS</v>
          </cell>
          <cell r="F11675">
            <v>76.288700000000006</v>
          </cell>
          <cell r="G11675">
            <v>0.75592110000000001</v>
          </cell>
          <cell r="H11675">
            <v>0.82477520000000004</v>
          </cell>
          <cell r="I11675">
            <v>-0.191889</v>
          </cell>
          <cell r="J11675">
            <v>-7.8519400000000003E-2</v>
          </cell>
          <cell r="K11675">
            <v>0</v>
          </cell>
          <cell r="L11675">
            <v>7.8519400000000003E-2</v>
          </cell>
          <cell r="M11675">
            <v>0.191889</v>
          </cell>
          <cell r="N11675">
            <v>0.191889</v>
          </cell>
          <cell r="O11675">
            <v>1466</v>
          </cell>
        </row>
        <row r="11676">
          <cell r="A11676" t="str">
            <v>Residential</v>
          </cell>
          <cell r="B11676">
            <v>11</v>
          </cell>
          <cell r="C11676" t="str">
            <v>S</v>
          </cell>
          <cell r="D11676" t="str">
            <v>All</v>
          </cell>
          <cell r="E11676" t="str">
            <v>Building Age: &lt; 3 YEARS</v>
          </cell>
          <cell r="F11676">
            <v>80.612099999999998</v>
          </cell>
          <cell r="G11676">
            <v>0.79150489999999996</v>
          </cell>
          <cell r="H11676">
            <v>0.66253450000000003</v>
          </cell>
          <cell r="I11676">
            <v>-0.19134200000000001</v>
          </cell>
          <cell r="J11676">
            <v>-7.8295600000000007E-2</v>
          </cell>
          <cell r="K11676">
            <v>0</v>
          </cell>
          <cell r="L11676">
            <v>7.8295600000000007E-2</v>
          </cell>
          <cell r="M11676">
            <v>0.19134200000000001</v>
          </cell>
          <cell r="N11676">
            <v>0.19134200000000001</v>
          </cell>
          <cell r="O11676">
            <v>1466</v>
          </cell>
        </row>
        <row r="11677">
          <cell r="A11677" t="str">
            <v>Residential</v>
          </cell>
          <cell r="B11677">
            <v>12</v>
          </cell>
          <cell r="C11677" t="str">
            <v>S</v>
          </cell>
          <cell r="D11677" t="str">
            <v>All</v>
          </cell>
          <cell r="E11677" t="str">
            <v>Building Age: &lt; 3 YEARS</v>
          </cell>
          <cell r="F11677">
            <v>84.355199999999996</v>
          </cell>
          <cell r="G11677">
            <v>0.89220960000000005</v>
          </cell>
          <cell r="H11677">
            <v>0.80927280000000001</v>
          </cell>
          <cell r="I11677">
            <v>-0.1965663</v>
          </cell>
          <cell r="J11677">
            <v>-8.0433299999999999E-2</v>
          </cell>
          <cell r="K11677">
            <v>0</v>
          </cell>
          <cell r="L11677">
            <v>8.0433299999999999E-2</v>
          </cell>
          <cell r="M11677">
            <v>0.1965663</v>
          </cell>
          <cell r="N11677">
            <v>0.1965663</v>
          </cell>
          <cell r="O11677">
            <v>1466</v>
          </cell>
        </row>
        <row r="11678">
          <cell r="A11678" t="str">
            <v>Residential</v>
          </cell>
          <cell r="B11678">
            <v>13</v>
          </cell>
          <cell r="C11678" t="str">
            <v>S</v>
          </cell>
          <cell r="D11678" t="str">
            <v>All</v>
          </cell>
          <cell r="E11678" t="str">
            <v>Building Age: &lt; 3 YEARS</v>
          </cell>
          <cell r="F11678">
            <v>87.4375</v>
          </cell>
          <cell r="G11678">
            <v>0.90680660000000002</v>
          </cell>
          <cell r="H11678">
            <v>0.78898040000000003</v>
          </cell>
          <cell r="I11678">
            <v>-0.19920679999999999</v>
          </cell>
          <cell r="J11678">
            <v>-8.1513799999999997E-2</v>
          </cell>
          <cell r="K11678">
            <v>0</v>
          </cell>
          <cell r="L11678">
            <v>8.1513799999999997E-2</v>
          </cell>
          <cell r="M11678">
            <v>0.19920679999999999</v>
          </cell>
          <cell r="N11678">
            <v>0.19920679999999999</v>
          </cell>
          <cell r="O11678">
            <v>1466</v>
          </cell>
        </row>
        <row r="11679">
          <cell r="A11679" t="str">
            <v>Residential</v>
          </cell>
          <cell r="B11679">
            <v>14</v>
          </cell>
          <cell r="C11679" t="str">
            <v>S</v>
          </cell>
          <cell r="D11679" t="str">
            <v>All</v>
          </cell>
          <cell r="E11679" t="str">
            <v>Building Age: &lt; 3 YEARS</v>
          </cell>
          <cell r="F11679">
            <v>90.831400000000002</v>
          </cell>
          <cell r="G11679">
            <v>1.082543</v>
          </cell>
          <cell r="H11679">
            <v>1.047231</v>
          </cell>
          <cell r="I11679">
            <v>-0.2015641</v>
          </cell>
          <cell r="J11679">
            <v>-8.2478399999999993E-2</v>
          </cell>
          <cell r="K11679">
            <v>0</v>
          </cell>
          <cell r="L11679">
            <v>8.2478399999999993E-2</v>
          </cell>
          <cell r="M11679">
            <v>0.2015641</v>
          </cell>
          <cell r="N11679">
            <v>0.2015641</v>
          </cell>
          <cell r="O11679">
            <v>1466</v>
          </cell>
        </row>
        <row r="11680">
          <cell r="A11680" t="str">
            <v>Residential</v>
          </cell>
          <cell r="B11680">
            <v>15</v>
          </cell>
          <cell r="C11680" t="str">
            <v>S</v>
          </cell>
          <cell r="D11680" t="str">
            <v>All</v>
          </cell>
          <cell r="E11680" t="str">
            <v>Building Age: &lt; 3 YEARS</v>
          </cell>
          <cell r="F11680">
            <v>93.733800000000002</v>
          </cell>
          <cell r="G11680">
            <v>1.1336329999999999</v>
          </cell>
          <cell r="H11680">
            <v>1.498678</v>
          </cell>
          <cell r="I11680">
            <v>-0.2065573</v>
          </cell>
          <cell r="J11680">
            <v>-8.4521600000000002E-2</v>
          </cell>
          <cell r="K11680">
            <v>0</v>
          </cell>
          <cell r="L11680">
            <v>8.4521600000000002E-2</v>
          </cell>
          <cell r="M11680">
            <v>0.2065573</v>
          </cell>
          <cell r="N11680">
            <v>0.2065573</v>
          </cell>
          <cell r="O11680">
            <v>1466</v>
          </cell>
        </row>
        <row r="11681">
          <cell r="A11681" t="str">
            <v>Residential</v>
          </cell>
          <cell r="B11681">
            <v>16</v>
          </cell>
          <cell r="C11681" t="str">
            <v>S</v>
          </cell>
          <cell r="D11681" t="str">
            <v>All</v>
          </cell>
          <cell r="E11681" t="str">
            <v>Building Age: &lt; 3 YEARS</v>
          </cell>
          <cell r="F11681">
            <v>95.230999999999995</v>
          </cell>
          <cell r="G11681">
            <v>1.62846</v>
          </cell>
          <cell r="H11681">
            <v>1.4100919999999999</v>
          </cell>
          <cell r="I11681">
            <v>-0.20538780000000001</v>
          </cell>
          <cell r="J11681">
            <v>-8.4043000000000007E-2</v>
          </cell>
          <cell r="K11681">
            <v>0</v>
          </cell>
          <cell r="L11681">
            <v>8.4043000000000007E-2</v>
          </cell>
          <cell r="M11681">
            <v>0.20538780000000001</v>
          </cell>
          <cell r="N11681">
            <v>0.20538780000000001</v>
          </cell>
          <cell r="O11681">
            <v>1466</v>
          </cell>
        </row>
        <row r="11682">
          <cell r="A11682" t="str">
            <v>Residential</v>
          </cell>
          <cell r="B11682">
            <v>17</v>
          </cell>
          <cell r="C11682" t="str">
            <v>S</v>
          </cell>
          <cell r="D11682" t="str">
            <v>All</v>
          </cell>
          <cell r="E11682" t="str">
            <v>Building Age: &lt; 3 YEARS</v>
          </cell>
          <cell r="F11682">
            <v>95.6477</v>
          </cell>
          <cell r="G11682">
            <v>2.0150049999999999</v>
          </cell>
          <cell r="H11682">
            <v>1.49509</v>
          </cell>
          <cell r="I11682">
            <v>-0.2078391</v>
          </cell>
          <cell r="J11682">
            <v>-8.5046099999999999E-2</v>
          </cell>
          <cell r="K11682">
            <v>0</v>
          </cell>
          <cell r="L11682">
            <v>8.5046099999999999E-2</v>
          </cell>
          <cell r="M11682">
            <v>0.2078391</v>
          </cell>
          <cell r="N11682">
            <v>0.2078391</v>
          </cell>
          <cell r="O11682">
            <v>1466</v>
          </cell>
        </row>
        <row r="11683">
          <cell r="A11683" t="str">
            <v>Residential</v>
          </cell>
          <cell r="B11683">
            <v>18</v>
          </cell>
          <cell r="C11683" t="str">
            <v>S</v>
          </cell>
          <cell r="D11683" t="str">
            <v>All</v>
          </cell>
          <cell r="E11683" t="str">
            <v>Building Age: &lt; 3 YEARS</v>
          </cell>
          <cell r="F11683">
            <v>95.078699999999998</v>
          </cell>
          <cell r="G11683">
            <v>2.0662790000000002</v>
          </cell>
          <cell r="H11683">
            <v>2.0770979999999999</v>
          </cell>
          <cell r="I11683">
            <v>-0.2064154</v>
          </cell>
          <cell r="J11683">
            <v>-8.4463499999999997E-2</v>
          </cell>
          <cell r="K11683">
            <v>0</v>
          </cell>
          <cell r="L11683">
            <v>8.4463499999999997E-2</v>
          </cell>
          <cell r="M11683">
            <v>0.2064154</v>
          </cell>
          <cell r="N11683">
            <v>0.2064154</v>
          </cell>
          <cell r="O11683">
            <v>1466</v>
          </cell>
        </row>
        <row r="11684">
          <cell r="A11684" t="str">
            <v>Residential</v>
          </cell>
          <cell r="B11684">
            <v>19</v>
          </cell>
          <cell r="C11684" t="str">
            <v>S</v>
          </cell>
          <cell r="D11684" t="str">
            <v>All</v>
          </cell>
          <cell r="E11684" t="str">
            <v>Building Age: &lt; 3 YEARS</v>
          </cell>
          <cell r="F11684">
            <v>93.249300000000005</v>
          </cell>
          <cell r="G11684">
            <v>2.193476</v>
          </cell>
          <cell r="H11684">
            <v>2.3133590000000002</v>
          </cell>
          <cell r="I11684">
            <v>-0.2070323</v>
          </cell>
          <cell r="J11684">
            <v>-8.4715899999999997E-2</v>
          </cell>
          <cell r="K11684">
            <v>0</v>
          </cell>
          <cell r="L11684">
            <v>8.4715899999999997E-2</v>
          </cell>
          <cell r="M11684">
            <v>0.2070323</v>
          </cell>
          <cell r="N11684">
            <v>0.2070323</v>
          </cell>
          <cell r="O11684">
            <v>1466</v>
          </cell>
        </row>
        <row r="11685">
          <cell r="A11685" t="str">
            <v>Residential</v>
          </cell>
          <cell r="B11685">
            <v>20</v>
          </cell>
          <cell r="C11685" t="str">
            <v>S</v>
          </cell>
          <cell r="D11685" t="str">
            <v>All</v>
          </cell>
          <cell r="E11685" t="str">
            <v>Building Age: &lt; 3 YEARS</v>
          </cell>
          <cell r="F11685">
            <v>88.864400000000003</v>
          </cell>
          <cell r="G11685">
            <v>2.077963</v>
          </cell>
          <cell r="H11685">
            <v>2.9075510000000002</v>
          </cell>
          <cell r="I11685">
            <v>-0.20858840000000001</v>
          </cell>
          <cell r="J11685">
            <v>-8.5352700000000004E-2</v>
          </cell>
          <cell r="K11685">
            <v>0</v>
          </cell>
          <cell r="L11685">
            <v>8.5352700000000004E-2</v>
          </cell>
          <cell r="M11685">
            <v>0.20858840000000001</v>
          </cell>
          <cell r="N11685">
            <v>0.20858840000000001</v>
          </cell>
          <cell r="O11685">
            <v>1466</v>
          </cell>
        </row>
        <row r="11686">
          <cell r="A11686" t="str">
            <v>Residential</v>
          </cell>
          <cell r="B11686">
            <v>21</v>
          </cell>
          <cell r="C11686" t="str">
            <v>S</v>
          </cell>
          <cell r="D11686" t="str">
            <v>All</v>
          </cell>
          <cell r="E11686" t="str">
            <v>Building Age: &lt; 3 YEARS</v>
          </cell>
          <cell r="F11686">
            <v>84.099100000000007</v>
          </cell>
          <cell r="G11686">
            <v>1.9441569999999999</v>
          </cell>
          <cell r="H11686">
            <v>2.5895969999999999</v>
          </cell>
          <cell r="I11686">
            <v>-0.2114229</v>
          </cell>
          <cell r="J11686">
            <v>-8.6512599999999995E-2</v>
          </cell>
          <cell r="K11686">
            <v>0</v>
          </cell>
          <cell r="L11686">
            <v>8.6512599999999995E-2</v>
          </cell>
          <cell r="M11686">
            <v>0.2114229</v>
          </cell>
          <cell r="N11686">
            <v>0.2114229</v>
          </cell>
          <cell r="O11686">
            <v>1466</v>
          </cell>
        </row>
        <row r="11687">
          <cell r="A11687" t="str">
            <v>Residential</v>
          </cell>
          <cell r="B11687">
            <v>22</v>
          </cell>
          <cell r="C11687" t="str">
            <v>S</v>
          </cell>
          <cell r="D11687" t="str">
            <v>All</v>
          </cell>
          <cell r="E11687" t="str">
            <v>Building Age: &lt; 3 YEARS</v>
          </cell>
          <cell r="F11687">
            <v>80.520099999999999</v>
          </cell>
          <cell r="G11687">
            <v>1.918069</v>
          </cell>
          <cell r="H11687">
            <v>2.1654870000000002</v>
          </cell>
          <cell r="I11687">
            <v>-0.22131709999999999</v>
          </cell>
          <cell r="J11687">
            <v>-9.0561199999999994E-2</v>
          </cell>
          <cell r="K11687">
            <v>0</v>
          </cell>
          <cell r="L11687">
            <v>9.0561199999999994E-2</v>
          </cell>
          <cell r="M11687">
            <v>0.22131709999999999</v>
          </cell>
          <cell r="N11687">
            <v>0.22131709999999999</v>
          </cell>
          <cell r="O11687">
            <v>1466</v>
          </cell>
        </row>
        <row r="11688">
          <cell r="A11688" t="str">
            <v>Residential</v>
          </cell>
          <cell r="B11688">
            <v>23</v>
          </cell>
          <cell r="C11688" t="str">
            <v>S</v>
          </cell>
          <cell r="D11688" t="str">
            <v>All</v>
          </cell>
          <cell r="E11688" t="str">
            <v>Building Age: &lt; 3 YEARS</v>
          </cell>
          <cell r="F11688">
            <v>77.633399999999995</v>
          </cell>
          <cell r="G11688">
            <v>1.5115350000000001</v>
          </cell>
          <cell r="H11688">
            <v>1.5825359999999999</v>
          </cell>
          <cell r="I11688">
            <v>-0.20536879999999999</v>
          </cell>
          <cell r="J11688">
            <v>-8.4035200000000004E-2</v>
          </cell>
          <cell r="K11688">
            <v>0</v>
          </cell>
          <cell r="L11688">
            <v>8.4035200000000004E-2</v>
          </cell>
          <cell r="M11688">
            <v>0.20536879999999999</v>
          </cell>
          <cell r="N11688">
            <v>0.20536879999999999</v>
          </cell>
          <cell r="O11688">
            <v>1466</v>
          </cell>
        </row>
        <row r="11689">
          <cell r="A11689" t="str">
            <v>Residential</v>
          </cell>
          <cell r="B11689">
            <v>24</v>
          </cell>
          <cell r="C11689" t="str">
            <v>S</v>
          </cell>
          <cell r="D11689" t="str">
            <v>All</v>
          </cell>
          <cell r="E11689" t="str">
            <v>Building Age: &lt; 3 YEARS</v>
          </cell>
          <cell r="F11689">
            <v>75.698700000000002</v>
          </cell>
          <cell r="G11689">
            <v>1.116409</v>
          </cell>
          <cell r="H11689">
            <v>1.6745950000000001</v>
          </cell>
          <cell r="I11689">
            <v>-0.2013616</v>
          </cell>
          <cell r="J11689">
            <v>-8.2395499999999997E-2</v>
          </cell>
          <cell r="K11689">
            <v>0</v>
          </cell>
          <cell r="L11689">
            <v>8.2395499999999997E-2</v>
          </cell>
          <cell r="M11689">
            <v>0.2013616</v>
          </cell>
          <cell r="N11689">
            <v>0.2013616</v>
          </cell>
          <cell r="O11689">
            <v>1466</v>
          </cell>
        </row>
        <row r="11690">
          <cell r="A11690" t="str">
            <v>Residential</v>
          </cell>
          <cell r="B11690">
            <v>1</v>
          </cell>
          <cell r="C11690" t="str">
            <v>S</v>
          </cell>
          <cell r="D11690" t="str">
            <v>All</v>
          </cell>
          <cell r="E11690" t="str">
            <v>Building Age: &gt; 20 YEARS</v>
          </cell>
          <cell r="F11690">
            <v>68.968000000000004</v>
          </cell>
          <cell r="G11690">
            <v>0.66831569999999996</v>
          </cell>
          <cell r="H11690">
            <v>0.72590619999999995</v>
          </cell>
          <cell r="I11690">
            <v>-4.2245100000000001E-2</v>
          </cell>
          <cell r="J11690">
            <v>-1.72864E-2</v>
          </cell>
          <cell r="K11690">
            <v>0</v>
          </cell>
          <cell r="L11690">
            <v>1.72864E-2</v>
          </cell>
          <cell r="M11690">
            <v>4.2245100000000001E-2</v>
          </cell>
          <cell r="N11690">
            <v>4.2245100000000001E-2</v>
          </cell>
          <cell r="O11690">
            <v>21882</v>
          </cell>
        </row>
        <row r="11691">
          <cell r="A11691" t="str">
            <v>Residential</v>
          </cell>
          <cell r="B11691">
            <v>2</v>
          </cell>
          <cell r="C11691" t="str">
            <v>S</v>
          </cell>
          <cell r="D11691" t="str">
            <v>All</v>
          </cell>
          <cell r="E11691" t="str">
            <v>Building Age: &gt; 20 YEARS</v>
          </cell>
          <cell r="F11691">
            <v>66.876300000000001</v>
          </cell>
          <cell r="G11691">
            <v>0.57546149999999996</v>
          </cell>
          <cell r="H11691">
            <v>0.63050779999999995</v>
          </cell>
          <cell r="I11691">
            <v>-4.1579699999999997E-2</v>
          </cell>
          <cell r="J11691">
            <v>-1.7014100000000001E-2</v>
          </cell>
          <cell r="K11691">
            <v>0</v>
          </cell>
          <cell r="L11691">
            <v>1.7014100000000001E-2</v>
          </cell>
          <cell r="M11691">
            <v>4.1579699999999997E-2</v>
          </cell>
          <cell r="N11691">
            <v>4.1579699999999997E-2</v>
          </cell>
          <cell r="O11691">
            <v>21882</v>
          </cell>
        </row>
        <row r="11692">
          <cell r="A11692" t="str">
            <v>Residential</v>
          </cell>
          <cell r="B11692">
            <v>3</v>
          </cell>
          <cell r="C11692" t="str">
            <v>S</v>
          </cell>
          <cell r="D11692" t="str">
            <v>All</v>
          </cell>
          <cell r="E11692" t="str">
            <v>Building Age: &gt; 20 YEARS</v>
          </cell>
          <cell r="F11692">
            <v>65.629900000000006</v>
          </cell>
          <cell r="G11692">
            <v>0.54016730000000002</v>
          </cell>
          <cell r="H11692">
            <v>0.5741174</v>
          </cell>
          <cell r="I11692">
            <v>-4.1257799999999997E-2</v>
          </cell>
          <cell r="J11692">
            <v>-1.6882399999999999E-2</v>
          </cell>
          <cell r="K11692">
            <v>0</v>
          </cell>
          <cell r="L11692">
            <v>1.6882399999999999E-2</v>
          </cell>
          <cell r="M11692">
            <v>4.1257799999999997E-2</v>
          </cell>
          <cell r="N11692">
            <v>4.1257799999999997E-2</v>
          </cell>
          <cell r="O11692">
            <v>21882</v>
          </cell>
        </row>
        <row r="11693">
          <cell r="A11693" t="str">
            <v>Residential</v>
          </cell>
          <cell r="B11693">
            <v>4</v>
          </cell>
          <cell r="C11693" t="str">
            <v>S</v>
          </cell>
          <cell r="D11693" t="str">
            <v>All</v>
          </cell>
          <cell r="E11693" t="str">
            <v>Building Age: &gt; 20 YEARS</v>
          </cell>
          <cell r="F11693">
            <v>65.214799999999997</v>
          </cell>
          <cell r="G11693">
            <v>0.5320511</v>
          </cell>
          <cell r="H11693">
            <v>0.5269663</v>
          </cell>
          <cell r="I11693">
            <v>-4.1186300000000002E-2</v>
          </cell>
          <cell r="J11693">
            <v>-1.6853099999999999E-2</v>
          </cell>
          <cell r="K11693">
            <v>0</v>
          </cell>
          <cell r="L11693">
            <v>1.6853099999999999E-2</v>
          </cell>
          <cell r="M11693">
            <v>4.1186300000000002E-2</v>
          </cell>
          <cell r="N11693">
            <v>4.1186300000000002E-2</v>
          </cell>
          <cell r="O11693">
            <v>21882</v>
          </cell>
        </row>
        <row r="11694">
          <cell r="A11694" t="str">
            <v>Residential</v>
          </cell>
          <cell r="B11694">
            <v>5</v>
          </cell>
          <cell r="C11694" t="str">
            <v>S</v>
          </cell>
          <cell r="D11694" t="str">
            <v>All</v>
          </cell>
          <cell r="E11694" t="str">
            <v>Building Age: &gt; 20 YEARS</v>
          </cell>
          <cell r="F11694">
            <v>64.272199999999998</v>
          </cell>
          <cell r="G11694">
            <v>0.52933540000000001</v>
          </cell>
          <cell r="H11694">
            <v>0.53788979999999997</v>
          </cell>
          <cell r="I11694">
            <v>-4.1118300000000003E-2</v>
          </cell>
          <cell r="J11694">
            <v>-1.6825300000000001E-2</v>
          </cell>
          <cell r="K11694">
            <v>0</v>
          </cell>
          <cell r="L11694">
            <v>1.6825300000000001E-2</v>
          </cell>
          <cell r="M11694">
            <v>4.1118300000000003E-2</v>
          </cell>
          <cell r="N11694">
            <v>4.1118300000000003E-2</v>
          </cell>
          <cell r="O11694">
            <v>21882</v>
          </cell>
        </row>
        <row r="11695">
          <cell r="A11695" t="str">
            <v>Residential</v>
          </cell>
          <cell r="B11695">
            <v>6</v>
          </cell>
          <cell r="C11695" t="str">
            <v>S</v>
          </cell>
          <cell r="D11695" t="str">
            <v>All</v>
          </cell>
          <cell r="E11695" t="str">
            <v>Building Age: &gt; 20 YEARS</v>
          </cell>
          <cell r="F11695">
            <v>63.573500000000003</v>
          </cell>
          <cell r="G11695">
            <v>0.59346960000000004</v>
          </cell>
          <cell r="H11695">
            <v>0.63088069999999996</v>
          </cell>
          <cell r="I11695">
            <v>-4.1304500000000001E-2</v>
          </cell>
          <cell r="J11695">
            <v>-1.69015E-2</v>
          </cell>
          <cell r="K11695">
            <v>0</v>
          </cell>
          <cell r="L11695">
            <v>1.69015E-2</v>
          </cell>
          <cell r="M11695">
            <v>4.1304500000000001E-2</v>
          </cell>
          <cell r="N11695">
            <v>4.1304500000000001E-2</v>
          </cell>
          <cell r="O11695">
            <v>21882</v>
          </cell>
        </row>
        <row r="11696">
          <cell r="A11696" t="str">
            <v>Residential</v>
          </cell>
          <cell r="B11696">
            <v>7</v>
          </cell>
          <cell r="C11696" t="str">
            <v>S</v>
          </cell>
          <cell r="D11696" t="str">
            <v>All</v>
          </cell>
          <cell r="E11696" t="str">
            <v>Building Age: &gt; 20 YEARS</v>
          </cell>
          <cell r="F11696">
            <v>62.7453</v>
          </cell>
          <cell r="G11696">
            <v>0.71723720000000002</v>
          </cell>
          <cell r="H11696">
            <v>0.74295290000000003</v>
          </cell>
          <cell r="I11696">
            <v>-4.1509699999999997E-2</v>
          </cell>
          <cell r="J11696">
            <v>-1.6985400000000001E-2</v>
          </cell>
          <cell r="K11696">
            <v>0</v>
          </cell>
          <cell r="L11696">
            <v>1.6985400000000001E-2</v>
          </cell>
          <cell r="M11696">
            <v>4.1509699999999997E-2</v>
          </cell>
          <cell r="N11696">
            <v>4.1509699999999997E-2</v>
          </cell>
          <cell r="O11696">
            <v>21882</v>
          </cell>
        </row>
        <row r="11697">
          <cell r="A11697" t="str">
            <v>Residential</v>
          </cell>
          <cell r="B11697">
            <v>8</v>
          </cell>
          <cell r="C11697" t="str">
            <v>S</v>
          </cell>
          <cell r="D11697" t="str">
            <v>All</v>
          </cell>
          <cell r="E11697" t="str">
            <v>Building Age: &gt; 20 YEARS</v>
          </cell>
          <cell r="F11697">
            <v>64.161199999999994</v>
          </cell>
          <cell r="G11697">
            <v>0.77591880000000002</v>
          </cell>
          <cell r="H11697">
            <v>0.82631140000000003</v>
          </cell>
          <cell r="I11697">
            <v>-4.1730299999999998E-2</v>
          </cell>
          <cell r="J11697">
            <v>-1.7075699999999999E-2</v>
          </cell>
          <cell r="K11697">
            <v>0</v>
          </cell>
          <cell r="L11697">
            <v>1.7075699999999999E-2</v>
          </cell>
          <cell r="M11697">
            <v>4.1730299999999998E-2</v>
          </cell>
          <cell r="N11697">
            <v>4.1730299999999998E-2</v>
          </cell>
          <cell r="O11697">
            <v>21882</v>
          </cell>
        </row>
        <row r="11698">
          <cell r="A11698" t="str">
            <v>Residential</v>
          </cell>
          <cell r="B11698">
            <v>9</v>
          </cell>
          <cell r="C11698" t="str">
            <v>S</v>
          </cell>
          <cell r="D11698" t="str">
            <v>All</v>
          </cell>
          <cell r="E11698" t="str">
            <v>Building Age: &gt; 20 YEARS</v>
          </cell>
          <cell r="F11698">
            <v>69.245099999999994</v>
          </cell>
          <cell r="G11698">
            <v>0.75261250000000002</v>
          </cell>
          <cell r="H11698">
            <v>0.78564369999999994</v>
          </cell>
          <cell r="I11698">
            <v>-4.2475400000000003E-2</v>
          </cell>
          <cell r="J11698">
            <v>-1.73806E-2</v>
          </cell>
          <cell r="K11698">
            <v>0</v>
          </cell>
          <cell r="L11698">
            <v>1.73806E-2</v>
          </cell>
          <cell r="M11698">
            <v>4.2475400000000003E-2</v>
          </cell>
          <cell r="N11698">
            <v>4.2475400000000003E-2</v>
          </cell>
          <cell r="O11698">
            <v>21882</v>
          </cell>
        </row>
        <row r="11699">
          <cell r="A11699" t="str">
            <v>Residential</v>
          </cell>
          <cell r="B11699">
            <v>10</v>
          </cell>
          <cell r="C11699" t="str">
            <v>S</v>
          </cell>
          <cell r="D11699" t="str">
            <v>All</v>
          </cell>
          <cell r="E11699" t="str">
            <v>Building Age: &gt; 20 YEARS</v>
          </cell>
          <cell r="F11699">
            <v>75.414400000000001</v>
          </cell>
          <cell r="G11699">
            <v>0.77857880000000002</v>
          </cell>
          <cell r="H11699">
            <v>0.77677090000000004</v>
          </cell>
          <cell r="I11699">
            <v>-4.4422900000000001E-2</v>
          </cell>
          <cell r="J11699">
            <v>-1.8177499999999999E-2</v>
          </cell>
          <cell r="K11699">
            <v>0</v>
          </cell>
          <cell r="L11699">
            <v>1.8177499999999999E-2</v>
          </cell>
          <cell r="M11699">
            <v>4.4422900000000001E-2</v>
          </cell>
          <cell r="N11699">
            <v>4.4422900000000001E-2</v>
          </cell>
          <cell r="O11699">
            <v>21882</v>
          </cell>
        </row>
        <row r="11700">
          <cell r="A11700" t="str">
            <v>Residential</v>
          </cell>
          <cell r="B11700">
            <v>11</v>
          </cell>
          <cell r="C11700" t="str">
            <v>S</v>
          </cell>
          <cell r="D11700" t="str">
            <v>All</v>
          </cell>
          <cell r="E11700" t="str">
            <v>Building Age: &gt; 20 YEARS</v>
          </cell>
          <cell r="F11700">
            <v>80.319500000000005</v>
          </cell>
          <cell r="G11700">
            <v>0.80430120000000005</v>
          </cell>
          <cell r="H11700">
            <v>0.86456679999999997</v>
          </cell>
          <cell r="I11700">
            <v>-4.6055699999999998E-2</v>
          </cell>
          <cell r="J11700">
            <v>-1.8845600000000001E-2</v>
          </cell>
          <cell r="K11700">
            <v>0</v>
          </cell>
          <cell r="L11700">
            <v>1.8845600000000001E-2</v>
          </cell>
          <cell r="M11700">
            <v>4.6055699999999998E-2</v>
          </cell>
          <cell r="N11700">
            <v>4.6055699999999998E-2</v>
          </cell>
          <cell r="O11700">
            <v>21882</v>
          </cell>
        </row>
        <row r="11701">
          <cell r="A11701" t="str">
            <v>Residential</v>
          </cell>
          <cell r="B11701">
            <v>12</v>
          </cell>
          <cell r="C11701" t="str">
            <v>S</v>
          </cell>
          <cell r="D11701" t="str">
            <v>All</v>
          </cell>
          <cell r="E11701" t="str">
            <v>Building Age: &gt; 20 YEARS</v>
          </cell>
          <cell r="F11701">
            <v>84.428100000000001</v>
          </cell>
          <cell r="G11701">
            <v>0.92012179999999999</v>
          </cell>
          <cell r="H11701">
            <v>0.88204039999999995</v>
          </cell>
          <cell r="I11701">
            <v>-4.3831500000000002E-2</v>
          </cell>
          <cell r="J11701">
            <v>-1.79355E-2</v>
          </cell>
          <cell r="K11701">
            <v>0</v>
          </cell>
          <cell r="L11701">
            <v>1.79355E-2</v>
          </cell>
          <cell r="M11701">
            <v>4.3831500000000002E-2</v>
          </cell>
          <cell r="N11701">
            <v>4.3831500000000002E-2</v>
          </cell>
          <cell r="O11701">
            <v>21882</v>
          </cell>
        </row>
        <row r="11702">
          <cell r="A11702" t="str">
            <v>Residential</v>
          </cell>
          <cell r="B11702">
            <v>13</v>
          </cell>
          <cell r="C11702" t="str">
            <v>S</v>
          </cell>
          <cell r="D11702" t="str">
            <v>All</v>
          </cell>
          <cell r="E11702" t="str">
            <v>Building Age: &gt; 20 YEARS</v>
          </cell>
          <cell r="F11702">
            <v>87.615600000000001</v>
          </cell>
          <cell r="G11702">
            <v>1.0698589999999999</v>
          </cell>
          <cell r="H11702">
            <v>1.0324709999999999</v>
          </cell>
          <cell r="I11702">
            <v>-4.5799199999999998E-2</v>
          </cell>
          <cell r="J11702">
            <v>-1.8740699999999999E-2</v>
          </cell>
          <cell r="K11702">
            <v>0</v>
          </cell>
          <cell r="L11702">
            <v>1.8740699999999999E-2</v>
          </cell>
          <cell r="M11702">
            <v>4.5799199999999998E-2</v>
          </cell>
          <cell r="N11702">
            <v>4.5799199999999998E-2</v>
          </cell>
          <cell r="O11702">
            <v>21882</v>
          </cell>
        </row>
        <row r="11703">
          <cell r="A11703" t="str">
            <v>Residential</v>
          </cell>
          <cell r="B11703">
            <v>14</v>
          </cell>
          <cell r="C11703" t="str">
            <v>S</v>
          </cell>
          <cell r="D11703" t="str">
            <v>All</v>
          </cell>
          <cell r="E11703" t="str">
            <v>Building Age: &gt; 20 YEARS</v>
          </cell>
          <cell r="F11703">
            <v>90.921599999999998</v>
          </cell>
          <cell r="G11703">
            <v>1.269007</v>
          </cell>
          <cell r="H11703">
            <v>1.2291810000000001</v>
          </cell>
          <cell r="I11703">
            <v>-5.2599E-2</v>
          </cell>
          <cell r="J11703">
            <v>-2.15231E-2</v>
          </cell>
          <cell r="K11703">
            <v>0</v>
          </cell>
          <cell r="L11703">
            <v>2.15231E-2</v>
          </cell>
          <cell r="M11703">
            <v>5.2599E-2</v>
          </cell>
          <cell r="N11703">
            <v>5.2599E-2</v>
          </cell>
          <cell r="O11703">
            <v>21882</v>
          </cell>
        </row>
        <row r="11704">
          <cell r="A11704" t="str">
            <v>Residential</v>
          </cell>
          <cell r="B11704">
            <v>15</v>
          </cell>
          <cell r="C11704" t="str">
            <v>S</v>
          </cell>
          <cell r="D11704" t="str">
            <v>All</v>
          </cell>
          <cell r="E11704" t="str">
            <v>Building Age: &gt; 20 YEARS</v>
          </cell>
          <cell r="F11704">
            <v>93.790499999999994</v>
          </cell>
          <cell r="G11704">
            <v>1.531876</v>
          </cell>
          <cell r="H11704">
            <v>1.586905</v>
          </cell>
          <cell r="I11704">
            <v>-5.5704799999999999E-2</v>
          </cell>
          <cell r="J11704">
            <v>-2.2793899999999999E-2</v>
          </cell>
          <cell r="K11704">
            <v>0</v>
          </cell>
          <cell r="L11704">
            <v>2.2793899999999999E-2</v>
          </cell>
          <cell r="M11704">
            <v>5.5704799999999999E-2</v>
          </cell>
          <cell r="N11704">
            <v>5.5704799999999999E-2</v>
          </cell>
          <cell r="O11704">
            <v>21882</v>
          </cell>
        </row>
        <row r="11705">
          <cell r="A11705" t="str">
            <v>Residential</v>
          </cell>
          <cell r="B11705">
            <v>16</v>
          </cell>
          <cell r="C11705" t="str">
            <v>S</v>
          </cell>
          <cell r="D11705" t="str">
            <v>All</v>
          </cell>
          <cell r="E11705" t="str">
            <v>Building Age: &gt; 20 YEARS</v>
          </cell>
          <cell r="F11705">
            <v>95.415199999999999</v>
          </cell>
          <cell r="G11705">
            <v>1.842104</v>
          </cell>
          <cell r="H11705">
            <v>1.858009</v>
          </cell>
          <cell r="I11705">
            <v>-5.4972600000000003E-2</v>
          </cell>
          <cell r="J11705">
            <v>-2.2494299999999998E-2</v>
          </cell>
          <cell r="K11705">
            <v>0</v>
          </cell>
          <cell r="L11705">
            <v>2.2494299999999998E-2</v>
          </cell>
          <cell r="M11705">
            <v>5.4972600000000003E-2</v>
          </cell>
          <cell r="N11705">
            <v>5.4972600000000003E-2</v>
          </cell>
          <cell r="O11705">
            <v>21882</v>
          </cell>
        </row>
        <row r="11706">
          <cell r="A11706" t="str">
            <v>Residential</v>
          </cell>
          <cell r="B11706">
            <v>17</v>
          </cell>
          <cell r="C11706" t="str">
            <v>S</v>
          </cell>
          <cell r="D11706" t="str">
            <v>All</v>
          </cell>
          <cell r="E11706" t="str">
            <v>Building Age: &gt; 20 YEARS</v>
          </cell>
          <cell r="F11706">
            <v>96.034899999999993</v>
          </cell>
          <cell r="G11706">
            <v>2.0805189999999998</v>
          </cell>
          <cell r="H11706">
            <v>1.880762</v>
          </cell>
          <cell r="I11706">
            <v>-5.1362100000000001E-2</v>
          </cell>
          <cell r="J11706">
            <v>-2.1017000000000001E-2</v>
          </cell>
          <cell r="K11706">
            <v>0</v>
          </cell>
          <cell r="L11706">
            <v>2.1017000000000001E-2</v>
          </cell>
          <cell r="M11706">
            <v>5.1362100000000001E-2</v>
          </cell>
          <cell r="N11706">
            <v>5.1362100000000001E-2</v>
          </cell>
          <cell r="O11706">
            <v>21882</v>
          </cell>
        </row>
        <row r="11707">
          <cell r="A11707" t="str">
            <v>Residential</v>
          </cell>
          <cell r="B11707">
            <v>18</v>
          </cell>
          <cell r="C11707" t="str">
            <v>S</v>
          </cell>
          <cell r="D11707" t="str">
            <v>All</v>
          </cell>
          <cell r="E11707" t="str">
            <v>Building Age: &gt; 20 YEARS</v>
          </cell>
          <cell r="F11707">
            <v>95.603700000000003</v>
          </cell>
          <cell r="G11707">
            <v>2.3505919999999998</v>
          </cell>
          <cell r="H11707">
            <v>2.1395919999999999</v>
          </cell>
          <cell r="I11707">
            <v>-5.74555E-2</v>
          </cell>
          <cell r="J11707">
            <v>-2.3510300000000001E-2</v>
          </cell>
          <cell r="K11707">
            <v>0</v>
          </cell>
          <cell r="L11707">
            <v>2.3510300000000001E-2</v>
          </cell>
          <cell r="M11707">
            <v>5.74555E-2</v>
          </cell>
          <cell r="N11707">
            <v>5.74555E-2</v>
          </cell>
          <cell r="O11707">
            <v>21882</v>
          </cell>
        </row>
        <row r="11708">
          <cell r="A11708" t="str">
            <v>Residential</v>
          </cell>
          <cell r="B11708">
            <v>19</v>
          </cell>
          <cell r="C11708" t="str">
            <v>S</v>
          </cell>
          <cell r="D11708" t="str">
            <v>All</v>
          </cell>
          <cell r="E11708" t="str">
            <v>Building Age: &gt; 20 YEARS</v>
          </cell>
          <cell r="F11708">
            <v>93.8489</v>
          </cell>
          <cell r="G11708">
            <v>2.281914</v>
          </cell>
          <cell r="H11708">
            <v>2.1869450000000001</v>
          </cell>
          <cell r="I11708">
            <v>-5.8661199999999997E-2</v>
          </cell>
          <cell r="J11708">
            <v>-2.4003699999999999E-2</v>
          </cell>
          <cell r="K11708">
            <v>0</v>
          </cell>
          <cell r="L11708">
            <v>2.4003699999999999E-2</v>
          </cell>
          <cell r="M11708">
            <v>5.8661199999999997E-2</v>
          </cell>
          <cell r="N11708">
            <v>5.8661199999999997E-2</v>
          </cell>
          <cell r="O11708">
            <v>21882</v>
          </cell>
        </row>
        <row r="11709">
          <cell r="A11709" t="str">
            <v>Residential</v>
          </cell>
          <cell r="B11709">
            <v>20</v>
          </cell>
          <cell r="C11709" t="str">
            <v>S</v>
          </cell>
          <cell r="D11709" t="str">
            <v>All</v>
          </cell>
          <cell r="E11709" t="str">
            <v>Building Age: &gt; 20 YEARS</v>
          </cell>
          <cell r="F11709">
            <v>89.366900000000001</v>
          </cell>
          <cell r="G11709">
            <v>2.099628</v>
          </cell>
          <cell r="H11709">
            <v>2.4404349999999999</v>
          </cell>
          <cell r="I11709">
            <v>-4.8280499999999997E-2</v>
          </cell>
          <cell r="J11709">
            <v>-1.9755999999999999E-2</v>
          </cell>
          <cell r="K11709">
            <v>0</v>
          </cell>
          <cell r="L11709">
            <v>1.9755999999999999E-2</v>
          </cell>
          <cell r="M11709">
            <v>4.8280499999999997E-2</v>
          </cell>
          <cell r="N11709">
            <v>4.8280499999999997E-2</v>
          </cell>
          <cell r="O11709">
            <v>21882</v>
          </cell>
        </row>
        <row r="11710">
          <cell r="A11710" t="str">
            <v>Residential</v>
          </cell>
          <cell r="B11710">
            <v>21</v>
          </cell>
          <cell r="C11710" t="str">
            <v>S</v>
          </cell>
          <cell r="D11710" t="str">
            <v>All</v>
          </cell>
          <cell r="E11710" t="str">
            <v>Building Age: &gt; 20 YEARS</v>
          </cell>
          <cell r="F11710">
            <v>84.475399999999993</v>
          </cell>
          <cell r="G11710">
            <v>1.8655980000000001</v>
          </cell>
          <cell r="H11710">
            <v>2.1930770000000002</v>
          </cell>
          <cell r="I11710">
            <v>-4.8405299999999998E-2</v>
          </cell>
          <cell r="J11710">
            <v>-1.9807100000000001E-2</v>
          </cell>
          <cell r="K11710">
            <v>0</v>
          </cell>
          <cell r="L11710">
            <v>1.9807100000000001E-2</v>
          </cell>
          <cell r="M11710">
            <v>4.8405299999999998E-2</v>
          </cell>
          <cell r="N11710">
            <v>4.8405299999999998E-2</v>
          </cell>
          <cell r="O11710">
            <v>21882</v>
          </cell>
        </row>
        <row r="11711">
          <cell r="A11711" t="str">
            <v>Residential</v>
          </cell>
          <cell r="B11711">
            <v>22</v>
          </cell>
          <cell r="C11711" t="str">
            <v>S</v>
          </cell>
          <cell r="D11711" t="str">
            <v>All</v>
          </cell>
          <cell r="E11711" t="str">
            <v>Building Age: &gt; 20 YEARS</v>
          </cell>
          <cell r="F11711">
            <v>80.933999999999997</v>
          </cell>
          <cell r="G11711">
            <v>1.5332429999999999</v>
          </cell>
          <cell r="H11711">
            <v>1.7218640000000001</v>
          </cell>
          <cell r="I11711">
            <v>-4.81667E-2</v>
          </cell>
          <cell r="J11711">
            <v>-1.9709399999999998E-2</v>
          </cell>
          <cell r="K11711">
            <v>0</v>
          </cell>
          <cell r="L11711">
            <v>1.9709399999999998E-2</v>
          </cell>
          <cell r="M11711">
            <v>4.81667E-2</v>
          </cell>
          <cell r="N11711">
            <v>4.81667E-2</v>
          </cell>
          <cell r="O11711">
            <v>21882</v>
          </cell>
        </row>
        <row r="11712">
          <cell r="A11712" t="str">
            <v>Residential</v>
          </cell>
          <cell r="B11712">
            <v>23</v>
          </cell>
          <cell r="C11712" t="str">
            <v>S</v>
          </cell>
          <cell r="D11712" t="str">
            <v>All</v>
          </cell>
          <cell r="E11712" t="str">
            <v>Building Age: &gt; 20 YEARS</v>
          </cell>
          <cell r="F11712">
            <v>77.951700000000002</v>
          </cell>
          <cell r="G11712">
            <v>1.215341</v>
          </cell>
          <cell r="H11712">
            <v>1.333013</v>
          </cell>
          <cell r="I11712">
            <v>-4.61004E-2</v>
          </cell>
          <cell r="J11712">
            <v>-1.8863899999999999E-2</v>
          </cell>
          <cell r="K11712">
            <v>0</v>
          </cell>
          <cell r="L11712">
            <v>1.8863899999999999E-2</v>
          </cell>
          <cell r="M11712">
            <v>4.61004E-2</v>
          </cell>
          <cell r="N11712">
            <v>4.61004E-2</v>
          </cell>
          <cell r="O11712">
            <v>21882</v>
          </cell>
        </row>
        <row r="11713">
          <cell r="A11713" t="str">
            <v>Residential</v>
          </cell>
          <cell r="B11713">
            <v>24</v>
          </cell>
          <cell r="C11713" t="str">
            <v>S</v>
          </cell>
          <cell r="D11713" t="str">
            <v>All</v>
          </cell>
          <cell r="E11713" t="str">
            <v>Building Age: &gt; 20 YEARS</v>
          </cell>
          <cell r="F11713">
            <v>75.877799999999993</v>
          </cell>
          <cell r="G11713">
            <v>0.9293091</v>
          </cell>
          <cell r="H11713">
            <v>1.0383119999999999</v>
          </cell>
          <cell r="I11713">
            <v>-5.4143400000000001E-2</v>
          </cell>
          <cell r="J11713">
            <v>-2.2155000000000001E-2</v>
          </cell>
          <cell r="K11713">
            <v>0</v>
          </cell>
          <cell r="L11713">
            <v>2.2155000000000001E-2</v>
          </cell>
          <cell r="M11713">
            <v>5.4143400000000001E-2</v>
          </cell>
          <cell r="N11713">
            <v>5.4143400000000001E-2</v>
          </cell>
          <cell r="O11713">
            <v>21882</v>
          </cell>
        </row>
        <row r="11714">
          <cell r="A11714" t="str">
            <v>Residential</v>
          </cell>
          <cell r="B11714">
            <v>1</v>
          </cell>
          <cell r="C11714" t="str">
            <v>S</v>
          </cell>
          <cell r="D11714" t="str">
            <v>All</v>
          </cell>
          <cell r="E11714" t="str">
            <v>Building Age: 10 - 20 YEARS</v>
          </cell>
          <cell r="F11714">
            <v>68.441199999999995</v>
          </cell>
          <cell r="G11714">
            <v>0.706789</v>
          </cell>
          <cell r="H11714">
            <v>0.74128930000000004</v>
          </cell>
          <cell r="I11714">
            <v>-6.2015800000000003E-2</v>
          </cell>
          <cell r="J11714">
            <v>-2.53764E-2</v>
          </cell>
          <cell r="K11714">
            <v>0</v>
          </cell>
          <cell r="L11714">
            <v>2.53764E-2</v>
          </cell>
          <cell r="M11714">
            <v>6.2015800000000003E-2</v>
          </cell>
          <cell r="N11714">
            <v>6.2015800000000003E-2</v>
          </cell>
          <cell r="O11714">
            <v>9768</v>
          </cell>
        </row>
        <row r="11715">
          <cell r="A11715" t="str">
            <v>Residential</v>
          </cell>
          <cell r="B11715">
            <v>2</v>
          </cell>
          <cell r="C11715" t="str">
            <v>S</v>
          </cell>
          <cell r="D11715" t="str">
            <v>All</v>
          </cell>
          <cell r="E11715" t="str">
            <v>Building Age: 10 - 20 YEARS</v>
          </cell>
          <cell r="F11715">
            <v>66.038200000000003</v>
          </cell>
          <cell r="G11715">
            <v>0.61360000000000003</v>
          </cell>
          <cell r="H11715">
            <v>0.64344710000000005</v>
          </cell>
          <cell r="I11715">
            <v>-6.19549E-2</v>
          </cell>
          <cell r="J11715">
            <v>-2.5351499999999999E-2</v>
          </cell>
          <cell r="K11715">
            <v>0</v>
          </cell>
          <cell r="L11715">
            <v>2.5351499999999999E-2</v>
          </cell>
          <cell r="M11715">
            <v>6.19549E-2</v>
          </cell>
          <cell r="N11715">
            <v>6.19549E-2</v>
          </cell>
          <cell r="O11715">
            <v>9768</v>
          </cell>
        </row>
        <row r="11716">
          <cell r="A11716" t="str">
            <v>Residential</v>
          </cell>
          <cell r="B11716">
            <v>3</v>
          </cell>
          <cell r="C11716" t="str">
            <v>S</v>
          </cell>
          <cell r="D11716" t="str">
            <v>All</v>
          </cell>
          <cell r="E11716" t="str">
            <v>Building Age: 10 - 20 YEARS</v>
          </cell>
          <cell r="F11716">
            <v>64.784199999999998</v>
          </cell>
          <cell r="G11716">
            <v>0.56507750000000001</v>
          </cell>
          <cell r="H11716">
            <v>0.5751271</v>
          </cell>
          <cell r="I11716">
            <v>-6.1124499999999998E-2</v>
          </cell>
          <cell r="J11716">
            <v>-2.5011700000000001E-2</v>
          </cell>
          <cell r="K11716">
            <v>0</v>
          </cell>
          <cell r="L11716">
            <v>2.5011700000000001E-2</v>
          </cell>
          <cell r="M11716">
            <v>6.1124499999999998E-2</v>
          </cell>
          <cell r="N11716">
            <v>6.1124499999999998E-2</v>
          </cell>
          <cell r="O11716">
            <v>9768</v>
          </cell>
        </row>
        <row r="11717">
          <cell r="A11717" t="str">
            <v>Residential</v>
          </cell>
          <cell r="B11717">
            <v>4</v>
          </cell>
          <cell r="C11717" t="str">
            <v>S</v>
          </cell>
          <cell r="D11717" t="str">
            <v>All</v>
          </cell>
          <cell r="E11717" t="str">
            <v>Building Age: 10 - 20 YEARS</v>
          </cell>
          <cell r="F11717">
            <v>64.333500000000001</v>
          </cell>
          <cell r="G11717">
            <v>0.55985339999999995</v>
          </cell>
          <cell r="H11717">
            <v>0.56504220000000005</v>
          </cell>
          <cell r="I11717">
            <v>-6.0821899999999998E-2</v>
          </cell>
          <cell r="J11717">
            <v>-2.4887800000000002E-2</v>
          </cell>
          <cell r="K11717">
            <v>0</v>
          </cell>
          <cell r="L11717">
            <v>2.4887800000000002E-2</v>
          </cell>
          <cell r="M11717">
            <v>6.0821899999999998E-2</v>
          </cell>
          <cell r="N11717">
            <v>6.0821899999999998E-2</v>
          </cell>
          <cell r="O11717">
            <v>9768</v>
          </cell>
        </row>
        <row r="11718">
          <cell r="A11718" t="str">
            <v>Residential</v>
          </cell>
          <cell r="B11718">
            <v>5</v>
          </cell>
          <cell r="C11718" t="str">
            <v>S</v>
          </cell>
          <cell r="D11718" t="str">
            <v>All</v>
          </cell>
          <cell r="E11718" t="str">
            <v>Building Age: 10 - 20 YEARS</v>
          </cell>
          <cell r="F11718">
            <v>63.441299999999998</v>
          </cell>
          <cell r="G11718">
            <v>0.56832930000000004</v>
          </cell>
          <cell r="H11718">
            <v>0.60033800000000004</v>
          </cell>
          <cell r="I11718">
            <v>-6.0673600000000001E-2</v>
          </cell>
          <cell r="J11718">
            <v>-2.4827200000000001E-2</v>
          </cell>
          <cell r="K11718">
            <v>0</v>
          </cell>
          <cell r="L11718">
            <v>2.4827200000000001E-2</v>
          </cell>
          <cell r="M11718">
            <v>6.0673600000000001E-2</v>
          </cell>
          <cell r="N11718">
            <v>6.0673600000000001E-2</v>
          </cell>
          <cell r="O11718">
            <v>9768</v>
          </cell>
        </row>
        <row r="11719">
          <cell r="A11719" t="str">
            <v>Residential</v>
          </cell>
          <cell r="B11719">
            <v>6</v>
          </cell>
          <cell r="C11719" t="str">
            <v>S</v>
          </cell>
          <cell r="D11719" t="str">
            <v>All</v>
          </cell>
          <cell r="E11719" t="str">
            <v>Building Age: 10 - 20 YEARS</v>
          </cell>
          <cell r="F11719">
            <v>62.778399999999998</v>
          </cell>
          <cell r="G11719">
            <v>0.65440989999999999</v>
          </cell>
          <cell r="H11719">
            <v>0.65603480000000003</v>
          </cell>
          <cell r="I11719">
            <v>-6.1017200000000001E-2</v>
          </cell>
          <cell r="J11719">
            <v>-2.4967799999999998E-2</v>
          </cell>
          <cell r="K11719">
            <v>0</v>
          </cell>
          <cell r="L11719">
            <v>2.4967799999999998E-2</v>
          </cell>
          <cell r="M11719">
            <v>6.1017200000000001E-2</v>
          </cell>
          <cell r="N11719">
            <v>6.1017200000000001E-2</v>
          </cell>
          <cell r="O11719">
            <v>9768</v>
          </cell>
        </row>
        <row r="11720">
          <cell r="A11720" t="str">
            <v>Residential</v>
          </cell>
          <cell r="B11720">
            <v>7</v>
          </cell>
          <cell r="C11720" t="str">
            <v>S</v>
          </cell>
          <cell r="D11720" t="str">
            <v>All</v>
          </cell>
          <cell r="E11720" t="str">
            <v>Building Age: 10 - 20 YEARS</v>
          </cell>
          <cell r="F11720">
            <v>61.929699999999997</v>
          </cell>
          <cell r="G11720">
            <v>0.74079850000000003</v>
          </cell>
          <cell r="H11720">
            <v>0.78301620000000005</v>
          </cell>
          <cell r="I11720">
            <v>-6.1071500000000001E-2</v>
          </cell>
          <cell r="J11720">
            <v>-2.4989999999999998E-2</v>
          </cell>
          <cell r="K11720">
            <v>0</v>
          </cell>
          <cell r="L11720">
            <v>2.4989999999999998E-2</v>
          </cell>
          <cell r="M11720">
            <v>6.1071500000000001E-2</v>
          </cell>
          <cell r="N11720">
            <v>6.1071500000000001E-2</v>
          </cell>
          <cell r="O11720">
            <v>9768</v>
          </cell>
        </row>
        <row r="11721">
          <cell r="A11721" t="str">
            <v>Residential</v>
          </cell>
          <cell r="B11721">
            <v>8</v>
          </cell>
          <cell r="C11721" t="str">
            <v>S</v>
          </cell>
          <cell r="D11721" t="str">
            <v>All</v>
          </cell>
          <cell r="E11721" t="str">
            <v>Building Age: 10 - 20 YEARS</v>
          </cell>
          <cell r="F11721">
            <v>63.457700000000003</v>
          </cell>
          <cell r="G11721">
            <v>0.78784790000000005</v>
          </cell>
          <cell r="H11721">
            <v>0.80166059999999995</v>
          </cell>
          <cell r="I11721">
            <v>-6.1625199999999998E-2</v>
          </cell>
          <cell r="J11721">
            <v>-2.5216499999999999E-2</v>
          </cell>
          <cell r="K11721">
            <v>0</v>
          </cell>
          <cell r="L11721">
            <v>2.5216499999999999E-2</v>
          </cell>
          <cell r="M11721">
            <v>6.1625199999999998E-2</v>
          </cell>
          <cell r="N11721">
            <v>6.1625199999999998E-2</v>
          </cell>
          <cell r="O11721">
            <v>9768</v>
          </cell>
        </row>
        <row r="11722">
          <cell r="A11722" t="str">
            <v>Residential</v>
          </cell>
          <cell r="B11722">
            <v>9</v>
          </cell>
          <cell r="C11722" t="str">
            <v>S</v>
          </cell>
          <cell r="D11722" t="str">
            <v>All</v>
          </cell>
          <cell r="E11722" t="str">
            <v>Building Age: 10 - 20 YEARS</v>
          </cell>
          <cell r="F11722">
            <v>68.8018</v>
          </cell>
          <cell r="G11722">
            <v>0.74390460000000003</v>
          </cell>
          <cell r="H11722">
            <v>0.77392170000000005</v>
          </cell>
          <cell r="I11722">
            <v>-6.2257E-2</v>
          </cell>
          <cell r="J11722">
            <v>-2.5475100000000001E-2</v>
          </cell>
          <cell r="K11722">
            <v>0</v>
          </cell>
          <cell r="L11722">
            <v>2.5475100000000001E-2</v>
          </cell>
          <cell r="M11722">
            <v>6.2257E-2</v>
          </cell>
          <cell r="N11722">
            <v>6.2257E-2</v>
          </cell>
          <cell r="O11722">
            <v>9768</v>
          </cell>
        </row>
        <row r="11723">
          <cell r="A11723" t="str">
            <v>Residential</v>
          </cell>
          <cell r="B11723">
            <v>10</v>
          </cell>
          <cell r="C11723" t="str">
            <v>S</v>
          </cell>
          <cell r="D11723" t="str">
            <v>All</v>
          </cell>
          <cell r="E11723" t="str">
            <v>Building Age: 10 - 20 YEARS</v>
          </cell>
          <cell r="F11723">
            <v>74.995199999999997</v>
          </cell>
          <cell r="G11723">
            <v>0.74216329999999997</v>
          </cell>
          <cell r="H11723">
            <v>0.83824860000000001</v>
          </cell>
          <cell r="I11723">
            <v>-6.3063900000000006E-2</v>
          </cell>
          <cell r="J11723">
            <v>-2.58052E-2</v>
          </cell>
          <cell r="K11723">
            <v>0</v>
          </cell>
          <cell r="L11723">
            <v>2.58052E-2</v>
          </cell>
          <cell r="M11723">
            <v>6.3063900000000006E-2</v>
          </cell>
          <cell r="N11723">
            <v>6.3063900000000006E-2</v>
          </cell>
          <cell r="O11723">
            <v>9768</v>
          </cell>
        </row>
        <row r="11724">
          <cell r="A11724" t="str">
            <v>Residential</v>
          </cell>
          <cell r="B11724">
            <v>11</v>
          </cell>
          <cell r="C11724" t="str">
            <v>S</v>
          </cell>
          <cell r="D11724" t="str">
            <v>All</v>
          </cell>
          <cell r="E11724" t="str">
            <v>Building Age: 10 - 20 YEARS</v>
          </cell>
          <cell r="F11724">
            <v>80.259100000000004</v>
          </cell>
          <cell r="G11724">
            <v>0.85461069999999995</v>
          </cell>
          <cell r="H11724">
            <v>0.85691539999999999</v>
          </cell>
          <cell r="I11724">
            <v>-6.4665500000000001E-2</v>
          </cell>
          <cell r="J11724">
            <v>-2.6460600000000001E-2</v>
          </cell>
          <cell r="K11724">
            <v>0</v>
          </cell>
          <cell r="L11724">
            <v>2.6460600000000001E-2</v>
          </cell>
          <cell r="M11724">
            <v>6.4665500000000001E-2</v>
          </cell>
          <cell r="N11724">
            <v>6.4665500000000001E-2</v>
          </cell>
          <cell r="O11724">
            <v>9768</v>
          </cell>
        </row>
        <row r="11725">
          <cell r="A11725" t="str">
            <v>Residential</v>
          </cell>
          <cell r="B11725">
            <v>12</v>
          </cell>
          <cell r="C11725" t="str">
            <v>S</v>
          </cell>
          <cell r="D11725" t="str">
            <v>All</v>
          </cell>
          <cell r="E11725" t="str">
            <v>Building Age: 10 - 20 YEARS</v>
          </cell>
          <cell r="F11725">
            <v>84.587000000000003</v>
          </cell>
          <cell r="G11725">
            <v>0.94672540000000005</v>
          </cell>
          <cell r="H11725">
            <v>1.0154019999999999</v>
          </cell>
          <cell r="I11725">
            <v>-6.5612599999999993E-2</v>
          </cell>
          <cell r="J11725">
            <v>-2.68481E-2</v>
          </cell>
          <cell r="K11725">
            <v>0</v>
          </cell>
          <cell r="L11725">
            <v>2.68481E-2</v>
          </cell>
          <cell r="M11725">
            <v>6.5612599999999993E-2</v>
          </cell>
          <cell r="N11725">
            <v>6.5612599999999993E-2</v>
          </cell>
          <cell r="O11725">
            <v>9768</v>
          </cell>
        </row>
        <row r="11726">
          <cell r="A11726" t="str">
            <v>Residential</v>
          </cell>
          <cell r="B11726">
            <v>13</v>
          </cell>
          <cell r="C11726" t="str">
            <v>S</v>
          </cell>
          <cell r="D11726" t="str">
            <v>All</v>
          </cell>
          <cell r="E11726" t="str">
            <v>Building Age: 10 - 20 YEARS</v>
          </cell>
          <cell r="F11726">
            <v>87.768299999999996</v>
          </cell>
          <cell r="G11726">
            <v>1.1330290000000001</v>
          </cell>
          <cell r="H11726">
            <v>1.0836440000000001</v>
          </cell>
          <cell r="I11726">
            <v>-6.6732899999999998E-2</v>
          </cell>
          <cell r="J11726">
            <v>-2.73066E-2</v>
          </cell>
          <cell r="K11726">
            <v>0</v>
          </cell>
          <cell r="L11726">
            <v>2.73066E-2</v>
          </cell>
          <cell r="M11726">
            <v>6.6732899999999998E-2</v>
          </cell>
          <cell r="N11726">
            <v>6.6732899999999998E-2</v>
          </cell>
          <cell r="O11726">
            <v>9768</v>
          </cell>
        </row>
        <row r="11727">
          <cell r="A11727" t="str">
            <v>Residential</v>
          </cell>
          <cell r="B11727">
            <v>14</v>
          </cell>
          <cell r="C11727" t="str">
            <v>S</v>
          </cell>
          <cell r="D11727" t="str">
            <v>All</v>
          </cell>
          <cell r="E11727" t="str">
            <v>Building Age: 10 - 20 YEARS</v>
          </cell>
          <cell r="F11727">
            <v>91.006500000000003</v>
          </cell>
          <cell r="G11727">
            <v>1.3951899999999999</v>
          </cell>
          <cell r="H11727">
            <v>1.392879</v>
          </cell>
          <cell r="I11727">
            <v>-6.7258100000000001E-2</v>
          </cell>
          <cell r="J11727">
            <v>-2.7521500000000001E-2</v>
          </cell>
          <cell r="K11727">
            <v>0</v>
          </cell>
          <cell r="L11727">
            <v>2.7521500000000001E-2</v>
          </cell>
          <cell r="M11727">
            <v>6.7258100000000001E-2</v>
          </cell>
          <cell r="N11727">
            <v>6.7258100000000001E-2</v>
          </cell>
          <cell r="O11727">
            <v>9768</v>
          </cell>
        </row>
        <row r="11728">
          <cell r="A11728" t="str">
            <v>Residential</v>
          </cell>
          <cell r="B11728">
            <v>15</v>
          </cell>
          <cell r="C11728" t="str">
            <v>S</v>
          </cell>
          <cell r="D11728" t="str">
            <v>All</v>
          </cell>
          <cell r="E11728" t="str">
            <v>Building Age: 10 - 20 YEARS</v>
          </cell>
          <cell r="F11728">
            <v>93.813400000000001</v>
          </cell>
          <cell r="G11728">
            <v>1.6651899999999999</v>
          </cell>
          <cell r="H11728">
            <v>1.645904</v>
          </cell>
          <cell r="I11728">
            <v>-6.85254E-2</v>
          </cell>
          <cell r="J11728">
            <v>-2.8039999999999999E-2</v>
          </cell>
          <cell r="K11728">
            <v>0</v>
          </cell>
          <cell r="L11728">
            <v>2.8039999999999999E-2</v>
          </cell>
          <cell r="M11728">
            <v>6.85254E-2</v>
          </cell>
          <cell r="N11728">
            <v>6.85254E-2</v>
          </cell>
          <cell r="O11728">
            <v>9768</v>
          </cell>
        </row>
        <row r="11729">
          <cell r="A11729" t="str">
            <v>Residential</v>
          </cell>
          <cell r="B11729">
            <v>16</v>
          </cell>
          <cell r="C11729" t="str">
            <v>S</v>
          </cell>
          <cell r="D11729" t="str">
            <v>All</v>
          </cell>
          <cell r="E11729" t="str">
            <v>Building Age: 10 - 20 YEARS</v>
          </cell>
          <cell r="F11729">
            <v>95.555800000000005</v>
          </cell>
          <cell r="G11729">
            <v>1.9667159999999999</v>
          </cell>
          <cell r="H11729">
            <v>1.8297190000000001</v>
          </cell>
          <cell r="I11729">
            <v>-7.0699899999999996E-2</v>
          </cell>
          <cell r="J11729">
            <v>-2.8929799999999999E-2</v>
          </cell>
          <cell r="K11729">
            <v>0</v>
          </cell>
          <cell r="L11729">
            <v>2.8929799999999999E-2</v>
          </cell>
          <cell r="M11729">
            <v>7.0699899999999996E-2</v>
          </cell>
          <cell r="N11729">
            <v>7.0699899999999996E-2</v>
          </cell>
          <cell r="O11729">
            <v>9768</v>
          </cell>
        </row>
        <row r="11730">
          <cell r="A11730" t="str">
            <v>Residential</v>
          </cell>
          <cell r="B11730">
            <v>17</v>
          </cell>
          <cell r="C11730" t="str">
            <v>S</v>
          </cell>
          <cell r="D11730" t="str">
            <v>All</v>
          </cell>
          <cell r="E11730" t="str">
            <v>Building Age: 10 - 20 YEARS</v>
          </cell>
          <cell r="F11730">
            <v>96.242599999999996</v>
          </cell>
          <cell r="G11730">
            <v>2.2605300000000002</v>
          </cell>
          <cell r="H11730">
            <v>2.0135740000000002</v>
          </cell>
          <cell r="I11730">
            <v>-7.2014599999999998E-2</v>
          </cell>
          <cell r="J11730">
            <v>-2.9467799999999999E-2</v>
          </cell>
          <cell r="K11730">
            <v>0</v>
          </cell>
          <cell r="L11730">
            <v>2.9467799999999999E-2</v>
          </cell>
          <cell r="M11730">
            <v>7.2014599999999998E-2</v>
          </cell>
          <cell r="N11730">
            <v>7.2014599999999998E-2</v>
          </cell>
          <cell r="O11730">
            <v>9768</v>
          </cell>
        </row>
        <row r="11731">
          <cell r="A11731" t="str">
            <v>Residential</v>
          </cell>
          <cell r="B11731">
            <v>18</v>
          </cell>
          <cell r="C11731" t="str">
            <v>S</v>
          </cell>
          <cell r="D11731" t="str">
            <v>All</v>
          </cell>
          <cell r="E11731" t="str">
            <v>Building Age: 10 - 20 YEARS</v>
          </cell>
          <cell r="F11731">
            <v>95.754599999999996</v>
          </cell>
          <cell r="G11731">
            <v>2.4375740000000001</v>
          </cell>
          <cell r="H11731">
            <v>2.2528830000000002</v>
          </cell>
          <cell r="I11731">
            <v>-7.09428E-2</v>
          </cell>
          <cell r="J11731">
            <v>-2.9029200000000002E-2</v>
          </cell>
          <cell r="K11731">
            <v>0</v>
          </cell>
          <cell r="L11731">
            <v>2.9029200000000002E-2</v>
          </cell>
          <cell r="M11731">
            <v>7.09428E-2</v>
          </cell>
          <cell r="N11731">
            <v>7.09428E-2</v>
          </cell>
          <cell r="O11731">
            <v>9768</v>
          </cell>
        </row>
        <row r="11732">
          <cell r="A11732" t="str">
            <v>Residential</v>
          </cell>
          <cell r="B11732">
            <v>19</v>
          </cell>
          <cell r="C11732" t="str">
            <v>S</v>
          </cell>
          <cell r="D11732" t="str">
            <v>All</v>
          </cell>
          <cell r="E11732" t="str">
            <v>Building Age: 10 - 20 YEARS</v>
          </cell>
          <cell r="F11732">
            <v>93.836600000000004</v>
          </cell>
          <cell r="G11732">
            <v>2.481948</v>
          </cell>
          <cell r="H11732">
            <v>2.4563359999999999</v>
          </cell>
          <cell r="I11732">
            <v>-7.1921200000000005E-2</v>
          </cell>
          <cell r="J11732">
            <v>-2.94296E-2</v>
          </cell>
          <cell r="K11732">
            <v>0</v>
          </cell>
          <cell r="L11732">
            <v>2.94296E-2</v>
          </cell>
          <cell r="M11732">
            <v>7.1921200000000005E-2</v>
          </cell>
          <cell r="N11732">
            <v>7.1921200000000005E-2</v>
          </cell>
          <cell r="O11732">
            <v>9768</v>
          </cell>
        </row>
        <row r="11733">
          <cell r="A11733" t="str">
            <v>Residential</v>
          </cell>
          <cell r="B11733">
            <v>20</v>
          </cell>
          <cell r="C11733" t="str">
            <v>S</v>
          </cell>
          <cell r="D11733" t="str">
            <v>All</v>
          </cell>
          <cell r="E11733" t="str">
            <v>Building Age: 10 - 20 YEARS</v>
          </cell>
          <cell r="F11733">
            <v>88.959699999999998</v>
          </cell>
          <cell r="G11733">
            <v>2.2835239999999999</v>
          </cell>
          <cell r="H11733">
            <v>3.0191110000000001</v>
          </cell>
          <cell r="I11733">
            <v>-7.2591500000000003E-2</v>
          </cell>
          <cell r="J11733">
            <v>-2.9703899999999998E-2</v>
          </cell>
          <cell r="K11733">
            <v>0</v>
          </cell>
          <cell r="L11733">
            <v>2.9703899999999998E-2</v>
          </cell>
          <cell r="M11733">
            <v>7.2591500000000003E-2</v>
          </cell>
          <cell r="N11733">
            <v>7.2591500000000003E-2</v>
          </cell>
          <cell r="O11733">
            <v>9768</v>
          </cell>
        </row>
        <row r="11734">
          <cell r="A11734" t="str">
            <v>Residential</v>
          </cell>
          <cell r="B11734">
            <v>21</v>
          </cell>
          <cell r="C11734" t="str">
            <v>S</v>
          </cell>
          <cell r="D11734" t="str">
            <v>All</v>
          </cell>
          <cell r="E11734" t="str">
            <v>Building Age: 10 - 20 YEARS</v>
          </cell>
          <cell r="F11734">
            <v>83.947500000000005</v>
          </cell>
          <cell r="G11734">
            <v>2.068835</v>
          </cell>
          <cell r="H11734">
            <v>2.5185469999999999</v>
          </cell>
          <cell r="I11734">
            <v>-7.1472800000000003E-2</v>
          </cell>
          <cell r="J11734">
            <v>-2.9246100000000001E-2</v>
          </cell>
          <cell r="K11734">
            <v>0</v>
          </cell>
          <cell r="L11734">
            <v>2.9246100000000001E-2</v>
          </cell>
          <cell r="M11734">
            <v>7.1472800000000003E-2</v>
          </cell>
          <cell r="N11734">
            <v>7.1472800000000003E-2</v>
          </cell>
          <cell r="O11734">
            <v>9768</v>
          </cell>
        </row>
        <row r="11735">
          <cell r="A11735" t="str">
            <v>Residential</v>
          </cell>
          <cell r="B11735">
            <v>22</v>
          </cell>
          <cell r="C11735" t="str">
            <v>S</v>
          </cell>
          <cell r="D11735" t="str">
            <v>All</v>
          </cell>
          <cell r="E11735" t="str">
            <v>Building Age: 10 - 20 YEARS</v>
          </cell>
          <cell r="F11735">
            <v>80.506699999999995</v>
          </cell>
          <cell r="G11735">
            <v>1.7121170000000001</v>
          </cell>
          <cell r="H11735">
            <v>1.9256150000000001</v>
          </cell>
          <cell r="I11735">
            <v>-7.1786000000000003E-2</v>
          </cell>
          <cell r="J11735">
            <v>-2.9374299999999999E-2</v>
          </cell>
          <cell r="K11735">
            <v>0</v>
          </cell>
          <cell r="L11735">
            <v>2.9374299999999999E-2</v>
          </cell>
          <cell r="M11735">
            <v>7.1786000000000003E-2</v>
          </cell>
          <cell r="N11735">
            <v>7.1786000000000003E-2</v>
          </cell>
          <cell r="O11735">
            <v>9768</v>
          </cell>
        </row>
        <row r="11736">
          <cell r="A11736" t="str">
            <v>Residential</v>
          </cell>
          <cell r="B11736">
            <v>23</v>
          </cell>
          <cell r="C11736" t="str">
            <v>S</v>
          </cell>
          <cell r="D11736" t="str">
            <v>All</v>
          </cell>
          <cell r="E11736" t="str">
            <v>Building Age: 10 - 20 YEARS</v>
          </cell>
          <cell r="F11736">
            <v>77.403899999999993</v>
          </cell>
          <cell r="G11736">
            <v>1.3086679999999999</v>
          </cell>
          <cell r="H11736">
            <v>1.362255</v>
          </cell>
          <cell r="I11736">
            <v>-6.8384600000000004E-2</v>
          </cell>
          <cell r="J11736">
            <v>-2.7982400000000001E-2</v>
          </cell>
          <cell r="K11736">
            <v>0</v>
          </cell>
          <cell r="L11736">
            <v>2.7982400000000001E-2</v>
          </cell>
          <cell r="M11736">
            <v>6.8384600000000004E-2</v>
          </cell>
          <cell r="N11736">
            <v>6.8384600000000004E-2</v>
          </cell>
          <cell r="O11736">
            <v>9768</v>
          </cell>
        </row>
        <row r="11737">
          <cell r="A11737" t="str">
            <v>Residential</v>
          </cell>
          <cell r="B11737">
            <v>24</v>
          </cell>
          <cell r="C11737" t="str">
            <v>S</v>
          </cell>
          <cell r="D11737" t="str">
            <v>All</v>
          </cell>
          <cell r="E11737" t="str">
            <v>Building Age: 10 - 20 YEARS</v>
          </cell>
          <cell r="F11737">
            <v>75.230999999999995</v>
          </cell>
          <cell r="G11737">
            <v>1.051434</v>
          </cell>
          <cell r="H11737">
            <v>1.1014440000000001</v>
          </cell>
          <cell r="I11737">
            <v>-6.6690399999999997E-2</v>
          </cell>
          <cell r="J11737">
            <v>-2.72892E-2</v>
          </cell>
          <cell r="K11737">
            <v>0</v>
          </cell>
          <cell r="L11737">
            <v>2.72892E-2</v>
          </cell>
          <cell r="M11737">
            <v>6.6690399999999997E-2</v>
          </cell>
          <cell r="N11737">
            <v>6.6690399999999997E-2</v>
          </cell>
          <cell r="O11737">
            <v>9768</v>
          </cell>
        </row>
        <row r="11738">
          <cell r="A11738" t="str">
            <v>Residential</v>
          </cell>
          <cell r="B11738">
            <v>1</v>
          </cell>
          <cell r="C11738" t="str">
            <v>S</v>
          </cell>
          <cell r="D11738" t="str">
            <v>All</v>
          </cell>
          <cell r="E11738" t="str">
            <v>Building Age: 3 - 10 YEARS</v>
          </cell>
          <cell r="F11738">
            <v>67.827399999999997</v>
          </cell>
          <cell r="G11738">
            <v>0.71377170000000001</v>
          </cell>
          <cell r="H11738">
            <v>0.78490400000000005</v>
          </cell>
          <cell r="I11738">
            <v>-7.0993600000000004E-2</v>
          </cell>
          <cell r="J11738">
            <v>-2.9049999999999999E-2</v>
          </cell>
          <cell r="K11738">
            <v>0</v>
          </cell>
          <cell r="L11738">
            <v>2.9049999999999999E-2</v>
          </cell>
          <cell r="M11738">
            <v>7.0993600000000004E-2</v>
          </cell>
          <cell r="N11738">
            <v>7.0993600000000004E-2</v>
          </cell>
          <cell r="O11738">
            <v>7672</v>
          </cell>
        </row>
        <row r="11739">
          <cell r="A11739" t="str">
            <v>Residential</v>
          </cell>
          <cell r="B11739">
            <v>2</v>
          </cell>
          <cell r="C11739" t="str">
            <v>S</v>
          </cell>
          <cell r="D11739" t="str">
            <v>All</v>
          </cell>
          <cell r="E11739" t="str">
            <v>Building Age: 3 - 10 YEARS</v>
          </cell>
          <cell r="F11739">
            <v>65.608800000000002</v>
          </cell>
          <cell r="G11739">
            <v>0.64601779999999998</v>
          </cell>
          <cell r="H11739">
            <v>0.67031589999999996</v>
          </cell>
          <cell r="I11739">
            <v>-7.0303099999999993E-2</v>
          </cell>
          <cell r="J11739">
            <v>-2.8767500000000001E-2</v>
          </cell>
          <cell r="K11739">
            <v>0</v>
          </cell>
          <cell r="L11739">
            <v>2.8767500000000001E-2</v>
          </cell>
          <cell r="M11739">
            <v>7.0303099999999993E-2</v>
          </cell>
          <cell r="N11739">
            <v>7.0303099999999993E-2</v>
          </cell>
          <cell r="O11739">
            <v>7672</v>
          </cell>
        </row>
        <row r="11740">
          <cell r="A11740" t="str">
            <v>Residential</v>
          </cell>
          <cell r="B11740">
            <v>3</v>
          </cell>
          <cell r="C11740" t="str">
            <v>S</v>
          </cell>
          <cell r="D11740" t="str">
            <v>All</v>
          </cell>
          <cell r="E11740" t="str">
            <v>Building Age: 3 - 10 YEARS</v>
          </cell>
          <cell r="F11740">
            <v>64.733800000000002</v>
          </cell>
          <cell r="G11740">
            <v>0.60237249999999998</v>
          </cell>
          <cell r="H11740">
            <v>0.60715920000000001</v>
          </cell>
          <cell r="I11740">
            <v>-6.9605600000000004E-2</v>
          </cell>
          <cell r="J11740">
            <v>-2.84821E-2</v>
          </cell>
          <cell r="K11740">
            <v>0</v>
          </cell>
          <cell r="L11740">
            <v>2.84821E-2</v>
          </cell>
          <cell r="M11740">
            <v>6.9605600000000004E-2</v>
          </cell>
          <cell r="N11740">
            <v>6.9605600000000004E-2</v>
          </cell>
          <cell r="O11740">
            <v>7672</v>
          </cell>
        </row>
        <row r="11741">
          <cell r="A11741" t="str">
            <v>Residential</v>
          </cell>
          <cell r="B11741">
            <v>4</v>
          </cell>
          <cell r="C11741" t="str">
            <v>S</v>
          </cell>
          <cell r="D11741" t="str">
            <v>All</v>
          </cell>
          <cell r="E11741" t="str">
            <v>Building Age: 3 - 10 YEARS</v>
          </cell>
          <cell r="F11741">
            <v>64.3643</v>
          </cell>
          <cell r="G11741">
            <v>0.61126610000000003</v>
          </cell>
          <cell r="H11741">
            <v>0.61952850000000004</v>
          </cell>
          <cell r="I11741">
            <v>-7.3165099999999997E-2</v>
          </cell>
          <cell r="J11741">
            <v>-2.9938599999999999E-2</v>
          </cell>
          <cell r="K11741">
            <v>0</v>
          </cell>
          <cell r="L11741">
            <v>2.9938599999999999E-2</v>
          </cell>
          <cell r="M11741">
            <v>7.3165099999999997E-2</v>
          </cell>
          <cell r="N11741">
            <v>7.3165099999999997E-2</v>
          </cell>
          <cell r="O11741">
            <v>7672</v>
          </cell>
        </row>
        <row r="11742">
          <cell r="A11742" t="str">
            <v>Residential</v>
          </cell>
          <cell r="B11742">
            <v>5</v>
          </cell>
          <cell r="C11742" t="str">
            <v>S</v>
          </cell>
          <cell r="D11742" t="str">
            <v>All</v>
          </cell>
          <cell r="E11742" t="str">
            <v>Building Age: 3 - 10 YEARS</v>
          </cell>
          <cell r="F11742">
            <v>63.468299999999999</v>
          </cell>
          <cell r="G11742">
            <v>0.55174489999999998</v>
          </cell>
          <cell r="H11742">
            <v>0.56783839999999997</v>
          </cell>
          <cell r="I11742">
            <v>-6.9944599999999996E-2</v>
          </cell>
          <cell r="J11742">
            <v>-2.8620799999999998E-2</v>
          </cell>
          <cell r="K11742">
            <v>0</v>
          </cell>
          <cell r="L11742">
            <v>2.8620799999999998E-2</v>
          </cell>
          <cell r="M11742">
            <v>6.9944599999999996E-2</v>
          </cell>
          <cell r="N11742">
            <v>6.9944599999999996E-2</v>
          </cell>
          <cell r="O11742">
            <v>7672</v>
          </cell>
        </row>
        <row r="11743">
          <cell r="A11743" t="str">
            <v>Residential</v>
          </cell>
          <cell r="B11743">
            <v>6</v>
          </cell>
          <cell r="C11743" t="str">
            <v>S</v>
          </cell>
          <cell r="D11743" t="str">
            <v>All</v>
          </cell>
          <cell r="E11743" t="str">
            <v>Building Age: 3 - 10 YEARS</v>
          </cell>
          <cell r="F11743">
            <v>62.7774</v>
          </cell>
          <cell r="G11743">
            <v>0.55627179999999998</v>
          </cell>
          <cell r="H11743">
            <v>0.58838959999999996</v>
          </cell>
          <cell r="I11743">
            <v>-6.8983199999999995E-2</v>
          </cell>
          <cell r="J11743">
            <v>-2.82274E-2</v>
          </cell>
          <cell r="K11743">
            <v>0</v>
          </cell>
          <cell r="L11743">
            <v>2.82274E-2</v>
          </cell>
          <cell r="M11743">
            <v>6.8983199999999995E-2</v>
          </cell>
          <cell r="N11743">
            <v>6.8983199999999995E-2</v>
          </cell>
          <cell r="O11743">
            <v>7672</v>
          </cell>
        </row>
        <row r="11744">
          <cell r="A11744" t="str">
            <v>Residential</v>
          </cell>
          <cell r="B11744">
            <v>7</v>
          </cell>
          <cell r="C11744" t="str">
            <v>S</v>
          </cell>
          <cell r="D11744" t="str">
            <v>All</v>
          </cell>
          <cell r="E11744" t="str">
            <v>Building Age: 3 - 10 YEARS</v>
          </cell>
          <cell r="F11744">
            <v>61.736600000000003</v>
          </cell>
          <cell r="G11744">
            <v>0.67628679999999997</v>
          </cell>
          <cell r="H11744">
            <v>0.75512639999999998</v>
          </cell>
          <cell r="I11744">
            <v>-6.8935099999999999E-2</v>
          </cell>
          <cell r="J11744">
            <v>-2.8207699999999999E-2</v>
          </cell>
          <cell r="K11744">
            <v>0</v>
          </cell>
          <cell r="L11744">
            <v>2.8207699999999999E-2</v>
          </cell>
          <cell r="M11744">
            <v>6.8935099999999999E-2</v>
          </cell>
          <cell r="N11744">
            <v>6.8935099999999999E-2</v>
          </cell>
          <cell r="O11744">
            <v>7672</v>
          </cell>
        </row>
        <row r="11745">
          <cell r="A11745" t="str">
            <v>Residential</v>
          </cell>
          <cell r="B11745">
            <v>8</v>
          </cell>
          <cell r="C11745" t="str">
            <v>S</v>
          </cell>
          <cell r="D11745" t="str">
            <v>All</v>
          </cell>
          <cell r="E11745" t="str">
            <v>Building Age: 3 - 10 YEARS</v>
          </cell>
          <cell r="F11745">
            <v>63.187800000000003</v>
          </cell>
          <cell r="G11745">
            <v>0.74782950000000004</v>
          </cell>
          <cell r="H11745">
            <v>0.77264670000000002</v>
          </cell>
          <cell r="I11745">
            <v>-6.9543999999999995E-2</v>
          </cell>
          <cell r="J11745">
            <v>-2.8456800000000001E-2</v>
          </cell>
          <cell r="K11745">
            <v>0</v>
          </cell>
          <cell r="L11745">
            <v>2.8456800000000001E-2</v>
          </cell>
          <cell r="M11745">
            <v>6.9543999999999995E-2</v>
          </cell>
          <cell r="N11745">
            <v>6.9543999999999995E-2</v>
          </cell>
          <cell r="O11745">
            <v>7672</v>
          </cell>
        </row>
        <row r="11746">
          <cell r="A11746" t="str">
            <v>Residential</v>
          </cell>
          <cell r="B11746">
            <v>9</v>
          </cell>
          <cell r="C11746" t="str">
            <v>S</v>
          </cell>
          <cell r="D11746" t="str">
            <v>All</v>
          </cell>
          <cell r="E11746" t="str">
            <v>Building Age: 3 - 10 YEARS</v>
          </cell>
          <cell r="F11746">
            <v>68.970799999999997</v>
          </cell>
          <cell r="G11746">
            <v>0.7617661</v>
          </cell>
          <cell r="H11746">
            <v>0.85720450000000004</v>
          </cell>
          <cell r="I11746">
            <v>-7.0836099999999999E-2</v>
          </cell>
          <cell r="J11746">
            <v>-2.8985500000000001E-2</v>
          </cell>
          <cell r="K11746">
            <v>0</v>
          </cell>
          <cell r="L11746">
            <v>2.8985500000000001E-2</v>
          </cell>
          <cell r="M11746">
            <v>7.0836099999999999E-2</v>
          </cell>
          <cell r="N11746">
            <v>7.0836099999999999E-2</v>
          </cell>
          <cell r="O11746">
            <v>7672</v>
          </cell>
        </row>
        <row r="11747">
          <cell r="A11747" t="str">
            <v>Residential</v>
          </cell>
          <cell r="B11747">
            <v>10</v>
          </cell>
          <cell r="C11747" t="str">
            <v>S</v>
          </cell>
          <cell r="D11747" t="str">
            <v>All</v>
          </cell>
          <cell r="E11747" t="str">
            <v>Building Age: 3 - 10 YEARS</v>
          </cell>
          <cell r="F11747">
            <v>75.503</v>
          </cell>
          <cell r="G11747">
            <v>0.80477209999999999</v>
          </cell>
          <cell r="H11747">
            <v>0.80787750000000003</v>
          </cell>
          <cell r="I11747">
            <v>-7.2805400000000006E-2</v>
          </cell>
          <cell r="J11747">
            <v>-2.9791399999999999E-2</v>
          </cell>
          <cell r="K11747">
            <v>0</v>
          </cell>
          <cell r="L11747">
            <v>2.9791399999999999E-2</v>
          </cell>
          <cell r="M11747">
            <v>7.2805400000000006E-2</v>
          </cell>
          <cell r="N11747">
            <v>7.2805400000000006E-2</v>
          </cell>
          <cell r="O11747">
            <v>7672</v>
          </cell>
        </row>
        <row r="11748">
          <cell r="A11748" t="str">
            <v>Residential</v>
          </cell>
          <cell r="B11748">
            <v>11</v>
          </cell>
          <cell r="C11748" t="str">
            <v>S</v>
          </cell>
          <cell r="D11748" t="str">
            <v>All</v>
          </cell>
          <cell r="E11748" t="str">
            <v>Building Age: 3 - 10 YEARS</v>
          </cell>
          <cell r="F11748">
            <v>80.509699999999995</v>
          </cell>
          <cell r="G11748">
            <v>0.85345170000000004</v>
          </cell>
          <cell r="H11748">
            <v>0.88971440000000002</v>
          </cell>
          <cell r="I11748">
            <v>-7.3862700000000003E-2</v>
          </cell>
          <cell r="J11748">
            <v>-3.0224000000000001E-2</v>
          </cell>
          <cell r="K11748">
            <v>0</v>
          </cell>
          <cell r="L11748">
            <v>3.0224000000000001E-2</v>
          </cell>
          <cell r="M11748">
            <v>7.3862700000000003E-2</v>
          </cell>
          <cell r="N11748">
            <v>7.3862700000000003E-2</v>
          </cell>
          <cell r="O11748">
            <v>7672</v>
          </cell>
        </row>
        <row r="11749">
          <cell r="A11749" t="str">
            <v>Residential</v>
          </cell>
          <cell r="B11749">
            <v>12</v>
          </cell>
          <cell r="C11749" t="str">
            <v>S</v>
          </cell>
          <cell r="D11749" t="str">
            <v>All</v>
          </cell>
          <cell r="E11749" t="str">
            <v>Building Age: 3 - 10 YEARS</v>
          </cell>
          <cell r="F11749">
            <v>84.652299999999997</v>
          </cell>
          <cell r="G11749">
            <v>1.0001340000000001</v>
          </cell>
          <cell r="H11749">
            <v>0.99485520000000005</v>
          </cell>
          <cell r="I11749">
            <v>-7.5691400000000006E-2</v>
          </cell>
          <cell r="J11749">
            <v>-3.0972300000000001E-2</v>
          </cell>
          <cell r="K11749">
            <v>0</v>
          </cell>
          <cell r="L11749">
            <v>3.0972300000000001E-2</v>
          </cell>
          <cell r="M11749">
            <v>7.5691400000000006E-2</v>
          </cell>
          <cell r="N11749">
            <v>7.5691400000000006E-2</v>
          </cell>
          <cell r="O11749">
            <v>7672</v>
          </cell>
        </row>
        <row r="11750">
          <cell r="A11750" t="str">
            <v>Residential</v>
          </cell>
          <cell r="B11750">
            <v>13</v>
          </cell>
          <cell r="C11750" t="str">
            <v>S</v>
          </cell>
          <cell r="D11750" t="str">
            <v>All</v>
          </cell>
          <cell r="E11750" t="str">
            <v>Building Age: 3 - 10 YEARS</v>
          </cell>
          <cell r="F11750">
            <v>87.723799999999997</v>
          </cell>
          <cell r="G11750">
            <v>1.117486</v>
          </cell>
          <cell r="H11750">
            <v>1.056111</v>
          </cell>
          <cell r="I11750">
            <v>-7.8140500000000002E-2</v>
          </cell>
          <cell r="J11750">
            <v>-3.1974500000000003E-2</v>
          </cell>
          <cell r="K11750">
            <v>0</v>
          </cell>
          <cell r="L11750">
            <v>3.1974500000000003E-2</v>
          </cell>
          <cell r="M11750">
            <v>7.8140500000000002E-2</v>
          </cell>
          <cell r="N11750">
            <v>7.8140500000000002E-2</v>
          </cell>
          <cell r="O11750">
            <v>7672</v>
          </cell>
        </row>
        <row r="11751">
          <cell r="A11751" t="str">
            <v>Residential</v>
          </cell>
          <cell r="B11751">
            <v>14</v>
          </cell>
          <cell r="C11751" t="str">
            <v>S</v>
          </cell>
          <cell r="D11751" t="str">
            <v>All</v>
          </cell>
          <cell r="E11751" t="str">
            <v>Building Age: 3 - 10 YEARS</v>
          </cell>
          <cell r="F11751">
            <v>90.977900000000005</v>
          </cell>
          <cell r="G11751">
            <v>1.245711</v>
          </cell>
          <cell r="H11751">
            <v>1.317404</v>
          </cell>
          <cell r="I11751">
            <v>-7.7117599999999994E-2</v>
          </cell>
          <cell r="J11751">
            <v>-3.1555899999999998E-2</v>
          </cell>
          <cell r="K11751">
            <v>0</v>
          </cell>
          <cell r="L11751">
            <v>3.1555899999999998E-2</v>
          </cell>
          <cell r="M11751">
            <v>7.7117599999999994E-2</v>
          </cell>
          <cell r="N11751">
            <v>7.7117599999999994E-2</v>
          </cell>
          <cell r="O11751">
            <v>7672</v>
          </cell>
        </row>
        <row r="11752">
          <cell r="A11752" t="str">
            <v>Residential</v>
          </cell>
          <cell r="B11752">
            <v>15</v>
          </cell>
          <cell r="C11752" t="str">
            <v>S</v>
          </cell>
          <cell r="D11752" t="str">
            <v>All</v>
          </cell>
          <cell r="E11752" t="str">
            <v>Building Age: 3 - 10 YEARS</v>
          </cell>
          <cell r="F11752">
            <v>93.7517</v>
          </cell>
          <cell r="G11752">
            <v>1.4937480000000001</v>
          </cell>
          <cell r="H11752">
            <v>1.452447</v>
          </cell>
          <cell r="I11752">
            <v>-7.9267500000000005E-2</v>
          </cell>
          <cell r="J11752">
            <v>-3.2435600000000002E-2</v>
          </cell>
          <cell r="K11752">
            <v>0</v>
          </cell>
          <cell r="L11752">
            <v>3.2435600000000002E-2</v>
          </cell>
          <cell r="M11752">
            <v>7.9267500000000005E-2</v>
          </cell>
          <cell r="N11752">
            <v>7.9267500000000005E-2</v>
          </cell>
          <cell r="O11752">
            <v>7672</v>
          </cell>
        </row>
        <row r="11753">
          <cell r="A11753" t="str">
            <v>Residential</v>
          </cell>
          <cell r="B11753">
            <v>16</v>
          </cell>
          <cell r="C11753" t="str">
            <v>S</v>
          </cell>
          <cell r="D11753" t="str">
            <v>All</v>
          </cell>
          <cell r="E11753" t="str">
            <v>Building Age: 3 - 10 YEARS</v>
          </cell>
          <cell r="F11753">
            <v>95.479500000000002</v>
          </cell>
          <cell r="G11753">
            <v>1.7313769999999999</v>
          </cell>
          <cell r="H11753">
            <v>1.6529339999999999</v>
          </cell>
          <cell r="I11753">
            <v>-8.1996700000000006E-2</v>
          </cell>
          <cell r="J11753">
            <v>-3.3552400000000003E-2</v>
          </cell>
          <cell r="K11753">
            <v>0</v>
          </cell>
          <cell r="L11753">
            <v>3.3552400000000003E-2</v>
          </cell>
          <cell r="M11753">
            <v>8.1996700000000006E-2</v>
          </cell>
          <cell r="N11753">
            <v>8.1996700000000006E-2</v>
          </cell>
          <cell r="O11753">
            <v>7672</v>
          </cell>
        </row>
        <row r="11754">
          <cell r="A11754" t="str">
            <v>Residential</v>
          </cell>
          <cell r="B11754">
            <v>17</v>
          </cell>
          <cell r="C11754" t="str">
            <v>S</v>
          </cell>
          <cell r="D11754" t="str">
            <v>All</v>
          </cell>
          <cell r="E11754" t="str">
            <v>Building Age: 3 - 10 YEARS</v>
          </cell>
          <cell r="F11754">
            <v>96.020399999999995</v>
          </cell>
          <cell r="G11754">
            <v>1.976451</v>
          </cell>
          <cell r="H11754">
            <v>1.768975</v>
          </cell>
          <cell r="I11754">
            <v>-8.0650899999999998E-2</v>
          </cell>
          <cell r="J11754">
            <v>-3.3001700000000002E-2</v>
          </cell>
          <cell r="K11754">
            <v>0</v>
          </cell>
          <cell r="L11754">
            <v>3.3001700000000002E-2</v>
          </cell>
          <cell r="M11754">
            <v>8.0650899999999998E-2</v>
          </cell>
          <cell r="N11754">
            <v>8.0650899999999998E-2</v>
          </cell>
          <cell r="O11754">
            <v>7672</v>
          </cell>
        </row>
        <row r="11755">
          <cell r="A11755" t="str">
            <v>Residential</v>
          </cell>
          <cell r="B11755">
            <v>18</v>
          </cell>
          <cell r="C11755" t="str">
            <v>S</v>
          </cell>
          <cell r="D11755" t="str">
            <v>All</v>
          </cell>
          <cell r="E11755" t="str">
            <v>Building Age: 3 - 10 YEARS</v>
          </cell>
          <cell r="F11755">
            <v>95.3446</v>
          </cell>
          <cell r="G11755">
            <v>2.1591490000000002</v>
          </cell>
          <cell r="H11755">
            <v>2.028111</v>
          </cell>
          <cell r="I11755">
            <v>-8.2713700000000001E-2</v>
          </cell>
          <cell r="J11755">
            <v>-3.3845800000000002E-2</v>
          </cell>
          <cell r="K11755">
            <v>0</v>
          </cell>
          <cell r="L11755">
            <v>3.3845800000000002E-2</v>
          </cell>
          <cell r="M11755">
            <v>8.2713700000000001E-2</v>
          </cell>
          <cell r="N11755">
            <v>8.2713700000000001E-2</v>
          </cell>
          <cell r="O11755">
            <v>7672</v>
          </cell>
        </row>
        <row r="11756">
          <cell r="A11756" t="str">
            <v>Residential</v>
          </cell>
          <cell r="B11756">
            <v>19</v>
          </cell>
          <cell r="C11756" t="str">
            <v>S</v>
          </cell>
          <cell r="D11756" t="str">
            <v>All</v>
          </cell>
          <cell r="E11756" t="str">
            <v>Building Age: 3 - 10 YEARS</v>
          </cell>
          <cell r="F11756">
            <v>93.184100000000001</v>
          </cell>
          <cell r="G11756">
            <v>2.233466</v>
          </cell>
          <cell r="H11756">
            <v>2.152021</v>
          </cell>
          <cell r="I11756">
            <v>-8.5086200000000001E-2</v>
          </cell>
          <cell r="J11756">
            <v>-3.4816600000000003E-2</v>
          </cell>
          <cell r="K11756">
            <v>0</v>
          </cell>
          <cell r="L11756">
            <v>3.4816600000000003E-2</v>
          </cell>
          <cell r="M11756">
            <v>8.5086200000000001E-2</v>
          </cell>
          <cell r="N11756">
            <v>8.5086200000000001E-2</v>
          </cell>
          <cell r="O11756">
            <v>7672</v>
          </cell>
        </row>
        <row r="11757">
          <cell r="A11757" t="str">
            <v>Residential</v>
          </cell>
          <cell r="B11757">
            <v>20</v>
          </cell>
          <cell r="C11757" t="str">
            <v>S</v>
          </cell>
          <cell r="D11757" t="str">
            <v>All</v>
          </cell>
          <cell r="E11757" t="str">
            <v>Building Age: 3 - 10 YEARS</v>
          </cell>
          <cell r="F11757">
            <v>88.000600000000006</v>
          </cell>
          <cell r="G11757">
            <v>2.0874820000000001</v>
          </cell>
          <cell r="H11757">
            <v>2.7195109999999998</v>
          </cell>
          <cell r="I11757">
            <v>-8.4650699999999995E-2</v>
          </cell>
          <cell r="J11757">
            <v>-3.46384E-2</v>
          </cell>
          <cell r="K11757">
            <v>0</v>
          </cell>
          <cell r="L11757">
            <v>3.46384E-2</v>
          </cell>
          <cell r="M11757">
            <v>8.4650699999999995E-2</v>
          </cell>
          <cell r="N11757">
            <v>8.4650699999999995E-2</v>
          </cell>
          <cell r="O11757">
            <v>7672</v>
          </cell>
        </row>
        <row r="11758">
          <cell r="A11758" t="str">
            <v>Residential</v>
          </cell>
          <cell r="B11758">
            <v>21</v>
          </cell>
          <cell r="C11758" t="str">
            <v>S</v>
          </cell>
          <cell r="D11758" t="str">
            <v>All</v>
          </cell>
          <cell r="E11758" t="str">
            <v>Building Age: 3 - 10 YEARS</v>
          </cell>
          <cell r="F11758">
            <v>82.986400000000003</v>
          </cell>
          <cell r="G11758">
            <v>1.995158</v>
          </cell>
          <cell r="H11758">
            <v>2.63375</v>
          </cell>
          <cell r="I11758">
            <v>-8.24299E-2</v>
          </cell>
          <cell r="J11758">
            <v>-3.3729599999999998E-2</v>
          </cell>
          <cell r="K11758">
            <v>0</v>
          </cell>
          <cell r="L11758">
            <v>3.3729599999999998E-2</v>
          </cell>
          <cell r="M11758">
            <v>8.24299E-2</v>
          </cell>
          <cell r="N11758">
            <v>8.24299E-2</v>
          </cell>
          <cell r="O11758">
            <v>7672</v>
          </cell>
        </row>
        <row r="11759">
          <cell r="A11759" t="str">
            <v>Residential</v>
          </cell>
          <cell r="B11759">
            <v>22</v>
          </cell>
          <cell r="C11759" t="str">
            <v>S</v>
          </cell>
          <cell r="D11759" t="str">
            <v>All</v>
          </cell>
          <cell r="E11759" t="str">
            <v>Building Age: 3 - 10 YEARS</v>
          </cell>
          <cell r="F11759">
            <v>79.625500000000002</v>
          </cell>
          <cell r="G11759">
            <v>1.688863</v>
          </cell>
          <cell r="H11759">
            <v>1.977004</v>
          </cell>
          <cell r="I11759">
            <v>-8.4141800000000003E-2</v>
          </cell>
          <cell r="J11759">
            <v>-3.4430099999999998E-2</v>
          </cell>
          <cell r="K11759">
            <v>0</v>
          </cell>
          <cell r="L11759">
            <v>3.4430099999999998E-2</v>
          </cell>
          <cell r="M11759">
            <v>8.4141800000000003E-2</v>
          </cell>
          <cell r="N11759">
            <v>8.4141800000000003E-2</v>
          </cell>
          <cell r="O11759">
            <v>7672</v>
          </cell>
        </row>
        <row r="11760">
          <cell r="A11760" t="str">
            <v>Residential</v>
          </cell>
          <cell r="B11760">
            <v>23</v>
          </cell>
          <cell r="C11760" t="str">
            <v>S</v>
          </cell>
          <cell r="D11760" t="str">
            <v>All</v>
          </cell>
          <cell r="E11760" t="str">
            <v>Building Age: 3 - 10 YEARS</v>
          </cell>
          <cell r="F11760">
            <v>76.521199999999993</v>
          </cell>
          <cell r="G11760">
            <v>1.307585</v>
          </cell>
          <cell r="H11760">
            <v>1.5063629999999999</v>
          </cell>
          <cell r="I11760">
            <v>-7.8605800000000003E-2</v>
          </cell>
          <cell r="J11760">
            <v>-3.2164900000000003E-2</v>
          </cell>
          <cell r="K11760">
            <v>0</v>
          </cell>
          <cell r="L11760">
            <v>3.2164900000000003E-2</v>
          </cell>
          <cell r="M11760">
            <v>7.8605800000000003E-2</v>
          </cell>
          <cell r="N11760">
            <v>7.8605800000000003E-2</v>
          </cell>
          <cell r="O11760">
            <v>7672</v>
          </cell>
        </row>
        <row r="11761">
          <cell r="A11761" t="str">
            <v>Residential</v>
          </cell>
          <cell r="B11761">
            <v>24</v>
          </cell>
          <cell r="C11761" t="str">
            <v>S</v>
          </cell>
          <cell r="D11761" t="str">
            <v>All</v>
          </cell>
          <cell r="E11761" t="str">
            <v>Building Age: 3 - 10 YEARS</v>
          </cell>
          <cell r="F11761">
            <v>74.400099999999995</v>
          </cell>
          <cell r="G11761">
            <v>1.004569</v>
          </cell>
          <cell r="H11761">
            <v>1.1255390000000001</v>
          </cell>
          <cell r="I11761">
            <v>-7.5762099999999999E-2</v>
          </cell>
          <cell r="J11761">
            <v>-3.10012E-2</v>
          </cell>
          <cell r="K11761">
            <v>0</v>
          </cell>
          <cell r="L11761">
            <v>3.10012E-2</v>
          </cell>
          <cell r="M11761">
            <v>7.5762099999999999E-2</v>
          </cell>
          <cell r="N11761">
            <v>7.5762099999999999E-2</v>
          </cell>
          <cell r="O11761">
            <v>7672</v>
          </cell>
        </row>
        <row r="11762">
          <cell r="A11762" t="str">
            <v>Residential</v>
          </cell>
          <cell r="B11762">
            <v>1</v>
          </cell>
          <cell r="C11762" t="str">
            <v>S</v>
          </cell>
          <cell r="D11762" t="str">
            <v>All</v>
          </cell>
          <cell r="E11762" t="str">
            <v>CARE Status: CARE</v>
          </cell>
          <cell r="F11762">
            <v>69.507900000000006</v>
          </cell>
          <cell r="G11762">
            <v>0.69751569999999996</v>
          </cell>
          <cell r="H11762">
            <v>0.80198860000000005</v>
          </cell>
          <cell r="I11762">
            <v>-6.3031199999999996E-2</v>
          </cell>
          <cell r="J11762">
            <v>-2.57919E-2</v>
          </cell>
          <cell r="K11762">
            <v>0</v>
          </cell>
          <cell r="L11762">
            <v>2.57919E-2</v>
          </cell>
          <cell r="M11762">
            <v>6.3031199999999996E-2</v>
          </cell>
          <cell r="N11762">
            <v>6.3031199999999996E-2</v>
          </cell>
          <cell r="O11762">
            <v>9324</v>
          </cell>
        </row>
        <row r="11763">
          <cell r="A11763" t="str">
            <v>Residential</v>
          </cell>
          <cell r="B11763">
            <v>2</v>
          </cell>
          <cell r="C11763" t="str">
            <v>S</v>
          </cell>
          <cell r="D11763" t="str">
            <v>All</v>
          </cell>
          <cell r="E11763" t="str">
            <v>CARE Status: CARE</v>
          </cell>
          <cell r="F11763">
            <v>67.411799999999999</v>
          </cell>
          <cell r="G11763">
            <v>0.58328990000000003</v>
          </cell>
          <cell r="H11763">
            <v>0.66652199999999995</v>
          </cell>
          <cell r="I11763">
            <v>-6.2534999999999993E-2</v>
          </cell>
          <cell r="J11763">
            <v>-2.5588799999999998E-2</v>
          </cell>
          <cell r="K11763">
            <v>0</v>
          </cell>
          <cell r="L11763">
            <v>2.5588799999999998E-2</v>
          </cell>
          <cell r="M11763">
            <v>6.2534999999999993E-2</v>
          </cell>
          <cell r="N11763">
            <v>6.2534999999999993E-2</v>
          </cell>
          <cell r="O11763">
            <v>9324</v>
          </cell>
        </row>
        <row r="11764">
          <cell r="A11764" t="str">
            <v>Residential</v>
          </cell>
          <cell r="B11764">
            <v>3</v>
          </cell>
          <cell r="C11764" t="str">
            <v>S</v>
          </cell>
          <cell r="D11764" t="str">
            <v>All</v>
          </cell>
          <cell r="E11764" t="str">
            <v>CARE Status: CARE</v>
          </cell>
          <cell r="F11764">
            <v>66.922700000000006</v>
          </cell>
          <cell r="G11764">
            <v>0.54504929999999996</v>
          </cell>
          <cell r="H11764">
            <v>0.54964060000000003</v>
          </cell>
          <cell r="I11764">
            <v>-6.1910199999999999E-2</v>
          </cell>
          <cell r="J11764">
            <v>-2.5333100000000001E-2</v>
          </cell>
          <cell r="K11764">
            <v>0</v>
          </cell>
          <cell r="L11764">
            <v>2.5333100000000001E-2</v>
          </cell>
          <cell r="M11764">
            <v>6.1910199999999999E-2</v>
          </cell>
          <cell r="N11764">
            <v>6.1910199999999999E-2</v>
          </cell>
          <cell r="O11764">
            <v>9324</v>
          </cell>
        </row>
        <row r="11765">
          <cell r="A11765" t="str">
            <v>Residential</v>
          </cell>
          <cell r="B11765">
            <v>4</v>
          </cell>
          <cell r="C11765" t="str">
            <v>S</v>
          </cell>
          <cell r="D11765" t="str">
            <v>All</v>
          </cell>
          <cell r="E11765" t="str">
            <v>CARE Status: CARE</v>
          </cell>
          <cell r="F11765">
            <v>66.467600000000004</v>
          </cell>
          <cell r="G11765">
            <v>0.5276535</v>
          </cell>
          <cell r="H11765">
            <v>0.51305350000000005</v>
          </cell>
          <cell r="I11765">
            <v>-6.4440399999999995E-2</v>
          </cell>
          <cell r="J11765">
            <v>-2.63685E-2</v>
          </cell>
          <cell r="K11765">
            <v>0</v>
          </cell>
          <cell r="L11765">
            <v>2.63685E-2</v>
          </cell>
          <cell r="M11765">
            <v>6.4440399999999995E-2</v>
          </cell>
          <cell r="N11765">
            <v>6.4440399999999995E-2</v>
          </cell>
          <cell r="O11765">
            <v>9324</v>
          </cell>
        </row>
        <row r="11766">
          <cell r="A11766" t="str">
            <v>Residential</v>
          </cell>
          <cell r="B11766">
            <v>5</v>
          </cell>
          <cell r="C11766" t="str">
            <v>S</v>
          </cell>
          <cell r="D11766" t="str">
            <v>All</v>
          </cell>
          <cell r="E11766" t="str">
            <v>CARE Status: CARE</v>
          </cell>
          <cell r="F11766">
            <v>65.184700000000007</v>
          </cell>
          <cell r="G11766">
            <v>0.49402590000000002</v>
          </cell>
          <cell r="H11766">
            <v>0.50934290000000004</v>
          </cell>
          <cell r="I11766">
            <v>-6.2184299999999998E-2</v>
          </cell>
          <cell r="J11766">
            <v>-2.5445300000000001E-2</v>
          </cell>
          <cell r="K11766">
            <v>0</v>
          </cell>
          <cell r="L11766">
            <v>2.5445300000000001E-2</v>
          </cell>
          <cell r="M11766">
            <v>6.2184299999999998E-2</v>
          </cell>
          <cell r="N11766">
            <v>6.2184299999999998E-2</v>
          </cell>
          <cell r="O11766">
            <v>9324</v>
          </cell>
        </row>
        <row r="11767">
          <cell r="A11767" t="str">
            <v>Residential</v>
          </cell>
          <cell r="B11767">
            <v>6</v>
          </cell>
          <cell r="C11767" t="str">
            <v>S</v>
          </cell>
          <cell r="D11767" t="str">
            <v>All</v>
          </cell>
          <cell r="E11767" t="str">
            <v>CARE Status: CARE</v>
          </cell>
          <cell r="F11767">
            <v>64.388499999999993</v>
          </cell>
          <cell r="G11767">
            <v>0.53747560000000005</v>
          </cell>
          <cell r="H11767">
            <v>0.60246250000000001</v>
          </cell>
          <cell r="I11767">
            <v>-6.1668199999999999E-2</v>
          </cell>
          <cell r="J11767">
            <v>-2.5234099999999999E-2</v>
          </cell>
          <cell r="K11767">
            <v>0</v>
          </cell>
          <cell r="L11767">
            <v>2.5234099999999999E-2</v>
          </cell>
          <cell r="M11767">
            <v>6.1668199999999999E-2</v>
          </cell>
          <cell r="N11767">
            <v>6.1668199999999999E-2</v>
          </cell>
          <cell r="O11767">
            <v>9324</v>
          </cell>
        </row>
        <row r="11768">
          <cell r="A11768" t="str">
            <v>Residential</v>
          </cell>
          <cell r="B11768">
            <v>7</v>
          </cell>
          <cell r="C11768" t="str">
            <v>S</v>
          </cell>
          <cell r="D11768" t="str">
            <v>All</v>
          </cell>
          <cell r="E11768" t="str">
            <v>CARE Status: CARE</v>
          </cell>
          <cell r="F11768">
            <v>63.061999999999998</v>
          </cell>
          <cell r="G11768">
            <v>0.62633749999999999</v>
          </cell>
          <cell r="H11768">
            <v>0.6351715</v>
          </cell>
          <cell r="I11768">
            <v>-6.1939300000000003E-2</v>
          </cell>
          <cell r="J11768">
            <v>-2.5345099999999999E-2</v>
          </cell>
          <cell r="K11768">
            <v>0</v>
          </cell>
          <cell r="L11768">
            <v>2.5345099999999999E-2</v>
          </cell>
          <cell r="M11768">
            <v>6.1939300000000003E-2</v>
          </cell>
          <cell r="N11768">
            <v>6.1939300000000003E-2</v>
          </cell>
          <cell r="O11768">
            <v>9324</v>
          </cell>
        </row>
        <row r="11769">
          <cell r="A11769" t="str">
            <v>Residential</v>
          </cell>
          <cell r="B11769">
            <v>8</v>
          </cell>
          <cell r="C11769" t="str">
            <v>S</v>
          </cell>
          <cell r="D11769" t="str">
            <v>All</v>
          </cell>
          <cell r="E11769" t="str">
            <v>CARE Status: CARE</v>
          </cell>
          <cell r="F11769">
            <v>64.058800000000005</v>
          </cell>
          <cell r="G11769">
            <v>0.66863589999999995</v>
          </cell>
          <cell r="H11769">
            <v>0.68228279999999997</v>
          </cell>
          <cell r="I11769">
            <v>-6.2377200000000001E-2</v>
          </cell>
          <cell r="J11769">
            <v>-2.55242E-2</v>
          </cell>
          <cell r="K11769">
            <v>0</v>
          </cell>
          <cell r="L11769">
            <v>2.55242E-2</v>
          </cell>
          <cell r="M11769">
            <v>6.2377200000000001E-2</v>
          </cell>
          <cell r="N11769">
            <v>6.2377200000000001E-2</v>
          </cell>
          <cell r="O11769">
            <v>9324</v>
          </cell>
        </row>
        <row r="11770">
          <cell r="A11770" t="str">
            <v>Residential</v>
          </cell>
          <cell r="B11770">
            <v>9</v>
          </cell>
          <cell r="C11770" t="str">
            <v>S</v>
          </cell>
          <cell r="D11770" t="str">
            <v>All</v>
          </cell>
          <cell r="E11770" t="str">
            <v>CARE Status: CARE</v>
          </cell>
          <cell r="F11770">
            <v>69.099000000000004</v>
          </cell>
          <cell r="G11770">
            <v>0.66867359999999998</v>
          </cell>
          <cell r="H11770">
            <v>0.71916230000000003</v>
          </cell>
          <cell r="I11770">
            <v>-6.3185900000000003E-2</v>
          </cell>
          <cell r="J11770">
            <v>-2.5855199999999998E-2</v>
          </cell>
          <cell r="K11770">
            <v>0</v>
          </cell>
          <cell r="L11770">
            <v>2.5855199999999998E-2</v>
          </cell>
          <cell r="M11770">
            <v>6.3185900000000003E-2</v>
          </cell>
          <cell r="N11770">
            <v>6.3185900000000003E-2</v>
          </cell>
          <cell r="O11770">
            <v>9324</v>
          </cell>
        </row>
        <row r="11771">
          <cell r="A11771" t="str">
            <v>Residential</v>
          </cell>
          <cell r="B11771">
            <v>10</v>
          </cell>
          <cell r="C11771" t="str">
            <v>S</v>
          </cell>
          <cell r="D11771" t="str">
            <v>All</v>
          </cell>
          <cell r="E11771" t="str">
            <v>CARE Status: CARE</v>
          </cell>
          <cell r="F11771">
            <v>75.125</v>
          </cell>
          <cell r="G11771">
            <v>0.72373589999999999</v>
          </cell>
          <cell r="H11771">
            <v>0.72613870000000003</v>
          </cell>
          <cell r="I11771">
            <v>-6.4226599999999995E-2</v>
          </cell>
          <cell r="J11771">
            <v>-2.6280999999999999E-2</v>
          </cell>
          <cell r="K11771">
            <v>0</v>
          </cell>
          <cell r="L11771">
            <v>2.6280999999999999E-2</v>
          </cell>
          <cell r="M11771">
            <v>6.4226599999999995E-2</v>
          </cell>
          <cell r="N11771">
            <v>6.4226599999999995E-2</v>
          </cell>
          <cell r="O11771">
            <v>9324</v>
          </cell>
        </row>
        <row r="11772">
          <cell r="A11772" t="str">
            <v>Residential</v>
          </cell>
          <cell r="B11772">
            <v>11</v>
          </cell>
          <cell r="C11772" t="str">
            <v>S</v>
          </cell>
          <cell r="D11772" t="str">
            <v>All</v>
          </cell>
          <cell r="E11772" t="str">
            <v>CARE Status: CARE</v>
          </cell>
          <cell r="F11772">
            <v>79.379099999999994</v>
          </cell>
          <cell r="G11772">
            <v>0.78128869999999995</v>
          </cell>
          <cell r="H11772">
            <v>0.8164015</v>
          </cell>
          <cell r="I11772">
            <v>-6.4993300000000004E-2</v>
          </cell>
          <cell r="J11772">
            <v>-2.6594699999999999E-2</v>
          </cell>
          <cell r="K11772">
            <v>0</v>
          </cell>
          <cell r="L11772">
            <v>2.6594699999999999E-2</v>
          </cell>
          <cell r="M11772">
            <v>6.4993300000000004E-2</v>
          </cell>
          <cell r="N11772">
            <v>6.4993300000000004E-2</v>
          </cell>
          <cell r="O11772">
            <v>9324</v>
          </cell>
        </row>
        <row r="11773">
          <cell r="A11773" t="str">
            <v>Residential</v>
          </cell>
          <cell r="B11773">
            <v>12</v>
          </cell>
          <cell r="C11773" t="str">
            <v>S</v>
          </cell>
          <cell r="D11773" t="str">
            <v>All</v>
          </cell>
          <cell r="E11773" t="str">
            <v>CARE Status: CARE</v>
          </cell>
          <cell r="F11773">
            <v>83.595799999999997</v>
          </cell>
          <cell r="G11773">
            <v>0.93835480000000004</v>
          </cell>
          <cell r="H11773">
            <v>0.93770509999999996</v>
          </cell>
          <cell r="I11773">
            <v>-6.6078999999999999E-2</v>
          </cell>
          <cell r="J11773">
            <v>-2.7039000000000001E-2</v>
          </cell>
          <cell r="K11773">
            <v>0</v>
          </cell>
          <cell r="L11773">
            <v>2.7039000000000001E-2</v>
          </cell>
          <cell r="M11773">
            <v>6.6078999999999999E-2</v>
          </cell>
          <cell r="N11773">
            <v>6.6078999999999999E-2</v>
          </cell>
          <cell r="O11773">
            <v>9324</v>
          </cell>
        </row>
        <row r="11774">
          <cell r="A11774" t="str">
            <v>Residential</v>
          </cell>
          <cell r="B11774">
            <v>13</v>
          </cell>
          <cell r="C11774" t="str">
            <v>S</v>
          </cell>
          <cell r="D11774" t="str">
            <v>All</v>
          </cell>
          <cell r="E11774" t="str">
            <v>CARE Status: CARE</v>
          </cell>
          <cell r="F11774">
            <v>86.834599999999995</v>
          </cell>
          <cell r="G11774">
            <v>1.054557</v>
          </cell>
          <cell r="H11774">
            <v>1.0350889999999999</v>
          </cell>
          <cell r="I11774">
            <v>-6.7915600000000007E-2</v>
          </cell>
          <cell r="J11774">
            <v>-2.7790499999999999E-2</v>
          </cell>
          <cell r="K11774">
            <v>0</v>
          </cell>
          <cell r="L11774">
            <v>2.7790499999999999E-2</v>
          </cell>
          <cell r="M11774">
            <v>6.7915600000000007E-2</v>
          </cell>
          <cell r="N11774">
            <v>6.7915600000000007E-2</v>
          </cell>
          <cell r="O11774">
            <v>9324</v>
          </cell>
        </row>
        <row r="11775">
          <cell r="A11775" t="str">
            <v>Residential</v>
          </cell>
          <cell r="B11775">
            <v>14</v>
          </cell>
          <cell r="C11775" t="str">
            <v>S</v>
          </cell>
          <cell r="D11775" t="str">
            <v>All</v>
          </cell>
          <cell r="E11775" t="str">
            <v>CARE Status: CARE</v>
          </cell>
          <cell r="F11775">
            <v>90.704800000000006</v>
          </cell>
          <cell r="G11775">
            <v>1.3097939999999999</v>
          </cell>
          <cell r="H11775">
            <v>1.252178</v>
          </cell>
          <cell r="I11775">
            <v>-6.8436200000000003E-2</v>
          </cell>
          <cell r="J11775">
            <v>-2.80036E-2</v>
          </cell>
          <cell r="K11775">
            <v>0</v>
          </cell>
          <cell r="L11775">
            <v>2.80036E-2</v>
          </cell>
          <cell r="M11775">
            <v>6.8436200000000003E-2</v>
          </cell>
          <cell r="N11775">
            <v>6.8436200000000003E-2</v>
          </cell>
          <cell r="O11775">
            <v>9324</v>
          </cell>
        </row>
        <row r="11776">
          <cell r="A11776" t="str">
            <v>Residential</v>
          </cell>
          <cell r="B11776">
            <v>15</v>
          </cell>
          <cell r="C11776" t="str">
            <v>S</v>
          </cell>
          <cell r="D11776" t="str">
            <v>All</v>
          </cell>
          <cell r="E11776" t="str">
            <v>CARE Status: CARE</v>
          </cell>
          <cell r="F11776">
            <v>93.927599999999998</v>
          </cell>
          <cell r="G11776">
            <v>1.615612</v>
          </cell>
          <cell r="H11776">
            <v>1.6582319999999999</v>
          </cell>
          <cell r="I11776">
            <v>-6.9952700000000007E-2</v>
          </cell>
          <cell r="J11776">
            <v>-2.86241E-2</v>
          </cell>
          <cell r="K11776">
            <v>0</v>
          </cell>
          <cell r="L11776">
            <v>2.86241E-2</v>
          </cell>
          <cell r="M11776">
            <v>6.9952700000000007E-2</v>
          </cell>
          <cell r="N11776">
            <v>6.9952700000000007E-2</v>
          </cell>
          <cell r="O11776">
            <v>9324</v>
          </cell>
        </row>
        <row r="11777">
          <cell r="A11777" t="str">
            <v>Residential</v>
          </cell>
          <cell r="B11777">
            <v>16</v>
          </cell>
          <cell r="C11777" t="str">
            <v>S</v>
          </cell>
          <cell r="D11777" t="str">
            <v>All</v>
          </cell>
          <cell r="E11777" t="str">
            <v>CARE Status: CARE</v>
          </cell>
          <cell r="F11777">
            <v>95.578000000000003</v>
          </cell>
          <cell r="G11777">
            <v>1.872968</v>
          </cell>
          <cell r="H11777">
            <v>1.830441</v>
          </cell>
          <cell r="I11777">
            <v>-7.08429E-2</v>
          </cell>
          <cell r="J11777">
            <v>-2.8988400000000001E-2</v>
          </cell>
          <cell r="K11777">
            <v>0</v>
          </cell>
          <cell r="L11777">
            <v>2.8988400000000001E-2</v>
          </cell>
          <cell r="M11777">
            <v>7.08429E-2</v>
          </cell>
          <cell r="N11777">
            <v>7.08429E-2</v>
          </cell>
          <cell r="O11777">
            <v>9324</v>
          </cell>
        </row>
        <row r="11778">
          <cell r="A11778" t="str">
            <v>Residential</v>
          </cell>
          <cell r="B11778">
            <v>17</v>
          </cell>
          <cell r="C11778" t="str">
            <v>S</v>
          </cell>
          <cell r="D11778" t="str">
            <v>All</v>
          </cell>
          <cell r="E11778" t="str">
            <v>CARE Status: CARE</v>
          </cell>
          <cell r="F11778">
            <v>96.156599999999997</v>
          </cell>
          <cell r="G11778">
            <v>2.12249</v>
          </cell>
          <cell r="H11778">
            <v>1.824597</v>
          </cell>
          <cell r="I11778">
            <v>-7.1483599999999994E-2</v>
          </cell>
          <cell r="J11778">
            <v>-2.9250499999999999E-2</v>
          </cell>
          <cell r="K11778">
            <v>0</v>
          </cell>
          <cell r="L11778">
            <v>2.9250499999999999E-2</v>
          </cell>
          <cell r="M11778">
            <v>7.1483599999999994E-2</v>
          </cell>
          <cell r="N11778">
            <v>7.1483599999999994E-2</v>
          </cell>
          <cell r="O11778">
            <v>9324</v>
          </cell>
        </row>
        <row r="11779">
          <cell r="A11779" t="str">
            <v>Residential</v>
          </cell>
          <cell r="B11779">
            <v>18</v>
          </cell>
          <cell r="C11779" t="str">
            <v>S</v>
          </cell>
          <cell r="D11779" t="str">
            <v>All</v>
          </cell>
          <cell r="E11779" t="str">
            <v>CARE Status: CARE</v>
          </cell>
          <cell r="F11779">
            <v>95.572400000000002</v>
          </cell>
          <cell r="G11779">
            <v>2.2035149999999999</v>
          </cell>
          <cell r="H11779">
            <v>1.9661150000000001</v>
          </cell>
          <cell r="I11779">
            <v>-7.0909100000000003E-2</v>
          </cell>
          <cell r="J11779">
            <v>-2.90154E-2</v>
          </cell>
          <cell r="K11779">
            <v>0</v>
          </cell>
          <cell r="L11779">
            <v>2.90154E-2</v>
          </cell>
          <cell r="M11779">
            <v>7.0909100000000003E-2</v>
          </cell>
          <cell r="N11779">
            <v>7.0909100000000003E-2</v>
          </cell>
          <cell r="O11779">
            <v>9324</v>
          </cell>
        </row>
        <row r="11780">
          <cell r="A11780" t="str">
            <v>Residential</v>
          </cell>
          <cell r="B11780">
            <v>19</v>
          </cell>
          <cell r="C11780" t="str">
            <v>S</v>
          </cell>
          <cell r="D11780" t="str">
            <v>All</v>
          </cell>
          <cell r="E11780" t="str">
            <v>CARE Status: CARE</v>
          </cell>
          <cell r="F11780">
            <v>93.900499999999994</v>
          </cell>
          <cell r="G11780">
            <v>2.1359309999999998</v>
          </cell>
          <cell r="H11780">
            <v>1.91831</v>
          </cell>
          <cell r="I11780">
            <v>-7.0852300000000007E-2</v>
          </cell>
          <cell r="J11780">
            <v>-2.8992199999999999E-2</v>
          </cell>
          <cell r="K11780">
            <v>0</v>
          </cell>
          <cell r="L11780">
            <v>2.8992199999999999E-2</v>
          </cell>
          <cell r="M11780">
            <v>7.0852300000000007E-2</v>
          </cell>
          <cell r="N11780">
            <v>7.0852300000000007E-2</v>
          </cell>
          <cell r="O11780">
            <v>9324</v>
          </cell>
        </row>
        <row r="11781">
          <cell r="A11781" t="str">
            <v>Residential</v>
          </cell>
          <cell r="B11781">
            <v>20</v>
          </cell>
          <cell r="C11781" t="str">
            <v>S</v>
          </cell>
          <cell r="D11781" t="str">
            <v>All</v>
          </cell>
          <cell r="E11781" t="str">
            <v>CARE Status: CARE</v>
          </cell>
          <cell r="F11781">
            <v>89.956900000000005</v>
          </cell>
          <cell r="G11781">
            <v>1.9456629999999999</v>
          </cell>
          <cell r="H11781">
            <v>2.3548499999999999</v>
          </cell>
          <cell r="I11781">
            <v>-7.2366700000000006E-2</v>
          </cell>
          <cell r="J11781">
            <v>-2.96119E-2</v>
          </cell>
          <cell r="K11781">
            <v>0</v>
          </cell>
          <cell r="L11781">
            <v>2.96119E-2</v>
          </cell>
          <cell r="M11781">
            <v>7.2366700000000006E-2</v>
          </cell>
          <cell r="N11781">
            <v>7.2366700000000006E-2</v>
          </cell>
          <cell r="O11781">
            <v>9324</v>
          </cell>
        </row>
        <row r="11782">
          <cell r="A11782" t="str">
            <v>Residential</v>
          </cell>
          <cell r="B11782">
            <v>21</v>
          </cell>
          <cell r="C11782" t="str">
            <v>S</v>
          </cell>
          <cell r="D11782" t="str">
            <v>All</v>
          </cell>
          <cell r="E11782" t="str">
            <v>CARE Status: CARE</v>
          </cell>
          <cell r="F11782">
            <v>85.158299999999997</v>
          </cell>
          <cell r="G11782">
            <v>1.7462150000000001</v>
          </cell>
          <cell r="H11782">
            <v>2.1556350000000002</v>
          </cell>
          <cell r="I11782">
            <v>-7.1745799999999998E-2</v>
          </cell>
          <cell r="J11782">
            <v>-2.93578E-2</v>
          </cell>
          <cell r="K11782">
            <v>0</v>
          </cell>
          <cell r="L11782">
            <v>2.93578E-2</v>
          </cell>
          <cell r="M11782">
            <v>7.1745799999999998E-2</v>
          </cell>
          <cell r="N11782">
            <v>7.1745799999999998E-2</v>
          </cell>
          <cell r="O11782">
            <v>9324</v>
          </cell>
        </row>
        <row r="11783">
          <cell r="A11783" t="str">
            <v>Residential</v>
          </cell>
          <cell r="B11783">
            <v>22</v>
          </cell>
          <cell r="C11783" t="str">
            <v>S</v>
          </cell>
          <cell r="D11783" t="str">
            <v>All</v>
          </cell>
          <cell r="E11783" t="str">
            <v>CARE Status: CARE</v>
          </cell>
          <cell r="F11783">
            <v>81.839600000000004</v>
          </cell>
          <cell r="G11783">
            <v>1.488154</v>
          </cell>
          <cell r="H11783">
            <v>1.7941469999999999</v>
          </cell>
          <cell r="I11783">
            <v>-7.3263499999999995E-2</v>
          </cell>
          <cell r="J11783">
            <v>-2.99788E-2</v>
          </cell>
          <cell r="K11783">
            <v>0</v>
          </cell>
          <cell r="L11783">
            <v>2.99788E-2</v>
          </cell>
          <cell r="M11783">
            <v>7.3263499999999995E-2</v>
          </cell>
          <cell r="N11783">
            <v>7.3263499999999995E-2</v>
          </cell>
          <cell r="O11783">
            <v>9324</v>
          </cell>
        </row>
        <row r="11784">
          <cell r="A11784" t="str">
            <v>Residential</v>
          </cell>
          <cell r="B11784">
            <v>23</v>
          </cell>
          <cell r="C11784" t="str">
            <v>S</v>
          </cell>
          <cell r="D11784" t="str">
            <v>All</v>
          </cell>
          <cell r="E11784" t="str">
            <v>CARE Status: CARE</v>
          </cell>
          <cell r="F11784">
            <v>78.378900000000002</v>
          </cell>
          <cell r="G11784">
            <v>1.2040040000000001</v>
          </cell>
          <cell r="H11784">
            <v>1.315609</v>
          </cell>
          <cell r="I11784">
            <v>-6.8586300000000003E-2</v>
          </cell>
          <cell r="J11784">
            <v>-2.8065E-2</v>
          </cell>
          <cell r="K11784">
            <v>0</v>
          </cell>
          <cell r="L11784">
            <v>2.8065E-2</v>
          </cell>
          <cell r="M11784">
            <v>6.8586300000000003E-2</v>
          </cell>
          <cell r="N11784">
            <v>6.8586300000000003E-2</v>
          </cell>
          <cell r="O11784">
            <v>9324</v>
          </cell>
        </row>
        <row r="11785">
          <cell r="A11785" t="str">
            <v>Residential</v>
          </cell>
          <cell r="B11785">
            <v>24</v>
          </cell>
          <cell r="C11785" t="str">
            <v>S</v>
          </cell>
          <cell r="D11785" t="str">
            <v>All</v>
          </cell>
          <cell r="E11785" t="str">
            <v>CARE Status: CARE</v>
          </cell>
          <cell r="F11785">
            <v>76.268299999999996</v>
          </cell>
          <cell r="G11785">
            <v>0.98550519999999997</v>
          </cell>
          <cell r="H11785">
            <v>1.1387309999999999</v>
          </cell>
          <cell r="I11785">
            <v>-6.7126400000000003E-2</v>
          </cell>
          <cell r="J11785">
            <v>-2.7467599999999998E-2</v>
          </cell>
          <cell r="K11785">
            <v>0</v>
          </cell>
          <cell r="L11785">
            <v>2.7467599999999998E-2</v>
          </cell>
          <cell r="M11785">
            <v>6.7126400000000003E-2</v>
          </cell>
          <cell r="N11785">
            <v>6.7126400000000003E-2</v>
          </cell>
          <cell r="O11785">
            <v>9324</v>
          </cell>
        </row>
        <row r="11786">
          <cell r="A11786" t="str">
            <v>Residential</v>
          </cell>
          <cell r="B11786">
            <v>1</v>
          </cell>
          <cell r="C11786" t="str">
            <v>S</v>
          </cell>
          <cell r="D11786" t="str">
            <v>All</v>
          </cell>
          <cell r="E11786" t="str">
            <v>CARE Status: Non-CARE</v>
          </cell>
          <cell r="F11786">
            <v>68.433899999999994</v>
          </cell>
          <cell r="G11786">
            <v>0.68480940000000001</v>
          </cell>
          <cell r="H11786">
            <v>0.7451586</v>
          </cell>
          <cell r="I11786">
            <v>-3.3823800000000001E-2</v>
          </cell>
          <cell r="J11786">
            <v>-1.3840399999999999E-2</v>
          </cell>
          <cell r="K11786">
            <v>0</v>
          </cell>
          <cell r="L11786">
            <v>1.3840399999999999E-2</v>
          </cell>
          <cell r="M11786">
            <v>3.3823800000000001E-2</v>
          </cell>
          <cell r="N11786">
            <v>3.3823800000000001E-2</v>
          </cell>
          <cell r="O11786">
            <v>35705</v>
          </cell>
        </row>
        <row r="11787">
          <cell r="A11787" t="str">
            <v>Residential</v>
          </cell>
          <cell r="B11787">
            <v>2</v>
          </cell>
          <cell r="C11787" t="str">
            <v>S</v>
          </cell>
          <cell r="D11787" t="str">
            <v>All</v>
          </cell>
          <cell r="E11787" t="str">
            <v>CARE Status: Non-CARE</v>
          </cell>
          <cell r="F11787">
            <v>66.210999999999999</v>
          </cell>
          <cell r="G11787">
            <v>0.60344469999999995</v>
          </cell>
          <cell r="H11787">
            <v>0.65033660000000004</v>
          </cell>
          <cell r="I11787">
            <v>-3.34454E-2</v>
          </cell>
          <cell r="J11787">
            <v>-1.3685599999999999E-2</v>
          </cell>
          <cell r="K11787">
            <v>0</v>
          </cell>
          <cell r="L11787">
            <v>1.3685599999999999E-2</v>
          </cell>
          <cell r="M11787">
            <v>3.34454E-2</v>
          </cell>
          <cell r="N11787">
            <v>3.34454E-2</v>
          </cell>
          <cell r="O11787">
            <v>35705</v>
          </cell>
        </row>
        <row r="11788">
          <cell r="A11788" t="str">
            <v>Residential</v>
          </cell>
          <cell r="B11788">
            <v>3</v>
          </cell>
          <cell r="C11788" t="str">
            <v>S</v>
          </cell>
          <cell r="D11788" t="str">
            <v>All</v>
          </cell>
          <cell r="E11788" t="str">
            <v>CARE Status: Non-CARE</v>
          </cell>
          <cell r="F11788">
            <v>64.778899999999993</v>
          </cell>
          <cell r="G11788">
            <v>0.55960399999999999</v>
          </cell>
          <cell r="H11788">
            <v>0.59864340000000005</v>
          </cell>
          <cell r="I11788">
            <v>-3.3126700000000002E-2</v>
          </cell>
          <cell r="J11788">
            <v>-1.35552E-2</v>
          </cell>
          <cell r="K11788">
            <v>0</v>
          </cell>
          <cell r="L11788">
            <v>1.35552E-2</v>
          </cell>
          <cell r="M11788">
            <v>3.3126700000000002E-2</v>
          </cell>
          <cell r="N11788">
            <v>3.3126700000000002E-2</v>
          </cell>
          <cell r="O11788">
            <v>35705</v>
          </cell>
        </row>
        <row r="11789">
          <cell r="A11789" t="str">
            <v>Residential</v>
          </cell>
          <cell r="B11789">
            <v>4</v>
          </cell>
          <cell r="C11789" t="str">
            <v>S</v>
          </cell>
          <cell r="D11789" t="str">
            <v>All</v>
          </cell>
          <cell r="E11789" t="str">
            <v>CARE Status: Non-CARE</v>
          </cell>
          <cell r="F11789">
            <v>64.370900000000006</v>
          </cell>
          <cell r="G11789">
            <v>0.55626549999999997</v>
          </cell>
          <cell r="H11789">
            <v>0.57876209999999995</v>
          </cell>
          <cell r="I11789">
            <v>-3.3024299999999999E-2</v>
          </cell>
          <cell r="J11789">
            <v>-1.3513300000000001E-2</v>
          </cell>
          <cell r="K11789">
            <v>0</v>
          </cell>
          <cell r="L11789">
            <v>1.3513300000000001E-2</v>
          </cell>
          <cell r="M11789">
            <v>3.3024299999999999E-2</v>
          </cell>
          <cell r="N11789">
            <v>3.3024299999999999E-2</v>
          </cell>
          <cell r="O11789">
            <v>35705</v>
          </cell>
        </row>
        <row r="11790">
          <cell r="A11790" t="str">
            <v>Residential</v>
          </cell>
          <cell r="B11790">
            <v>5</v>
          </cell>
          <cell r="C11790" t="str">
            <v>S</v>
          </cell>
          <cell r="D11790" t="str">
            <v>All</v>
          </cell>
          <cell r="E11790" t="str">
            <v>CARE Status: Non-CARE</v>
          </cell>
          <cell r="F11790">
            <v>63.563699999999997</v>
          </cell>
          <cell r="G11790">
            <v>0.55667520000000004</v>
          </cell>
          <cell r="H11790">
            <v>0.58731929999999999</v>
          </cell>
          <cell r="I11790">
            <v>-3.29652E-2</v>
          </cell>
          <cell r="J11790">
            <v>-1.34891E-2</v>
          </cell>
          <cell r="K11790">
            <v>0</v>
          </cell>
          <cell r="L11790">
            <v>1.34891E-2</v>
          </cell>
          <cell r="M11790">
            <v>3.29652E-2</v>
          </cell>
          <cell r="N11790">
            <v>3.29652E-2</v>
          </cell>
          <cell r="O11790">
            <v>35705</v>
          </cell>
        </row>
        <row r="11791">
          <cell r="A11791" t="str">
            <v>Residential</v>
          </cell>
          <cell r="B11791">
            <v>6</v>
          </cell>
          <cell r="C11791" t="str">
            <v>S</v>
          </cell>
          <cell r="D11791" t="str">
            <v>All</v>
          </cell>
          <cell r="E11791" t="str">
            <v>CARE Status: Non-CARE</v>
          </cell>
          <cell r="F11791">
            <v>62.909100000000002</v>
          </cell>
          <cell r="G11791">
            <v>0.62150649999999996</v>
          </cell>
          <cell r="H11791">
            <v>0.66487459999999998</v>
          </cell>
          <cell r="I11791">
            <v>-3.3091599999999999E-2</v>
          </cell>
          <cell r="J11791">
            <v>-1.35408E-2</v>
          </cell>
          <cell r="K11791">
            <v>0</v>
          </cell>
          <cell r="L11791">
            <v>1.35408E-2</v>
          </cell>
          <cell r="M11791">
            <v>3.3091599999999999E-2</v>
          </cell>
          <cell r="N11791">
            <v>3.3091599999999999E-2</v>
          </cell>
          <cell r="O11791">
            <v>35705</v>
          </cell>
        </row>
        <row r="11792">
          <cell r="A11792" t="str">
            <v>Residential</v>
          </cell>
          <cell r="B11792">
            <v>7</v>
          </cell>
          <cell r="C11792" t="str">
            <v>S</v>
          </cell>
          <cell r="D11792" t="str">
            <v>All</v>
          </cell>
          <cell r="E11792" t="str">
            <v>CARE Status: Non-CARE</v>
          </cell>
          <cell r="F11792">
            <v>62.200800000000001</v>
          </cell>
          <cell r="G11792">
            <v>0.74980380000000002</v>
          </cell>
          <cell r="H11792">
            <v>0.80928460000000002</v>
          </cell>
          <cell r="I11792">
            <v>-3.3219699999999998E-2</v>
          </cell>
          <cell r="J11792">
            <v>-1.35932E-2</v>
          </cell>
          <cell r="K11792">
            <v>0</v>
          </cell>
          <cell r="L11792">
            <v>1.35932E-2</v>
          </cell>
          <cell r="M11792">
            <v>3.3219699999999998E-2</v>
          </cell>
          <cell r="N11792">
            <v>3.3219699999999998E-2</v>
          </cell>
          <cell r="O11792">
            <v>35705</v>
          </cell>
        </row>
        <row r="11793">
          <cell r="A11793" t="str">
            <v>Residential</v>
          </cell>
          <cell r="B11793">
            <v>8</v>
          </cell>
          <cell r="C11793" t="str">
            <v>S</v>
          </cell>
          <cell r="D11793" t="str">
            <v>All</v>
          </cell>
          <cell r="E11793" t="str">
            <v>CARE Status: Non-CARE</v>
          </cell>
          <cell r="F11793">
            <v>63.800699999999999</v>
          </cell>
          <cell r="G11793">
            <v>0.80916699999999997</v>
          </cell>
          <cell r="H11793">
            <v>0.86423179999999999</v>
          </cell>
          <cell r="I11793">
            <v>-3.3412699999999997E-2</v>
          </cell>
          <cell r="J11793">
            <v>-1.3672200000000001E-2</v>
          </cell>
          <cell r="K11793">
            <v>0</v>
          </cell>
          <cell r="L11793">
            <v>1.3672200000000001E-2</v>
          </cell>
          <cell r="M11793">
            <v>3.3412699999999997E-2</v>
          </cell>
          <cell r="N11793">
            <v>3.3412699999999997E-2</v>
          </cell>
          <cell r="O11793">
            <v>35705</v>
          </cell>
        </row>
        <row r="11794">
          <cell r="A11794" t="str">
            <v>Residential</v>
          </cell>
          <cell r="B11794">
            <v>9</v>
          </cell>
          <cell r="C11794" t="str">
            <v>S</v>
          </cell>
          <cell r="D11794" t="str">
            <v>All</v>
          </cell>
          <cell r="E11794" t="str">
            <v>CARE Status: Non-CARE</v>
          </cell>
          <cell r="F11794">
            <v>69.102500000000006</v>
          </cell>
          <cell r="G11794">
            <v>0.77067920000000001</v>
          </cell>
          <cell r="H11794">
            <v>0.8157025</v>
          </cell>
          <cell r="I11794">
            <v>-3.39666E-2</v>
          </cell>
          <cell r="J11794">
            <v>-1.3898799999999999E-2</v>
          </cell>
          <cell r="K11794">
            <v>0</v>
          </cell>
          <cell r="L11794">
            <v>1.3898799999999999E-2</v>
          </cell>
          <cell r="M11794">
            <v>3.39666E-2</v>
          </cell>
          <cell r="N11794">
            <v>3.39666E-2</v>
          </cell>
          <cell r="O11794">
            <v>35705</v>
          </cell>
        </row>
        <row r="11795">
          <cell r="A11795" t="str">
            <v>Residential</v>
          </cell>
          <cell r="B11795">
            <v>10</v>
          </cell>
          <cell r="C11795" t="str">
            <v>S</v>
          </cell>
          <cell r="D11795" t="str">
            <v>All</v>
          </cell>
          <cell r="E11795" t="str">
            <v>CARE Status: Non-CARE</v>
          </cell>
          <cell r="F11795">
            <v>75.381399999999999</v>
          </cell>
          <cell r="G11795">
            <v>0.79192770000000001</v>
          </cell>
          <cell r="H11795">
            <v>0.81068949999999995</v>
          </cell>
          <cell r="I11795">
            <v>-3.5280199999999998E-2</v>
          </cell>
          <cell r="J11795">
            <v>-1.44364E-2</v>
          </cell>
          <cell r="K11795">
            <v>0</v>
          </cell>
          <cell r="L11795">
            <v>1.44364E-2</v>
          </cell>
          <cell r="M11795">
            <v>3.5280199999999998E-2</v>
          </cell>
          <cell r="N11795">
            <v>3.5280199999999998E-2</v>
          </cell>
          <cell r="O11795">
            <v>35705</v>
          </cell>
        </row>
        <row r="11796">
          <cell r="A11796" t="str">
            <v>Residential</v>
          </cell>
          <cell r="B11796">
            <v>11</v>
          </cell>
          <cell r="C11796" t="str">
            <v>S</v>
          </cell>
          <cell r="D11796" t="str">
            <v>All</v>
          </cell>
          <cell r="E11796" t="str">
            <v>CARE Status: Non-CARE</v>
          </cell>
          <cell r="F11796">
            <v>80.64</v>
          </cell>
          <cell r="G11796">
            <v>0.84817469999999995</v>
          </cell>
          <cell r="H11796">
            <v>0.87825410000000004</v>
          </cell>
          <cell r="I11796">
            <v>-3.6373500000000003E-2</v>
          </cell>
          <cell r="J11796">
            <v>-1.4883800000000001E-2</v>
          </cell>
          <cell r="K11796">
            <v>0</v>
          </cell>
          <cell r="L11796">
            <v>1.4883800000000001E-2</v>
          </cell>
          <cell r="M11796">
            <v>3.6373500000000003E-2</v>
          </cell>
          <cell r="N11796">
            <v>3.6373500000000003E-2</v>
          </cell>
          <cell r="O11796">
            <v>35705</v>
          </cell>
        </row>
        <row r="11797">
          <cell r="A11797" t="str">
            <v>Residential</v>
          </cell>
          <cell r="B11797">
            <v>12</v>
          </cell>
          <cell r="C11797" t="str">
            <v>S</v>
          </cell>
          <cell r="D11797" t="str">
            <v>All</v>
          </cell>
          <cell r="E11797" t="str">
            <v>CARE Status: Non-CARE</v>
          </cell>
          <cell r="F11797">
            <v>84.799700000000001</v>
          </cell>
          <cell r="G11797">
            <v>0.95740619999999999</v>
          </cell>
          <cell r="H11797">
            <v>0.94922079999999998</v>
          </cell>
          <cell r="I11797">
            <v>-3.5430099999999999E-2</v>
          </cell>
          <cell r="J11797">
            <v>-1.4497700000000001E-2</v>
          </cell>
          <cell r="K11797">
            <v>0</v>
          </cell>
          <cell r="L11797">
            <v>1.4497700000000001E-2</v>
          </cell>
          <cell r="M11797">
            <v>3.5430099999999999E-2</v>
          </cell>
          <cell r="N11797">
            <v>3.5430099999999999E-2</v>
          </cell>
          <cell r="O11797">
            <v>35705</v>
          </cell>
        </row>
        <row r="11798">
          <cell r="A11798" t="str">
            <v>Residential</v>
          </cell>
          <cell r="B11798">
            <v>13</v>
          </cell>
          <cell r="C11798" t="str">
            <v>S</v>
          </cell>
          <cell r="D11798" t="str">
            <v>All</v>
          </cell>
          <cell r="E11798" t="str">
            <v>CARE Status: Non-CARE</v>
          </cell>
          <cell r="F11798">
            <v>87.946600000000004</v>
          </cell>
          <cell r="G11798">
            <v>1.1070450000000001</v>
          </cell>
          <cell r="H11798">
            <v>1.0665830000000001</v>
          </cell>
          <cell r="I11798">
            <v>-3.6675399999999997E-2</v>
          </cell>
          <cell r="J11798">
            <v>-1.5007299999999999E-2</v>
          </cell>
          <cell r="K11798">
            <v>0</v>
          </cell>
          <cell r="L11798">
            <v>1.5007299999999999E-2</v>
          </cell>
          <cell r="M11798">
            <v>3.6675399999999997E-2</v>
          </cell>
          <cell r="N11798">
            <v>3.6675399999999997E-2</v>
          </cell>
          <cell r="O11798">
            <v>35705</v>
          </cell>
        </row>
        <row r="11799">
          <cell r="A11799" t="str">
            <v>Residential</v>
          </cell>
          <cell r="B11799">
            <v>14</v>
          </cell>
          <cell r="C11799" t="str">
            <v>S</v>
          </cell>
          <cell r="D11799" t="str">
            <v>All</v>
          </cell>
          <cell r="E11799" t="str">
            <v>CARE Status: Non-CARE</v>
          </cell>
          <cell r="F11799">
            <v>91.038300000000007</v>
          </cell>
          <cell r="G11799">
            <v>1.2882899999999999</v>
          </cell>
          <cell r="H11799">
            <v>1.2767900000000001</v>
          </cell>
          <cell r="I11799">
            <v>-4.0262600000000003E-2</v>
          </cell>
          <cell r="J11799">
            <v>-1.6475099999999999E-2</v>
          </cell>
          <cell r="K11799">
            <v>0</v>
          </cell>
          <cell r="L11799">
            <v>1.6475099999999999E-2</v>
          </cell>
          <cell r="M11799">
            <v>4.0262600000000003E-2</v>
          </cell>
          <cell r="N11799">
            <v>4.0262600000000003E-2</v>
          </cell>
          <cell r="O11799">
            <v>35705</v>
          </cell>
        </row>
        <row r="11800">
          <cell r="A11800" t="str">
            <v>Residential</v>
          </cell>
          <cell r="B11800">
            <v>15</v>
          </cell>
          <cell r="C11800" t="str">
            <v>S</v>
          </cell>
          <cell r="D11800" t="str">
            <v>All</v>
          </cell>
          <cell r="E11800" t="str">
            <v>CARE Status: Non-CARE</v>
          </cell>
          <cell r="F11800">
            <v>93.756600000000006</v>
          </cell>
          <cell r="G11800">
            <v>1.51959</v>
          </cell>
          <cell r="H11800">
            <v>1.5496589999999999</v>
          </cell>
          <cell r="I11800">
            <v>-4.2203299999999999E-2</v>
          </cell>
          <cell r="J11800">
            <v>-1.7269300000000001E-2</v>
          </cell>
          <cell r="K11800">
            <v>0</v>
          </cell>
          <cell r="L11800">
            <v>1.7269300000000001E-2</v>
          </cell>
          <cell r="M11800">
            <v>4.2203299999999999E-2</v>
          </cell>
          <cell r="N11800">
            <v>4.2203299999999999E-2</v>
          </cell>
          <cell r="O11800">
            <v>35705</v>
          </cell>
        </row>
        <row r="11801">
          <cell r="A11801" t="str">
            <v>Residential</v>
          </cell>
          <cell r="B11801">
            <v>16</v>
          </cell>
          <cell r="C11801" t="str">
            <v>S</v>
          </cell>
          <cell r="D11801" t="str">
            <v>All</v>
          </cell>
          <cell r="E11801" t="str">
            <v>CARE Status: Non-CARE</v>
          </cell>
          <cell r="F11801">
            <v>95.427999999999997</v>
          </cell>
          <cell r="G11801">
            <v>1.8232379999999999</v>
          </cell>
          <cell r="H11801">
            <v>1.7930459999999999</v>
          </cell>
          <cell r="I11801">
            <v>-4.2351899999999998E-2</v>
          </cell>
          <cell r="J11801">
            <v>-1.7330000000000002E-2</v>
          </cell>
          <cell r="K11801">
            <v>0</v>
          </cell>
          <cell r="L11801">
            <v>1.7330000000000002E-2</v>
          </cell>
          <cell r="M11801">
            <v>4.2351899999999998E-2</v>
          </cell>
          <cell r="N11801">
            <v>4.2351899999999998E-2</v>
          </cell>
          <cell r="O11801">
            <v>35705</v>
          </cell>
        </row>
        <row r="11802">
          <cell r="A11802" t="str">
            <v>Residential</v>
          </cell>
          <cell r="B11802">
            <v>17</v>
          </cell>
          <cell r="C11802" t="str">
            <v>S</v>
          </cell>
          <cell r="D11802" t="str">
            <v>All</v>
          </cell>
          <cell r="E11802" t="str">
            <v>CARE Status: Non-CARE</v>
          </cell>
          <cell r="F11802">
            <v>96.070899999999995</v>
          </cell>
          <cell r="G11802">
            <v>2.0848300000000002</v>
          </cell>
          <cell r="H11802">
            <v>1.89656</v>
          </cell>
          <cell r="I11802">
            <v>-4.0500000000000001E-2</v>
          </cell>
          <cell r="J11802">
            <v>-1.6572300000000002E-2</v>
          </cell>
          <cell r="K11802">
            <v>0</v>
          </cell>
          <cell r="L11802">
            <v>1.6572300000000002E-2</v>
          </cell>
          <cell r="M11802">
            <v>4.0500000000000001E-2</v>
          </cell>
          <cell r="N11802">
            <v>4.0500000000000001E-2</v>
          </cell>
          <cell r="O11802">
            <v>35705</v>
          </cell>
        </row>
        <row r="11803">
          <cell r="A11803" t="str">
            <v>Residential</v>
          </cell>
          <cell r="B11803">
            <v>18</v>
          </cell>
          <cell r="C11803" t="str">
            <v>S</v>
          </cell>
          <cell r="D11803" t="str">
            <v>All</v>
          </cell>
          <cell r="E11803" t="str">
            <v>CARE Status: Non-CARE</v>
          </cell>
          <cell r="F11803">
            <v>95.626499999999993</v>
          </cell>
          <cell r="G11803">
            <v>2.3491010000000001</v>
          </cell>
          <cell r="H11803">
            <v>2.189972</v>
          </cell>
          <cell r="I11803">
            <v>-4.38932E-2</v>
          </cell>
          <cell r="J11803">
            <v>-1.79607E-2</v>
          </cell>
          <cell r="K11803">
            <v>0</v>
          </cell>
          <cell r="L11803">
            <v>1.79607E-2</v>
          </cell>
          <cell r="M11803">
            <v>4.38932E-2</v>
          </cell>
          <cell r="N11803">
            <v>4.38932E-2</v>
          </cell>
          <cell r="O11803">
            <v>35705</v>
          </cell>
        </row>
        <row r="11804">
          <cell r="A11804" t="str">
            <v>Residential</v>
          </cell>
          <cell r="B11804">
            <v>19</v>
          </cell>
          <cell r="C11804" t="str">
            <v>S</v>
          </cell>
          <cell r="D11804" t="str">
            <v>All</v>
          </cell>
          <cell r="E11804" t="str">
            <v>CARE Status: Non-CARE</v>
          </cell>
          <cell r="F11804">
            <v>93.724900000000005</v>
          </cell>
          <cell r="G11804">
            <v>2.3496760000000001</v>
          </cell>
          <cell r="H11804">
            <v>2.327251</v>
          </cell>
          <cell r="I11804">
            <v>-4.4849699999999999E-2</v>
          </cell>
          <cell r="J11804">
            <v>-1.8352199999999999E-2</v>
          </cell>
          <cell r="K11804">
            <v>0</v>
          </cell>
          <cell r="L11804">
            <v>1.8352199999999999E-2</v>
          </cell>
          <cell r="M11804">
            <v>4.4849699999999999E-2</v>
          </cell>
          <cell r="N11804">
            <v>4.4849699999999999E-2</v>
          </cell>
          <cell r="O11804">
            <v>35705</v>
          </cell>
        </row>
        <row r="11805">
          <cell r="A11805" t="str">
            <v>Residential</v>
          </cell>
          <cell r="B11805">
            <v>20</v>
          </cell>
          <cell r="C11805" t="str">
            <v>S</v>
          </cell>
          <cell r="D11805" t="str">
            <v>All</v>
          </cell>
          <cell r="E11805" t="str">
            <v>CARE Status: Non-CARE</v>
          </cell>
          <cell r="F11805">
            <v>88.825500000000005</v>
          </cell>
          <cell r="G11805">
            <v>2.1811729999999998</v>
          </cell>
          <cell r="H11805">
            <v>2.69401</v>
          </cell>
          <cell r="I11805">
            <v>-3.92244E-2</v>
          </cell>
          <cell r="J11805">
            <v>-1.60503E-2</v>
          </cell>
          <cell r="K11805">
            <v>0</v>
          </cell>
          <cell r="L11805">
            <v>1.60503E-2</v>
          </cell>
          <cell r="M11805">
            <v>3.92244E-2</v>
          </cell>
          <cell r="N11805">
            <v>3.92244E-2</v>
          </cell>
          <cell r="O11805">
            <v>35705</v>
          </cell>
        </row>
        <row r="11806">
          <cell r="A11806" t="str">
            <v>Residential</v>
          </cell>
          <cell r="B11806">
            <v>21</v>
          </cell>
          <cell r="C11806" t="str">
            <v>S</v>
          </cell>
          <cell r="D11806" t="str">
            <v>All</v>
          </cell>
          <cell r="E11806" t="str">
            <v>CARE Status: Non-CARE</v>
          </cell>
          <cell r="F11806">
            <v>83.8489</v>
          </cell>
          <cell r="G11806">
            <v>1.9959960000000001</v>
          </cell>
          <cell r="H11806">
            <v>2.4254359999999999</v>
          </cell>
          <cell r="I11806">
            <v>-3.8955299999999998E-2</v>
          </cell>
          <cell r="J11806">
            <v>-1.5940200000000002E-2</v>
          </cell>
          <cell r="K11806">
            <v>0</v>
          </cell>
          <cell r="L11806">
            <v>1.5940200000000002E-2</v>
          </cell>
          <cell r="M11806">
            <v>3.8955299999999998E-2</v>
          </cell>
          <cell r="N11806">
            <v>3.8955299999999998E-2</v>
          </cell>
          <cell r="O11806">
            <v>35705</v>
          </cell>
        </row>
        <row r="11807">
          <cell r="A11807" t="str">
            <v>Residential</v>
          </cell>
          <cell r="B11807">
            <v>22</v>
          </cell>
          <cell r="C11807" t="str">
            <v>S</v>
          </cell>
          <cell r="D11807" t="str">
            <v>All</v>
          </cell>
          <cell r="E11807" t="str">
            <v>CARE Status: Non-CARE</v>
          </cell>
          <cell r="F11807">
            <v>80.288700000000006</v>
          </cell>
          <cell r="G11807">
            <v>1.6451359999999999</v>
          </cell>
          <cell r="H11807">
            <v>1.854859</v>
          </cell>
          <cell r="I11807">
            <v>-3.8826699999999999E-2</v>
          </cell>
          <cell r="J11807">
            <v>-1.5887600000000002E-2</v>
          </cell>
          <cell r="K11807">
            <v>0</v>
          </cell>
          <cell r="L11807">
            <v>1.5887600000000002E-2</v>
          </cell>
          <cell r="M11807">
            <v>3.8826699999999999E-2</v>
          </cell>
          <cell r="N11807">
            <v>3.8826699999999999E-2</v>
          </cell>
          <cell r="O11807">
            <v>35705</v>
          </cell>
        </row>
        <row r="11808">
          <cell r="A11808" t="str">
            <v>Residential</v>
          </cell>
          <cell r="B11808">
            <v>23</v>
          </cell>
          <cell r="C11808" t="str">
            <v>S</v>
          </cell>
          <cell r="D11808" t="str">
            <v>All</v>
          </cell>
          <cell r="E11808" t="str">
            <v>CARE Status: Non-CARE</v>
          </cell>
          <cell r="F11808">
            <v>77.397499999999994</v>
          </cell>
          <cell r="G11808">
            <v>1.2745010000000001</v>
          </cell>
          <cell r="H11808">
            <v>1.4032249999999999</v>
          </cell>
          <cell r="I11808">
            <v>-3.7165200000000002E-2</v>
          </cell>
          <cell r="J11808">
            <v>-1.5207699999999999E-2</v>
          </cell>
          <cell r="K11808">
            <v>0</v>
          </cell>
          <cell r="L11808">
            <v>1.5207699999999999E-2</v>
          </cell>
          <cell r="M11808">
            <v>3.7165200000000002E-2</v>
          </cell>
          <cell r="N11808">
            <v>3.7165200000000002E-2</v>
          </cell>
          <cell r="O11808">
            <v>35705</v>
          </cell>
        </row>
        <row r="11809">
          <cell r="A11809" t="str">
            <v>Residential</v>
          </cell>
          <cell r="B11809">
            <v>24</v>
          </cell>
          <cell r="C11809" t="str">
            <v>S</v>
          </cell>
          <cell r="D11809" t="str">
            <v>All</v>
          </cell>
          <cell r="E11809" t="str">
            <v>CARE Status: Non-CARE</v>
          </cell>
          <cell r="F11809">
            <v>75.293300000000002</v>
          </cell>
          <cell r="G11809">
            <v>0.97680370000000005</v>
          </cell>
          <cell r="H11809">
            <v>1.0801350000000001</v>
          </cell>
          <cell r="I11809">
            <v>-4.1118200000000001E-2</v>
          </cell>
          <cell r="J11809">
            <v>-1.6825300000000001E-2</v>
          </cell>
          <cell r="K11809">
            <v>0</v>
          </cell>
          <cell r="L11809">
            <v>1.6825300000000001E-2</v>
          </cell>
          <cell r="M11809">
            <v>4.1118200000000001E-2</v>
          </cell>
          <cell r="N11809">
            <v>4.1118200000000001E-2</v>
          </cell>
          <cell r="O11809">
            <v>35705</v>
          </cell>
        </row>
        <row r="11810">
          <cell r="A11810" t="str">
            <v>Residential</v>
          </cell>
          <cell r="B11810">
            <v>1</v>
          </cell>
          <cell r="C11810" t="str">
            <v>S</v>
          </cell>
          <cell r="D11810" t="str">
            <v>All</v>
          </cell>
          <cell r="E11810" t="str">
            <v>Enrollment Date Quintile: 2nd Earliest</v>
          </cell>
          <cell r="F11810">
            <v>68.104299999999995</v>
          </cell>
          <cell r="G11810">
            <v>0.59929960000000004</v>
          </cell>
          <cell r="H11810">
            <v>0.66095420000000005</v>
          </cell>
          <cell r="I11810">
            <v>-5.78129E-2</v>
          </cell>
          <cell r="J11810">
            <v>-2.36566E-2</v>
          </cell>
          <cell r="K11810">
            <v>0</v>
          </cell>
          <cell r="L11810">
            <v>2.36566E-2</v>
          </cell>
          <cell r="M11810">
            <v>5.78129E-2</v>
          </cell>
          <cell r="N11810">
            <v>5.78129E-2</v>
          </cell>
          <cell r="O11810">
            <v>10278</v>
          </cell>
        </row>
        <row r="11811">
          <cell r="A11811" t="str">
            <v>Residential</v>
          </cell>
          <cell r="B11811">
            <v>2</v>
          </cell>
          <cell r="C11811" t="str">
            <v>S</v>
          </cell>
          <cell r="D11811" t="str">
            <v>All</v>
          </cell>
          <cell r="E11811" t="str">
            <v>Enrollment Date Quintile: 2nd Earliest</v>
          </cell>
          <cell r="F11811">
            <v>66.067599999999999</v>
          </cell>
          <cell r="G11811">
            <v>0.52495610000000004</v>
          </cell>
          <cell r="H11811">
            <v>0.56385090000000004</v>
          </cell>
          <cell r="I11811">
            <v>-5.7211600000000001E-2</v>
          </cell>
          <cell r="J11811">
            <v>-2.3410500000000001E-2</v>
          </cell>
          <cell r="K11811">
            <v>0</v>
          </cell>
          <cell r="L11811">
            <v>2.3410500000000001E-2</v>
          </cell>
          <cell r="M11811">
            <v>5.7211600000000001E-2</v>
          </cell>
          <cell r="N11811">
            <v>5.7211600000000001E-2</v>
          </cell>
          <cell r="O11811">
            <v>10278</v>
          </cell>
        </row>
        <row r="11812">
          <cell r="A11812" t="str">
            <v>Residential</v>
          </cell>
          <cell r="B11812">
            <v>3</v>
          </cell>
          <cell r="C11812" t="str">
            <v>S</v>
          </cell>
          <cell r="D11812" t="str">
            <v>All</v>
          </cell>
          <cell r="E11812" t="str">
            <v>Enrollment Date Quintile: 2nd Earliest</v>
          </cell>
          <cell r="F11812">
            <v>64.8</v>
          </cell>
          <cell r="G11812">
            <v>0.49334489999999998</v>
          </cell>
          <cell r="H11812">
            <v>0.54450460000000001</v>
          </cell>
          <cell r="I11812">
            <v>-5.6726600000000002E-2</v>
          </cell>
          <cell r="J11812">
            <v>-2.3212099999999999E-2</v>
          </cell>
          <cell r="K11812">
            <v>0</v>
          </cell>
          <cell r="L11812">
            <v>2.3212099999999999E-2</v>
          </cell>
          <cell r="M11812">
            <v>5.6726600000000002E-2</v>
          </cell>
          <cell r="N11812">
            <v>5.6726600000000002E-2</v>
          </cell>
          <cell r="O11812">
            <v>10278</v>
          </cell>
        </row>
        <row r="11813">
          <cell r="A11813" t="str">
            <v>Residential</v>
          </cell>
          <cell r="B11813">
            <v>4</v>
          </cell>
          <cell r="C11813" t="str">
            <v>S</v>
          </cell>
          <cell r="D11813" t="str">
            <v>All</v>
          </cell>
          <cell r="E11813" t="str">
            <v>Enrollment Date Quintile: 2nd Earliest</v>
          </cell>
          <cell r="F11813">
            <v>64.463999999999999</v>
          </cell>
          <cell r="G11813">
            <v>0.4879175</v>
          </cell>
          <cell r="H11813">
            <v>0.52715109999999998</v>
          </cell>
          <cell r="I11813">
            <v>-5.6686500000000001E-2</v>
          </cell>
          <cell r="J11813">
            <v>-2.31957E-2</v>
          </cell>
          <cell r="K11813">
            <v>0</v>
          </cell>
          <cell r="L11813">
            <v>2.31957E-2</v>
          </cell>
          <cell r="M11813">
            <v>5.6686500000000001E-2</v>
          </cell>
          <cell r="N11813">
            <v>5.6686500000000001E-2</v>
          </cell>
          <cell r="O11813">
            <v>10278</v>
          </cell>
        </row>
        <row r="11814">
          <cell r="A11814" t="str">
            <v>Residential</v>
          </cell>
          <cell r="B11814">
            <v>5</v>
          </cell>
          <cell r="C11814" t="str">
            <v>S</v>
          </cell>
          <cell r="D11814" t="str">
            <v>All</v>
          </cell>
          <cell r="E11814" t="str">
            <v>Enrollment Date Quintile: 2nd Earliest</v>
          </cell>
          <cell r="F11814">
            <v>63.722700000000003</v>
          </cell>
          <cell r="G11814">
            <v>0.49017260000000001</v>
          </cell>
          <cell r="H11814">
            <v>0.51503410000000005</v>
          </cell>
          <cell r="I11814">
            <v>-5.6518899999999997E-2</v>
          </cell>
          <cell r="J11814">
            <v>-2.3127100000000001E-2</v>
          </cell>
          <cell r="K11814">
            <v>0</v>
          </cell>
          <cell r="L11814">
            <v>2.3127100000000001E-2</v>
          </cell>
          <cell r="M11814">
            <v>5.6518899999999997E-2</v>
          </cell>
          <cell r="N11814">
            <v>5.6518899999999997E-2</v>
          </cell>
          <cell r="O11814">
            <v>10278</v>
          </cell>
        </row>
        <row r="11815">
          <cell r="A11815" t="str">
            <v>Residential</v>
          </cell>
          <cell r="B11815">
            <v>6</v>
          </cell>
          <cell r="C11815" t="str">
            <v>S</v>
          </cell>
          <cell r="D11815" t="str">
            <v>All</v>
          </cell>
          <cell r="E11815" t="str">
            <v>Enrollment Date Quintile: 2nd Earliest</v>
          </cell>
          <cell r="F11815">
            <v>63.0379</v>
          </cell>
          <cell r="G11815">
            <v>0.56965319999999997</v>
          </cell>
          <cell r="H11815">
            <v>0.57728449999999998</v>
          </cell>
          <cell r="I11815">
            <v>-5.7257700000000002E-2</v>
          </cell>
          <cell r="J11815">
            <v>-2.34294E-2</v>
          </cell>
          <cell r="K11815">
            <v>0</v>
          </cell>
          <cell r="L11815">
            <v>2.34294E-2</v>
          </cell>
          <cell r="M11815">
            <v>5.7257700000000002E-2</v>
          </cell>
          <cell r="N11815">
            <v>5.7257700000000002E-2</v>
          </cell>
          <cell r="O11815">
            <v>10278</v>
          </cell>
        </row>
        <row r="11816">
          <cell r="A11816" t="str">
            <v>Residential</v>
          </cell>
          <cell r="B11816">
            <v>7</v>
          </cell>
          <cell r="C11816" t="str">
            <v>S</v>
          </cell>
          <cell r="D11816" t="str">
            <v>All</v>
          </cell>
          <cell r="E11816" t="str">
            <v>Enrollment Date Quintile: 2nd Earliest</v>
          </cell>
          <cell r="F11816">
            <v>62.299500000000002</v>
          </cell>
          <cell r="G11816">
            <v>0.6739619</v>
          </cell>
          <cell r="H11816">
            <v>0.67480929999999995</v>
          </cell>
          <cell r="I11816">
            <v>-5.7239199999999997E-2</v>
          </cell>
          <cell r="J11816">
            <v>-2.34218E-2</v>
          </cell>
          <cell r="K11816">
            <v>0</v>
          </cell>
          <cell r="L11816">
            <v>2.34218E-2</v>
          </cell>
          <cell r="M11816">
            <v>5.7239199999999997E-2</v>
          </cell>
          <cell r="N11816">
            <v>5.7239199999999997E-2</v>
          </cell>
          <cell r="O11816">
            <v>10278</v>
          </cell>
        </row>
        <row r="11817">
          <cell r="A11817" t="str">
            <v>Residential</v>
          </cell>
          <cell r="B11817">
            <v>8</v>
          </cell>
          <cell r="C11817" t="str">
            <v>S</v>
          </cell>
          <cell r="D11817" t="str">
            <v>All</v>
          </cell>
          <cell r="E11817" t="str">
            <v>Enrollment Date Quintile: 2nd Earliest</v>
          </cell>
          <cell r="F11817">
            <v>63.959400000000002</v>
          </cell>
          <cell r="G11817">
            <v>0.73382029999999998</v>
          </cell>
          <cell r="H11817">
            <v>0.75458899999999995</v>
          </cell>
          <cell r="I11817">
            <v>-5.7484300000000002E-2</v>
          </cell>
          <cell r="J11817">
            <v>-2.3522100000000001E-2</v>
          </cell>
          <cell r="K11817">
            <v>0</v>
          </cell>
          <cell r="L11817">
            <v>2.3522100000000001E-2</v>
          </cell>
          <cell r="M11817">
            <v>5.7484300000000002E-2</v>
          </cell>
          <cell r="N11817">
            <v>5.7484300000000002E-2</v>
          </cell>
          <cell r="O11817">
            <v>10278</v>
          </cell>
        </row>
        <row r="11818">
          <cell r="A11818" t="str">
            <v>Residential</v>
          </cell>
          <cell r="B11818">
            <v>9</v>
          </cell>
          <cell r="C11818" t="str">
            <v>S</v>
          </cell>
          <cell r="D11818" t="str">
            <v>All</v>
          </cell>
          <cell r="E11818" t="str">
            <v>Enrollment Date Quintile: 2nd Earliest</v>
          </cell>
          <cell r="F11818">
            <v>69.551299999999998</v>
          </cell>
          <cell r="G11818">
            <v>0.7334579</v>
          </cell>
          <cell r="H11818">
            <v>0.7383246</v>
          </cell>
          <cell r="I11818">
            <v>-5.8186799999999997E-2</v>
          </cell>
          <cell r="J11818">
            <v>-2.38096E-2</v>
          </cell>
          <cell r="K11818">
            <v>0</v>
          </cell>
          <cell r="L11818">
            <v>2.38096E-2</v>
          </cell>
          <cell r="M11818">
            <v>5.8186799999999997E-2</v>
          </cell>
          <cell r="N11818">
            <v>5.8186799999999997E-2</v>
          </cell>
          <cell r="O11818">
            <v>10278</v>
          </cell>
        </row>
        <row r="11819">
          <cell r="A11819" t="str">
            <v>Residential</v>
          </cell>
          <cell r="B11819">
            <v>10</v>
          </cell>
          <cell r="C11819" t="str">
            <v>S</v>
          </cell>
          <cell r="D11819" t="str">
            <v>All</v>
          </cell>
          <cell r="E11819" t="str">
            <v>Enrollment Date Quintile: 2nd Earliest</v>
          </cell>
          <cell r="F11819">
            <v>76.0702</v>
          </cell>
          <cell r="G11819">
            <v>0.78686049999999996</v>
          </cell>
          <cell r="H11819">
            <v>0.73055250000000005</v>
          </cell>
          <cell r="I11819">
            <v>-6.32162E-2</v>
          </cell>
          <cell r="J11819">
            <v>-2.5867600000000001E-2</v>
          </cell>
          <cell r="K11819">
            <v>0</v>
          </cell>
          <cell r="L11819">
            <v>2.5867600000000001E-2</v>
          </cell>
          <cell r="M11819">
            <v>6.32162E-2</v>
          </cell>
          <cell r="N11819">
            <v>6.32162E-2</v>
          </cell>
          <cell r="O11819">
            <v>10278</v>
          </cell>
        </row>
        <row r="11820">
          <cell r="A11820" t="str">
            <v>Residential</v>
          </cell>
          <cell r="B11820">
            <v>11</v>
          </cell>
          <cell r="C11820" t="str">
            <v>S</v>
          </cell>
          <cell r="D11820" t="str">
            <v>All</v>
          </cell>
          <cell r="E11820" t="str">
            <v>Enrollment Date Quintile: 2nd Earliest</v>
          </cell>
          <cell r="F11820">
            <v>81.186300000000003</v>
          </cell>
          <cell r="G11820">
            <v>0.7838811</v>
          </cell>
          <cell r="H11820">
            <v>0.75988840000000002</v>
          </cell>
          <cell r="I11820">
            <v>-6.8615399999999993E-2</v>
          </cell>
          <cell r="J11820">
            <v>-2.8076899999999998E-2</v>
          </cell>
          <cell r="K11820">
            <v>0</v>
          </cell>
          <cell r="L11820">
            <v>2.8076899999999998E-2</v>
          </cell>
          <cell r="M11820">
            <v>6.8615399999999993E-2</v>
          </cell>
          <cell r="N11820">
            <v>6.8615399999999993E-2</v>
          </cell>
          <cell r="O11820">
            <v>10278</v>
          </cell>
        </row>
        <row r="11821">
          <cell r="A11821" t="str">
            <v>Residential</v>
          </cell>
          <cell r="B11821">
            <v>12</v>
          </cell>
          <cell r="C11821" t="str">
            <v>S</v>
          </cell>
          <cell r="D11821" t="str">
            <v>All</v>
          </cell>
          <cell r="E11821" t="str">
            <v>Enrollment Date Quintile: 2nd Earliest</v>
          </cell>
          <cell r="F11821">
            <v>85.17</v>
          </cell>
          <cell r="G11821">
            <v>0.84182749999999995</v>
          </cell>
          <cell r="H11821">
            <v>0.86630980000000002</v>
          </cell>
          <cell r="I11821">
            <v>-5.9888499999999997E-2</v>
          </cell>
          <cell r="J11821">
            <v>-2.4505900000000001E-2</v>
          </cell>
          <cell r="K11821">
            <v>0</v>
          </cell>
          <cell r="L11821">
            <v>2.4505900000000001E-2</v>
          </cell>
          <cell r="M11821">
            <v>5.9888499999999997E-2</v>
          </cell>
          <cell r="N11821">
            <v>5.9888499999999997E-2</v>
          </cell>
          <cell r="O11821">
            <v>10278</v>
          </cell>
        </row>
        <row r="11822">
          <cell r="A11822" t="str">
            <v>Residential</v>
          </cell>
          <cell r="B11822">
            <v>13</v>
          </cell>
          <cell r="C11822" t="str">
            <v>S</v>
          </cell>
          <cell r="D11822" t="str">
            <v>All</v>
          </cell>
          <cell r="E11822" t="str">
            <v>Enrollment Date Quintile: 2nd Earliest</v>
          </cell>
          <cell r="F11822">
            <v>88.168599999999998</v>
          </cell>
          <cell r="G11822">
            <v>0.95613250000000005</v>
          </cell>
          <cell r="H11822">
            <v>0.9944345</v>
          </cell>
          <cell r="I11822">
            <v>-6.3683000000000003E-2</v>
          </cell>
          <cell r="J11822">
            <v>-2.6058499999999998E-2</v>
          </cell>
          <cell r="K11822">
            <v>0</v>
          </cell>
          <cell r="L11822">
            <v>2.6058499999999998E-2</v>
          </cell>
          <cell r="M11822">
            <v>6.3683000000000003E-2</v>
          </cell>
          <cell r="N11822">
            <v>6.3683000000000003E-2</v>
          </cell>
          <cell r="O11822">
            <v>10278</v>
          </cell>
        </row>
        <row r="11823">
          <cell r="A11823" t="str">
            <v>Residential</v>
          </cell>
          <cell r="B11823">
            <v>14</v>
          </cell>
          <cell r="C11823" t="str">
            <v>S</v>
          </cell>
          <cell r="D11823" t="str">
            <v>All</v>
          </cell>
          <cell r="E11823" t="str">
            <v>Enrollment Date Quintile: 2nd Earliest</v>
          </cell>
          <cell r="F11823">
            <v>91.166600000000003</v>
          </cell>
          <cell r="G11823">
            <v>1.1522429999999999</v>
          </cell>
          <cell r="H11823">
            <v>1.1522840000000001</v>
          </cell>
          <cell r="I11823">
            <v>-8.18913E-2</v>
          </cell>
          <cell r="J11823">
            <v>-3.3509299999999999E-2</v>
          </cell>
          <cell r="K11823">
            <v>0</v>
          </cell>
          <cell r="L11823">
            <v>3.3509299999999999E-2</v>
          </cell>
          <cell r="M11823">
            <v>8.18913E-2</v>
          </cell>
          <cell r="N11823">
            <v>8.18913E-2</v>
          </cell>
          <cell r="O11823">
            <v>10278</v>
          </cell>
        </row>
        <row r="11824">
          <cell r="A11824" t="str">
            <v>Residential</v>
          </cell>
          <cell r="B11824">
            <v>15</v>
          </cell>
          <cell r="C11824" t="str">
            <v>S</v>
          </cell>
          <cell r="D11824" t="str">
            <v>All</v>
          </cell>
          <cell r="E11824" t="str">
            <v>Enrollment Date Quintile: 2nd Earliest</v>
          </cell>
          <cell r="F11824">
            <v>93.807000000000002</v>
          </cell>
          <cell r="G11824">
            <v>1.4309499999999999</v>
          </cell>
          <cell r="H11824">
            <v>1.3921190000000001</v>
          </cell>
          <cell r="I11824">
            <v>-9.1281000000000001E-2</v>
          </cell>
          <cell r="J11824">
            <v>-3.73514E-2</v>
          </cell>
          <cell r="K11824">
            <v>0</v>
          </cell>
          <cell r="L11824">
            <v>3.73514E-2</v>
          </cell>
          <cell r="M11824">
            <v>9.1281000000000001E-2</v>
          </cell>
          <cell r="N11824">
            <v>9.1281000000000001E-2</v>
          </cell>
          <cell r="O11824">
            <v>10278</v>
          </cell>
        </row>
        <row r="11825">
          <cell r="A11825" t="str">
            <v>Residential</v>
          </cell>
          <cell r="B11825">
            <v>16</v>
          </cell>
          <cell r="C11825" t="str">
            <v>S</v>
          </cell>
          <cell r="D11825" t="str">
            <v>All</v>
          </cell>
          <cell r="E11825" t="str">
            <v>Enrollment Date Quintile: 2nd Earliest</v>
          </cell>
          <cell r="F11825">
            <v>95.382199999999997</v>
          </cell>
          <cell r="G11825">
            <v>1.745503</v>
          </cell>
          <cell r="H11825">
            <v>1.73838</v>
          </cell>
          <cell r="I11825">
            <v>-8.7966500000000003E-2</v>
          </cell>
          <cell r="J11825">
            <v>-3.5995199999999998E-2</v>
          </cell>
          <cell r="K11825">
            <v>0</v>
          </cell>
          <cell r="L11825">
            <v>3.5995199999999998E-2</v>
          </cell>
          <cell r="M11825">
            <v>8.7966500000000003E-2</v>
          </cell>
          <cell r="N11825">
            <v>8.7966500000000003E-2</v>
          </cell>
          <cell r="O11825">
            <v>10278</v>
          </cell>
        </row>
        <row r="11826">
          <cell r="A11826" t="str">
            <v>Residential</v>
          </cell>
          <cell r="B11826">
            <v>17</v>
          </cell>
          <cell r="C11826" t="str">
            <v>S</v>
          </cell>
          <cell r="D11826" t="str">
            <v>All</v>
          </cell>
          <cell r="E11826" t="str">
            <v>Enrollment Date Quintile: 2nd Earliest</v>
          </cell>
          <cell r="F11826">
            <v>95.882900000000006</v>
          </cell>
          <cell r="G11826">
            <v>1.98566</v>
          </cell>
          <cell r="H11826">
            <v>1.6988650000000001</v>
          </cell>
          <cell r="I11826">
            <v>-7.6990100000000006E-2</v>
          </cell>
          <cell r="J11826">
            <v>-3.1503700000000003E-2</v>
          </cell>
          <cell r="K11826">
            <v>0</v>
          </cell>
          <cell r="L11826">
            <v>3.1503700000000003E-2</v>
          </cell>
          <cell r="M11826">
            <v>7.6990100000000006E-2</v>
          </cell>
          <cell r="N11826">
            <v>7.6990100000000006E-2</v>
          </cell>
          <cell r="O11826">
            <v>10278</v>
          </cell>
        </row>
        <row r="11827">
          <cell r="A11827" t="str">
            <v>Residential</v>
          </cell>
          <cell r="B11827">
            <v>18</v>
          </cell>
          <cell r="C11827" t="str">
            <v>S</v>
          </cell>
          <cell r="D11827" t="str">
            <v>All</v>
          </cell>
          <cell r="E11827" t="str">
            <v>Enrollment Date Quintile: 2nd Earliest</v>
          </cell>
          <cell r="F11827">
            <v>95.286199999999994</v>
          </cell>
          <cell r="G11827">
            <v>2.1862240000000002</v>
          </cell>
          <cell r="H11827">
            <v>1.9585729999999999</v>
          </cell>
          <cell r="I11827">
            <v>-9.2101299999999997E-2</v>
          </cell>
          <cell r="J11827">
            <v>-3.7687100000000001E-2</v>
          </cell>
          <cell r="K11827">
            <v>0</v>
          </cell>
          <cell r="L11827">
            <v>3.7687100000000001E-2</v>
          </cell>
          <cell r="M11827">
            <v>9.2101299999999997E-2</v>
          </cell>
          <cell r="N11827">
            <v>9.2101299999999997E-2</v>
          </cell>
          <cell r="O11827">
            <v>10278</v>
          </cell>
        </row>
        <row r="11828">
          <cell r="A11828" t="str">
            <v>Residential</v>
          </cell>
          <cell r="B11828">
            <v>19</v>
          </cell>
          <cell r="C11828" t="str">
            <v>S</v>
          </cell>
          <cell r="D11828" t="str">
            <v>All</v>
          </cell>
          <cell r="E11828" t="str">
            <v>Enrollment Date Quintile: 2nd Earliest</v>
          </cell>
          <cell r="F11828">
            <v>93.256699999999995</v>
          </cell>
          <cell r="G11828">
            <v>2.1705009999999998</v>
          </cell>
          <cell r="H11828">
            <v>2.1728230000000002</v>
          </cell>
          <cell r="I11828">
            <v>-9.8061800000000005E-2</v>
          </cell>
          <cell r="J11828">
            <v>-4.0126099999999998E-2</v>
          </cell>
          <cell r="K11828">
            <v>0</v>
          </cell>
          <cell r="L11828">
            <v>4.0126099999999998E-2</v>
          </cell>
          <cell r="M11828">
            <v>9.8061800000000005E-2</v>
          </cell>
          <cell r="N11828">
            <v>9.8061800000000005E-2</v>
          </cell>
          <cell r="O11828">
            <v>10278</v>
          </cell>
        </row>
        <row r="11829">
          <cell r="A11829" t="str">
            <v>Residential</v>
          </cell>
          <cell r="B11829">
            <v>20</v>
          </cell>
          <cell r="C11829" t="str">
            <v>S</v>
          </cell>
          <cell r="D11829" t="str">
            <v>All</v>
          </cell>
          <cell r="E11829" t="str">
            <v>Enrollment Date Quintile: 2nd Earliest</v>
          </cell>
          <cell r="F11829">
            <v>88.225899999999996</v>
          </cell>
          <cell r="G11829">
            <v>1.98838</v>
          </cell>
          <cell r="H11829">
            <v>2.4651529999999999</v>
          </cell>
          <cell r="I11829">
            <v>-6.6919599999999996E-2</v>
          </cell>
          <cell r="J11829">
            <v>-2.7383000000000001E-2</v>
          </cell>
          <cell r="K11829">
            <v>0</v>
          </cell>
          <cell r="L11829">
            <v>2.7383000000000001E-2</v>
          </cell>
          <cell r="M11829">
            <v>6.6919599999999996E-2</v>
          </cell>
          <cell r="N11829">
            <v>6.6919599999999996E-2</v>
          </cell>
          <cell r="O11829">
            <v>10278</v>
          </cell>
        </row>
        <row r="11830">
          <cell r="A11830" t="str">
            <v>Residential</v>
          </cell>
          <cell r="B11830">
            <v>21</v>
          </cell>
          <cell r="C11830" t="str">
            <v>S</v>
          </cell>
          <cell r="D11830" t="str">
            <v>All</v>
          </cell>
          <cell r="E11830" t="str">
            <v>Enrollment Date Quintile: 2nd Earliest</v>
          </cell>
          <cell r="F11830">
            <v>83.371700000000004</v>
          </cell>
          <cell r="G11830">
            <v>1.767719</v>
          </cell>
          <cell r="H11830">
            <v>2.0850309999999999</v>
          </cell>
          <cell r="I11830">
            <v>-6.4833000000000002E-2</v>
          </cell>
          <cell r="J11830">
            <v>-2.6529199999999999E-2</v>
          </cell>
          <cell r="K11830">
            <v>0</v>
          </cell>
          <cell r="L11830">
            <v>2.6529199999999999E-2</v>
          </cell>
          <cell r="M11830">
            <v>6.4833000000000002E-2</v>
          </cell>
          <cell r="N11830">
            <v>6.4833000000000002E-2</v>
          </cell>
          <cell r="O11830">
            <v>10278</v>
          </cell>
        </row>
        <row r="11831">
          <cell r="A11831" t="str">
            <v>Residential</v>
          </cell>
          <cell r="B11831">
            <v>22</v>
          </cell>
          <cell r="C11831" t="str">
            <v>S</v>
          </cell>
          <cell r="D11831" t="str">
            <v>All</v>
          </cell>
          <cell r="E11831" t="str">
            <v>Enrollment Date Quintile: 2nd Earliest</v>
          </cell>
          <cell r="F11831">
            <v>79.619</v>
          </cell>
          <cell r="G11831">
            <v>1.4637789999999999</v>
          </cell>
          <cell r="H11831">
            <v>1.734359</v>
          </cell>
          <cell r="I11831">
            <v>-6.51563E-2</v>
          </cell>
          <cell r="J11831">
            <v>-2.6661399999999998E-2</v>
          </cell>
          <cell r="K11831">
            <v>0</v>
          </cell>
          <cell r="L11831">
            <v>2.6661399999999998E-2</v>
          </cell>
          <cell r="M11831">
            <v>6.51563E-2</v>
          </cell>
          <cell r="N11831">
            <v>6.51563E-2</v>
          </cell>
          <cell r="O11831">
            <v>10278</v>
          </cell>
        </row>
        <row r="11832">
          <cell r="A11832" t="str">
            <v>Residential</v>
          </cell>
          <cell r="B11832">
            <v>23</v>
          </cell>
          <cell r="C11832" t="str">
            <v>S</v>
          </cell>
          <cell r="D11832" t="str">
            <v>All</v>
          </cell>
          <cell r="E11832" t="str">
            <v>Enrollment Date Quintile: 2nd Earliest</v>
          </cell>
          <cell r="F11832">
            <v>76.843599999999995</v>
          </cell>
          <cell r="G11832">
            <v>1.132463</v>
          </cell>
          <cell r="H11832">
            <v>1.2533989999999999</v>
          </cell>
          <cell r="I11832">
            <v>-6.2224700000000001E-2</v>
          </cell>
          <cell r="J11832">
            <v>-2.54618E-2</v>
          </cell>
          <cell r="K11832">
            <v>0</v>
          </cell>
          <cell r="L11832">
            <v>2.54618E-2</v>
          </cell>
          <cell r="M11832">
            <v>6.2224700000000001E-2</v>
          </cell>
          <cell r="N11832">
            <v>6.2224700000000001E-2</v>
          </cell>
          <cell r="O11832">
            <v>10278</v>
          </cell>
        </row>
        <row r="11833">
          <cell r="A11833" t="str">
            <v>Residential</v>
          </cell>
          <cell r="B11833">
            <v>24</v>
          </cell>
          <cell r="C11833" t="str">
            <v>S</v>
          </cell>
          <cell r="D11833" t="str">
            <v>All</v>
          </cell>
          <cell r="E11833" t="str">
            <v>Enrollment Date Quintile: 2nd Earliest</v>
          </cell>
          <cell r="F11833">
            <v>74.819500000000005</v>
          </cell>
          <cell r="G11833">
            <v>0.88799479999999997</v>
          </cell>
          <cell r="H11833">
            <v>0.9519048</v>
          </cell>
          <cell r="I11833">
            <v>-6.1419000000000001E-2</v>
          </cell>
          <cell r="J11833">
            <v>-2.51322E-2</v>
          </cell>
          <cell r="K11833">
            <v>0</v>
          </cell>
          <cell r="L11833">
            <v>2.51322E-2</v>
          </cell>
          <cell r="M11833">
            <v>6.1419000000000001E-2</v>
          </cell>
          <cell r="N11833">
            <v>6.1419000000000001E-2</v>
          </cell>
          <cell r="O11833">
            <v>10278</v>
          </cell>
        </row>
        <row r="11834">
          <cell r="A11834" t="str">
            <v>Residential</v>
          </cell>
          <cell r="B11834">
            <v>1</v>
          </cell>
          <cell r="C11834" t="str">
            <v>S</v>
          </cell>
          <cell r="D11834" t="str">
            <v>All</v>
          </cell>
          <cell r="E11834" t="str">
            <v>Enrollment Date Quintile: 2nd Latest</v>
          </cell>
          <cell r="F11834">
            <v>68.228300000000004</v>
          </cell>
          <cell r="G11834">
            <v>0.62454080000000001</v>
          </cell>
          <cell r="H11834">
            <v>0.6953956</v>
          </cell>
          <cell r="I11834">
            <v>-8.9402099999999998E-2</v>
          </cell>
          <cell r="J11834">
            <v>-3.65826E-2</v>
          </cell>
          <cell r="K11834">
            <v>0</v>
          </cell>
          <cell r="L11834">
            <v>3.65826E-2</v>
          </cell>
          <cell r="M11834">
            <v>8.9402099999999998E-2</v>
          </cell>
          <cell r="N11834">
            <v>8.9402099999999998E-2</v>
          </cell>
          <cell r="O11834">
            <v>5306</v>
          </cell>
        </row>
        <row r="11835">
          <cell r="A11835" t="str">
            <v>Residential</v>
          </cell>
          <cell r="B11835">
            <v>2</v>
          </cell>
          <cell r="C11835" t="str">
            <v>S</v>
          </cell>
          <cell r="D11835" t="str">
            <v>All</v>
          </cell>
          <cell r="E11835" t="str">
            <v>Enrollment Date Quintile: 2nd Latest</v>
          </cell>
          <cell r="F11835">
            <v>65.224800000000002</v>
          </cell>
          <cell r="G11835">
            <v>0.5235689</v>
          </cell>
          <cell r="H11835">
            <v>0.5850244</v>
          </cell>
          <cell r="I11835">
            <v>-8.8791700000000001E-2</v>
          </cell>
          <cell r="J11835">
            <v>-3.6332799999999998E-2</v>
          </cell>
          <cell r="K11835">
            <v>0</v>
          </cell>
          <cell r="L11835">
            <v>3.6332799999999998E-2</v>
          </cell>
          <cell r="M11835">
            <v>8.8791700000000001E-2</v>
          </cell>
          <cell r="N11835">
            <v>8.8791700000000001E-2</v>
          </cell>
          <cell r="O11835">
            <v>5306</v>
          </cell>
        </row>
        <row r="11836">
          <cell r="A11836" t="str">
            <v>Residential</v>
          </cell>
          <cell r="B11836">
            <v>3</v>
          </cell>
          <cell r="C11836" t="str">
            <v>S</v>
          </cell>
          <cell r="D11836" t="str">
            <v>All</v>
          </cell>
          <cell r="E11836" t="str">
            <v>Enrollment Date Quintile: 2nd Latest</v>
          </cell>
          <cell r="F11836">
            <v>63.069099999999999</v>
          </cell>
          <cell r="G11836">
            <v>0.50784890000000005</v>
          </cell>
          <cell r="H11836">
            <v>0.54436649999999998</v>
          </cell>
          <cell r="I11836">
            <v>-8.8231699999999996E-2</v>
          </cell>
          <cell r="J11836">
            <v>-3.6103700000000002E-2</v>
          </cell>
          <cell r="K11836">
            <v>0</v>
          </cell>
          <cell r="L11836">
            <v>3.6103700000000002E-2</v>
          </cell>
          <cell r="M11836">
            <v>8.8231699999999996E-2</v>
          </cell>
          <cell r="N11836">
            <v>8.8231699999999996E-2</v>
          </cell>
          <cell r="O11836">
            <v>5306</v>
          </cell>
        </row>
        <row r="11837">
          <cell r="A11837" t="str">
            <v>Residential</v>
          </cell>
          <cell r="B11837">
            <v>4</v>
          </cell>
          <cell r="C11837" t="str">
            <v>S</v>
          </cell>
          <cell r="D11837" t="str">
            <v>All</v>
          </cell>
          <cell r="E11837" t="str">
            <v>Enrollment Date Quintile: 2nd Latest</v>
          </cell>
          <cell r="F11837">
            <v>62.497</v>
          </cell>
          <cell r="G11837">
            <v>0.50444880000000003</v>
          </cell>
          <cell r="H11837">
            <v>0.53730670000000003</v>
          </cell>
          <cell r="I11837">
            <v>-8.7954299999999999E-2</v>
          </cell>
          <cell r="J11837">
            <v>-3.59902E-2</v>
          </cell>
          <cell r="K11837">
            <v>0</v>
          </cell>
          <cell r="L11837">
            <v>3.59902E-2</v>
          </cell>
          <cell r="M11837">
            <v>8.7954299999999999E-2</v>
          </cell>
          <cell r="N11837">
            <v>8.7954299999999999E-2</v>
          </cell>
          <cell r="O11837">
            <v>5306</v>
          </cell>
        </row>
        <row r="11838">
          <cell r="A11838" t="str">
            <v>Residential</v>
          </cell>
          <cell r="B11838">
            <v>5</v>
          </cell>
          <cell r="C11838" t="str">
            <v>S</v>
          </cell>
          <cell r="D11838" t="str">
            <v>All</v>
          </cell>
          <cell r="E11838" t="str">
            <v>Enrollment Date Quintile: 2nd Latest</v>
          </cell>
          <cell r="F11838">
            <v>61.851500000000001</v>
          </cell>
          <cell r="G11838">
            <v>0.51435940000000002</v>
          </cell>
          <cell r="H11838">
            <v>0.58336319999999997</v>
          </cell>
          <cell r="I11838">
            <v>-8.7851499999999999E-2</v>
          </cell>
          <cell r="J11838">
            <v>-3.5948099999999997E-2</v>
          </cell>
          <cell r="K11838">
            <v>0</v>
          </cell>
          <cell r="L11838">
            <v>3.5948099999999997E-2</v>
          </cell>
          <cell r="M11838">
            <v>8.7851499999999999E-2</v>
          </cell>
          <cell r="N11838">
            <v>8.7851499999999999E-2</v>
          </cell>
          <cell r="O11838">
            <v>5306</v>
          </cell>
        </row>
        <row r="11839">
          <cell r="A11839" t="str">
            <v>Residential</v>
          </cell>
          <cell r="B11839">
            <v>6</v>
          </cell>
          <cell r="C11839" t="str">
            <v>S</v>
          </cell>
          <cell r="D11839" t="str">
            <v>All</v>
          </cell>
          <cell r="E11839" t="str">
            <v>Enrollment Date Quintile: 2nd Latest</v>
          </cell>
          <cell r="F11839">
            <v>61.326999999999998</v>
          </cell>
          <cell r="G11839">
            <v>0.57126639999999995</v>
          </cell>
          <cell r="H11839">
            <v>0.65551470000000001</v>
          </cell>
          <cell r="I11839">
            <v>-8.7832499999999994E-2</v>
          </cell>
          <cell r="J11839">
            <v>-3.5940300000000001E-2</v>
          </cell>
          <cell r="K11839">
            <v>0</v>
          </cell>
          <cell r="L11839">
            <v>3.5940300000000001E-2</v>
          </cell>
          <cell r="M11839">
            <v>8.7832499999999994E-2</v>
          </cell>
          <cell r="N11839">
            <v>8.7832499999999994E-2</v>
          </cell>
          <cell r="O11839">
            <v>5306</v>
          </cell>
        </row>
        <row r="11840">
          <cell r="A11840" t="str">
            <v>Residential</v>
          </cell>
          <cell r="B11840">
            <v>7</v>
          </cell>
          <cell r="C11840" t="str">
            <v>S</v>
          </cell>
          <cell r="D11840" t="str">
            <v>All</v>
          </cell>
          <cell r="E11840" t="str">
            <v>Enrollment Date Quintile: 2nd Latest</v>
          </cell>
          <cell r="F11840">
            <v>60.959000000000003</v>
          </cell>
          <cell r="G11840">
            <v>0.69520219999999999</v>
          </cell>
          <cell r="H11840">
            <v>0.8009773</v>
          </cell>
          <cell r="I11840">
            <v>-8.8932300000000006E-2</v>
          </cell>
          <cell r="J11840">
            <v>-3.6390400000000003E-2</v>
          </cell>
          <cell r="K11840">
            <v>0</v>
          </cell>
          <cell r="L11840">
            <v>3.6390400000000003E-2</v>
          </cell>
          <cell r="M11840">
            <v>8.8932300000000006E-2</v>
          </cell>
          <cell r="N11840">
            <v>8.8932300000000006E-2</v>
          </cell>
          <cell r="O11840">
            <v>5306</v>
          </cell>
        </row>
        <row r="11841">
          <cell r="A11841" t="str">
            <v>Residential</v>
          </cell>
          <cell r="B11841">
            <v>8</v>
          </cell>
          <cell r="C11841" t="str">
            <v>S</v>
          </cell>
          <cell r="D11841" t="str">
            <v>All</v>
          </cell>
          <cell r="E11841" t="str">
            <v>Enrollment Date Quintile: 2nd Latest</v>
          </cell>
          <cell r="F11841">
            <v>62.927199999999999</v>
          </cell>
          <cell r="G11841">
            <v>0.766038</v>
          </cell>
          <cell r="H11841">
            <v>0.93936699999999995</v>
          </cell>
          <cell r="I11841">
            <v>-8.9065900000000003E-2</v>
          </cell>
          <cell r="J11841">
            <v>-3.6444999999999998E-2</v>
          </cell>
          <cell r="K11841">
            <v>0</v>
          </cell>
          <cell r="L11841">
            <v>3.6444999999999998E-2</v>
          </cell>
          <cell r="M11841">
            <v>8.9065900000000003E-2</v>
          </cell>
          <cell r="N11841">
            <v>8.9065900000000003E-2</v>
          </cell>
          <cell r="O11841">
            <v>5306</v>
          </cell>
        </row>
        <row r="11842">
          <cell r="A11842" t="str">
            <v>Residential</v>
          </cell>
          <cell r="B11842">
            <v>9</v>
          </cell>
          <cell r="C11842" t="str">
            <v>S</v>
          </cell>
          <cell r="D11842" t="str">
            <v>All</v>
          </cell>
          <cell r="E11842" t="str">
            <v>Enrollment Date Quintile: 2nd Latest</v>
          </cell>
          <cell r="F11842">
            <v>68.063199999999995</v>
          </cell>
          <cell r="G11842">
            <v>0.74945209999999995</v>
          </cell>
          <cell r="H11842">
            <v>0.85185909999999998</v>
          </cell>
          <cell r="I11842">
            <v>-9.0525599999999998E-2</v>
          </cell>
          <cell r="J11842">
            <v>-3.70423E-2</v>
          </cell>
          <cell r="K11842">
            <v>0</v>
          </cell>
          <cell r="L11842">
            <v>3.70423E-2</v>
          </cell>
          <cell r="M11842">
            <v>9.0525599999999998E-2</v>
          </cell>
          <cell r="N11842">
            <v>9.0525599999999998E-2</v>
          </cell>
          <cell r="O11842">
            <v>5306</v>
          </cell>
        </row>
        <row r="11843">
          <cell r="A11843" t="str">
            <v>Residential</v>
          </cell>
          <cell r="B11843">
            <v>10</v>
          </cell>
          <cell r="C11843" t="str">
            <v>S</v>
          </cell>
          <cell r="D11843" t="str">
            <v>All</v>
          </cell>
          <cell r="E11843" t="str">
            <v>Enrollment Date Quintile: 2nd Latest</v>
          </cell>
          <cell r="F11843">
            <v>73.9542</v>
          </cell>
          <cell r="G11843">
            <v>0.75062200000000001</v>
          </cell>
          <cell r="H11843">
            <v>0.78895150000000003</v>
          </cell>
          <cell r="I11843">
            <v>-9.28866E-2</v>
          </cell>
          <cell r="J11843">
            <v>-3.8008500000000001E-2</v>
          </cell>
          <cell r="K11843">
            <v>0</v>
          </cell>
          <cell r="L11843">
            <v>3.8008500000000001E-2</v>
          </cell>
          <cell r="M11843">
            <v>9.28866E-2</v>
          </cell>
          <cell r="N11843">
            <v>9.28866E-2</v>
          </cell>
          <cell r="O11843">
            <v>5306</v>
          </cell>
        </row>
        <row r="11844">
          <cell r="A11844" t="str">
            <v>Residential</v>
          </cell>
          <cell r="B11844">
            <v>11</v>
          </cell>
          <cell r="C11844" t="str">
            <v>S</v>
          </cell>
          <cell r="D11844" t="str">
            <v>All</v>
          </cell>
          <cell r="E11844" t="str">
            <v>Enrollment Date Quintile: 2nd Latest</v>
          </cell>
          <cell r="F11844">
            <v>80.329899999999995</v>
          </cell>
          <cell r="G11844">
            <v>0.86313519999999999</v>
          </cell>
          <cell r="H11844">
            <v>0.92944769999999999</v>
          </cell>
          <cell r="I11844">
            <v>-9.3333100000000002E-2</v>
          </cell>
          <cell r="J11844">
            <v>-3.8191200000000002E-2</v>
          </cell>
          <cell r="K11844">
            <v>0</v>
          </cell>
          <cell r="L11844">
            <v>3.8191200000000002E-2</v>
          </cell>
          <cell r="M11844">
            <v>9.3333100000000002E-2</v>
          </cell>
          <cell r="N11844">
            <v>9.3333100000000002E-2</v>
          </cell>
          <cell r="O11844">
            <v>5306</v>
          </cell>
        </row>
        <row r="11845">
          <cell r="A11845" t="str">
            <v>Residential</v>
          </cell>
          <cell r="B11845">
            <v>12</v>
          </cell>
          <cell r="C11845" t="str">
            <v>S</v>
          </cell>
          <cell r="D11845" t="str">
            <v>All</v>
          </cell>
          <cell r="E11845" t="str">
            <v>Enrollment Date Quintile: 2nd Latest</v>
          </cell>
          <cell r="F11845">
            <v>85.087299999999999</v>
          </cell>
          <cell r="G11845">
            <v>1.0266139999999999</v>
          </cell>
          <cell r="H11845">
            <v>0.99778270000000002</v>
          </cell>
          <cell r="I11845">
            <v>-9.5518199999999998E-2</v>
          </cell>
          <cell r="J11845">
            <v>-3.9085300000000003E-2</v>
          </cell>
          <cell r="K11845">
            <v>0</v>
          </cell>
          <cell r="L11845">
            <v>3.9085300000000003E-2</v>
          </cell>
          <cell r="M11845">
            <v>9.5518199999999998E-2</v>
          </cell>
          <cell r="N11845">
            <v>9.5518199999999998E-2</v>
          </cell>
          <cell r="O11845">
            <v>5306</v>
          </cell>
        </row>
        <row r="11846">
          <cell r="A11846" t="str">
            <v>Residential</v>
          </cell>
          <cell r="B11846">
            <v>13</v>
          </cell>
          <cell r="C11846" t="str">
            <v>S</v>
          </cell>
          <cell r="D11846" t="str">
            <v>All</v>
          </cell>
          <cell r="E11846" t="str">
            <v>Enrollment Date Quintile: 2nd Latest</v>
          </cell>
          <cell r="F11846">
            <v>88.388800000000003</v>
          </cell>
          <cell r="G11846">
            <v>1.097162</v>
          </cell>
          <cell r="H11846">
            <v>1.005142</v>
          </cell>
          <cell r="I11846">
            <v>-9.7004099999999996E-2</v>
          </cell>
          <cell r="J11846">
            <v>-3.9693300000000001E-2</v>
          </cell>
          <cell r="K11846">
            <v>0</v>
          </cell>
          <cell r="L11846">
            <v>3.9693300000000001E-2</v>
          </cell>
          <cell r="M11846">
            <v>9.7004099999999996E-2</v>
          </cell>
          <cell r="N11846">
            <v>9.7004099999999996E-2</v>
          </cell>
          <cell r="O11846">
            <v>5306</v>
          </cell>
        </row>
        <row r="11847">
          <cell r="A11847" t="str">
            <v>Residential</v>
          </cell>
          <cell r="B11847">
            <v>14</v>
          </cell>
          <cell r="C11847" t="str">
            <v>S</v>
          </cell>
          <cell r="D11847" t="str">
            <v>All</v>
          </cell>
          <cell r="E11847" t="str">
            <v>Enrollment Date Quintile: 2nd Latest</v>
          </cell>
          <cell r="F11847">
            <v>91.221599999999995</v>
          </cell>
          <cell r="G11847">
            <v>1.309293</v>
          </cell>
          <cell r="H11847">
            <v>1.3878490000000001</v>
          </cell>
          <cell r="I11847">
            <v>-9.8663399999999998E-2</v>
          </cell>
          <cell r="J11847">
            <v>-4.03723E-2</v>
          </cell>
          <cell r="K11847">
            <v>0</v>
          </cell>
          <cell r="L11847">
            <v>4.03723E-2</v>
          </cell>
          <cell r="M11847">
            <v>9.8663399999999998E-2</v>
          </cell>
          <cell r="N11847">
            <v>9.8663399999999998E-2</v>
          </cell>
          <cell r="O11847">
            <v>5306</v>
          </cell>
        </row>
        <row r="11848">
          <cell r="A11848" t="str">
            <v>Residential</v>
          </cell>
          <cell r="B11848">
            <v>15</v>
          </cell>
          <cell r="C11848" t="str">
            <v>S</v>
          </cell>
          <cell r="D11848" t="str">
            <v>All</v>
          </cell>
          <cell r="E11848" t="str">
            <v>Enrollment Date Quintile: 2nd Latest</v>
          </cell>
          <cell r="F11848">
            <v>93.801000000000002</v>
          </cell>
          <cell r="G11848">
            <v>1.5460149999999999</v>
          </cell>
          <cell r="H11848">
            <v>1.521998</v>
          </cell>
          <cell r="I11848">
            <v>-9.9549299999999993E-2</v>
          </cell>
          <cell r="J11848">
            <v>-4.0734800000000002E-2</v>
          </cell>
          <cell r="K11848">
            <v>0</v>
          </cell>
          <cell r="L11848">
            <v>4.0734800000000002E-2</v>
          </cell>
          <cell r="M11848">
            <v>9.9549299999999993E-2</v>
          </cell>
          <cell r="N11848">
            <v>9.9549299999999993E-2</v>
          </cell>
          <cell r="O11848">
            <v>5306</v>
          </cell>
        </row>
        <row r="11849">
          <cell r="A11849" t="str">
            <v>Residential</v>
          </cell>
          <cell r="B11849">
            <v>16</v>
          </cell>
          <cell r="C11849" t="str">
            <v>S</v>
          </cell>
          <cell r="D11849" t="str">
            <v>All</v>
          </cell>
          <cell r="E11849" t="str">
            <v>Enrollment Date Quintile: 2nd Latest</v>
          </cell>
          <cell r="F11849">
            <v>95.709800000000001</v>
          </cell>
          <cell r="G11849">
            <v>1.75292</v>
          </cell>
          <cell r="H11849">
            <v>1.6726190000000001</v>
          </cell>
          <cell r="I11849">
            <v>-0.10408480000000001</v>
          </cell>
          <cell r="J11849">
            <v>-4.2590700000000002E-2</v>
          </cell>
          <cell r="K11849">
            <v>0</v>
          </cell>
          <cell r="L11849">
            <v>4.2590700000000002E-2</v>
          </cell>
          <cell r="M11849">
            <v>0.10408480000000001</v>
          </cell>
          <cell r="N11849">
            <v>0.10408480000000001</v>
          </cell>
          <cell r="O11849">
            <v>5306</v>
          </cell>
        </row>
        <row r="11850">
          <cell r="A11850" t="str">
            <v>Residential</v>
          </cell>
          <cell r="B11850">
            <v>17</v>
          </cell>
          <cell r="C11850" t="str">
            <v>S</v>
          </cell>
          <cell r="D11850" t="str">
            <v>All</v>
          </cell>
          <cell r="E11850" t="str">
            <v>Enrollment Date Quintile: 2nd Latest</v>
          </cell>
          <cell r="F11850">
            <v>96.691299999999998</v>
          </cell>
          <cell r="G11850">
            <v>1.9830859999999999</v>
          </cell>
          <cell r="H11850">
            <v>1.5970960000000001</v>
          </cell>
          <cell r="I11850">
            <v>-0.10649110000000001</v>
          </cell>
          <cell r="J11850">
            <v>-4.3575299999999997E-2</v>
          </cell>
          <cell r="K11850">
            <v>0</v>
          </cell>
          <cell r="L11850">
            <v>4.3575299999999997E-2</v>
          </cell>
          <cell r="M11850">
            <v>0.10649110000000001</v>
          </cell>
          <cell r="N11850">
            <v>0.10649110000000001</v>
          </cell>
          <cell r="O11850">
            <v>5306</v>
          </cell>
        </row>
        <row r="11851">
          <cell r="A11851" t="str">
            <v>Residential</v>
          </cell>
          <cell r="B11851">
            <v>18</v>
          </cell>
          <cell r="C11851" t="str">
            <v>S</v>
          </cell>
          <cell r="D11851" t="str">
            <v>All</v>
          </cell>
          <cell r="E11851" t="str">
            <v>Enrollment Date Quintile: 2nd Latest</v>
          </cell>
          <cell r="F11851">
            <v>96.468800000000002</v>
          </cell>
          <cell r="G11851">
            <v>2.4390719999999999</v>
          </cell>
          <cell r="H11851">
            <v>2.143078</v>
          </cell>
          <cell r="I11851">
            <v>-0.1177018</v>
          </cell>
          <cell r="J11851">
            <v>-4.81626E-2</v>
          </cell>
          <cell r="K11851">
            <v>0</v>
          </cell>
          <cell r="L11851">
            <v>4.81626E-2</v>
          </cell>
          <cell r="M11851">
            <v>0.1177018</v>
          </cell>
          <cell r="N11851">
            <v>0.1177018</v>
          </cell>
          <cell r="O11851">
            <v>5306</v>
          </cell>
        </row>
        <row r="11852">
          <cell r="A11852" t="str">
            <v>Residential</v>
          </cell>
          <cell r="B11852">
            <v>19</v>
          </cell>
          <cell r="C11852" t="str">
            <v>S</v>
          </cell>
          <cell r="D11852" t="str">
            <v>All</v>
          </cell>
          <cell r="E11852" t="str">
            <v>Enrollment Date Quintile: 2nd Latest</v>
          </cell>
          <cell r="F11852">
            <v>94.596900000000005</v>
          </cell>
          <cell r="G11852">
            <v>2.2928600000000001</v>
          </cell>
          <cell r="H11852">
            <v>2.2160199999999999</v>
          </cell>
          <cell r="I11852">
            <v>-0.105852</v>
          </cell>
          <cell r="J11852">
            <v>-4.33138E-2</v>
          </cell>
          <cell r="K11852">
            <v>0</v>
          </cell>
          <cell r="L11852">
            <v>4.33138E-2</v>
          </cell>
          <cell r="M11852">
            <v>0.105852</v>
          </cell>
          <cell r="N11852">
            <v>0.105852</v>
          </cell>
          <cell r="O11852">
            <v>5306</v>
          </cell>
        </row>
        <row r="11853">
          <cell r="A11853" t="str">
            <v>Residential</v>
          </cell>
          <cell r="B11853">
            <v>20</v>
          </cell>
          <cell r="C11853" t="str">
            <v>S</v>
          </cell>
          <cell r="D11853" t="str">
            <v>All</v>
          </cell>
          <cell r="E11853" t="str">
            <v>Enrollment Date Quintile: 2nd Latest</v>
          </cell>
          <cell r="F11853">
            <v>89.287800000000004</v>
          </cell>
          <cell r="G11853">
            <v>2.0396890000000001</v>
          </cell>
          <cell r="H11853">
            <v>2.7258550000000001</v>
          </cell>
          <cell r="I11853">
            <v>-0.1044025</v>
          </cell>
          <cell r="J11853">
            <v>-4.27207E-2</v>
          </cell>
          <cell r="K11853">
            <v>0</v>
          </cell>
          <cell r="L11853">
            <v>4.27207E-2</v>
          </cell>
          <cell r="M11853">
            <v>0.1044025</v>
          </cell>
          <cell r="N11853">
            <v>0.1044025</v>
          </cell>
          <cell r="O11853">
            <v>5306</v>
          </cell>
        </row>
        <row r="11854">
          <cell r="A11854" t="str">
            <v>Residential</v>
          </cell>
          <cell r="B11854">
            <v>21</v>
          </cell>
          <cell r="C11854" t="str">
            <v>S</v>
          </cell>
          <cell r="D11854" t="str">
            <v>All</v>
          </cell>
          <cell r="E11854" t="str">
            <v>Enrollment Date Quintile: 2nd Latest</v>
          </cell>
          <cell r="F11854">
            <v>84.041700000000006</v>
          </cell>
          <cell r="G11854">
            <v>1.8447640000000001</v>
          </cell>
          <cell r="H11854">
            <v>2.334692</v>
          </cell>
          <cell r="I11854">
            <v>-0.1056361</v>
          </cell>
          <cell r="J11854">
            <v>-4.3225399999999997E-2</v>
          </cell>
          <cell r="K11854">
            <v>0</v>
          </cell>
          <cell r="L11854">
            <v>4.3225399999999997E-2</v>
          </cell>
          <cell r="M11854">
            <v>0.1056361</v>
          </cell>
          <cell r="N11854">
            <v>0.1056361</v>
          </cell>
          <cell r="O11854">
            <v>5306</v>
          </cell>
        </row>
        <row r="11855">
          <cell r="A11855" t="str">
            <v>Residential</v>
          </cell>
          <cell r="B11855">
            <v>22</v>
          </cell>
          <cell r="C11855" t="str">
            <v>S</v>
          </cell>
          <cell r="D11855" t="str">
            <v>All</v>
          </cell>
          <cell r="E11855" t="str">
            <v>Enrollment Date Quintile: 2nd Latest</v>
          </cell>
          <cell r="F11855">
            <v>80.565700000000007</v>
          </cell>
          <cell r="G11855">
            <v>1.4630080000000001</v>
          </cell>
          <cell r="H11855">
            <v>1.784332</v>
          </cell>
          <cell r="I11855">
            <v>-0.10058739999999999</v>
          </cell>
          <cell r="J11855">
            <v>-4.1159599999999998E-2</v>
          </cell>
          <cell r="K11855">
            <v>0</v>
          </cell>
          <cell r="L11855">
            <v>4.1159599999999998E-2</v>
          </cell>
          <cell r="M11855">
            <v>0.10058739999999999</v>
          </cell>
          <cell r="N11855">
            <v>0.10058739999999999</v>
          </cell>
          <cell r="O11855">
            <v>5306</v>
          </cell>
        </row>
        <row r="11856">
          <cell r="A11856" t="str">
            <v>Residential</v>
          </cell>
          <cell r="B11856">
            <v>23</v>
          </cell>
          <cell r="C11856" t="str">
            <v>S</v>
          </cell>
          <cell r="D11856" t="str">
            <v>All</v>
          </cell>
          <cell r="E11856" t="str">
            <v>Enrollment Date Quintile: 2nd Latest</v>
          </cell>
          <cell r="F11856">
            <v>77.578000000000003</v>
          </cell>
          <cell r="G11856">
            <v>1.1020460000000001</v>
          </cell>
          <cell r="H11856">
            <v>1.2357720000000001</v>
          </cell>
          <cell r="I11856">
            <v>-9.7309099999999996E-2</v>
          </cell>
          <cell r="J11856">
            <v>-3.9818100000000002E-2</v>
          </cell>
          <cell r="K11856">
            <v>0</v>
          </cell>
          <cell r="L11856">
            <v>3.9818100000000002E-2</v>
          </cell>
          <cell r="M11856">
            <v>9.7309099999999996E-2</v>
          </cell>
          <cell r="N11856">
            <v>9.7309099999999996E-2</v>
          </cell>
          <cell r="O11856">
            <v>5306</v>
          </cell>
        </row>
        <row r="11857">
          <cell r="A11857" t="str">
            <v>Residential</v>
          </cell>
          <cell r="B11857">
            <v>24</v>
          </cell>
          <cell r="C11857" t="str">
            <v>S</v>
          </cell>
          <cell r="D11857" t="str">
            <v>All</v>
          </cell>
          <cell r="E11857" t="str">
            <v>Enrollment Date Quintile: 2nd Latest</v>
          </cell>
          <cell r="F11857">
            <v>75.235299999999995</v>
          </cell>
          <cell r="G11857">
            <v>0.8917524</v>
          </cell>
          <cell r="H11857">
            <v>1.0093099999999999</v>
          </cell>
          <cell r="I11857">
            <v>-9.5541899999999999E-2</v>
          </cell>
          <cell r="J11857">
            <v>-3.9094999999999998E-2</v>
          </cell>
          <cell r="K11857">
            <v>0</v>
          </cell>
          <cell r="L11857">
            <v>3.9094999999999998E-2</v>
          </cell>
          <cell r="M11857">
            <v>9.5541899999999999E-2</v>
          </cell>
          <cell r="N11857">
            <v>9.5541899999999999E-2</v>
          </cell>
          <cell r="O11857">
            <v>5306</v>
          </cell>
        </row>
        <row r="11858">
          <cell r="A11858" t="str">
            <v>Residential</v>
          </cell>
          <cell r="B11858">
            <v>1</v>
          </cell>
          <cell r="C11858" t="str">
            <v>S</v>
          </cell>
          <cell r="D11858" t="str">
            <v>All</v>
          </cell>
          <cell r="E11858" t="str">
            <v>Enrollment Date Quintile: Earliest</v>
          </cell>
          <cell r="F11858">
            <v>68.997500000000002</v>
          </cell>
          <cell r="G11858">
            <v>0.69611650000000003</v>
          </cell>
          <cell r="H11858">
            <v>0.85200100000000001</v>
          </cell>
          <cell r="I11858">
            <v>-9.2890799999999996E-2</v>
          </cell>
          <cell r="J11858">
            <v>-3.8010200000000001E-2</v>
          </cell>
          <cell r="K11858">
            <v>0</v>
          </cell>
          <cell r="L11858">
            <v>3.8010200000000001E-2</v>
          </cell>
          <cell r="M11858">
            <v>9.2890799999999996E-2</v>
          </cell>
          <cell r="N11858">
            <v>9.2890799999999996E-2</v>
          </cell>
          <cell r="O11858">
            <v>6986</v>
          </cell>
        </row>
        <row r="11859">
          <cell r="A11859" t="str">
            <v>Residential</v>
          </cell>
          <cell r="B11859">
            <v>2</v>
          </cell>
          <cell r="C11859" t="str">
            <v>S</v>
          </cell>
          <cell r="D11859" t="str">
            <v>All</v>
          </cell>
          <cell r="E11859" t="str">
            <v>Enrollment Date Quintile: Earliest</v>
          </cell>
          <cell r="F11859">
            <v>66.545299999999997</v>
          </cell>
          <cell r="G11859">
            <v>0.60410960000000002</v>
          </cell>
          <cell r="H11859">
            <v>0.64188389999999995</v>
          </cell>
          <cell r="I11859">
            <v>-9.0509999999999993E-2</v>
          </cell>
          <cell r="J11859">
            <v>-3.7035999999999999E-2</v>
          </cell>
          <cell r="K11859">
            <v>0</v>
          </cell>
          <cell r="L11859">
            <v>3.7035999999999999E-2</v>
          </cell>
          <cell r="M11859">
            <v>9.0509999999999993E-2</v>
          </cell>
          <cell r="N11859">
            <v>9.0509999999999993E-2</v>
          </cell>
          <cell r="O11859">
            <v>6986</v>
          </cell>
        </row>
        <row r="11860">
          <cell r="A11860" t="str">
            <v>Residential</v>
          </cell>
          <cell r="B11860">
            <v>3</v>
          </cell>
          <cell r="C11860" t="str">
            <v>S</v>
          </cell>
          <cell r="D11860" t="str">
            <v>All</v>
          </cell>
          <cell r="E11860" t="str">
            <v>Enrollment Date Quintile: Earliest</v>
          </cell>
          <cell r="F11860">
            <v>65.4208</v>
          </cell>
          <cell r="G11860">
            <v>0.5611583</v>
          </cell>
          <cell r="H11860">
            <v>0.56093380000000004</v>
          </cell>
          <cell r="I11860">
            <v>-8.9198600000000003E-2</v>
          </cell>
          <cell r="J11860">
            <v>-3.6499400000000001E-2</v>
          </cell>
          <cell r="K11860">
            <v>0</v>
          </cell>
          <cell r="L11860">
            <v>3.6499400000000001E-2</v>
          </cell>
          <cell r="M11860">
            <v>8.9198600000000003E-2</v>
          </cell>
          <cell r="N11860">
            <v>8.9198600000000003E-2</v>
          </cell>
          <cell r="O11860">
            <v>6986</v>
          </cell>
        </row>
        <row r="11861">
          <cell r="A11861" t="str">
            <v>Residential</v>
          </cell>
          <cell r="B11861">
            <v>4</v>
          </cell>
          <cell r="C11861" t="str">
            <v>S</v>
          </cell>
          <cell r="D11861" t="str">
            <v>All</v>
          </cell>
          <cell r="E11861" t="str">
            <v>Enrollment Date Quintile: Earliest</v>
          </cell>
          <cell r="F11861">
            <v>64.924099999999996</v>
          </cell>
          <cell r="G11861">
            <v>0.52333180000000001</v>
          </cell>
          <cell r="H11861">
            <v>0.50652660000000005</v>
          </cell>
          <cell r="I11861">
            <v>-8.8661799999999999E-2</v>
          </cell>
          <cell r="J11861">
            <v>-3.6279699999999998E-2</v>
          </cell>
          <cell r="K11861">
            <v>0</v>
          </cell>
          <cell r="L11861">
            <v>3.6279699999999998E-2</v>
          </cell>
          <cell r="M11861">
            <v>8.8661799999999999E-2</v>
          </cell>
          <cell r="N11861">
            <v>8.8661799999999999E-2</v>
          </cell>
          <cell r="O11861">
            <v>6986</v>
          </cell>
        </row>
        <row r="11862">
          <cell r="A11862" t="str">
            <v>Residential</v>
          </cell>
          <cell r="B11862">
            <v>5</v>
          </cell>
          <cell r="C11862" t="str">
            <v>S</v>
          </cell>
          <cell r="D11862" t="str">
            <v>All</v>
          </cell>
          <cell r="E11862" t="str">
            <v>Enrollment Date Quintile: Earliest</v>
          </cell>
          <cell r="F11862">
            <v>63.906599999999997</v>
          </cell>
          <cell r="G11862">
            <v>0.51767090000000004</v>
          </cell>
          <cell r="H11862">
            <v>0.54888999999999999</v>
          </cell>
          <cell r="I11862">
            <v>-8.8464299999999996E-2</v>
          </cell>
          <cell r="J11862">
            <v>-3.6198899999999999E-2</v>
          </cell>
          <cell r="K11862">
            <v>0</v>
          </cell>
          <cell r="L11862">
            <v>3.6198899999999999E-2</v>
          </cell>
          <cell r="M11862">
            <v>8.8464299999999996E-2</v>
          </cell>
          <cell r="N11862">
            <v>8.8464299999999996E-2</v>
          </cell>
          <cell r="O11862">
            <v>6986</v>
          </cell>
        </row>
        <row r="11863">
          <cell r="A11863" t="str">
            <v>Residential</v>
          </cell>
          <cell r="B11863">
            <v>6</v>
          </cell>
          <cell r="C11863" t="str">
            <v>S</v>
          </cell>
          <cell r="D11863" t="str">
            <v>All</v>
          </cell>
          <cell r="E11863" t="str">
            <v>Enrollment Date Quintile: Earliest</v>
          </cell>
          <cell r="F11863">
            <v>63.208799999999997</v>
          </cell>
          <cell r="G11863">
            <v>0.53951510000000003</v>
          </cell>
          <cell r="H11863">
            <v>0.63321479999999997</v>
          </cell>
          <cell r="I11863">
            <v>-8.8223300000000004E-2</v>
          </cell>
          <cell r="J11863">
            <v>-3.6100300000000002E-2</v>
          </cell>
          <cell r="K11863">
            <v>0</v>
          </cell>
          <cell r="L11863">
            <v>3.6100300000000002E-2</v>
          </cell>
          <cell r="M11863">
            <v>8.8223300000000004E-2</v>
          </cell>
          <cell r="N11863">
            <v>8.8223300000000004E-2</v>
          </cell>
          <cell r="O11863">
            <v>6986</v>
          </cell>
        </row>
        <row r="11864">
          <cell r="A11864" t="str">
            <v>Residential</v>
          </cell>
          <cell r="B11864">
            <v>7</v>
          </cell>
          <cell r="C11864" t="str">
            <v>S</v>
          </cell>
          <cell r="D11864" t="str">
            <v>All</v>
          </cell>
          <cell r="E11864" t="str">
            <v>Enrollment Date Quintile: Earliest</v>
          </cell>
          <cell r="F11864">
            <v>62.263300000000001</v>
          </cell>
          <cell r="G11864">
            <v>0.66092779999999995</v>
          </cell>
          <cell r="H11864">
            <v>0.74574669999999998</v>
          </cell>
          <cell r="I11864">
            <v>-8.9053800000000002E-2</v>
          </cell>
          <cell r="J11864">
            <v>-3.6440100000000003E-2</v>
          </cell>
          <cell r="K11864">
            <v>0</v>
          </cell>
          <cell r="L11864">
            <v>3.6440100000000003E-2</v>
          </cell>
          <cell r="M11864">
            <v>8.9053800000000002E-2</v>
          </cell>
          <cell r="N11864">
            <v>8.9053800000000002E-2</v>
          </cell>
          <cell r="O11864">
            <v>6986</v>
          </cell>
        </row>
        <row r="11865">
          <cell r="A11865" t="str">
            <v>Residential</v>
          </cell>
          <cell r="B11865">
            <v>8</v>
          </cell>
          <cell r="C11865" t="str">
            <v>S</v>
          </cell>
          <cell r="D11865" t="str">
            <v>All</v>
          </cell>
          <cell r="E11865" t="str">
            <v>Enrollment Date Quintile: Earliest</v>
          </cell>
          <cell r="F11865">
            <v>63.675400000000003</v>
          </cell>
          <cell r="G11865">
            <v>0.73189559999999998</v>
          </cell>
          <cell r="H11865">
            <v>0.80516549999999998</v>
          </cell>
          <cell r="I11865">
            <v>-8.9183299999999993E-2</v>
          </cell>
          <cell r="J11865">
            <v>-3.6493100000000001E-2</v>
          </cell>
          <cell r="K11865">
            <v>0</v>
          </cell>
          <cell r="L11865">
            <v>3.6493100000000001E-2</v>
          </cell>
          <cell r="M11865">
            <v>8.9183299999999993E-2</v>
          </cell>
          <cell r="N11865">
            <v>8.9183299999999993E-2</v>
          </cell>
          <cell r="O11865">
            <v>6986</v>
          </cell>
        </row>
        <row r="11866">
          <cell r="A11866" t="str">
            <v>Residential</v>
          </cell>
          <cell r="B11866">
            <v>9</v>
          </cell>
          <cell r="C11866" t="str">
            <v>S</v>
          </cell>
          <cell r="D11866" t="str">
            <v>All</v>
          </cell>
          <cell r="E11866" t="str">
            <v>Enrollment Date Quintile: Earliest</v>
          </cell>
          <cell r="F11866">
            <v>68.792199999999994</v>
          </cell>
          <cell r="G11866">
            <v>0.69022740000000005</v>
          </cell>
          <cell r="H11866">
            <v>0.76202899999999996</v>
          </cell>
          <cell r="I11866">
            <v>-9.0950799999999998E-2</v>
          </cell>
          <cell r="J11866">
            <v>-3.7216300000000001E-2</v>
          </cell>
          <cell r="K11866">
            <v>0</v>
          </cell>
          <cell r="L11866">
            <v>3.7216300000000001E-2</v>
          </cell>
          <cell r="M11866">
            <v>9.0950799999999998E-2</v>
          </cell>
          <cell r="N11866">
            <v>9.0950799999999998E-2</v>
          </cell>
          <cell r="O11866">
            <v>6986</v>
          </cell>
        </row>
        <row r="11867">
          <cell r="A11867" t="str">
            <v>Residential</v>
          </cell>
          <cell r="B11867">
            <v>10</v>
          </cell>
          <cell r="C11867" t="str">
            <v>S</v>
          </cell>
          <cell r="D11867" t="str">
            <v>All</v>
          </cell>
          <cell r="E11867" t="str">
            <v>Enrollment Date Quintile: Earliest</v>
          </cell>
          <cell r="F11867">
            <v>74.776399999999995</v>
          </cell>
          <cell r="G11867">
            <v>0.65931079999999997</v>
          </cell>
          <cell r="H11867">
            <v>0.73232269999999999</v>
          </cell>
          <cell r="I11867">
            <v>-9.3613699999999994E-2</v>
          </cell>
          <cell r="J11867">
            <v>-3.8306E-2</v>
          </cell>
          <cell r="K11867">
            <v>0</v>
          </cell>
          <cell r="L11867">
            <v>3.8306E-2</v>
          </cell>
          <cell r="M11867">
            <v>9.3613699999999994E-2</v>
          </cell>
          <cell r="N11867">
            <v>9.3613699999999994E-2</v>
          </cell>
          <cell r="O11867">
            <v>6986</v>
          </cell>
        </row>
        <row r="11868">
          <cell r="A11868" t="str">
            <v>Residential</v>
          </cell>
          <cell r="B11868">
            <v>11</v>
          </cell>
          <cell r="C11868" t="str">
            <v>S</v>
          </cell>
          <cell r="D11868" t="str">
            <v>All</v>
          </cell>
          <cell r="E11868" t="str">
            <v>Enrollment Date Quintile: Earliest</v>
          </cell>
          <cell r="F11868">
            <v>79.866900000000001</v>
          </cell>
          <cell r="G11868">
            <v>0.74398569999999997</v>
          </cell>
          <cell r="H11868">
            <v>0.77952750000000004</v>
          </cell>
          <cell r="I11868">
            <v>-9.3959899999999999E-2</v>
          </cell>
          <cell r="J11868">
            <v>-3.8447599999999998E-2</v>
          </cell>
          <cell r="K11868">
            <v>0</v>
          </cell>
          <cell r="L11868">
            <v>3.8447599999999998E-2</v>
          </cell>
          <cell r="M11868">
            <v>9.3959899999999999E-2</v>
          </cell>
          <cell r="N11868">
            <v>9.3959899999999999E-2</v>
          </cell>
          <cell r="O11868">
            <v>6986</v>
          </cell>
        </row>
        <row r="11869">
          <cell r="A11869" t="str">
            <v>Residential</v>
          </cell>
          <cell r="B11869">
            <v>12</v>
          </cell>
          <cell r="C11869" t="str">
            <v>S</v>
          </cell>
          <cell r="D11869" t="str">
            <v>All</v>
          </cell>
          <cell r="E11869" t="str">
            <v>Enrollment Date Quintile: Earliest</v>
          </cell>
          <cell r="F11869">
            <v>84.296800000000005</v>
          </cell>
          <cell r="G11869">
            <v>0.86191969999999996</v>
          </cell>
          <cell r="H11869">
            <v>0.82357100000000005</v>
          </cell>
          <cell r="I11869">
            <v>-9.55733E-2</v>
          </cell>
          <cell r="J11869">
            <v>-3.9107799999999998E-2</v>
          </cell>
          <cell r="K11869">
            <v>0</v>
          </cell>
          <cell r="L11869">
            <v>3.9107799999999998E-2</v>
          </cell>
          <cell r="M11869">
            <v>9.55733E-2</v>
          </cell>
          <cell r="N11869">
            <v>9.55733E-2</v>
          </cell>
          <cell r="O11869">
            <v>6986</v>
          </cell>
        </row>
        <row r="11870">
          <cell r="A11870" t="str">
            <v>Residential</v>
          </cell>
          <cell r="B11870">
            <v>13</v>
          </cell>
          <cell r="C11870" t="str">
            <v>S</v>
          </cell>
          <cell r="D11870" t="str">
            <v>All</v>
          </cell>
          <cell r="E11870" t="str">
            <v>Enrollment Date Quintile: Earliest</v>
          </cell>
          <cell r="F11870">
            <v>87.525300000000001</v>
          </cell>
          <cell r="G11870">
            <v>0.96080560000000004</v>
          </cell>
          <cell r="H11870">
            <v>0.96776830000000003</v>
          </cell>
          <cell r="I11870">
            <v>-0.1002039</v>
          </cell>
          <cell r="J11870">
            <v>-4.10026E-2</v>
          </cell>
          <cell r="K11870">
            <v>0</v>
          </cell>
          <cell r="L11870">
            <v>4.10026E-2</v>
          </cell>
          <cell r="M11870">
            <v>0.1002039</v>
          </cell>
          <cell r="N11870">
            <v>0.1002039</v>
          </cell>
          <cell r="O11870">
            <v>6986</v>
          </cell>
        </row>
        <row r="11871">
          <cell r="A11871" t="str">
            <v>Residential</v>
          </cell>
          <cell r="B11871">
            <v>14</v>
          </cell>
          <cell r="C11871" t="str">
            <v>S</v>
          </cell>
          <cell r="D11871" t="str">
            <v>All</v>
          </cell>
          <cell r="E11871" t="str">
            <v>Enrollment Date Quintile: Earliest</v>
          </cell>
          <cell r="F11871">
            <v>90.969200000000001</v>
          </cell>
          <cell r="G11871">
            <v>1.260731</v>
          </cell>
          <cell r="H11871">
            <v>1.230491</v>
          </cell>
          <cell r="I11871">
            <v>-0.10696</v>
          </cell>
          <cell r="J11871">
            <v>-4.3767199999999999E-2</v>
          </cell>
          <cell r="K11871">
            <v>0</v>
          </cell>
          <cell r="L11871">
            <v>4.3767199999999999E-2</v>
          </cell>
          <cell r="M11871">
            <v>0.10696</v>
          </cell>
          <cell r="N11871">
            <v>0.10696</v>
          </cell>
          <cell r="O11871">
            <v>6986</v>
          </cell>
        </row>
        <row r="11872">
          <cell r="A11872" t="str">
            <v>Residential</v>
          </cell>
          <cell r="B11872">
            <v>15</v>
          </cell>
          <cell r="C11872" t="str">
            <v>S</v>
          </cell>
          <cell r="D11872" t="str">
            <v>All</v>
          </cell>
          <cell r="E11872" t="str">
            <v>Enrollment Date Quintile: Earliest</v>
          </cell>
          <cell r="F11872">
            <v>93.928399999999996</v>
          </cell>
          <cell r="G11872">
            <v>1.5607599999999999</v>
          </cell>
          <cell r="H11872">
            <v>1.5868439999999999</v>
          </cell>
          <cell r="I11872">
            <v>-0.10572090000000001</v>
          </cell>
          <cell r="J11872">
            <v>-4.3260100000000003E-2</v>
          </cell>
          <cell r="K11872">
            <v>0</v>
          </cell>
          <cell r="L11872">
            <v>4.3260100000000003E-2</v>
          </cell>
          <cell r="M11872">
            <v>0.10572090000000001</v>
          </cell>
          <cell r="N11872">
            <v>0.10572090000000001</v>
          </cell>
          <cell r="O11872">
            <v>6986</v>
          </cell>
        </row>
        <row r="11873">
          <cell r="A11873" t="str">
            <v>Residential</v>
          </cell>
          <cell r="B11873">
            <v>16</v>
          </cell>
          <cell r="C11873" t="str">
            <v>S</v>
          </cell>
          <cell r="D11873" t="str">
            <v>All</v>
          </cell>
          <cell r="E11873" t="str">
            <v>Enrollment Date Quintile: Earliest</v>
          </cell>
          <cell r="F11873">
            <v>95.655199999999994</v>
          </cell>
          <cell r="G11873">
            <v>1.9895160000000001</v>
          </cell>
          <cell r="H11873">
            <v>2.1333419999999998</v>
          </cell>
          <cell r="I11873">
            <v>-0.10674790000000001</v>
          </cell>
          <cell r="J11873">
            <v>-4.3680400000000001E-2</v>
          </cell>
          <cell r="K11873">
            <v>0</v>
          </cell>
          <cell r="L11873">
            <v>4.3680400000000001E-2</v>
          </cell>
          <cell r="M11873">
            <v>0.10674790000000001</v>
          </cell>
          <cell r="N11873">
            <v>0.10674790000000001</v>
          </cell>
          <cell r="O11873">
            <v>6986</v>
          </cell>
        </row>
        <row r="11874">
          <cell r="A11874" t="str">
            <v>Residential</v>
          </cell>
          <cell r="B11874">
            <v>17</v>
          </cell>
          <cell r="C11874" t="str">
            <v>S</v>
          </cell>
          <cell r="D11874" t="str">
            <v>All</v>
          </cell>
          <cell r="E11874" t="str">
            <v>Enrollment Date Quintile: Earliest</v>
          </cell>
          <cell r="F11874">
            <v>96.371600000000001</v>
          </cell>
          <cell r="G11874">
            <v>2.32925</v>
          </cell>
          <cell r="H11874">
            <v>2.5144220000000002</v>
          </cell>
          <cell r="I11874">
            <v>-0.1106548</v>
          </cell>
          <cell r="J11874">
            <v>-4.5279100000000003E-2</v>
          </cell>
          <cell r="K11874">
            <v>0</v>
          </cell>
          <cell r="L11874">
            <v>4.5279100000000003E-2</v>
          </cell>
          <cell r="M11874">
            <v>0.1106548</v>
          </cell>
          <cell r="N11874">
            <v>0.1106548</v>
          </cell>
          <cell r="O11874">
            <v>6986</v>
          </cell>
        </row>
        <row r="11875">
          <cell r="A11875" t="str">
            <v>Residential</v>
          </cell>
          <cell r="B11875">
            <v>18</v>
          </cell>
          <cell r="C11875" t="str">
            <v>S</v>
          </cell>
          <cell r="D11875" t="str">
            <v>All</v>
          </cell>
          <cell r="E11875" t="str">
            <v>Enrollment Date Quintile: Earliest</v>
          </cell>
          <cell r="F11875">
            <v>95.895300000000006</v>
          </cell>
          <cell r="G11875">
            <v>2.5434169999999998</v>
          </cell>
          <cell r="H11875">
            <v>2.9089489999999998</v>
          </cell>
          <cell r="I11875">
            <v>-0.106216</v>
          </cell>
          <cell r="J11875">
            <v>-4.34627E-2</v>
          </cell>
          <cell r="K11875">
            <v>0</v>
          </cell>
          <cell r="L11875">
            <v>4.34627E-2</v>
          </cell>
          <cell r="M11875">
            <v>0.106216</v>
          </cell>
          <cell r="N11875">
            <v>0.106216</v>
          </cell>
          <cell r="O11875">
            <v>6986</v>
          </cell>
        </row>
        <row r="11876">
          <cell r="A11876" t="str">
            <v>Residential</v>
          </cell>
          <cell r="B11876">
            <v>19</v>
          </cell>
          <cell r="C11876" t="str">
            <v>S</v>
          </cell>
          <cell r="D11876" t="str">
            <v>All</v>
          </cell>
          <cell r="E11876" t="str">
            <v>Enrollment Date Quintile: Earliest</v>
          </cell>
          <cell r="F11876">
            <v>94.139499999999998</v>
          </cell>
          <cell r="G11876">
            <v>2.4856370000000001</v>
          </cell>
          <cell r="H11876">
            <v>2.8657879999999998</v>
          </cell>
          <cell r="I11876">
            <v>-0.10598829999999999</v>
          </cell>
          <cell r="J11876">
            <v>-4.3369600000000001E-2</v>
          </cell>
          <cell r="K11876">
            <v>0</v>
          </cell>
          <cell r="L11876">
            <v>4.3369600000000001E-2</v>
          </cell>
          <cell r="M11876">
            <v>0.10598829999999999</v>
          </cell>
          <cell r="N11876">
            <v>0.10598829999999999</v>
          </cell>
          <cell r="O11876">
            <v>6986</v>
          </cell>
        </row>
        <row r="11877">
          <cell r="A11877" t="str">
            <v>Residential</v>
          </cell>
          <cell r="B11877">
            <v>20</v>
          </cell>
          <cell r="C11877" t="str">
            <v>S</v>
          </cell>
          <cell r="D11877" t="str">
            <v>All</v>
          </cell>
          <cell r="E11877" t="str">
            <v>Enrollment Date Quintile: Earliest</v>
          </cell>
          <cell r="F11877">
            <v>89.673000000000002</v>
          </cell>
          <cell r="G11877">
            <v>2.2687189999999999</v>
          </cell>
          <cell r="H11877">
            <v>2.887699</v>
          </cell>
          <cell r="I11877">
            <v>-0.1079074</v>
          </cell>
          <cell r="J11877">
            <v>-4.4154800000000001E-2</v>
          </cell>
          <cell r="K11877">
            <v>0</v>
          </cell>
          <cell r="L11877">
            <v>4.4154800000000001E-2</v>
          </cell>
          <cell r="M11877">
            <v>0.1079074</v>
          </cell>
          <cell r="N11877">
            <v>0.1079074</v>
          </cell>
          <cell r="O11877">
            <v>6986</v>
          </cell>
        </row>
        <row r="11878">
          <cell r="A11878" t="str">
            <v>Residential</v>
          </cell>
          <cell r="B11878">
            <v>21</v>
          </cell>
          <cell r="C11878" t="str">
            <v>S</v>
          </cell>
          <cell r="D11878" t="str">
            <v>All</v>
          </cell>
          <cell r="E11878" t="str">
            <v>Enrollment Date Quintile: Earliest</v>
          </cell>
          <cell r="F11878">
            <v>84.747299999999996</v>
          </cell>
          <cell r="G11878">
            <v>1.9988360000000001</v>
          </cell>
          <cell r="H11878">
            <v>2.7975780000000001</v>
          </cell>
          <cell r="I11878">
            <v>-0.11473079999999999</v>
          </cell>
          <cell r="J11878">
            <v>-4.69469E-2</v>
          </cell>
          <cell r="K11878">
            <v>0</v>
          </cell>
          <cell r="L11878">
            <v>4.69469E-2</v>
          </cell>
          <cell r="M11878">
            <v>0.11473079999999999</v>
          </cell>
          <cell r="N11878">
            <v>0.11473079999999999</v>
          </cell>
          <cell r="O11878">
            <v>6986</v>
          </cell>
        </row>
        <row r="11879">
          <cell r="A11879" t="str">
            <v>Residential</v>
          </cell>
          <cell r="B11879">
            <v>22</v>
          </cell>
          <cell r="C11879" t="str">
            <v>S</v>
          </cell>
          <cell r="D11879" t="str">
            <v>All</v>
          </cell>
          <cell r="E11879" t="str">
            <v>Enrollment Date Quintile: Earliest</v>
          </cell>
          <cell r="F11879">
            <v>81.283199999999994</v>
          </cell>
          <cell r="G11879">
            <v>1.7011400000000001</v>
          </cell>
          <cell r="H11879">
            <v>2.0221170000000002</v>
          </cell>
          <cell r="I11879">
            <v>-0.1087553</v>
          </cell>
          <cell r="J11879">
            <v>-4.4501800000000001E-2</v>
          </cell>
          <cell r="K11879">
            <v>0</v>
          </cell>
          <cell r="L11879">
            <v>4.4501800000000001E-2</v>
          </cell>
          <cell r="M11879">
            <v>0.1087553</v>
          </cell>
          <cell r="N11879">
            <v>0.1087553</v>
          </cell>
          <cell r="O11879">
            <v>6986</v>
          </cell>
        </row>
        <row r="11880">
          <cell r="A11880" t="str">
            <v>Residential</v>
          </cell>
          <cell r="B11880">
            <v>23</v>
          </cell>
          <cell r="C11880" t="str">
            <v>S</v>
          </cell>
          <cell r="D11880" t="str">
            <v>All</v>
          </cell>
          <cell r="E11880" t="str">
            <v>Enrollment Date Quintile: Earliest</v>
          </cell>
          <cell r="F11880">
            <v>78.017899999999997</v>
          </cell>
          <cell r="G11880">
            <v>1.309488</v>
          </cell>
          <cell r="H11880">
            <v>1.4884329999999999</v>
          </cell>
          <cell r="I11880">
            <v>-0.1003809</v>
          </cell>
          <cell r="J11880">
            <v>-4.1075E-2</v>
          </cell>
          <cell r="K11880">
            <v>0</v>
          </cell>
          <cell r="L11880">
            <v>4.1075E-2</v>
          </cell>
          <cell r="M11880">
            <v>0.1003809</v>
          </cell>
          <cell r="N11880">
            <v>0.1003809</v>
          </cell>
          <cell r="O11880">
            <v>6986</v>
          </cell>
        </row>
        <row r="11881">
          <cell r="A11881" t="str">
            <v>Residential</v>
          </cell>
          <cell r="B11881">
            <v>24</v>
          </cell>
          <cell r="C11881" t="str">
            <v>S</v>
          </cell>
          <cell r="D11881" t="str">
            <v>All</v>
          </cell>
          <cell r="E11881" t="str">
            <v>Enrollment Date Quintile: Earliest</v>
          </cell>
          <cell r="F11881">
            <v>75.825400000000002</v>
          </cell>
          <cell r="G11881">
            <v>1.0251889999999999</v>
          </cell>
          <cell r="H11881">
            <v>1.1937899999999999</v>
          </cell>
          <cell r="I11881">
            <v>-0.1752959</v>
          </cell>
          <cell r="J11881">
            <v>-7.1729600000000004E-2</v>
          </cell>
          <cell r="K11881">
            <v>0</v>
          </cell>
          <cell r="L11881">
            <v>7.1729600000000004E-2</v>
          </cell>
          <cell r="M11881">
            <v>0.1752959</v>
          </cell>
          <cell r="N11881">
            <v>0.1752959</v>
          </cell>
          <cell r="O11881">
            <v>6986</v>
          </cell>
        </row>
        <row r="11882">
          <cell r="A11882" t="str">
            <v>Residential</v>
          </cell>
          <cell r="B11882">
            <v>1</v>
          </cell>
          <cell r="C11882" t="str">
            <v>S</v>
          </cell>
          <cell r="D11882" t="str">
            <v>All</v>
          </cell>
          <cell r="E11882" t="str">
            <v>Enrollment Date Quintile: Latest</v>
          </cell>
          <cell r="F11882">
            <v>70.485399999999998</v>
          </cell>
          <cell r="G11882">
            <v>0.77940330000000002</v>
          </cell>
          <cell r="H11882">
            <v>0.83836619999999995</v>
          </cell>
          <cell r="I11882">
            <v>-6.06212E-2</v>
          </cell>
          <cell r="J11882">
            <v>-2.48057E-2</v>
          </cell>
          <cell r="K11882">
            <v>0</v>
          </cell>
          <cell r="L11882">
            <v>2.48057E-2</v>
          </cell>
          <cell r="M11882">
            <v>6.06212E-2</v>
          </cell>
          <cell r="N11882">
            <v>6.06212E-2</v>
          </cell>
          <cell r="O11882">
            <v>9808</v>
          </cell>
        </row>
        <row r="11883">
          <cell r="A11883" t="str">
            <v>Residential</v>
          </cell>
          <cell r="B11883">
            <v>2</v>
          </cell>
          <cell r="C11883" t="str">
            <v>S</v>
          </cell>
          <cell r="D11883" t="str">
            <v>All</v>
          </cell>
          <cell r="E11883" t="str">
            <v>Enrollment Date Quintile: Latest</v>
          </cell>
          <cell r="F11883">
            <v>67.953699999999998</v>
          </cell>
          <cell r="G11883">
            <v>0.67668220000000001</v>
          </cell>
          <cell r="H11883">
            <v>0.75034900000000004</v>
          </cell>
          <cell r="I11883">
            <v>-6.0369399999999997E-2</v>
          </cell>
          <cell r="J11883">
            <v>-2.4702700000000001E-2</v>
          </cell>
          <cell r="K11883">
            <v>0</v>
          </cell>
          <cell r="L11883">
            <v>2.4702700000000001E-2</v>
          </cell>
          <cell r="M11883">
            <v>6.0369399999999997E-2</v>
          </cell>
          <cell r="N11883">
            <v>6.0369399999999997E-2</v>
          </cell>
          <cell r="O11883">
            <v>9808</v>
          </cell>
        </row>
        <row r="11884">
          <cell r="A11884" t="str">
            <v>Residential</v>
          </cell>
          <cell r="B11884">
            <v>3</v>
          </cell>
          <cell r="C11884" t="str">
            <v>S</v>
          </cell>
          <cell r="D11884" t="str">
            <v>All</v>
          </cell>
          <cell r="E11884" t="str">
            <v>Enrollment Date Quintile: Latest</v>
          </cell>
          <cell r="F11884">
            <v>67.237200000000001</v>
          </cell>
          <cell r="G11884">
            <v>0.6177473</v>
          </cell>
          <cell r="H11884">
            <v>0.66358360000000005</v>
          </cell>
          <cell r="I11884">
            <v>-5.9606199999999998E-2</v>
          </cell>
          <cell r="J11884">
            <v>-2.43904E-2</v>
          </cell>
          <cell r="K11884">
            <v>0</v>
          </cell>
          <cell r="L11884">
            <v>2.43904E-2</v>
          </cell>
          <cell r="M11884">
            <v>5.9606199999999998E-2</v>
          </cell>
          <cell r="N11884">
            <v>5.9606199999999998E-2</v>
          </cell>
          <cell r="O11884">
            <v>9808</v>
          </cell>
        </row>
        <row r="11885">
          <cell r="A11885" t="str">
            <v>Residential</v>
          </cell>
          <cell r="B11885">
            <v>4</v>
          </cell>
          <cell r="C11885" t="str">
            <v>S</v>
          </cell>
          <cell r="D11885" t="str">
            <v>All</v>
          </cell>
          <cell r="E11885" t="str">
            <v>Enrollment Date Quintile: Latest</v>
          </cell>
          <cell r="F11885">
            <v>66.613900000000001</v>
          </cell>
          <cell r="G11885">
            <v>0.62733050000000001</v>
          </cell>
          <cell r="H11885">
            <v>0.64292170000000004</v>
          </cell>
          <cell r="I11885">
            <v>-6.1263699999999997E-2</v>
          </cell>
          <cell r="J11885">
            <v>-2.50686E-2</v>
          </cell>
          <cell r="K11885">
            <v>0</v>
          </cell>
          <cell r="L11885">
            <v>2.50686E-2</v>
          </cell>
          <cell r="M11885">
            <v>6.1263699999999997E-2</v>
          </cell>
          <cell r="N11885">
            <v>6.1263699999999997E-2</v>
          </cell>
          <cell r="O11885">
            <v>9808</v>
          </cell>
        </row>
        <row r="11886">
          <cell r="A11886" t="str">
            <v>Residential</v>
          </cell>
          <cell r="B11886">
            <v>5</v>
          </cell>
          <cell r="C11886" t="str">
            <v>S</v>
          </cell>
          <cell r="D11886" t="str">
            <v>All</v>
          </cell>
          <cell r="E11886" t="str">
            <v>Enrollment Date Quintile: Latest</v>
          </cell>
          <cell r="F11886">
            <v>65.167699999999996</v>
          </cell>
          <cell r="G11886">
            <v>0.60265170000000001</v>
          </cell>
          <cell r="H11886">
            <v>0.62833539999999999</v>
          </cell>
          <cell r="I11886">
            <v>-5.9593800000000002E-2</v>
          </cell>
          <cell r="J11886">
            <v>-2.4385299999999999E-2</v>
          </cell>
          <cell r="K11886">
            <v>0</v>
          </cell>
          <cell r="L11886">
            <v>2.4385299999999999E-2</v>
          </cell>
          <cell r="M11886">
            <v>5.9593800000000002E-2</v>
          </cell>
          <cell r="N11886">
            <v>5.9593800000000002E-2</v>
          </cell>
          <cell r="O11886">
            <v>9808</v>
          </cell>
        </row>
        <row r="11887">
          <cell r="A11887" t="str">
            <v>Residential</v>
          </cell>
          <cell r="B11887">
            <v>6</v>
          </cell>
          <cell r="C11887" t="str">
            <v>S</v>
          </cell>
          <cell r="D11887" t="str">
            <v>All</v>
          </cell>
          <cell r="E11887" t="str">
            <v>Enrollment Date Quintile: Latest</v>
          </cell>
          <cell r="F11887">
            <v>64.3934</v>
          </cell>
          <cell r="G11887">
            <v>0.66144060000000005</v>
          </cell>
          <cell r="H11887">
            <v>0.69028440000000002</v>
          </cell>
          <cell r="I11887">
            <v>-5.9247800000000003E-2</v>
          </cell>
          <cell r="J11887">
            <v>-2.42437E-2</v>
          </cell>
          <cell r="K11887">
            <v>0</v>
          </cell>
          <cell r="L11887">
            <v>2.42437E-2</v>
          </cell>
          <cell r="M11887">
            <v>5.9247800000000003E-2</v>
          </cell>
          <cell r="N11887">
            <v>5.9247800000000003E-2</v>
          </cell>
          <cell r="O11887">
            <v>9808</v>
          </cell>
        </row>
        <row r="11888">
          <cell r="A11888" t="str">
            <v>Residential</v>
          </cell>
          <cell r="B11888">
            <v>7</v>
          </cell>
          <cell r="C11888" t="str">
            <v>S</v>
          </cell>
          <cell r="D11888" t="str">
            <v>All</v>
          </cell>
          <cell r="E11888" t="str">
            <v>Enrollment Date Quintile: Latest</v>
          </cell>
          <cell r="F11888">
            <v>63.093000000000004</v>
          </cell>
          <cell r="G11888">
            <v>0.77902720000000003</v>
          </cell>
          <cell r="H11888">
            <v>0.83010300000000004</v>
          </cell>
          <cell r="I11888">
            <v>-5.9378199999999999E-2</v>
          </cell>
          <cell r="J11888">
            <v>-2.4297099999999999E-2</v>
          </cell>
          <cell r="K11888">
            <v>0</v>
          </cell>
          <cell r="L11888">
            <v>2.4297099999999999E-2</v>
          </cell>
          <cell r="M11888">
            <v>5.9378199999999999E-2</v>
          </cell>
          <cell r="N11888">
            <v>5.9378199999999999E-2</v>
          </cell>
          <cell r="O11888">
            <v>9808</v>
          </cell>
        </row>
        <row r="11889">
          <cell r="A11889" t="str">
            <v>Residential</v>
          </cell>
          <cell r="B11889">
            <v>8</v>
          </cell>
          <cell r="C11889" t="str">
            <v>S</v>
          </cell>
          <cell r="D11889" t="str">
            <v>All</v>
          </cell>
          <cell r="E11889" t="str">
            <v>Enrollment Date Quintile: Latest</v>
          </cell>
          <cell r="F11889">
            <v>64.003</v>
          </cell>
          <cell r="G11889">
            <v>0.83642079999999996</v>
          </cell>
          <cell r="H11889">
            <v>0.87701419999999997</v>
          </cell>
          <cell r="I11889">
            <v>-5.9843199999999999E-2</v>
          </cell>
          <cell r="J11889">
            <v>-2.44873E-2</v>
          </cell>
          <cell r="K11889">
            <v>0</v>
          </cell>
          <cell r="L11889">
            <v>2.44873E-2</v>
          </cell>
          <cell r="M11889">
            <v>5.9843199999999999E-2</v>
          </cell>
          <cell r="N11889">
            <v>5.9843199999999999E-2</v>
          </cell>
          <cell r="O11889">
            <v>9808</v>
          </cell>
        </row>
        <row r="11890">
          <cell r="A11890" t="str">
            <v>Residential</v>
          </cell>
          <cell r="B11890">
            <v>9</v>
          </cell>
          <cell r="C11890" t="str">
            <v>S</v>
          </cell>
          <cell r="D11890" t="str">
            <v>All</v>
          </cell>
          <cell r="E11890" t="str">
            <v>Enrollment Date Quintile: Latest</v>
          </cell>
          <cell r="F11890">
            <v>68.418000000000006</v>
          </cell>
          <cell r="G11890">
            <v>0.81575129999999996</v>
          </cell>
          <cell r="H11890">
            <v>0.82727090000000003</v>
          </cell>
          <cell r="I11890">
            <v>-6.0882899999999997E-2</v>
          </cell>
          <cell r="J11890">
            <v>-2.4912799999999999E-2</v>
          </cell>
          <cell r="K11890">
            <v>0</v>
          </cell>
          <cell r="L11890">
            <v>2.4912799999999999E-2</v>
          </cell>
          <cell r="M11890">
            <v>6.0882899999999997E-2</v>
          </cell>
          <cell r="N11890">
            <v>6.0882899999999997E-2</v>
          </cell>
          <cell r="O11890">
            <v>9808</v>
          </cell>
        </row>
        <row r="11891">
          <cell r="A11891" t="str">
            <v>Residential</v>
          </cell>
          <cell r="B11891">
            <v>10</v>
          </cell>
          <cell r="C11891" t="str">
            <v>S</v>
          </cell>
          <cell r="D11891" t="str">
            <v>All</v>
          </cell>
          <cell r="E11891" t="str">
            <v>Enrollment Date Quintile: Latest</v>
          </cell>
          <cell r="F11891">
            <v>73.846299999999999</v>
          </cell>
          <cell r="G11891">
            <v>0.8645912</v>
          </cell>
          <cell r="H11891">
            <v>0.8431845</v>
          </cell>
          <cell r="I11891">
            <v>-6.2563599999999997E-2</v>
          </cell>
          <cell r="J11891">
            <v>-2.5600500000000002E-2</v>
          </cell>
          <cell r="K11891">
            <v>0</v>
          </cell>
          <cell r="L11891">
            <v>2.5600500000000002E-2</v>
          </cell>
          <cell r="M11891">
            <v>6.2563599999999997E-2</v>
          </cell>
          <cell r="N11891">
            <v>6.2563599999999997E-2</v>
          </cell>
          <cell r="O11891">
            <v>9808</v>
          </cell>
        </row>
        <row r="11892">
          <cell r="A11892" t="str">
            <v>Residential</v>
          </cell>
          <cell r="B11892">
            <v>11</v>
          </cell>
          <cell r="C11892" t="str">
            <v>S</v>
          </cell>
          <cell r="D11892" t="str">
            <v>All</v>
          </cell>
          <cell r="E11892" t="str">
            <v>Enrollment Date Quintile: Latest</v>
          </cell>
          <cell r="F11892">
            <v>78.332700000000003</v>
          </cell>
          <cell r="G11892">
            <v>0.93054559999999997</v>
          </cell>
          <cell r="H11892">
            <v>1.001452</v>
          </cell>
          <cell r="I11892">
            <v>-6.32268E-2</v>
          </cell>
          <cell r="J11892">
            <v>-2.58719E-2</v>
          </cell>
          <cell r="K11892">
            <v>0</v>
          </cell>
          <cell r="L11892">
            <v>2.58719E-2</v>
          </cell>
          <cell r="M11892">
            <v>6.32268E-2</v>
          </cell>
          <cell r="N11892">
            <v>6.32268E-2</v>
          </cell>
          <cell r="O11892">
            <v>9808</v>
          </cell>
        </row>
        <row r="11893">
          <cell r="A11893" t="str">
            <v>Residential</v>
          </cell>
          <cell r="B11893">
            <v>12</v>
          </cell>
          <cell r="C11893" t="str">
            <v>S</v>
          </cell>
          <cell r="D11893" t="str">
            <v>All</v>
          </cell>
          <cell r="E11893" t="str">
            <v>Enrollment Date Quintile: Latest</v>
          </cell>
          <cell r="F11893">
            <v>82.993399999999994</v>
          </cell>
          <cell r="G11893">
            <v>1.0936539999999999</v>
          </cell>
          <cell r="H11893">
            <v>1.1241859999999999</v>
          </cell>
          <cell r="I11893">
            <v>-6.4103999999999994E-2</v>
          </cell>
          <cell r="J11893">
            <v>-2.6230900000000001E-2</v>
          </cell>
          <cell r="K11893">
            <v>0</v>
          </cell>
          <cell r="L11893">
            <v>2.6230900000000001E-2</v>
          </cell>
          <cell r="M11893">
            <v>6.4103999999999994E-2</v>
          </cell>
          <cell r="N11893">
            <v>6.4103999999999994E-2</v>
          </cell>
          <cell r="O11893">
            <v>9808</v>
          </cell>
        </row>
        <row r="11894">
          <cell r="A11894" t="str">
            <v>Residential</v>
          </cell>
          <cell r="B11894">
            <v>13</v>
          </cell>
          <cell r="C11894" t="str">
            <v>S</v>
          </cell>
          <cell r="D11894" t="str">
            <v>All</v>
          </cell>
          <cell r="E11894" t="str">
            <v>Enrollment Date Quintile: Latest</v>
          </cell>
          <cell r="F11894">
            <v>86.471199999999996</v>
          </cell>
          <cell r="G11894">
            <v>1.2905759999999999</v>
          </cell>
          <cell r="H11894">
            <v>1.207363</v>
          </cell>
          <cell r="I11894">
            <v>-6.5788399999999997E-2</v>
          </cell>
          <cell r="J11894">
            <v>-2.6920099999999999E-2</v>
          </cell>
          <cell r="K11894">
            <v>0</v>
          </cell>
          <cell r="L11894">
            <v>2.6920099999999999E-2</v>
          </cell>
          <cell r="M11894">
            <v>6.5788399999999997E-2</v>
          </cell>
          <cell r="N11894">
            <v>6.5788399999999997E-2</v>
          </cell>
          <cell r="O11894">
            <v>9808</v>
          </cell>
        </row>
        <row r="11895">
          <cell r="A11895" t="str">
            <v>Residential</v>
          </cell>
          <cell r="B11895">
            <v>14</v>
          </cell>
          <cell r="C11895" t="str">
            <v>S</v>
          </cell>
          <cell r="D11895" t="str">
            <v>All</v>
          </cell>
          <cell r="E11895" t="str">
            <v>Enrollment Date Quintile: Latest</v>
          </cell>
          <cell r="F11895">
            <v>90.596800000000002</v>
          </cell>
          <cell r="G11895">
            <v>1.4845090000000001</v>
          </cell>
          <cell r="H11895">
            <v>1.418339</v>
          </cell>
          <cell r="I11895">
            <v>-6.6056199999999995E-2</v>
          </cell>
          <cell r="J11895">
            <v>-2.7029600000000001E-2</v>
          </cell>
          <cell r="K11895">
            <v>0</v>
          </cell>
          <cell r="L11895">
            <v>2.7029600000000001E-2</v>
          </cell>
          <cell r="M11895">
            <v>6.6056199999999995E-2</v>
          </cell>
          <cell r="N11895">
            <v>6.6056199999999995E-2</v>
          </cell>
          <cell r="O11895">
            <v>9808</v>
          </cell>
        </row>
        <row r="11896">
          <cell r="A11896" t="str">
            <v>Residential</v>
          </cell>
          <cell r="B11896">
            <v>15</v>
          </cell>
          <cell r="C11896" t="str">
            <v>S</v>
          </cell>
          <cell r="D11896" t="str">
            <v>All</v>
          </cell>
          <cell r="E11896" t="str">
            <v>Enrollment Date Quintile: Latest</v>
          </cell>
          <cell r="F11896">
            <v>94.035600000000002</v>
          </cell>
          <cell r="G11896">
            <v>1.7035070000000001</v>
          </cell>
          <cell r="H11896">
            <v>1.7514510000000001</v>
          </cell>
          <cell r="I11896">
            <v>-6.7024299999999995E-2</v>
          </cell>
          <cell r="J11896">
            <v>-2.74258E-2</v>
          </cell>
          <cell r="K11896">
            <v>0</v>
          </cell>
          <cell r="L11896">
            <v>2.74258E-2</v>
          </cell>
          <cell r="M11896">
            <v>6.7024299999999995E-2</v>
          </cell>
          <cell r="N11896">
            <v>6.7024299999999995E-2</v>
          </cell>
          <cell r="O11896">
            <v>9808</v>
          </cell>
        </row>
        <row r="11897">
          <cell r="A11897" t="str">
            <v>Residential</v>
          </cell>
          <cell r="B11897">
            <v>16</v>
          </cell>
          <cell r="C11897" t="str">
            <v>S</v>
          </cell>
          <cell r="D11897" t="str">
            <v>All</v>
          </cell>
          <cell r="E11897" t="str">
            <v>Enrollment Date Quintile: Latest</v>
          </cell>
          <cell r="F11897">
            <v>95.811700000000002</v>
          </cell>
          <cell r="G11897">
            <v>1.954671</v>
          </cell>
          <cell r="H11897">
            <v>1.8941079999999999</v>
          </cell>
          <cell r="I11897">
            <v>-6.8947099999999997E-2</v>
          </cell>
          <cell r="J11897">
            <v>-2.8212600000000001E-2</v>
          </cell>
          <cell r="K11897">
            <v>0</v>
          </cell>
          <cell r="L11897">
            <v>2.8212600000000001E-2</v>
          </cell>
          <cell r="M11897">
            <v>6.8947099999999997E-2</v>
          </cell>
          <cell r="N11897">
            <v>6.8947099999999997E-2</v>
          </cell>
          <cell r="O11897">
            <v>9808</v>
          </cell>
        </row>
        <row r="11898">
          <cell r="A11898" t="str">
            <v>Residential</v>
          </cell>
          <cell r="B11898">
            <v>17</v>
          </cell>
          <cell r="C11898" t="str">
            <v>S</v>
          </cell>
          <cell r="D11898" t="str">
            <v>All</v>
          </cell>
          <cell r="E11898" t="str">
            <v>Enrollment Date Quintile: Latest</v>
          </cell>
          <cell r="F11898">
            <v>96.653199999999998</v>
          </cell>
          <cell r="G11898">
            <v>2.166112</v>
          </cell>
          <cell r="H11898">
            <v>1.938709</v>
          </cell>
          <cell r="I11898">
            <v>-6.8469100000000005E-2</v>
          </cell>
          <cell r="J11898">
            <v>-2.8017E-2</v>
          </cell>
          <cell r="K11898">
            <v>0</v>
          </cell>
          <cell r="L11898">
            <v>2.8017E-2</v>
          </cell>
          <cell r="M11898">
            <v>6.8469100000000005E-2</v>
          </cell>
          <cell r="N11898">
            <v>6.8469100000000005E-2</v>
          </cell>
          <cell r="O11898">
            <v>9808</v>
          </cell>
        </row>
        <row r="11899">
          <cell r="A11899" t="str">
            <v>Residential</v>
          </cell>
          <cell r="B11899">
            <v>18</v>
          </cell>
          <cell r="C11899" t="str">
            <v>S</v>
          </cell>
          <cell r="D11899" t="str">
            <v>All</v>
          </cell>
          <cell r="E11899" t="str">
            <v>Enrollment Date Quintile: Latest</v>
          </cell>
          <cell r="F11899">
            <v>96.299000000000007</v>
          </cell>
          <cell r="G11899">
            <v>2.3444569999999998</v>
          </cell>
          <cell r="H11899">
            <v>2.1195520000000001</v>
          </cell>
          <cell r="I11899">
            <v>-6.9308999999999996E-2</v>
          </cell>
          <cell r="J11899">
            <v>-2.8360699999999999E-2</v>
          </cell>
          <cell r="K11899">
            <v>0</v>
          </cell>
          <cell r="L11899">
            <v>2.8360699999999999E-2</v>
          </cell>
          <cell r="M11899">
            <v>6.9308999999999996E-2</v>
          </cell>
          <cell r="N11899">
            <v>6.9308999999999996E-2</v>
          </cell>
          <cell r="O11899">
            <v>9808</v>
          </cell>
        </row>
        <row r="11900">
          <cell r="A11900" t="str">
            <v>Residential</v>
          </cell>
          <cell r="B11900">
            <v>19</v>
          </cell>
          <cell r="C11900" t="str">
            <v>S</v>
          </cell>
          <cell r="D11900" t="str">
            <v>All</v>
          </cell>
          <cell r="E11900" t="str">
            <v>Enrollment Date Quintile: Latest</v>
          </cell>
          <cell r="F11900">
            <v>94.971400000000003</v>
          </cell>
          <cell r="G11900">
            <v>2.3120509999999999</v>
          </cell>
          <cell r="H11900">
            <v>2.0996999999999999</v>
          </cell>
          <cell r="I11900">
            <v>-6.9537500000000002E-2</v>
          </cell>
          <cell r="J11900">
            <v>-2.8454199999999999E-2</v>
          </cell>
          <cell r="K11900">
            <v>0</v>
          </cell>
          <cell r="L11900">
            <v>2.8454199999999999E-2</v>
          </cell>
          <cell r="M11900">
            <v>6.9537500000000002E-2</v>
          </cell>
          <cell r="N11900">
            <v>6.9537500000000002E-2</v>
          </cell>
          <cell r="O11900">
            <v>9808</v>
          </cell>
        </row>
        <row r="11901">
          <cell r="A11901" t="str">
            <v>Residential</v>
          </cell>
          <cell r="B11901">
            <v>20</v>
          </cell>
          <cell r="C11901" t="str">
            <v>S</v>
          </cell>
          <cell r="D11901" t="str">
            <v>All</v>
          </cell>
          <cell r="E11901" t="str">
            <v>Enrollment Date Quintile: Latest</v>
          </cell>
          <cell r="F11901">
            <v>91.566100000000006</v>
          </cell>
          <cell r="G11901">
            <v>2.2127309999999998</v>
          </cell>
          <cell r="H11901">
            <v>2.643456</v>
          </cell>
          <cell r="I11901">
            <v>-7.0335400000000006E-2</v>
          </cell>
          <cell r="J11901">
            <v>-2.8780699999999999E-2</v>
          </cell>
          <cell r="K11901">
            <v>0</v>
          </cell>
          <cell r="L11901">
            <v>2.8780699999999999E-2</v>
          </cell>
          <cell r="M11901">
            <v>7.0335400000000006E-2</v>
          </cell>
          <cell r="N11901">
            <v>7.0335400000000006E-2</v>
          </cell>
          <cell r="O11901">
            <v>9808</v>
          </cell>
        </row>
        <row r="11902">
          <cell r="A11902" t="str">
            <v>Residential</v>
          </cell>
          <cell r="B11902">
            <v>21</v>
          </cell>
          <cell r="C11902" t="str">
            <v>S</v>
          </cell>
          <cell r="D11902" t="str">
            <v>All</v>
          </cell>
          <cell r="E11902" t="str">
            <v>Enrollment Date Quintile: Latest</v>
          </cell>
          <cell r="F11902">
            <v>86.694999999999993</v>
          </cell>
          <cell r="G11902">
            <v>2.0454919999999999</v>
          </cell>
          <cell r="H11902">
            <v>2.4548230000000002</v>
          </cell>
          <cell r="I11902">
            <v>-6.94964E-2</v>
          </cell>
          <cell r="J11902">
            <v>-2.8437299999999999E-2</v>
          </cell>
          <cell r="K11902">
            <v>0</v>
          </cell>
          <cell r="L11902">
            <v>2.8437299999999999E-2</v>
          </cell>
          <cell r="M11902">
            <v>6.94964E-2</v>
          </cell>
          <cell r="N11902">
            <v>6.94964E-2</v>
          </cell>
          <cell r="O11902">
            <v>9808</v>
          </cell>
        </row>
        <row r="11903">
          <cell r="A11903" t="str">
            <v>Residential</v>
          </cell>
          <cell r="B11903">
            <v>22</v>
          </cell>
          <cell r="C11903" t="str">
            <v>S</v>
          </cell>
          <cell r="D11903" t="str">
            <v>All</v>
          </cell>
          <cell r="E11903" t="str">
            <v>Enrollment Date Quintile: Latest</v>
          </cell>
          <cell r="F11903">
            <v>83.527100000000004</v>
          </cell>
          <cell r="G11903">
            <v>1.707768</v>
          </cell>
          <cell r="H11903">
            <v>1.962852</v>
          </cell>
          <cell r="I11903">
            <v>-7.1302599999999994E-2</v>
          </cell>
          <cell r="J11903">
            <v>-2.9176500000000001E-2</v>
          </cell>
          <cell r="K11903">
            <v>0</v>
          </cell>
          <cell r="L11903">
            <v>2.9176500000000001E-2</v>
          </cell>
          <cell r="M11903">
            <v>7.1302599999999994E-2</v>
          </cell>
          <cell r="N11903">
            <v>7.1302599999999994E-2</v>
          </cell>
          <cell r="O11903">
            <v>9808</v>
          </cell>
        </row>
        <row r="11904">
          <cell r="A11904" t="str">
            <v>Residential</v>
          </cell>
          <cell r="B11904">
            <v>23</v>
          </cell>
          <cell r="C11904" t="str">
            <v>S</v>
          </cell>
          <cell r="D11904" t="str">
            <v>All</v>
          </cell>
          <cell r="E11904" t="str">
            <v>Enrollment Date Quintile: Latest</v>
          </cell>
          <cell r="F11904">
            <v>79.754400000000004</v>
          </cell>
          <cell r="G11904">
            <v>1.402428</v>
          </cell>
          <cell r="H11904">
            <v>1.4772689999999999</v>
          </cell>
          <cell r="I11904">
            <v>-6.8846500000000005E-2</v>
          </cell>
          <cell r="J11904">
            <v>-2.8171399999999999E-2</v>
          </cell>
          <cell r="K11904">
            <v>0</v>
          </cell>
          <cell r="L11904">
            <v>2.8171399999999999E-2</v>
          </cell>
          <cell r="M11904">
            <v>6.8846500000000005E-2</v>
          </cell>
          <cell r="N11904">
            <v>6.8846500000000005E-2</v>
          </cell>
          <cell r="O11904">
            <v>9808</v>
          </cell>
        </row>
        <row r="11905">
          <cell r="A11905" t="str">
            <v>Residential</v>
          </cell>
          <cell r="B11905">
            <v>24</v>
          </cell>
          <cell r="C11905" t="str">
            <v>S</v>
          </cell>
          <cell r="D11905" t="str">
            <v>All</v>
          </cell>
          <cell r="E11905" t="str">
            <v>Enrollment Date Quintile: Latest</v>
          </cell>
          <cell r="F11905">
            <v>77.485799999999998</v>
          </cell>
          <cell r="G11905">
            <v>1.134792</v>
          </cell>
          <cell r="H11905">
            <v>1.2014229999999999</v>
          </cell>
          <cell r="I11905">
            <v>-6.5978099999999998E-2</v>
          </cell>
          <cell r="J11905">
            <v>-2.6997699999999999E-2</v>
          </cell>
          <cell r="K11905">
            <v>0</v>
          </cell>
          <cell r="L11905">
            <v>2.6997699999999999E-2</v>
          </cell>
          <cell r="M11905">
            <v>6.5978099999999998E-2</v>
          </cell>
          <cell r="N11905">
            <v>6.5978099999999998E-2</v>
          </cell>
          <cell r="O11905">
            <v>9808</v>
          </cell>
        </row>
        <row r="11906">
          <cell r="A11906" t="str">
            <v>Residential</v>
          </cell>
          <cell r="B11906">
            <v>1</v>
          </cell>
          <cell r="C11906" t="str">
            <v>S</v>
          </cell>
          <cell r="D11906" t="str">
            <v>All</v>
          </cell>
          <cell r="E11906" t="str">
            <v>Enrollment Date Quintile: Middle</v>
          </cell>
          <cell r="F11906">
            <v>67.513300000000001</v>
          </cell>
          <cell r="G11906">
            <v>0.69760730000000004</v>
          </cell>
          <cell r="H11906">
            <v>0.75109360000000003</v>
          </cell>
          <cell r="I11906">
            <v>-5.5925900000000001E-2</v>
          </cell>
          <cell r="J11906">
            <v>-2.2884399999999999E-2</v>
          </cell>
          <cell r="K11906">
            <v>0</v>
          </cell>
          <cell r="L11906">
            <v>2.2884399999999999E-2</v>
          </cell>
          <cell r="M11906">
            <v>5.5925900000000001E-2</v>
          </cell>
          <cell r="N11906">
            <v>5.5925900000000001E-2</v>
          </cell>
          <cell r="O11906">
            <v>12651</v>
          </cell>
        </row>
        <row r="11907">
          <cell r="A11907" t="str">
            <v>Residential</v>
          </cell>
          <cell r="B11907">
            <v>2</v>
          </cell>
          <cell r="C11907" t="str">
            <v>S</v>
          </cell>
          <cell r="D11907" t="str">
            <v>All</v>
          </cell>
          <cell r="E11907" t="str">
            <v>Enrollment Date Quintile: Middle</v>
          </cell>
          <cell r="F11907">
            <v>65.884299999999996</v>
          </cell>
          <cell r="G11907">
            <v>0.61745459999999996</v>
          </cell>
          <cell r="H11907">
            <v>0.66888619999999999</v>
          </cell>
          <cell r="I11907">
            <v>-5.5225700000000003E-2</v>
          </cell>
          <cell r="J11907">
            <v>-2.2597900000000001E-2</v>
          </cell>
          <cell r="K11907">
            <v>0</v>
          </cell>
          <cell r="L11907">
            <v>2.2597900000000001E-2</v>
          </cell>
          <cell r="M11907">
            <v>5.5225700000000003E-2</v>
          </cell>
          <cell r="N11907">
            <v>5.5225700000000003E-2</v>
          </cell>
          <cell r="O11907">
            <v>12651</v>
          </cell>
        </row>
        <row r="11908">
          <cell r="A11908" t="str">
            <v>Residential</v>
          </cell>
          <cell r="B11908">
            <v>3</v>
          </cell>
          <cell r="C11908" t="str">
            <v>S</v>
          </cell>
          <cell r="D11908" t="str">
            <v>All</v>
          </cell>
          <cell r="E11908" t="str">
            <v>Enrollment Date Quintile: Middle</v>
          </cell>
          <cell r="F11908">
            <v>64.529300000000006</v>
          </cell>
          <cell r="G11908">
            <v>0.57040040000000003</v>
          </cell>
          <cell r="H11908">
            <v>0.58030459999999995</v>
          </cell>
          <cell r="I11908">
            <v>-5.4844499999999997E-2</v>
          </cell>
          <cell r="J11908">
            <v>-2.2441900000000001E-2</v>
          </cell>
          <cell r="K11908">
            <v>0</v>
          </cell>
          <cell r="L11908">
            <v>2.2441900000000001E-2</v>
          </cell>
          <cell r="M11908">
            <v>5.4844499999999997E-2</v>
          </cell>
          <cell r="N11908">
            <v>5.4844499999999997E-2</v>
          </cell>
          <cell r="O11908">
            <v>12651</v>
          </cell>
        </row>
        <row r="11909">
          <cell r="A11909" t="str">
            <v>Residential</v>
          </cell>
          <cell r="B11909">
            <v>4</v>
          </cell>
          <cell r="C11909" t="str">
            <v>S</v>
          </cell>
          <cell r="D11909" t="str">
            <v>All</v>
          </cell>
          <cell r="E11909" t="str">
            <v>Enrollment Date Quintile: Middle</v>
          </cell>
          <cell r="F11909">
            <v>64.315399999999997</v>
          </cell>
          <cell r="G11909">
            <v>0.55908060000000004</v>
          </cell>
          <cell r="H11909">
            <v>0.55434170000000005</v>
          </cell>
          <cell r="I11909">
            <v>-5.4730800000000003E-2</v>
          </cell>
          <cell r="J11909">
            <v>-2.2395399999999999E-2</v>
          </cell>
          <cell r="K11909">
            <v>0</v>
          </cell>
          <cell r="L11909">
            <v>2.2395399999999999E-2</v>
          </cell>
          <cell r="M11909">
            <v>5.4730800000000003E-2</v>
          </cell>
          <cell r="N11909">
            <v>5.4730800000000003E-2</v>
          </cell>
          <cell r="O11909">
            <v>12651</v>
          </cell>
        </row>
        <row r="11910">
          <cell r="A11910" t="str">
            <v>Residential</v>
          </cell>
          <cell r="B11910">
            <v>5</v>
          </cell>
          <cell r="C11910" t="str">
            <v>S</v>
          </cell>
          <cell r="D11910" t="str">
            <v>All</v>
          </cell>
          <cell r="E11910" t="str">
            <v>Enrollment Date Quintile: Middle</v>
          </cell>
          <cell r="F11910">
            <v>63.695700000000002</v>
          </cell>
          <cell r="G11910">
            <v>0.55459979999999998</v>
          </cell>
          <cell r="H11910">
            <v>0.5655907</v>
          </cell>
          <cell r="I11910">
            <v>-5.4701199999999998E-2</v>
          </cell>
          <cell r="J11910">
            <v>-2.2383299999999998E-2</v>
          </cell>
          <cell r="K11910">
            <v>0</v>
          </cell>
          <cell r="L11910">
            <v>2.2383299999999998E-2</v>
          </cell>
          <cell r="M11910">
            <v>5.4701199999999998E-2</v>
          </cell>
          <cell r="N11910">
            <v>5.4701199999999998E-2</v>
          </cell>
          <cell r="O11910">
            <v>12651</v>
          </cell>
        </row>
        <row r="11911">
          <cell r="A11911" t="str">
            <v>Residential</v>
          </cell>
          <cell r="B11911">
            <v>6</v>
          </cell>
          <cell r="C11911" t="str">
            <v>S</v>
          </cell>
          <cell r="D11911" t="str">
            <v>All</v>
          </cell>
          <cell r="E11911" t="str">
            <v>Enrollment Date Quintile: Middle</v>
          </cell>
          <cell r="F11911">
            <v>63.036000000000001</v>
          </cell>
          <cell r="G11911">
            <v>0.61693129999999996</v>
          </cell>
          <cell r="H11911">
            <v>0.68105720000000003</v>
          </cell>
          <cell r="I11911">
            <v>-5.4784300000000001E-2</v>
          </cell>
          <cell r="J11911">
            <v>-2.2417300000000001E-2</v>
          </cell>
          <cell r="K11911">
            <v>0</v>
          </cell>
          <cell r="L11911">
            <v>2.2417300000000001E-2</v>
          </cell>
          <cell r="M11911">
            <v>5.4784300000000001E-2</v>
          </cell>
          <cell r="N11911">
            <v>5.4784300000000001E-2</v>
          </cell>
          <cell r="O11911">
            <v>12651</v>
          </cell>
        </row>
        <row r="11912">
          <cell r="A11912" t="str">
            <v>Residential</v>
          </cell>
          <cell r="B11912">
            <v>7</v>
          </cell>
          <cell r="C11912" t="str">
            <v>S</v>
          </cell>
          <cell r="D11912" t="str">
            <v>All</v>
          </cell>
          <cell r="E11912" t="str">
            <v>Enrollment Date Quintile: Middle</v>
          </cell>
          <cell r="F11912">
            <v>62.387900000000002</v>
          </cell>
          <cell r="G11912">
            <v>0.75034330000000005</v>
          </cell>
          <cell r="H11912">
            <v>0.79498670000000005</v>
          </cell>
          <cell r="I11912">
            <v>-5.50041E-2</v>
          </cell>
          <cell r="J11912">
            <v>-2.2507200000000002E-2</v>
          </cell>
          <cell r="K11912">
            <v>0</v>
          </cell>
          <cell r="L11912">
            <v>2.2507200000000002E-2</v>
          </cell>
          <cell r="M11912">
            <v>5.50041E-2</v>
          </cell>
          <cell r="N11912">
            <v>5.50041E-2</v>
          </cell>
          <cell r="O11912">
            <v>12651</v>
          </cell>
        </row>
        <row r="11913">
          <cell r="A11913" t="str">
            <v>Residential</v>
          </cell>
          <cell r="B11913">
            <v>8</v>
          </cell>
          <cell r="C11913" t="str">
            <v>S</v>
          </cell>
          <cell r="D11913" t="str">
            <v>All</v>
          </cell>
          <cell r="E11913" t="str">
            <v>Enrollment Date Quintile: Middle</v>
          </cell>
          <cell r="F11913">
            <v>64.046599999999998</v>
          </cell>
          <cell r="G11913">
            <v>0.789273</v>
          </cell>
          <cell r="H11913">
            <v>0.79895839999999996</v>
          </cell>
          <cell r="I11913">
            <v>-5.5491499999999999E-2</v>
          </cell>
          <cell r="J11913">
            <v>-2.27067E-2</v>
          </cell>
          <cell r="K11913">
            <v>0</v>
          </cell>
          <cell r="L11913">
            <v>2.27067E-2</v>
          </cell>
          <cell r="M11913">
            <v>5.5491499999999999E-2</v>
          </cell>
          <cell r="N11913">
            <v>5.5491499999999999E-2</v>
          </cell>
          <cell r="O11913">
            <v>12651</v>
          </cell>
        </row>
        <row r="11914">
          <cell r="A11914" t="str">
            <v>Residential</v>
          </cell>
          <cell r="B11914">
            <v>9</v>
          </cell>
          <cell r="C11914" t="str">
            <v>S</v>
          </cell>
          <cell r="D11914" t="str">
            <v>All</v>
          </cell>
          <cell r="E11914" t="str">
            <v>Enrollment Date Quintile: Middle</v>
          </cell>
          <cell r="F11914">
            <v>69.8506</v>
          </cell>
          <cell r="G11914">
            <v>0.72366280000000005</v>
          </cell>
          <cell r="H11914">
            <v>0.80181860000000005</v>
          </cell>
          <cell r="I11914">
            <v>-5.63397E-2</v>
          </cell>
          <cell r="J11914">
            <v>-2.3053799999999999E-2</v>
          </cell>
          <cell r="K11914">
            <v>0</v>
          </cell>
          <cell r="L11914">
            <v>2.3053799999999999E-2</v>
          </cell>
          <cell r="M11914">
            <v>5.63397E-2</v>
          </cell>
          <cell r="N11914">
            <v>5.63397E-2</v>
          </cell>
          <cell r="O11914">
            <v>12651</v>
          </cell>
        </row>
        <row r="11915">
          <cell r="A11915" t="str">
            <v>Residential</v>
          </cell>
          <cell r="B11915">
            <v>10</v>
          </cell>
          <cell r="C11915" t="str">
            <v>S</v>
          </cell>
          <cell r="D11915" t="str">
            <v>All</v>
          </cell>
          <cell r="E11915" t="str">
            <v>Enrollment Date Quintile: Middle</v>
          </cell>
          <cell r="F11915">
            <v>76.766999999999996</v>
          </cell>
          <cell r="G11915">
            <v>0.74597999999999998</v>
          </cell>
          <cell r="H11915">
            <v>0.81917249999999997</v>
          </cell>
          <cell r="I11915">
            <v>-5.6684699999999998E-2</v>
          </cell>
          <cell r="J11915">
            <v>-2.3194900000000001E-2</v>
          </cell>
          <cell r="K11915">
            <v>0</v>
          </cell>
          <cell r="L11915">
            <v>2.3194900000000001E-2</v>
          </cell>
          <cell r="M11915">
            <v>5.6684699999999998E-2</v>
          </cell>
          <cell r="N11915">
            <v>5.6684699999999998E-2</v>
          </cell>
          <cell r="O11915">
            <v>12651</v>
          </cell>
        </row>
        <row r="11916">
          <cell r="A11916" t="str">
            <v>Residential</v>
          </cell>
          <cell r="B11916">
            <v>11</v>
          </cell>
          <cell r="C11916" t="str">
            <v>S</v>
          </cell>
          <cell r="D11916" t="str">
            <v>All</v>
          </cell>
          <cell r="E11916" t="str">
            <v>Enrollment Date Quintile: Middle</v>
          </cell>
          <cell r="F11916">
            <v>81.741100000000003</v>
          </cell>
          <cell r="G11916">
            <v>0.8097628</v>
          </cell>
          <cell r="H11916">
            <v>0.83306630000000004</v>
          </cell>
          <cell r="I11916">
            <v>-5.72697E-2</v>
          </cell>
          <cell r="J11916">
            <v>-2.3434300000000002E-2</v>
          </cell>
          <cell r="K11916">
            <v>0</v>
          </cell>
          <cell r="L11916">
            <v>2.3434300000000002E-2</v>
          </cell>
          <cell r="M11916">
            <v>5.72697E-2</v>
          </cell>
          <cell r="N11916">
            <v>5.72697E-2</v>
          </cell>
          <cell r="O11916">
            <v>12651</v>
          </cell>
        </row>
        <row r="11917">
          <cell r="A11917" t="str">
            <v>Residential</v>
          </cell>
          <cell r="B11917">
            <v>12</v>
          </cell>
          <cell r="C11917" t="str">
            <v>S</v>
          </cell>
          <cell r="D11917" t="str">
            <v>All</v>
          </cell>
          <cell r="E11917" t="str">
            <v>Enrollment Date Quintile: Middle</v>
          </cell>
          <cell r="F11917">
            <v>85.314099999999996</v>
          </cell>
          <cell r="G11917">
            <v>0.92177739999999997</v>
          </cell>
          <cell r="H11917">
            <v>0.87661869999999997</v>
          </cell>
          <cell r="I11917">
            <v>-5.84989E-2</v>
          </cell>
          <cell r="J11917">
            <v>-2.3937300000000002E-2</v>
          </cell>
          <cell r="K11917">
            <v>0</v>
          </cell>
          <cell r="L11917">
            <v>2.3937300000000002E-2</v>
          </cell>
          <cell r="M11917">
            <v>5.84989E-2</v>
          </cell>
          <cell r="N11917">
            <v>5.84989E-2</v>
          </cell>
          <cell r="O11917">
            <v>12651</v>
          </cell>
        </row>
        <row r="11918">
          <cell r="A11918" t="str">
            <v>Residential</v>
          </cell>
          <cell r="B11918">
            <v>13</v>
          </cell>
          <cell r="C11918" t="str">
            <v>S</v>
          </cell>
          <cell r="D11918" t="str">
            <v>All</v>
          </cell>
          <cell r="E11918" t="str">
            <v>Enrollment Date Quintile: Middle</v>
          </cell>
          <cell r="F11918">
            <v>88.263400000000004</v>
          </cell>
          <cell r="G11918">
            <v>1.081998</v>
          </cell>
          <cell r="H11918">
            <v>1.031833</v>
          </cell>
          <cell r="I11918">
            <v>-5.9720599999999999E-2</v>
          </cell>
          <cell r="J11918">
            <v>-2.4437199999999999E-2</v>
          </cell>
          <cell r="K11918">
            <v>0</v>
          </cell>
          <cell r="L11918">
            <v>2.4437199999999999E-2</v>
          </cell>
          <cell r="M11918">
            <v>5.9720599999999999E-2</v>
          </cell>
          <cell r="N11918">
            <v>5.9720599999999999E-2</v>
          </cell>
          <cell r="O11918">
            <v>12651</v>
          </cell>
        </row>
        <row r="11919">
          <cell r="A11919" t="str">
            <v>Residential</v>
          </cell>
          <cell r="B11919">
            <v>14</v>
          </cell>
          <cell r="C11919" t="str">
            <v>S</v>
          </cell>
          <cell r="D11919" t="str">
            <v>All</v>
          </cell>
          <cell r="E11919" t="str">
            <v>Enrollment Date Quintile: Middle</v>
          </cell>
          <cell r="F11919">
            <v>91.042900000000003</v>
          </cell>
          <cell r="G11919">
            <v>1.2374050000000001</v>
          </cell>
          <cell r="H11919">
            <v>1.206977</v>
          </cell>
          <cell r="I11919">
            <v>-6.0040400000000001E-2</v>
          </cell>
          <cell r="J11919">
            <v>-2.4568E-2</v>
          </cell>
          <cell r="K11919">
            <v>0</v>
          </cell>
          <cell r="L11919">
            <v>2.4568E-2</v>
          </cell>
          <cell r="M11919">
            <v>6.0040400000000001E-2</v>
          </cell>
          <cell r="N11919">
            <v>6.0040400000000001E-2</v>
          </cell>
          <cell r="O11919">
            <v>12651</v>
          </cell>
        </row>
        <row r="11920">
          <cell r="A11920" t="str">
            <v>Residential</v>
          </cell>
          <cell r="B11920">
            <v>15</v>
          </cell>
          <cell r="C11920" t="str">
            <v>S</v>
          </cell>
          <cell r="D11920" t="str">
            <v>All</v>
          </cell>
          <cell r="E11920" t="str">
            <v>Enrollment Date Quintile: Middle</v>
          </cell>
          <cell r="F11920">
            <v>93.511600000000001</v>
          </cell>
          <cell r="G11920">
            <v>1.470145</v>
          </cell>
          <cell r="H11920">
            <v>1.5725929999999999</v>
          </cell>
          <cell r="I11920">
            <v>-6.0966899999999997E-2</v>
          </cell>
          <cell r="J11920">
            <v>-2.49471E-2</v>
          </cell>
          <cell r="K11920">
            <v>0</v>
          </cell>
          <cell r="L11920">
            <v>2.49471E-2</v>
          </cell>
          <cell r="M11920">
            <v>6.0966899999999997E-2</v>
          </cell>
          <cell r="N11920">
            <v>6.0966899999999997E-2</v>
          </cell>
          <cell r="O11920">
            <v>12651</v>
          </cell>
        </row>
        <row r="11921">
          <cell r="A11921" t="str">
            <v>Residential</v>
          </cell>
          <cell r="B11921">
            <v>16</v>
          </cell>
          <cell r="C11921" t="str">
            <v>S</v>
          </cell>
          <cell r="D11921" t="str">
            <v>All</v>
          </cell>
          <cell r="E11921" t="str">
            <v>Enrollment Date Quintile: Middle</v>
          </cell>
          <cell r="F11921">
            <v>95.043300000000002</v>
          </cell>
          <cell r="G11921">
            <v>1.771199</v>
          </cell>
          <cell r="H11921">
            <v>1.694286</v>
          </cell>
          <cell r="I11921">
            <v>-6.2487800000000003E-2</v>
          </cell>
          <cell r="J11921">
            <v>-2.5569499999999998E-2</v>
          </cell>
          <cell r="K11921">
            <v>0</v>
          </cell>
          <cell r="L11921">
            <v>2.5569499999999998E-2</v>
          </cell>
          <cell r="M11921">
            <v>6.2487800000000003E-2</v>
          </cell>
          <cell r="N11921">
            <v>6.2487800000000003E-2</v>
          </cell>
          <cell r="O11921">
            <v>12651</v>
          </cell>
        </row>
        <row r="11922">
          <cell r="A11922" t="str">
            <v>Residential</v>
          </cell>
          <cell r="B11922">
            <v>17</v>
          </cell>
          <cell r="C11922" t="str">
            <v>S</v>
          </cell>
          <cell r="D11922" t="str">
            <v>All</v>
          </cell>
          <cell r="E11922" t="str">
            <v>Enrollment Date Quintile: Middle</v>
          </cell>
          <cell r="F11922">
            <v>95.421999999999997</v>
          </cell>
          <cell r="G11922">
            <v>2.0729510000000002</v>
          </cell>
          <cell r="H11922">
            <v>1.850495</v>
          </cell>
          <cell r="I11922">
            <v>-6.2553300000000006E-2</v>
          </cell>
          <cell r="J11922">
            <v>-2.5596299999999999E-2</v>
          </cell>
          <cell r="K11922">
            <v>0</v>
          </cell>
          <cell r="L11922">
            <v>2.5596299999999999E-2</v>
          </cell>
          <cell r="M11922">
            <v>6.2553300000000006E-2</v>
          </cell>
          <cell r="N11922">
            <v>6.2553300000000006E-2</v>
          </cell>
          <cell r="O11922">
            <v>12651</v>
          </cell>
        </row>
        <row r="11923">
          <cell r="A11923" t="str">
            <v>Residential</v>
          </cell>
          <cell r="B11923">
            <v>18</v>
          </cell>
          <cell r="C11923" t="str">
            <v>S</v>
          </cell>
          <cell r="D11923" t="str">
            <v>All</v>
          </cell>
          <cell r="E11923" t="str">
            <v>Enrollment Date Quintile: Middle</v>
          </cell>
          <cell r="F11923">
            <v>94.844700000000003</v>
          </cell>
          <cell r="G11923">
            <v>2.2764730000000002</v>
          </cell>
          <cell r="H11923">
            <v>2.0304350000000002</v>
          </cell>
          <cell r="I11923">
            <v>-6.2888600000000003E-2</v>
          </cell>
          <cell r="J11923">
            <v>-2.5733499999999999E-2</v>
          </cell>
          <cell r="K11923">
            <v>0</v>
          </cell>
          <cell r="L11923">
            <v>2.5733499999999999E-2</v>
          </cell>
          <cell r="M11923">
            <v>6.2888600000000003E-2</v>
          </cell>
          <cell r="N11923">
            <v>6.2888600000000003E-2</v>
          </cell>
          <cell r="O11923">
            <v>12651</v>
          </cell>
        </row>
        <row r="11924">
          <cell r="A11924" t="str">
            <v>Residential</v>
          </cell>
          <cell r="B11924">
            <v>19</v>
          </cell>
          <cell r="C11924" t="str">
            <v>S</v>
          </cell>
          <cell r="D11924" t="str">
            <v>All</v>
          </cell>
          <cell r="E11924" t="str">
            <v>Enrollment Date Quintile: Middle</v>
          </cell>
          <cell r="F11924">
            <v>92.633799999999994</v>
          </cell>
          <cell r="G11924">
            <v>2.3518789999999998</v>
          </cell>
          <cell r="H11924">
            <v>2.1978520000000001</v>
          </cell>
          <cell r="I11924">
            <v>-6.4441399999999996E-2</v>
          </cell>
          <cell r="J11924">
            <v>-2.6368900000000001E-2</v>
          </cell>
          <cell r="K11924">
            <v>0</v>
          </cell>
          <cell r="L11924">
            <v>2.6368900000000001E-2</v>
          </cell>
          <cell r="M11924">
            <v>6.4441399999999996E-2</v>
          </cell>
          <cell r="N11924">
            <v>6.4441399999999996E-2</v>
          </cell>
          <cell r="O11924">
            <v>12651</v>
          </cell>
        </row>
        <row r="11925">
          <cell r="A11925" t="str">
            <v>Residential</v>
          </cell>
          <cell r="B11925">
            <v>20</v>
          </cell>
          <cell r="C11925" t="str">
            <v>S</v>
          </cell>
          <cell r="D11925" t="str">
            <v>All</v>
          </cell>
          <cell r="E11925" t="str">
            <v>Enrollment Date Quintile: Middle</v>
          </cell>
          <cell r="F11925">
            <v>87.193200000000004</v>
          </cell>
          <cell r="G11925">
            <v>2.1636419999999998</v>
          </cell>
          <cell r="H11925">
            <v>2.5893679999999999</v>
          </cell>
          <cell r="I11925">
            <v>-6.4247600000000002E-2</v>
          </cell>
          <cell r="J11925">
            <v>-2.62896E-2</v>
          </cell>
          <cell r="K11925">
            <v>0</v>
          </cell>
          <cell r="L11925">
            <v>2.62896E-2</v>
          </cell>
          <cell r="M11925">
            <v>6.4247600000000002E-2</v>
          </cell>
          <cell r="N11925">
            <v>6.4247600000000002E-2</v>
          </cell>
          <cell r="O11925">
            <v>12651</v>
          </cell>
        </row>
        <row r="11926">
          <cell r="A11926" t="str">
            <v>Residential</v>
          </cell>
          <cell r="B11926">
            <v>21</v>
          </cell>
          <cell r="C11926" t="str">
            <v>S</v>
          </cell>
          <cell r="D11926" t="str">
            <v>All</v>
          </cell>
          <cell r="E11926" t="str">
            <v>Enrollment Date Quintile: Middle</v>
          </cell>
          <cell r="F11926">
            <v>82.234899999999996</v>
          </cell>
          <cell r="G11926">
            <v>2.0159419999999999</v>
          </cell>
          <cell r="H11926">
            <v>2.371181</v>
          </cell>
          <cell r="I11926">
            <v>-6.2995899999999994E-2</v>
          </cell>
          <cell r="J11926">
            <v>-2.5777399999999999E-2</v>
          </cell>
          <cell r="K11926">
            <v>0</v>
          </cell>
          <cell r="L11926">
            <v>2.5777399999999999E-2</v>
          </cell>
          <cell r="M11926">
            <v>6.2995899999999994E-2</v>
          </cell>
          <cell r="N11926">
            <v>6.2995899999999994E-2</v>
          </cell>
          <cell r="O11926">
            <v>12651</v>
          </cell>
        </row>
        <row r="11927">
          <cell r="A11927" t="str">
            <v>Residential</v>
          </cell>
          <cell r="B11927">
            <v>22</v>
          </cell>
          <cell r="C11927" t="str">
            <v>S</v>
          </cell>
          <cell r="D11927" t="str">
            <v>All</v>
          </cell>
          <cell r="E11927" t="str">
            <v>Enrollment Date Quintile: Middle</v>
          </cell>
          <cell r="F11927">
            <v>78.590400000000002</v>
          </cell>
          <cell r="G11927">
            <v>1.674469</v>
          </cell>
          <cell r="H11927">
            <v>1.7741420000000001</v>
          </cell>
          <cell r="I11927">
            <v>-6.4005500000000007E-2</v>
          </cell>
          <cell r="J11927">
            <v>-2.6190499999999999E-2</v>
          </cell>
          <cell r="K11927">
            <v>0</v>
          </cell>
          <cell r="L11927">
            <v>2.6190499999999999E-2</v>
          </cell>
          <cell r="M11927">
            <v>6.4005500000000007E-2</v>
          </cell>
          <cell r="N11927">
            <v>6.4005500000000007E-2</v>
          </cell>
          <cell r="O11927">
            <v>12651</v>
          </cell>
        </row>
        <row r="11928">
          <cell r="A11928" t="str">
            <v>Residential</v>
          </cell>
          <cell r="B11928">
            <v>23</v>
          </cell>
          <cell r="C11928" t="str">
            <v>S</v>
          </cell>
          <cell r="D11928" t="str">
            <v>All</v>
          </cell>
          <cell r="E11928" t="str">
            <v>Enrollment Date Quintile: Middle</v>
          </cell>
          <cell r="F11928">
            <v>76.149799999999999</v>
          </cell>
          <cell r="G11928">
            <v>1.2771140000000001</v>
          </cell>
          <cell r="H11928">
            <v>1.422323</v>
          </cell>
          <cell r="I11928">
            <v>-6.0417499999999999E-2</v>
          </cell>
          <cell r="J11928">
            <v>-2.4722399999999999E-2</v>
          </cell>
          <cell r="K11928">
            <v>0</v>
          </cell>
          <cell r="L11928">
            <v>2.4722399999999999E-2</v>
          </cell>
          <cell r="M11928">
            <v>6.0417499999999999E-2</v>
          </cell>
          <cell r="N11928">
            <v>6.0417499999999999E-2</v>
          </cell>
          <cell r="O11928">
            <v>12651</v>
          </cell>
        </row>
        <row r="11929">
          <cell r="A11929" t="str">
            <v>Residential</v>
          </cell>
          <cell r="B11929">
            <v>24</v>
          </cell>
          <cell r="C11929" t="str">
            <v>S</v>
          </cell>
          <cell r="D11929" t="str">
            <v>All</v>
          </cell>
          <cell r="E11929" t="str">
            <v>Enrollment Date Quintile: Middle</v>
          </cell>
          <cell r="F11929">
            <v>74.244699999999995</v>
          </cell>
          <cell r="G11929">
            <v>0.92513259999999997</v>
          </cell>
          <cell r="H11929">
            <v>1.1029359999999999</v>
          </cell>
          <cell r="I11929">
            <v>-5.9241799999999997E-2</v>
          </cell>
          <cell r="J11929">
            <v>-2.42413E-2</v>
          </cell>
          <cell r="K11929">
            <v>0</v>
          </cell>
          <cell r="L11929">
            <v>2.42413E-2</v>
          </cell>
          <cell r="M11929">
            <v>5.9241799999999997E-2</v>
          </cell>
          <cell r="N11929">
            <v>5.9241799999999997E-2</v>
          </cell>
          <cell r="O11929">
            <v>12651</v>
          </cell>
        </row>
        <row r="11930">
          <cell r="A11930" t="str">
            <v>Residential</v>
          </cell>
          <cell r="B11930">
            <v>1</v>
          </cell>
          <cell r="C11930" t="str">
            <v>S</v>
          </cell>
          <cell r="D11930" t="str">
            <v>All</v>
          </cell>
          <cell r="E11930" t="str">
            <v>LCA: Greater Bay Area</v>
          </cell>
          <cell r="F11930">
            <v>68</v>
          </cell>
          <cell r="G11930">
            <v>0.75081240000000005</v>
          </cell>
          <cell r="H11930">
            <v>0.79782589999999998</v>
          </cell>
          <cell r="I11930">
            <v>-6.4050999999999997E-2</v>
          </cell>
          <cell r="J11930">
            <v>-2.6209199999999998E-2</v>
          </cell>
          <cell r="K11930">
            <v>0</v>
          </cell>
          <cell r="L11930">
            <v>2.6209199999999998E-2</v>
          </cell>
          <cell r="M11930">
            <v>6.4050999999999997E-2</v>
          </cell>
          <cell r="N11930">
            <v>6.4050999999999997E-2</v>
          </cell>
          <cell r="O11930">
            <v>6367</v>
          </cell>
        </row>
        <row r="11931">
          <cell r="A11931" t="str">
            <v>Residential</v>
          </cell>
          <cell r="B11931">
            <v>2</v>
          </cell>
          <cell r="C11931" t="str">
            <v>S</v>
          </cell>
          <cell r="D11931" t="str">
            <v>All</v>
          </cell>
          <cell r="E11931" t="str">
            <v>LCA: Greater Bay Area</v>
          </cell>
          <cell r="F11931">
            <v>63</v>
          </cell>
          <cell r="G11931">
            <v>0.64226130000000003</v>
          </cell>
          <cell r="H11931">
            <v>0.68240350000000005</v>
          </cell>
          <cell r="I11931">
            <v>-6.3482700000000003E-2</v>
          </cell>
          <cell r="J11931">
            <v>-2.5976599999999999E-2</v>
          </cell>
          <cell r="K11931">
            <v>0</v>
          </cell>
          <cell r="L11931">
            <v>2.5976599999999999E-2</v>
          </cell>
          <cell r="M11931">
            <v>6.3482700000000003E-2</v>
          </cell>
          <cell r="N11931">
            <v>6.3482700000000003E-2</v>
          </cell>
          <cell r="O11931">
            <v>6367</v>
          </cell>
        </row>
        <row r="11932">
          <cell r="A11932" t="str">
            <v>Residential</v>
          </cell>
          <cell r="B11932">
            <v>3</v>
          </cell>
          <cell r="C11932" t="str">
            <v>S</v>
          </cell>
          <cell r="D11932" t="str">
            <v>All</v>
          </cell>
          <cell r="E11932" t="str">
            <v>LCA: Greater Bay Area</v>
          </cell>
          <cell r="F11932">
            <v>61.5</v>
          </cell>
          <cell r="G11932">
            <v>0.57439600000000002</v>
          </cell>
          <cell r="H11932">
            <v>0.61303059999999998</v>
          </cell>
          <cell r="I11932">
            <v>-6.2892199999999995E-2</v>
          </cell>
          <cell r="J11932">
            <v>-2.5735000000000001E-2</v>
          </cell>
          <cell r="K11932">
            <v>0</v>
          </cell>
          <cell r="L11932">
            <v>2.5735000000000001E-2</v>
          </cell>
          <cell r="M11932">
            <v>6.2892199999999995E-2</v>
          </cell>
          <cell r="N11932">
            <v>6.2892199999999995E-2</v>
          </cell>
          <cell r="O11932">
            <v>6367</v>
          </cell>
        </row>
        <row r="11933">
          <cell r="A11933" t="str">
            <v>Residential</v>
          </cell>
          <cell r="B11933">
            <v>4</v>
          </cell>
          <cell r="C11933" t="str">
            <v>S</v>
          </cell>
          <cell r="D11933" t="str">
            <v>All</v>
          </cell>
          <cell r="E11933" t="str">
            <v>LCA: Greater Bay Area</v>
          </cell>
          <cell r="F11933">
            <v>60.5</v>
          </cell>
          <cell r="G11933">
            <v>0.54495769999999999</v>
          </cell>
          <cell r="H11933">
            <v>0.59713910000000003</v>
          </cell>
          <cell r="I11933">
            <v>-6.2419500000000003E-2</v>
          </cell>
          <cell r="J11933">
            <v>-2.5541600000000001E-2</v>
          </cell>
          <cell r="K11933">
            <v>0</v>
          </cell>
          <cell r="L11933">
            <v>2.5541600000000001E-2</v>
          </cell>
          <cell r="M11933">
            <v>6.2419500000000003E-2</v>
          </cell>
          <cell r="N11933">
            <v>6.2419500000000003E-2</v>
          </cell>
          <cell r="O11933">
            <v>6367</v>
          </cell>
        </row>
        <row r="11934">
          <cell r="A11934" t="str">
            <v>Residential</v>
          </cell>
          <cell r="B11934">
            <v>5</v>
          </cell>
          <cell r="C11934" t="str">
            <v>S</v>
          </cell>
          <cell r="D11934" t="str">
            <v>All</v>
          </cell>
          <cell r="E11934" t="str">
            <v>LCA: Greater Bay Area</v>
          </cell>
          <cell r="F11934">
            <v>59.5</v>
          </cell>
          <cell r="G11934">
            <v>0.53446760000000004</v>
          </cell>
          <cell r="H11934">
            <v>0.61197100000000004</v>
          </cell>
          <cell r="I11934">
            <v>-6.2172999999999999E-2</v>
          </cell>
          <cell r="J11934">
            <v>-2.54407E-2</v>
          </cell>
          <cell r="K11934">
            <v>0</v>
          </cell>
          <cell r="L11934">
            <v>2.54407E-2</v>
          </cell>
          <cell r="M11934">
            <v>6.2172999999999999E-2</v>
          </cell>
          <cell r="N11934">
            <v>6.2172999999999999E-2</v>
          </cell>
          <cell r="O11934">
            <v>6367</v>
          </cell>
        </row>
        <row r="11935">
          <cell r="A11935" t="str">
            <v>Residential</v>
          </cell>
          <cell r="B11935">
            <v>6</v>
          </cell>
          <cell r="C11935" t="str">
            <v>S</v>
          </cell>
          <cell r="D11935" t="str">
            <v>All</v>
          </cell>
          <cell r="E11935" t="str">
            <v>LCA: Greater Bay Area</v>
          </cell>
          <cell r="F11935">
            <v>59</v>
          </cell>
          <cell r="G11935">
            <v>0.55527020000000005</v>
          </cell>
          <cell r="H11935">
            <v>0.60168109999999997</v>
          </cell>
          <cell r="I11935">
            <v>-6.2138899999999997E-2</v>
          </cell>
          <cell r="J11935">
            <v>-2.54267E-2</v>
          </cell>
          <cell r="K11935">
            <v>0</v>
          </cell>
          <cell r="L11935">
            <v>2.54267E-2</v>
          </cell>
          <cell r="M11935">
            <v>6.2138899999999997E-2</v>
          </cell>
          <cell r="N11935">
            <v>6.2138899999999997E-2</v>
          </cell>
          <cell r="O11935">
            <v>6367</v>
          </cell>
        </row>
        <row r="11936">
          <cell r="A11936" t="str">
            <v>Residential</v>
          </cell>
          <cell r="B11936">
            <v>7</v>
          </cell>
          <cell r="C11936" t="str">
            <v>S</v>
          </cell>
          <cell r="D11936" t="str">
            <v>All</v>
          </cell>
          <cell r="E11936" t="str">
            <v>LCA: Greater Bay Area</v>
          </cell>
          <cell r="F11936">
            <v>58</v>
          </cell>
          <cell r="G11936">
            <v>0.67335440000000002</v>
          </cell>
          <cell r="H11936">
            <v>0.70913539999999997</v>
          </cell>
          <cell r="I11936">
            <v>-6.2373100000000001E-2</v>
          </cell>
          <cell r="J11936">
            <v>-2.5522599999999999E-2</v>
          </cell>
          <cell r="K11936">
            <v>0</v>
          </cell>
          <cell r="L11936">
            <v>2.5522599999999999E-2</v>
          </cell>
          <cell r="M11936">
            <v>6.2373100000000001E-2</v>
          </cell>
          <cell r="N11936">
            <v>6.2373100000000001E-2</v>
          </cell>
          <cell r="O11936">
            <v>6367</v>
          </cell>
        </row>
        <row r="11937">
          <cell r="A11937" t="str">
            <v>Residential</v>
          </cell>
          <cell r="B11937">
            <v>8</v>
          </cell>
          <cell r="C11937" t="str">
            <v>S</v>
          </cell>
          <cell r="D11937" t="str">
            <v>All</v>
          </cell>
          <cell r="E11937" t="str">
            <v>LCA: Greater Bay Area</v>
          </cell>
          <cell r="F11937">
            <v>60</v>
          </cell>
          <cell r="G11937">
            <v>0.71333999999999997</v>
          </cell>
          <cell r="H11937">
            <v>0.76766040000000002</v>
          </cell>
          <cell r="I11937">
            <v>-6.2806799999999996E-2</v>
          </cell>
          <cell r="J11937">
            <v>-2.5700000000000001E-2</v>
          </cell>
          <cell r="K11937">
            <v>0</v>
          </cell>
          <cell r="L11937">
            <v>2.5700000000000001E-2</v>
          </cell>
          <cell r="M11937">
            <v>6.2806799999999996E-2</v>
          </cell>
          <cell r="N11937">
            <v>6.2806799999999996E-2</v>
          </cell>
          <cell r="O11937">
            <v>6367</v>
          </cell>
        </row>
        <row r="11938">
          <cell r="A11938" t="str">
            <v>Residential</v>
          </cell>
          <cell r="B11938">
            <v>9</v>
          </cell>
          <cell r="C11938" t="str">
            <v>S</v>
          </cell>
          <cell r="D11938" t="str">
            <v>All</v>
          </cell>
          <cell r="E11938" t="str">
            <v>LCA: Greater Bay Area</v>
          </cell>
          <cell r="F11938">
            <v>65.5</v>
          </cell>
          <cell r="G11938">
            <v>0.70069119999999996</v>
          </cell>
          <cell r="H11938">
            <v>0.70082060000000002</v>
          </cell>
          <cell r="I11938">
            <v>-6.3409300000000002E-2</v>
          </cell>
          <cell r="J11938">
            <v>-2.59466E-2</v>
          </cell>
          <cell r="K11938">
            <v>0</v>
          </cell>
          <cell r="L11938">
            <v>2.59466E-2</v>
          </cell>
          <cell r="M11938">
            <v>6.3409300000000002E-2</v>
          </cell>
          <cell r="N11938">
            <v>6.3409300000000002E-2</v>
          </cell>
          <cell r="O11938">
            <v>6367</v>
          </cell>
        </row>
        <row r="11939">
          <cell r="A11939" t="str">
            <v>Residential</v>
          </cell>
          <cell r="B11939">
            <v>10</v>
          </cell>
          <cell r="C11939" t="str">
            <v>S</v>
          </cell>
          <cell r="D11939" t="str">
            <v>All</v>
          </cell>
          <cell r="E11939" t="str">
            <v>LCA: Greater Bay Area</v>
          </cell>
          <cell r="F11939">
            <v>70.5</v>
          </cell>
          <cell r="G11939">
            <v>0.77668380000000004</v>
          </cell>
          <cell r="H11939">
            <v>0.84114060000000002</v>
          </cell>
          <cell r="I11939">
            <v>-6.6669000000000006E-2</v>
          </cell>
          <cell r="J11939">
            <v>-2.72804E-2</v>
          </cell>
          <cell r="K11939">
            <v>0</v>
          </cell>
          <cell r="L11939">
            <v>2.72804E-2</v>
          </cell>
          <cell r="M11939">
            <v>6.6669000000000006E-2</v>
          </cell>
          <cell r="N11939">
            <v>6.6669000000000006E-2</v>
          </cell>
          <cell r="O11939">
            <v>6367</v>
          </cell>
        </row>
        <row r="11940">
          <cell r="A11940" t="str">
            <v>Residential</v>
          </cell>
          <cell r="B11940">
            <v>11</v>
          </cell>
          <cell r="C11940" t="str">
            <v>S</v>
          </cell>
          <cell r="D11940" t="str">
            <v>All</v>
          </cell>
          <cell r="E11940" t="str">
            <v>LCA: Greater Bay Area</v>
          </cell>
          <cell r="F11940">
            <v>78</v>
          </cell>
          <cell r="G11940">
            <v>0.86566279999999995</v>
          </cell>
          <cell r="H11940">
            <v>0.87408070000000004</v>
          </cell>
          <cell r="I11940">
            <v>-6.5996899999999997E-2</v>
          </cell>
          <cell r="J11940">
            <v>-2.7005399999999999E-2</v>
          </cell>
          <cell r="K11940">
            <v>0</v>
          </cell>
          <cell r="L11940">
            <v>2.7005399999999999E-2</v>
          </cell>
          <cell r="M11940">
            <v>6.5996899999999997E-2</v>
          </cell>
          <cell r="N11940">
            <v>6.5996899999999997E-2</v>
          </cell>
          <cell r="O11940">
            <v>6367</v>
          </cell>
        </row>
        <row r="11941">
          <cell r="A11941" t="str">
            <v>Residential</v>
          </cell>
          <cell r="B11941">
            <v>12</v>
          </cell>
          <cell r="C11941" t="str">
            <v>S</v>
          </cell>
          <cell r="D11941" t="str">
            <v>All</v>
          </cell>
          <cell r="E11941" t="str">
            <v>LCA: Greater Bay Area</v>
          </cell>
          <cell r="F11941">
            <v>84.5</v>
          </cell>
          <cell r="G11941">
            <v>1.0195540000000001</v>
          </cell>
          <cell r="H11941">
            <v>0.94128420000000002</v>
          </cell>
          <cell r="I11941">
            <v>-6.8395899999999996E-2</v>
          </cell>
          <cell r="J11941">
            <v>-2.7987100000000001E-2</v>
          </cell>
          <cell r="K11941">
            <v>0</v>
          </cell>
          <cell r="L11941">
            <v>2.7987100000000001E-2</v>
          </cell>
          <cell r="M11941">
            <v>6.8395899999999996E-2</v>
          </cell>
          <cell r="N11941">
            <v>6.8395899999999996E-2</v>
          </cell>
          <cell r="O11941">
            <v>6367</v>
          </cell>
        </row>
        <row r="11942">
          <cell r="A11942" t="str">
            <v>Residential</v>
          </cell>
          <cell r="B11942">
            <v>13</v>
          </cell>
          <cell r="C11942" t="str">
            <v>S</v>
          </cell>
          <cell r="D11942" t="str">
            <v>All</v>
          </cell>
          <cell r="E11942" t="str">
            <v>LCA: Greater Bay Area</v>
          </cell>
          <cell r="F11942">
            <v>88</v>
          </cell>
          <cell r="G11942">
            <v>1.1649959999999999</v>
          </cell>
          <cell r="H11942">
            <v>1.1480379999999999</v>
          </cell>
          <cell r="I11942">
            <v>-7.0455900000000002E-2</v>
          </cell>
          <cell r="J11942">
            <v>-2.8830000000000001E-2</v>
          </cell>
          <cell r="K11942">
            <v>0</v>
          </cell>
          <cell r="L11942">
            <v>2.8830000000000001E-2</v>
          </cell>
          <cell r="M11942">
            <v>7.0455900000000002E-2</v>
          </cell>
          <cell r="N11942">
            <v>7.0455900000000002E-2</v>
          </cell>
          <cell r="O11942">
            <v>6367</v>
          </cell>
        </row>
        <row r="11943">
          <cell r="A11943" t="str">
            <v>Residential</v>
          </cell>
          <cell r="B11943">
            <v>14</v>
          </cell>
          <cell r="C11943" t="str">
            <v>S</v>
          </cell>
          <cell r="D11943" t="str">
            <v>All</v>
          </cell>
          <cell r="E11943" t="str">
            <v>LCA: Greater Bay Area</v>
          </cell>
          <cell r="F11943">
            <v>91.5</v>
          </cell>
          <cell r="G11943">
            <v>1.3881429999999999</v>
          </cell>
          <cell r="H11943">
            <v>1.4703710000000001</v>
          </cell>
          <cell r="I11943">
            <v>-7.109E-2</v>
          </cell>
          <cell r="J11943">
            <v>-2.9089500000000001E-2</v>
          </cell>
          <cell r="K11943">
            <v>0</v>
          </cell>
          <cell r="L11943">
            <v>2.9089500000000001E-2</v>
          </cell>
          <cell r="M11943">
            <v>7.109E-2</v>
          </cell>
          <cell r="N11943">
            <v>7.109E-2</v>
          </cell>
          <cell r="O11943">
            <v>6367</v>
          </cell>
        </row>
        <row r="11944">
          <cell r="A11944" t="str">
            <v>Residential</v>
          </cell>
          <cell r="B11944">
            <v>15</v>
          </cell>
          <cell r="C11944" t="str">
            <v>S</v>
          </cell>
          <cell r="D11944" t="str">
            <v>All</v>
          </cell>
          <cell r="E11944" t="str">
            <v>LCA: Greater Bay Area</v>
          </cell>
          <cell r="F11944">
            <v>94.5</v>
          </cell>
          <cell r="G11944">
            <v>1.6447369999999999</v>
          </cell>
          <cell r="H11944">
            <v>1.6493199999999999</v>
          </cell>
          <cell r="I11944">
            <v>-7.2847800000000004E-2</v>
          </cell>
          <cell r="J11944">
            <v>-2.98087E-2</v>
          </cell>
          <cell r="K11944">
            <v>0</v>
          </cell>
          <cell r="L11944">
            <v>2.98087E-2</v>
          </cell>
          <cell r="M11944">
            <v>7.2847800000000004E-2</v>
          </cell>
          <cell r="N11944">
            <v>7.2847800000000004E-2</v>
          </cell>
          <cell r="O11944">
            <v>6367</v>
          </cell>
        </row>
        <row r="11945">
          <cell r="A11945" t="str">
            <v>Residential</v>
          </cell>
          <cell r="B11945">
            <v>16</v>
          </cell>
          <cell r="C11945" t="str">
            <v>S</v>
          </cell>
          <cell r="D11945" t="str">
            <v>All</v>
          </cell>
          <cell r="E11945" t="str">
            <v>LCA: Greater Bay Area</v>
          </cell>
          <cell r="F11945">
            <v>97</v>
          </cell>
          <cell r="G11945">
            <v>1.956817</v>
          </cell>
          <cell r="H11945">
            <v>1.79697</v>
          </cell>
          <cell r="I11945">
            <v>-7.44113E-2</v>
          </cell>
          <cell r="J11945">
            <v>-3.04485E-2</v>
          </cell>
          <cell r="K11945">
            <v>0</v>
          </cell>
          <cell r="L11945">
            <v>3.04485E-2</v>
          </cell>
          <cell r="M11945">
            <v>7.44113E-2</v>
          </cell>
          <cell r="N11945">
            <v>7.44113E-2</v>
          </cell>
          <cell r="O11945">
            <v>6367</v>
          </cell>
        </row>
        <row r="11946">
          <cell r="A11946" t="str">
            <v>Residential</v>
          </cell>
          <cell r="B11946">
            <v>17</v>
          </cell>
          <cell r="C11946" t="str">
            <v>S</v>
          </cell>
          <cell r="D11946" t="str">
            <v>All</v>
          </cell>
          <cell r="E11946" t="str">
            <v>LCA: Greater Bay Area</v>
          </cell>
          <cell r="F11946">
            <v>98.5</v>
          </cell>
          <cell r="G11946">
            <v>2.2019440000000001</v>
          </cell>
          <cell r="H11946">
            <v>1.8668210000000001</v>
          </cell>
          <cell r="I11946">
            <v>-7.4185000000000001E-2</v>
          </cell>
          <cell r="J11946">
            <v>-3.0355900000000002E-2</v>
          </cell>
          <cell r="K11946">
            <v>0</v>
          </cell>
          <cell r="L11946">
            <v>3.0355900000000002E-2</v>
          </cell>
          <cell r="M11946">
            <v>7.4185000000000001E-2</v>
          </cell>
          <cell r="N11946">
            <v>7.4185000000000001E-2</v>
          </cell>
          <cell r="O11946">
            <v>6367</v>
          </cell>
        </row>
        <row r="11947">
          <cell r="A11947" t="str">
            <v>Residential</v>
          </cell>
          <cell r="B11947">
            <v>18</v>
          </cell>
          <cell r="C11947" t="str">
            <v>S</v>
          </cell>
          <cell r="D11947" t="str">
            <v>All</v>
          </cell>
          <cell r="E11947" t="str">
            <v>LCA: Greater Bay Area</v>
          </cell>
          <cell r="F11947">
            <v>98</v>
          </cell>
          <cell r="G11947">
            <v>2.4477120000000001</v>
          </cell>
          <cell r="H11947">
            <v>2.084962</v>
          </cell>
          <cell r="I11947">
            <v>-7.7438699999999999E-2</v>
          </cell>
          <cell r="J11947">
            <v>-3.1687300000000002E-2</v>
          </cell>
          <cell r="K11947">
            <v>0</v>
          </cell>
          <cell r="L11947">
            <v>3.1687300000000002E-2</v>
          </cell>
          <cell r="M11947">
            <v>7.7438699999999999E-2</v>
          </cell>
          <cell r="N11947">
            <v>7.7438699999999999E-2</v>
          </cell>
          <cell r="O11947">
            <v>6367</v>
          </cell>
        </row>
        <row r="11948">
          <cell r="A11948" t="str">
            <v>Residential</v>
          </cell>
          <cell r="B11948">
            <v>19</v>
          </cell>
          <cell r="C11948" t="str">
            <v>S</v>
          </cell>
          <cell r="D11948" t="str">
            <v>All</v>
          </cell>
          <cell r="E11948" t="str">
            <v>LCA: Greater Bay Area</v>
          </cell>
          <cell r="F11948">
            <v>96</v>
          </cell>
          <cell r="G11948">
            <v>2.368242</v>
          </cell>
          <cell r="H11948">
            <v>2.2507790000000001</v>
          </cell>
          <cell r="I11948">
            <v>-7.7732499999999996E-2</v>
          </cell>
          <cell r="J11948">
            <v>-3.1807500000000002E-2</v>
          </cell>
          <cell r="K11948">
            <v>0</v>
          </cell>
          <cell r="L11948">
            <v>3.1807500000000002E-2</v>
          </cell>
          <cell r="M11948">
            <v>7.7732499999999996E-2</v>
          </cell>
          <cell r="N11948">
            <v>7.7732499999999996E-2</v>
          </cell>
          <cell r="O11948">
            <v>6367</v>
          </cell>
        </row>
        <row r="11949">
          <cell r="A11949" t="str">
            <v>Residential</v>
          </cell>
          <cell r="B11949">
            <v>20</v>
          </cell>
          <cell r="C11949" t="str">
            <v>S</v>
          </cell>
          <cell r="D11949" t="str">
            <v>All</v>
          </cell>
          <cell r="E11949" t="str">
            <v>LCA: Greater Bay Area</v>
          </cell>
          <cell r="F11949">
            <v>90.5</v>
          </cell>
          <cell r="G11949">
            <v>2.2494200000000002</v>
          </cell>
          <cell r="H11949">
            <v>2.8575659999999998</v>
          </cell>
          <cell r="I11949">
            <v>-7.7923199999999998E-2</v>
          </cell>
          <cell r="J11949">
            <v>-3.18856E-2</v>
          </cell>
          <cell r="K11949">
            <v>0</v>
          </cell>
          <cell r="L11949">
            <v>3.18856E-2</v>
          </cell>
          <cell r="M11949">
            <v>7.7923199999999998E-2</v>
          </cell>
          <cell r="N11949">
            <v>7.7923199999999998E-2</v>
          </cell>
          <cell r="O11949">
            <v>6367</v>
          </cell>
        </row>
        <row r="11950">
          <cell r="A11950" t="str">
            <v>Residential</v>
          </cell>
          <cell r="B11950">
            <v>21</v>
          </cell>
          <cell r="C11950" t="str">
            <v>S</v>
          </cell>
          <cell r="D11950" t="str">
            <v>All</v>
          </cell>
          <cell r="E11950" t="str">
            <v>LCA: Greater Bay Area</v>
          </cell>
          <cell r="F11950">
            <v>85</v>
          </cell>
          <cell r="G11950">
            <v>2.077191</v>
          </cell>
          <cell r="H11950">
            <v>2.6328420000000001</v>
          </cell>
          <cell r="I11950">
            <v>-7.6456999999999997E-2</v>
          </cell>
          <cell r="J11950">
            <v>-3.1285599999999997E-2</v>
          </cell>
          <cell r="K11950">
            <v>0</v>
          </cell>
          <cell r="L11950">
            <v>3.1285599999999997E-2</v>
          </cell>
          <cell r="M11950">
            <v>7.6456999999999997E-2</v>
          </cell>
          <cell r="N11950">
            <v>7.6456999999999997E-2</v>
          </cell>
          <cell r="O11950">
            <v>6367</v>
          </cell>
        </row>
        <row r="11951">
          <cell r="A11951" t="str">
            <v>Residential</v>
          </cell>
          <cell r="B11951">
            <v>22</v>
          </cell>
          <cell r="C11951" t="str">
            <v>S</v>
          </cell>
          <cell r="D11951" t="str">
            <v>All</v>
          </cell>
          <cell r="E11951" t="str">
            <v>LCA: Greater Bay Area</v>
          </cell>
          <cell r="F11951">
            <v>82</v>
          </cell>
          <cell r="G11951">
            <v>1.7965979999999999</v>
          </cell>
          <cell r="H11951">
            <v>2.2030780000000001</v>
          </cell>
          <cell r="I11951">
            <v>-7.4680099999999999E-2</v>
          </cell>
          <cell r="J11951">
            <v>-3.0558499999999999E-2</v>
          </cell>
          <cell r="K11951">
            <v>0</v>
          </cell>
          <cell r="L11951">
            <v>3.0558499999999999E-2</v>
          </cell>
          <cell r="M11951">
            <v>7.4680099999999999E-2</v>
          </cell>
          <cell r="N11951">
            <v>7.4680099999999999E-2</v>
          </cell>
          <cell r="O11951">
            <v>6367</v>
          </cell>
        </row>
        <row r="11952">
          <cell r="A11952" t="str">
            <v>Residential</v>
          </cell>
          <cell r="B11952">
            <v>23</v>
          </cell>
          <cell r="C11952" t="str">
            <v>S</v>
          </cell>
          <cell r="D11952" t="str">
            <v>All</v>
          </cell>
          <cell r="E11952" t="str">
            <v>LCA: Greater Bay Area</v>
          </cell>
          <cell r="F11952">
            <v>77.5</v>
          </cell>
          <cell r="G11952">
            <v>1.3938740000000001</v>
          </cell>
          <cell r="H11952">
            <v>1.5716349999999999</v>
          </cell>
          <cell r="I11952">
            <v>-7.4149400000000004E-2</v>
          </cell>
          <cell r="J11952">
            <v>-3.0341300000000002E-2</v>
          </cell>
          <cell r="K11952">
            <v>0</v>
          </cell>
          <cell r="L11952">
            <v>3.0341300000000002E-2</v>
          </cell>
          <cell r="M11952">
            <v>7.4149400000000004E-2</v>
          </cell>
          <cell r="N11952">
            <v>7.4149400000000004E-2</v>
          </cell>
          <cell r="O11952">
            <v>6367</v>
          </cell>
        </row>
        <row r="11953">
          <cell r="A11953" t="str">
            <v>Residential</v>
          </cell>
          <cell r="B11953">
            <v>24</v>
          </cell>
          <cell r="C11953" t="str">
            <v>S</v>
          </cell>
          <cell r="D11953" t="str">
            <v>All</v>
          </cell>
          <cell r="E11953" t="str">
            <v>LCA: Greater Bay Area</v>
          </cell>
          <cell r="F11953">
            <v>74.5</v>
          </cell>
          <cell r="G11953">
            <v>1.102284</v>
          </cell>
          <cell r="H11953">
            <v>1.357027</v>
          </cell>
          <cell r="I11953">
            <v>-7.0107900000000001E-2</v>
          </cell>
          <cell r="J11953">
            <v>-2.8687600000000001E-2</v>
          </cell>
          <cell r="K11953">
            <v>0</v>
          </cell>
          <cell r="L11953">
            <v>2.8687600000000001E-2</v>
          </cell>
          <cell r="M11953">
            <v>7.0107900000000001E-2</v>
          </cell>
          <cell r="N11953">
            <v>7.0107900000000001E-2</v>
          </cell>
          <cell r="O11953">
            <v>6367</v>
          </cell>
        </row>
        <row r="11954">
          <cell r="A11954" t="str">
            <v>Residential</v>
          </cell>
          <cell r="B11954">
            <v>1</v>
          </cell>
          <cell r="C11954" t="str">
            <v>S</v>
          </cell>
          <cell r="D11954" t="str">
            <v>All</v>
          </cell>
          <cell r="E11954" t="str">
            <v>LCA: Greater Fresno</v>
          </cell>
          <cell r="F11954">
            <v>67</v>
          </cell>
          <cell r="G11954">
            <v>0.143819</v>
          </cell>
          <cell r="H11954">
            <v>0.32879999999999998</v>
          </cell>
          <cell r="I11954">
            <v>-0.69117930000000005</v>
          </cell>
          <cell r="J11954">
            <v>-0.28282499999999999</v>
          </cell>
          <cell r="K11954">
            <v>0</v>
          </cell>
          <cell r="L11954">
            <v>0.28282499999999999</v>
          </cell>
          <cell r="M11954">
            <v>0.69117930000000005</v>
          </cell>
          <cell r="N11954">
            <v>0.69117930000000005</v>
          </cell>
          <cell r="O11954">
            <v>45</v>
          </cell>
        </row>
        <row r="11955">
          <cell r="A11955" t="str">
            <v>Residential</v>
          </cell>
          <cell r="B11955">
            <v>2</v>
          </cell>
          <cell r="C11955" t="str">
            <v>S</v>
          </cell>
          <cell r="D11955" t="str">
            <v>All</v>
          </cell>
          <cell r="E11955" t="str">
            <v>LCA: Greater Fresno</v>
          </cell>
          <cell r="F11955">
            <v>65.5</v>
          </cell>
          <cell r="G11955">
            <v>0.14042470000000001</v>
          </cell>
          <cell r="H11955">
            <v>0.35639999999999999</v>
          </cell>
          <cell r="I11955">
            <v>-0.68625590000000003</v>
          </cell>
          <cell r="J11955">
            <v>-0.28081040000000002</v>
          </cell>
          <cell r="K11955">
            <v>0</v>
          </cell>
          <cell r="L11955">
            <v>0.28081040000000002</v>
          </cell>
          <cell r="M11955">
            <v>0.68625590000000003</v>
          </cell>
          <cell r="N11955">
            <v>0.68625590000000003</v>
          </cell>
          <cell r="O11955">
            <v>45</v>
          </cell>
        </row>
        <row r="11956">
          <cell r="A11956" t="str">
            <v>Residential</v>
          </cell>
          <cell r="B11956">
            <v>3</v>
          </cell>
          <cell r="C11956" t="str">
            <v>S</v>
          </cell>
          <cell r="D11956" t="str">
            <v>All</v>
          </cell>
          <cell r="E11956" t="str">
            <v>LCA: Greater Fresno</v>
          </cell>
          <cell r="F11956">
            <v>65</v>
          </cell>
          <cell r="G11956">
            <v>0.15429770000000001</v>
          </cell>
          <cell r="H11956">
            <v>0.29039999999999999</v>
          </cell>
          <cell r="I11956">
            <v>-0.68454230000000005</v>
          </cell>
          <cell r="J11956">
            <v>-0.2801092</v>
          </cell>
          <cell r="K11956">
            <v>0</v>
          </cell>
          <cell r="L11956">
            <v>0.2801092</v>
          </cell>
          <cell r="M11956">
            <v>0.68454230000000005</v>
          </cell>
          <cell r="N11956">
            <v>0.68454230000000005</v>
          </cell>
          <cell r="O11956">
            <v>45</v>
          </cell>
        </row>
        <row r="11957">
          <cell r="A11957" t="str">
            <v>Residential</v>
          </cell>
          <cell r="B11957">
            <v>4</v>
          </cell>
          <cell r="C11957" t="str">
            <v>S</v>
          </cell>
          <cell r="D11957" t="str">
            <v>All</v>
          </cell>
          <cell r="E11957" t="str">
            <v>LCA: Greater Fresno</v>
          </cell>
          <cell r="F11957">
            <v>65</v>
          </cell>
          <cell r="G11957">
            <v>0.1306619</v>
          </cell>
          <cell r="H11957">
            <v>0.34079999999999999</v>
          </cell>
          <cell r="I11957">
            <v>-0.68382209999999999</v>
          </cell>
          <cell r="J11957">
            <v>-0.27981450000000002</v>
          </cell>
          <cell r="K11957">
            <v>0</v>
          </cell>
          <cell r="L11957">
            <v>0.27981450000000002</v>
          </cell>
          <cell r="M11957">
            <v>0.68382209999999999</v>
          </cell>
          <cell r="N11957">
            <v>0.68382209999999999</v>
          </cell>
          <cell r="O11957">
            <v>45</v>
          </cell>
        </row>
        <row r="11958">
          <cell r="A11958" t="str">
            <v>Residential</v>
          </cell>
          <cell r="B11958">
            <v>5</v>
          </cell>
          <cell r="C11958" t="str">
            <v>S</v>
          </cell>
          <cell r="D11958" t="str">
            <v>All</v>
          </cell>
          <cell r="E11958" t="str">
            <v>LCA: Greater Fresno</v>
          </cell>
          <cell r="F11958">
            <v>65</v>
          </cell>
          <cell r="G11958">
            <v>0.17871219999999999</v>
          </cell>
          <cell r="H11958">
            <v>0.3498</v>
          </cell>
          <cell r="I11958">
            <v>-0.68685600000000002</v>
          </cell>
          <cell r="J11958">
            <v>-0.28105590000000003</v>
          </cell>
          <cell r="K11958">
            <v>0</v>
          </cell>
          <cell r="L11958">
            <v>0.28105590000000003</v>
          </cell>
          <cell r="M11958">
            <v>0.68685600000000002</v>
          </cell>
          <cell r="N11958">
            <v>0.68685600000000002</v>
          </cell>
          <cell r="O11958">
            <v>45</v>
          </cell>
        </row>
        <row r="11959">
          <cell r="A11959" t="str">
            <v>Residential</v>
          </cell>
          <cell r="B11959">
            <v>6</v>
          </cell>
          <cell r="C11959" t="str">
            <v>S</v>
          </cell>
          <cell r="D11959" t="str">
            <v>All</v>
          </cell>
          <cell r="E11959" t="str">
            <v>LCA: Greater Fresno</v>
          </cell>
          <cell r="F11959">
            <v>64</v>
          </cell>
          <cell r="G11959">
            <v>0.1952903</v>
          </cell>
          <cell r="H11959">
            <v>0.36359999999999998</v>
          </cell>
          <cell r="I11959">
            <v>-0.68765929999999997</v>
          </cell>
          <cell r="J11959">
            <v>-0.28138459999999998</v>
          </cell>
          <cell r="K11959">
            <v>0</v>
          </cell>
          <cell r="L11959">
            <v>0.28138459999999998</v>
          </cell>
          <cell r="M11959">
            <v>0.68765929999999997</v>
          </cell>
          <cell r="N11959">
            <v>0.68765929999999997</v>
          </cell>
          <cell r="O11959">
            <v>45</v>
          </cell>
        </row>
        <row r="11960">
          <cell r="A11960" t="str">
            <v>Residential</v>
          </cell>
          <cell r="B11960">
            <v>7</v>
          </cell>
          <cell r="C11960" t="str">
            <v>S</v>
          </cell>
          <cell r="D11960" t="str">
            <v>All</v>
          </cell>
          <cell r="E11960" t="str">
            <v>LCA: Greater Fresno</v>
          </cell>
          <cell r="F11960">
            <v>63.5</v>
          </cell>
          <cell r="G11960">
            <v>0.2770203</v>
          </cell>
          <cell r="H11960">
            <v>0.67020000000000002</v>
          </cell>
          <cell r="I11960">
            <v>-0.70342470000000001</v>
          </cell>
          <cell r="J11960">
            <v>-0.28783570000000003</v>
          </cell>
          <cell r="K11960">
            <v>0</v>
          </cell>
          <cell r="L11960">
            <v>0.28783570000000003</v>
          </cell>
          <cell r="M11960">
            <v>0.70342470000000001</v>
          </cell>
          <cell r="N11960">
            <v>0.70342470000000001</v>
          </cell>
          <cell r="O11960">
            <v>45</v>
          </cell>
        </row>
        <row r="11961">
          <cell r="A11961" t="str">
            <v>Residential</v>
          </cell>
          <cell r="B11961">
            <v>8</v>
          </cell>
          <cell r="C11961" t="str">
            <v>S</v>
          </cell>
          <cell r="D11961" t="str">
            <v>All</v>
          </cell>
          <cell r="E11961" t="str">
            <v>LCA: Greater Fresno</v>
          </cell>
          <cell r="F11961">
            <v>66.5</v>
          </cell>
          <cell r="G11961">
            <v>0.28876180000000001</v>
          </cell>
          <cell r="H11961">
            <v>0.309</v>
          </cell>
          <cell r="I11961">
            <v>-0.72171399999999997</v>
          </cell>
          <cell r="J11961">
            <v>-0.29531950000000001</v>
          </cell>
          <cell r="K11961">
            <v>0</v>
          </cell>
          <cell r="L11961">
            <v>0.29531950000000001</v>
          </cell>
          <cell r="M11961">
            <v>0.72171399999999997</v>
          </cell>
          <cell r="N11961">
            <v>0.72171399999999997</v>
          </cell>
          <cell r="O11961">
            <v>45</v>
          </cell>
        </row>
        <row r="11962">
          <cell r="A11962" t="str">
            <v>Residential</v>
          </cell>
          <cell r="B11962">
            <v>9</v>
          </cell>
          <cell r="C11962" t="str">
            <v>S</v>
          </cell>
          <cell r="D11962" t="str">
            <v>All</v>
          </cell>
          <cell r="E11962" t="str">
            <v>LCA: Greater Fresno</v>
          </cell>
          <cell r="F11962">
            <v>74</v>
          </cell>
          <cell r="G11962">
            <v>0.2327728</v>
          </cell>
          <cell r="H11962">
            <v>0.46800000000000003</v>
          </cell>
          <cell r="I11962">
            <v>-0.81656459999999997</v>
          </cell>
          <cell r="J11962">
            <v>-0.33413159999999997</v>
          </cell>
          <cell r="K11962">
            <v>0</v>
          </cell>
          <cell r="L11962">
            <v>0.33413159999999997</v>
          </cell>
          <cell r="M11962">
            <v>0.81656459999999997</v>
          </cell>
          <cell r="N11962">
            <v>0.81656459999999997</v>
          </cell>
          <cell r="O11962">
            <v>45</v>
          </cell>
        </row>
        <row r="11963">
          <cell r="A11963" t="str">
            <v>Residential</v>
          </cell>
          <cell r="B11963">
            <v>10</v>
          </cell>
          <cell r="C11963" t="str">
            <v>S</v>
          </cell>
          <cell r="D11963" t="str">
            <v>All</v>
          </cell>
          <cell r="E11963" t="str">
            <v>LCA: Greater Fresno</v>
          </cell>
          <cell r="F11963">
            <v>81.5</v>
          </cell>
          <cell r="G11963">
            <v>0.19232270000000001</v>
          </cell>
          <cell r="H11963">
            <v>0.71640000000000004</v>
          </cell>
          <cell r="I11963">
            <v>-0.74057510000000004</v>
          </cell>
          <cell r="J11963">
            <v>-0.30303730000000001</v>
          </cell>
          <cell r="K11963">
            <v>0</v>
          </cell>
          <cell r="L11963">
            <v>0.30303730000000001</v>
          </cell>
          <cell r="M11963">
            <v>0.74057510000000004</v>
          </cell>
          <cell r="N11963">
            <v>0.74057510000000004</v>
          </cell>
          <cell r="O11963">
            <v>45</v>
          </cell>
        </row>
        <row r="11964">
          <cell r="A11964" t="str">
            <v>Residential</v>
          </cell>
          <cell r="B11964">
            <v>11</v>
          </cell>
          <cell r="C11964" t="str">
            <v>S</v>
          </cell>
          <cell r="D11964" t="str">
            <v>All</v>
          </cell>
          <cell r="E11964" t="str">
            <v>LCA: Greater Fresno</v>
          </cell>
          <cell r="F11964">
            <v>86.5</v>
          </cell>
          <cell r="G11964">
            <v>0.25250899999999998</v>
          </cell>
          <cell r="H11964">
            <v>0.65039999999999998</v>
          </cell>
          <cell r="I11964">
            <v>-0.77408049999999995</v>
          </cell>
          <cell r="J11964">
            <v>-0.31674750000000002</v>
          </cell>
          <cell r="K11964">
            <v>0</v>
          </cell>
          <cell r="L11964">
            <v>0.31674750000000002</v>
          </cell>
          <cell r="M11964">
            <v>0.77408049999999995</v>
          </cell>
          <cell r="N11964">
            <v>0.77408049999999995</v>
          </cell>
          <cell r="O11964">
            <v>45</v>
          </cell>
        </row>
        <row r="11965">
          <cell r="A11965" t="str">
            <v>Residential</v>
          </cell>
          <cell r="B11965">
            <v>12</v>
          </cell>
          <cell r="C11965" t="str">
            <v>S</v>
          </cell>
          <cell r="D11965" t="str">
            <v>All</v>
          </cell>
          <cell r="E11965" t="str">
            <v>LCA: Greater Fresno</v>
          </cell>
          <cell r="F11965">
            <v>90</v>
          </cell>
          <cell r="G11965">
            <v>0.1433788</v>
          </cell>
          <cell r="H11965">
            <v>0.47160000000000002</v>
          </cell>
          <cell r="I11965">
            <v>-0.7721228</v>
          </cell>
          <cell r="J11965">
            <v>-0.31594640000000002</v>
          </cell>
          <cell r="K11965">
            <v>0</v>
          </cell>
          <cell r="L11965">
            <v>0.31594640000000002</v>
          </cell>
          <cell r="M11965">
            <v>0.7721228</v>
          </cell>
          <cell r="N11965">
            <v>0.7721228</v>
          </cell>
          <cell r="O11965">
            <v>45</v>
          </cell>
        </row>
        <row r="11966">
          <cell r="A11966" t="str">
            <v>Residential</v>
          </cell>
          <cell r="B11966">
            <v>13</v>
          </cell>
          <cell r="C11966" t="str">
            <v>S</v>
          </cell>
          <cell r="D11966" t="str">
            <v>All</v>
          </cell>
          <cell r="E11966" t="str">
            <v>LCA: Greater Fresno</v>
          </cell>
          <cell r="F11966">
            <v>91.5</v>
          </cell>
          <cell r="G11966">
            <v>0.6001204</v>
          </cell>
          <cell r="H11966">
            <v>0.29339999999999999</v>
          </cell>
          <cell r="I11966">
            <v>-1.300387</v>
          </cell>
          <cell r="J11966">
            <v>-0.53210780000000002</v>
          </cell>
          <cell r="K11966">
            <v>0</v>
          </cell>
          <cell r="L11966">
            <v>0.53210780000000002</v>
          </cell>
          <cell r="M11966">
            <v>1.300387</v>
          </cell>
          <cell r="N11966">
            <v>1.300387</v>
          </cell>
          <cell r="O11966">
            <v>45</v>
          </cell>
        </row>
        <row r="11967">
          <cell r="A11967" t="str">
            <v>Residential</v>
          </cell>
          <cell r="B11967">
            <v>14</v>
          </cell>
          <cell r="C11967" t="str">
            <v>S</v>
          </cell>
          <cell r="D11967" t="str">
            <v>All</v>
          </cell>
          <cell r="E11967" t="str">
            <v>LCA: Greater Fresno</v>
          </cell>
          <cell r="F11967">
            <v>93.5</v>
          </cell>
          <cell r="G11967">
            <v>1.0132989999999999</v>
          </cell>
          <cell r="H11967">
            <v>0.30359999999999998</v>
          </cell>
          <cell r="I11967">
            <v>-1.4891019999999999</v>
          </cell>
          <cell r="J11967">
            <v>-0.60932839999999999</v>
          </cell>
          <cell r="K11967">
            <v>0</v>
          </cell>
          <cell r="L11967">
            <v>0.60932839999999999</v>
          </cell>
          <cell r="M11967">
            <v>1.4891019999999999</v>
          </cell>
          <cell r="N11967">
            <v>1.4891019999999999</v>
          </cell>
          <cell r="O11967">
            <v>45</v>
          </cell>
        </row>
        <row r="11968">
          <cell r="A11968" t="str">
            <v>Residential</v>
          </cell>
          <cell r="B11968">
            <v>15</v>
          </cell>
          <cell r="C11968" t="str">
            <v>S</v>
          </cell>
          <cell r="D11968" t="str">
            <v>All</v>
          </cell>
          <cell r="E11968" t="str">
            <v>LCA: Greater Fresno</v>
          </cell>
          <cell r="F11968">
            <v>95.5</v>
          </cell>
          <cell r="G11968">
            <v>1.135893</v>
          </cell>
          <cell r="H11968">
            <v>1.4261999999999999</v>
          </cell>
          <cell r="I11968">
            <v>-1.134285</v>
          </cell>
          <cell r="J11968">
            <v>-0.4641402</v>
          </cell>
          <cell r="K11968">
            <v>0</v>
          </cell>
          <cell r="L11968">
            <v>0.4641402</v>
          </cell>
          <cell r="M11968">
            <v>1.134285</v>
          </cell>
          <cell r="N11968">
            <v>1.134285</v>
          </cell>
          <cell r="O11968">
            <v>45</v>
          </cell>
        </row>
        <row r="11969">
          <cell r="A11969" t="str">
            <v>Residential</v>
          </cell>
          <cell r="B11969">
            <v>16</v>
          </cell>
          <cell r="C11969" t="str">
            <v>S</v>
          </cell>
          <cell r="D11969" t="str">
            <v>All</v>
          </cell>
          <cell r="E11969" t="str">
            <v>LCA: Greater Fresno</v>
          </cell>
          <cell r="F11969">
            <v>96</v>
          </cell>
          <cell r="G11969">
            <v>1.7095720000000001</v>
          </cell>
          <cell r="H11969">
            <v>3.9287999999999998</v>
          </cell>
          <cell r="I11969">
            <v>-0.95080500000000001</v>
          </cell>
          <cell r="J11969">
            <v>-0.38906170000000001</v>
          </cell>
          <cell r="K11969">
            <v>0</v>
          </cell>
          <cell r="L11969">
            <v>0.38906170000000001</v>
          </cell>
          <cell r="M11969">
            <v>0.95080500000000001</v>
          </cell>
          <cell r="N11969">
            <v>0.95080500000000001</v>
          </cell>
          <cell r="O11969">
            <v>45</v>
          </cell>
        </row>
        <row r="11970">
          <cell r="A11970" t="str">
            <v>Residential</v>
          </cell>
          <cell r="B11970">
            <v>17</v>
          </cell>
          <cell r="C11970" t="str">
            <v>S</v>
          </cell>
          <cell r="D11970" t="str">
            <v>All</v>
          </cell>
          <cell r="E11970" t="str">
            <v>LCA: Greater Fresno</v>
          </cell>
          <cell r="F11970">
            <v>95.5</v>
          </cell>
          <cell r="G11970">
            <v>1.584722</v>
          </cell>
          <cell r="H11970">
            <v>4.7514000000000003</v>
          </cell>
          <cell r="I11970">
            <v>-0.99115439999999999</v>
          </cell>
          <cell r="J11970">
            <v>-0.4055724</v>
          </cell>
          <cell r="K11970">
            <v>0</v>
          </cell>
          <cell r="L11970">
            <v>0.4055724</v>
          </cell>
          <cell r="M11970">
            <v>0.99115439999999999</v>
          </cell>
          <cell r="N11970">
            <v>0.99115439999999999</v>
          </cell>
          <cell r="O11970">
            <v>45</v>
          </cell>
        </row>
        <row r="11971">
          <cell r="A11971" t="str">
            <v>Residential</v>
          </cell>
          <cell r="B11971">
            <v>18</v>
          </cell>
          <cell r="C11971" t="str">
            <v>S</v>
          </cell>
          <cell r="D11971" t="str">
            <v>All</v>
          </cell>
          <cell r="E11971" t="str">
            <v>LCA: Greater Fresno</v>
          </cell>
          <cell r="F11971">
            <v>93.5</v>
          </cell>
          <cell r="G11971">
            <v>0.98516789999999999</v>
          </cell>
          <cell r="H11971">
            <v>5.0261990000000001</v>
          </cell>
          <cell r="I11971">
            <v>-1.0620050000000001</v>
          </cell>
          <cell r="J11971">
            <v>-0.43456400000000001</v>
          </cell>
          <cell r="K11971">
            <v>0</v>
          </cell>
          <cell r="L11971">
            <v>0.43456400000000001</v>
          </cell>
          <cell r="M11971">
            <v>1.0620050000000001</v>
          </cell>
          <cell r="N11971">
            <v>1.0620050000000001</v>
          </cell>
          <cell r="O11971">
            <v>45</v>
          </cell>
        </row>
        <row r="11972">
          <cell r="A11972" t="str">
            <v>Residential</v>
          </cell>
          <cell r="B11972">
            <v>19</v>
          </cell>
          <cell r="C11972" t="str">
            <v>S</v>
          </cell>
          <cell r="D11972" t="str">
            <v>All</v>
          </cell>
          <cell r="E11972" t="str">
            <v>LCA: Greater Fresno</v>
          </cell>
          <cell r="F11972">
            <v>91</v>
          </cell>
          <cell r="G11972">
            <v>1.3809100000000001</v>
          </cell>
          <cell r="H11972">
            <v>3.014999</v>
          </cell>
          <cell r="I11972">
            <v>-1.067547</v>
          </cell>
          <cell r="J11972">
            <v>-0.43683169999999999</v>
          </cell>
          <cell r="K11972">
            <v>0</v>
          </cell>
          <cell r="L11972">
            <v>0.43683169999999999</v>
          </cell>
          <cell r="M11972">
            <v>1.067547</v>
          </cell>
          <cell r="N11972">
            <v>1.067547</v>
          </cell>
          <cell r="O11972">
            <v>45</v>
          </cell>
        </row>
        <row r="11973">
          <cell r="A11973" t="str">
            <v>Residential</v>
          </cell>
          <cell r="B11973">
            <v>20</v>
          </cell>
          <cell r="C11973" t="str">
            <v>S</v>
          </cell>
          <cell r="D11973" t="str">
            <v>All</v>
          </cell>
          <cell r="E11973" t="str">
            <v>LCA: Greater Fresno</v>
          </cell>
          <cell r="F11973">
            <v>86</v>
          </cell>
          <cell r="G11973">
            <v>1.259717</v>
          </cell>
          <cell r="H11973">
            <v>3.0977990000000002</v>
          </cell>
          <cell r="I11973">
            <v>-1.1399060000000001</v>
          </cell>
          <cell r="J11973">
            <v>-0.46644020000000003</v>
          </cell>
          <cell r="K11973">
            <v>0</v>
          </cell>
          <cell r="L11973">
            <v>0.46644020000000003</v>
          </cell>
          <cell r="M11973">
            <v>1.1399060000000001</v>
          </cell>
          <cell r="N11973">
            <v>1.1399060000000001</v>
          </cell>
          <cell r="O11973">
            <v>45</v>
          </cell>
        </row>
        <row r="11974">
          <cell r="A11974" t="str">
            <v>Residential</v>
          </cell>
          <cell r="B11974">
            <v>21</v>
          </cell>
          <cell r="C11974" t="str">
            <v>S</v>
          </cell>
          <cell r="D11974" t="str">
            <v>All</v>
          </cell>
          <cell r="E11974" t="str">
            <v>LCA: Greater Fresno</v>
          </cell>
          <cell r="F11974">
            <v>83</v>
          </cell>
          <cell r="G11974">
            <v>0.74243009999999998</v>
          </cell>
          <cell r="H11974">
            <v>2.9975999999999998</v>
          </cell>
          <cell r="I11974">
            <v>-1.109116</v>
          </cell>
          <cell r="J11974">
            <v>-0.4538412</v>
          </cell>
          <cell r="K11974">
            <v>0</v>
          </cell>
          <cell r="L11974">
            <v>0.4538412</v>
          </cell>
          <cell r="M11974">
            <v>1.109116</v>
          </cell>
          <cell r="N11974">
            <v>1.109116</v>
          </cell>
          <cell r="O11974">
            <v>45</v>
          </cell>
        </row>
        <row r="11975">
          <cell r="A11975" t="str">
            <v>Residential</v>
          </cell>
          <cell r="B11975">
            <v>22</v>
          </cell>
          <cell r="C11975" t="str">
            <v>S</v>
          </cell>
          <cell r="D11975" t="str">
            <v>All</v>
          </cell>
          <cell r="E11975" t="str">
            <v>LCA: Greater Fresno</v>
          </cell>
          <cell r="F11975">
            <v>76</v>
          </cell>
          <cell r="G11975">
            <v>0.53450030000000004</v>
          </cell>
          <cell r="H11975">
            <v>0.42120000000000002</v>
          </cell>
          <cell r="I11975">
            <v>-0.97512080000000001</v>
          </cell>
          <cell r="J11975">
            <v>-0.39901150000000002</v>
          </cell>
          <cell r="K11975">
            <v>0</v>
          </cell>
          <cell r="L11975">
            <v>0.39901150000000002</v>
          </cell>
          <cell r="M11975">
            <v>0.97512080000000001</v>
          </cell>
          <cell r="N11975">
            <v>0.97512080000000001</v>
          </cell>
          <cell r="O11975">
            <v>45</v>
          </cell>
        </row>
        <row r="11976">
          <cell r="A11976" t="str">
            <v>Residential</v>
          </cell>
          <cell r="B11976">
            <v>23</v>
          </cell>
          <cell r="C11976" t="str">
            <v>S</v>
          </cell>
          <cell r="D11976" t="str">
            <v>All</v>
          </cell>
          <cell r="E11976" t="str">
            <v>LCA: Greater Fresno</v>
          </cell>
          <cell r="F11976">
            <v>74</v>
          </cell>
          <cell r="G11976">
            <v>0.41710770000000003</v>
          </cell>
          <cell r="H11976">
            <v>0.51239999999999997</v>
          </cell>
          <cell r="I11976">
            <v>-0.81764590000000004</v>
          </cell>
          <cell r="J11976">
            <v>-0.33457409999999999</v>
          </cell>
          <cell r="K11976">
            <v>0</v>
          </cell>
          <cell r="L11976">
            <v>0.33457409999999999</v>
          </cell>
          <cell r="M11976">
            <v>0.81764590000000004</v>
          </cell>
          <cell r="N11976">
            <v>0.81764590000000004</v>
          </cell>
          <cell r="O11976">
            <v>45</v>
          </cell>
        </row>
        <row r="11977">
          <cell r="A11977" t="str">
            <v>Residential</v>
          </cell>
          <cell r="B11977">
            <v>24</v>
          </cell>
          <cell r="C11977" t="str">
            <v>S</v>
          </cell>
          <cell r="D11977" t="str">
            <v>All</v>
          </cell>
          <cell r="E11977" t="str">
            <v>LCA: Greater Fresno</v>
          </cell>
          <cell r="F11977">
            <v>72.5</v>
          </cell>
          <cell r="G11977">
            <v>0.2294892</v>
          </cell>
          <cell r="H11977">
            <v>0.38219989999999998</v>
          </cell>
          <cell r="I11977">
            <v>-0.74785579999999996</v>
          </cell>
          <cell r="J11977">
            <v>-0.30601650000000002</v>
          </cell>
          <cell r="K11977">
            <v>0</v>
          </cell>
          <cell r="L11977">
            <v>0.30601650000000002</v>
          </cell>
          <cell r="M11977">
            <v>0.74785579999999996</v>
          </cell>
          <cell r="N11977">
            <v>0.74785579999999996</v>
          </cell>
          <cell r="O11977">
            <v>45</v>
          </cell>
        </row>
        <row r="11978">
          <cell r="A11978" t="str">
            <v>Residential</v>
          </cell>
          <cell r="B11978">
            <v>1</v>
          </cell>
          <cell r="C11978" t="str">
            <v>S</v>
          </cell>
          <cell r="D11978" t="str">
            <v>All</v>
          </cell>
          <cell r="E11978" t="str">
            <v>LCA: Other</v>
          </cell>
          <cell r="F11978">
            <v>70.734300000000005</v>
          </cell>
          <cell r="G11978">
            <v>0.64346970000000003</v>
          </cell>
          <cell r="H11978">
            <v>0.76496819999999999</v>
          </cell>
          <cell r="I11978">
            <v>-5.4465699999999999E-2</v>
          </cell>
          <cell r="J11978">
            <v>-2.2286899999999998E-2</v>
          </cell>
          <cell r="K11978">
            <v>0</v>
          </cell>
          <cell r="L11978">
            <v>2.2286899999999998E-2</v>
          </cell>
          <cell r="M11978">
            <v>5.4465699999999999E-2</v>
          </cell>
          <cell r="N11978">
            <v>5.4465699999999999E-2</v>
          </cell>
          <cell r="O11978">
            <v>16076</v>
          </cell>
        </row>
        <row r="11979">
          <cell r="A11979" t="str">
            <v>Residential</v>
          </cell>
          <cell r="B11979">
            <v>2</v>
          </cell>
          <cell r="C11979" t="str">
            <v>S</v>
          </cell>
          <cell r="D11979" t="str">
            <v>All</v>
          </cell>
          <cell r="E11979" t="str">
            <v>LCA: Other</v>
          </cell>
          <cell r="F11979">
            <v>68.891999999999996</v>
          </cell>
          <cell r="G11979">
            <v>0.55586230000000003</v>
          </cell>
          <cell r="H11979">
            <v>0.63688239999999996</v>
          </cell>
          <cell r="I11979">
            <v>-5.3375699999999998E-2</v>
          </cell>
          <cell r="J11979">
            <v>-2.18409E-2</v>
          </cell>
          <cell r="K11979">
            <v>0</v>
          </cell>
          <cell r="L11979">
            <v>2.18409E-2</v>
          </cell>
          <cell r="M11979">
            <v>5.3375699999999998E-2</v>
          </cell>
          <cell r="N11979">
            <v>5.3375699999999998E-2</v>
          </cell>
          <cell r="O11979">
            <v>16076</v>
          </cell>
        </row>
        <row r="11980">
          <cell r="A11980" t="str">
            <v>Residential</v>
          </cell>
          <cell r="B11980">
            <v>3</v>
          </cell>
          <cell r="C11980" t="str">
            <v>S</v>
          </cell>
          <cell r="D11980" t="str">
            <v>All</v>
          </cell>
          <cell r="E11980" t="str">
            <v>LCA: Other</v>
          </cell>
          <cell r="F11980">
            <v>66.605400000000003</v>
          </cell>
          <cell r="G11980">
            <v>0.52340960000000003</v>
          </cell>
          <cell r="H11980">
            <v>0.54393849999999999</v>
          </cell>
          <cell r="I11980">
            <v>-5.2913399999999999E-2</v>
          </cell>
          <cell r="J11980">
            <v>-2.1651699999999999E-2</v>
          </cell>
          <cell r="K11980">
            <v>0</v>
          </cell>
          <cell r="L11980">
            <v>2.1651699999999999E-2</v>
          </cell>
          <cell r="M11980">
            <v>5.2913399999999999E-2</v>
          </cell>
          <cell r="N11980">
            <v>5.2913399999999999E-2</v>
          </cell>
          <cell r="O11980">
            <v>16076</v>
          </cell>
        </row>
        <row r="11981">
          <cell r="A11981" t="str">
            <v>Residential</v>
          </cell>
          <cell r="B11981">
            <v>4</v>
          </cell>
          <cell r="C11981" t="str">
            <v>S</v>
          </cell>
          <cell r="D11981" t="str">
            <v>All</v>
          </cell>
          <cell r="E11981" t="str">
            <v>LCA: Other</v>
          </cell>
          <cell r="F11981">
            <v>66.129199999999997</v>
          </cell>
          <cell r="G11981">
            <v>0.52008730000000003</v>
          </cell>
          <cell r="H11981">
            <v>0.53994200000000003</v>
          </cell>
          <cell r="I11981">
            <v>-5.2761799999999998E-2</v>
          </cell>
          <cell r="J11981">
            <v>-2.15897E-2</v>
          </cell>
          <cell r="K11981">
            <v>0</v>
          </cell>
          <cell r="L11981">
            <v>2.15897E-2</v>
          </cell>
          <cell r="M11981">
            <v>5.2761799999999998E-2</v>
          </cell>
          <cell r="N11981">
            <v>5.2761799999999998E-2</v>
          </cell>
          <cell r="O11981">
            <v>16076</v>
          </cell>
        </row>
        <row r="11982">
          <cell r="A11982" t="str">
            <v>Residential</v>
          </cell>
          <cell r="B11982">
            <v>5</v>
          </cell>
          <cell r="C11982" t="str">
            <v>S</v>
          </cell>
          <cell r="D11982" t="str">
            <v>All</v>
          </cell>
          <cell r="E11982" t="str">
            <v>LCA: Other</v>
          </cell>
          <cell r="F11982">
            <v>65.251800000000003</v>
          </cell>
          <cell r="G11982">
            <v>0.51952670000000001</v>
          </cell>
          <cell r="H11982">
            <v>0.53221079999999998</v>
          </cell>
          <cell r="I11982">
            <v>-5.2696600000000003E-2</v>
          </cell>
          <cell r="J11982">
            <v>-2.1562999999999999E-2</v>
          </cell>
          <cell r="K11982">
            <v>0</v>
          </cell>
          <cell r="L11982">
            <v>2.1562999999999999E-2</v>
          </cell>
          <cell r="M11982">
            <v>5.2696600000000003E-2</v>
          </cell>
          <cell r="N11982">
            <v>5.2696600000000003E-2</v>
          </cell>
          <cell r="O11982">
            <v>16076</v>
          </cell>
        </row>
        <row r="11983">
          <cell r="A11983" t="str">
            <v>Residential</v>
          </cell>
          <cell r="B11983">
            <v>6</v>
          </cell>
          <cell r="C11983" t="str">
            <v>S</v>
          </cell>
          <cell r="D11983" t="str">
            <v>All</v>
          </cell>
          <cell r="E11983" t="str">
            <v>LCA: Other</v>
          </cell>
          <cell r="F11983">
            <v>64.594099999999997</v>
          </cell>
          <cell r="G11983">
            <v>0.59499570000000002</v>
          </cell>
          <cell r="H11983">
            <v>0.62294499999999997</v>
          </cell>
          <cell r="I11983">
            <v>-5.2974300000000002E-2</v>
          </cell>
          <cell r="J11983">
            <v>-2.1676600000000001E-2</v>
          </cell>
          <cell r="K11983">
            <v>0</v>
          </cell>
          <cell r="L11983">
            <v>2.1676600000000001E-2</v>
          </cell>
          <cell r="M11983">
            <v>5.2974300000000002E-2</v>
          </cell>
          <cell r="N11983">
            <v>5.2974300000000002E-2</v>
          </cell>
          <cell r="O11983">
            <v>16076</v>
          </cell>
        </row>
        <row r="11984">
          <cell r="A11984" t="str">
            <v>Residential</v>
          </cell>
          <cell r="B11984">
            <v>7</v>
          </cell>
          <cell r="C11984" t="str">
            <v>S</v>
          </cell>
          <cell r="D11984" t="str">
            <v>All</v>
          </cell>
          <cell r="E11984" t="str">
            <v>LCA: Other</v>
          </cell>
          <cell r="F11984">
            <v>64.377499999999998</v>
          </cell>
          <cell r="G11984">
            <v>0.73742649999999998</v>
          </cell>
          <cell r="H11984">
            <v>0.78979889999999997</v>
          </cell>
          <cell r="I11984">
            <v>-5.3198000000000002E-2</v>
          </cell>
          <cell r="J11984">
            <v>-2.1768200000000001E-2</v>
          </cell>
          <cell r="K11984">
            <v>0</v>
          </cell>
          <cell r="L11984">
            <v>2.1768200000000001E-2</v>
          </cell>
          <cell r="M11984">
            <v>5.3198000000000002E-2</v>
          </cell>
          <cell r="N11984">
            <v>5.3198000000000002E-2</v>
          </cell>
          <cell r="O11984">
            <v>16076</v>
          </cell>
        </row>
        <row r="11985">
          <cell r="A11985" t="str">
            <v>Residential</v>
          </cell>
          <cell r="B11985">
            <v>8</v>
          </cell>
          <cell r="C11985" t="str">
            <v>S</v>
          </cell>
          <cell r="D11985" t="str">
            <v>All</v>
          </cell>
          <cell r="E11985" t="str">
            <v>LCA: Other</v>
          </cell>
          <cell r="F11985">
            <v>65.890100000000004</v>
          </cell>
          <cell r="G11985">
            <v>0.80546910000000005</v>
          </cell>
          <cell r="H11985">
            <v>0.81624750000000001</v>
          </cell>
          <cell r="I11985">
            <v>-5.3586099999999998E-2</v>
          </cell>
          <cell r="J11985">
            <v>-2.1926999999999999E-2</v>
          </cell>
          <cell r="K11985">
            <v>0</v>
          </cell>
          <cell r="L11985">
            <v>2.1926999999999999E-2</v>
          </cell>
          <cell r="M11985">
            <v>5.3586099999999998E-2</v>
          </cell>
          <cell r="N11985">
            <v>5.3586099999999998E-2</v>
          </cell>
          <cell r="O11985">
            <v>16076</v>
          </cell>
        </row>
        <row r="11986">
          <cell r="A11986" t="str">
            <v>Residential</v>
          </cell>
          <cell r="B11986">
            <v>9</v>
          </cell>
          <cell r="C11986" t="str">
            <v>S</v>
          </cell>
          <cell r="D11986" t="str">
            <v>All</v>
          </cell>
          <cell r="E11986" t="str">
            <v>LCA: Other</v>
          </cell>
          <cell r="F11986">
            <v>69.714799999999997</v>
          </cell>
          <cell r="G11986">
            <v>0.75396940000000001</v>
          </cell>
          <cell r="H11986">
            <v>0.77833200000000002</v>
          </cell>
          <cell r="I11986">
            <v>-5.4714499999999999E-2</v>
          </cell>
          <cell r="J11986">
            <v>-2.2388700000000001E-2</v>
          </cell>
          <cell r="K11986">
            <v>0</v>
          </cell>
          <cell r="L11986">
            <v>2.2388700000000001E-2</v>
          </cell>
          <cell r="M11986">
            <v>5.4714499999999999E-2</v>
          </cell>
          <cell r="N11986">
            <v>5.4714499999999999E-2</v>
          </cell>
          <cell r="O11986">
            <v>16076</v>
          </cell>
        </row>
        <row r="11987">
          <cell r="A11987" t="str">
            <v>Residential</v>
          </cell>
          <cell r="B11987">
            <v>10</v>
          </cell>
          <cell r="C11987" t="str">
            <v>S</v>
          </cell>
          <cell r="D11987" t="str">
            <v>All</v>
          </cell>
          <cell r="E11987" t="str">
            <v>LCA: Other</v>
          </cell>
          <cell r="F11987">
            <v>75.310199999999995</v>
          </cell>
          <cell r="G11987">
            <v>0.73815549999999996</v>
          </cell>
          <cell r="H11987">
            <v>0.77921119999999999</v>
          </cell>
          <cell r="I11987">
            <v>-5.5386999999999999E-2</v>
          </cell>
          <cell r="J11987">
            <v>-2.2663900000000001E-2</v>
          </cell>
          <cell r="K11987">
            <v>0</v>
          </cell>
          <cell r="L11987">
            <v>2.2663900000000001E-2</v>
          </cell>
          <cell r="M11987">
            <v>5.5386999999999999E-2</v>
          </cell>
          <cell r="N11987">
            <v>5.5386999999999999E-2</v>
          </cell>
          <cell r="O11987">
            <v>16076</v>
          </cell>
        </row>
        <row r="11988">
          <cell r="A11988" t="str">
            <v>Residential</v>
          </cell>
          <cell r="B11988">
            <v>11</v>
          </cell>
          <cell r="C11988" t="str">
            <v>S</v>
          </cell>
          <cell r="D11988" t="str">
            <v>All</v>
          </cell>
          <cell r="E11988" t="str">
            <v>LCA: Other</v>
          </cell>
          <cell r="F11988">
            <v>80.325999999999993</v>
          </cell>
          <cell r="G11988">
            <v>0.79805029999999999</v>
          </cell>
          <cell r="H11988">
            <v>0.87026809999999999</v>
          </cell>
          <cell r="I11988">
            <v>-5.59155E-2</v>
          </cell>
          <cell r="J11988">
            <v>-2.28802E-2</v>
          </cell>
          <cell r="K11988">
            <v>0</v>
          </cell>
          <cell r="L11988">
            <v>2.28802E-2</v>
          </cell>
          <cell r="M11988">
            <v>5.59155E-2</v>
          </cell>
          <cell r="N11988">
            <v>5.59155E-2</v>
          </cell>
          <cell r="O11988">
            <v>16076</v>
          </cell>
        </row>
        <row r="11989">
          <cell r="A11989" t="str">
            <v>Residential</v>
          </cell>
          <cell r="B11989">
            <v>12</v>
          </cell>
          <cell r="C11989" t="str">
            <v>S</v>
          </cell>
          <cell r="D11989" t="str">
            <v>All</v>
          </cell>
          <cell r="E11989" t="str">
            <v>LCA: Other</v>
          </cell>
          <cell r="F11989">
            <v>84.302099999999996</v>
          </cell>
          <cell r="G11989">
            <v>0.91348079999999998</v>
          </cell>
          <cell r="H11989">
            <v>0.89366590000000001</v>
          </cell>
          <cell r="I11989">
            <v>-5.6488200000000002E-2</v>
          </cell>
          <cell r="J11989">
            <v>-2.31145E-2</v>
          </cell>
          <cell r="K11989">
            <v>0</v>
          </cell>
          <cell r="L11989">
            <v>2.31145E-2</v>
          </cell>
          <cell r="M11989">
            <v>5.6488200000000002E-2</v>
          </cell>
          <cell r="N11989">
            <v>5.6488200000000002E-2</v>
          </cell>
          <cell r="O11989">
            <v>16076</v>
          </cell>
        </row>
        <row r="11990">
          <cell r="A11990" t="str">
            <v>Residential</v>
          </cell>
          <cell r="B11990">
            <v>13</v>
          </cell>
          <cell r="C11990" t="str">
            <v>S</v>
          </cell>
          <cell r="D11990" t="str">
            <v>All</v>
          </cell>
          <cell r="E11990" t="str">
            <v>LCA: Other</v>
          </cell>
          <cell r="F11990">
            <v>87.706699999999998</v>
          </cell>
          <cell r="G11990">
            <v>1.048522</v>
          </cell>
          <cell r="H11990">
            <v>1.0221420000000001</v>
          </cell>
          <cell r="I11990">
            <v>-5.7181799999999998E-2</v>
          </cell>
          <cell r="J11990">
            <v>-2.33983E-2</v>
          </cell>
          <cell r="K11990">
            <v>0</v>
          </cell>
          <cell r="L11990">
            <v>2.33983E-2</v>
          </cell>
          <cell r="M11990">
            <v>5.7181799999999998E-2</v>
          </cell>
          <cell r="N11990">
            <v>5.7181799999999998E-2</v>
          </cell>
          <cell r="O11990">
            <v>16076</v>
          </cell>
        </row>
        <row r="11991">
          <cell r="A11991" t="str">
            <v>Residential</v>
          </cell>
          <cell r="B11991">
            <v>14</v>
          </cell>
          <cell r="C11991" t="str">
            <v>S</v>
          </cell>
          <cell r="D11991" t="str">
            <v>All</v>
          </cell>
          <cell r="E11991" t="str">
            <v>LCA: Other</v>
          </cell>
          <cell r="F11991">
            <v>90.851699999999994</v>
          </cell>
          <cell r="G11991">
            <v>1.2208289999999999</v>
          </cell>
          <cell r="H11991">
            <v>1.169055</v>
          </cell>
          <cell r="I11991">
            <v>-5.9266300000000001E-2</v>
          </cell>
          <cell r="J11991">
            <v>-2.42513E-2</v>
          </cell>
          <cell r="K11991">
            <v>0</v>
          </cell>
          <cell r="L11991">
            <v>2.42513E-2</v>
          </cell>
          <cell r="M11991">
            <v>5.9266300000000001E-2</v>
          </cell>
          <cell r="N11991">
            <v>5.9266300000000001E-2</v>
          </cell>
          <cell r="O11991">
            <v>16076</v>
          </cell>
        </row>
        <row r="11992">
          <cell r="A11992" t="str">
            <v>Residential</v>
          </cell>
          <cell r="B11992">
            <v>15</v>
          </cell>
          <cell r="C11992" t="str">
            <v>S</v>
          </cell>
          <cell r="D11992" t="str">
            <v>All</v>
          </cell>
          <cell r="E11992" t="str">
            <v>LCA: Other</v>
          </cell>
          <cell r="F11992">
            <v>93.729200000000006</v>
          </cell>
          <cell r="G11992">
            <v>1.479633</v>
          </cell>
          <cell r="H11992">
            <v>1.5053829999999999</v>
          </cell>
          <cell r="I11992">
            <v>-5.98396E-2</v>
          </cell>
          <cell r="J11992">
            <v>-2.4485900000000001E-2</v>
          </cell>
          <cell r="K11992">
            <v>0</v>
          </cell>
          <cell r="L11992">
            <v>2.4485900000000001E-2</v>
          </cell>
          <cell r="M11992">
            <v>5.98396E-2</v>
          </cell>
          <cell r="N11992">
            <v>5.98396E-2</v>
          </cell>
          <cell r="O11992">
            <v>16076</v>
          </cell>
        </row>
        <row r="11993">
          <cell r="A11993" t="str">
            <v>Residential</v>
          </cell>
          <cell r="B11993">
            <v>16</v>
          </cell>
          <cell r="C11993" t="str">
            <v>S</v>
          </cell>
          <cell r="D11993" t="str">
            <v>All</v>
          </cell>
          <cell r="E11993" t="str">
            <v>LCA: Other</v>
          </cell>
          <cell r="F11993">
            <v>95.1815</v>
          </cell>
          <cell r="G11993">
            <v>1.73942</v>
          </cell>
          <cell r="H11993">
            <v>1.781971</v>
          </cell>
          <cell r="I11993">
            <v>-6.2173399999999997E-2</v>
          </cell>
          <cell r="J11993">
            <v>-2.54408E-2</v>
          </cell>
          <cell r="K11993">
            <v>0</v>
          </cell>
          <cell r="L11993">
            <v>2.54408E-2</v>
          </cell>
          <cell r="M11993">
            <v>6.2173399999999997E-2</v>
          </cell>
          <cell r="N11993">
            <v>6.2173399999999997E-2</v>
          </cell>
          <cell r="O11993">
            <v>16076</v>
          </cell>
        </row>
        <row r="11994">
          <cell r="A11994" t="str">
            <v>Residential</v>
          </cell>
          <cell r="B11994">
            <v>17</v>
          </cell>
          <cell r="C11994" t="str">
            <v>S</v>
          </cell>
          <cell r="D11994" t="str">
            <v>All</v>
          </cell>
          <cell r="E11994" t="str">
            <v>LCA: Other</v>
          </cell>
          <cell r="F11994">
            <v>95.976100000000002</v>
          </cell>
          <cell r="G11994">
            <v>1.988111</v>
          </cell>
          <cell r="H11994">
            <v>1.7650250000000001</v>
          </cell>
          <cell r="I11994">
            <v>-6.3021499999999994E-2</v>
          </cell>
          <cell r="J11994">
            <v>-2.5787899999999999E-2</v>
          </cell>
          <cell r="K11994">
            <v>0</v>
          </cell>
          <cell r="L11994">
            <v>2.5787899999999999E-2</v>
          </cell>
          <cell r="M11994">
            <v>6.3021499999999994E-2</v>
          </cell>
          <cell r="N11994">
            <v>6.3021499999999994E-2</v>
          </cell>
          <cell r="O11994">
            <v>16076</v>
          </cell>
        </row>
        <row r="11995">
          <cell r="A11995" t="str">
            <v>Residential</v>
          </cell>
          <cell r="B11995">
            <v>18</v>
          </cell>
          <cell r="C11995" t="str">
            <v>S</v>
          </cell>
          <cell r="D11995" t="str">
            <v>All</v>
          </cell>
          <cell r="E11995" t="str">
            <v>LCA: Other</v>
          </cell>
          <cell r="F11995">
            <v>96.089299999999994</v>
          </cell>
          <cell r="G11995">
            <v>2.2046890000000001</v>
          </cell>
          <cell r="H11995">
            <v>1.96594</v>
          </cell>
          <cell r="I11995">
            <v>-6.3838099999999995E-2</v>
          </cell>
          <cell r="J11995">
            <v>-2.6122099999999999E-2</v>
          </cell>
          <cell r="K11995">
            <v>0</v>
          </cell>
          <cell r="L11995">
            <v>2.6122099999999999E-2</v>
          </cell>
          <cell r="M11995">
            <v>6.3838099999999995E-2</v>
          </cell>
          <cell r="N11995">
            <v>6.3838099999999995E-2</v>
          </cell>
          <cell r="O11995">
            <v>16076</v>
          </cell>
        </row>
        <row r="11996">
          <cell r="A11996" t="str">
            <v>Residential</v>
          </cell>
          <cell r="B11996">
            <v>19</v>
          </cell>
          <cell r="C11996" t="str">
            <v>S</v>
          </cell>
          <cell r="D11996" t="str">
            <v>All</v>
          </cell>
          <cell r="E11996" t="str">
            <v>LCA: Other</v>
          </cell>
          <cell r="F11996">
            <v>95.017700000000005</v>
          </cell>
          <cell r="G11996">
            <v>2.1883539999999999</v>
          </cell>
          <cell r="H11996">
            <v>2.078913</v>
          </cell>
          <cell r="I11996">
            <v>-6.11791E-2</v>
          </cell>
          <cell r="J11996">
            <v>-2.5034000000000001E-2</v>
          </cell>
          <cell r="K11996">
            <v>0</v>
          </cell>
          <cell r="L11996">
            <v>2.5034000000000001E-2</v>
          </cell>
          <cell r="M11996">
            <v>6.11791E-2</v>
          </cell>
          <cell r="N11996">
            <v>6.11791E-2</v>
          </cell>
          <cell r="O11996">
            <v>16076</v>
          </cell>
        </row>
        <row r="11997">
          <cell r="A11997" t="str">
            <v>Residential</v>
          </cell>
          <cell r="B11997">
            <v>20</v>
          </cell>
          <cell r="C11997" t="str">
            <v>S</v>
          </cell>
          <cell r="D11997" t="str">
            <v>All</v>
          </cell>
          <cell r="E11997" t="str">
            <v>LCA: Other</v>
          </cell>
          <cell r="F11997">
            <v>91.505099999999999</v>
          </cell>
          <cell r="G11997">
            <v>2.050942</v>
          </cell>
          <cell r="H11997">
            <v>2.4598369999999998</v>
          </cell>
          <cell r="I11997">
            <v>-6.1377000000000001E-2</v>
          </cell>
          <cell r="J11997">
            <v>-2.5114999999999998E-2</v>
          </cell>
          <cell r="K11997">
            <v>0</v>
          </cell>
          <cell r="L11997">
            <v>2.5114999999999998E-2</v>
          </cell>
          <cell r="M11997">
            <v>6.1377000000000001E-2</v>
          </cell>
          <cell r="N11997">
            <v>6.1377000000000001E-2</v>
          </cell>
          <cell r="O11997">
            <v>16076</v>
          </cell>
        </row>
        <row r="11998">
          <cell r="A11998" t="str">
            <v>Residential</v>
          </cell>
          <cell r="B11998">
            <v>21</v>
          </cell>
          <cell r="C11998" t="str">
            <v>S</v>
          </cell>
          <cell r="D11998" t="str">
            <v>All</v>
          </cell>
          <cell r="E11998" t="str">
            <v>LCA: Other</v>
          </cell>
          <cell r="F11998">
            <v>86.734300000000005</v>
          </cell>
          <cell r="G11998">
            <v>1.8593580000000001</v>
          </cell>
          <cell r="H11998">
            <v>2.2894290000000002</v>
          </cell>
          <cell r="I11998">
            <v>-6.3098399999999999E-2</v>
          </cell>
          <cell r="J11998">
            <v>-2.5819399999999999E-2</v>
          </cell>
          <cell r="K11998">
            <v>0</v>
          </cell>
          <cell r="L11998">
            <v>2.5819399999999999E-2</v>
          </cell>
          <cell r="M11998">
            <v>6.3098399999999999E-2</v>
          </cell>
          <cell r="N11998">
            <v>6.3098399999999999E-2</v>
          </cell>
          <cell r="O11998">
            <v>16076</v>
          </cell>
        </row>
        <row r="11999">
          <cell r="A11999" t="str">
            <v>Residential</v>
          </cell>
          <cell r="B11999">
            <v>22</v>
          </cell>
          <cell r="C11999" t="str">
            <v>S</v>
          </cell>
          <cell r="D11999" t="str">
            <v>All</v>
          </cell>
          <cell r="E11999" t="str">
            <v>LCA: Other</v>
          </cell>
          <cell r="F11999">
            <v>82.858699999999999</v>
          </cell>
          <cell r="G11999">
            <v>1.5175700000000001</v>
          </cell>
          <cell r="H11999">
            <v>1.7182310000000001</v>
          </cell>
          <cell r="I11999">
            <v>-6.0864700000000001E-2</v>
          </cell>
          <cell r="J11999">
            <v>-2.4905400000000001E-2</v>
          </cell>
          <cell r="K11999">
            <v>0</v>
          </cell>
          <cell r="L11999">
            <v>2.4905400000000001E-2</v>
          </cell>
          <cell r="M11999">
            <v>6.0864700000000001E-2</v>
          </cell>
          <cell r="N11999">
            <v>6.0864700000000001E-2</v>
          </cell>
          <cell r="O11999">
            <v>16076</v>
          </cell>
        </row>
        <row r="12000">
          <cell r="A12000" t="str">
            <v>Residential</v>
          </cell>
          <cell r="B12000">
            <v>23</v>
          </cell>
          <cell r="C12000" t="str">
            <v>S</v>
          </cell>
          <cell r="D12000" t="str">
            <v>All</v>
          </cell>
          <cell r="E12000" t="str">
            <v>LCA: Other</v>
          </cell>
          <cell r="F12000">
            <v>80.323599999999999</v>
          </cell>
          <cell r="G12000">
            <v>1.167492</v>
          </cell>
          <cell r="H12000">
            <v>1.3047850000000001</v>
          </cell>
          <cell r="I12000">
            <v>-5.8856600000000002E-2</v>
          </cell>
          <cell r="J12000">
            <v>-2.40836E-2</v>
          </cell>
          <cell r="K12000">
            <v>0</v>
          </cell>
          <cell r="L12000">
            <v>2.40836E-2</v>
          </cell>
          <cell r="M12000">
            <v>5.8856600000000002E-2</v>
          </cell>
          <cell r="N12000">
            <v>5.8856600000000002E-2</v>
          </cell>
          <cell r="O12000">
            <v>16076</v>
          </cell>
        </row>
        <row r="12001">
          <cell r="A12001" t="str">
            <v>Residential</v>
          </cell>
          <cell r="B12001">
            <v>24</v>
          </cell>
          <cell r="C12001" t="str">
            <v>S</v>
          </cell>
          <cell r="D12001" t="str">
            <v>All</v>
          </cell>
          <cell r="E12001" t="str">
            <v>LCA: Other</v>
          </cell>
          <cell r="F12001">
            <v>78.347499999999997</v>
          </cell>
          <cell r="G12001">
            <v>0.9299634</v>
          </cell>
          <cell r="H12001">
            <v>0.99789530000000004</v>
          </cell>
          <cell r="I12001">
            <v>-7.78055E-2</v>
          </cell>
          <cell r="J12001">
            <v>-3.1837400000000002E-2</v>
          </cell>
          <cell r="K12001">
            <v>0</v>
          </cell>
          <cell r="L12001">
            <v>3.1837400000000002E-2</v>
          </cell>
          <cell r="M12001">
            <v>7.78055E-2</v>
          </cell>
          <cell r="N12001">
            <v>7.78055E-2</v>
          </cell>
          <cell r="O12001">
            <v>16076</v>
          </cell>
        </row>
        <row r="12002">
          <cell r="A12002" t="str">
            <v>Residential</v>
          </cell>
          <cell r="B12002">
            <v>1</v>
          </cell>
          <cell r="C12002" t="str">
            <v>S</v>
          </cell>
          <cell r="D12002" t="str">
            <v>All</v>
          </cell>
          <cell r="E12002" t="str">
            <v>LCA: Sierra</v>
          </cell>
          <cell r="F12002">
            <v>62.7637</v>
          </cell>
          <cell r="G12002">
            <v>0.60034509999999996</v>
          </cell>
          <cell r="H12002">
            <v>0.66532150000000001</v>
          </cell>
          <cell r="I12002">
            <v>-6.3564200000000001E-2</v>
          </cell>
          <cell r="J12002">
            <v>-2.6009899999999999E-2</v>
          </cell>
          <cell r="K12002">
            <v>0</v>
          </cell>
          <cell r="L12002">
            <v>2.6009899999999999E-2</v>
          </cell>
          <cell r="M12002">
            <v>6.3564200000000001E-2</v>
          </cell>
          <cell r="N12002">
            <v>6.3564200000000001E-2</v>
          </cell>
          <cell r="O12002">
            <v>11224</v>
          </cell>
        </row>
        <row r="12003">
          <cell r="A12003" t="str">
            <v>Residential</v>
          </cell>
          <cell r="B12003">
            <v>2</v>
          </cell>
          <cell r="C12003" t="str">
            <v>S</v>
          </cell>
          <cell r="D12003" t="str">
            <v>All</v>
          </cell>
          <cell r="E12003" t="str">
            <v>LCA: Sierra</v>
          </cell>
          <cell r="F12003">
            <v>61.924199999999999</v>
          </cell>
          <cell r="G12003">
            <v>0.53598699999999999</v>
          </cell>
          <cell r="H12003">
            <v>0.59443369999999995</v>
          </cell>
          <cell r="I12003">
            <v>-6.3106899999999994E-2</v>
          </cell>
          <cell r="J12003">
            <v>-2.58228E-2</v>
          </cell>
          <cell r="K12003">
            <v>0</v>
          </cell>
          <cell r="L12003">
            <v>2.58228E-2</v>
          </cell>
          <cell r="M12003">
            <v>6.3106899999999994E-2</v>
          </cell>
          <cell r="N12003">
            <v>6.3106899999999994E-2</v>
          </cell>
          <cell r="O12003">
            <v>11224</v>
          </cell>
        </row>
        <row r="12004">
          <cell r="A12004" t="str">
            <v>Residential</v>
          </cell>
          <cell r="B12004">
            <v>3</v>
          </cell>
          <cell r="C12004" t="str">
            <v>S</v>
          </cell>
          <cell r="D12004" t="str">
            <v>All</v>
          </cell>
          <cell r="E12004" t="str">
            <v>LCA: Sierra</v>
          </cell>
          <cell r="F12004">
            <v>60.358199999999997</v>
          </cell>
          <cell r="G12004">
            <v>0.50771699999999997</v>
          </cell>
          <cell r="H12004">
            <v>0.53853399999999996</v>
          </cell>
          <cell r="I12004">
            <v>-6.2861799999999995E-2</v>
          </cell>
          <cell r="J12004">
            <v>-2.5722499999999999E-2</v>
          </cell>
          <cell r="K12004">
            <v>0</v>
          </cell>
          <cell r="L12004">
            <v>2.5722499999999999E-2</v>
          </cell>
          <cell r="M12004">
            <v>6.2861799999999995E-2</v>
          </cell>
          <cell r="N12004">
            <v>6.2861799999999995E-2</v>
          </cell>
          <cell r="O12004">
            <v>11224</v>
          </cell>
        </row>
        <row r="12005">
          <cell r="A12005" t="str">
            <v>Residential</v>
          </cell>
          <cell r="B12005">
            <v>4</v>
          </cell>
          <cell r="C12005" t="str">
            <v>S</v>
          </cell>
          <cell r="D12005" t="str">
            <v>All</v>
          </cell>
          <cell r="E12005" t="str">
            <v>LCA: Sierra</v>
          </cell>
          <cell r="F12005">
            <v>60.631900000000002</v>
          </cell>
          <cell r="G12005">
            <v>0.48782189999999997</v>
          </cell>
          <cell r="H12005">
            <v>0.50586629999999999</v>
          </cell>
          <cell r="I12005">
            <v>-6.2783000000000005E-2</v>
          </cell>
          <cell r="J12005">
            <v>-2.5690299999999999E-2</v>
          </cell>
          <cell r="K12005">
            <v>0</v>
          </cell>
          <cell r="L12005">
            <v>2.5690299999999999E-2</v>
          </cell>
          <cell r="M12005">
            <v>6.2783000000000005E-2</v>
          </cell>
          <cell r="N12005">
            <v>6.2783000000000005E-2</v>
          </cell>
          <cell r="O12005">
            <v>11224</v>
          </cell>
        </row>
        <row r="12006">
          <cell r="A12006" t="str">
            <v>Residential</v>
          </cell>
          <cell r="B12006">
            <v>5</v>
          </cell>
          <cell r="C12006" t="str">
            <v>S</v>
          </cell>
          <cell r="D12006" t="str">
            <v>All</v>
          </cell>
          <cell r="E12006" t="str">
            <v>LCA: Sierra</v>
          </cell>
          <cell r="F12006">
            <v>60.905500000000004</v>
          </cell>
          <cell r="G12006">
            <v>0.52119649999999995</v>
          </cell>
          <cell r="H12006">
            <v>0.54796750000000005</v>
          </cell>
          <cell r="I12006">
            <v>-6.28721E-2</v>
          </cell>
          <cell r="J12006">
            <v>-2.5726700000000002E-2</v>
          </cell>
          <cell r="K12006">
            <v>0</v>
          </cell>
          <cell r="L12006">
            <v>2.5726700000000002E-2</v>
          </cell>
          <cell r="M12006">
            <v>6.28721E-2</v>
          </cell>
          <cell r="N12006">
            <v>6.28721E-2</v>
          </cell>
          <cell r="O12006">
            <v>11224</v>
          </cell>
        </row>
        <row r="12007">
          <cell r="A12007" t="str">
            <v>Residential</v>
          </cell>
          <cell r="B12007">
            <v>6</v>
          </cell>
          <cell r="C12007" t="str">
            <v>S</v>
          </cell>
          <cell r="D12007" t="str">
            <v>All</v>
          </cell>
          <cell r="E12007" t="str">
            <v>LCA: Sierra</v>
          </cell>
          <cell r="F12007">
            <v>60.405500000000004</v>
          </cell>
          <cell r="G12007">
            <v>0.61367020000000005</v>
          </cell>
          <cell r="H12007">
            <v>0.73218919999999998</v>
          </cell>
          <cell r="I12007">
            <v>-6.3114799999999999E-2</v>
          </cell>
          <cell r="J12007">
            <v>-2.5826100000000001E-2</v>
          </cell>
          <cell r="K12007">
            <v>0</v>
          </cell>
          <cell r="L12007">
            <v>2.5826100000000001E-2</v>
          </cell>
          <cell r="M12007">
            <v>6.3114799999999999E-2</v>
          </cell>
          <cell r="N12007">
            <v>6.3114799999999999E-2</v>
          </cell>
          <cell r="O12007">
            <v>11224</v>
          </cell>
        </row>
        <row r="12008">
          <cell r="A12008" t="str">
            <v>Residential</v>
          </cell>
          <cell r="B12008">
            <v>7</v>
          </cell>
          <cell r="C12008" t="str">
            <v>S</v>
          </cell>
          <cell r="D12008" t="str">
            <v>All</v>
          </cell>
          <cell r="E12008" t="str">
            <v>LCA: Sierra</v>
          </cell>
          <cell r="F12008">
            <v>60.131900000000002</v>
          </cell>
          <cell r="G12008">
            <v>0.71815549999999995</v>
          </cell>
          <cell r="H12008">
            <v>0.75333649999999996</v>
          </cell>
          <cell r="I12008">
            <v>-6.3589199999999999E-2</v>
          </cell>
          <cell r="J12008">
            <v>-2.60202E-2</v>
          </cell>
          <cell r="K12008">
            <v>0</v>
          </cell>
          <cell r="L12008">
            <v>2.60202E-2</v>
          </cell>
          <cell r="M12008">
            <v>6.3589199999999999E-2</v>
          </cell>
          <cell r="N12008">
            <v>6.3589199999999999E-2</v>
          </cell>
          <cell r="O12008">
            <v>11224</v>
          </cell>
        </row>
        <row r="12009">
          <cell r="A12009" t="str">
            <v>Residential</v>
          </cell>
          <cell r="B12009">
            <v>8</v>
          </cell>
          <cell r="C12009" t="str">
            <v>S</v>
          </cell>
          <cell r="D12009" t="str">
            <v>All</v>
          </cell>
          <cell r="E12009" t="str">
            <v>LCA: Sierra</v>
          </cell>
          <cell r="F12009">
            <v>62.518700000000003</v>
          </cell>
          <cell r="G12009">
            <v>0.79070989999999997</v>
          </cell>
          <cell r="H12009">
            <v>0.87762309999999999</v>
          </cell>
          <cell r="I12009">
            <v>-6.4044500000000004E-2</v>
          </cell>
          <cell r="J12009">
            <v>-2.6206500000000001E-2</v>
          </cell>
          <cell r="K12009">
            <v>0</v>
          </cell>
          <cell r="L12009">
            <v>2.6206500000000001E-2</v>
          </cell>
          <cell r="M12009">
            <v>6.4044500000000004E-2</v>
          </cell>
          <cell r="N12009">
            <v>6.4044500000000004E-2</v>
          </cell>
          <cell r="O12009">
            <v>11224</v>
          </cell>
        </row>
        <row r="12010">
          <cell r="A12010" t="str">
            <v>Residential</v>
          </cell>
          <cell r="B12010">
            <v>9</v>
          </cell>
          <cell r="C12010" t="str">
            <v>S</v>
          </cell>
          <cell r="D12010" t="str">
            <v>All</v>
          </cell>
          <cell r="E12010" t="str">
            <v>LCA: Sierra</v>
          </cell>
          <cell r="F12010">
            <v>70.660399999999996</v>
          </cell>
          <cell r="G12010">
            <v>0.75710670000000002</v>
          </cell>
          <cell r="H12010">
            <v>0.81925550000000003</v>
          </cell>
          <cell r="I12010">
            <v>-6.5188399999999994E-2</v>
          </cell>
          <cell r="J12010">
            <v>-2.66746E-2</v>
          </cell>
          <cell r="K12010">
            <v>0</v>
          </cell>
          <cell r="L12010">
            <v>2.66746E-2</v>
          </cell>
          <cell r="M12010">
            <v>6.5188399999999994E-2</v>
          </cell>
          <cell r="N12010">
            <v>6.5188399999999994E-2</v>
          </cell>
          <cell r="O12010">
            <v>11224</v>
          </cell>
        </row>
        <row r="12011">
          <cell r="A12011" t="str">
            <v>Residential</v>
          </cell>
          <cell r="B12011">
            <v>10</v>
          </cell>
          <cell r="C12011" t="str">
            <v>S</v>
          </cell>
          <cell r="D12011" t="str">
            <v>All</v>
          </cell>
          <cell r="E12011" t="str">
            <v>LCA: Sierra</v>
          </cell>
          <cell r="F12011">
            <v>79.641800000000003</v>
          </cell>
          <cell r="G12011">
            <v>0.77510460000000003</v>
          </cell>
          <cell r="H12011">
            <v>0.78662120000000002</v>
          </cell>
          <cell r="I12011">
            <v>-6.9429299999999999E-2</v>
          </cell>
          <cell r="J12011">
            <v>-2.8409899999999998E-2</v>
          </cell>
          <cell r="K12011">
            <v>0</v>
          </cell>
          <cell r="L12011">
            <v>2.8409899999999998E-2</v>
          </cell>
          <cell r="M12011">
            <v>6.9429299999999999E-2</v>
          </cell>
          <cell r="N12011">
            <v>6.9429299999999999E-2</v>
          </cell>
          <cell r="O12011">
            <v>11224</v>
          </cell>
        </row>
        <row r="12012">
          <cell r="A12012" t="str">
            <v>Residential</v>
          </cell>
          <cell r="B12012">
            <v>11</v>
          </cell>
          <cell r="C12012" t="str">
            <v>S</v>
          </cell>
          <cell r="D12012" t="str">
            <v>All</v>
          </cell>
          <cell r="E12012" t="str">
            <v>LCA: Sierra</v>
          </cell>
          <cell r="F12012">
            <v>85.254900000000006</v>
          </cell>
          <cell r="G12012">
            <v>0.84901150000000003</v>
          </cell>
          <cell r="H12012">
            <v>0.9391138</v>
          </cell>
          <cell r="I12012">
            <v>-7.6046299999999997E-2</v>
          </cell>
          <cell r="J12012">
            <v>-3.1117499999999999E-2</v>
          </cell>
          <cell r="K12012">
            <v>0</v>
          </cell>
          <cell r="L12012">
            <v>3.1117499999999999E-2</v>
          </cell>
          <cell r="M12012">
            <v>7.6046299999999997E-2</v>
          </cell>
          <cell r="N12012">
            <v>7.6046299999999997E-2</v>
          </cell>
          <cell r="O12012">
            <v>11224</v>
          </cell>
        </row>
        <row r="12013">
          <cell r="A12013" t="str">
            <v>Residential</v>
          </cell>
          <cell r="B12013">
            <v>12</v>
          </cell>
          <cell r="C12013" t="str">
            <v>S</v>
          </cell>
          <cell r="D12013" t="str">
            <v>All</v>
          </cell>
          <cell r="E12013" t="str">
            <v>LCA: Sierra</v>
          </cell>
          <cell r="F12013">
            <v>87.707700000000003</v>
          </cell>
          <cell r="G12013">
            <v>0.9545245</v>
          </cell>
          <cell r="H12013">
            <v>1.0009939999999999</v>
          </cell>
          <cell r="I12013">
            <v>-6.6876900000000003E-2</v>
          </cell>
          <cell r="J12013">
            <v>-2.7365500000000001E-2</v>
          </cell>
          <cell r="K12013">
            <v>0</v>
          </cell>
          <cell r="L12013">
            <v>2.7365500000000001E-2</v>
          </cell>
          <cell r="M12013">
            <v>6.6876900000000003E-2</v>
          </cell>
          <cell r="N12013">
            <v>6.6876900000000003E-2</v>
          </cell>
          <cell r="O12013">
            <v>11224</v>
          </cell>
        </row>
        <row r="12014">
          <cell r="A12014" t="str">
            <v>Residential</v>
          </cell>
          <cell r="B12014">
            <v>13</v>
          </cell>
          <cell r="C12014" t="str">
            <v>S</v>
          </cell>
          <cell r="D12014" t="str">
            <v>All</v>
          </cell>
          <cell r="E12014" t="str">
            <v>LCA: Sierra</v>
          </cell>
          <cell r="F12014">
            <v>90.047200000000004</v>
          </cell>
          <cell r="G12014">
            <v>1.0790310000000001</v>
          </cell>
          <cell r="H12014">
            <v>1.015036</v>
          </cell>
          <cell r="I12014">
            <v>-7.11696E-2</v>
          </cell>
          <cell r="J12014">
            <v>-2.9121999999999999E-2</v>
          </cell>
          <cell r="K12014">
            <v>0</v>
          </cell>
          <cell r="L12014">
            <v>2.9121999999999999E-2</v>
          </cell>
          <cell r="M12014">
            <v>7.11696E-2</v>
          </cell>
          <cell r="N12014">
            <v>7.11696E-2</v>
          </cell>
          <cell r="O12014">
            <v>11224</v>
          </cell>
        </row>
        <row r="12015">
          <cell r="A12015" t="str">
            <v>Residential</v>
          </cell>
          <cell r="B12015">
            <v>14</v>
          </cell>
          <cell r="C12015" t="str">
            <v>S</v>
          </cell>
          <cell r="D12015" t="str">
            <v>All</v>
          </cell>
          <cell r="E12015" t="str">
            <v>LCA: Sierra</v>
          </cell>
          <cell r="F12015">
            <v>91.386799999999994</v>
          </cell>
          <cell r="G12015">
            <v>1.2508250000000001</v>
          </cell>
          <cell r="H12015">
            <v>1.149599</v>
          </cell>
          <cell r="I12015">
            <v>-9.1484399999999994E-2</v>
          </cell>
          <cell r="J12015">
            <v>-3.7434700000000001E-2</v>
          </cell>
          <cell r="K12015">
            <v>0</v>
          </cell>
          <cell r="L12015">
            <v>3.7434700000000001E-2</v>
          </cell>
          <cell r="M12015">
            <v>9.1484399999999994E-2</v>
          </cell>
          <cell r="N12015">
            <v>9.1484399999999994E-2</v>
          </cell>
          <cell r="O12015">
            <v>11224</v>
          </cell>
        </row>
        <row r="12016">
          <cell r="A12016" t="str">
            <v>Residential</v>
          </cell>
          <cell r="B12016">
            <v>15</v>
          </cell>
          <cell r="C12016" t="str">
            <v>S</v>
          </cell>
          <cell r="D12016" t="str">
            <v>All</v>
          </cell>
          <cell r="E12016" t="str">
            <v>LCA: Sierra</v>
          </cell>
          <cell r="F12016">
            <v>92.726399999999998</v>
          </cell>
          <cell r="G12016">
            <v>1.4608410000000001</v>
          </cell>
          <cell r="H12016">
            <v>1.48949</v>
          </cell>
          <cell r="I12016">
            <v>-0.10115399999999999</v>
          </cell>
          <cell r="J12016">
            <v>-4.1391400000000002E-2</v>
          </cell>
          <cell r="K12016">
            <v>0</v>
          </cell>
          <cell r="L12016">
            <v>4.1391400000000002E-2</v>
          </cell>
          <cell r="M12016">
            <v>0.10115399999999999</v>
          </cell>
          <cell r="N12016">
            <v>0.10115399999999999</v>
          </cell>
          <cell r="O12016">
            <v>11224</v>
          </cell>
        </row>
        <row r="12017">
          <cell r="A12017" t="str">
            <v>Residential</v>
          </cell>
          <cell r="B12017">
            <v>16</v>
          </cell>
          <cell r="C12017" t="str">
            <v>S</v>
          </cell>
          <cell r="D12017" t="str">
            <v>All</v>
          </cell>
          <cell r="E12017" t="str">
            <v>LCA: Sierra</v>
          </cell>
          <cell r="F12017">
            <v>94.226399999999998</v>
          </cell>
          <cell r="G12017">
            <v>1.730467</v>
          </cell>
          <cell r="H12017">
            <v>1.8166119999999999</v>
          </cell>
          <cell r="I12017">
            <v>-9.6276399999999998E-2</v>
          </cell>
          <cell r="J12017">
            <v>-3.93955E-2</v>
          </cell>
          <cell r="K12017">
            <v>0</v>
          </cell>
          <cell r="L12017">
            <v>3.93955E-2</v>
          </cell>
          <cell r="M12017">
            <v>9.6276399999999998E-2</v>
          </cell>
          <cell r="N12017">
            <v>9.6276399999999998E-2</v>
          </cell>
          <cell r="O12017">
            <v>11224</v>
          </cell>
        </row>
        <row r="12018">
          <cell r="A12018" t="str">
            <v>Residential</v>
          </cell>
          <cell r="B12018">
            <v>17</v>
          </cell>
          <cell r="C12018" t="str">
            <v>S</v>
          </cell>
          <cell r="D12018" t="str">
            <v>All</v>
          </cell>
          <cell r="E12018" t="str">
            <v>LCA: Sierra</v>
          </cell>
          <cell r="F12018">
            <v>94.065899999999999</v>
          </cell>
          <cell r="G12018">
            <v>1.976874</v>
          </cell>
          <cell r="H12018">
            <v>1.9146559999999999</v>
          </cell>
          <cell r="I12018">
            <v>-8.4537600000000004E-2</v>
          </cell>
          <cell r="J12018">
            <v>-3.4592100000000001E-2</v>
          </cell>
          <cell r="K12018">
            <v>0</v>
          </cell>
          <cell r="L12018">
            <v>3.4592100000000001E-2</v>
          </cell>
          <cell r="M12018">
            <v>8.4537600000000004E-2</v>
          </cell>
          <cell r="N12018">
            <v>8.4537600000000004E-2</v>
          </cell>
          <cell r="O12018">
            <v>11224</v>
          </cell>
        </row>
        <row r="12019">
          <cell r="A12019" t="str">
            <v>Residential</v>
          </cell>
          <cell r="B12019">
            <v>18</v>
          </cell>
          <cell r="C12019" t="str">
            <v>S</v>
          </cell>
          <cell r="D12019" t="str">
            <v>All</v>
          </cell>
          <cell r="E12019" t="str">
            <v>LCA: Sierra</v>
          </cell>
          <cell r="F12019">
            <v>93.018699999999995</v>
          </cell>
          <cell r="G12019">
            <v>2.2254719999999999</v>
          </cell>
          <cell r="H12019">
            <v>2.1987040000000002</v>
          </cell>
          <cell r="I12019">
            <v>-0.10108</v>
          </cell>
          <cell r="J12019">
            <v>-4.1361099999999998E-2</v>
          </cell>
          <cell r="K12019">
            <v>0</v>
          </cell>
          <cell r="L12019">
            <v>4.1361099999999998E-2</v>
          </cell>
          <cell r="M12019">
            <v>0.10108</v>
          </cell>
          <cell r="N12019">
            <v>0.10108</v>
          </cell>
          <cell r="O12019">
            <v>11224</v>
          </cell>
        </row>
        <row r="12020">
          <cell r="A12020" t="str">
            <v>Residential</v>
          </cell>
          <cell r="B12020">
            <v>19</v>
          </cell>
          <cell r="C12020" t="str">
            <v>S</v>
          </cell>
          <cell r="D12020" t="str">
            <v>All</v>
          </cell>
          <cell r="E12020" t="str">
            <v>LCA: Sierra</v>
          </cell>
          <cell r="F12020">
            <v>89.311000000000007</v>
          </cell>
          <cell r="G12020">
            <v>2.2377060000000002</v>
          </cell>
          <cell r="H12020">
            <v>2.2601170000000002</v>
          </cell>
          <cell r="I12020">
            <v>-0.1089533</v>
          </cell>
          <cell r="J12020">
            <v>-4.4582799999999999E-2</v>
          </cell>
          <cell r="K12020">
            <v>0</v>
          </cell>
          <cell r="L12020">
            <v>4.4582799999999999E-2</v>
          </cell>
          <cell r="M12020">
            <v>0.1089533</v>
          </cell>
          <cell r="N12020">
            <v>0.1089533</v>
          </cell>
          <cell r="O12020">
            <v>11224</v>
          </cell>
        </row>
        <row r="12021">
          <cell r="A12021" t="str">
            <v>Residential</v>
          </cell>
          <cell r="B12021">
            <v>20</v>
          </cell>
          <cell r="C12021" t="str">
            <v>S</v>
          </cell>
          <cell r="D12021" t="str">
            <v>All</v>
          </cell>
          <cell r="E12021" t="str">
            <v>LCA: Sierra</v>
          </cell>
          <cell r="F12021">
            <v>80.669200000000004</v>
          </cell>
          <cell r="G12021">
            <v>1.9733179999999999</v>
          </cell>
          <cell r="H12021">
            <v>2.4712360000000002</v>
          </cell>
          <cell r="I12021">
            <v>-7.1167900000000006E-2</v>
          </cell>
          <cell r="J12021">
            <v>-2.9121299999999999E-2</v>
          </cell>
          <cell r="K12021">
            <v>0</v>
          </cell>
          <cell r="L12021">
            <v>2.9121299999999999E-2</v>
          </cell>
          <cell r="M12021">
            <v>7.1167900000000006E-2</v>
          </cell>
          <cell r="N12021">
            <v>7.1167900000000006E-2</v>
          </cell>
          <cell r="O12021">
            <v>11224</v>
          </cell>
        </row>
        <row r="12022">
          <cell r="A12022" t="str">
            <v>Residential</v>
          </cell>
          <cell r="B12022">
            <v>21</v>
          </cell>
          <cell r="C12022" t="str">
            <v>S</v>
          </cell>
          <cell r="D12022" t="str">
            <v>All</v>
          </cell>
          <cell r="E12022" t="str">
            <v>LCA: Sierra</v>
          </cell>
          <cell r="F12022">
            <v>75.282399999999996</v>
          </cell>
          <cell r="G12022">
            <v>1.731984</v>
          </cell>
          <cell r="H12022">
            <v>2.0635330000000001</v>
          </cell>
          <cell r="I12022">
            <v>-6.9068099999999993E-2</v>
          </cell>
          <cell r="J12022">
            <v>-2.8262099999999998E-2</v>
          </cell>
          <cell r="K12022">
            <v>0</v>
          </cell>
          <cell r="L12022">
            <v>2.8262099999999998E-2</v>
          </cell>
          <cell r="M12022">
            <v>6.9068099999999993E-2</v>
          </cell>
          <cell r="N12022">
            <v>6.9068099999999993E-2</v>
          </cell>
          <cell r="O12022">
            <v>11224</v>
          </cell>
        </row>
        <row r="12023">
          <cell r="A12023" t="str">
            <v>Residential</v>
          </cell>
          <cell r="B12023">
            <v>22</v>
          </cell>
          <cell r="C12023" t="str">
            <v>S</v>
          </cell>
          <cell r="D12023" t="str">
            <v>All</v>
          </cell>
          <cell r="E12023" t="str">
            <v>LCA: Sierra</v>
          </cell>
          <cell r="F12023">
            <v>71.669200000000004</v>
          </cell>
          <cell r="G12023">
            <v>1.41662</v>
          </cell>
          <cell r="H12023">
            <v>1.5558620000000001</v>
          </cell>
          <cell r="I12023">
            <v>-6.7671999999999996E-2</v>
          </cell>
          <cell r="J12023">
            <v>-2.7690800000000002E-2</v>
          </cell>
          <cell r="K12023">
            <v>0</v>
          </cell>
          <cell r="L12023">
            <v>2.7690800000000002E-2</v>
          </cell>
          <cell r="M12023">
            <v>6.7671999999999996E-2</v>
          </cell>
          <cell r="N12023">
            <v>6.7671999999999996E-2</v>
          </cell>
          <cell r="O12023">
            <v>11224</v>
          </cell>
        </row>
        <row r="12024">
          <cell r="A12024" t="str">
            <v>Residential</v>
          </cell>
          <cell r="B12024">
            <v>23</v>
          </cell>
          <cell r="C12024" t="str">
            <v>S</v>
          </cell>
          <cell r="D12024" t="str">
            <v>All</v>
          </cell>
          <cell r="E12024" t="str">
            <v>LCA: Sierra</v>
          </cell>
          <cell r="F12024">
            <v>70.442899999999995</v>
          </cell>
          <cell r="G12024">
            <v>1.0967229999999999</v>
          </cell>
          <cell r="H12024">
            <v>1.241544</v>
          </cell>
          <cell r="I12024">
            <v>-6.65573E-2</v>
          </cell>
          <cell r="J12024">
            <v>-2.7234700000000001E-2</v>
          </cell>
          <cell r="K12024">
            <v>0</v>
          </cell>
          <cell r="L12024">
            <v>2.7234700000000001E-2</v>
          </cell>
          <cell r="M12024">
            <v>6.65573E-2</v>
          </cell>
          <cell r="N12024">
            <v>6.65573E-2</v>
          </cell>
          <cell r="O12024">
            <v>11224</v>
          </cell>
        </row>
        <row r="12025">
          <cell r="A12025" t="str">
            <v>Residential</v>
          </cell>
          <cell r="B12025">
            <v>24</v>
          </cell>
          <cell r="C12025" t="str">
            <v>S</v>
          </cell>
          <cell r="D12025" t="str">
            <v>All</v>
          </cell>
          <cell r="E12025" t="str">
            <v>LCA: Sierra</v>
          </cell>
          <cell r="F12025">
            <v>68.829700000000003</v>
          </cell>
          <cell r="G12025">
            <v>0.76912709999999995</v>
          </cell>
          <cell r="H12025">
            <v>0.89367070000000004</v>
          </cell>
          <cell r="I12025">
            <v>-6.6206399999999999E-2</v>
          </cell>
          <cell r="J12025">
            <v>-2.70911E-2</v>
          </cell>
          <cell r="K12025">
            <v>0</v>
          </cell>
          <cell r="L12025">
            <v>2.70911E-2</v>
          </cell>
          <cell r="M12025">
            <v>6.6206399999999999E-2</v>
          </cell>
          <cell r="N12025">
            <v>6.6206399999999999E-2</v>
          </cell>
          <cell r="O12025">
            <v>11224</v>
          </cell>
        </row>
        <row r="12026">
          <cell r="A12026" t="str">
            <v>Residential</v>
          </cell>
          <cell r="B12026">
            <v>1</v>
          </cell>
          <cell r="C12026" t="str">
            <v>S</v>
          </cell>
          <cell r="D12026" t="str">
            <v>All</v>
          </cell>
          <cell r="E12026" t="str">
            <v>LCA: Stockton</v>
          </cell>
          <cell r="F12026">
            <v>71.515900000000002</v>
          </cell>
          <cell r="G12026">
            <v>0.76534760000000002</v>
          </cell>
          <cell r="H12026">
            <v>0.79309459999999998</v>
          </cell>
          <cell r="I12026">
            <v>-5.8107499999999999E-2</v>
          </cell>
          <cell r="J12026">
            <v>-2.3777099999999999E-2</v>
          </cell>
          <cell r="K12026">
            <v>0</v>
          </cell>
          <cell r="L12026">
            <v>2.3777099999999999E-2</v>
          </cell>
          <cell r="M12026">
            <v>5.8107499999999999E-2</v>
          </cell>
          <cell r="N12026">
            <v>5.8107499999999999E-2</v>
          </cell>
          <cell r="O12026">
            <v>11296</v>
          </cell>
        </row>
        <row r="12027">
          <cell r="A12027" t="str">
            <v>Residential</v>
          </cell>
          <cell r="B12027">
            <v>2</v>
          </cell>
          <cell r="C12027" t="str">
            <v>S</v>
          </cell>
          <cell r="D12027" t="str">
            <v>All</v>
          </cell>
          <cell r="E12027" t="str">
            <v>LCA: Stockton</v>
          </cell>
          <cell r="F12027">
            <v>70.015900000000002</v>
          </cell>
          <cell r="G12027">
            <v>0.67158019999999996</v>
          </cell>
          <cell r="H12027">
            <v>0.69880940000000002</v>
          </cell>
          <cell r="I12027">
            <v>-5.7873099999999997E-2</v>
          </cell>
          <cell r="J12027">
            <v>-2.3681199999999999E-2</v>
          </cell>
          <cell r="K12027">
            <v>0</v>
          </cell>
          <cell r="L12027">
            <v>2.3681199999999999E-2</v>
          </cell>
          <cell r="M12027">
            <v>5.7873099999999997E-2</v>
          </cell>
          <cell r="N12027">
            <v>5.7873099999999997E-2</v>
          </cell>
          <cell r="O12027">
            <v>11296</v>
          </cell>
        </row>
        <row r="12028">
          <cell r="A12028" t="str">
            <v>Residential</v>
          </cell>
          <cell r="B12028">
            <v>3</v>
          </cell>
          <cell r="C12028" t="str">
            <v>S</v>
          </cell>
          <cell r="D12028" t="str">
            <v>All</v>
          </cell>
          <cell r="E12028" t="str">
            <v>LCA: Stockton</v>
          </cell>
          <cell r="F12028">
            <v>70.4191</v>
          </cell>
          <cell r="G12028">
            <v>0.62524900000000005</v>
          </cell>
          <cell r="H12028">
            <v>0.65745779999999998</v>
          </cell>
          <cell r="I12028">
            <v>-5.70026E-2</v>
          </cell>
          <cell r="J12028">
            <v>-2.3324999999999999E-2</v>
          </cell>
          <cell r="K12028">
            <v>0</v>
          </cell>
          <cell r="L12028">
            <v>2.3324999999999999E-2</v>
          </cell>
          <cell r="M12028">
            <v>5.70026E-2</v>
          </cell>
          <cell r="N12028">
            <v>5.70026E-2</v>
          </cell>
          <cell r="O12028">
            <v>11296</v>
          </cell>
        </row>
        <row r="12029">
          <cell r="A12029" t="str">
            <v>Residential</v>
          </cell>
          <cell r="B12029">
            <v>4</v>
          </cell>
          <cell r="C12029" t="str">
            <v>S</v>
          </cell>
          <cell r="D12029" t="str">
            <v>All</v>
          </cell>
          <cell r="E12029" t="str">
            <v>LCA: Stockton</v>
          </cell>
          <cell r="F12029">
            <v>69.967500000000001</v>
          </cell>
          <cell r="G12029">
            <v>0.64648269999999997</v>
          </cell>
          <cell r="H12029">
            <v>0.61335609999999996</v>
          </cell>
          <cell r="I12029">
            <v>-5.8783099999999998E-2</v>
          </cell>
          <cell r="J12029">
            <v>-2.4053600000000001E-2</v>
          </cell>
          <cell r="K12029">
            <v>0</v>
          </cell>
          <cell r="L12029">
            <v>2.4053600000000001E-2</v>
          </cell>
          <cell r="M12029">
            <v>5.8783099999999998E-2</v>
          </cell>
          <cell r="N12029">
            <v>5.8783099999999998E-2</v>
          </cell>
          <cell r="O12029">
            <v>11296</v>
          </cell>
        </row>
        <row r="12030">
          <cell r="A12030" t="str">
            <v>Residential</v>
          </cell>
          <cell r="B12030">
            <v>5</v>
          </cell>
          <cell r="C12030" t="str">
            <v>S</v>
          </cell>
          <cell r="D12030" t="str">
            <v>All</v>
          </cell>
          <cell r="E12030" t="str">
            <v>LCA: Stockton</v>
          </cell>
          <cell r="F12030">
            <v>68.161100000000005</v>
          </cell>
          <cell r="G12030">
            <v>0.6004408</v>
          </cell>
          <cell r="H12030">
            <v>0.59914409999999996</v>
          </cell>
          <cell r="I12030">
            <v>-5.7122800000000001E-2</v>
          </cell>
          <cell r="J12030">
            <v>-2.3374200000000001E-2</v>
          </cell>
          <cell r="K12030">
            <v>0</v>
          </cell>
          <cell r="L12030">
            <v>2.3374200000000001E-2</v>
          </cell>
          <cell r="M12030">
            <v>5.7122800000000001E-2</v>
          </cell>
          <cell r="N12030">
            <v>5.7122800000000001E-2</v>
          </cell>
          <cell r="O12030">
            <v>11296</v>
          </cell>
        </row>
        <row r="12031">
          <cell r="A12031" t="str">
            <v>Residential</v>
          </cell>
          <cell r="B12031">
            <v>6</v>
          </cell>
          <cell r="C12031" t="str">
            <v>S</v>
          </cell>
          <cell r="D12031" t="str">
            <v>All</v>
          </cell>
          <cell r="E12031" t="str">
            <v>LCA: Stockton</v>
          </cell>
          <cell r="F12031">
            <v>67.161100000000005</v>
          </cell>
          <cell r="G12031">
            <v>0.64906540000000001</v>
          </cell>
          <cell r="H12031">
            <v>0.65909359999999995</v>
          </cell>
          <cell r="I12031">
            <v>-5.6914100000000002E-2</v>
          </cell>
          <cell r="J12031">
            <v>-2.3288799999999998E-2</v>
          </cell>
          <cell r="K12031">
            <v>0</v>
          </cell>
          <cell r="L12031">
            <v>2.3288799999999998E-2</v>
          </cell>
          <cell r="M12031">
            <v>5.6914100000000002E-2</v>
          </cell>
          <cell r="N12031">
            <v>5.6914100000000002E-2</v>
          </cell>
          <cell r="O12031">
            <v>11296</v>
          </cell>
        </row>
        <row r="12032">
          <cell r="A12032" t="str">
            <v>Residential</v>
          </cell>
          <cell r="B12032">
            <v>7</v>
          </cell>
          <cell r="C12032" t="str">
            <v>S</v>
          </cell>
          <cell r="D12032" t="str">
            <v>All</v>
          </cell>
          <cell r="E12032" t="str">
            <v>LCA: Stockton</v>
          </cell>
          <cell r="F12032">
            <v>65.306399999999996</v>
          </cell>
          <cell r="G12032">
            <v>0.75762839999999998</v>
          </cell>
          <cell r="H12032">
            <v>0.81331109999999995</v>
          </cell>
          <cell r="I12032">
            <v>-5.6978300000000003E-2</v>
          </cell>
          <cell r="J12032">
            <v>-2.3314999999999999E-2</v>
          </cell>
          <cell r="K12032">
            <v>0</v>
          </cell>
          <cell r="L12032">
            <v>2.3314999999999999E-2</v>
          </cell>
          <cell r="M12032">
            <v>5.6978300000000003E-2</v>
          </cell>
          <cell r="N12032">
            <v>5.6978300000000003E-2</v>
          </cell>
          <cell r="O12032">
            <v>11296</v>
          </cell>
        </row>
        <row r="12033">
          <cell r="A12033" t="str">
            <v>Residential</v>
          </cell>
          <cell r="B12033">
            <v>8</v>
          </cell>
          <cell r="C12033" t="str">
            <v>S</v>
          </cell>
          <cell r="D12033" t="str">
            <v>All</v>
          </cell>
          <cell r="E12033" t="str">
            <v>LCA: Stockton</v>
          </cell>
          <cell r="F12033">
            <v>65.596800000000002</v>
          </cell>
          <cell r="G12033">
            <v>0.79835500000000004</v>
          </cell>
          <cell r="H12033">
            <v>0.83925050000000001</v>
          </cell>
          <cell r="I12033">
            <v>-5.71633E-2</v>
          </cell>
          <cell r="J12033">
            <v>-2.33908E-2</v>
          </cell>
          <cell r="K12033">
            <v>0</v>
          </cell>
          <cell r="L12033">
            <v>2.33908E-2</v>
          </cell>
          <cell r="M12033">
            <v>5.71633E-2</v>
          </cell>
          <cell r="N12033">
            <v>5.71633E-2</v>
          </cell>
          <cell r="O12033">
            <v>11296</v>
          </cell>
        </row>
        <row r="12034">
          <cell r="A12034" t="str">
            <v>Residential</v>
          </cell>
          <cell r="B12034">
            <v>9</v>
          </cell>
          <cell r="C12034" t="str">
            <v>S</v>
          </cell>
          <cell r="D12034" t="str">
            <v>All</v>
          </cell>
          <cell r="E12034" t="str">
            <v>LCA: Stockton</v>
          </cell>
          <cell r="F12034">
            <v>69.935699999999997</v>
          </cell>
          <cell r="G12034">
            <v>0.78124830000000001</v>
          </cell>
          <cell r="H12034">
            <v>0.86719349999999995</v>
          </cell>
          <cell r="I12034">
            <v>-5.7864199999999998E-2</v>
          </cell>
          <cell r="J12034">
            <v>-2.36776E-2</v>
          </cell>
          <cell r="K12034">
            <v>0</v>
          </cell>
          <cell r="L12034">
            <v>2.36776E-2</v>
          </cell>
          <cell r="M12034">
            <v>5.7864199999999998E-2</v>
          </cell>
          <cell r="N12034">
            <v>5.7864199999999998E-2</v>
          </cell>
          <cell r="O12034">
            <v>11296</v>
          </cell>
        </row>
        <row r="12035">
          <cell r="A12035" t="str">
            <v>Residential</v>
          </cell>
          <cell r="B12035">
            <v>10</v>
          </cell>
          <cell r="C12035" t="str">
            <v>S</v>
          </cell>
          <cell r="D12035" t="str">
            <v>All</v>
          </cell>
          <cell r="E12035" t="str">
            <v>LCA: Stockton</v>
          </cell>
          <cell r="F12035">
            <v>75.629400000000004</v>
          </cell>
          <cell r="G12035">
            <v>0.83110700000000004</v>
          </cell>
          <cell r="H12035">
            <v>0.77416269999999998</v>
          </cell>
          <cell r="I12035">
            <v>-5.9109399999999999E-2</v>
          </cell>
          <cell r="J12035">
            <v>-2.41871E-2</v>
          </cell>
          <cell r="K12035">
            <v>0</v>
          </cell>
          <cell r="L12035">
            <v>2.41871E-2</v>
          </cell>
          <cell r="M12035">
            <v>5.9109399999999999E-2</v>
          </cell>
          <cell r="N12035">
            <v>5.9109399999999999E-2</v>
          </cell>
          <cell r="O12035">
            <v>11296</v>
          </cell>
        </row>
        <row r="12036">
          <cell r="A12036" t="str">
            <v>Residential</v>
          </cell>
          <cell r="B12036">
            <v>11</v>
          </cell>
          <cell r="C12036" t="str">
            <v>S</v>
          </cell>
          <cell r="D12036" t="str">
            <v>All</v>
          </cell>
          <cell r="E12036" t="str">
            <v>LCA: Stockton</v>
          </cell>
          <cell r="F12036">
            <v>78.371399999999994</v>
          </cell>
          <cell r="G12036">
            <v>0.8416669</v>
          </cell>
          <cell r="H12036">
            <v>0.79520049999999998</v>
          </cell>
          <cell r="I12036">
            <v>-5.9912300000000002E-2</v>
          </cell>
          <cell r="J12036">
            <v>-2.4515599999999999E-2</v>
          </cell>
          <cell r="K12036">
            <v>0</v>
          </cell>
          <cell r="L12036">
            <v>2.4515599999999999E-2</v>
          </cell>
          <cell r="M12036">
            <v>5.9912300000000002E-2</v>
          </cell>
          <cell r="N12036">
            <v>5.9912300000000002E-2</v>
          </cell>
          <cell r="O12036">
            <v>11296</v>
          </cell>
        </row>
        <row r="12037">
          <cell r="A12037" t="str">
            <v>Residential</v>
          </cell>
          <cell r="B12037">
            <v>12</v>
          </cell>
          <cell r="C12037" t="str">
            <v>S</v>
          </cell>
          <cell r="D12037" t="str">
            <v>All</v>
          </cell>
          <cell r="E12037" t="str">
            <v>LCA: Stockton</v>
          </cell>
          <cell r="F12037">
            <v>82.322999999999993</v>
          </cell>
          <cell r="G12037">
            <v>0.95172690000000004</v>
          </cell>
          <cell r="H12037">
            <v>0.96980120000000003</v>
          </cell>
          <cell r="I12037">
            <v>-6.0471400000000002E-2</v>
          </cell>
          <cell r="J12037">
            <v>-2.47444E-2</v>
          </cell>
          <cell r="K12037">
            <v>0</v>
          </cell>
          <cell r="L12037">
            <v>2.47444E-2</v>
          </cell>
          <cell r="M12037">
            <v>6.0471400000000002E-2</v>
          </cell>
          <cell r="N12037">
            <v>6.0471400000000002E-2</v>
          </cell>
          <cell r="O12037">
            <v>11296</v>
          </cell>
        </row>
        <row r="12038">
          <cell r="A12038" t="str">
            <v>Residential</v>
          </cell>
          <cell r="B12038">
            <v>13</v>
          </cell>
          <cell r="C12038" t="str">
            <v>S</v>
          </cell>
          <cell r="D12038" t="str">
            <v>All</v>
          </cell>
          <cell r="E12038" t="str">
            <v>LCA: Stockton</v>
          </cell>
          <cell r="F12038">
            <v>85.629400000000004</v>
          </cell>
          <cell r="G12038">
            <v>1.11069</v>
          </cell>
          <cell r="H12038">
            <v>1.0731310000000001</v>
          </cell>
          <cell r="I12038">
            <v>-6.2266200000000001E-2</v>
          </cell>
          <cell r="J12038">
            <v>-2.5478799999999999E-2</v>
          </cell>
          <cell r="K12038">
            <v>0</v>
          </cell>
          <cell r="L12038">
            <v>2.5478799999999999E-2</v>
          </cell>
          <cell r="M12038">
            <v>6.2266200000000001E-2</v>
          </cell>
          <cell r="N12038">
            <v>6.2266200000000001E-2</v>
          </cell>
          <cell r="O12038">
            <v>11296</v>
          </cell>
        </row>
        <row r="12039">
          <cell r="A12039" t="str">
            <v>Residential</v>
          </cell>
          <cell r="B12039">
            <v>14</v>
          </cell>
          <cell r="C12039" t="str">
            <v>S</v>
          </cell>
          <cell r="D12039" t="str">
            <v>All</v>
          </cell>
          <cell r="E12039" t="str">
            <v>LCA: Stockton</v>
          </cell>
          <cell r="F12039">
            <v>90.338899999999995</v>
          </cell>
          <cell r="G12039">
            <v>1.332112</v>
          </cell>
          <cell r="H12039">
            <v>1.332708</v>
          </cell>
          <cell r="I12039">
            <v>-6.1635599999999999E-2</v>
          </cell>
          <cell r="J12039">
            <v>-2.5220800000000002E-2</v>
          </cell>
          <cell r="K12039">
            <v>0</v>
          </cell>
          <cell r="L12039">
            <v>2.5220800000000002E-2</v>
          </cell>
          <cell r="M12039">
            <v>6.1635599999999999E-2</v>
          </cell>
          <cell r="N12039">
            <v>6.1635599999999999E-2</v>
          </cell>
          <cell r="O12039">
            <v>11296</v>
          </cell>
        </row>
        <row r="12040">
          <cell r="A12040" t="str">
            <v>Residential</v>
          </cell>
          <cell r="B12040">
            <v>15</v>
          </cell>
          <cell r="C12040" t="str">
            <v>S</v>
          </cell>
          <cell r="D12040" t="str">
            <v>All</v>
          </cell>
          <cell r="E12040" t="str">
            <v>LCA: Stockton</v>
          </cell>
          <cell r="F12040">
            <v>94.145200000000003</v>
          </cell>
          <cell r="G12040">
            <v>1.5905320000000001</v>
          </cell>
          <cell r="H12040">
            <v>1.6558870000000001</v>
          </cell>
          <cell r="I12040">
            <v>-6.2546500000000005E-2</v>
          </cell>
          <cell r="J12040">
            <v>-2.5593500000000002E-2</v>
          </cell>
          <cell r="K12040">
            <v>0</v>
          </cell>
          <cell r="L12040">
            <v>2.5593500000000002E-2</v>
          </cell>
          <cell r="M12040">
            <v>6.2546500000000005E-2</v>
          </cell>
          <cell r="N12040">
            <v>6.2546500000000005E-2</v>
          </cell>
          <cell r="O12040">
            <v>11296</v>
          </cell>
        </row>
        <row r="12041">
          <cell r="A12041" t="str">
            <v>Residential</v>
          </cell>
          <cell r="B12041">
            <v>16</v>
          </cell>
          <cell r="C12041" t="str">
            <v>S</v>
          </cell>
          <cell r="D12041" t="str">
            <v>All</v>
          </cell>
          <cell r="E12041" t="str">
            <v>LCA: Stockton</v>
          </cell>
          <cell r="F12041">
            <v>95.548400000000001</v>
          </cell>
          <cell r="G12041">
            <v>1.9238409999999999</v>
          </cell>
          <cell r="H12041">
            <v>1.7999810000000001</v>
          </cell>
          <cell r="I12041">
            <v>-6.4922099999999996E-2</v>
          </cell>
          <cell r="J12041">
            <v>-2.6565600000000002E-2</v>
          </cell>
          <cell r="K12041">
            <v>0</v>
          </cell>
          <cell r="L12041">
            <v>2.6565600000000002E-2</v>
          </cell>
          <cell r="M12041">
            <v>6.4922099999999996E-2</v>
          </cell>
          <cell r="N12041">
            <v>6.4922099999999996E-2</v>
          </cell>
          <cell r="O12041">
            <v>11296</v>
          </cell>
        </row>
        <row r="12042">
          <cell r="A12042" t="str">
            <v>Residential</v>
          </cell>
          <cell r="B12042">
            <v>17</v>
          </cell>
          <cell r="C12042" t="str">
            <v>S</v>
          </cell>
          <cell r="D12042" t="str">
            <v>All</v>
          </cell>
          <cell r="E12042" t="str">
            <v>LCA: Stockton</v>
          </cell>
          <cell r="F12042">
            <v>95.951599999999999</v>
          </cell>
          <cell r="G12042">
            <v>2.221778</v>
          </cell>
          <cell r="H12042">
            <v>1.974143</v>
          </cell>
          <cell r="I12042">
            <v>-6.4801399999999995E-2</v>
          </cell>
          <cell r="J12042">
            <v>-2.65162E-2</v>
          </cell>
          <cell r="K12042">
            <v>0</v>
          </cell>
          <cell r="L12042">
            <v>2.65162E-2</v>
          </cell>
          <cell r="M12042">
            <v>6.4801399999999995E-2</v>
          </cell>
          <cell r="N12042">
            <v>6.4801399999999995E-2</v>
          </cell>
          <cell r="O12042">
            <v>11296</v>
          </cell>
        </row>
        <row r="12043">
          <cell r="A12043" t="str">
            <v>Residential</v>
          </cell>
          <cell r="B12043">
            <v>18</v>
          </cell>
          <cell r="C12043" t="str">
            <v>S</v>
          </cell>
          <cell r="D12043" t="str">
            <v>All</v>
          </cell>
          <cell r="E12043" t="str">
            <v>LCA: Stockton</v>
          </cell>
          <cell r="F12043">
            <v>95.306399999999996</v>
          </cell>
          <cell r="G12043">
            <v>2.4312230000000001</v>
          </cell>
          <cell r="H12043">
            <v>2.3132630000000001</v>
          </cell>
          <cell r="I12043">
            <v>-6.4791100000000004E-2</v>
          </cell>
          <cell r="J12043">
            <v>-2.6512000000000001E-2</v>
          </cell>
          <cell r="K12043">
            <v>0</v>
          </cell>
          <cell r="L12043">
            <v>2.6512000000000001E-2</v>
          </cell>
          <cell r="M12043">
            <v>6.4791100000000004E-2</v>
          </cell>
          <cell r="N12043">
            <v>6.4791100000000004E-2</v>
          </cell>
          <cell r="O12043">
            <v>11296</v>
          </cell>
        </row>
        <row r="12044">
          <cell r="A12044" t="str">
            <v>Residential</v>
          </cell>
          <cell r="B12044">
            <v>19</v>
          </cell>
          <cell r="C12044" t="str">
            <v>S</v>
          </cell>
          <cell r="D12044" t="str">
            <v>All</v>
          </cell>
          <cell r="E12044" t="str">
            <v>LCA: Stockton</v>
          </cell>
          <cell r="F12044">
            <v>94.161100000000005</v>
          </cell>
          <cell r="G12044">
            <v>2.4464519999999998</v>
          </cell>
          <cell r="H12044">
            <v>2.3811550000000001</v>
          </cell>
          <cell r="I12044">
            <v>-6.5224000000000004E-2</v>
          </cell>
          <cell r="J12044">
            <v>-2.66891E-2</v>
          </cell>
          <cell r="K12044">
            <v>0</v>
          </cell>
          <cell r="L12044">
            <v>2.66891E-2</v>
          </cell>
          <cell r="M12044">
            <v>6.5224000000000004E-2</v>
          </cell>
          <cell r="N12044">
            <v>6.5224000000000004E-2</v>
          </cell>
          <cell r="O12044">
            <v>11296</v>
          </cell>
        </row>
        <row r="12045">
          <cell r="A12045" t="str">
            <v>Residential</v>
          </cell>
          <cell r="B12045">
            <v>20</v>
          </cell>
          <cell r="C12045" t="str">
            <v>S</v>
          </cell>
          <cell r="D12045" t="str">
            <v>All</v>
          </cell>
          <cell r="E12045" t="str">
            <v>LCA: Stockton</v>
          </cell>
          <cell r="F12045">
            <v>91.870599999999996</v>
          </cell>
          <cell r="G12045">
            <v>2.2641629999999999</v>
          </cell>
          <cell r="H12045">
            <v>2.7274080000000001</v>
          </cell>
          <cell r="I12045">
            <v>-6.7931000000000005E-2</v>
          </cell>
          <cell r="J12045">
            <v>-2.77968E-2</v>
          </cell>
          <cell r="K12045">
            <v>0</v>
          </cell>
          <cell r="L12045">
            <v>2.77968E-2</v>
          </cell>
          <cell r="M12045">
            <v>6.7931000000000005E-2</v>
          </cell>
          <cell r="N12045">
            <v>6.7931000000000005E-2</v>
          </cell>
          <cell r="O12045">
            <v>11296</v>
          </cell>
        </row>
        <row r="12046">
          <cell r="A12046" t="str">
            <v>Residential</v>
          </cell>
          <cell r="B12046">
            <v>21</v>
          </cell>
          <cell r="C12046" t="str">
            <v>S</v>
          </cell>
          <cell r="D12046" t="str">
            <v>All</v>
          </cell>
          <cell r="E12046" t="str">
            <v>LCA: Stockton</v>
          </cell>
          <cell r="F12046">
            <v>87.515900000000002</v>
          </cell>
          <cell r="G12046">
            <v>2.1171350000000002</v>
          </cell>
          <cell r="H12046">
            <v>2.4799549999999999</v>
          </cell>
          <cell r="I12046">
            <v>-6.6653500000000004E-2</v>
          </cell>
          <cell r="J12046">
            <v>-2.7274099999999999E-2</v>
          </cell>
          <cell r="K12046">
            <v>0</v>
          </cell>
          <cell r="L12046">
            <v>2.7274099999999999E-2</v>
          </cell>
          <cell r="M12046">
            <v>6.6653500000000004E-2</v>
          </cell>
          <cell r="N12046">
            <v>6.6653500000000004E-2</v>
          </cell>
          <cell r="O12046">
            <v>11296</v>
          </cell>
        </row>
        <row r="12047">
          <cell r="A12047" t="str">
            <v>Residential</v>
          </cell>
          <cell r="B12047">
            <v>22</v>
          </cell>
          <cell r="C12047" t="str">
            <v>S</v>
          </cell>
          <cell r="D12047" t="str">
            <v>All</v>
          </cell>
          <cell r="E12047" t="str">
            <v>LCA: Stockton</v>
          </cell>
          <cell r="F12047">
            <v>84.128600000000006</v>
          </cell>
          <cell r="G12047">
            <v>1.742372</v>
          </cell>
          <cell r="H12047">
            <v>1.9323239999999999</v>
          </cell>
          <cell r="I12047">
            <v>-7.1527900000000005E-2</v>
          </cell>
          <cell r="J12047">
            <v>-2.9268599999999999E-2</v>
          </cell>
          <cell r="K12047">
            <v>0</v>
          </cell>
          <cell r="L12047">
            <v>2.9268599999999999E-2</v>
          </cell>
          <cell r="M12047">
            <v>7.1527900000000005E-2</v>
          </cell>
          <cell r="N12047">
            <v>7.1527900000000005E-2</v>
          </cell>
          <cell r="O12047">
            <v>11296</v>
          </cell>
        </row>
        <row r="12048">
          <cell r="A12048" t="str">
            <v>Residential</v>
          </cell>
          <cell r="B12048">
            <v>23</v>
          </cell>
          <cell r="C12048" t="str">
            <v>S</v>
          </cell>
          <cell r="D12048" t="str">
            <v>All</v>
          </cell>
          <cell r="E12048" t="str">
            <v>LCA: Stockton</v>
          </cell>
          <cell r="F12048">
            <v>80.322199999999995</v>
          </cell>
          <cell r="G12048">
            <v>1.4001410000000001</v>
          </cell>
          <cell r="H12048">
            <v>1.444469</v>
          </cell>
          <cell r="I12048">
            <v>-6.4104499999999995E-2</v>
          </cell>
          <cell r="J12048">
            <v>-2.6231000000000001E-2</v>
          </cell>
          <cell r="K12048">
            <v>0</v>
          </cell>
          <cell r="L12048">
            <v>2.6231000000000001E-2</v>
          </cell>
          <cell r="M12048">
            <v>6.4104499999999995E-2</v>
          </cell>
          <cell r="N12048">
            <v>6.4104499999999995E-2</v>
          </cell>
          <cell r="O12048">
            <v>11296</v>
          </cell>
        </row>
        <row r="12049">
          <cell r="A12049" t="str">
            <v>Residential</v>
          </cell>
          <cell r="B12049">
            <v>24</v>
          </cell>
          <cell r="C12049" t="str">
            <v>S</v>
          </cell>
          <cell r="D12049" t="str">
            <v>All</v>
          </cell>
          <cell r="E12049" t="str">
            <v>LCA: Stockton</v>
          </cell>
          <cell r="F12049">
            <v>78.370599999999996</v>
          </cell>
          <cell r="G12049">
            <v>1.117605</v>
          </cell>
          <cell r="H12049">
            <v>1.154908</v>
          </cell>
          <cell r="I12049">
            <v>-6.1307300000000002E-2</v>
          </cell>
          <cell r="J12049">
            <v>-2.5086500000000001E-2</v>
          </cell>
          <cell r="K12049">
            <v>0</v>
          </cell>
          <cell r="L12049">
            <v>2.5086500000000001E-2</v>
          </cell>
          <cell r="M12049">
            <v>6.1307300000000002E-2</v>
          </cell>
          <cell r="N12049">
            <v>6.1307300000000002E-2</v>
          </cell>
          <cell r="O12049">
            <v>11296</v>
          </cell>
        </row>
        <row r="12050">
          <cell r="A12050" t="str">
            <v>Residential</v>
          </cell>
          <cell r="B12050">
            <v>1</v>
          </cell>
          <cell r="C12050" t="str">
            <v>S</v>
          </cell>
          <cell r="D12050" t="str">
            <v>All</v>
          </cell>
          <cell r="E12050" t="str">
            <v>Tonnage: 2&lt;=tons&lt;3</v>
          </cell>
          <cell r="F12050">
            <v>68.869900000000001</v>
          </cell>
          <cell r="G12050">
            <v>0.52478999999999998</v>
          </cell>
          <cell r="H12050">
            <v>0.52279500000000001</v>
          </cell>
          <cell r="I12050">
            <v>-5.68993E-2</v>
          </cell>
          <cell r="J12050">
            <v>-2.32827E-2</v>
          </cell>
          <cell r="K12050">
            <v>0</v>
          </cell>
          <cell r="L12050">
            <v>2.32827E-2</v>
          </cell>
          <cell r="M12050">
            <v>5.68993E-2</v>
          </cell>
          <cell r="N12050">
            <v>5.68993E-2</v>
          </cell>
          <cell r="O12050">
            <v>7067</v>
          </cell>
        </row>
        <row r="12051">
          <cell r="A12051" t="str">
            <v>Residential</v>
          </cell>
          <cell r="B12051">
            <v>2</v>
          </cell>
          <cell r="C12051" t="str">
            <v>S</v>
          </cell>
          <cell r="D12051" t="str">
            <v>All</v>
          </cell>
          <cell r="E12051" t="str">
            <v>Tonnage: 2&lt;=tons&lt;3</v>
          </cell>
          <cell r="F12051">
            <v>66.844200000000001</v>
          </cell>
          <cell r="G12051">
            <v>0.44655400000000001</v>
          </cell>
          <cell r="H12051">
            <v>0.44373000000000001</v>
          </cell>
          <cell r="I12051">
            <v>-5.6378200000000003E-2</v>
          </cell>
          <cell r="J12051">
            <v>-2.30695E-2</v>
          </cell>
          <cell r="K12051">
            <v>0</v>
          </cell>
          <cell r="L12051">
            <v>2.30695E-2</v>
          </cell>
          <cell r="M12051">
            <v>5.6378200000000003E-2</v>
          </cell>
          <cell r="N12051">
            <v>5.6378200000000003E-2</v>
          </cell>
          <cell r="O12051">
            <v>7067</v>
          </cell>
        </row>
        <row r="12052">
          <cell r="A12052" t="str">
            <v>Residential</v>
          </cell>
          <cell r="B12052">
            <v>3</v>
          </cell>
          <cell r="C12052" t="str">
            <v>S</v>
          </cell>
          <cell r="D12052" t="str">
            <v>All</v>
          </cell>
          <cell r="E12052" t="str">
            <v>Tonnage: 2&lt;=tons&lt;3</v>
          </cell>
          <cell r="F12052">
            <v>65.587000000000003</v>
          </cell>
          <cell r="G12052">
            <v>0.42187540000000001</v>
          </cell>
          <cell r="H12052">
            <v>0.4151628</v>
          </cell>
          <cell r="I12052">
            <v>-5.6149699999999997E-2</v>
          </cell>
          <cell r="J12052">
            <v>-2.2976E-2</v>
          </cell>
          <cell r="K12052">
            <v>0</v>
          </cell>
          <cell r="L12052">
            <v>2.2976E-2</v>
          </cell>
          <cell r="M12052">
            <v>5.6149699999999997E-2</v>
          </cell>
          <cell r="N12052">
            <v>5.6149699999999997E-2</v>
          </cell>
          <cell r="O12052">
            <v>7067</v>
          </cell>
        </row>
        <row r="12053">
          <cell r="A12053" t="str">
            <v>Residential</v>
          </cell>
          <cell r="B12053">
            <v>4</v>
          </cell>
          <cell r="C12053" t="str">
            <v>S</v>
          </cell>
          <cell r="D12053" t="str">
            <v>All</v>
          </cell>
          <cell r="E12053" t="str">
            <v>Tonnage: 2&lt;=tons&lt;3</v>
          </cell>
          <cell r="F12053">
            <v>65.198099999999997</v>
          </cell>
          <cell r="G12053">
            <v>0.41910930000000002</v>
          </cell>
          <cell r="H12053">
            <v>0.40297919999999998</v>
          </cell>
          <cell r="I12053">
            <v>-5.5964800000000002E-2</v>
          </cell>
          <cell r="J12053">
            <v>-2.2900400000000001E-2</v>
          </cell>
          <cell r="K12053">
            <v>0</v>
          </cell>
          <cell r="L12053">
            <v>2.2900400000000001E-2</v>
          </cell>
          <cell r="M12053">
            <v>5.5964800000000002E-2</v>
          </cell>
          <cell r="N12053">
            <v>5.5964800000000002E-2</v>
          </cell>
          <cell r="O12053">
            <v>7067</v>
          </cell>
        </row>
        <row r="12054">
          <cell r="A12054" t="str">
            <v>Residential</v>
          </cell>
          <cell r="B12054">
            <v>5</v>
          </cell>
          <cell r="C12054" t="str">
            <v>S</v>
          </cell>
          <cell r="D12054" t="str">
            <v>All</v>
          </cell>
          <cell r="E12054" t="str">
            <v>Tonnage: 2&lt;=tons&lt;3</v>
          </cell>
          <cell r="F12054">
            <v>64.306899999999999</v>
          </cell>
          <cell r="G12054">
            <v>0.42381039999999998</v>
          </cell>
          <cell r="H12054">
            <v>0.4090259</v>
          </cell>
          <cell r="I12054">
            <v>-5.5923199999999999E-2</v>
          </cell>
          <cell r="J12054">
            <v>-2.2883299999999999E-2</v>
          </cell>
          <cell r="K12054">
            <v>0</v>
          </cell>
          <cell r="L12054">
            <v>2.2883299999999999E-2</v>
          </cell>
          <cell r="M12054">
            <v>5.5923199999999999E-2</v>
          </cell>
          <cell r="N12054">
            <v>5.5923199999999999E-2</v>
          </cell>
          <cell r="O12054">
            <v>7067</v>
          </cell>
        </row>
        <row r="12055">
          <cell r="A12055" t="str">
            <v>Residential</v>
          </cell>
          <cell r="B12055">
            <v>6</v>
          </cell>
          <cell r="C12055" t="str">
            <v>S</v>
          </cell>
          <cell r="D12055" t="str">
            <v>All</v>
          </cell>
          <cell r="E12055" t="str">
            <v>Tonnage: 2&lt;=tons&lt;3</v>
          </cell>
          <cell r="F12055">
            <v>63.601300000000002</v>
          </cell>
          <cell r="G12055">
            <v>0.49671969999999999</v>
          </cell>
          <cell r="H12055">
            <v>0.51343419999999995</v>
          </cell>
          <cell r="I12055">
            <v>-5.6482499999999998E-2</v>
          </cell>
          <cell r="J12055">
            <v>-2.3112199999999999E-2</v>
          </cell>
          <cell r="K12055">
            <v>0</v>
          </cell>
          <cell r="L12055">
            <v>2.3112199999999999E-2</v>
          </cell>
          <cell r="M12055">
            <v>5.6482499999999998E-2</v>
          </cell>
          <cell r="N12055">
            <v>5.6482499999999998E-2</v>
          </cell>
          <cell r="O12055">
            <v>7067</v>
          </cell>
        </row>
        <row r="12056">
          <cell r="A12056" t="str">
            <v>Residential</v>
          </cell>
          <cell r="B12056">
            <v>7</v>
          </cell>
          <cell r="C12056" t="str">
            <v>S</v>
          </cell>
          <cell r="D12056" t="str">
            <v>All</v>
          </cell>
          <cell r="E12056" t="str">
            <v>Tonnage: 2&lt;=tons&lt;3</v>
          </cell>
          <cell r="F12056">
            <v>62.811999999999998</v>
          </cell>
          <cell r="G12056">
            <v>0.56826290000000002</v>
          </cell>
          <cell r="H12056">
            <v>0.58399250000000003</v>
          </cell>
          <cell r="I12056">
            <v>-5.64717E-2</v>
          </cell>
          <cell r="J12056">
            <v>-2.3107800000000001E-2</v>
          </cell>
          <cell r="K12056">
            <v>0</v>
          </cell>
          <cell r="L12056">
            <v>2.3107800000000001E-2</v>
          </cell>
          <cell r="M12056">
            <v>5.64717E-2</v>
          </cell>
          <cell r="N12056">
            <v>5.64717E-2</v>
          </cell>
          <cell r="O12056">
            <v>7067</v>
          </cell>
        </row>
        <row r="12057">
          <cell r="A12057" t="str">
            <v>Residential</v>
          </cell>
          <cell r="B12057">
            <v>8</v>
          </cell>
          <cell r="C12057" t="str">
            <v>S</v>
          </cell>
          <cell r="D12057" t="str">
            <v>All</v>
          </cell>
          <cell r="E12057" t="str">
            <v>Tonnage: 2&lt;=tons&lt;3</v>
          </cell>
          <cell r="F12057">
            <v>64.2928</v>
          </cell>
          <cell r="G12057">
            <v>0.60412239999999995</v>
          </cell>
          <cell r="H12057">
            <v>0.68586309999999995</v>
          </cell>
          <cell r="I12057">
            <v>-5.6775300000000001E-2</v>
          </cell>
          <cell r="J12057">
            <v>-2.3231999999999999E-2</v>
          </cell>
          <cell r="K12057">
            <v>0</v>
          </cell>
          <cell r="L12057">
            <v>2.3231999999999999E-2</v>
          </cell>
          <cell r="M12057">
            <v>5.6775300000000001E-2</v>
          </cell>
          <cell r="N12057">
            <v>5.6775300000000001E-2</v>
          </cell>
          <cell r="O12057">
            <v>7067</v>
          </cell>
        </row>
        <row r="12058">
          <cell r="A12058" t="str">
            <v>Residential</v>
          </cell>
          <cell r="B12058">
            <v>9</v>
          </cell>
          <cell r="C12058" t="str">
            <v>S</v>
          </cell>
          <cell r="D12058" t="str">
            <v>All</v>
          </cell>
          <cell r="E12058" t="str">
            <v>Tonnage: 2&lt;=tons&lt;3</v>
          </cell>
          <cell r="F12058">
            <v>69.460099999999997</v>
          </cell>
          <cell r="G12058">
            <v>0.566554</v>
          </cell>
          <cell r="H12058">
            <v>0.62167349999999999</v>
          </cell>
          <cell r="I12058">
            <v>-5.7764200000000002E-2</v>
          </cell>
          <cell r="J12058">
            <v>-2.3636600000000001E-2</v>
          </cell>
          <cell r="K12058">
            <v>0</v>
          </cell>
          <cell r="L12058">
            <v>2.3636600000000001E-2</v>
          </cell>
          <cell r="M12058">
            <v>5.7764200000000002E-2</v>
          </cell>
          <cell r="N12058">
            <v>5.7764200000000002E-2</v>
          </cell>
          <cell r="O12058">
            <v>7067</v>
          </cell>
        </row>
        <row r="12059">
          <cell r="A12059" t="str">
            <v>Residential</v>
          </cell>
          <cell r="B12059">
            <v>10</v>
          </cell>
          <cell r="C12059" t="str">
            <v>S</v>
          </cell>
          <cell r="D12059" t="str">
            <v>All</v>
          </cell>
          <cell r="E12059" t="str">
            <v>Tonnage: 2&lt;=tons&lt;3</v>
          </cell>
          <cell r="F12059">
            <v>75.706000000000003</v>
          </cell>
          <cell r="G12059">
            <v>0.61683650000000001</v>
          </cell>
          <cell r="H12059">
            <v>0.58331189999999999</v>
          </cell>
          <cell r="I12059">
            <v>-5.9274E-2</v>
          </cell>
          <cell r="J12059">
            <v>-2.4254399999999999E-2</v>
          </cell>
          <cell r="K12059">
            <v>0</v>
          </cell>
          <cell r="L12059">
            <v>2.4254399999999999E-2</v>
          </cell>
          <cell r="M12059">
            <v>5.9274E-2</v>
          </cell>
          <cell r="N12059">
            <v>5.9274E-2</v>
          </cell>
          <cell r="O12059">
            <v>7067</v>
          </cell>
        </row>
        <row r="12060">
          <cell r="A12060" t="str">
            <v>Residential</v>
          </cell>
          <cell r="B12060">
            <v>11</v>
          </cell>
          <cell r="C12060" t="str">
            <v>S</v>
          </cell>
          <cell r="D12060" t="str">
            <v>All</v>
          </cell>
          <cell r="E12060" t="str">
            <v>Tonnage: 2&lt;=tons&lt;3</v>
          </cell>
          <cell r="F12060">
            <v>80.610500000000002</v>
          </cell>
          <cell r="G12060">
            <v>0.59609509999999999</v>
          </cell>
          <cell r="H12060">
            <v>0.64913589999999999</v>
          </cell>
          <cell r="I12060">
            <v>-5.9347700000000003E-2</v>
          </cell>
          <cell r="J12060">
            <v>-2.42846E-2</v>
          </cell>
          <cell r="K12060">
            <v>0</v>
          </cell>
          <cell r="L12060">
            <v>2.42846E-2</v>
          </cell>
          <cell r="M12060">
            <v>5.9347700000000003E-2</v>
          </cell>
          <cell r="N12060">
            <v>5.9347700000000003E-2</v>
          </cell>
          <cell r="O12060">
            <v>7067</v>
          </cell>
        </row>
        <row r="12061">
          <cell r="A12061" t="str">
            <v>Residential</v>
          </cell>
          <cell r="B12061">
            <v>12</v>
          </cell>
          <cell r="C12061" t="str">
            <v>S</v>
          </cell>
          <cell r="D12061" t="str">
            <v>All</v>
          </cell>
          <cell r="E12061" t="str">
            <v>Tonnage: 2&lt;=tons&lt;3</v>
          </cell>
          <cell r="F12061">
            <v>84.653499999999994</v>
          </cell>
          <cell r="G12061">
            <v>0.68746280000000004</v>
          </cell>
          <cell r="H12061">
            <v>0.63621859999999997</v>
          </cell>
          <cell r="I12061">
            <v>-6.0353999999999998E-2</v>
          </cell>
          <cell r="J12061">
            <v>-2.46964E-2</v>
          </cell>
          <cell r="K12061">
            <v>0</v>
          </cell>
          <cell r="L12061">
            <v>2.46964E-2</v>
          </cell>
          <cell r="M12061">
            <v>6.0353999999999998E-2</v>
          </cell>
          <cell r="N12061">
            <v>6.0353999999999998E-2</v>
          </cell>
          <cell r="O12061">
            <v>7067</v>
          </cell>
        </row>
        <row r="12062">
          <cell r="A12062" t="str">
            <v>Residential</v>
          </cell>
          <cell r="B12062">
            <v>13</v>
          </cell>
          <cell r="C12062" t="str">
            <v>S</v>
          </cell>
          <cell r="D12062" t="str">
            <v>All</v>
          </cell>
          <cell r="E12062" t="str">
            <v>Tonnage: 2&lt;=tons&lt;3</v>
          </cell>
          <cell r="F12062">
            <v>87.778099999999995</v>
          </cell>
          <cell r="G12062">
            <v>0.80866550000000004</v>
          </cell>
          <cell r="H12062">
            <v>0.8079942</v>
          </cell>
          <cell r="I12062">
            <v>-6.2114299999999997E-2</v>
          </cell>
          <cell r="J12062">
            <v>-2.54167E-2</v>
          </cell>
          <cell r="K12062">
            <v>0</v>
          </cell>
          <cell r="L12062">
            <v>2.54167E-2</v>
          </cell>
          <cell r="M12062">
            <v>6.2114299999999997E-2</v>
          </cell>
          <cell r="N12062">
            <v>6.2114299999999997E-2</v>
          </cell>
          <cell r="O12062">
            <v>7067</v>
          </cell>
        </row>
        <row r="12063">
          <cell r="A12063" t="str">
            <v>Residential</v>
          </cell>
          <cell r="B12063">
            <v>14</v>
          </cell>
          <cell r="C12063" t="str">
            <v>S</v>
          </cell>
          <cell r="D12063" t="str">
            <v>All</v>
          </cell>
          <cell r="E12063" t="str">
            <v>Tonnage: 2&lt;=tons&lt;3</v>
          </cell>
          <cell r="F12063">
            <v>91.005600000000001</v>
          </cell>
          <cell r="G12063">
            <v>0.97594029999999998</v>
          </cell>
          <cell r="H12063">
            <v>0.91930440000000002</v>
          </cell>
          <cell r="I12063">
            <v>-6.2677800000000006E-2</v>
          </cell>
          <cell r="J12063">
            <v>-2.5647300000000001E-2</v>
          </cell>
          <cell r="K12063">
            <v>0</v>
          </cell>
          <cell r="L12063">
            <v>2.5647300000000001E-2</v>
          </cell>
          <cell r="M12063">
            <v>6.2677800000000006E-2</v>
          </cell>
          <cell r="N12063">
            <v>6.2677800000000006E-2</v>
          </cell>
          <cell r="O12063">
            <v>7067</v>
          </cell>
        </row>
        <row r="12064">
          <cell r="A12064" t="str">
            <v>Residential</v>
          </cell>
          <cell r="B12064">
            <v>15</v>
          </cell>
          <cell r="C12064" t="str">
            <v>S</v>
          </cell>
          <cell r="D12064" t="str">
            <v>All</v>
          </cell>
          <cell r="E12064" t="str">
            <v>Tonnage: 2&lt;=tons&lt;3</v>
          </cell>
          <cell r="F12064">
            <v>93.822500000000005</v>
          </cell>
          <cell r="G12064">
            <v>1.2005410000000001</v>
          </cell>
          <cell r="H12064">
            <v>1.256051</v>
          </cell>
          <cell r="I12064">
            <v>-6.2499300000000001E-2</v>
          </cell>
          <cell r="J12064">
            <v>-2.5574199999999998E-2</v>
          </cell>
          <cell r="K12064">
            <v>0</v>
          </cell>
          <cell r="L12064">
            <v>2.5574199999999998E-2</v>
          </cell>
          <cell r="M12064">
            <v>6.2499300000000001E-2</v>
          </cell>
          <cell r="N12064">
            <v>6.2499300000000001E-2</v>
          </cell>
          <cell r="O12064">
            <v>7067</v>
          </cell>
        </row>
        <row r="12065">
          <cell r="A12065" t="str">
            <v>Residential</v>
          </cell>
          <cell r="B12065">
            <v>16</v>
          </cell>
          <cell r="C12065" t="str">
            <v>S</v>
          </cell>
          <cell r="D12065" t="str">
            <v>All</v>
          </cell>
          <cell r="E12065" t="str">
            <v>Tonnage: 2&lt;=tons&lt;3</v>
          </cell>
          <cell r="F12065">
            <v>95.397800000000004</v>
          </cell>
          <cell r="G12065">
            <v>1.484764</v>
          </cell>
          <cell r="H12065">
            <v>1.4688079999999999</v>
          </cell>
          <cell r="I12065">
            <v>-6.5736299999999998E-2</v>
          </cell>
          <cell r="J12065">
            <v>-2.6898700000000001E-2</v>
          </cell>
          <cell r="K12065">
            <v>0</v>
          </cell>
          <cell r="L12065">
            <v>2.6898700000000001E-2</v>
          </cell>
          <cell r="M12065">
            <v>6.5736299999999998E-2</v>
          </cell>
          <cell r="N12065">
            <v>6.5736299999999998E-2</v>
          </cell>
          <cell r="O12065">
            <v>7067</v>
          </cell>
        </row>
        <row r="12066">
          <cell r="A12066" t="str">
            <v>Residential</v>
          </cell>
          <cell r="B12066">
            <v>17</v>
          </cell>
          <cell r="C12066" t="str">
            <v>S</v>
          </cell>
          <cell r="D12066" t="str">
            <v>All</v>
          </cell>
          <cell r="E12066" t="str">
            <v>Tonnage: 2&lt;=tons&lt;3</v>
          </cell>
          <cell r="F12066">
            <v>95.968699999999998</v>
          </cell>
          <cell r="G12066">
            <v>1.7654069999999999</v>
          </cell>
          <cell r="H12066">
            <v>1.545158</v>
          </cell>
          <cell r="I12066">
            <v>-6.4572699999999997E-2</v>
          </cell>
          <cell r="J12066">
            <v>-2.6422600000000001E-2</v>
          </cell>
          <cell r="K12066">
            <v>0</v>
          </cell>
          <cell r="L12066">
            <v>2.6422600000000001E-2</v>
          </cell>
          <cell r="M12066">
            <v>6.4572699999999997E-2</v>
          </cell>
          <cell r="N12066">
            <v>6.4572699999999997E-2</v>
          </cell>
          <cell r="O12066">
            <v>7067</v>
          </cell>
        </row>
        <row r="12067">
          <cell r="A12067" t="str">
            <v>Residential</v>
          </cell>
          <cell r="B12067">
            <v>18</v>
          </cell>
          <cell r="C12067" t="str">
            <v>S</v>
          </cell>
          <cell r="D12067" t="str">
            <v>All</v>
          </cell>
          <cell r="E12067" t="str">
            <v>Tonnage: 2&lt;=tons&lt;3</v>
          </cell>
          <cell r="F12067">
            <v>95.494500000000002</v>
          </cell>
          <cell r="G12067">
            <v>1.9005369999999999</v>
          </cell>
          <cell r="H12067">
            <v>1.783358</v>
          </cell>
          <cell r="I12067">
            <v>-6.3521999999999995E-2</v>
          </cell>
          <cell r="J12067">
            <v>-2.5992700000000001E-2</v>
          </cell>
          <cell r="K12067">
            <v>0</v>
          </cell>
          <cell r="L12067">
            <v>2.5992700000000001E-2</v>
          </cell>
          <cell r="M12067">
            <v>6.3521999999999995E-2</v>
          </cell>
          <cell r="N12067">
            <v>6.3521999999999995E-2</v>
          </cell>
          <cell r="O12067">
            <v>7067</v>
          </cell>
        </row>
        <row r="12068">
          <cell r="A12068" t="str">
            <v>Residential</v>
          </cell>
          <cell r="B12068">
            <v>19</v>
          </cell>
          <cell r="C12068" t="str">
            <v>S</v>
          </cell>
          <cell r="D12068" t="str">
            <v>All</v>
          </cell>
          <cell r="E12068" t="str">
            <v>Tonnage: 2&lt;=tons&lt;3</v>
          </cell>
          <cell r="F12068">
            <v>93.708200000000005</v>
          </cell>
          <cell r="G12068">
            <v>1.8505020000000001</v>
          </cell>
          <cell r="H12068">
            <v>1.87374</v>
          </cell>
          <cell r="I12068">
            <v>-6.3436000000000006E-2</v>
          </cell>
          <cell r="J12068">
            <v>-2.5957500000000001E-2</v>
          </cell>
          <cell r="K12068">
            <v>0</v>
          </cell>
          <cell r="L12068">
            <v>2.5957500000000001E-2</v>
          </cell>
          <cell r="M12068">
            <v>6.3436000000000006E-2</v>
          </cell>
          <cell r="N12068">
            <v>6.3436000000000006E-2</v>
          </cell>
          <cell r="O12068">
            <v>7067</v>
          </cell>
        </row>
        <row r="12069">
          <cell r="A12069" t="str">
            <v>Residential</v>
          </cell>
          <cell r="B12069">
            <v>20</v>
          </cell>
          <cell r="C12069" t="str">
            <v>S</v>
          </cell>
          <cell r="D12069" t="str">
            <v>All</v>
          </cell>
          <cell r="E12069" t="str">
            <v>Tonnage: 2&lt;=tons&lt;3</v>
          </cell>
          <cell r="F12069">
            <v>89.182400000000001</v>
          </cell>
          <cell r="G12069">
            <v>1.7234640000000001</v>
          </cell>
          <cell r="H12069">
            <v>2.2591060000000001</v>
          </cell>
          <cell r="I12069">
            <v>-6.4265900000000001E-2</v>
          </cell>
          <cell r="J12069">
            <v>-2.62971E-2</v>
          </cell>
          <cell r="K12069">
            <v>0</v>
          </cell>
          <cell r="L12069">
            <v>2.62971E-2</v>
          </cell>
          <cell r="M12069">
            <v>6.4265900000000001E-2</v>
          </cell>
          <cell r="N12069">
            <v>6.4265900000000001E-2</v>
          </cell>
          <cell r="O12069">
            <v>7067</v>
          </cell>
        </row>
        <row r="12070">
          <cell r="A12070" t="str">
            <v>Residential</v>
          </cell>
          <cell r="B12070">
            <v>21</v>
          </cell>
          <cell r="C12070" t="str">
            <v>S</v>
          </cell>
          <cell r="D12070" t="str">
            <v>All</v>
          </cell>
          <cell r="E12070" t="str">
            <v>Tonnage: 2&lt;=tons&lt;3</v>
          </cell>
          <cell r="F12070">
            <v>84.352099999999993</v>
          </cell>
          <cell r="G12070">
            <v>1.5647899999999999</v>
          </cell>
          <cell r="H12070">
            <v>2.0327250000000001</v>
          </cell>
          <cell r="I12070">
            <v>-6.4396800000000004E-2</v>
          </cell>
          <cell r="J12070">
            <v>-2.6350700000000001E-2</v>
          </cell>
          <cell r="K12070">
            <v>0</v>
          </cell>
          <cell r="L12070">
            <v>2.6350700000000001E-2</v>
          </cell>
          <cell r="M12070">
            <v>6.4396800000000004E-2</v>
          </cell>
          <cell r="N12070">
            <v>6.4396800000000004E-2</v>
          </cell>
          <cell r="O12070">
            <v>7067</v>
          </cell>
        </row>
        <row r="12071">
          <cell r="A12071" t="str">
            <v>Residential</v>
          </cell>
          <cell r="B12071">
            <v>22</v>
          </cell>
          <cell r="C12071" t="str">
            <v>S</v>
          </cell>
          <cell r="D12071" t="str">
            <v>All</v>
          </cell>
          <cell r="E12071" t="str">
            <v>Tonnage: 2&lt;=tons&lt;3</v>
          </cell>
          <cell r="F12071">
            <v>80.684299999999993</v>
          </cell>
          <cell r="G12071">
            <v>1.2607349999999999</v>
          </cell>
          <cell r="H12071">
            <v>1.540465</v>
          </cell>
          <cell r="I12071">
            <v>-6.5681199999999995E-2</v>
          </cell>
          <cell r="J12071">
            <v>-2.6876199999999999E-2</v>
          </cell>
          <cell r="K12071">
            <v>0</v>
          </cell>
          <cell r="L12071">
            <v>2.6876199999999999E-2</v>
          </cell>
          <cell r="M12071">
            <v>6.5681199999999995E-2</v>
          </cell>
          <cell r="N12071">
            <v>6.5681199999999995E-2</v>
          </cell>
          <cell r="O12071">
            <v>7067</v>
          </cell>
        </row>
        <row r="12072">
          <cell r="A12072" t="str">
            <v>Residential</v>
          </cell>
          <cell r="B12072">
            <v>23</v>
          </cell>
          <cell r="C12072" t="str">
            <v>S</v>
          </cell>
          <cell r="D12072" t="str">
            <v>All</v>
          </cell>
          <cell r="E12072" t="str">
            <v>Tonnage: 2&lt;=tons&lt;3</v>
          </cell>
          <cell r="F12072">
            <v>77.784599999999998</v>
          </cell>
          <cell r="G12072">
            <v>0.97443539999999995</v>
          </cell>
          <cell r="H12072">
            <v>1.1618820000000001</v>
          </cell>
          <cell r="I12072">
            <v>-6.1351700000000002E-2</v>
          </cell>
          <cell r="J12072">
            <v>-2.5104600000000001E-2</v>
          </cell>
          <cell r="K12072">
            <v>0</v>
          </cell>
          <cell r="L12072">
            <v>2.5104600000000001E-2</v>
          </cell>
          <cell r="M12072">
            <v>6.1351700000000002E-2</v>
          </cell>
          <cell r="N12072">
            <v>6.1351700000000002E-2</v>
          </cell>
          <cell r="O12072">
            <v>7067</v>
          </cell>
        </row>
        <row r="12073">
          <cell r="A12073" t="str">
            <v>Residential</v>
          </cell>
          <cell r="B12073">
            <v>24</v>
          </cell>
          <cell r="C12073" t="str">
            <v>S</v>
          </cell>
          <cell r="D12073" t="str">
            <v>All</v>
          </cell>
          <cell r="E12073" t="str">
            <v>Tonnage: 2&lt;=tons&lt;3</v>
          </cell>
          <cell r="F12073">
            <v>75.745599999999996</v>
          </cell>
          <cell r="G12073">
            <v>0.76622219999999996</v>
          </cell>
          <cell r="H12073">
            <v>0.83799480000000004</v>
          </cell>
          <cell r="I12073">
            <v>-5.9764200000000003E-2</v>
          </cell>
          <cell r="J12073">
            <v>-2.4455000000000001E-2</v>
          </cell>
          <cell r="K12073">
            <v>0</v>
          </cell>
          <cell r="L12073">
            <v>2.4455000000000001E-2</v>
          </cell>
          <cell r="M12073">
            <v>5.9764200000000003E-2</v>
          </cell>
          <cell r="N12073">
            <v>5.9764200000000003E-2</v>
          </cell>
          <cell r="O12073">
            <v>7067</v>
          </cell>
        </row>
        <row r="12074">
          <cell r="A12074" t="str">
            <v>Residential</v>
          </cell>
          <cell r="B12074">
            <v>1</v>
          </cell>
          <cell r="C12074" t="str">
            <v>S</v>
          </cell>
          <cell r="D12074" t="str">
            <v>All</v>
          </cell>
          <cell r="E12074" t="str">
            <v>Tonnage: 3&lt;=tons&lt;4</v>
          </cell>
          <cell r="F12074">
            <v>68.584800000000001</v>
          </cell>
          <cell r="G12074">
            <v>0.66186710000000004</v>
          </cell>
          <cell r="H12074">
            <v>0.73420859999999999</v>
          </cell>
          <cell r="I12074">
            <v>-4.3377699999999998E-2</v>
          </cell>
          <cell r="J12074">
            <v>-1.77498E-2</v>
          </cell>
          <cell r="K12074">
            <v>0</v>
          </cell>
          <cell r="L12074">
            <v>1.77498E-2</v>
          </cell>
          <cell r="M12074">
            <v>4.3377699999999998E-2</v>
          </cell>
          <cell r="N12074">
            <v>4.3377699999999998E-2</v>
          </cell>
          <cell r="O12074">
            <v>20502</v>
          </cell>
        </row>
        <row r="12075">
          <cell r="A12075" t="str">
            <v>Residential</v>
          </cell>
          <cell r="B12075">
            <v>2</v>
          </cell>
          <cell r="C12075" t="str">
            <v>S</v>
          </cell>
          <cell r="D12075" t="str">
            <v>All</v>
          </cell>
          <cell r="E12075" t="str">
            <v>Tonnage: 3&lt;=tons&lt;4</v>
          </cell>
          <cell r="F12075">
            <v>66.4499</v>
          </cell>
          <cell r="G12075">
            <v>0.59461269999999999</v>
          </cell>
          <cell r="H12075">
            <v>0.64876769999999995</v>
          </cell>
          <cell r="I12075">
            <v>-4.2678599999999997E-2</v>
          </cell>
          <cell r="J12075">
            <v>-1.7463699999999999E-2</v>
          </cell>
          <cell r="K12075">
            <v>0</v>
          </cell>
          <cell r="L12075">
            <v>1.7463699999999999E-2</v>
          </cell>
          <cell r="M12075">
            <v>4.2678599999999997E-2</v>
          </cell>
          <cell r="N12075">
            <v>4.2678599999999997E-2</v>
          </cell>
          <cell r="O12075">
            <v>20502</v>
          </cell>
        </row>
        <row r="12076">
          <cell r="A12076" t="str">
            <v>Residential</v>
          </cell>
          <cell r="B12076">
            <v>3</v>
          </cell>
          <cell r="C12076" t="str">
            <v>S</v>
          </cell>
          <cell r="D12076" t="str">
            <v>All</v>
          </cell>
          <cell r="E12076" t="str">
            <v>Tonnage: 3&lt;=tons&lt;4</v>
          </cell>
          <cell r="F12076">
            <v>65.324200000000005</v>
          </cell>
          <cell r="G12076">
            <v>0.56372100000000003</v>
          </cell>
          <cell r="H12076">
            <v>0.58010779999999995</v>
          </cell>
          <cell r="I12076">
            <v>-4.2245600000000001E-2</v>
          </cell>
          <cell r="J12076">
            <v>-1.7286599999999999E-2</v>
          </cell>
          <cell r="K12076">
            <v>0</v>
          </cell>
          <cell r="L12076">
            <v>1.7286599999999999E-2</v>
          </cell>
          <cell r="M12076">
            <v>4.2245600000000001E-2</v>
          </cell>
          <cell r="N12076">
            <v>4.2245600000000001E-2</v>
          </cell>
          <cell r="O12076">
            <v>20502</v>
          </cell>
        </row>
        <row r="12077">
          <cell r="A12077" t="str">
            <v>Residential</v>
          </cell>
          <cell r="B12077">
            <v>4</v>
          </cell>
          <cell r="C12077" t="str">
            <v>S</v>
          </cell>
          <cell r="D12077" t="str">
            <v>All</v>
          </cell>
          <cell r="E12077" t="str">
            <v>Tonnage: 3&lt;=tons&lt;4</v>
          </cell>
          <cell r="F12077">
            <v>64.923000000000002</v>
          </cell>
          <cell r="G12077">
            <v>0.55335559999999995</v>
          </cell>
          <cell r="H12077">
            <v>0.54597249999999997</v>
          </cell>
          <cell r="I12077">
            <v>-4.3030600000000002E-2</v>
          </cell>
          <cell r="J12077">
            <v>-1.76078E-2</v>
          </cell>
          <cell r="K12077">
            <v>0</v>
          </cell>
          <cell r="L12077">
            <v>1.76078E-2</v>
          </cell>
          <cell r="M12077">
            <v>4.3030600000000002E-2</v>
          </cell>
          <cell r="N12077">
            <v>4.3030600000000002E-2</v>
          </cell>
          <cell r="O12077">
            <v>20502</v>
          </cell>
        </row>
        <row r="12078">
          <cell r="A12078" t="str">
            <v>Residential</v>
          </cell>
          <cell r="B12078">
            <v>5</v>
          </cell>
          <cell r="C12078" t="str">
            <v>S</v>
          </cell>
          <cell r="D12078" t="str">
            <v>All</v>
          </cell>
          <cell r="E12078" t="str">
            <v>Tonnage: 3&lt;=tons&lt;4</v>
          </cell>
          <cell r="F12078">
            <v>63.989800000000002</v>
          </cell>
          <cell r="G12078">
            <v>0.54196759999999999</v>
          </cell>
          <cell r="H12078">
            <v>0.53601840000000001</v>
          </cell>
          <cell r="I12078">
            <v>-4.2228799999999997E-2</v>
          </cell>
          <cell r="J12078">
            <v>-1.7279699999999999E-2</v>
          </cell>
          <cell r="K12078">
            <v>0</v>
          </cell>
          <cell r="L12078">
            <v>1.7279699999999999E-2</v>
          </cell>
          <cell r="M12078">
            <v>4.2228799999999997E-2</v>
          </cell>
          <cell r="N12078">
            <v>4.2228799999999997E-2</v>
          </cell>
          <cell r="O12078">
            <v>20502</v>
          </cell>
        </row>
        <row r="12079">
          <cell r="A12079" t="str">
            <v>Residential</v>
          </cell>
          <cell r="B12079">
            <v>6</v>
          </cell>
          <cell r="C12079" t="str">
            <v>S</v>
          </cell>
          <cell r="D12079" t="str">
            <v>All</v>
          </cell>
          <cell r="E12079" t="str">
            <v>Tonnage: 3&lt;=tons&lt;4</v>
          </cell>
          <cell r="F12079">
            <v>63.296500000000002</v>
          </cell>
          <cell r="G12079">
            <v>0.61194150000000003</v>
          </cell>
          <cell r="H12079">
            <v>0.62150760000000005</v>
          </cell>
          <cell r="I12079">
            <v>-4.2205800000000002E-2</v>
          </cell>
          <cell r="J12079">
            <v>-1.7270299999999999E-2</v>
          </cell>
          <cell r="K12079">
            <v>0</v>
          </cell>
          <cell r="L12079">
            <v>1.7270299999999999E-2</v>
          </cell>
          <cell r="M12079">
            <v>4.2205800000000002E-2</v>
          </cell>
          <cell r="N12079">
            <v>4.2205800000000002E-2</v>
          </cell>
          <cell r="O12079">
            <v>20502</v>
          </cell>
        </row>
        <row r="12080">
          <cell r="A12080" t="str">
            <v>Residential</v>
          </cell>
          <cell r="B12080">
            <v>7</v>
          </cell>
          <cell r="C12080" t="str">
            <v>S</v>
          </cell>
          <cell r="D12080" t="str">
            <v>All</v>
          </cell>
          <cell r="E12080" t="str">
            <v>Tonnage: 3&lt;=tons&lt;4</v>
          </cell>
          <cell r="F12080">
            <v>62.393300000000004</v>
          </cell>
          <cell r="G12080">
            <v>0.73421190000000003</v>
          </cell>
          <cell r="H12080">
            <v>0.72037600000000002</v>
          </cell>
          <cell r="I12080">
            <v>-4.2419600000000002E-2</v>
          </cell>
          <cell r="J12080">
            <v>-1.73577E-2</v>
          </cell>
          <cell r="K12080">
            <v>0</v>
          </cell>
          <cell r="L12080">
            <v>1.73577E-2</v>
          </cell>
          <cell r="M12080">
            <v>4.2419600000000002E-2</v>
          </cell>
          <cell r="N12080">
            <v>4.2419600000000002E-2</v>
          </cell>
          <cell r="O12080">
            <v>20502</v>
          </cell>
        </row>
        <row r="12081">
          <cell r="A12081" t="str">
            <v>Residential</v>
          </cell>
          <cell r="B12081">
            <v>8</v>
          </cell>
          <cell r="C12081" t="str">
            <v>S</v>
          </cell>
          <cell r="D12081" t="str">
            <v>All</v>
          </cell>
          <cell r="E12081" t="str">
            <v>Tonnage: 3&lt;=tons&lt;4</v>
          </cell>
          <cell r="F12081">
            <v>63.807600000000001</v>
          </cell>
          <cell r="G12081">
            <v>0.78116030000000003</v>
          </cell>
          <cell r="H12081">
            <v>0.71309210000000001</v>
          </cell>
          <cell r="I12081">
            <v>-4.2665099999999997E-2</v>
          </cell>
          <cell r="J12081">
            <v>-1.74582E-2</v>
          </cell>
          <cell r="K12081">
            <v>0</v>
          </cell>
          <cell r="L12081">
            <v>1.74582E-2</v>
          </cell>
          <cell r="M12081">
            <v>4.2665099999999997E-2</v>
          </cell>
          <cell r="N12081">
            <v>4.2665099999999997E-2</v>
          </cell>
          <cell r="O12081">
            <v>20502</v>
          </cell>
        </row>
        <row r="12082">
          <cell r="A12082" t="str">
            <v>Residential</v>
          </cell>
          <cell r="B12082">
            <v>9</v>
          </cell>
          <cell r="C12082" t="str">
            <v>S</v>
          </cell>
          <cell r="D12082" t="str">
            <v>All</v>
          </cell>
          <cell r="E12082" t="str">
            <v>Tonnage: 3&lt;=tons&lt;4</v>
          </cell>
          <cell r="F12082">
            <v>69.114199999999997</v>
          </cell>
          <cell r="G12082">
            <v>0.76463380000000003</v>
          </cell>
          <cell r="H12082">
            <v>0.75116159999999998</v>
          </cell>
          <cell r="I12082">
            <v>-4.3427100000000003E-2</v>
          </cell>
          <cell r="J12082">
            <v>-1.7770000000000001E-2</v>
          </cell>
          <cell r="K12082">
            <v>0</v>
          </cell>
          <cell r="L12082">
            <v>1.7770000000000001E-2</v>
          </cell>
          <cell r="M12082">
            <v>4.3427100000000003E-2</v>
          </cell>
          <cell r="N12082">
            <v>4.3427100000000003E-2</v>
          </cell>
          <cell r="O12082">
            <v>20502</v>
          </cell>
        </row>
        <row r="12083">
          <cell r="A12083" t="str">
            <v>Residential</v>
          </cell>
          <cell r="B12083">
            <v>10</v>
          </cell>
          <cell r="C12083" t="str">
            <v>S</v>
          </cell>
          <cell r="D12083" t="str">
            <v>All</v>
          </cell>
          <cell r="E12083" t="str">
            <v>Tonnage: 3&lt;=tons&lt;4</v>
          </cell>
          <cell r="F12083">
            <v>75.402299999999997</v>
          </cell>
          <cell r="G12083">
            <v>0.76351179999999996</v>
          </cell>
          <cell r="H12083">
            <v>0.70710189999999995</v>
          </cell>
          <cell r="I12083">
            <v>-4.5310400000000001E-2</v>
          </cell>
          <cell r="J12083">
            <v>-1.8540600000000001E-2</v>
          </cell>
          <cell r="K12083">
            <v>0</v>
          </cell>
          <cell r="L12083">
            <v>1.8540600000000001E-2</v>
          </cell>
          <cell r="M12083">
            <v>4.5310400000000001E-2</v>
          </cell>
          <cell r="N12083">
            <v>4.5310400000000001E-2</v>
          </cell>
          <cell r="O12083">
            <v>20502</v>
          </cell>
        </row>
        <row r="12084">
          <cell r="A12084" t="str">
            <v>Residential</v>
          </cell>
          <cell r="B12084">
            <v>11</v>
          </cell>
          <cell r="C12084" t="str">
            <v>S</v>
          </cell>
          <cell r="D12084" t="str">
            <v>All</v>
          </cell>
          <cell r="E12084" t="str">
            <v>Tonnage: 3&lt;=tons&lt;4</v>
          </cell>
          <cell r="F12084">
            <v>80.339200000000005</v>
          </cell>
          <cell r="G12084">
            <v>0.81524929999999995</v>
          </cell>
          <cell r="H12084">
            <v>0.77791569999999999</v>
          </cell>
          <cell r="I12084">
            <v>-4.7493599999999997E-2</v>
          </cell>
          <cell r="J12084">
            <v>-1.9434E-2</v>
          </cell>
          <cell r="K12084">
            <v>0</v>
          </cell>
          <cell r="L12084">
            <v>1.9434E-2</v>
          </cell>
          <cell r="M12084">
            <v>4.7493599999999997E-2</v>
          </cell>
          <cell r="N12084">
            <v>4.7493599999999997E-2</v>
          </cell>
          <cell r="O12084">
            <v>20502</v>
          </cell>
        </row>
        <row r="12085">
          <cell r="A12085" t="str">
            <v>Residential</v>
          </cell>
          <cell r="B12085">
            <v>12</v>
          </cell>
          <cell r="C12085" t="str">
            <v>S</v>
          </cell>
          <cell r="D12085" t="str">
            <v>All</v>
          </cell>
          <cell r="E12085" t="str">
            <v>Tonnage: 3&lt;=tons&lt;4</v>
          </cell>
          <cell r="F12085">
            <v>84.459299999999999</v>
          </cell>
          <cell r="G12085">
            <v>0.94825389999999998</v>
          </cell>
          <cell r="H12085">
            <v>0.89385650000000005</v>
          </cell>
          <cell r="I12085">
            <v>-4.4858200000000001E-2</v>
          </cell>
          <cell r="J12085">
            <v>-1.83556E-2</v>
          </cell>
          <cell r="K12085">
            <v>0</v>
          </cell>
          <cell r="L12085">
            <v>1.83556E-2</v>
          </cell>
          <cell r="M12085">
            <v>4.4858200000000001E-2</v>
          </cell>
          <cell r="N12085">
            <v>4.4858200000000001E-2</v>
          </cell>
          <cell r="O12085">
            <v>20502</v>
          </cell>
        </row>
        <row r="12086">
          <cell r="A12086" t="str">
            <v>Residential</v>
          </cell>
          <cell r="B12086">
            <v>13</v>
          </cell>
          <cell r="C12086" t="str">
            <v>S</v>
          </cell>
          <cell r="D12086" t="str">
            <v>All</v>
          </cell>
          <cell r="E12086" t="str">
            <v>Tonnage: 3&lt;=tons&lt;4</v>
          </cell>
          <cell r="F12086">
            <v>87.620599999999996</v>
          </cell>
          <cell r="G12086">
            <v>1.0658110000000001</v>
          </cell>
          <cell r="H12086">
            <v>1.039598</v>
          </cell>
          <cell r="I12086">
            <v>-4.6897599999999998E-2</v>
          </cell>
          <cell r="J12086">
            <v>-1.9190100000000002E-2</v>
          </cell>
          <cell r="K12086">
            <v>0</v>
          </cell>
          <cell r="L12086">
            <v>1.9190100000000002E-2</v>
          </cell>
          <cell r="M12086">
            <v>4.6897599999999998E-2</v>
          </cell>
          <cell r="N12086">
            <v>4.6897599999999998E-2</v>
          </cell>
          <cell r="O12086">
            <v>20502</v>
          </cell>
        </row>
        <row r="12087">
          <cell r="A12087" t="str">
            <v>Residential</v>
          </cell>
          <cell r="B12087">
            <v>14</v>
          </cell>
          <cell r="C12087" t="str">
            <v>S</v>
          </cell>
          <cell r="D12087" t="str">
            <v>All</v>
          </cell>
          <cell r="E12087" t="str">
            <v>Tonnage: 3&lt;=tons&lt;4</v>
          </cell>
          <cell r="F12087">
            <v>90.917199999999994</v>
          </cell>
          <cell r="G12087">
            <v>1.2710429999999999</v>
          </cell>
          <cell r="H12087">
            <v>1.324457</v>
          </cell>
          <cell r="I12087">
            <v>-5.4784399999999997E-2</v>
          </cell>
          <cell r="J12087">
            <v>-2.2417400000000001E-2</v>
          </cell>
          <cell r="K12087">
            <v>0</v>
          </cell>
          <cell r="L12087">
            <v>2.2417400000000001E-2</v>
          </cell>
          <cell r="M12087">
            <v>5.4784399999999997E-2</v>
          </cell>
          <cell r="N12087">
            <v>5.4784399999999997E-2</v>
          </cell>
          <cell r="O12087">
            <v>20502</v>
          </cell>
        </row>
        <row r="12088">
          <cell r="A12088" t="str">
            <v>Residential</v>
          </cell>
          <cell r="B12088">
            <v>15</v>
          </cell>
          <cell r="C12088" t="str">
            <v>S</v>
          </cell>
          <cell r="D12088" t="str">
            <v>All</v>
          </cell>
          <cell r="E12088" t="str">
            <v>Tonnage: 3&lt;=tons&lt;4</v>
          </cell>
          <cell r="F12088">
            <v>93.758799999999994</v>
          </cell>
          <cell r="G12088">
            <v>1.5714109999999999</v>
          </cell>
          <cell r="H12088">
            <v>1.635942</v>
          </cell>
          <cell r="I12088">
            <v>-5.8957000000000002E-2</v>
          </cell>
          <cell r="J12088">
            <v>-2.4124699999999999E-2</v>
          </cell>
          <cell r="K12088">
            <v>0</v>
          </cell>
          <cell r="L12088">
            <v>2.4124699999999999E-2</v>
          </cell>
          <cell r="M12088">
            <v>5.8957000000000002E-2</v>
          </cell>
          <cell r="N12088">
            <v>5.8957000000000002E-2</v>
          </cell>
          <cell r="O12088">
            <v>20502</v>
          </cell>
        </row>
        <row r="12089">
          <cell r="A12089" t="str">
            <v>Residential</v>
          </cell>
          <cell r="B12089">
            <v>16</v>
          </cell>
          <cell r="C12089" t="str">
            <v>S</v>
          </cell>
          <cell r="D12089" t="str">
            <v>All</v>
          </cell>
          <cell r="E12089" t="str">
            <v>Tonnage: 3&lt;=tons&lt;4</v>
          </cell>
          <cell r="F12089">
            <v>95.427899999999994</v>
          </cell>
          <cell r="G12089">
            <v>1.947562</v>
          </cell>
          <cell r="H12089">
            <v>1.8921490000000001</v>
          </cell>
          <cell r="I12089">
            <v>-5.7996300000000001E-2</v>
          </cell>
          <cell r="J12089">
            <v>-2.3731599999999999E-2</v>
          </cell>
          <cell r="K12089">
            <v>0</v>
          </cell>
          <cell r="L12089">
            <v>2.3731599999999999E-2</v>
          </cell>
          <cell r="M12089">
            <v>5.7996300000000001E-2</v>
          </cell>
          <cell r="N12089">
            <v>5.7996300000000001E-2</v>
          </cell>
          <cell r="O12089">
            <v>20502</v>
          </cell>
        </row>
        <row r="12090">
          <cell r="A12090" t="str">
            <v>Residential</v>
          </cell>
          <cell r="B12090">
            <v>17</v>
          </cell>
          <cell r="C12090" t="str">
            <v>S</v>
          </cell>
          <cell r="D12090" t="str">
            <v>All</v>
          </cell>
          <cell r="E12090" t="str">
            <v>Tonnage: 3&lt;=tons&lt;4</v>
          </cell>
          <cell r="F12090">
            <v>96.028400000000005</v>
          </cell>
          <cell r="G12090">
            <v>2.18859</v>
          </cell>
          <cell r="H12090">
            <v>1.8768670000000001</v>
          </cell>
          <cell r="I12090">
            <v>-5.40198E-2</v>
          </cell>
          <cell r="J12090">
            <v>-2.21044E-2</v>
          </cell>
          <cell r="K12090">
            <v>0</v>
          </cell>
          <cell r="L12090">
            <v>2.21044E-2</v>
          </cell>
          <cell r="M12090">
            <v>5.40198E-2</v>
          </cell>
          <cell r="N12090">
            <v>5.40198E-2</v>
          </cell>
          <cell r="O12090">
            <v>20502</v>
          </cell>
        </row>
        <row r="12091">
          <cell r="A12091" t="str">
            <v>Residential</v>
          </cell>
          <cell r="B12091">
            <v>18</v>
          </cell>
          <cell r="C12091" t="str">
            <v>S</v>
          </cell>
          <cell r="D12091" t="str">
            <v>All</v>
          </cell>
          <cell r="E12091" t="str">
            <v>Tonnage: 3&lt;=tons&lt;4</v>
          </cell>
          <cell r="F12091">
            <v>95.526499999999999</v>
          </cell>
          <cell r="G12091">
            <v>2.4156110000000002</v>
          </cell>
          <cell r="H12091">
            <v>2.1153689999999998</v>
          </cell>
          <cell r="I12091">
            <v>-6.0547299999999998E-2</v>
          </cell>
          <cell r="J12091">
            <v>-2.4775499999999999E-2</v>
          </cell>
          <cell r="K12091">
            <v>0</v>
          </cell>
          <cell r="L12091">
            <v>2.4775499999999999E-2</v>
          </cell>
          <cell r="M12091">
            <v>6.0547299999999998E-2</v>
          </cell>
          <cell r="N12091">
            <v>6.0547299999999998E-2</v>
          </cell>
          <cell r="O12091">
            <v>20502</v>
          </cell>
        </row>
        <row r="12092">
          <cell r="A12092" t="str">
            <v>Residential</v>
          </cell>
          <cell r="B12092">
            <v>19</v>
          </cell>
          <cell r="C12092" t="str">
            <v>S</v>
          </cell>
          <cell r="D12092" t="str">
            <v>All</v>
          </cell>
          <cell r="E12092" t="str">
            <v>Tonnage: 3&lt;=tons&lt;4</v>
          </cell>
          <cell r="F12092">
            <v>93.636099999999999</v>
          </cell>
          <cell r="G12092">
            <v>2.3812799999999998</v>
          </cell>
          <cell r="H12092">
            <v>2.173654</v>
          </cell>
          <cell r="I12092">
            <v>-6.2140399999999998E-2</v>
          </cell>
          <cell r="J12092">
            <v>-2.5427399999999999E-2</v>
          </cell>
          <cell r="K12092">
            <v>0</v>
          </cell>
          <cell r="L12092">
            <v>2.5427399999999999E-2</v>
          </cell>
          <cell r="M12092">
            <v>6.2140399999999998E-2</v>
          </cell>
          <cell r="N12092">
            <v>6.2140399999999998E-2</v>
          </cell>
          <cell r="O12092">
            <v>20502</v>
          </cell>
        </row>
        <row r="12093">
          <cell r="A12093" t="str">
            <v>Residential</v>
          </cell>
          <cell r="B12093">
            <v>20</v>
          </cell>
          <cell r="C12093" t="str">
            <v>S</v>
          </cell>
          <cell r="D12093" t="str">
            <v>All</v>
          </cell>
          <cell r="E12093" t="str">
            <v>Tonnage: 3&lt;=tons&lt;4</v>
          </cell>
          <cell r="F12093">
            <v>88.912099999999995</v>
          </cell>
          <cell r="G12093">
            <v>2.1451210000000001</v>
          </cell>
          <cell r="H12093">
            <v>2.4163260000000002</v>
          </cell>
          <cell r="I12093">
            <v>-5.0091400000000001E-2</v>
          </cell>
          <cell r="J12093">
            <v>-2.0497000000000001E-2</v>
          </cell>
          <cell r="K12093">
            <v>0</v>
          </cell>
          <cell r="L12093">
            <v>2.0497000000000001E-2</v>
          </cell>
          <cell r="M12093">
            <v>5.0091400000000001E-2</v>
          </cell>
          <cell r="N12093">
            <v>5.0091400000000001E-2</v>
          </cell>
          <cell r="O12093">
            <v>20502</v>
          </cell>
        </row>
        <row r="12094">
          <cell r="A12094" t="str">
            <v>Residential</v>
          </cell>
          <cell r="B12094">
            <v>21</v>
          </cell>
          <cell r="C12094" t="str">
            <v>S</v>
          </cell>
          <cell r="D12094" t="str">
            <v>All</v>
          </cell>
          <cell r="E12094" t="str">
            <v>Tonnage: 3&lt;=tons&lt;4</v>
          </cell>
          <cell r="F12094">
            <v>83.960999999999999</v>
          </cell>
          <cell r="G12094">
            <v>1.9193610000000001</v>
          </cell>
          <cell r="H12094">
            <v>2.1706300000000001</v>
          </cell>
          <cell r="I12094">
            <v>-5.0218699999999998E-2</v>
          </cell>
          <cell r="J12094">
            <v>-2.0549100000000001E-2</v>
          </cell>
          <cell r="K12094">
            <v>0</v>
          </cell>
          <cell r="L12094">
            <v>2.0549100000000001E-2</v>
          </cell>
          <cell r="M12094">
            <v>5.0218699999999998E-2</v>
          </cell>
          <cell r="N12094">
            <v>5.0218699999999998E-2</v>
          </cell>
          <cell r="O12094">
            <v>20502</v>
          </cell>
        </row>
        <row r="12095">
          <cell r="A12095" t="str">
            <v>Residential</v>
          </cell>
          <cell r="B12095">
            <v>22</v>
          </cell>
          <cell r="C12095" t="str">
            <v>S</v>
          </cell>
          <cell r="D12095" t="str">
            <v>All</v>
          </cell>
          <cell r="E12095" t="str">
            <v>Tonnage: 3&lt;=tons&lt;4</v>
          </cell>
          <cell r="F12095">
            <v>80.512699999999995</v>
          </cell>
          <cell r="G12095">
            <v>1.581156</v>
          </cell>
          <cell r="H12095">
            <v>1.622214</v>
          </cell>
          <cell r="I12095">
            <v>-4.9806499999999997E-2</v>
          </cell>
          <cell r="J12095">
            <v>-2.03804E-2</v>
          </cell>
          <cell r="K12095">
            <v>0</v>
          </cell>
          <cell r="L12095">
            <v>2.03804E-2</v>
          </cell>
          <cell r="M12095">
            <v>4.9806499999999997E-2</v>
          </cell>
          <cell r="N12095">
            <v>4.9806499999999997E-2</v>
          </cell>
          <cell r="O12095">
            <v>20502</v>
          </cell>
        </row>
        <row r="12096">
          <cell r="A12096" t="str">
            <v>Residential</v>
          </cell>
          <cell r="B12096">
            <v>23</v>
          </cell>
          <cell r="C12096" t="str">
            <v>S</v>
          </cell>
          <cell r="D12096" t="str">
            <v>All</v>
          </cell>
          <cell r="E12096" t="str">
            <v>Tonnage: 3&lt;=tons&lt;4</v>
          </cell>
          <cell r="F12096">
            <v>77.484200000000001</v>
          </cell>
          <cell r="G12096">
            <v>1.2128890000000001</v>
          </cell>
          <cell r="H12096">
            <v>1.205201</v>
          </cell>
          <cell r="I12096">
            <v>-4.7676000000000003E-2</v>
          </cell>
          <cell r="J12096">
            <v>-1.9508600000000001E-2</v>
          </cell>
          <cell r="K12096">
            <v>0</v>
          </cell>
          <cell r="L12096">
            <v>1.9508600000000001E-2</v>
          </cell>
          <cell r="M12096">
            <v>4.7676000000000003E-2</v>
          </cell>
          <cell r="N12096">
            <v>4.7676000000000003E-2</v>
          </cell>
          <cell r="O12096">
            <v>20502</v>
          </cell>
        </row>
        <row r="12097">
          <cell r="A12097" t="str">
            <v>Residential</v>
          </cell>
          <cell r="B12097">
            <v>24</v>
          </cell>
          <cell r="C12097" t="str">
            <v>S</v>
          </cell>
          <cell r="D12097" t="str">
            <v>All</v>
          </cell>
          <cell r="E12097" t="str">
            <v>Tonnage: 3&lt;=tons&lt;4</v>
          </cell>
          <cell r="F12097">
            <v>75.390799999999999</v>
          </cell>
          <cell r="G12097">
            <v>0.95873489999999995</v>
          </cell>
          <cell r="H12097">
            <v>0.99160859999999995</v>
          </cell>
          <cell r="I12097">
            <v>-5.7328499999999998E-2</v>
          </cell>
          <cell r="J12097">
            <v>-2.3458400000000001E-2</v>
          </cell>
          <cell r="K12097">
            <v>0</v>
          </cell>
          <cell r="L12097">
            <v>2.3458400000000001E-2</v>
          </cell>
          <cell r="M12097">
            <v>5.7328499999999998E-2</v>
          </cell>
          <cell r="N12097">
            <v>5.7328499999999998E-2</v>
          </cell>
          <cell r="O12097">
            <v>20502</v>
          </cell>
        </row>
        <row r="12098">
          <cell r="A12098" t="str">
            <v>Residential</v>
          </cell>
          <cell r="B12098">
            <v>1</v>
          </cell>
          <cell r="C12098" t="str">
            <v>S</v>
          </cell>
          <cell r="D12098" t="str">
            <v>All</v>
          </cell>
          <cell r="E12098" t="str">
            <v>Tonnage: 4&lt;=tons&lt;5</v>
          </cell>
          <cell r="F12098">
            <v>69.209400000000002</v>
          </cell>
          <cell r="G12098">
            <v>0.68529110000000004</v>
          </cell>
          <cell r="H12098">
            <v>0.75246970000000002</v>
          </cell>
          <cell r="I12098">
            <v>-7.2006399999999998E-2</v>
          </cell>
          <cell r="J12098">
            <v>-2.9464400000000002E-2</v>
          </cell>
          <cell r="K12098">
            <v>0</v>
          </cell>
          <cell r="L12098">
            <v>2.9464400000000002E-2</v>
          </cell>
          <cell r="M12098">
            <v>7.2006399999999998E-2</v>
          </cell>
          <cell r="N12098">
            <v>7.2006399999999998E-2</v>
          </cell>
          <cell r="O12098">
            <v>8788</v>
          </cell>
        </row>
        <row r="12099">
          <cell r="A12099" t="str">
            <v>Residential</v>
          </cell>
          <cell r="B12099">
            <v>2</v>
          </cell>
          <cell r="C12099" t="str">
            <v>S</v>
          </cell>
          <cell r="D12099" t="str">
            <v>All</v>
          </cell>
          <cell r="E12099" t="str">
            <v>Tonnage: 4&lt;=tons&lt;5</v>
          </cell>
          <cell r="F12099">
            <v>66.838099999999997</v>
          </cell>
          <cell r="G12099">
            <v>0.60244980000000004</v>
          </cell>
          <cell r="H12099">
            <v>0.65910500000000005</v>
          </cell>
          <cell r="I12099">
            <v>-7.2120799999999999E-2</v>
          </cell>
          <cell r="J12099">
            <v>-2.9511200000000001E-2</v>
          </cell>
          <cell r="K12099">
            <v>0</v>
          </cell>
          <cell r="L12099">
            <v>2.9511200000000001E-2</v>
          </cell>
          <cell r="M12099">
            <v>7.2120799999999999E-2</v>
          </cell>
          <cell r="N12099">
            <v>7.2120799999999999E-2</v>
          </cell>
          <cell r="O12099">
            <v>8788</v>
          </cell>
        </row>
        <row r="12100">
          <cell r="A12100" t="str">
            <v>Residential</v>
          </cell>
          <cell r="B12100">
            <v>3</v>
          </cell>
          <cell r="C12100" t="str">
            <v>S</v>
          </cell>
          <cell r="D12100" t="str">
            <v>All</v>
          </cell>
          <cell r="E12100" t="str">
            <v>Tonnage: 4&lt;=tons&lt;5</v>
          </cell>
          <cell r="F12100">
            <v>65.477699999999999</v>
          </cell>
          <cell r="G12100">
            <v>0.54759080000000004</v>
          </cell>
          <cell r="H12100">
            <v>0.63367799999999996</v>
          </cell>
          <cell r="I12100">
            <v>-7.1132699999999993E-2</v>
          </cell>
          <cell r="J12100">
            <v>-2.9106900000000002E-2</v>
          </cell>
          <cell r="K12100">
            <v>0</v>
          </cell>
          <cell r="L12100">
            <v>2.9106900000000002E-2</v>
          </cell>
          <cell r="M12100">
            <v>7.1132699999999993E-2</v>
          </cell>
          <cell r="N12100">
            <v>7.1132699999999993E-2</v>
          </cell>
          <cell r="O12100">
            <v>8788</v>
          </cell>
        </row>
        <row r="12101">
          <cell r="A12101" t="str">
            <v>Residential</v>
          </cell>
          <cell r="B12101">
            <v>4</v>
          </cell>
          <cell r="C12101" t="str">
            <v>S</v>
          </cell>
          <cell r="D12101" t="str">
            <v>All</v>
          </cell>
          <cell r="E12101" t="str">
            <v>Tonnage: 4&lt;=tons&lt;5</v>
          </cell>
          <cell r="F12101">
            <v>64.981899999999996</v>
          </cell>
          <cell r="G12101">
            <v>0.56798159999999998</v>
          </cell>
          <cell r="H12101">
            <v>0.65196569999999998</v>
          </cell>
          <cell r="I12101">
            <v>-7.0804099999999995E-2</v>
          </cell>
          <cell r="J12101">
            <v>-2.8972500000000002E-2</v>
          </cell>
          <cell r="K12101">
            <v>0</v>
          </cell>
          <cell r="L12101">
            <v>2.8972500000000002E-2</v>
          </cell>
          <cell r="M12101">
            <v>7.0804099999999995E-2</v>
          </cell>
          <cell r="N12101">
            <v>7.0804099999999995E-2</v>
          </cell>
          <cell r="O12101">
            <v>8788</v>
          </cell>
        </row>
        <row r="12102">
          <cell r="A12102" t="str">
            <v>Residential</v>
          </cell>
          <cell r="B12102">
            <v>5</v>
          </cell>
          <cell r="C12102" t="str">
            <v>S</v>
          </cell>
          <cell r="D12102" t="str">
            <v>All</v>
          </cell>
          <cell r="E12102" t="str">
            <v>Tonnage: 4&lt;=tons&lt;5</v>
          </cell>
          <cell r="F12102">
            <v>63.995399999999997</v>
          </cell>
          <cell r="G12102">
            <v>0.53573349999999997</v>
          </cell>
          <cell r="H12102">
            <v>0.67115579999999997</v>
          </cell>
          <cell r="I12102">
            <v>-7.0686100000000002E-2</v>
          </cell>
          <cell r="J12102">
            <v>-2.8924200000000001E-2</v>
          </cell>
          <cell r="K12102">
            <v>0</v>
          </cell>
          <cell r="L12102">
            <v>2.8924200000000001E-2</v>
          </cell>
          <cell r="M12102">
            <v>7.0686100000000002E-2</v>
          </cell>
          <cell r="N12102">
            <v>7.0686100000000002E-2</v>
          </cell>
          <cell r="O12102">
            <v>8788</v>
          </cell>
        </row>
        <row r="12103">
          <cell r="A12103" t="str">
            <v>Residential</v>
          </cell>
          <cell r="B12103">
            <v>6</v>
          </cell>
          <cell r="C12103" t="str">
            <v>S</v>
          </cell>
          <cell r="D12103" t="str">
            <v>All</v>
          </cell>
          <cell r="E12103" t="str">
            <v>Tonnage: 4&lt;=tons&lt;5</v>
          </cell>
          <cell r="F12103">
            <v>63.317900000000002</v>
          </cell>
          <cell r="G12103">
            <v>0.57493530000000004</v>
          </cell>
          <cell r="H12103">
            <v>0.69551580000000002</v>
          </cell>
          <cell r="I12103">
            <v>-7.0868600000000004E-2</v>
          </cell>
          <cell r="J12103">
            <v>-2.8998800000000002E-2</v>
          </cell>
          <cell r="K12103">
            <v>0</v>
          </cell>
          <cell r="L12103">
            <v>2.8998800000000002E-2</v>
          </cell>
          <cell r="M12103">
            <v>7.0868600000000004E-2</v>
          </cell>
          <cell r="N12103">
            <v>7.0868600000000004E-2</v>
          </cell>
          <cell r="O12103">
            <v>8788</v>
          </cell>
        </row>
        <row r="12104">
          <cell r="A12104" t="str">
            <v>Residential</v>
          </cell>
          <cell r="B12104">
            <v>7</v>
          </cell>
          <cell r="C12104" t="str">
            <v>S</v>
          </cell>
          <cell r="D12104" t="str">
            <v>All</v>
          </cell>
          <cell r="E12104" t="str">
            <v>Tonnage: 4&lt;=tons&lt;5</v>
          </cell>
          <cell r="F12104">
            <v>62.506999999999998</v>
          </cell>
          <cell r="G12104">
            <v>0.74331919999999996</v>
          </cell>
          <cell r="H12104">
            <v>0.85177139999999996</v>
          </cell>
          <cell r="I12104">
            <v>-7.1288000000000004E-2</v>
          </cell>
          <cell r="J12104">
            <v>-2.9170499999999999E-2</v>
          </cell>
          <cell r="K12104">
            <v>0</v>
          </cell>
          <cell r="L12104">
            <v>2.9170499999999999E-2</v>
          </cell>
          <cell r="M12104">
            <v>7.1288000000000004E-2</v>
          </cell>
          <cell r="N12104">
            <v>7.1288000000000004E-2</v>
          </cell>
          <cell r="O12104">
            <v>8788</v>
          </cell>
        </row>
        <row r="12105">
          <cell r="A12105" t="str">
            <v>Residential</v>
          </cell>
          <cell r="B12105">
            <v>8</v>
          </cell>
          <cell r="C12105" t="str">
            <v>S</v>
          </cell>
          <cell r="D12105" t="str">
            <v>All</v>
          </cell>
          <cell r="E12105" t="str">
            <v>Tonnage: 4&lt;=tons&lt;5</v>
          </cell>
          <cell r="F12105">
            <v>63.935000000000002</v>
          </cell>
          <cell r="G12105">
            <v>0.82996820000000004</v>
          </cell>
          <cell r="H12105">
            <v>0.9198847</v>
          </cell>
          <cell r="I12105">
            <v>-7.1584400000000006E-2</v>
          </cell>
          <cell r="J12105">
            <v>-2.92918E-2</v>
          </cell>
          <cell r="K12105">
            <v>0</v>
          </cell>
          <cell r="L12105">
            <v>2.92918E-2</v>
          </cell>
          <cell r="M12105">
            <v>7.1584400000000006E-2</v>
          </cell>
          <cell r="N12105">
            <v>7.1584400000000006E-2</v>
          </cell>
          <cell r="O12105">
            <v>8788</v>
          </cell>
        </row>
        <row r="12106">
          <cell r="A12106" t="str">
            <v>Residential</v>
          </cell>
          <cell r="B12106">
            <v>9</v>
          </cell>
          <cell r="C12106" t="str">
            <v>S</v>
          </cell>
          <cell r="D12106" t="str">
            <v>All</v>
          </cell>
          <cell r="E12106" t="str">
            <v>Tonnage: 4&lt;=tons&lt;5</v>
          </cell>
          <cell r="F12106">
            <v>68.838899999999995</v>
          </cell>
          <cell r="G12106">
            <v>0.77201379999999997</v>
          </cell>
          <cell r="H12106">
            <v>0.83077500000000004</v>
          </cell>
          <cell r="I12106">
            <v>-7.2595599999999996E-2</v>
          </cell>
          <cell r="J12106">
            <v>-2.9705499999999999E-2</v>
          </cell>
          <cell r="K12106">
            <v>0</v>
          </cell>
          <cell r="L12106">
            <v>2.9705499999999999E-2</v>
          </cell>
          <cell r="M12106">
            <v>7.2595599999999996E-2</v>
          </cell>
          <cell r="N12106">
            <v>7.2595599999999996E-2</v>
          </cell>
          <cell r="O12106">
            <v>8788</v>
          </cell>
        </row>
        <row r="12107">
          <cell r="A12107" t="str">
            <v>Residential</v>
          </cell>
          <cell r="B12107">
            <v>10</v>
          </cell>
          <cell r="C12107" t="str">
            <v>S</v>
          </cell>
          <cell r="D12107" t="str">
            <v>All</v>
          </cell>
          <cell r="E12107" t="str">
            <v>Tonnage: 4&lt;=tons&lt;5</v>
          </cell>
          <cell r="F12107">
            <v>74.766499999999994</v>
          </cell>
          <cell r="G12107">
            <v>0.83504230000000002</v>
          </cell>
          <cell r="H12107">
            <v>0.96325039999999995</v>
          </cell>
          <cell r="I12107">
            <v>-7.3965100000000006E-2</v>
          </cell>
          <cell r="J12107">
            <v>-3.0265899999999998E-2</v>
          </cell>
          <cell r="K12107">
            <v>0</v>
          </cell>
          <cell r="L12107">
            <v>3.0265899999999998E-2</v>
          </cell>
          <cell r="M12107">
            <v>7.3965100000000006E-2</v>
          </cell>
          <cell r="N12107">
            <v>7.3965100000000006E-2</v>
          </cell>
          <cell r="O12107">
            <v>8788</v>
          </cell>
        </row>
        <row r="12108">
          <cell r="A12108" t="str">
            <v>Residential</v>
          </cell>
          <cell r="B12108">
            <v>11</v>
          </cell>
          <cell r="C12108" t="str">
            <v>S</v>
          </cell>
          <cell r="D12108" t="str">
            <v>All</v>
          </cell>
          <cell r="E12108" t="str">
            <v>Tonnage: 4&lt;=tons&lt;5</v>
          </cell>
          <cell r="F12108">
            <v>79.895200000000003</v>
          </cell>
          <cell r="G12108">
            <v>0.90992260000000003</v>
          </cell>
          <cell r="H12108">
            <v>0.99286339999999995</v>
          </cell>
          <cell r="I12108">
            <v>-7.5270199999999995E-2</v>
          </cell>
          <cell r="J12108">
            <v>-3.0800000000000001E-2</v>
          </cell>
          <cell r="K12108">
            <v>0</v>
          </cell>
          <cell r="L12108">
            <v>3.0800000000000001E-2</v>
          </cell>
          <cell r="M12108">
            <v>7.5270199999999995E-2</v>
          </cell>
          <cell r="N12108">
            <v>7.5270199999999995E-2</v>
          </cell>
          <cell r="O12108">
            <v>8788</v>
          </cell>
        </row>
        <row r="12109">
          <cell r="A12109" t="str">
            <v>Residential</v>
          </cell>
          <cell r="B12109">
            <v>12</v>
          </cell>
          <cell r="C12109" t="str">
            <v>S</v>
          </cell>
          <cell r="D12109" t="str">
            <v>All</v>
          </cell>
          <cell r="E12109" t="str">
            <v>Tonnage: 4&lt;=tons&lt;5</v>
          </cell>
          <cell r="F12109">
            <v>84.256900000000002</v>
          </cell>
          <cell r="G12109">
            <v>0.9792516</v>
          </cell>
          <cell r="H12109">
            <v>1.07982</v>
          </cell>
          <cell r="I12109">
            <v>-7.6238500000000001E-2</v>
          </cell>
          <cell r="J12109">
            <v>-3.11962E-2</v>
          </cell>
          <cell r="K12109">
            <v>0</v>
          </cell>
          <cell r="L12109">
            <v>3.11962E-2</v>
          </cell>
          <cell r="M12109">
            <v>7.6238500000000001E-2</v>
          </cell>
          <cell r="N12109">
            <v>7.6238500000000001E-2</v>
          </cell>
          <cell r="O12109">
            <v>8788</v>
          </cell>
        </row>
        <row r="12110">
          <cell r="A12110" t="str">
            <v>Residential</v>
          </cell>
          <cell r="B12110">
            <v>13</v>
          </cell>
          <cell r="C12110" t="str">
            <v>S</v>
          </cell>
          <cell r="D12110" t="str">
            <v>All</v>
          </cell>
          <cell r="E12110" t="str">
            <v>Tonnage: 4&lt;=tons&lt;5</v>
          </cell>
          <cell r="F12110">
            <v>87.537700000000001</v>
          </cell>
          <cell r="G12110">
            <v>1.178544</v>
          </cell>
          <cell r="H12110">
            <v>1.1399710000000001</v>
          </cell>
          <cell r="I12110">
            <v>-7.7529899999999999E-2</v>
          </cell>
          <cell r="J12110">
            <v>-3.1724599999999999E-2</v>
          </cell>
          <cell r="K12110">
            <v>0</v>
          </cell>
          <cell r="L12110">
            <v>3.1724599999999999E-2</v>
          </cell>
          <cell r="M12110">
            <v>7.7529899999999999E-2</v>
          </cell>
          <cell r="N12110">
            <v>7.7529899999999999E-2</v>
          </cell>
          <cell r="O12110">
            <v>8788</v>
          </cell>
        </row>
        <row r="12111">
          <cell r="A12111" t="str">
            <v>Residential</v>
          </cell>
          <cell r="B12111">
            <v>14</v>
          </cell>
          <cell r="C12111" t="str">
            <v>S</v>
          </cell>
          <cell r="D12111" t="str">
            <v>All</v>
          </cell>
          <cell r="E12111" t="str">
            <v>Tonnage: 4&lt;=tons&lt;5</v>
          </cell>
          <cell r="F12111">
            <v>90.915599999999998</v>
          </cell>
          <cell r="G12111">
            <v>1.3590420000000001</v>
          </cell>
          <cell r="H12111">
            <v>1.197522</v>
          </cell>
          <cell r="I12111">
            <v>-7.8820399999999999E-2</v>
          </cell>
          <cell r="J12111">
            <v>-3.2252700000000002E-2</v>
          </cell>
          <cell r="K12111">
            <v>0</v>
          </cell>
          <cell r="L12111">
            <v>3.2252700000000002E-2</v>
          </cell>
          <cell r="M12111">
            <v>7.8820399999999999E-2</v>
          </cell>
          <cell r="N12111">
            <v>7.8820399999999999E-2</v>
          </cell>
          <cell r="O12111">
            <v>8788</v>
          </cell>
        </row>
        <row r="12112">
          <cell r="A12112" t="str">
            <v>Residential</v>
          </cell>
          <cell r="B12112">
            <v>15</v>
          </cell>
          <cell r="C12112" t="str">
            <v>S</v>
          </cell>
          <cell r="D12112" t="str">
            <v>All</v>
          </cell>
          <cell r="E12112" t="str">
            <v>Tonnage: 4&lt;=tons&lt;5</v>
          </cell>
          <cell r="F12112">
            <v>93.8476</v>
          </cell>
          <cell r="G12112">
            <v>1.5488759999999999</v>
          </cell>
          <cell r="H12112">
            <v>1.565461</v>
          </cell>
          <cell r="I12112">
            <v>-7.9367999999999994E-2</v>
          </cell>
          <cell r="J12112">
            <v>-3.24768E-2</v>
          </cell>
          <cell r="K12112">
            <v>0</v>
          </cell>
          <cell r="L12112">
            <v>3.24768E-2</v>
          </cell>
          <cell r="M12112">
            <v>7.9367999999999994E-2</v>
          </cell>
          <cell r="N12112">
            <v>7.9367999999999994E-2</v>
          </cell>
          <cell r="O12112">
            <v>8788</v>
          </cell>
        </row>
        <row r="12113">
          <cell r="A12113" t="str">
            <v>Residential</v>
          </cell>
          <cell r="B12113">
            <v>16</v>
          </cell>
          <cell r="C12113" t="str">
            <v>S</v>
          </cell>
          <cell r="D12113" t="str">
            <v>All</v>
          </cell>
          <cell r="E12113" t="str">
            <v>Tonnage: 4&lt;=tons&lt;5</v>
          </cell>
          <cell r="F12113">
            <v>95.557299999999998</v>
          </cell>
          <cell r="G12113">
            <v>1.743954</v>
          </cell>
          <cell r="H12113">
            <v>1.779088</v>
          </cell>
          <cell r="I12113">
            <v>-8.1882099999999999E-2</v>
          </cell>
          <cell r="J12113">
            <v>-3.3505500000000001E-2</v>
          </cell>
          <cell r="K12113">
            <v>0</v>
          </cell>
          <cell r="L12113">
            <v>3.3505500000000001E-2</v>
          </cell>
          <cell r="M12113">
            <v>8.1882099999999999E-2</v>
          </cell>
          <cell r="N12113">
            <v>8.1882099999999999E-2</v>
          </cell>
          <cell r="O12113">
            <v>8788</v>
          </cell>
        </row>
        <row r="12114">
          <cell r="A12114" t="str">
            <v>Residential</v>
          </cell>
          <cell r="B12114">
            <v>17</v>
          </cell>
          <cell r="C12114" t="str">
            <v>S</v>
          </cell>
          <cell r="D12114" t="str">
            <v>All</v>
          </cell>
          <cell r="E12114" t="str">
            <v>Tonnage: 4&lt;=tons&lt;5</v>
          </cell>
          <cell r="F12114">
            <v>96.307199999999995</v>
          </cell>
          <cell r="G12114">
            <v>2.0267750000000002</v>
          </cell>
          <cell r="H12114">
            <v>1.8718840000000001</v>
          </cell>
          <cell r="I12114">
            <v>-8.2783599999999999E-2</v>
          </cell>
          <cell r="J12114">
            <v>-3.3874399999999999E-2</v>
          </cell>
          <cell r="K12114">
            <v>0</v>
          </cell>
          <cell r="L12114">
            <v>3.3874399999999999E-2</v>
          </cell>
          <cell r="M12114">
            <v>8.2783599999999999E-2</v>
          </cell>
          <cell r="N12114">
            <v>8.2783599999999999E-2</v>
          </cell>
          <cell r="O12114">
            <v>8788</v>
          </cell>
        </row>
        <row r="12115">
          <cell r="A12115" t="str">
            <v>Residential</v>
          </cell>
          <cell r="B12115">
            <v>18</v>
          </cell>
          <cell r="C12115" t="str">
            <v>S</v>
          </cell>
          <cell r="D12115" t="str">
            <v>All</v>
          </cell>
          <cell r="E12115" t="str">
            <v>Tonnage: 4&lt;=tons&lt;5</v>
          </cell>
          <cell r="F12115">
            <v>95.954899999999995</v>
          </cell>
          <cell r="G12115">
            <v>2.282629</v>
          </cell>
          <cell r="H12115">
            <v>2.101499</v>
          </cell>
          <cell r="I12115">
            <v>-8.4078700000000006E-2</v>
          </cell>
          <cell r="J12115">
            <v>-3.4404299999999999E-2</v>
          </cell>
          <cell r="K12115">
            <v>0</v>
          </cell>
          <cell r="L12115">
            <v>3.4404299999999999E-2</v>
          </cell>
          <cell r="M12115">
            <v>8.4078700000000006E-2</v>
          </cell>
          <cell r="N12115">
            <v>8.4078700000000006E-2</v>
          </cell>
          <cell r="O12115">
            <v>8788</v>
          </cell>
        </row>
        <row r="12116">
          <cell r="A12116" t="str">
            <v>Residential</v>
          </cell>
          <cell r="B12116">
            <v>19</v>
          </cell>
          <cell r="C12116" t="str">
            <v>S</v>
          </cell>
          <cell r="D12116" t="str">
            <v>All</v>
          </cell>
          <cell r="E12116" t="str">
            <v>Tonnage: 4&lt;=tons&lt;5</v>
          </cell>
          <cell r="F12116">
            <v>94.2941</v>
          </cell>
          <cell r="G12116">
            <v>2.2970419999999998</v>
          </cell>
          <cell r="H12116">
            <v>2.2639939999999998</v>
          </cell>
          <cell r="I12116">
            <v>-8.2535999999999998E-2</v>
          </cell>
          <cell r="J12116">
            <v>-3.3772999999999997E-2</v>
          </cell>
          <cell r="K12116">
            <v>0</v>
          </cell>
          <cell r="L12116">
            <v>3.3772999999999997E-2</v>
          </cell>
          <cell r="M12116">
            <v>8.2535999999999998E-2</v>
          </cell>
          <cell r="N12116">
            <v>8.2535999999999998E-2</v>
          </cell>
          <cell r="O12116">
            <v>8788</v>
          </cell>
        </row>
        <row r="12117">
          <cell r="A12117" t="str">
            <v>Residential</v>
          </cell>
          <cell r="B12117">
            <v>20</v>
          </cell>
          <cell r="C12117" t="str">
            <v>S</v>
          </cell>
          <cell r="D12117" t="str">
            <v>All</v>
          </cell>
          <cell r="E12117" t="str">
            <v>Tonnage: 4&lt;=tons&lt;5</v>
          </cell>
          <cell r="F12117">
            <v>89.910300000000007</v>
          </cell>
          <cell r="G12117">
            <v>2.20973</v>
          </cell>
          <cell r="H12117">
            <v>2.8321649999999998</v>
          </cell>
          <cell r="I12117">
            <v>-8.4273700000000007E-2</v>
          </cell>
          <cell r="J12117">
            <v>-3.4484099999999997E-2</v>
          </cell>
          <cell r="K12117">
            <v>0</v>
          </cell>
          <cell r="L12117">
            <v>3.4484099999999997E-2</v>
          </cell>
          <cell r="M12117">
            <v>8.4273700000000007E-2</v>
          </cell>
          <cell r="N12117">
            <v>8.4273700000000007E-2</v>
          </cell>
          <cell r="O12117">
            <v>8788</v>
          </cell>
        </row>
        <row r="12118">
          <cell r="A12118" t="str">
            <v>Residential</v>
          </cell>
          <cell r="B12118">
            <v>21</v>
          </cell>
          <cell r="C12118" t="str">
            <v>S</v>
          </cell>
          <cell r="D12118" t="str">
            <v>All</v>
          </cell>
          <cell r="E12118" t="str">
            <v>Tonnage: 4&lt;=tons&lt;5</v>
          </cell>
          <cell r="F12118">
            <v>84.956299999999999</v>
          </cell>
          <cell r="G12118">
            <v>1.9541660000000001</v>
          </cell>
          <cell r="H12118">
            <v>2.4944000000000002</v>
          </cell>
          <cell r="I12118">
            <v>-8.2120499999999999E-2</v>
          </cell>
          <cell r="J12118">
            <v>-3.3603099999999997E-2</v>
          </cell>
          <cell r="K12118">
            <v>0</v>
          </cell>
          <cell r="L12118">
            <v>3.3603099999999997E-2</v>
          </cell>
          <cell r="M12118">
            <v>8.2120499999999999E-2</v>
          </cell>
          <cell r="N12118">
            <v>8.2120499999999999E-2</v>
          </cell>
          <cell r="O12118">
            <v>8788</v>
          </cell>
        </row>
        <row r="12119">
          <cell r="A12119" t="str">
            <v>Residential</v>
          </cell>
          <cell r="B12119">
            <v>22</v>
          </cell>
          <cell r="C12119" t="str">
            <v>S</v>
          </cell>
          <cell r="D12119" t="str">
            <v>All</v>
          </cell>
          <cell r="E12119" t="str">
            <v>Tonnage: 4&lt;=tons&lt;5</v>
          </cell>
          <cell r="F12119">
            <v>81.491900000000001</v>
          </cell>
          <cell r="G12119">
            <v>1.6161300000000001</v>
          </cell>
          <cell r="H12119">
            <v>2.0912099999999998</v>
          </cell>
          <cell r="I12119">
            <v>-8.3699200000000001E-2</v>
          </cell>
          <cell r="J12119">
            <v>-3.4249000000000002E-2</v>
          </cell>
          <cell r="K12119">
            <v>0</v>
          </cell>
          <cell r="L12119">
            <v>3.4249000000000002E-2</v>
          </cell>
          <cell r="M12119">
            <v>8.3699200000000001E-2</v>
          </cell>
          <cell r="N12119">
            <v>8.3699200000000001E-2</v>
          </cell>
          <cell r="O12119">
            <v>8788</v>
          </cell>
        </row>
        <row r="12120">
          <cell r="A12120" t="str">
            <v>Residential</v>
          </cell>
          <cell r="B12120">
            <v>23</v>
          </cell>
          <cell r="C12120" t="str">
            <v>S</v>
          </cell>
          <cell r="D12120" t="str">
            <v>All</v>
          </cell>
          <cell r="E12120" t="str">
            <v>Tonnage: 4&lt;=tons&lt;5</v>
          </cell>
          <cell r="F12120">
            <v>78.352999999999994</v>
          </cell>
          <cell r="G12120">
            <v>1.2497940000000001</v>
          </cell>
          <cell r="H12120">
            <v>1.574327</v>
          </cell>
          <cell r="I12120">
            <v>-7.9331200000000004E-2</v>
          </cell>
          <cell r="J12120">
            <v>-3.2461700000000003E-2</v>
          </cell>
          <cell r="K12120">
            <v>0</v>
          </cell>
          <cell r="L12120">
            <v>3.2461700000000003E-2</v>
          </cell>
          <cell r="M12120">
            <v>7.9331200000000004E-2</v>
          </cell>
          <cell r="N12120">
            <v>7.9331200000000004E-2</v>
          </cell>
          <cell r="O12120">
            <v>8788</v>
          </cell>
        </row>
        <row r="12121">
          <cell r="A12121" t="str">
            <v>Residential</v>
          </cell>
          <cell r="B12121">
            <v>24</v>
          </cell>
          <cell r="C12121" t="str">
            <v>S</v>
          </cell>
          <cell r="D12121" t="str">
            <v>All</v>
          </cell>
          <cell r="E12121" t="str">
            <v>Tonnage: 4&lt;=tons&lt;5</v>
          </cell>
          <cell r="F12121">
            <v>76.183999999999997</v>
          </cell>
          <cell r="G12121">
            <v>0.93282030000000005</v>
          </cell>
          <cell r="H12121">
            <v>1.2046779999999999</v>
          </cell>
          <cell r="I12121">
            <v>-7.6375499999999999E-2</v>
          </cell>
          <cell r="J12121">
            <v>-3.1252200000000001E-2</v>
          </cell>
          <cell r="K12121">
            <v>0</v>
          </cell>
          <cell r="L12121">
            <v>3.1252200000000001E-2</v>
          </cell>
          <cell r="M12121">
            <v>7.6375499999999999E-2</v>
          </cell>
          <cell r="N12121">
            <v>7.6375499999999999E-2</v>
          </cell>
          <cell r="O12121">
            <v>8788</v>
          </cell>
        </row>
        <row r="12122">
          <cell r="A12122" t="str">
            <v>Residential</v>
          </cell>
          <cell r="B12122">
            <v>1</v>
          </cell>
          <cell r="C12122" t="str">
            <v>S</v>
          </cell>
          <cell r="D12122" t="str">
            <v>All</v>
          </cell>
          <cell r="E12122" t="str">
            <v>Tonnage: 5&lt;=tons</v>
          </cell>
          <cell r="F12122">
            <v>68.027199999999993</v>
          </cell>
          <cell r="G12122">
            <v>0.95578269999999999</v>
          </cell>
          <cell r="H12122">
            <v>1.1035839999999999</v>
          </cell>
          <cell r="I12122">
            <v>-8.9645699999999995E-2</v>
          </cell>
          <cell r="J12122">
            <v>-3.6682300000000001E-2</v>
          </cell>
          <cell r="K12122">
            <v>0</v>
          </cell>
          <cell r="L12122">
            <v>3.6682300000000001E-2</v>
          </cell>
          <cell r="M12122">
            <v>8.9645699999999995E-2</v>
          </cell>
          <cell r="N12122">
            <v>8.9645699999999995E-2</v>
          </cell>
          <cell r="O12122">
            <v>8177</v>
          </cell>
        </row>
        <row r="12123">
          <cell r="A12123" t="str">
            <v>Residential</v>
          </cell>
          <cell r="B12123">
            <v>2</v>
          </cell>
          <cell r="C12123" t="str">
            <v>S</v>
          </cell>
          <cell r="D12123" t="str">
            <v>All</v>
          </cell>
          <cell r="E12123" t="str">
            <v>Tonnage: 5&lt;=tons</v>
          </cell>
          <cell r="F12123">
            <v>65.712000000000003</v>
          </cell>
          <cell r="G12123">
            <v>0.79185459999999996</v>
          </cell>
          <cell r="H12123">
            <v>0.91163320000000003</v>
          </cell>
          <cell r="I12123">
            <v>-8.8629700000000006E-2</v>
          </cell>
          <cell r="J12123">
            <v>-3.6266600000000003E-2</v>
          </cell>
          <cell r="K12123">
            <v>0</v>
          </cell>
          <cell r="L12123">
            <v>3.6266600000000003E-2</v>
          </cell>
          <cell r="M12123">
            <v>8.8629700000000006E-2</v>
          </cell>
          <cell r="N12123">
            <v>8.8629700000000006E-2</v>
          </cell>
          <cell r="O12123">
            <v>8177</v>
          </cell>
        </row>
        <row r="12124">
          <cell r="A12124" t="str">
            <v>Residential</v>
          </cell>
          <cell r="B12124">
            <v>3</v>
          </cell>
          <cell r="C12124" t="str">
            <v>S</v>
          </cell>
          <cell r="D12124" t="str">
            <v>All</v>
          </cell>
          <cell r="E12124" t="str">
            <v>Tonnage: 5&lt;=tons</v>
          </cell>
          <cell r="F12124">
            <v>64.338499999999996</v>
          </cell>
          <cell r="G12124">
            <v>0.71107399999999998</v>
          </cell>
          <cell r="H12124">
            <v>0.76436249999999994</v>
          </cell>
          <cell r="I12124">
            <v>-8.7930900000000006E-2</v>
          </cell>
          <cell r="J12124">
            <v>-3.5980600000000001E-2</v>
          </cell>
          <cell r="K12124">
            <v>0</v>
          </cell>
          <cell r="L12124">
            <v>3.5980600000000001E-2</v>
          </cell>
          <cell r="M12124">
            <v>8.7930900000000006E-2</v>
          </cell>
          <cell r="N12124">
            <v>8.7930900000000006E-2</v>
          </cell>
          <cell r="O12124">
            <v>8177</v>
          </cell>
        </row>
        <row r="12125">
          <cell r="A12125" t="str">
            <v>Residential</v>
          </cell>
          <cell r="B12125">
            <v>4</v>
          </cell>
          <cell r="C12125" t="str">
            <v>S</v>
          </cell>
          <cell r="D12125" t="str">
            <v>All</v>
          </cell>
          <cell r="E12125" t="str">
            <v>Tonnage: 5&lt;=tons</v>
          </cell>
          <cell r="F12125">
            <v>63.939300000000003</v>
          </cell>
          <cell r="G12125">
            <v>0.68020539999999996</v>
          </cell>
          <cell r="H12125">
            <v>0.71757269999999995</v>
          </cell>
          <cell r="I12125">
            <v>-8.7804300000000002E-2</v>
          </cell>
          <cell r="J12125">
            <v>-3.5928799999999997E-2</v>
          </cell>
          <cell r="K12125">
            <v>0</v>
          </cell>
          <cell r="L12125">
            <v>3.5928799999999997E-2</v>
          </cell>
          <cell r="M12125">
            <v>8.7804300000000002E-2</v>
          </cell>
          <cell r="N12125">
            <v>8.7804300000000002E-2</v>
          </cell>
          <cell r="O12125">
            <v>8177</v>
          </cell>
        </row>
        <row r="12126">
          <cell r="A12126" t="str">
            <v>Residential</v>
          </cell>
          <cell r="B12126">
            <v>5</v>
          </cell>
          <cell r="C12126" t="str">
            <v>S</v>
          </cell>
          <cell r="D12126" t="str">
            <v>All</v>
          </cell>
          <cell r="E12126" t="str">
            <v>Tonnage: 5&lt;=tons</v>
          </cell>
          <cell r="F12126">
            <v>63.1828</v>
          </cell>
          <cell r="G12126">
            <v>0.70402710000000002</v>
          </cell>
          <cell r="H12126">
            <v>0.7594687</v>
          </cell>
          <cell r="I12126">
            <v>-8.7594000000000005E-2</v>
          </cell>
          <cell r="J12126">
            <v>-3.5842699999999998E-2</v>
          </cell>
          <cell r="K12126">
            <v>0</v>
          </cell>
          <cell r="L12126">
            <v>3.5842699999999998E-2</v>
          </cell>
          <cell r="M12126">
            <v>8.7594000000000005E-2</v>
          </cell>
          <cell r="N12126">
            <v>8.7594000000000005E-2</v>
          </cell>
          <cell r="O12126">
            <v>8177</v>
          </cell>
        </row>
        <row r="12127">
          <cell r="A12127" t="str">
            <v>Residential</v>
          </cell>
          <cell r="B12127">
            <v>6</v>
          </cell>
          <cell r="C12127" t="str">
            <v>S</v>
          </cell>
          <cell r="D12127" t="str">
            <v>All</v>
          </cell>
          <cell r="E12127" t="str">
            <v>Tonnage: 5&lt;=tons</v>
          </cell>
          <cell r="F12127">
            <v>62.536200000000001</v>
          </cell>
          <cell r="G12127">
            <v>0.75623430000000003</v>
          </cell>
          <cell r="H12127">
            <v>0.87318819999999997</v>
          </cell>
          <cell r="I12127">
            <v>-8.7442900000000004E-2</v>
          </cell>
          <cell r="J12127">
            <v>-3.5780899999999997E-2</v>
          </cell>
          <cell r="K12127">
            <v>0</v>
          </cell>
          <cell r="L12127">
            <v>3.5780899999999997E-2</v>
          </cell>
          <cell r="M12127">
            <v>8.7442900000000004E-2</v>
          </cell>
          <cell r="N12127">
            <v>8.7442900000000004E-2</v>
          </cell>
          <cell r="O12127">
            <v>8177</v>
          </cell>
        </row>
        <row r="12128">
          <cell r="A12128" t="str">
            <v>Residential</v>
          </cell>
          <cell r="B12128">
            <v>7</v>
          </cell>
          <cell r="C12128" t="str">
            <v>S</v>
          </cell>
          <cell r="D12128" t="str">
            <v>All</v>
          </cell>
          <cell r="E12128" t="str">
            <v>Tonnage: 5&lt;=tons</v>
          </cell>
          <cell r="F12128">
            <v>61.804400000000001</v>
          </cell>
          <cell r="G12128">
            <v>0.86916780000000005</v>
          </cell>
          <cell r="H12128">
            <v>1.0688139999999999</v>
          </cell>
          <cell r="I12128">
            <v>-8.7653599999999998E-2</v>
          </cell>
          <cell r="J12128">
            <v>-3.5867099999999999E-2</v>
          </cell>
          <cell r="K12128">
            <v>0</v>
          </cell>
          <cell r="L12128">
            <v>3.5867099999999999E-2</v>
          </cell>
          <cell r="M12128">
            <v>8.7653599999999998E-2</v>
          </cell>
          <cell r="N12128">
            <v>8.7653599999999998E-2</v>
          </cell>
          <cell r="O12128">
            <v>8177</v>
          </cell>
        </row>
        <row r="12129">
          <cell r="A12129" t="str">
            <v>Residential</v>
          </cell>
          <cell r="B12129">
            <v>8</v>
          </cell>
          <cell r="C12129" t="str">
            <v>S</v>
          </cell>
          <cell r="D12129" t="str">
            <v>All</v>
          </cell>
          <cell r="E12129" t="str">
            <v>Tonnage: 5&lt;=tons</v>
          </cell>
          <cell r="F12129">
            <v>63.483400000000003</v>
          </cell>
          <cell r="G12129">
            <v>0.94166919999999998</v>
          </cell>
          <cell r="H12129">
            <v>1.2310639999999999</v>
          </cell>
          <cell r="I12129">
            <v>-8.8431800000000005E-2</v>
          </cell>
          <cell r="J12129">
            <v>-3.6185599999999998E-2</v>
          </cell>
          <cell r="K12129">
            <v>0</v>
          </cell>
          <cell r="L12129">
            <v>3.6185599999999998E-2</v>
          </cell>
          <cell r="M12129">
            <v>8.8431800000000005E-2</v>
          </cell>
          <cell r="N12129">
            <v>8.8431800000000005E-2</v>
          </cell>
          <cell r="O12129">
            <v>8177</v>
          </cell>
        </row>
        <row r="12130">
          <cell r="A12130" t="str">
            <v>Residential</v>
          </cell>
          <cell r="B12130">
            <v>9</v>
          </cell>
          <cell r="C12130" t="str">
            <v>S</v>
          </cell>
          <cell r="D12130" t="str">
            <v>All</v>
          </cell>
          <cell r="E12130" t="str">
            <v>Tonnage: 5&lt;=tons</v>
          </cell>
          <cell r="F12130">
            <v>69.032200000000003</v>
          </cell>
          <cell r="G12130">
            <v>0.91579069999999996</v>
          </cell>
          <cell r="H12130">
            <v>1.1062099999999999</v>
          </cell>
          <cell r="I12130">
            <v>-8.9550699999999997E-2</v>
          </cell>
          <cell r="J12130">
            <v>-3.66434E-2</v>
          </cell>
          <cell r="K12130">
            <v>0</v>
          </cell>
          <cell r="L12130">
            <v>3.66434E-2</v>
          </cell>
          <cell r="M12130">
            <v>8.9550699999999997E-2</v>
          </cell>
          <cell r="N12130">
            <v>8.9550699999999997E-2</v>
          </cell>
          <cell r="O12130">
            <v>8177</v>
          </cell>
        </row>
        <row r="12131">
          <cell r="A12131" t="str">
            <v>Residential</v>
          </cell>
          <cell r="B12131">
            <v>10</v>
          </cell>
          <cell r="C12131" t="str">
            <v>S</v>
          </cell>
          <cell r="D12131" t="str">
            <v>All</v>
          </cell>
          <cell r="E12131" t="str">
            <v>Tonnage: 5&lt;=tons</v>
          </cell>
          <cell r="F12131">
            <v>75.416300000000007</v>
          </cell>
          <cell r="G12131">
            <v>0.95258399999999999</v>
          </cell>
          <cell r="H12131">
            <v>1.09596</v>
          </cell>
          <cell r="I12131">
            <v>-9.2608899999999994E-2</v>
          </cell>
          <cell r="J12131">
            <v>-3.7894799999999999E-2</v>
          </cell>
          <cell r="K12131">
            <v>0</v>
          </cell>
          <cell r="L12131">
            <v>3.7894799999999999E-2</v>
          </cell>
          <cell r="M12131">
            <v>9.2608899999999994E-2</v>
          </cell>
          <cell r="N12131">
            <v>9.2608899999999994E-2</v>
          </cell>
          <cell r="O12131">
            <v>8177</v>
          </cell>
        </row>
        <row r="12132">
          <cell r="A12132" t="str">
            <v>Residential</v>
          </cell>
          <cell r="B12132">
            <v>11</v>
          </cell>
          <cell r="C12132" t="str">
            <v>S</v>
          </cell>
          <cell r="D12132" t="str">
            <v>All</v>
          </cell>
          <cell r="E12132" t="str">
            <v>Tonnage: 5&lt;=tons</v>
          </cell>
          <cell r="F12132">
            <v>80.808700000000002</v>
          </cell>
          <cell r="G12132">
            <v>1.0930280000000001</v>
          </cell>
          <cell r="H12132">
            <v>1.235795</v>
          </cell>
          <cell r="I12132">
            <v>-9.3348200000000006E-2</v>
          </cell>
          <cell r="J12132">
            <v>-3.8197299999999997E-2</v>
          </cell>
          <cell r="K12132">
            <v>0</v>
          </cell>
          <cell r="L12132">
            <v>3.8197299999999997E-2</v>
          </cell>
          <cell r="M12132">
            <v>9.3348200000000006E-2</v>
          </cell>
          <cell r="N12132">
            <v>9.3348200000000006E-2</v>
          </cell>
          <cell r="O12132">
            <v>8177</v>
          </cell>
        </row>
        <row r="12133">
          <cell r="A12133" t="str">
            <v>Residential</v>
          </cell>
          <cell r="B12133">
            <v>12</v>
          </cell>
          <cell r="C12133" t="str">
            <v>S</v>
          </cell>
          <cell r="D12133" t="str">
            <v>All</v>
          </cell>
          <cell r="E12133" t="str">
            <v>Tonnage: 5&lt;=tons</v>
          </cell>
          <cell r="F12133">
            <v>85.015900000000002</v>
          </cell>
          <cell r="G12133">
            <v>1.2769600000000001</v>
          </cell>
          <cell r="H12133">
            <v>1.33575</v>
          </cell>
          <cell r="I12133">
            <v>-9.4757599999999997E-2</v>
          </cell>
          <cell r="J12133">
            <v>-3.8774099999999999E-2</v>
          </cell>
          <cell r="K12133">
            <v>0</v>
          </cell>
          <cell r="L12133">
            <v>3.8774099999999999E-2</v>
          </cell>
          <cell r="M12133">
            <v>9.4757599999999997E-2</v>
          </cell>
          <cell r="N12133">
            <v>9.4757599999999997E-2</v>
          </cell>
          <cell r="O12133">
            <v>8177</v>
          </cell>
        </row>
        <row r="12134">
          <cell r="A12134" t="str">
            <v>Residential</v>
          </cell>
          <cell r="B12134">
            <v>13</v>
          </cell>
          <cell r="C12134" t="str">
            <v>S</v>
          </cell>
          <cell r="D12134" t="str">
            <v>All</v>
          </cell>
          <cell r="E12134" t="str">
            <v>Tonnage: 5&lt;=tons</v>
          </cell>
          <cell r="F12134">
            <v>88.1053</v>
          </cell>
          <cell r="G12134">
            <v>1.445621</v>
          </cell>
          <cell r="H12134">
            <v>1.337798</v>
          </cell>
          <cell r="I12134">
            <v>-9.7520599999999999E-2</v>
          </cell>
          <cell r="J12134">
            <v>-3.9904599999999998E-2</v>
          </cell>
          <cell r="K12134">
            <v>0</v>
          </cell>
          <cell r="L12134">
            <v>3.9904599999999998E-2</v>
          </cell>
          <cell r="M12134">
            <v>9.7520599999999999E-2</v>
          </cell>
          <cell r="N12134">
            <v>9.7520599999999999E-2</v>
          </cell>
          <cell r="O12134">
            <v>8177</v>
          </cell>
        </row>
        <row r="12135">
          <cell r="A12135" t="str">
            <v>Residential</v>
          </cell>
          <cell r="B12135">
            <v>14</v>
          </cell>
          <cell r="C12135" t="str">
            <v>S</v>
          </cell>
          <cell r="D12135" t="str">
            <v>All</v>
          </cell>
          <cell r="E12135" t="str">
            <v>Tonnage: 5&lt;=tons</v>
          </cell>
          <cell r="F12135">
            <v>91.126900000000006</v>
          </cell>
          <cell r="G12135">
            <v>1.6844079999999999</v>
          </cell>
          <cell r="H12135">
            <v>1.6567419999999999</v>
          </cell>
          <cell r="I12135">
            <v>-9.64811E-2</v>
          </cell>
          <cell r="J12135">
            <v>-3.9479300000000002E-2</v>
          </cell>
          <cell r="K12135">
            <v>0</v>
          </cell>
          <cell r="L12135">
            <v>3.9479300000000002E-2</v>
          </cell>
          <cell r="M12135">
            <v>9.64811E-2</v>
          </cell>
          <cell r="N12135">
            <v>9.64811E-2</v>
          </cell>
          <cell r="O12135">
            <v>8177</v>
          </cell>
        </row>
        <row r="12136">
          <cell r="A12136" t="str">
            <v>Residential</v>
          </cell>
          <cell r="B12136">
            <v>15</v>
          </cell>
          <cell r="C12136" t="str">
            <v>S</v>
          </cell>
          <cell r="D12136" t="str">
            <v>All</v>
          </cell>
          <cell r="E12136" t="str">
            <v>Tonnage: 5&lt;=tons</v>
          </cell>
          <cell r="F12136">
            <v>93.783199999999994</v>
          </cell>
          <cell r="G12136">
            <v>1.90154</v>
          </cell>
          <cell r="H12136">
            <v>1.8354710000000001</v>
          </cell>
          <cell r="I12136">
            <v>-9.7874199999999995E-2</v>
          </cell>
          <cell r="J12136">
            <v>-4.0049300000000003E-2</v>
          </cell>
          <cell r="K12136">
            <v>0</v>
          </cell>
          <cell r="L12136">
            <v>4.0049300000000003E-2</v>
          </cell>
          <cell r="M12136">
            <v>9.7874199999999995E-2</v>
          </cell>
          <cell r="N12136">
            <v>9.7874199999999995E-2</v>
          </cell>
          <cell r="O12136">
            <v>8177</v>
          </cell>
        </row>
        <row r="12137">
          <cell r="A12137" t="str">
            <v>Residential</v>
          </cell>
          <cell r="B12137">
            <v>16</v>
          </cell>
          <cell r="C12137" t="str">
            <v>S</v>
          </cell>
          <cell r="D12137" t="str">
            <v>All</v>
          </cell>
          <cell r="E12137" t="str">
            <v>Tonnage: 5&lt;=tons</v>
          </cell>
          <cell r="F12137">
            <v>95.482100000000003</v>
          </cell>
          <cell r="G12137">
            <v>2.1290960000000001</v>
          </cell>
          <cell r="H12137">
            <v>2.0301179999999999</v>
          </cell>
          <cell r="I12137">
            <v>-9.95056E-2</v>
          </cell>
          <cell r="J12137">
            <v>-4.07169E-2</v>
          </cell>
          <cell r="K12137">
            <v>0</v>
          </cell>
          <cell r="L12137">
            <v>4.07169E-2</v>
          </cell>
          <cell r="M12137">
            <v>9.95056E-2</v>
          </cell>
          <cell r="N12137">
            <v>9.95056E-2</v>
          </cell>
          <cell r="O12137">
            <v>8177</v>
          </cell>
        </row>
        <row r="12138">
          <cell r="A12138" t="str">
            <v>Residential</v>
          </cell>
          <cell r="B12138">
            <v>17</v>
          </cell>
          <cell r="C12138" t="str">
            <v>S</v>
          </cell>
          <cell r="D12138" t="str">
            <v>All</v>
          </cell>
          <cell r="E12138" t="str">
            <v>Tonnage: 5&lt;=tons</v>
          </cell>
          <cell r="F12138">
            <v>96.107100000000003</v>
          </cell>
          <cell r="G12138">
            <v>2.390523</v>
          </cell>
          <cell r="H12138">
            <v>2.3755630000000001</v>
          </cell>
          <cell r="I12138">
            <v>-0.1002827</v>
          </cell>
          <cell r="J12138">
            <v>-4.1034899999999999E-2</v>
          </cell>
          <cell r="K12138">
            <v>0</v>
          </cell>
          <cell r="L12138">
            <v>4.1034899999999999E-2</v>
          </cell>
          <cell r="M12138">
            <v>0.1002827</v>
          </cell>
          <cell r="N12138">
            <v>0.1002827</v>
          </cell>
          <cell r="O12138">
            <v>8177</v>
          </cell>
        </row>
        <row r="12139">
          <cell r="A12139" t="str">
            <v>Residential</v>
          </cell>
          <cell r="B12139">
            <v>18</v>
          </cell>
          <cell r="C12139" t="str">
            <v>S</v>
          </cell>
          <cell r="D12139" t="str">
            <v>All</v>
          </cell>
          <cell r="E12139" t="str">
            <v>Tonnage: 5&lt;=tons</v>
          </cell>
          <cell r="F12139">
            <v>95.576700000000002</v>
          </cell>
          <cell r="G12139">
            <v>2.6932160000000001</v>
          </cell>
          <cell r="H12139">
            <v>2.7712840000000001</v>
          </cell>
          <cell r="I12139">
            <v>-0.1027506</v>
          </cell>
          <cell r="J12139">
            <v>-4.2044699999999997E-2</v>
          </cell>
          <cell r="K12139">
            <v>0</v>
          </cell>
          <cell r="L12139">
            <v>4.2044699999999997E-2</v>
          </cell>
          <cell r="M12139">
            <v>0.1027506</v>
          </cell>
          <cell r="N12139">
            <v>0.1027506</v>
          </cell>
          <cell r="O12139">
            <v>8177</v>
          </cell>
        </row>
        <row r="12140">
          <cell r="A12140" t="str">
            <v>Residential</v>
          </cell>
          <cell r="B12140">
            <v>19</v>
          </cell>
          <cell r="C12140" t="str">
            <v>S</v>
          </cell>
          <cell r="D12140" t="str">
            <v>All</v>
          </cell>
          <cell r="E12140" t="str">
            <v>Tonnage: 5&lt;=tons</v>
          </cell>
          <cell r="F12140">
            <v>93.539299999999997</v>
          </cell>
          <cell r="G12140">
            <v>2.7318349999999998</v>
          </cell>
          <cell r="H12140">
            <v>2.8980260000000002</v>
          </cell>
          <cell r="I12140">
            <v>-0.1066469</v>
          </cell>
          <cell r="J12140">
            <v>-4.3638999999999997E-2</v>
          </cell>
          <cell r="K12140">
            <v>0</v>
          </cell>
          <cell r="L12140">
            <v>4.3638999999999997E-2</v>
          </cell>
          <cell r="M12140">
            <v>0.1066469</v>
          </cell>
          <cell r="N12140">
            <v>0.1066469</v>
          </cell>
          <cell r="O12140">
            <v>8177</v>
          </cell>
        </row>
        <row r="12141">
          <cell r="A12141" t="str">
            <v>Residential</v>
          </cell>
          <cell r="B12141">
            <v>20</v>
          </cell>
          <cell r="C12141" t="str">
            <v>S</v>
          </cell>
          <cell r="D12141" t="str">
            <v>All</v>
          </cell>
          <cell r="E12141" t="str">
            <v>Tonnage: 5&lt;=tons</v>
          </cell>
          <cell r="F12141">
            <v>88.378200000000007</v>
          </cell>
          <cell r="G12141">
            <v>2.5620880000000001</v>
          </cell>
          <cell r="H12141">
            <v>3.5106890000000002</v>
          </cell>
          <cell r="I12141">
            <v>-0.1044861</v>
          </cell>
          <cell r="J12141">
            <v>-4.2754899999999998E-2</v>
          </cell>
          <cell r="K12141">
            <v>0</v>
          </cell>
          <cell r="L12141">
            <v>4.2754899999999998E-2</v>
          </cell>
          <cell r="M12141">
            <v>0.1044861</v>
          </cell>
          <cell r="N12141">
            <v>0.1044861</v>
          </cell>
          <cell r="O12141">
            <v>8177</v>
          </cell>
        </row>
        <row r="12142">
          <cell r="A12142" t="str">
            <v>Residential</v>
          </cell>
          <cell r="B12142">
            <v>21</v>
          </cell>
          <cell r="C12142" t="str">
            <v>S</v>
          </cell>
          <cell r="D12142" t="str">
            <v>All</v>
          </cell>
          <cell r="E12142" t="str">
            <v>Tonnage: 5&lt;=tons</v>
          </cell>
          <cell r="F12142">
            <v>83.380499999999998</v>
          </cell>
          <cell r="G12142">
            <v>2.4995720000000001</v>
          </cell>
          <cell r="H12142">
            <v>3.2284320000000002</v>
          </cell>
          <cell r="I12142">
            <v>-0.102963</v>
          </cell>
          <cell r="J12142">
            <v>-4.2131599999999998E-2</v>
          </cell>
          <cell r="K12142">
            <v>0</v>
          </cell>
          <cell r="L12142">
            <v>4.2131599999999998E-2</v>
          </cell>
          <cell r="M12142">
            <v>0.102963</v>
          </cell>
          <cell r="N12142">
            <v>0.102963</v>
          </cell>
          <cell r="O12142">
            <v>8177</v>
          </cell>
        </row>
        <row r="12143">
          <cell r="A12143" t="str">
            <v>Residential</v>
          </cell>
          <cell r="B12143">
            <v>22</v>
          </cell>
          <cell r="C12143" t="str">
            <v>S</v>
          </cell>
          <cell r="D12143" t="str">
            <v>All</v>
          </cell>
          <cell r="E12143" t="str">
            <v>Tonnage: 5&lt;=tons</v>
          </cell>
          <cell r="F12143">
            <v>79.807299999999998</v>
          </cell>
          <cell r="G12143">
            <v>2.1548720000000001</v>
          </cell>
          <cell r="H12143">
            <v>2.5908859999999998</v>
          </cell>
          <cell r="I12143">
            <v>-0.1025677</v>
          </cell>
          <cell r="J12143">
            <v>-4.1969899999999997E-2</v>
          </cell>
          <cell r="K12143">
            <v>0</v>
          </cell>
          <cell r="L12143">
            <v>4.1969899999999997E-2</v>
          </cell>
          <cell r="M12143">
            <v>0.1025677</v>
          </cell>
          <cell r="N12143">
            <v>0.1025677</v>
          </cell>
          <cell r="O12143">
            <v>8177</v>
          </cell>
        </row>
        <row r="12144">
          <cell r="A12144" t="str">
            <v>Residential</v>
          </cell>
          <cell r="B12144">
            <v>23</v>
          </cell>
          <cell r="C12144" t="str">
            <v>S</v>
          </cell>
          <cell r="D12144" t="str">
            <v>All</v>
          </cell>
          <cell r="E12144" t="str">
            <v>Tonnage: 5&lt;=tons</v>
          </cell>
          <cell r="F12144">
            <v>76.896100000000004</v>
          </cell>
          <cell r="G12144">
            <v>1.7560469999999999</v>
          </cell>
          <cell r="H12144">
            <v>1.9579949999999999</v>
          </cell>
          <cell r="I12144">
            <v>-9.8408399999999993E-2</v>
          </cell>
          <cell r="J12144">
            <v>-4.0267900000000002E-2</v>
          </cell>
          <cell r="K12144">
            <v>0</v>
          </cell>
          <cell r="L12144">
            <v>4.0267900000000002E-2</v>
          </cell>
          <cell r="M12144">
            <v>9.8408399999999993E-2</v>
          </cell>
          <cell r="N12144">
            <v>9.8408399999999993E-2</v>
          </cell>
          <cell r="O12144">
            <v>8177</v>
          </cell>
        </row>
        <row r="12145">
          <cell r="A12145" t="str">
            <v>Residential</v>
          </cell>
          <cell r="B12145">
            <v>24</v>
          </cell>
          <cell r="C12145" t="str">
            <v>S</v>
          </cell>
          <cell r="D12145" t="str">
            <v>All</v>
          </cell>
          <cell r="E12145" t="str">
            <v>Tonnage: 5&lt;=tons</v>
          </cell>
          <cell r="F12145">
            <v>74.7697</v>
          </cell>
          <cell r="G12145">
            <v>1.3488830000000001</v>
          </cell>
          <cell r="H12145">
            <v>1.5653710000000001</v>
          </cell>
          <cell r="I12145">
            <v>-9.6476599999999996E-2</v>
          </cell>
          <cell r="J12145">
            <v>-3.9477400000000003E-2</v>
          </cell>
          <cell r="K12145">
            <v>0</v>
          </cell>
          <cell r="L12145">
            <v>3.9477400000000003E-2</v>
          </cell>
          <cell r="M12145">
            <v>9.6476599999999996E-2</v>
          </cell>
          <cell r="N12145">
            <v>9.6476599999999996E-2</v>
          </cell>
          <cell r="O12145">
            <v>8177</v>
          </cell>
        </row>
        <row r="12146">
          <cell r="A12146" t="str">
            <v>Residential</v>
          </cell>
          <cell r="B12146">
            <v>1</v>
          </cell>
          <cell r="C12146" t="str">
            <v>S</v>
          </cell>
          <cell r="D12146" t="str">
            <v>All</v>
          </cell>
          <cell r="E12146" t="str">
            <v>Tonnage: tons&lt;2</v>
          </cell>
          <cell r="F12146">
            <v>68.488699999999994</v>
          </cell>
          <cell r="G12146">
            <v>0.72832079999999999</v>
          </cell>
          <cell r="H12146">
            <v>0.91432880000000005</v>
          </cell>
          <cell r="I12146">
            <v>-0.1659783</v>
          </cell>
          <cell r="J12146">
            <v>-6.7917000000000005E-2</v>
          </cell>
          <cell r="K12146">
            <v>0</v>
          </cell>
          <cell r="L12146">
            <v>6.7917000000000005E-2</v>
          </cell>
          <cell r="M12146">
            <v>0.1659783</v>
          </cell>
          <cell r="N12146">
            <v>0.1659783</v>
          </cell>
          <cell r="O12146">
            <v>494</v>
          </cell>
        </row>
        <row r="12147">
          <cell r="A12147" t="str">
            <v>Residential</v>
          </cell>
          <cell r="B12147">
            <v>2</v>
          </cell>
          <cell r="C12147" t="str">
            <v>S</v>
          </cell>
          <cell r="D12147" t="str">
            <v>All</v>
          </cell>
          <cell r="E12147" t="str">
            <v>Tonnage: tons&lt;2</v>
          </cell>
          <cell r="F12147">
            <v>65.643900000000002</v>
          </cell>
          <cell r="G12147">
            <v>0.63395509999999999</v>
          </cell>
          <cell r="H12147">
            <v>0.71255310000000005</v>
          </cell>
          <cell r="I12147">
            <v>-0.16419159999999999</v>
          </cell>
          <cell r="J12147">
            <v>-6.7185900000000007E-2</v>
          </cell>
          <cell r="K12147">
            <v>0</v>
          </cell>
          <cell r="L12147">
            <v>6.7185900000000007E-2</v>
          </cell>
          <cell r="M12147">
            <v>0.16419159999999999</v>
          </cell>
          <cell r="N12147">
            <v>0.16419159999999999</v>
          </cell>
          <cell r="O12147">
            <v>494</v>
          </cell>
        </row>
        <row r="12148">
          <cell r="A12148" t="str">
            <v>Residential</v>
          </cell>
          <cell r="B12148">
            <v>3</v>
          </cell>
          <cell r="C12148" t="str">
            <v>S</v>
          </cell>
          <cell r="D12148" t="str">
            <v>All</v>
          </cell>
          <cell r="E12148" t="str">
            <v>Tonnage: tons&lt;2</v>
          </cell>
          <cell r="F12148">
            <v>65.052000000000007</v>
          </cell>
          <cell r="G12148">
            <v>0.60066269999999999</v>
          </cell>
          <cell r="H12148">
            <v>0.58851039999999999</v>
          </cell>
          <cell r="I12148">
            <v>-0.16201199999999999</v>
          </cell>
          <cell r="J12148">
            <v>-6.6294000000000006E-2</v>
          </cell>
          <cell r="K12148">
            <v>0</v>
          </cell>
          <cell r="L12148">
            <v>6.6294000000000006E-2</v>
          </cell>
          <cell r="M12148">
            <v>0.16201199999999999</v>
          </cell>
          <cell r="N12148">
            <v>0.16201199999999999</v>
          </cell>
          <cell r="O12148">
            <v>494</v>
          </cell>
        </row>
        <row r="12149">
          <cell r="A12149" t="str">
            <v>Residential</v>
          </cell>
          <cell r="B12149">
            <v>4</v>
          </cell>
          <cell r="C12149" t="str">
            <v>S</v>
          </cell>
          <cell r="D12149" t="str">
            <v>All</v>
          </cell>
          <cell r="E12149" t="str">
            <v>Tonnage: tons&lt;2</v>
          </cell>
          <cell r="F12149">
            <v>64.493700000000004</v>
          </cell>
          <cell r="G12149">
            <v>0.56412209999999996</v>
          </cell>
          <cell r="H12149">
            <v>0.43697940000000002</v>
          </cell>
          <cell r="I12149">
            <v>-0.16101380000000001</v>
          </cell>
          <cell r="J12149">
            <v>-6.58855E-2</v>
          </cell>
          <cell r="K12149">
            <v>0</v>
          </cell>
          <cell r="L12149">
            <v>6.58855E-2</v>
          </cell>
          <cell r="M12149">
            <v>0.16101380000000001</v>
          </cell>
          <cell r="N12149">
            <v>0.16101380000000001</v>
          </cell>
          <cell r="O12149">
            <v>494</v>
          </cell>
        </row>
        <row r="12150">
          <cell r="A12150" t="str">
            <v>Residential</v>
          </cell>
          <cell r="B12150">
            <v>5</v>
          </cell>
          <cell r="C12150" t="str">
            <v>S</v>
          </cell>
          <cell r="D12150" t="str">
            <v>All</v>
          </cell>
          <cell r="E12150" t="str">
            <v>Tonnage: tons&lt;2</v>
          </cell>
          <cell r="F12150">
            <v>63.313000000000002</v>
          </cell>
          <cell r="G12150">
            <v>0.54799339999999996</v>
          </cell>
          <cell r="H12150">
            <v>0.36730449999999998</v>
          </cell>
          <cell r="I12150">
            <v>-0.1606802</v>
          </cell>
          <cell r="J12150">
            <v>-6.5749000000000002E-2</v>
          </cell>
          <cell r="K12150">
            <v>0</v>
          </cell>
          <cell r="L12150">
            <v>6.5749000000000002E-2</v>
          </cell>
          <cell r="M12150">
            <v>0.1606802</v>
          </cell>
          <cell r="N12150">
            <v>0.1606802</v>
          </cell>
          <cell r="O12150">
            <v>494</v>
          </cell>
        </row>
        <row r="12151">
          <cell r="A12151" t="str">
            <v>Residential</v>
          </cell>
          <cell r="B12151">
            <v>6</v>
          </cell>
          <cell r="C12151" t="str">
            <v>S</v>
          </cell>
          <cell r="D12151" t="str">
            <v>All</v>
          </cell>
          <cell r="E12151" t="str">
            <v>Tonnage: tons&lt;2</v>
          </cell>
          <cell r="F12151">
            <v>62.605499999999999</v>
          </cell>
          <cell r="G12151">
            <v>0.53808829999999996</v>
          </cell>
          <cell r="H12151">
            <v>0.3681739</v>
          </cell>
          <cell r="I12151">
            <v>-0.1604932</v>
          </cell>
          <cell r="J12151">
            <v>-6.5672499999999995E-2</v>
          </cell>
          <cell r="K12151">
            <v>0</v>
          </cell>
          <cell r="L12151">
            <v>6.5672499999999995E-2</v>
          </cell>
          <cell r="M12151">
            <v>0.1604932</v>
          </cell>
          <cell r="N12151">
            <v>0.1604932</v>
          </cell>
          <cell r="O12151">
            <v>494</v>
          </cell>
        </row>
        <row r="12152">
          <cell r="A12152" t="str">
            <v>Residential</v>
          </cell>
          <cell r="B12152">
            <v>7</v>
          </cell>
          <cell r="C12152" t="str">
            <v>S</v>
          </cell>
          <cell r="D12152" t="str">
            <v>All</v>
          </cell>
          <cell r="E12152" t="str">
            <v>Tonnage: tons&lt;2</v>
          </cell>
          <cell r="F12152">
            <v>61.268599999999999</v>
          </cell>
          <cell r="G12152">
            <v>0.63916030000000001</v>
          </cell>
          <cell r="H12152">
            <v>0.52558660000000001</v>
          </cell>
          <cell r="I12152">
            <v>-0.16169269999999999</v>
          </cell>
          <cell r="J12152">
            <v>-6.6163399999999997E-2</v>
          </cell>
          <cell r="K12152">
            <v>0</v>
          </cell>
          <cell r="L12152">
            <v>6.6163399999999997E-2</v>
          </cell>
          <cell r="M12152">
            <v>0.16169269999999999</v>
          </cell>
          <cell r="N12152">
            <v>0.16169269999999999</v>
          </cell>
          <cell r="O12152">
            <v>494</v>
          </cell>
        </row>
        <row r="12153">
          <cell r="A12153" t="str">
            <v>Residential</v>
          </cell>
          <cell r="B12153">
            <v>8</v>
          </cell>
          <cell r="C12153" t="str">
            <v>S</v>
          </cell>
          <cell r="D12153" t="str">
            <v>All</v>
          </cell>
          <cell r="E12153" t="str">
            <v>Tonnage: tons&lt;2</v>
          </cell>
          <cell r="F12153">
            <v>62.5167</v>
          </cell>
          <cell r="G12153">
            <v>0.58229330000000001</v>
          </cell>
          <cell r="H12153">
            <v>0.47568949999999999</v>
          </cell>
          <cell r="I12153">
            <v>-0.16317409999999999</v>
          </cell>
          <cell r="J12153">
            <v>-6.6769499999999996E-2</v>
          </cell>
          <cell r="K12153">
            <v>0</v>
          </cell>
          <cell r="L12153">
            <v>6.6769499999999996E-2</v>
          </cell>
          <cell r="M12153">
            <v>0.16317409999999999</v>
          </cell>
          <cell r="N12153">
            <v>0.16317409999999999</v>
          </cell>
          <cell r="O12153">
            <v>494</v>
          </cell>
        </row>
        <row r="12154">
          <cell r="A12154" t="str">
            <v>Residential</v>
          </cell>
          <cell r="B12154">
            <v>9</v>
          </cell>
          <cell r="C12154" t="str">
            <v>S</v>
          </cell>
          <cell r="D12154" t="str">
            <v>All</v>
          </cell>
          <cell r="E12154" t="str">
            <v>Tonnage: tons&lt;2</v>
          </cell>
          <cell r="F12154">
            <v>68.018900000000002</v>
          </cell>
          <cell r="G12154">
            <v>0.57107260000000004</v>
          </cell>
          <cell r="H12154">
            <v>0.55098760000000002</v>
          </cell>
          <cell r="I12154">
            <v>-0.16295870000000001</v>
          </cell>
          <cell r="J12154">
            <v>-6.6681400000000002E-2</v>
          </cell>
          <cell r="K12154">
            <v>0</v>
          </cell>
          <cell r="L12154">
            <v>6.6681400000000002E-2</v>
          </cell>
          <cell r="M12154">
            <v>0.16295870000000001</v>
          </cell>
          <cell r="N12154">
            <v>0.16295870000000001</v>
          </cell>
          <cell r="O12154">
            <v>494</v>
          </cell>
        </row>
        <row r="12155">
          <cell r="A12155" t="str">
            <v>Residential</v>
          </cell>
          <cell r="B12155">
            <v>10</v>
          </cell>
          <cell r="C12155" t="str">
            <v>S</v>
          </cell>
          <cell r="D12155" t="str">
            <v>All</v>
          </cell>
          <cell r="E12155" t="str">
            <v>Tonnage: tons&lt;2</v>
          </cell>
          <cell r="F12155">
            <v>74.007300000000001</v>
          </cell>
          <cell r="G12155">
            <v>0.63390259999999998</v>
          </cell>
          <cell r="H12155">
            <v>0.689581</v>
          </cell>
          <cell r="I12155">
            <v>-0.16828019999999999</v>
          </cell>
          <cell r="J12155">
            <v>-6.8858900000000001E-2</v>
          </cell>
          <cell r="K12155">
            <v>0</v>
          </cell>
          <cell r="L12155">
            <v>6.8858900000000001E-2</v>
          </cell>
          <cell r="M12155">
            <v>0.16828019999999999</v>
          </cell>
          <cell r="N12155">
            <v>0.16828019999999999</v>
          </cell>
          <cell r="O12155">
            <v>494</v>
          </cell>
        </row>
        <row r="12156">
          <cell r="A12156" t="str">
            <v>Residential</v>
          </cell>
          <cell r="B12156">
            <v>11</v>
          </cell>
          <cell r="C12156" t="str">
            <v>S</v>
          </cell>
          <cell r="D12156" t="str">
            <v>All</v>
          </cell>
          <cell r="E12156" t="str">
            <v>Tonnage: tons&lt;2</v>
          </cell>
          <cell r="F12156">
            <v>79.12</v>
          </cell>
          <cell r="G12156">
            <v>0.63569010000000004</v>
          </cell>
          <cell r="H12156">
            <v>0.72968949999999999</v>
          </cell>
          <cell r="I12156">
            <v>-0.16403029999999999</v>
          </cell>
          <cell r="J12156">
            <v>-6.7119899999999996E-2</v>
          </cell>
          <cell r="K12156">
            <v>0</v>
          </cell>
          <cell r="L12156">
            <v>6.7119899999999996E-2</v>
          </cell>
          <cell r="M12156">
            <v>0.16403029999999999</v>
          </cell>
          <cell r="N12156">
            <v>0.16403029999999999</v>
          </cell>
          <cell r="O12156">
            <v>494</v>
          </cell>
        </row>
        <row r="12157">
          <cell r="A12157" t="str">
            <v>Residential</v>
          </cell>
          <cell r="B12157">
            <v>12</v>
          </cell>
          <cell r="C12157" t="str">
            <v>S</v>
          </cell>
          <cell r="D12157" t="str">
            <v>All</v>
          </cell>
          <cell r="E12157" t="str">
            <v>Tonnage: tons&lt;2</v>
          </cell>
          <cell r="F12157">
            <v>83.8797</v>
          </cell>
          <cell r="G12157">
            <v>0.70071190000000005</v>
          </cell>
          <cell r="H12157">
            <v>0.68592450000000005</v>
          </cell>
          <cell r="I12157">
            <v>-0.17054810000000001</v>
          </cell>
          <cell r="J12157">
            <v>-6.9786899999999999E-2</v>
          </cell>
          <cell r="K12157">
            <v>0</v>
          </cell>
          <cell r="L12157">
            <v>6.9786899999999999E-2</v>
          </cell>
          <cell r="M12157">
            <v>0.17054810000000001</v>
          </cell>
          <cell r="N12157">
            <v>0.17054810000000001</v>
          </cell>
          <cell r="O12157">
            <v>494</v>
          </cell>
        </row>
        <row r="12158">
          <cell r="A12158" t="str">
            <v>Residential</v>
          </cell>
          <cell r="B12158">
            <v>13</v>
          </cell>
          <cell r="C12158" t="str">
            <v>S</v>
          </cell>
          <cell r="D12158" t="str">
            <v>All</v>
          </cell>
          <cell r="E12158" t="str">
            <v>Tonnage: tons&lt;2</v>
          </cell>
          <cell r="F12158">
            <v>87.145499999999998</v>
          </cell>
          <cell r="G12158">
            <v>0.79765280000000005</v>
          </cell>
          <cell r="H12158">
            <v>0.90060870000000004</v>
          </cell>
          <cell r="I12158">
            <v>-0.1719194</v>
          </cell>
          <cell r="J12158">
            <v>-7.0347999999999994E-2</v>
          </cell>
          <cell r="K12158">
            <v>0</v>
          </cell>
          <cell r="L12158">
            <v>7.0347999999999994E-2</v>
          </cell>
          <cell r="M12158">
            <v>0.1719194</v>
          </cell>
          <cell r="N12158">
            <v>0.1719194</v>
          </cell>
          <cell r="O12158">
            <v>494</v>
          </cell>
        </row>
        <row r="12159">
          <cell r="A12159" t="str">
            <v>Residential</v>
          </cell>
          <cell r="B12159">
            <v>14</v>
          </cell>
          <cell r="C12159" t="str">
            <v>S</v>
          </cell>
          <cell r="D12159" t="str">
            <v>All</v>
          </cell>
          <cell r="E12159" t="str">
            <v>Tonnage: tons&lt;2</v>
          </cell>
          <cell r="F12159">
            <v>90.877499999999998</v>
          </cell>
          <cell r="G12159">
            <v>0.92219300000000004</v>
          </cell>
          <cell r="H12159">
            <v>0.91772679999999995</v>
          </cell>
          <cell r="I12159">
            <v>-0.17194980000000001</v>
          </cell>
          <cell r="J12159">
            <v>-7.0360500000000006E-2</v>
          </cell>
          <cell r="K12159">
            <v>0</v>
          </cell>
          <cell r="L12159">
            <v>7.0360500000000006E-2</v>
          </cell>
          <cell r="M12159">
            <v>0.17194980000000001</v>
          </cell>
          <cell r="N12159">
            <v>0.17194980000000001</v>
          </cell>
          <cell r="O12159">
            <v>494</v>
          </cell>
        </row>
        <row r="12160">
          <cell r="A12160" t="str">
            <v>Residential</v>
          </cell>
          <cell r="B12160">
            <v>15</v>
          </cell>
          <cell r="C12160" t="str">
            <v>S</v>
          </cell>
          <cell r="D12160" t="str">
            <v>All</v>
          </cell>
          <cell r="E12160" t="str">
            <v>Tonnage: tons&lt;2</v>
          </cell>
          <cell r="F12160">
            <v>93.980199999999996</v>
          </cell>
          <cell r="G12160">
            <v>1.0426070000000001</v>
          </cell>
          <cell r="H12160">
            <v>0.86490520000000004</v>
          </cell>
          <cell r="I12160">
            <v>-0.170373</v>
          </cell>
          <cell r="J12160">
            <v>-6.9715200000000005E-2</v>
          </cell>
          <cell r="K12160">
            <v>0</v>
          </cell>
          <cell r="L12160">
            <v>6.9715200000000005E-2</v>
          </cell>
          <cell r="M12160">
            <v>0.170373</v>
          </cell>
          <cell r="N12160">
            <v>0.170373</v>
          </cell>
          <cell r="O12160">
            <v>494</v>
          </cell>
        </row>
        <row r="12161">
          <cell r="A12161" t="str">
            <v>Residential</v>
          </cell>
          <cell r="B12161">
            <v>16</v>
          </cell>
          <cell r="C12161" t="str">
            <v>S</v>
          </cell>
          <cell r="D12161" t="str">
            <v>All</v>
          </cell>
          <cell r="E12161" t="str">
            <v>Tonnage: tons&lt;2</v>
          </cell>
          <cell r="F12161">
            <v>95.909000000000006</v>
          </cell>
          <cell r="G12161">
            <v>1.154309</v>
          </cell>
          <cell r="H12161">
            <v>0.90189549999999996</v>
          </cell>
          <cell r="I12161">
            <v>-0.17797289999999999</v>
          </cell>
          <cell r="J12161">
            <v>-7.2825100000000004E-2</v>
          </cell>
          <cell r="K12161">
            <v>0</v>
          </cell>
          <cell r="L12161">
            <v>7.2825100000000004E-2</v>
          </cell>
          <cell r="M12161">
            <v>0.17797289999999999</v>
          </cell>
          <cell r="N12161">
            <v>0.17797289999999999</v>
          </cell>
          <cell r="O12161">
            <v>494</v>
          </cell>
        </row>
        <row r="12162">
          <cell r="A12162" t="str">
            <v>Residential</v>
          </cell>
          <cell r="B12162">
            <v>17</v>
          </cell>
          <cell r="C12162" t="str">
            <v>S</v>
          </cell>
          <cell r="D12162" t="str">
            <v>All</v>
          </cell>
          <cell r="E12162" t="str">
            <v>Tonnage: tons&lt;2</v>
          </cell>
          <cell r="F12162">
            <v>96.681600000000003</v>
          </cell>
          <cell r="G12162">
            <v>1.351181</v>
          </cell>
          <cell r="H12162">
            <v>1.0014019999999999</v>
          </cell>
          <cell r="I12162">
            <v>-0.17466290000000001</v>
          </cell>
          <cell r="J12162">
            <v>-7.1470699999999998E-2</v>
          </cell>
          <cell r="K12162">
            <v>0</v>
          </cell>
          <cell r="L12162">
            <v>7.1470699999999998E-2</v>
          </cell>
          <cell r="M12162">
            <v>0.17466290000000001</v>
          </cell>
          <cell r="N12162">
            <v>0.17466290000000001</v>
          </cell>
          <cell r="O12162">
            <v>494</v>
          </cell>
        </row>
        <row r="12163">
          <cell r="A12163" t="str">
            <v>Residential</v>
          </cell>
          <cell r="B12163">
            <v>18</v>
          </cell>
          <cell r="C12163" t="str">
            <v>S</v>
          </cell>
          <cell r="D12163" t="str">
            <v>All</v>
          </cell>
          <cell r="E12163" t="str">
            <v>Tonnage: tons&lt;2</v>
          </cell>
          <cell r="F12163">
            <v>96.025499999999994</v>
          </cell>
          <cell r="G12163">
            <v>1.4051439999999999</v>
          </cell>
          <cell r="H12163">
            <v>1.163402</v>
          </cell>
          <cell r="I12163">
            <v>-0.17683409999999999</v>
          </cell>
          <cell r="J12163">
            <v>-7.2359099999999996E-2</v>
          </cell>
          <cell r="K12163">
            <v>0</v>
          </cell>
          <cell r="L12163">
            <v>7.2359099999999996E-2</v>
          </cell>
          <cell r="M12163">
            <v>0.17683409999999999</v>
          </cell>
          <cell r="N12163">
            <v>0.17683409999999999</v>
          </cell>
          <cell r="O12163">
            <v>494</v>
          </cell>
        </row>
        <row r="12164">
          <cell r="A12164" t="str">
            <v>Residential</v>
          </cell>
          <cell r="B12164">
            <v>19</v>
          </cell>
          <cell r="C12164" t="str">
            <v>S</v>
          </cell>
          <cell r="D12164" t="str">
            <v>All</v>
          </cell>
          <cell r="E12164" t="str">
            <v>Tonnage: tons&lt;2</v>
          </cell>
          <cell r="F12164">
            <v>94.05</v>
          </cell>
          <cell r="G12164">
            <v>1.499099</v>
          </cell>
          <cell r="H12164">
            <v>1.4268240000000001</v>
          </cell>
          <cell r="I12164">
            <v>-0.1857376</v>
          </cell>
          <cell r="J12164">
            <v>-7.6002299999999995E-2</v>
          </cell>
          <cell r="K12164">
            <v>0</v>
          </cell>
          <cell r="L12164">
            <v>7.6002299999999995E-2</v>
          </cell>
          <cell r="M12164">
            <v>0.1857376</v>
          </cell>
          <cell r="N12164">
            <v>0.1857376</v>
          </cell>
          <cell r="O12164">
            <v>494</v>
          </cell>
        </row>
        <row r="12165">
          <cell r="A12165" t="str">
            <v>Residential</v>
          </cell>
          <cell r="B12165">
            <v>20</v>
          </cell>
          <cell r="C12165" t="str">
            <v>S</v>
          </cell>
          <cell r="D12165" t="str">
            <v>All</v>
          </cell>
          <cell r="E12165" t="str">
            <v>Tonnage: tons&lt;2</v>
          </cell>
          <cell r="F12165">
            <v>89.299700000000001</v>
          </cell>
          <cell r="G12165">
            <v>1.3334220000000001</v>
          </cell>
          <cell r="H12165">
            <v>1.1438999999999999</v>
          </cell>
          <cell r="I12165">
            <v>-0.1942323</v>
          </cell>
          <cell r="J12165">
            <v>-7.9478300000000002E-2</v>
          </cell>
          <cell r="K12165">
            <v>0</v>
          </cell>
          <cell r="L12165">
            <v>7.9478300000000002E-2</v>
          </cell>
          <cell r="M12165">
            <v>0.1942323</v>
          </cell>
          <cell r="N12165">
            <v>0.1942323</v>
          </cell>
          <cell r="O12165">
            <v>494</v>
          </cell>
        </row>
        <row r="12166">
          <cell r="A12166" t="str">
            <v>Residential</v>
          </cell>
          <cell r="B12166">
            <v>21</v>
          </cell>
          <cell r="C12166" t="str">
            <v>S</v>
          </cell>
          <cell r="D12166" t="str">
            <v>All</v>
          </cell>
          <cell r="E12166" t="str">
            <v>Tonnage: tons&lt;2</v>
          </cell>
          <cell r="F12166">
            <v>84.214699999999993</v>
          </cell>
          <cell r="G12166">
            <v>1.4201809999999999</v>
          </cell>
          <cell r="H12166">
            <v>1.878844</v>
          </cell>
          <cell r="I12166">
            <v>-0.19266810000000001</v>
          </cell>
          <cell r="J12166">
            <v>-7.8838199999999997E-2</v>
          </cell>
          <cell r="K12166">
            <v>0</v>
          </cell>
          <cell r="L12166">
            <v>7.8838199999999997E-2</v>
          </cell>
          <cell r="M12166">
            <v>0.19266810000000001</v>
          </cell>
          <cell r="N12166">
            <v>0.19266810000000001</v>
          </cell>
          <cell r="O12166">
            <v>494</v>
          </cell>
        </row>
        <row r="12167">
          <cell r="A12167" t="str">
            <v>Residential</v>
          </cell>
          <cell r="B12167">
            <v>22</v>
          </cell>
          <cell r="C12167" t="str">
            <v>S</v>
          </cell>
          <cell r="D12167" t="str">
            <v>All</v>
          </cell>
          <cell r="E12167" t="str">
            <v>Tonnage: tons&lt;2</v>
          </cell>
          <cell r="F12167">
            <v>81.136600000000001</v>
          </cell>
          <cell r="G12167">
            <v>1.1406860000000001</v>
          </cell>
          <cell r="H12167">
            <v>1.2811870000000001</v>
          </cell>
          <cell r="I12167">
            <v>-0.18836349999999999</v>
          </cell>
          <cell r="J12167">
            <v>-7.7076800000000001E-2</v>
          </cell>
          <cell r="K12167">
            <v>0</v>
          </cell>
          <cell r="L12167">
            <v>7.7076800000000001E-2</v>
          </cell>
          <cell r="M12167">
            <v>0.18836349999999999</v>
          </cell>
          <cell r="N12167">
            <v>0.18836349999999999</v>
          </cell>
          <cell r="O12167">
            <v>494</v>
          </cell>
        </row>
        <row r="12168">
          <cell r="A12168" t="str">
            <v>Residential</v>
          </cell>
          <cell r="B12168">
            <v>23</v>
          </cell>
          <cell r="C12168" t="str">
            <v>S</v>
          </cell>
          <cell r="D12168" t="str">
            <v>All</v>
          </cell>
          <cell r="E12168" t="str">
            <v>Tonnage: tons&lt;2</v>
          </cell>
          <cell r="F12168">
            <v>77.390699999999995</v>
          </cell>
          <cell r="G12168">
            <v>1.130125</v>
          </cell>
          <cell r="H12168">
            <v>1.2575179999999999</v>
          </cell>
          <cell r="I12168">
            <v>-0.176616</v>
          </cell>
          <cell r="J12168">
            <v>-7.2269799999999995E-2</v>
          </cell>
          <cell r="K12168">
            <v>0</v>
          </cell>
          <cell r="L12168">
            <v>7.2269799999999995E-2</v>
          </cell>
          <cell r="M12168">
            <v>0.176616</v>
          </cell>
          <cell r="N12168">
            <v>0.176616</v>
          </cell>
          <cell r="O12168">
            <v>494</v>
          </cell>
        </row>
        <row r="12169">
          <cell r="A12169" t="str">
            <v>Residential</v>
          </cell>
          <cell r="B12169">
            <v>24</v>
          </cell>
          <cell r="C12169" t="str">
            <v>S</v>
          </cell>
          <cell r="D12169" t="str">
            <v>All</v>
          </cell>
          <cell r="E12169" t="str">
            <v>Tonnage: tons&lt;2</v>
          </cell>
          <cell r="F12169">
            <v>75.040000000000006</v>
          </cell>
          <cell r="G12169">
            <v>1.0148550000000001</v>
          </cell>
          <cell r="H12169">
            <v>1.062986</v>
          </cell>
          <cell r="I12169">
            <v>-0.18387880000000001</v>
          </cell>
          <cell r="J12169">
            <v>-7.5241699999999995E-2</v>
          </cell>
          <cell r="K12169">
            <v>0</v>
          </cell>
          <cell r="L12169">
            <v>7.5241699999999995E-2</v>
          </cell>
          <cell r="M12169">
            <v>0.18387880000000001</v>
          </cell>
          <cell r="N12169">
            <v>0.18387880000000001</v>
          </cell>
          <cell r="O12169">
            <v>494</v>
          </cell>
        </row>
        <row r="12170">
          <cell r="A12170" t="str">
            <v>Residential</v>
          </cell>
          <cell r="B12170">
            <v>1</v>
          </cell>
          <cell r="C12170" t="str">
            <v>S</v>
          </cell>
          <cell r="D12170" t="str">
            <v>All</v>
          </cell>
          <cell r="E12170" t="str">
            <v>Usage: 10000&lt;Annual kwh&lt;20000</v>
          </cell>
          <cell r="F12170">
            <v>68.5672</v>
          </cell>
          <cell r="G12170">
            <v>0.58453180000000005</v>
          </cell>
          <cell r="H12170">
            <v>0.66774270000000002</v>
          </cell>
          <cell r="I12170">
            <v>-5.0822899999999997E-2</v>
          </cell>
          <cell r="J12170">
            <v>-2.07963E-2</v>
          </cell>
          <cell r="K12170">
            <v>0</v>
          </cell>
          <cell r="L12170">
            <v>2.07963E-2</v>
          </cell>
          <cell r="M12170">
            <v>5.0822899999999997E-2</v>
          </cell>
          <cell r="N12170">
            <v>5.0822899999999997E-2</v>
          </cell>
          <cell r="O12170">
            <v>12312</v>
          </cell>
        </row>
        <row r="12171">
          <cell r="A12171" t="str">
            <v>Residential</v>
          </cell>
          <cell r="B12171">
            <v>2</v>
          </cell>
          <cell r="C12171" t="str">
            <v>S</v>
          </cell>
          <cell r="D12171" t="str">
            <v>All</v>
          </cell>
          <cell r="E12171" t="str">
            <v>Usage: 10000&lt;Annual kwh&lt;20000</v>
          </cell>
          <cell r="F12171">
            <v>66.393199999999993</v>
          </cell>
          <cell r="G12171">
            <v>0.5274643</v>
          </cell>
          <cell r="H12171">
            <v>0.57832470000000002</v>
          </cell>
          <cell r="I12171">
            <v>-5.0359599999999997E-2</v>
          </cell>
          <cell r="J12171">
            <v>-2.0606699999999999E-2</v>
          </cell>
          <cell r="K12171">
            <v>0</v>
          </cell>
          <cell r="L12171">
            <v>2.0606699999999999E-2</v>
          </cell>
          <cell r="M12171">
            <v>5.0359599999999997E-2</v>
          </cell>
          <cell r="N12171">
            <v>5.0359599999999997E-2</v>
          </cell>
          <cell r="O12171">
            <v>12312</v>
          </cell>
        </row>
        <row r="12172">
          <cell r="A12172" t="str">
            <v>Residential</v>
          </cell>
          <cell r="B12172">
            <v>3</v>
          </cell>
          <cell r="C12172" t="str">
            <v>S</v>
          </cell>
          <cell r="D12172" t="str">
            <v>All</v>
          </cell>
          <cell r="E12172" t="str">
            <v>Usage: 10000&lt;Annual kwh&lt;20000</v>
          </cell>
          <cell r="F12172">
            <v>65.019800000000004</v>
          </cell>
          <cell r="G12172">
            <v>0.4994111</v>
          </cell>
          <cell r="H12172">
            <v>0.53091560000000004</v>
          </cell>
          <cell r="I12172">
            <v>-4.9919100000000001E-2</v>
          </cell>
          <cell r="J12172">
            <v>-2.04265E-2</v>
          </cell>
          <cell r="K12172">
            <v>0</v>
          </cell>
          <cell r="L12172">
            <v>2.04265E-2</v>
          </cell>
          <cell r="M12172">
            <v>4.9919100000000001E-2</v>
          </cell>
          <cell r="N12172">
            <v>4.9919100000000001E-2</v>
          </cell>
          <cell r="O12172">
            <v>12312</v>
          </cell>
        </row>
        <row r="12173">
          <cell r="A12173" t="str">
            <v>Residential</v>
          </cell>
          <cell r="B12173">
            <v>4</v>
          </cell>
          <cell r="C12173" t="str">
            <v>S</v>
          </cell>
          <cell r="D12173" t="str">
            <v>All</v>
          </cell>
          <cell r="E12173" t="str">
            <v>Usage: 10000&lt;Annual kwh&lt;20000</v>
          </cell>
          <cell r="F12173">
            <v>64.611500000000007</v>
          </cell>
          <cell r="G12173">
            <v>0.47008620000000001</v>
          </cell>
          <cell r="H12173">
            <v>0.4888805</v>
          </cell>
          <cell r="I12173">
            <v>-4.9768E-2</v>
          </cell>
          <cell r="J12173">
            <v>-2.0364699999999999E-2</v>
          </cell>
          <cell r="K12173">
            <v>0</v>
          </cell>
          <cell r="L12173">
            <v>2.0364699999999999E-2</v>
          </cell>
          <cell r="M12173">
            <v>4.9768E-2</v>
          </cell>
          <cell r="N12173">
            <v>4.9768E-2</v>
          </cell>
          <cell r="O12173">
            <v>12312</v>
          </cell>
        </row>
        <row r="12174">
          <cell r="A12174" t="str">
            <v>Residential</v>
          </cell>
          <cell r="B12174">
            <v>5</v>
          </cell>
          <cell r="C12174" t="str">
            <v>S</v>
          </cell>
          <cell r="D12174" t="str">
            <v>All</v>
          </cell>
          <cell r="E12174" t="str">
            <v>Usage: 10000&lt;Annual kwh&lt;20000</v>
          </cell>
          <cell r="F12174">
            <v>63.757199999999997</v>
          </cell>
          <cell r="G12174">
            <v>0.45293240000000001</v>
          </cell>
          <cell r="H12174">
            <v>0.49125360000000001</v>
          </cell>
          <cell r="I12174">
            <v>-4.9729299999999997E-2</v>
          </cell>
          <cell r="J12174">
            <v>-2.03488E-2</v>
          </cell>
          <cell r="K12174">
            <v>0</v>
          </cell>
          <cell r="L12174">
            <v>2.03488E-2</v>
          </cell>
          <cell r="M12174">
            <v>4.9729299999999997E-2</v>
          </cell>
          <cell r="N12174">
            <v>4.9729299999999997E-2</v>
          </cell>
          <cell r="O12174">
            <v>12312</v>
          </cell>
        </row>
        <row r="12175">
          <cell r="A12175" t="str">
            <v>Residential</v>
          </cell>
          <cell r="B12175">
            <v>6</v>
          </cell>
          <cell r="C12175" t="str">
            <v>S</v>
          </cell>
          <cell r="D12175" t="str">
            <v>All</v>
          </cell>
          <cell r="E12175" t="str">
            <v>Usage: 10000&lt;Annual kwh&lt;20000</v>
          </cell>
          <cell r="F12175">
            <v>63.093000000000004</v>
          </cell>
          <cell r="G12175">
            <v>0.51611569999999996</v>
          </cell>
          <cell r="H12175">
            <v>0.60685239999999996</v>
          </cell>
          <cell r="I12175">
            <v>-4.9820099999999999E-2</v>
          </cell>
          <cell r="J12175">
            <v>-2.0386000000000001E-2</v>
          </cell>
          <cell r="K12175">
            <v>0</v>
          </cell>
          <cell r="L12175">
            <v>2.0386000000000001E-2</v>
          </cell>
          <cell r="M12175">
            <v>4.9820099999999999E-2</v>
          </cell>
          <cell r="N12175">
            <v>4.9820099999999999E-2</v>
          </cell>
          <cell r="O12175">
            <v>12312</v>
          </cell>
        </row>
        <row r="12176">
          <cell r="A12176" t="str">
            <v>Residential</v>
          </cell>
          <cell r="B12176">
            <v>7</v>
          </cell>
          <cell r="C12176" t="str">
            <v>S</v>
          </cell>
          <cell r="D12176" t="str">
            <v>All</v>
          </cell>
          <cell r="E12176" t="str">
            <v>Usage: 10000&lt;Annual kwh&lt;20000</v>
          </cell>
          <cell r="F12176">
            <v>62.3401</v>
          </cell>
          <cell r="G12176">
            <v>0.59665140000000005</v>
          </cell>
          <cell r="H12176">
            <v>0.69247930000000002</v>
          </cell>
          <cell r="I12176">
            <v>-5.0116300000000003E-2</v>
          </cell>
          <cell r="J12176">
            <v>-2.05072E-2</v>
          </cell>
          <cell r="K12176">
            <v>0</v>
          </cell>
          <cell r="L12176">
            <v>2.05072E-2</v>
          </cell>
          <cell r="M12176">
            <v>5.0116300000000003E-2</v>
          </cell>
          <cell r="N12176">
            <v>5.0116300000000003E-2</v>
          </cell>
          <cell r="O12176">
            <v>12312</v>
          </cell>
        </row>
        <row r="12177">
          <cell r="A12177" t="str">
            <v>Residential</v>
          </cell>
          <cell r="B12177">
            <v>8</v>
          </cell>
          <cell r="C12177" t="str">
            <v>S</v>
          </cell>
          <cell r="D12177" t="str">
            <v>All</v>
          </cell>
          <cell r="E12177" t="str">
            <v>Usage: 10000&lt;Annual kwh&lt;20000</v>
          </cell>
          <cell r="F12177">
            <v>63.864800000000002</v>
          </cell>
          <cell r="G12177">
            <v>0.66124139999999998</v>
          </cell>
          <cell r="H12177">
            <v>0.77414550000000004</v>
          </cell>
          <cell r="I12177">
            <v>-5.0462100000000003E-2</v>
          </cell>
          <cell r="J12177">
            <v>-2.0648699999999999E-2</v>
          </cell>
          <cell r="K12177">
            <v>0</v>
          </cell>
          <cell r="L12177">
            <v>2.0648699999999999E-2</v>
          </cell>
          <cell r="M12177">
            <v>5.0462100000000003E-2</v>
          </cell>
          <cell r="N12177">
            <v>5.0462100000000003E-2</v>
          </cell>
          <cell r="O12177">
            <v>12312</v>
          </cell>
        </row>
        <row r="12178">
          <cell r="A12178" t="str">
            <v>Residential</v>
          </cell>
          <cell r="B12178">
            <v>9</v>
          </cell>
          <cell r="C12178" t="str">
            <v>S</v>
          </cell>
          <cell r="D12178" t="str">
            <v>All</v>
          </cell>
          <cell r="E12178" t="str">
            <v>Usage: 10000&lt;Annual kwh&lt;20000</v>
          </cell>
          <cell r="F12178">
            <v>69.100300000000004</v>
          </cell>
          <cell r="G12178">
            <v>0.63555209999999995</v>
          </cell>
          <cell r="H12178">
            <v>0.72301199999999999</v>
          </cell>
          <cell r="I12178">
            <v>-5.1234200000000001E-2</v>
          </cell>
          <cell r="J12178">
            <v>-2.09646E-2</v>
          </cell>
          <cell r="K12178">
            <v>0</v>
          </cell>
          <cell r="L12178">
            <v>2.09646E-2</v>
          </cell>
          <cell r="M12178">
            <v>5.1234200000000001E-2</v>
          </cell>
          <cell r="N12178">
            <v>5.1234200000000001E-2</v>
          </cell>
          <cell r="O12178">
            <v>12312</v>
          </cell>
        </row>
        <row r="12179">
          <cell r="A12179" t="str">
            <v>Residential</v>
          </cell>
          <cell r="B12179">
            <v>10</v>
          </cell>
          <cell r="C12179" t="str">
            <v>S</v>
          </cell>
          <cell r="D12179" t="str">
            <v>All</v>
          </cell>
          <cell r="E12179" t="str">
            <v>Usage: 10000&lt;Annual kwh&lt;20000</v>
          </cell>
          <cell r="F12179">
            <v>75.357100000000003</v>
          </cell>
          <cell r="G12179">
            <v>0.63629230000000003</v>
          </cell>
          <cell r="H12179">
            <v>0.68646929999999995</v>
          </cell>
          <cell r="I12179">
            <v>-5.5198900000000002E-2</v>
          </cell>
          <cell r="J12179">
            <v>-2.2586999999999999E-2</v>
          </cell>
          <cell r="K12179">
            <v>0</v>
          </cell>
          <cell r="L12179">
            <v>2.2586999999999999E-2</v>
          </cell>
          <cell r="M12179">
            <v>5.5198900000000002E-2</v>
          </cell>
          <cell r="N12179">
            <v>5.5198900000000002E-2</v>
          </cell>
          <cell r="O12179">
            <v>12312</v>
          </cell>
        </row>
        <row r="12180">
          <cell r="A12180" t="str">
            <v>Residential</v>
          </cell>
          <cell r="B12180">
            <v>11</v>
          </cell>
          <cell r="C12180" t="str">
            <v>S</v>
          </cell>
          <cell r="D12180" t="str">
            <v>All</v>
          </cell>
          <cell r="E12180" t="str">
            <v>Usage: 10000&lt;Annual kwh&lt;20000</v>
          </cell>
          <cell r="F12180">
            <v>80.498599999999996</v>
          </cell>
          <cell r="G12180">
            <v>0.65992960000000001</v>
          </cell>
          <cell r="H12180">
            <v>0.75002020000000003</v>
          </cell>
          <cell r="I12180">
            <v>-5.9385199999999999E-2</v>
          </cell>
          <cell r="J12180">
            <v>-2.4299899999999999E-2</v>
          </cell>
          <cell r="K12180">
            <v>0</v>
          </cell>
          <cell r="L12180">
            <v>2.4299899999999999E-2</v>
          </cell>
          <cell r="M12180">
            <v>5.9385199999999999E-2</v>
          </cell>
          <cell r="N12180">
            <v>5.9385199999999999E-2</v>
          </cell>
          <cell r="O12180">
            <v>12312</v>
          </cell>
        </row>
        <row r="12181">
          <cell r="A12181" t="str">
            <v>Residential</v>
          </cell>
          <cell r="B12181">
            <v>12</v>
          </cell>
          <cell r="C12181" t="str">
            <v>S</v>
          </cell>
          <cell r="D12181" t="str">
            <v>All</v>
          </cell>
          <cell r="E12181" t="str">
            <v>Usage: 10000&lt;Annual kwh&lt;20000</v>
          </cell>
          <cell r="F12181">
            <v>84.632400000000004</v>
          </cell>
          <cell r="G12181">
            <v>0.76539409999999997</v>
          </cell>
          <cell r="H12181">
            <v>0.76265050000000001</v>
          </cell>
          <cell r="I12181">
            <v>-5.2792800000000001E-2</v>
          </cell>
          <cell r="J12181">
            <v>-2.1602400000000001E-2</v>
          </cell>
          <cell r="K12181">
            <v>0</v>
          </cell>
          <cell r="L12181">
            <v>2.1602400000000001E-2</v>
          </cell>
          <cell r="M12181">
            <v>5.2792800000000001E-2</v>
          </cell>
          <cell r="N12181">
            <v>5.2792800000000001E-2</v>
          </cell>
          <cell r="O12181">
            <v>12312</v>
          </cell>
        </row>
        <row r="12182">
          <cell r="A12182" t="str">
            <v>Residential</v>
          </cell>
          <cell r="B12182">
            <v>13</v>
          </cell>
          <cell r="C12182" t="str">
            <v>S</v>
          </cell>
          <cell r="D12182" t="str">
            <v>All</v>
          </cell>
          <cell r="E12182" t="str">
            <v>Usage: 10000&lt;Annual kwh&lt;20000</v>
          </cell>
          <cell r="F12182">
            <v>87.805199999999999</v>
          </cell>
          <cell r="G12182">
            <v>0.89422740000000001</v>
          </cell>
          <cell r="H12182">
            <v>0.85964160000000001</v>
          </cell>
          <cell r="I12182">
            <v>-5.6275199999999997E-2</v>
          </cell>
          <cell r="J12182">
            <v>-2.3027300000000001E-2</v>
          </cell>
          <cell r="K12182">
            <v>0</v>
          </cell>
          <cell r="L12182">
            <v>2.3027300000000001E-2</v>
          </cell>
          <cell r="M12182">
            <v>5.6275199999999997E-2</v>
          </cell>
          <cell r="N12182">
            <v>5.6275199999999997E-2</v>
          </cell>
          <cell r="O12182">
            <v>12312</v>
          </cell>
        </row>
        <row r="12183">
          <cell r="A12183" t="str">
            <v>Residential</v>
          </cell>
          <cell r="B12183">
            <v>14</v>
          </cell>
          <cell r="C12183" t="str">
            <v>S</v>
          </cell>
          <cell r="D12183" t="str">
            <v>All</v>
          </cell>
          <cell r="E12183" t="str">
            <v>Usage: 10000&lt;Annual kwh&lt;20000</v>
          </cell>
          <cell r="F12183">
            <v>90.969099999999997</v>
          </cell>
          <cell r="G12183">
            <v>1.0693239999999999</v>
          </cell>
          <cell r="H12183">
            <v>1.0447690000000001</v>
          </cell>
          <cell r="I12183">
            <v>-7.0114499999999996E-2</v>
          </cell>
          <cell r="J12183">
            <v>-2.8690299999999998E-2</v>
          </cell>
          <cell r="K12183">
            <v>0</v>
          </cell>
          <cell r="L12183">
            <v>2.8690299999999998E-2</v>
          </cell>
          <cell r="M12183">
            <v>7.0114499999999996E-2</v>
          </cell>
          <cell r="N12183">
            <v>7.0114499999999996E-2</v>
          </cell>
          <cell r="O12183">
            <v>12312</v>
          </cell>
        </row>
        <row r="12184">
          <cell r="A12184" t="str">
            <v>Residential</v>
          </cell>
          <cell r="B12184">
            <v>15</v>
          </cell>
          <cell r="C12184" t="str">
            <v>S</v>
          </cell>
          <cell r="D12184" t="str">
            <v>All</v>
          </cell>
          <cell r="E12184" t="str">
            <v>Usage: 10000&lt;Annual kwh&lt;20000</v>
          </cell>
          <cell r="F12184">
            <v>93.735100000000003</v>
          </cell>
          <cell r="G12184">
            <v>1.2527410000000001</v>
          </cell>
          <cell r="H12184">
            <v>1.224534</v>
          </cell>
          <cell r="I12184">
            <v>-7.76226E-2</v>
          </cell>
          <cell r="J12184">
            <v>-3.1762600000000002E-2</v>
          </cell>
          <cell r="K12184">
            <v>0</v>
          </cell>
          <cell r="L12184">
            <v>3.1762600000000002E-2</v>
          </cell>
          <cell r="M12184">
            <v>7.76226E-2</v>
          </cell>
          <cell r="N12184">
            <v>7.76226E-2</v>
          </cell>
          <cell r="O12184">
            <v>12312</v>
          </cell>
        </row>
        <row r="12185">
          <cell r="A12185" t="str">
            <v>Residential</v>
          </cell>
          <cell r="B12185">
            <v>16</v>
          </cell>
          <cell r="C12185" t="str">
            <v>S</v>
          </cell>
          <cell r="D12185" t="str">
            <v>All</v>
          </cell>
          <cell r="E12185" t="str">
            <v>Usage: 10000&lt;Annual kwh&lt;20000</v>
          </cell>
          <cell r="F12185">
            <v>95.405199999999994</v>
          </cell>
          <cell r="G12185">
            <v>1.472024</v>
          </cell>
          <cell r="H12185">
            <v>1.4313830000000001</v>
          </cell>
          <cell r="I12185">
            <v>-7.4385800000000002E-2</v>
          </cell>
          <cell r="J12185">
            <v>-3.0438099999999999E-2</v>
          </cell>
          <cell r="K12185">
            <v>0</v>
          </cell>
          <cell r="L12185">
            <v>3.0438099999999999E-2</v>
          </cell>
          <cell r="M12185">
            <v>7.4385800000000002E-2</v>
          </cell>
          <cell r="N12185">
            <v>7.4385800000000002E-2</v>
          </cell>
          <cell r="O12185">
            <v>12312</v>
          </cell>
        </row>
        <row r="12186">
          <cell r="A12186" t="str">
            <v>Residential</v>
          </cell>
          <cell r="B12186">
            <v>17</v>
          </cell>
          <cell r="C12186" t="str">
            <v>S</v>
          </cell>
          <cell r="D12186" t="str">
            <v>All</v>
          </cell>
          <cell r="E12186" t="str">
            <v>Usage: 10000&lt;Annual kwh&lt;20000</v>
          </cell>
          <cell r="F12186">
            <v>96.045400000000001</v>
          </cell>
          <cell r="G12186">
            <v>1.701775</v>
          </cell>
          <cell r="H12186">
            <v>1.56311</v>
          </cell>
          <cell r="I12186">
            <v>-6.6570699999999997E-2</v>
          </cell>
          <cell r="J12186">
            <v>-2.7240199999999999E-2</v>
          </cell>
          <cell r="K12186">
            <v>0</v>
          </cell>
          <cell r="L12186">
            <v>2.7240199999999999E-2</v>
          </cell>
          <cell r="M12186">
            <v>6.6570699999999997E-2</v>
          </cell>
          <cell r="N12186">
            <v>6.6570699999999997E-2</v>
          </cell>
          <cell r="O12186">
            <v>12312</v>
          </cell>
        </row>
        <row r="12187">
          <cell r="A12187" t="str">
            <v>Residential</v>
          </cell>
          <cell r="B12187">
            <v>18</v>
          </cell>
          <cell r="C12187" t="str">
            <v>S</v>
          </cell>
          <cell r="D12187" t="str">
            <v>All</v>
          </cell>
          <cell r="E12187" t="str">
            <v>Usage: 10000&lt;Annual kwh&lt;20000</v>
          </cell>
          <cell r="F12187">
            <v>95.615899999999996</v>
          </cell>
          <cell r="G12187">
            <v>1.849237</v>
          </cell>
          <cell r="H12187">
            <v>1.84755</v>
          </cell>
          <cell r="I12187">
            <v>-7.9348100000000005E-2</v>
          </cell>
          <cell r="J12187">
            <v>-3.24686E-2</v>
          </cell>
          <cell r="K12187">
            <v>0</v>
          </cell>
          <cell r="L12187">
            <v>3.24686E-2</v>
          </cell>
          <cell r="M12187">
            <v>7.9348100000000005E-2</v>
          </cell>
          <cell r="N12187">
            <v>7.9348100000000005E-2</v>
          </cell>
          <cell r="O12187">
            <v>12312</v>
          </cell>
        </row>
        <row r="12188">
          <cell r="A12188" t="str">
            <v>Residential</v>
          </cell>
          <cell r="B12188">
            <v>19</v>
          </cell>
          <cell r="C12188" t="str">
            <v>S</v>
          </cell>
          <cell r="D12188" t="str">
            <v>All</v>
          </cell>
          <cell r="E12188" t="str">
            <v>Usage: 10000&lt;Annual kwh&lt;20000</v>
          </cell>
          <cell r="F12188">
            <v>93.749600000000001</v>
          </cell>
          <cell r="G12188">
            <v>1.8202160000000001</v>
          </cell>
          <cell r="H12188">
            <v>1.8279030000000001</v>
          </cell>
          <cell r="I12188">
            <v>-8.3895700000000004E-2</v>
          </cell>
          <cell r="J12188">
            <v>-3.4329400000000003E-2</v>
          </cell>
          <cell r="K12188">
            <v>0</v>
          </cell>
          <cell r="L12188">
            <v>3.4329400000000003E-2</v>
          </cell>
          <cell r="M12188">
            <v>8.3895700000000004E-2</v>
          </cell>
          <cell r="N12188">
            <v>8.3895700000000004E-2</v>
          </cell>
          <cell r="O12188">
            <v>12312</v>
          </cell>
        </row>
        <row r="12189">
          <cell r="A12189" t="str">
            <v>Residential</v>
          </cell>
          <cell r="B12189">
            <v>20</v>
          </cell>
          <cell r="C12189" t="str">
            <v>S</v>
          </cell>
          <cell r="D12189" t="str">
            <v>All</v>
          </cell>
          <cell r="E12189" t="str">
            <v>Usage: 10000&lt;Annual kwh&lt;20000</v>
          </cell>
          <cell r="F12189">
            <v>88.951099999999997</v>
          </cell>
          <cell r="G12189">
            <v>1.691182</v>
          </cell>
          <cell r="H12189">
            <v>2.0753509999999999</v>
          </cell>
          <cell r="I12189">
            <v>-5.87885E-2</v>
          </cell>
          <cell r="J12189">
            <v>-2.4055799999999999E-2</v>
          </cell>
          <cell r="K12189">
            <v>0</v>
          </cell>
          <cell r="L12189">
            <v>2.4055799999999999E-2</v>
          </cell>
          <cell r="M12189">
            <v>5.87885E-2</v>
          </cell>
          <cell r="N12189">
            <v>5.87885E-2</v>
          </cell>
          <cell r="O12189">
            <v>12312</v>
          </cell>
        </row>
        <row r="12190">
          <cell r="A12190" t="str">
            <v>Residential</v>
          </cell>
          <cell r="B12190">
            <v>21</v>
          </cell>
          <cell r="C12190" t="str">
            <v>S</v>
          </cell>
          <cell r="D12190" t="str">
            <v>All</v>
          </cell>
          <cell r="E12190" t="str">
            <v>Usage: 10000&lt;Annual kwh&lt;20000</v>
          </cell>
          <cell r="F12190">
            <v>83.972899999999996</v>
          </cell>
          <cell r="G12190">
            <v>1.574319</v>
          </cell>
          <cell r="H12190">
            <v>1.957608</v>
          </cell>
          <cell r="I12190">
            <v>-5.72977E-2</v>
          </cell>
          <cell r="J12190">
            <v>-2.3445799999999999E-2</v>
          </cell>
          <cell r="K12190">
            <v>0</v>
          </cell>
          <cell r="L12190">
            <v>2.3445799999999999E-2</v>
          </cell>
          <cell r="M12190">
            <v>5.72977E-2</v>
          </cell>
          <cell r="N12190">
            <v>5.72977E-2</v>
          </cell>
          <cell r="O12190">
            <v>12312</v>
          </cell>
        </row>
        <row r="12191">
          <cell r="A12191" t="str">
            <v>Residential</v>
          </cell>
          <cell r="B12191">
            <v>22</v>
          </cell>
          <cell r="C12191" t="str">
            <v>S</v>
          </cell>
          <cell r="D12191" t="str">
            <v>All</v>
          </cell>
          <cell r="E12191" t="str">
            <v>Usage: 10000&lt;Annual kwh&lt;20000</v>
          </cell>
          <cell r="F12191">
            <v>80.466700000000003</v>
          </cell>
          <cell r="G12191">
            <v>1.3581350000000001</v>
          </cell>
          <cell r="H12191">
            <v>1.545407</v>
          </cell>
          <cell r="I12191">
            <v>-5.8774600000000003E-2</v>
          </cell>
          <cell r="J12191">
            <v>-2.4050100000000001E-2</v>
          </cell>
          <cell r="K12191">
            <v>0</v>
          </cell>
          <cell r="L12191">
            <v>2.4050100000000001E-2</v>
          </cell>
          <cell r="M12191">
            <v>5.8774600000000003E-2</v>
          </cell>
          <cell r="N12191">
            <v>5.8774600000000003E-2</v>
          </cell>
          <cell r="O12191">
            <v>12312</v>
          </cell>
        </row>
        <row r="12192">
          <cell r="A12192" t="str">
            <v>Residential</v>
          </cell>
          <cell r="B12192">
            <v>23</v>
          </cell>
          <cell r="C12192" t="str">
            <v>S</v>
          </cell>
          <cell r="D12192" t="str">
            <v>All</v>
          </cell>
          <cell r="E12192" t="str">
            <v>Usage: 10000&lt;Annual kwh&lt;20000</v>
          </cell>
          <cell r="F12192">
            <v>77.546000000000006</v>
          </cell>
          <cell r="G12192">
            <v>1.0466519999999999</v>
          </cell>
          <cell r="H12192">
            <v>1.1765559999999999</v>
          </cell>
          <cell r="I12192">
            <v>-5.5315599999999999E-2</v>
          </cell>
          <cell r="J12192">
            <v>-2.2634700000000001E-2</v>
          </cell>
          <cell r="K12192">
            <v>0</v>
          </cell>
          <cell r="L12192">
            <v>2.2634700000000001E-2</v>
          </cell>
          <cell r="M12192">
            <v>5.5315599999999999E-2</v>
          </cell>
          <cell r="N12192">
            <v>5.5315599999999999E-2</v>
          </cell>
          <cell r="O12192">
            <v>12312</v>
          </cell>
        </row>
        <row r="12193">
          <cell r="A12193" t="str">
            <v>Residential</v>
          </cell>
          <cell r="B12193">
            <v>24</v>
          </cell>
          <cell r="C12193" t="str">
            <v>S</v>
          </cell>
          <cell r="D12193" t="str">
            <v>All</v>
          </cell>
          <cell r="E12193" t="str">
            <v>Usage: 10000&lt;Annual kwh&lt;20000</v>
          </cell>
          <cell r="F12193">
            <v>75.448700000000002</v>
          </cell>
          <cell r="G12193">
            <v>0.78209879999999998</v>
          </cell>
          <cell r="H12193">
            <v>0.93728259999999997</v>
          </cell>
          <cell r="I12193">
            <v>-5.4337700000000003E-2</v>
          </cell>
          <cell r="J12193">
            <v>-2.2234500000000001E-2</v>
          </cell>
          <cell r="K12193">
            <v>0</v>
          </cell>
          <cell r="L12193">
            <v>2.2234500000000001E-2</v>
          </cell>
          <cell r="M12193">
            <v>5.4337700000000003E-2</v>
          </cell>
          <cell r="N12193">
            <v>5.4337700000000003E-2</v>
          </cell>
          <cell r="O12193">
            <v>12312</v>
          </cell>
        </row>
        <row r="12194">
          <cell r="A12194" t="str">
            <v>Residential</v>
          </cell>
          <cell r="B12194">
            <v>1</v>
          </cell>
          <cell r="C12194" t="str">
            <v>S</v>
          </cell>
          <cell r="D12194" t="str">
            <v>All</v>
          </cell>
          <cell r="E12194" t="str">
            <v>Usage: 20000&lt;Annual kwh&lt;30000</v>
          </cell>
          <cell r="F12194">
            <v>69.017300000000006</v>
          </cell>
          <cell r="G12194">
            <v>0.62694899999999998</v>
          </cell>
          <cell r="H12194">
            <v>0.67259150000000001</v>
          </cell>
          <cell r="I12194">
            <v>-6.29271E-2</v>
          </cell>
          <cell r="J12194">
            <v>-2.5749299999999999E-2</v>
          </cell>
          <cell r="K12194">
            <v>0</v>
          </cell>
          <cell r="L12194">
            <v>2.5749299999999999E-2</v>
          </cell>
          <cell r="M12194">
            <v>6.29271E-2</v>
          </cell>
          <cell r="N12194">
            <v>6.29271E-2</v>
          </cell>
          <cell r="O12194">
            <v>10865</v>
          </cell>
        </row>
        <row r="12195">
          <cell r="A12195" t="str">
            <v>Residential</v>
          </cell>
          <cell r="B12195">
            <v>2</v>
          </cell>
          <cell r="C12195" t="str">
            <v>S</v>
          </cell>
          <cell r="D12195" t="str">
            <v>All</v>
          </cell>
          <cell r="E12195" t="str">
            <v>Usage: 20000&lt;Annual kwh&lt;30000</v>
          </cell>
          <cell r="F12195">
            <v>66.812799999999996</v>
          </cell>
          <cell r="G12195">
            <v>0.53756250000000005</v>
          </cell>
          <cell r="H12195">
            <v>0.58641030000000005</v>
          </cell>
          <cell r="I12195">
            <v>-6.2172100000000001E-2</v>
          </cell>
          <cell r="J12195">
            <v>-2.5440299999999999E-2</v>
          </cell>
          <cell r="K12195">
            <v>0</v>
          </cell>
          <cell r="L12195">
            <v>2.5440299999999999E-2</v>
          </cell>
          <cell r="M12195">
            <v>6.2172100000000001E-2</v>
          </cell>
          <cell r="N12195">
            <v>6.2172100000000001E-2</v>
          </cell>
          <cell r="O12195">
            <v>10865</v>
          </cell>
        </row>
        <row r="12196">
          <cell r="A12196" t="str">
            <v>Residential</v>
          </cell>
          <cell r="B12196">
            <v>3</v>
          </cell>
          <cell r="C12196" t="str">
            <v>S</v>
          </cell>
          <cell r="D12196" t="str">
            <v>All</v>
          </cell>
          <cell r="E12196" t="str">
            <v>Usage: 20000&lt;Annual kwh&lt;30000</v>
          </cell>
          <cell r="F12196">
            <v>65.825599999999994</v>
          </cell>
          <cell r="G12196">
            <v>0.49109320000000001</v>
          </cell>
          <cell r="H12196">
            <v>0.49823400000000001</v>
          </cell>
          <cell r="I12196">
            <v>-6.1738800000000003E-2</v>
          </cell>
          <cell r="J12196">
            <v>-2.5263000000000001E-2</v>
          </cell>
          <cell r="K12196">
            <v>0</v>
          </cell>
          <cell r="L12196">
            <v>2.5263000000000001E-2</v>
          </cell>
          <cell r="M12196">
            <v>6.1738800000000003E-2</v>
          </cell>
          <cell r="N12196">
            <v>6.1738800000000003E-2</v>
          </cell>
          <cell r="O12196">
            <v>10865</v>
          </cell>
        </row>
        <row r="12197">
          <cell r="A12197" t="str">
            <v>Residential</v>
          </cell>
          <cell r="B12197">
            <v>4</v>
          </cell>
          <cell r="C12197" t="str">
            <v>S</v>
          </cell>
          <cell r="D12197" t="str">
            <v>All</v>
          </cell>
          <cell r="E12197" t="str">
            <v>Usage: 20000&lt;Annual kwh&lt;30000</v>
          </cell>
          <cell r="F12197">
            <v>65.380600000000001</v>
          </cell>
          <cell r="G12197">
            <v>0.5010831</v>
          </cell>
          <cell r="H12197">
            <v>0.50179779999999996</v>
          </cell>
          <cell r="I12197">
            <v>-6.4194699999999993E-2</v>
          </cell>
          <cell r="J12197">
            <v>-2.6268E-2</v>
          </cell>
          <cell r="K12197">
            <v>0</v>
          </cell>
          <cell r="L12197">
            <v>2.6268E-2</v>
          </cell>
          <cell r="M12197">
            <v>6.4194699999999993E-2</v>
          </cell>
          <cell r="N12197">
            <v>6.4194699999999993E-2</v>
          </cell>
          <cell r="O12197">
            <v>10865</v>
          </cell>
        </row>
        <row r="12198">
          <cell r="A12198" t="str">
            <v>Residential</v>
          </cell>
          <cell r="B12198">
            <v>5</v>
          </cell>
          <cell r="C12198" t="str">
            <v>S</v>
          </cell>
          <cell r="D12198" t="str">
            <v>All</v>
          </cell>
          <cell r="E12198" t="str">
            <v>Usage: 20000&lt;Annual kwh&lt;30000</v>
          </cell>
          <cell r="F12198">
            <v>64.330299999999994</v>
          </cell>
          <cell r="G12198">
            <v>0.4967201</v>
          </cell>
          <cell r="H12198">
            <v>0.4757805</v>
          </cell>
          <cell r="I12198">
            <v>-6.2142500000000003E-2</v>
          </cell>
          <cell r="J12198">
            <v>-2.5428200000000001E-2</v>
          </cell>
          <cell r="K12198">
            <v>0</v>
          </cell>
          <cell r="L12198">
            <v>2.5428200000000001E-2</v>
          </cell>
          <cell r="M12198">
            <v>6.2142500000000003E-2</v>
          </cell>
          <cell r="N12198">
            <v>6.2142500000000003E-2</v>
          </cell>
          <cell r="O12198">
            <v>10865</v>
          </cell>
        </row>
        <row r="12199">
          <cell r="A12199" t="str">
            <v>Residential</v>
          </cell>
          <cell r="B12199">
            <v>6</v>
          </cell>
          <cell r="C12199" t="str">
            <v>S</v>
          </cell>
          <cell r="D12199" t="str">
            <v>All</v>
          </cell>
          <cell r="E12199" t="str">
            <v>Usage: 20000&lt;Annual kwh&lt;30000</v>
          </cell>
          <cell r="F12199">
            <v>63.608800000000002</v>
          </cell>
          <cell r="G12199">
            <v>0.52823569999999997</v>
          </cell>
          <cell r="H12199">
            <v>0.5197039</v>
          </cell>
          <cell r="I12199">
            <v>-6.2199400000000002E-2</v>
          </cell>
          <cell r="J12199">
            <v>-2.5451499999999998E-2</v>
          </cell>
          <cell r="K12199">
            <v>0</v>
          </cell>
          <cell r="L12199">
            <v>2.5451499999999998E-2</v>
          </cell>
          <cell r="M12199">
            <v>6.2199400000000002E-2</v>
          </cell>
          <cell r="N12199">
            <v>6.2199400000000002E-2</v>
          </cell>
          <cell r="O12199">
            <v>10865</v>
          </cell>
        </row>
        <row r="12200">
          <cell r="A12200" t="str">
            <v>Residential</v>
          </cell>
          <cell r="B12200">
            <v>7</v>
          </cell>
          <cell r="C12200" t="str">
            <v>S</v>
          </cell>
          <cell r="D12200" t="str">
            <v>All</v>
          </cell>
          <cell r="E12200" t="str">
            <v>Usage: 20000&lt;Annual kwh&lt;30000</v>
          </cell>
          <cell r="F12200">
            <v>62.599400000000003</v>
          </cell>
          <cell r="G12200">
            <v>0.63095159999999995</v>
          </cell>
          <cell r="H12200">
            <v>0.68507739999999995</v>
          </cell>
          <cell r="I12200">
            <v>-6.18738E-2</v>
          </cell>
          <cell r="J12200">
            <v>-2.5318299999999998E-2</v>
          </cell>
          <cell r="K12200">
            <v>0</v>
          </cell>
          <cell r="L12200">
            <v>2.5318299999999998E-2</v>
          </cell>
          <cell r="M12200">
            <v>6.18738E-2</v>
          </cell>
          <cell r="N12200">
            <v>6.18738E-2</v>
          </cell>
          <cell r="O12200">
            <v>10865</v>
          </cell>
        </row>
        <row r="12201">
          <cell r="A12201" t="str">
            <v>Residential</v>
          </cell>
          <cell r="B12201">
            <v>8</v>
          </cell>
          <cell r="C12201" t="str">
            <v>S</v>
          </cell>
          <cell r="D12201" t="str">
            <v>All</v>
          </cell>
          <cell r="E12201" t="str">
            <v>Usage: 20000&lt;Annual kwh&lt;30000</v>
          </cell>
          <cell r="F12201">
            <v>63.902500000000003</v>
          </cell>
          <cell r="G12201">
            <v>0.69573339999999995</v>
          </cell>
          <cell r="H12201">
            <v>0.76087320000000003</v>
          </cell>
          <cell r="I12201">
            <v>-6.22493E-2</v>
          </cell>
          <cell r="J12201">
            <v>-2.5471899999999999E-2</v>
          </cell>
          <cell r="K12201">
            <v>0</v>
          </cell>
          <cell r="L12201">
            <v>2.5471899999999999E-2</v>
          </cell>
          <cell r="M12201">
            <v>6.22493E-2</v>
          </cell>
          <cell r="N12201">
            <v>6.22493E-2</v>
          </cell>
          <cell r="O12201">
            <v>10865</v>
          </cell>
        </row>
        <row r="12202">
          <cell r="A12202" t="str">
            <v>Residential</v>
          </cell>
          <cell r="B12202">
            <v>9</v>
          </cell>
          <cell r="C12202" t="str">
            <v>S</v>
          </cell>
          <cell r="D12202" t="str">
            <v>All</v>
          </cell>
          <cell r="E12202" t="str">
            <v>Usage: 20000&lt;Annual kwh&lt;30000</v>
          </cell>
          <cell r="F12202">
            <v>69.038499999999999</v>
          </cell>
          <cell r="G12202">
            <v>0.67660489999999995</v>
          </cell>
          <cell r="H12202">
            <v>0.72060999999999997</v>
          </cell>
          <cell r="I12202">
            <v>-6.3354800000000003E-2</v>
          </cell>
          <cell r="J12202">
            <v>-2.5924300000000001E-2</v>
          </cell>
          <cell r="K12202">
            <v>0</v>
          </cell>
          <cell r="L12202">
            <v>2.5924300000000001E-2</v>
          </cell>
          <cell r="M12202">
            <v>6.3354800000000003E-2</v>
          </cell>
          <cell r="N12202">
            <v>6.3354800000000003E-2</v>
          </cell>
          <cell r="O12202">
            <v>10865</v>
          </cell>
        </row>
        <row r="12203">
          <cell r="A12203" t="str">
            <v>Residential</v>
          </cell>
          <cell r="B12203">
            <v>10</v>
          </cell>
          <cell r="C12203" t="str">
            <v>S</v>
          </cell>
          <cell r="D12203" t="str">
            <v>All</v>
          </cell>
          <cell r="E12203" t="str">
            <v>Usage: 20000&lt;Annual kwh&lt;30000</v>
          </cell>
          <cell r="F12203">
            <v>75.149000000000001</v>
          </cell>
          <cell r="G12203">
            <v>0.71264839999999996</v>
          </cell>
          <cell r="H12203">
            <v>0.67795970000000005</v>
          </cell>
          <cell r="I12203">
            <v>-6.4419900000000002E-2</v>
          </cell>
          <cell r="J12203">
            <v>-2.6360100000000001E-2</v>
          </cell>
          <cell r="K12203">
            <v>0</v>
          </cell>
          <cell r="L12203">
            <v>2.6360100000000001E-2</v>
          </cell>
          <cell r="M12203">
            <v>6.4419900000000002E-2</v>
          </cell>
          <cell r="N12203">
            <v>6.4419900000000002E-2</v>
          </cell>
          <cell r="O12203">
            <v>10865</v>
          </cell>
        </row>
        <row r="12204">
          <cell r="A12204" t="str">
            <v>Residential</v>
          </cell>
          <cell r="B12204">
            <v>11</v>
          </cell>
          <cell r="C12204" t="str">
            <v>S</v>
          </cell>
          <cell r="D12204" t="str">
            <v>All</v>
          </cell>
          <cell r="E12204" t="str">
            <v>Usage: 20000&lt;Annual kwh&lt;30000</v>
          </cell>
          <cell r="F12204">
            <v>79.945499999999996</v>
          </cell>
          <cell r="G12204">
            <v>0.76348740000000004</v>
          </cell>
          <cell r="H12204">
            <v>0.73970380000000002</v>
          </cell>
          <cell r="I12204">
            <v>-6.4355099999999998E-2</v>
          </cell>
          <cell r="J12204">
            <v>-2.6333599999999999E-2</v>
          </cell>
          <cell r="K12204">
            <v>0</v>
          </cell>
          <cell r="L12204">
            <v>2.6333599999999999E-2</v>
          </cell>
          <cell r="M12204">
            <v>6.4355099999999998E-2</v>
          </cell>
          <cell r="N12204">
            <v>6.4355099999999998E-2</v>
          </cell>
          <cell r="O12204">
            <v>10865</v>
          </cell>
        </row>
        <row r="12205">
          <cell r="A12205" t="str">
            <v>Residential</v>
          </cell>
          <cell r="B12205">
            <v>12</v>
          </cell>
          <cell r="C12205" t="str">
            <v>S</v>
          </cell>
          <cell r="D12205" t="str">
            <v>All</v>
          </cell>
          <cell r="E12205" t="str">
            <v>Usage: 20000&lt;Annual kwh&lt;30000</v>
          </cell>
          <cell r="F12205">
            <v>84.174400000000006</v>
          </cell>
          <cell r="G12205">
            <v>0.84683090000000005</v>
          </cell>
          <cell r="H12205">
            <v>0.81558059999999999</v>
          </cell>
          <cell r="I12205">
            <v>-6.5949199999999999E-2</v>
          </cell>
          <cell r="J12205">
            <v>-2.69859E-2</v>
          </cell>
          <cell r="K12205">
            <v>0</v>
          </cell>
          <cell r="L12205">
            <v>2.69859E-2</v>
          </cell>
          <cell r="M12205">
            <v>6.5949199999999999E-2</v>
          </cell>
          <cell r="N12205">
            <v>6.5949199999999999E-2</v>
          </cell>
          <cell r="O12205">
            <v>10865</v>
          </cell>
        </row>
        <row r="12206">
          <cell r="A12206" t="str">
            <v>Residential</v>
          </cell>
          <cell r="B12206">
            <v>13</v>
          </cell>
          <cell r="C12206" t="str">
            <v>S</v>
          </cell>
          <cell r="D12206" t="str">
            <v>All</v>
          </cell>
          <cell r="E12206" t="str">
            <v>Usage: 20000&lt;Annual kwh&lt;30000</v>
          </cell>
          <cell r="F12206">
            <v>87.382900000000006</v>
          </cell>
          <cell r="G12206">
            <v>0.98264090000000004</v>
          </cell>
          <cell r="H12206">
            <v>0.97441630000000001</v>
          </cell>
          <cell r="I12206">
            <v>-6.7831799999999998E-2</v>
          </cell>
          <cell r="J12206">
            <v>-2.7756200000000002E-2</v>
          </cell>
          <cell r="K12206">
            <v>0</v>
          </cell>
          <cell r="L12206">
            <v>2.7756200000000002E-2</v>
          </cell>
          <cell r="M12206">
            <v>6.7831799999999998E-2</v>
          </cell>
          <cell r="N12206">
            <v>6.7831799999999998E-2</v>
          </cell>
          <cell r="O12206">
            <v>10865</v>
          </cell>
        </row>
        <row r="12207">
          <cell r="A12207" t="str">
            <v>Residential</v>
          </cell>
          <cell r="B12207">
            <v>14</v>
          </cell>
          <cell r="C12207" t="str">
            <v>S</v>
          </cell>
          <cell r="D12207" t="str">
            <v>All</v>
          </cell>
          <cell r="E12207" t="str">
            <v>Usage: 20000&lt;Annual kwh&lt;30000</v>
          </cell>
          <cell r="F12207">
            <v>90.872299999999996</v>
          </cell>
          <cell r="G12207">
            <v>1.2424090000000001</v>
          </cell>
          <cell r="H12207">
            <v>1.2145429999999999</v>
          </cell>
          <cell r="I12207">
            <v>-6.9105299999999995E-2</v>
          </cell>
          <cell r="J12207">
            <v>-2.8277299999999998E-2</v>
          </cell>
          <cell r="K12207">
            <v>0</v>
          </cell>
          <cell r="L12207">
            <v>2.8277299999999998E-2</v>
          </cell>
          <cell r="M12207">
            <v>6.9105299999999995E-2</v>
          </cell>
          <cell r="N12207">
            <v>6.9105299999999995E-2</v>
          </cell>
          <cell r="O12207">
            <v>10865</v>
          </cell>
        </row>
        <row r="12208">
          <cell r="A12208" t="str">
            <v>Residential</v>
          </cell>
          <cell r="B12208">
            <v>15</v>
          </cell>
          <cell r="C12208" t="str">
            <v>S</v>
          </cell>
          <cell r="D12208" t="str">
            <v>All</v>
          </cell>
          <cell r="E12208" t="str">
            <v>Usage: 20000&lt;Annual kwh&lt;30000</v>
          </cell>
          <cell r="F12208">
            <v>93.851699999999994</v>
          </cell>
          <cell r="G12208">
            <v>1.551493</v>
          </cell>
          <cell r="H12208">
            <v>1.6426179999999999</v>
          </cell>
          <cell r="I12208">
            <v>-6.9587700000000002E-2</v>
          </cell>
          <cell r="J12208">
            <v>-2.8474699999999999E-2</v>
          </cell>
          <cell r="K12208">
            <v>0</v>
          </cell>
          <cell r="L12208">
            <v>2.8474699999999999E-2</v>
          </cell>
          <cell r="M12208">
            <v>6.9587700000000002E-2</v>
          </cell>
          <cell r="N12208">
            <v>6.9587700000000002E-2</v>
          </cell>
          <cell r="O12208">
            <v>10865</v>
          </cell>
        </row>
        <row r="12209">
          <cell r="A12209" t="str">
            <v>Residential</v>
          </cell>
          <cell r="B12209">
            <v>16</v>
          </cell>
          <cell r="C12209" t="str">
            <v>S</v>
          </cell>
          <cell r="D12209" t="str">
            <v>All</v>
          </cell>
          <cell r="E12209" t="str">
            <v>Usage: 20000&lt;Annual kwh&lt;30000</v>
          </cell>
          <cell r="F12209">
            <v>95.525199999999998</v>
          </cell>
          <cell r="G12209">
            <v>1.9143349999999999</v>
          </cell>
          <cell r="H12209">
            <v>1.902965</v>
          </cell>
          <cell r="I12209">
            <v>-7.1760000000000004E-2</v>
          </cell>
          <cell r="J12209">
            <v>-2.93636E-2</v>
          </cell>
          <cell r="K12209">
            <v>0</v>
          </cell>
          <cell r="L12209">
            <v>2.93636E-2</v>
          </cell>
          <cell r="M12209">
            <v>7.1760000000000004E-2</v>
          </cell>
          <cell r="N12209">
            <v>7.1760000000000004E-2</v>
          </cell>
          <cell r="O12209">
            <v>10865</v>
          </cell>
        </row>
        <row r="12210">
          <cell r="A12210" t="str">
            <v>Residential</v>
          </cell>
          <cell r="B12210">
            <v>17</v>
          </cell>
          <cell r="C12210" t="str">
            <v>S</v>
          </cell>
          <cell r="D12210" t="str">
            <v>All</v>
          </cell>
          <cell r="E12210" t="str">
            <v>Usage: 20000&lt;Annual kwh&lt;30000</v>
          </cell>
          <cell r="F12210">
            <v>96.158000000000001</v>
          </cell>
          <cell r="G12210">
            <v>2.194242</v>
          </cell>
          <cell r="H12210">
            <v>1.985611</v>
          </cell>
          <cell r="I12210">
            <v>-7.1427900000000003E-2</v>
          </cell>
          <cell r="J12210">
            <v>-2.9227699999999999E-2</v>
          </cell>
          <cell r="K12210">
            <v>0</v>
          </cell>
          <cell r="L12210">
            <v>2.9227699999999999E-2</v>
          </cell>
          <cell r="M12210">
            <v>7.1427900000000003E-2</v>
          </cell>
          <cell r="N12210">
            <v>7.1427900000000003E-2</v>
          </cell>
          <cell r="O12210">
            <v>10865</v>
          </cell>
        </row>
        <row r="12211">
          <cell r="A12211" t="str">
            <v>Residential</v>
          </cell>
          <cell r="B12211">
            <v>18</v>
          </cell>
          <cell r="C12211" t="str">
            <v>S</v>
          </cell>
          <cell r="D12211" t="str">
            <v>All</v>
          </cell>
          <cell r="E12211" t="str">
            <v>Usage: 20000&lt;Annual kwh&lt;30000</v>
          </cell>
          <cell r="F12211">
            <v>95.659400000000005</v>
          </cell>
          <cell r="G12211">
            <v>2.4722309999999998</v>
          </cell>
          <cell r="H12211">
            <v>2.27386</v>
          </cell>
          <cell r="I12211">
            <v>-7.38124E-2</v>
          </cell>
          <cell r="J12211">
            <v>-3.0203500000000001E-2</v>
          </cell>
          <cell r="K12211">
            <v>0</v>
          </cell>
          <cell r="L12211">
            <v>3.0203500000000001E-2</v>
          </cell>
          <cell r="M12211">
            <v>7.38124E-2</v>
          </cell>
          <cell r="N12211">
            <v>7.38124E-2</v>
          </cell>
          <cell r="O12211">
            <v>10865</v>
          </cell>
        </row>
        <row r="12212">
          <cell r="A12212" t="str">
            <v>Residential</v>
          </cell>
          <cell r="B12212">
            <v>19</v>
          </cell>
          <cell r="C12212" t="str">
            <v>S</v>
          </cell>
          <cell r="D12212" t="str">
            <v>All</v>
          </cell>
          <cell r="E12212" t="str">
            <v>Usage: 20000&lt;Annual kwh&lt;30000</v>
          </cell>
          <cell r="F12212">
            <v>93.891199999999998</v>
          </cell>
          <cell r="G12212">
            <v>2.472674</v>
          </cell>
          <cell r="H12212">
            <v>2.2930039999999998</v>
          </cell>
          <cell r="I12212">
            <v>-7.2640899999999994E-2</v>
          </cell>
          <cell r="J12212">
            <v>-2.97241E-2</v>
          </cell>
          <cell r="K12212">
            <v>0</v>
          </cell>
          <cell r="L12212">
            <v>2.97241E-2</v>
          </cell>
          <cell r="M12212">
            <v>7.2640899999999994E-2</v>
          </cell>
          <cell r="N12212">
            <v>7.2640899999999994E-2</v>
          </cell>
          <cell r="O12212">
            <v>10865</v>
          </cell>
        </row>
        <row r="12213">
          <cell r="A12213" t="str">
            <v>Residential</v>
          </cell>
          <cell r="B12213">
            <v>20</v>
          </cell>
          <cell r="C12213" t="str">
            <v>S</v>
          </cell>
          <cell r="D12213" t="str">
            <v>All</v>
          </cell>
          <cell r="E12213" t="str">
            <v>Usage: 20000&lt;Annual kwh&lt;30000</v>
          </cell>
          <cell r="F12213">
            <v>89.488799999999998</v>
          </cell>
          <cell r="G12213">
            <v>2.1951879999999999</v>
          </cell>
          <cell r="H12213">
            <v>2.7867510000000002</v>
          </cell>
          <cell r="I12213">
            <v>-7.3467900000000003E-2</v>
          </cell>
          <cell r="J12213">
            <v>-3.0062499999999999E-2</v>
          </cell>
          <cell r="K12213">
            <v>0</v>
          </cell>
          <cell r="L12213">
            <v>3.0062499999999999E-2</v>
          </cell>
          <cell r="M12213">
            <v>7.3467900000000003E-2</v>
          </cell>
          <cell r="N12213">
            <v>7.3467900000000003E-2</v>
          </cell>
          <cell r="O12213">
            <v>10865</v>
          </cell>
        </row>
        <row r="12214">
          <cell r="A12214" t="str">
            <v>Residential</v>
          </cell>
          <cell r="B12214">
            <v>21</v>
          </cell>
          <cell r="C12214" t="str">
            <v>S</v>
          </cell>
          <cell r="D12214" t="str">
            <v>All</v>
          </cell>
          <cell r="E12214" t="str">
            <v>Usage: 20000&lt;Annual kwh&lt;30000</v>
          </cell>
          <cell r="F12214">
            <v>84.591999999999999</v>
          </cell>
          <cell r="G12214">
            <v>1.846427</v>
          </cell>
          <cell r="H12214">
            <v>2.460801</v>
          </cell>
          <cell r="I12214">
            <v>-7.19085E-2</v>
          </cell>
          <cell r="J12214">
            <v>-2.94244E-2</v>
          </cell>
          <cell r="K12214">
            <v>0</v>
          </cell>
          <cell r="L12214">
            <v>2.94244E-2</v>
          </cell>
          <cell r="M12214">
            <v>7.19085E-2</v>
          </cell>
          <cell r="N12214">
            <v>7.19085E-2</v>
          </cell>
          <cell r="O12214">
            <v>10865</v>
          </cell>
        </row>
        <row r="12215">
          <cell r="A12215" t="str">
            <v>Residential</v>
          </cell>
          <cell r="B12215">
            <v>22</v>
          </cell>
          <cell r="C12215" t="str">
            <v>S</v>
          </cell>
          <cell r="D12215" t="str">
            <v>All</v>
          </cell>
          <cell r="E12215" t="str">
            <v>Usage: 20000&lt;Annual kwh&lt;30000</v>
          </cell>
          <cell r="F12215">
            <v>81.161199999999994</v>
          </cell>
          <cell r="G12215">
            <v>1.530208</v>
          </cell>
          <cell r="H12215">
            <v>1.7530429999999999</v>
          </cell>
          <cell r="I12215">
            <v>-7.2861099999999998E-2</v>
          </cell>
          <cell r="J12215">
            <v>-2.9814199999999999E-2</v>
          </cell>
          <cell r="K12215">
            <v>0</v>
          </cell>
          <cell r="L12215">
            <v>2.9814199999999999E-2</v>
          </cell>
          <cell r="M12215">
            <v>7.2861099999999998E-2</v>
          </cell>
          <cell r="N12215">
            <v>7.2861099999999998E-2</v>
          </cell>
          <cell r="O12215">
            <v>10865</v>
          </cell>
        </row>
        <row r="12216">
          <cell r="A12216" t="str">
            <v>Residential</v>
          </cell>
          <cell r="B12216">
            <v>23</v>
          </cell>
          <cell r="C12216" t="str">
            <v>S</v>
          </cell>
          <cell r="D12216" t="str">
            <v>All</v>
          </cell>
          <cell r="E12216" t="str">
            <v>Usage: 20000&lt;Annual kwh&lt;30000</v>
          </cell>
          <cell r="F12216">
            <v>77.9636</v>
          </cell>
          <cell r="G12216">
            <v>1.1947559999999999</v>
          </cell>
          <cell r="H12216">
            <v>1.2239679999999999</v>
          </cell>
          <cell r="I12216">
            <v>-6.8320400000000003E-2</v>
          </cell>
          <cell r="J12216">
            <v>-2.7956100000000001E-2</v>
          </cell>
          <cell r="K12216">
            <v>0</v>
          </cell>
          <cell r="L12216">
            <v>2.7956100000000001E-2</v>
          </cell>
          <cell r="M12216">
            <v>6.8320400000000003E-2</v>
          </cell>
          <cell r="N12216">
            <v>6.8320400000000003E-2</v>
          </cell>
          <cell r="O12216">
            <v>10865</v>
          </cell>
        </row>
        <row r="12217">
          <cell r="A12217" t="str">
            <v>Residential</v>
          </cell>
          <cell r="B12217">
            <v>24</v>
          </cell>
          <cell r="C12217" t="str">
            <v>S</v>
          </cell>
          <cell r="D12217" t="str">
            <v>All</v>
          </cell>
          <cell r="E12217" t="str">
            <v>Usage: 20000&lt;Annual kwh&lt;30000</v>
          </cell>
          <cell r="F12217">
            <v>75.841300000000004</v>
          </cell>
          <cell r="G12217">
            <v>0.94203009999999998</v>
          </cell>
          <cell r="H12217">
            <v>0.95285109999999995</v>
          </cell>
          <cell r="I12217">
            <v>-6.6132499999999997E-2</v>
          </cell>
          <cell r="J12217">
            <v>-2.7060899999999999E-2</v>
          </cell>
          <cell r="K12217">
            <v>0</v>
          </cell>
          <cell r="L12217">
            <v>2.7060899999999999E-2</v>
          </cell>
          <cell r="M12217">
            <v>6.6132499999999997E-2</v>
          </cell>
          <cell r="N12217">
            <v>6.6132499999999997E-2</v>
          </cell>
          <cell r="O12217">
            <v>10865</v>
          </cell>
        </row>
        <row r="12218">
          <cell r="A12218" t="str">
            <v>Residential</v>
          </cell>
          <cell r="B12218">
            <v>1</v>
          </cell>
          <cell r="C12218" t="str">
            <v>S</v>
          </cell>
          <cell r="D12218" t="str">
            <v>All</v>
          </cell>
          <cell r="E12218" t="str">
            <v>Usage: 30000&lt;Annual kwh&lt;40000</v>
          </cell>
          <cell r="F12218">
            <v>68.931299999999993</v>
          </cell>
          <cell r="G12218">
            <v>0.87386600000000003</v>
          </cell>
          <cell r="H12218">
            <v>0.96013210000000004</v>
          </cell>
          <cell r="I12218">
            <v>-7.8559599999999993E-2</v>
          </cell>
          <cell r="J12218">
            <v>-3.2145899999999998E-2</v>
          </cell>
          <cell r="K12218">
            <v>0</v>
          </cell>
          <cell r="L12218">
            <v>3.2145899999999998E-2</v>
          </cell>
          <cell r="M12218">
            <v>7.8559599999999993E-2</v>
          </cell>
          <cell r="N12218">
            <v>7.8559599999999993E-2</v>
          </cell>
          <cell r="O12218">
            <v>6848</v>
          </cell>
        </row>
        <row r="12219">
          <cell r="A12219" t="str">
            <v>Residential</v>
          </cell>
          <cell r="B12219">
            <v>2</v>
          </cell>
          <cell r="C12219" t="str">
            <v>S</v>
          </cell>
          <cell r="D12219" t="str">
            <v>All</v>
          </cell>
          <cell r="E12219" t="str">
            <v>Usage: 30000&lt;Annual kwh&lt;40000</v>
          </cell>
          <cell r="F12219">
            <v>66.631900000000002</v>
          </cell>
          <cell r="G12219">
            <v>0.76164330000000002</v>
          </cell>
          <cell r="H12219">
            <v>0.84965120000000005</v>
          </cell>
          <cell r="I12219">
            <v>-7.6712500000000003E-2</v>
          </cell>
          <cell r="J12219">
            <v>-3.1390099999999997E-2</v>
          </cell>
          <cell r="K12219">
            <v>0</v>
          </cell>
          <cell r="L12219">
            <v>3.1390099999999997E-2</v>
          </cell>
          <cell r="M12219">
            <v>7.6712500000000003E-2</v>
          </cell>
          <cell r="N12219">
            <v>7.6712500000000003E-2</v>
          </cell>
          <cell r="O12219">
            <v>6848</v>
          </cell>
        </row>
        <row r="12220">
          <cell r="A12220" t="str">
            <v>Residential</v>
          </cell>
          <cell r="B12220">
            <v>3</v>
          </cell>
          <cell r="C12220" t="str">
            <v>S</v>
          </cell>
          <cell r="D12220" t="str">
            <v>All</v>
          </cell>
          <cell r="E12220" t="str">
            <v>Usage: 30000&lt;Annual kwh&lt;40000</v>
          </cell>
          <cell r="F12220">
            <v>65.503200000000007</v>
          </cell>
          <cell r="G12220">
            <v>0.69736350000000003</v>
          </cell>
          <cell r="H12220">
            <v>0.7914118</v>
          </cell>
          <cell r="I12220">
            <v>-7.5878899999999999E-2</v>
          </cell>
          <cell r="J12220">
            <v>-3.1049E-2</v>
          </cell>
          <cell r="K12220">
            <v>0</v>
          </cell>
          <cell r="L12220">
            <v>3.1049E-2</v>
          </cell>
          <cell r="M12220">
            <v>7.5878899999999999E-2</v>
          </cell>
          <cell r="N12220">
            <v>7.5878899999999999E-2</v>
          </cell>
          <cell r="O12220">
            <v>6848</v>
          </cell>
        </row>
        <row r="12221">
          <cell r="A12221" t="str">
            <v>Residential</v>
          </cell>
          <cell r="B12221">
            <v>4</v>
          </cell>
          <cell r="C12221" t="str">
            <v>S</v>
          </cell>
          <cell r="D12221" t="str">
            <v>All</v>
          </cell>
          <cell r="E12221" t="str">
            <v>Usage: 30000&lt;Annual kwh&lt;40000</v>
          </cell>
          <cell r="F12221">
            <v>65.052000000000007</v>
          </cell>
          <cell r="G12221">
            <v>0.67367670000000002</v>
          </cell>
          <cell r="H12221">
            <v>0.70141379999999998</v>
          </cell>
          <cell r="I12221">
            <v>-7.58075E-2</v>
          </cell>
          <cell r="J12221">
            <v>-3.10198E-2</v>
          </cell>
          <cell r="K12221">
            <v>0</v>
          </cell>
          <cell r="L12221">
            <v>3.10198E-2</v>
          </cell>
          <cell r="M12221">
            <v>7.58075E-2</v>
          </cell>
          <cell r="N12221">
            <v>7.58075E-2</v>
          </cell>
          <cell r="O12221">
            <v>6848</v>
          </cell>
        </row>
        <row r="12222">
          <cell r="A12222" t="str">
            <v>Residential</v>
          </cell>
          <cell r="B12222">
            <v>5</v>
          </cell>
          <cell r="C12222" t="str">
            <v>S</v>
          </cell>
          <cell r="D12222" t="str">
            <v>All</v>
          </cell>
          <cell r="E12222" t="str">
            <v>Usage: 30000&lt;Annual kwh&lt;40000</v>
          </cell>
          <cell r="F12222">
            <v>64.098600000000005</v>
          </cell>
          <cell r="G12222">
            <v>0.65692159999999999</v>
          </cell>
          <cell r="H12222">
            <v>0.68829300000000004</v>
          </cell>
          <cell r="I12222">
            <v>-7.5473899999999997E-2</v>
          </cell>
          <cell r="J12222">
            <v>-3.0883299999999999E-2</v>
          </cell>
          <cell r="K12222">
            <v>0</v>
          </cell>
          <cell r="L12222">
            <v>3.0883299999999999E-2</v>
          </cell>
          <cell r="M12222">
            <v>7.5473899999999997E-2</v>
          </cell>
          <cell r="N12222">
            <v>7.5473899999999997E-2</v>
          </cell>
          <cell r="O12222">
            <v>6848</v>
          </cell>
        </row>
        <row r="12223">
          <cell r="A12223" t="str">
            <v>Residential</v>
          </cell>
          <cell r="B12223">
            <v>6</v>
          </cell>
          <cell r="C12223" t="str">
            <v>S</v>
          </cell>
          <cell r="D12223" t="str">
            <v>All</v>
          </cell>
          <cell r="E12223" t="str">
            <v>Usage: 30000&lt;Annual kwh&lt;40000</v>
          </cell>
          <cell r="F12223">
            <v>63.384500000000003</v>
          </cell>
          <cell r="G12223">
            <v>0.71316139999999995</v>
          </cell>
          <cell r="H12223">
            <v>0.77949429999999997</v>
          </cell>
          <cell r="I12223">
            <v>-7.5504199999999994E-2</v>
          </cell>
          <cell r="J12223">
            <v>-3.0895700000000002E-2</v>
          </cell>
          <cell r="K12223">
            <v>0</v>
          </cell>
          <cell r="L12223">
            <v>3.0895700000000002E-2</v>
          </cell>
          <cell r="M12223">
            <v>7.5504199999999994E-2</v>
          </cell>
          <cell r="N12223">
            <v>7.5504199999999994E-2</v>
          </cell>
          <cell r="O12223">
            <v>6848</v>
          </cell>
        </row>
        <row r="12224">
          <cell r="A12224" t="str">
            <v>Residential</v>
          </cell>
          <cell r="B12224">
            <v>7</v>
          </cell>
          <cell r="C12224" t="str">
            <v>S</v>
          </cell>
          <cell r="D12224" t="str">
            <v>All</v>
          </cell>
          <cell r="E12224" t="str">
            <v>Usage: 30000&lt;Annual kwh&lt;40000</v>
          </cell>
          <cell r="F12224">
            <v>62.4925</v>
          </cell>
          <cell r="G12224">
            <v>0.8846309</v>
          </cell>
          <cell r="H12224">
            <v>0.89147730000000003</v>
          </cell>
          <cell r="I12224">
            <v>-7.6152899999999996E-2</v>
          </cell>
          <cell r="J12224">
            <v>-3.11612E-2</v>
          </cell>
          <cell r="K12224">
            <v>0</v>
          </cell>
          <cell r="L12224">
            <v>3.11612E-2</v>
          </cell>
          <cell r="M12224">
            <v>7.6152899999999996E-2</v>
          </cell>
          <cell r="N12224">
            <v>7.6152899999999996E-2</v>
          </cell>
          <cell r="O12224">
            <v>6848</v>
          </cell>
        </row>
        <row r="12225">
          <cell r="A12225" t="str">
            <v>Residential</v>
          </cell>
          <cell r="B12225">
            <v>8</v>
          </cell>
          <cell r="C12225" t="str">
            <v>S</v>
          </cell>
          <cell r="D12225" t="str">
            <v>All</v>
          </cell>
          <cell r="E12225" t="str">
            <v>Usage: 30000&lt;Annual kwh&lt;40000</v>
          </cell>
          <cell r="F12225">
            <v>63.974600000000002</v>
          </cell>
          <cell r="G12225">
            <v>0.92358269999999998</v>
          </cell>
          <cell r="H12225">
            <v>0.96517560000000002</v>
          </cell>
          <cell r="I12225">
            <v>-7.6348299999999994E-2</v>
          </cell>
          <cell r="J12225">
            <v>-3.1241100000000001E-2</v>
          </cell>
          <cell r="K12225">
            <v>0</v>
          </cell>
          <cell r="L12225">
            <v>3.1241100000000001E-2</v>
          </cell>
          <cell r="M12225">
            <v>7.6348299999999994E-2</v>
          </cell>
          <cell r="N12225">
            <v>7.6348299999999994E-2</v>
          </cell>
          <cell r="O12225">
            <v>6848</v>
          </cell>
        </row>
        <row r="12226">
          <cell r="A12226" t="str">
            <v>Residential</v>
          </cell>
          <cell r="B12226">
            <v>9</v>
          </cell>
          <cell r="C12226" t="str">
            <v>S</v>
          </cell>
          <cell r="D12226" t="str">
            <v>All</v>
          </cell>
          <cell r="E12226" t="str">
            <v>Usage: 30000&lt;Annual kwh&lt;40000</v>
          </cell>
          <cell r="F12226">
            <v>69.176699999999997</v>
          </cell>
          <cell r="G12226">
            <v>0.86279700000000004</v>
          </cell>
          <cell r="H12226">
            <v>0.85209760000000001</v>
          </cell>
          <cell r="I12226">
            <v>-7.7473899999999998E-2</v>
          </cell>
          <cell r="J12226">
            <v>-3.1701699999999999E-2</v>
          </cell>
          <cell r="K12226">
            <v>0</v>
          </cell>
          <cell r="L12226">
            <v>3.1701699999999999E-2</v>
          </cell>
          <cell r="M12226">
            <v>7.7473899999999998E-2</v>
          </cell>
          <cell r="N12226">
            <v>7.7473899999999998E-2</v>
          </cell>
          <cell r="O12226">
            <v>6848</v>
          </cell>
        </row>
        <row r="12227">
          <cell r="A12227" t="str">
            <v>Residential</v>
          </cell>
          <cell r="B12227">
            <v>10</v>
          </cell>
          <cell r="C12227" t="str">
            <v>S</v>
          </cell>
          <cell r="D12227" t="str">
            <v>All</v>
          </cell>
          <cell r="E12227" t="str">
            <v>Usage: 30000&lt;Annual kwh&lt;40000</v>
          </cell>
          <cell r="F12227">
            <v>75.275099999999995</v>
          </cell>
          <cell r="G12227">
            <v>0.94885810000000004</v>
          </cell>
          <cell r="H12227">
            <v>0.96295949999999997</v>
          </cell>
          <cell r="I12227">
            <v>-7.9610899999999998E-2</v>
          </cell>
          <cell r="J12227">
            <v>-3.2576099999999997E-2</v>
          </cell>
          <cell r="K12227">
            <v>0</v>
          </cell>
          <cell r="L12227">
            <v>3.2576099999999997E-2</v>
          </cell>
          <cell r="M12227">
            <v>7.9610899999999998E-2</v>
          </cell>
          <cell r="N12227">
            <v>7.9610899999999998E-2</v>
          </cell>
          <cell r="O12227">
            <v>6848</v>
          </cell>
        </row>
        <row r="12228">
          <cell r="A12228" t="str">
            <v>Residential</v>
          </cell>
          <cell r="B12228">
            <v>11</v>
          </cell>
          <cell r="C12228" t="str">
            <v>S</v>
          </cell>
          <cell r="D12228" t="str">
            <v>All</v>
          </cell>
          <cell r="E12228" t="str">
            <v>Usage: 30000&lt;Annual kwh&lt;40000</v>
          </cell>
          <cell r="F12228">
            <v>80.2958</v>
          </cell>
          <cell r="G12228">
            <v>1.040273</v>
          </cell>
          <cell r="H12228">
            <v>1.0563419999999999</v>
          </cell>
          <cell r="I12228">
            <v>-8.12779E-2</v>
          </cell>
          <cell r="J12228">
            <v>-3.3258299999999998E-2</v>
          </cell>
          <cell r="K12228">
            <v>0</v>
          </cell>
          <cell r="L12228">
            <v>3.3258299999999998E-2</v>
          </cell>
          <cell r="M12228">
            <v>8.12779E-2</v>
          </cell>
          <cell r="N12228">
            <v>8.12779E-2</v>
          </cell>
          <cell r="O12228">
            <v>6848</v>
          </cell>
        </row>
        <row r="12229">
          <cell r="A12229" t="str">
            <v>Residential</v>
          </cell>
          <cell r="B12229">
            <v>12</v>
          </cell>
          <cell r="C12229" t="str">
            <v>S</v>
          </cell>
          <cell r="D12229" t="str">
            <v>All</v>
          </cell>
          <cell r="E12229" t="str">
            <v>Usage: 30000&lt;Annual kwh&lt;40000</v>
          </cell>
          <cell r="F12229">
            <v>84.589299999999994</v>
          </cell>
          <cell r="G12229">
            <v>1.2024600000000001</v>
          </cell>
          <cell r="H12229">
            <v>1.2633509999999999</v>
          </cell>
          <cell r="I12229">
            <v>-8.1898799999999994E-2</v>
          </cell>
          <cell r="J12229">
            <v>-3.3512300000000002E-2</v>
          </cell>
          <cell r="K12229">
            <v>0</v>
          </cell>
          <cell r="L12229">
            <v>3.3512300000000002E-2</v>
          </cell>
          <cell r="M12229">
            <v>8.1898799999999994E-2</v>
          </cell>
          <cell r="N12229">
            <v>8.1898799999999994E-2</v>
          </cell>
          <cell r="O12229">
            <v>6848</v>
          </cell>
        </row>
        <row r="12230">
          <cell r="A12230" t="str">
            <v>Residential</v>
          </cell>
          <cell r="B12230">
            <v>13</v>
          </cell>
          <cell r="C12230" t="str">
            <v>S</v>
          </cell>
          <cell r="D12230" t="str">
            <v>All</v>
          </cell>
          <cell r="E12230" t="str">
            <v>Usage: 30000&lt;Annual kwh&lt;40000</v>
          </cell>
          <cell r="F12230">
            <v>87.727099999999993</v>
          </cell>
          <cell r="G12230">
            <v>1.380719</v>
          </cell>
          <cell r="H12230">
            <v>1.4082920000000001</v>
          </cell>
          <cell r="I12230">
            <v>-8.4165100000000007E-2</v>
          </cell>
          <cell r="J12230">
            <v>-3.4439699999999997E-2</v>
          </cell>
          <cell r="K12230">
            <v>0</v>
          </cell>
          <cell r="L12230">
            <v>3.4439699999999997E-2</v>
          </cell>
          <cell r="M12230">
            <v>8.4165100000000007E-2</v>
          </cell>
          <cell r="N12230">
            <v>8.4165100000000007E-2</v>
          </cell>
          <cell r="O12230">
            <v>6848</v>
          </cell>
        </row>
        <row r="12231">
          <cell r="A12231" t="str">
            <v>Residential</v>
          </cell>
          <cell r="B12231">
            <v>14</v>
          </cell>
          <cell r="C12231" t="str">
            <v>S</v>
          </cell>
          <cell r="D12231" t="str">
            <v>All</v>
          </cell>
          <cell r="E12231" t="str">
            <v>Usage: 30000&lt;Annual kwh&lt;40000</v>
          </cell>
          <cell r="F12231">
            <v>91.071799999999996</v>
          </cell>
          <cell r="G12231">
            <v>1.672938</v>
          </cell>
          <cell r="H12231">
            <v>1.585674</v>
          </cell>
          <cell r="I12231">
            <v>-9.0469499999999994E-2</v>
          </cell>
          <cell r="J12231">
            <v>-3.7019400000000001E-2</v>
          </cell>
          <cell r="K12231">
            <v>0</v>
          </cell>
          <cell r="L12231">
            <v>3.7019400000000001E-2</v>
          </cell>
          <cell r="M12231">
            <v>9.0469499999999994E-2</v>
          </cell>
          <cell r="N12231">
            <v>9.0469499999999994E-2</v>
          </cell>
          <cell r="O12231">
            <v>6848</v>
          </cell>
        </row>
        <row r="12232">
          <cell r="A12232" t="str">
            <v>Residential</v>
          </cell>
          <cell r="B12232">
            <v>15</v>
          </cell>
          <cell r="C12232" t="str">
            <v>S</v>
          </cell>
          <cell r="D12232" t="str">
            <v>All</v>
          </cell>
          <cell r="E12232" t="str">
            <v>Usage: 30000&lt;Annual kwh&lt;40000</v>
          </cell>
          <cell r="F12232">
            <v>93.966700000000003</v>
          </cell>
          <cell r="G12232">
            <v>2.0485519999999999</v>
          </cell>
          <cell r="H12232">
            <v>2.0312809999999999</v>
          </cell>
          <cell r="I12232">
            <v>-8.9382900000000001E-2</v>
          </cell>
          <cell r="J12232">
            <v>-3.6574700000000002E-2</v>
          </cell>
          <cell r="K12232">
            <v>0</v>
          </cell>
          <cell r="L12232">
            <v>3.6574700000000002E-2</v>
          </cell>
          <cell r="M12232">
            <v>8.9382900000000001E-2</v>
          </cell>
          <cell r="N12232">
            <v>8.9382900000000001E-2</v>
          </cell>
          <cell r="O12232">
            <v>6848</v>
          </cell>
        </row>
        <row r="12233">
          <cell r="A12233" t="str">
            <v>Residential</v>
          </cell>
          <cell r="B12233">
            <v>16</v>
          </cell>
          <cell r="C12233" t="str">
            <v>S</v>
          </cell>
          <cell r="D12233" t="str">
            <v>All</v>
          </cell>
          <cell r="E12233" t="str">
            <v>Usage: 30000&lt;Annual kwh&lt;40000</v>
          </cell>
          <cell r="F12233">
            <v>95.603099999999998</v>
          </cell>
          <cell r="G12233">
            <v>2.4915959999999999</v>
          </cell>
          <cell r="H12233">
            <v>2.4276849999999999</v>
          </cell>
          <cell r="I12233">
            <v>-9.2070299999999994E-2</v>
          </cell>
          <cell r="J12233">
            <v>-3.7674399999999997E-2</v>
          </cell>
          <cell r="K12233">
            <v>0</v>
          </cell>
          <cell r="L12233">
            <v>3.7674399999999997E-2</v>
          </cell>
          <cell r="M12233">
            <v>9.2070299999999994E-2</v>
          </cell>
          <cell r="N12233">
            <v>9.2070299999999994E-2</v>
          </cell>
          <cell r="O12233">
            <v>6848</v>
          </cell>
        </row>
        <row r="12234">
          <cell r="A12234" t="str">
            <v>Residential</v>
          </cell>
          <cell r="B12234">
            <v>17</v>
          </cell>
          <cell r="C12234" t="str">
            <v>S</v>
          </cell>
          <cell r="D12234" t="str">
            <v>All</v>
          </cell>
          <cell r="E12234" t="str">
            <v>Usage: 30000&lt;Annual kwh&lt;40000</v>
          </cell>
          <cell r="F12234">
            <v>96.234999999999999</v>
          </cell>
          <cell r="G12234">
            <v>2.7565520000000001</v>
          </cell>
          <cell r="H12234">
            <v>2.5797759999999998</v>
          </cell>
          <cell r="I12234">
            <v>-9.1551300000000002E-2</v>
          </cell>
          <cell r="J12234">
            <v>-3.7462099999999998E-2</v>
          </cell>
          <cell r="K12234">
            <v>0</v>
          </cell>
          <cell r="L12234">
            <v>3.7462099999999998E-2</v>
          </cell>
          <cell r="M12234">
            <v>9.1551300000000002E-2</v>
          </cell>
          <cell r="N12234">
            <v>9.1551300000000002E-2</v>
          </cell>
          <cell r="O12234">
            <v>6848</v>
          </cell>
        </row>
        <row r="12235">
          <cell r="A12235" t="str">
            <v>Residential</v>
          </cell>
          <cell r="B12235">
            <v>18</v>
          </cell>
          <cell r="C12235" t="str">
            <v>S</v>
          </cell>
          <cell r="D12235" t="str">
            <v>All</v>
          </cell>
          <cell r="E12235" t="str">
            <v>Usage: 30000&lt;Annual kwh&lt;40000</v>
          </cell>
          <cell r="F12235">
            <v>95.703100000000006</v>
          </cell>
          <cell r="G12235">
            <v>3.0085440000000001</v>
          </cell>
          <cell r="H12235">
            <v>2.7722169999999999</v>
          </cell>
          <cell r="I12235">
            <v>-8.8263999999999995E-2</v>
          </cell>
          <cell r="J12235">
            <v>-3.61169E-2</v>
          </cell>
          <cell r="K12235">
            <v>0</v>
          </cell>
          <cell r="L12235">
            <v>3.61169E-2</v>
          </cell>
          <cell r="M12235">
            <v>8.8263999999999995E-2</v>
          </cell>
          <cell r="N12235">
            <v>8.8263999999999995E-2</v>
          </cell>
          <cell r="O12235">
            <v>6848</v>
          </cell>
        </row>
        <row r="12236">
          <cell r="A12236" t="str">
            <v>Residential</v>
          </cell>
          <cell r="B12236">
            <v>19</v>
          </cell>
          <cell r="C12236" t="str">
            <v>S</v>
          </cell>
          <cell r="D12236" t="str">
            <v>All</v>
          </cell>
          <cell r="E12236" t="str">
            <v>Usage: 30000&lt;Annual kwh&lt;40000</v>
          </cell>
          <cell r="F12236">
            <v>93.923900000000003</v>
          </cell>
          <cell r="G12236">
            <v>2.8812509999999998</v>
          </cell>
          <cell r="H12236">
            <v>2.8726120000000002</v>
          </cell>
          <cell r="I12236">
            <v>-8.9217500000000005E-2</v>
          </cell>
          <cell r="J12236">
            <v>-3.6507100000000001E-2</v>
          </cell>
          <cell r="K12236">
            <v>0</v>
          </cell>
          <cell r="L12236">
            <v>3.6507100000000001E-2</v>
          </cell>
          <cell r="M12236">
            <v>8.9217500000000005E-2</v>
          </cell>
          <cell r="N12236">
            <v>8.9217500000000005E-2</v>
          </cell>
          <cell r="O12236">
            <v>6848</v>
          </cell>
        </row>
        <row r="12237">
          <cell r="A12237" t="str">
            <v>Residential</v>
          </cell>
          <cell r="B12237">
            <v>20</v>
          </cell>
          <cell r="C12237" t="str">
            <v>S</v>
          </cell>
          <cell r="D12237" t="str">
            <v>All</v>
          </cell>
          <cell r="E12237" t="str">
            <v>Usage: 30000&lt;Annual kwh&lt;40000</v>
          </cell>
          <cell r="F12237">
            <v>89.453599999999994</v>
          </cell>
          <cell r="G12237">
            <v>2.6921050000000002</v>
          </cell>
          <cell r="H12237">
            <v>3.1138249999999998</v>
          </cell>
          <cell r="I12237">
            <v>-9.04972E-2</v>
          </cell>
          <cell r="J12237">
            <v>-3.70307E-2</v>
          </cell>
          <cell r="K12237">
            <v>0</v>
          </cell>
          <cell r="L12237">
            <v>3.70307E-2</v>
          </cell>
          <cell r="M12237">
            <v>9.04972E-2</v>
          </cell>
          <cell r="N12237">
            <v>9.04972E-2</v>
          </cell>
          <cell r="O12237">
            <v>6848</v>
          </cell>
        </row>
        <row r="12238">
          <cell r="A12238" t="str">
            <v>Residential</v>
          </cell>
          <cell r="B12238">
            <v>21</v>
          </cell>
          <cell r="C12238" t="str">
            <v>S</v>
          </cell>
          <cell r="D12238" t="str">
            <v>All</v>
          </cell>
          <cell r="E12238" t="str">
            <v>Usage: 30000&lt;Annual kwh&lt;40000</v>
          </cell>
          <cell r="F12238">
            <v>84.634299999999996</v>
          </cell>
          <cell r="G12238">
            <v>2.4806249999999999</v>
          </cell>
          <cell r="H12238">
            <v>2.8438750000000002</v>
          </cell>
          <cell r="I12238">
            <v>-9.4084600000000004E-2</v>
          </cell>
          <cell r="J12238">
            <v>-3.8498600000000001E-2</v>
          </cell>
          <cell r="K12238">
            <v>0</v>
          </cell>
          <cell r="L12238">
            <v>3.8498600000000001E-2</v>
          </cell>
          <cell r="M12238">
            <v>9.4084600000000004E-2</v>
          </cell>
          <cell r="N12238">
            <v>9.4084600000000004E-2</v>
          </cell>
          <cell r="O12238">
            <v>6848</v>
          </cell>
        </row>
        <row r="12239">
          <cell r="A12239" t="str">
            <v>Residential</v>
          </cell>
          <cell r="B12239">
            <v>22</v>
          </cell>
          <cell r="C12239" t="str">
            <v>S</v>
          </cell>
          <cell r="D12239" t="str">
            <v>All</v>
          </cell>
          <cell r="E12239" t="str">
            <v>Usage: 30000&lt;Annual kwh&lt;40000</v>
          </cell>
          <cell r="F12239">
            <v>80.977500000000006</v>
          </cell>
          <cell r="G12239">
            <v>1.9925900000000001</v>
          </cell>
          <cell r="H12239">
            <v>2.3543729999999998</v>
          </cell>
          <cell r="I12239">
            <v>-8.9638099999999998E-2</v>
          </cell>
          <cell r="J12239">
            <v>-3.6679200000000002E-2</v>
          </cell>
          <cell r="K12239">
            <v>0</v>
          </cell>
          <cell r="L12239">
            <v>3.6679200000000002E-2</v>
          </cell>
          <cell r="M12239">
            <v>8.9638099999999998E-2</v>
          </cell>
          <cell r="N12239">
            <v>8.9638099999999998E-2</v>
          </cell>
          <cell r="O12239">
            <v>6848</v>
          </cell>
        </row>
        <row r="12240">
          <cell r="A12240" t="str">
            <v>Residential</v>
          </cell>
          <cell r="B12240">
            <v>23</v>
          </cell>
          <cell r="C12240" t="str">
            <v>S</v>
          </cell>
          <cell r="D12240" t="str">
            <v>All</v>
          </cell>
          <cell r="E12240" t="str">
            <v>Usage: 30000&lt;Annual kwh&lt;40000</v>
          </cell>
          <cell r="F12240">
            <v>77.8506</v>
          </cell>
          <cell r="G12240">
            <v>1.5870109999999999</v>
          </cell>
          <cell r="H12240">
            <v>1.852517</v>
          </cell>
          <cell r="I12240">
            <v>-8.4960400000000005E-2</v>
          </cell>
          <cell r="J12240">
            <v>-3.47651E-2</v>
          </cell>
          <cell r="K12240">
            <v>0</v>
          </cell>
          <cell r="L12240">
            <v>3.47651E-2</v>
          </cell>
          <cell r="M12240">
            <v>8.4960400000000005E-2</v>
          </cell>
          <cell r="N12240">
            <v>8.4960400000000005E-2</v>
          </cell>
          <cell r="O12240">
            <v>6848</v>
          </cell>
        </row>
        <row r="12241">
          <cell r="A12241" t="str">
            <v>Residential</v>
          </cell>
          <cell r="B12241">
            <v>24</v>
          </cell>
          <cell r="C12241" t="str">
            <v>S</v>
          </cell>
          <cell r="D12241" t="str">
            <v>All</v>
          </cell>
          <cell r="E12241" t="str">
            <v>Usage: 30000&lt;Annual kwh&lt;40000</v>
          </cell>
          <cell r="F12241">
            <v>75.726100000000002</v>
          </cell>
          <cell r="G12241">
            <v>1.25607</v>
          </cell>
          <cell r="H12241">
            <v>1.523129</v>
          </cell>
          <cell r="I12241">
            <v>-0.1299643</v>
          </cell>
          <cell r="J12241">
            <v>-5.31803E-2</v>
          </cell>
          <cell r="K12241">
            <v>0</v>
          </cell>
          <cell r="L12241">
            <v>5.31803E-2</v>
          </cell>
          <cell r="M12241">
            <v>0.1299643</v>
          </cell>
          <cell r="N12241">
            <v>0.1299643</v>
          </cell>
          <cell r="O12241">
            <v>6848</v>
          </cell>
        </row>
        <row r="12242">
          <cell r="A12242" t="str">
            <v>Residential</v>
          </cell>
          <cell r="B12242">
            <v>1</v>
          </cell>
          <cell r="C12242" t="str">
            <v>S</v>
          </cell>
          <cell r="D12242" t="str">
            <v>All</v>
          </cell>
          <cell r="E12242" t="str">
            <v>Usage: 5000&lt;Annual kwh&lt;10000</v>
          </cell>
          <cell r="F12242">
            <v>67.687100000000001</v>
          </cell>
          <cell r="G12242">
            <v>0.50183529999999998</v>
          </cell>
          <cell r="H12242">
            <v>0.53230149999999998</v>
          </cell>
          <cell r="I12242">
            <v>-6.3556699999999994E-2</v>
          </cell>
          <cell r="J12242">
            <v>-2.6006899999999999E-2</v>
          </cell>
          <cell r="K12242">
            <v>0</v>
          </cell>
          <cell r="L12242">
            <v>2.6006899999999999E-2</v>
          </cell>
          <cell r="M12242">
            <v>6.3556699999999994E-2</v>
          </cell>
          <cell r="N12242">
            <v>6.3556699999999994E-2</v>
          </cell>
          <cell r="O12242">
            <v>6395</v>
          </cell>
        </row>
        <row r="12243">
          <cell r="A12243" t="str">
            <v>Residential</v>
          </cell>
          <cell r="B12243">
            <v>2</v>
          </cell>
          <cell r="C12243" t="str">
            <v>S</v>
          </cell>
          <cell r="D12243" t="str">
            <v>All</v>
          </cell>
          <cell r="E12243" t="str">
            <v>Usage: 5000&lt;Annual kwh&lt;10000</v>
          </cell>
          <cell r="F12243">
            <v>65.320599999999999</v>
          </cell>
          <cell r="G12243">
            <v>0.44545249999999997</v>
          </cell>
          <cell r="H12243">
            <v>0.48625689999999999</v>
          </cell>
          <cell r="I12243">
            <v>-6.3188999999999995E-2</v>
          </cell>
          <cell r="J12243">
            <v>-2.5856400000000002E-2</v>
          </cell>
          <cell r="K12243">
            <v>0</v>
          </cell>
          <cell r="L12243">
            <v>2.5856400000000002E-2</v>
          </cell>
          <cell r="M12243">
            <v>6.3188999999999995E-2</v>
          </cell>
          <cell r="N12243">
            <v>6.3188999999999995E-2</v>
          </cell>
          <cell r="O12243">
            <v>6395</v>
          </cell>
        </row>
        <row r="12244">
          <cell r="A12244" t="str">
            <v>Residential</v>
          </cell>
          <cell r="B12244">
            <v>3</v>
          </cell>
          <cell r="C12244" t="str">
            <v>S</v>
          </cell>
          <cell r="D12244" t="str">
            <v>All</v>
          </cell>
          <cell r="E12244" t="str">
            <v>Usage: 5000&lt;Annual kwh&lt;10000</v>
          </cell>
          <cell r="F12244">
            <v>63.950299999999999</v>
          </cell>
          <cell r="G12244">
            <v>0.40502949999999999</v>
          </cell>
          <cell r="H12244">
            <v>0.4225604</v>
          </cell>
          <cell r="I12244">
            <v>-6.2701999999999994E-2</v>
          </cell>
          <cell r="J12244">
            <v>-2.5657200000000002E-2</v>
          </cell>
          <cell r="K12244">
            <v>0</v>
          </cell>
          <cell r="L12244">
            <v>2.5657200000000002E-2</v>
          </cell>
          <cell r="M12244">
            <v>6.2701999999999994E-2</v>
          </cell>
          <cell r="N12244">
            <v>6.2701999999999994E-2</v>
          </cell>
          <cell r="O12244">
            <v>6395</v>
          </cell>
        </row>
        <row r="12245">
          <cell r="A12245" t="str">
            <v>Residential</v>
          </cell>
          <cell r="B12245">
            <v>4</v>
          </cell>
          <cell r="C12245" t="str">
            <v>S</v>
          </cell>
          <cell r="D12245" t="str">
            <v>All</v>
          </cell>
          <cell r="E12245" t="str">
            <v>Usage: 5000&lt;Annual kwh&lt;10000</v>
          </cell>
          <cell r="F12245">
            <v>63.5578</v>
          </cell>
          <cell r="G12245">
            <v>0.39033440000000003</v>
          </cell>
          <cell r="H12245">
            <v>0.42088989999999998</v>
          </cell>
          <cell r="I12245">
            <v>-6.2389399999999998E-2</v>
          </cell>
          <cell r="J12245">
            <v>-2.5529199999999998E-2</v>
          </cell>
          <cell r="K12245">
            <v>0</v>
          </cell>
          <cell r="L12245">
            <v>2.5529199999999998E-2</v>
          </cell>
          <cell r="M12245">
            <v>6.2389399999999998E-2</v>
          </cell>
          <cell r="N12245">
            <v>6.2389399999999998E-2</v>
          </cell>
          <cell r="O12245">
            <v>6395</v>
          </cell>
        </row>
        <row r="12246">
          <cell r="A12246" t="str">
            <v>Residential</v>
          </cell>
          <cell r="B12246">
            <v>5</v>
          </cell>
          <cell r="C12246" t="str">
            <v>S</v>
          </cell>
          <cell r="D12246" t="str">
            <v>All</v>
          </cell>
          <cell r="E12246" t="str">
            <v>Usage: 5000&lt;Annual kwh&lt;10000</v>
          </cell>
          <cell r="F12246">
            <v>62.827199999999998</v>
          </cell>
          <cell r="G12246">
            <v>0.39757029999999999</v>
          </cell>
          <cell r="H12246">
            <v>0.43602469999999999</v>
          </cell>
          <cell r="I12246">
            <v>-6.2308099999999998E-2</v>
          </cell>
          <cell r="J12246">
            <v>-2.5496000000000001E-2</v>
          </cell>
          <cell r="K12246">
            <v>0</v>
          </cell>
          <cell r="L12246">
            <v>2.5496000000000001E-2</v>
          </cell>
          <cell r="M12246">
            <v>6.2308099999999998E-2</v>
          </cell>
          <cell r="N12246">
            <v>6.2308099999999998E-2</v>
          </cell>
          <cell r="O12246">
            <v>6395</v>
          </cell>
        </row>
        <row r="12247">
          <cell r="A12247" t="str">
            <v>Residential</v>
          </cell>
          <cell r="B12247">
            <v>6</v>
          </cell>
          <cell r="C12247" t="str">
            <v>S</v>
          </cell>
          <cell r="D12247" t="str">
            <v>All</v>
          </cell>
          <cell r="E12247" t="str">
            <v>Usage: 5000&lt;Annual kwh&lt;10000</v>
          </cell>
          <cell r="F12247">
            <v>62.202100000000002</v>
          </cell>
          <cell r="G12247">
            <v>0.42743949999999997</v>
          </cell>
          <cell r="H12247">
            <v>0.46378239999999998</v>
          </cell>
          <cell r="I12247">
            <v>-6.2260700000000002E-2</v>
          </cell>
          <cell r="J12247">
            <v>-2.5476599999999999E-2</v>
          </cell>
          <cell r="K12247">
            <v>0</v>
          </cell>
          <cell r="L12247">
            <v>2.5476599999999999E-2</v>
          </cell>
          <cell r="M12247">
            <v>6.2260700000000002E-2</v>
          </cell>
          <cell r="N12247">
            <v>6.2260700000000002E-2</v>
          </cell>
          <cell r="O12247">
            <v>6395</v>
          </cell>
        </row>
        <row r="12248">
          <cell r="A12248" t="str">
            <v>Residential</v>
          </cell>
          <cell r="B12248">
            <v>7</v>
          </cell>
          <cell r="C12248" t="str">
            <v>S</v>
          </cell>
          <cell r="D12248" t="str">
            <v>All</v>
          </cell>
          <cell r="E12248" t="str">
            <v>Usage: 5000&lt;Annual kwh&lt;10000</v>
          </cell>
          <cell r="F12248">
            <v>61.454999999999998</v>
          </cell>
          <cell r="G12248">
            <v>0.52222840000000004</v>
          </cell>
          <cell r="H12248">
            <v>0.53329590000000004</v>
          </cell>
          <cell r="I12248">
            <v>-6.2417500000000001E-2</v>
          </cell>
          <cell r="J12248">
            <v>-2.55407E-2</v>
          </cell>
          <cell r="K12248">
            <v>0</v>
          </cell>
          <cell r="L12248">
            <v>2.55407E-2</v>
          </cell>
          <cell r="M12248">
            <v>6.2417500000000001E-2</v>
          </cell>
          <cell r="N12248">
            <v>6.2417500000000001E-2</v>
          </cell>
          <cell r="O12248">
            <v>6395</v>
          </cell>
        </row>
        <row r="12249">
          <cell r="A12249" t="str">
            <v>Residential</v>
          </cell>
          <cell r="B12249">
            <v>8</v>
          </cell>
          <cell r="C12249" t="str">
            <v>S</v>
          </cell>
          <cell r="D12249" t="str">
            <v>All</v>
          </cell>
          <cell r="E12249" t="str">
            <v>Usage: 5000&lt;Annual kwh&lt;10000</v>
          </cell>
          <cell r="F12249">
            <v>63.147300000000001</v>
          </cell>
          <cell r="G12249">
            <v>0.54829030000000001</v>
          </cell>
          <cell r="H12249">
            <v>0.51079859999999999</v>
          </cell>
          <cell r="I12249">
            <v>-6.2783800000000001E-2</v>
          </cell>
          <cell r="J12249">
            <v>-2.5690600000000001E-2</v>
          </cell>
          <cell r="K12249">
            <v>0</v>
          </cell>
          <cell r="L12249">
            <v>2.5690600000000001E-2</v>
          </cell>
          <cell r="M12249">
            <v>6.2783800000000001E-2</v>
          </cell>
          <cell r="N12249">
            <v>6.2783800000000001E-2</v>
          </cell>
          <cell r="O12249">
            <v>6395</v>
          </cell>
        </row>
        <row r="12250">
          <cell r="A12250" t="str">
            <v>Residential</v>
          </cell>
          <cell r="B12250">
            <v>9</v>
          </cell>
          <cell r="C12250" t="str">
            <v>S</v>
          </cell>
          <cell r="D12250" t="str">
            <v>All</v>
          </cell>
          <cell r="E12250" t="str">
            <v>Usage: 5000&lt;Annual kwh&lt;10000</v>
          </cell>
          <cell r="F12250">
            <v>68.838999999999999</v>
          </cell>
          <cell r="G12250">
            <v>0.55820700000000001</v>
          </cell>
          <cell r="H12250">
            <v>0.52402979999999999</v>
          </cell>
          <cell r="I12250">
            <v>-6.3499E-2</v>
          </cell>
          <cell r="J12250">
            <v>-2.5983300000000001E-2</v>
          </cell>
          <cell r="K12250">
            <v>0</v>
          </cell>
          <cell r="L12250">
            <v>2.5983300000000001E-2</v>
          </cell>
          <cell r="M12250">
            <v>6.3499E-2</v>
          </cell>
          <cell r="N12250">
            <v>6.3499E-2</v>
          </cell>
          <cell r="O12250">
            <v>6395</v>
          </cell>
        </row>
        <row r="12251">
          <cell r="A12251" t="str">
            <v>Residential</v>
          </cell>
          <cell r="B12251">
            <v>10</v>
          </cell>
          <cell r="C12251" t="str">
            <v>S</v>
          </cell>
          <cell r="D12251" t="str">
            <v>All</v>
          </cell>
          <cell r="E12251" t="str">
            <v>Usage: 5000&lt;Annual kwh&lt;10000</v>
          </cell>
          <cell r="F12251">
            <v>75.3095</v>
          </cell>
          <cell r="G12251">
            <v>0.52646760000000004</v>
          </cell>
          <cell r="H12251">
            <v>0.59620640000000003</v>
          </cell>
          <cell r="I12251">
            <v>-6.4553200000000005E-2</v>
          </cell>
          <cell r="J12251">
            <v>-2.64146E-2</v>
          </cell>
          <cell r="K12251">
            <v>0</v>
          </cell>
          <cell r="L12251">
            <v>2.64146E-2</v>
          </cell>
          <cell r="M12251">
            <v>6.4553200000000005E-2</v>
          </cell>
          <cell r="N12251">
            <v>6.4553200000000005E-2</v>
          </cell>
          <cell r="O12251">
            <v>6395</v>
          </cell>
        </row>
        <row r="12252">
          <cell r="A12252" t="str">
            <v>Residential</v>
          </cell>
          <cell r="B12252">
            <v>11</v>
          </cell>
          <cell r="C12252" t="str">
            <v>S</v>
          </cell>
          <cell r="D12252" t="str">
            <v>All</v>
          </cell>
          <cell r="E12252" t="str">
            <v>Usage: 5000&lt;Annual kwh&lt;10000</v>
          </cell>
          <cell r="F12252">
            <v>80.800600000000003</v>
          </cell>
          <cell r="G12252">
            <v>0.54318679999999997</v>
          </cell>
          <cell r="H12252">
            <v>0.59206150000000002</v>
          </cell>
          <cell r="I12252">
            <v>-6.4004099999999994E-2</v>
          </cell>
          <cell r="J12252">
            <v>-2.6190000000000001E-2</v>
          </cell>
          <cell r="K12252">
            <v>0</v>
          </cell>
          <cell r="L12252">
            <v>2.6190000000000001E-2</v>
          </cell>
          <cell r="M12252">
            <v>6.4004099999999994E-2</v>
          </cell>
          <cell r="N12252">
            <v>6.4004099999999994E-2</v>
          </cell>
          <cell r="O12252">
            <v>6395</v>
          </cell>
        </row>
        <row r="12253">
          <cell r="A12253" t="str">
            <v>Residential</v>
          </cell>
          <cell r="B12253">
            <v>12</v>
          </cell>
          <cell r="C12253" t="str">
            <v>S</v>
          </cell>
          <cell r="D12253" t="str">
            <v>All</v>
          </cell>
          <cell r="E12253" t="str">
            <v>Usage: 5000&lt;Annual kwh&lt;10000</v>
          </cell>
          <cell r="F12253">
            <v>85.021000000000001</v>
          </cell>
          <cell r="G12253">
            <v>0.65171619999999997</v>
          </cell>
          <cell r="H12253">
            <v>0.62765340000000003</v>
          </cell>
          <cell r="I12253">
            <v>-6.7287899999999998E-2</v>
          </cell>
          <cell r="J12253">
            <v>-2.7533700000000001E-2</v>
          </cell>
          <cell r="K12253">
            <v>0</v>
          </cell>
          <cell r="L12253">
            <v>2.7533700000000001E-2</v>
          </cell>
          <cell r="M12253">
            <v>6.7287899999999998E-2</v>
          </cell>
          <cell r="N12253">
            <v>6.7287899999999998E-2</v>
          </cell>
          <cell r="O12253">
            <v>6395</v>
          </cell>
        </row>
        <row r="12254">
          <cell r="A12254" t="str">
            <v>Residential</v>
          </cell>
          <cell r="B12254">
            <v>13</v>
          </cell>
          <cell r="C12254" t="str">
            <v>S</v>
          </cell>
          <cell r="D12254" t="str">
            <v>All</v>
          </cell>
          <cell r="E12254" t="str">
            <v>Usage: 5000&lt;Annual kwh&lt;10000</v>
          </cell>
          <cell r="F12254">
            <v>88.117199999999997</v>
          </cell>
          <cell r="G12254">
            <v>0.76556250000000003</v>
          </cell>
          <cell r="H12254">
            <v>0.77741490000000002</v>
          </cell>
          <cell r="I12254">
            <v>-6.9847699999999999E-2</v>
          </cell>
          <cell r="J12254">
            <v>-2.8581100000000002E-2</v>
          </cell>
          <cell r="K12254">
            <v>0</v>
          </cell>
          <cell r="L12254">
            <v>2.8581100000000002E-2</v>
          </cell>
          <cell r="M12254">
            <v>6.9847699999999999E-2</v>
          </cell>
          <cell r="N12254">
            <v>6.9847699999999999E-2</v>
          </cell>
          <cell r="O12254">
            <v>6395</v>
          </cell>
        </row>
        <row r="12255">
          <cell r="A12255" t="str">
            <v>Residential</v>
          </cell>
          <cell r="B12255">
            <v>14</v>
          </cell>
          <cell r="C12255" t="str">
            <v>S</v>
          </cell>
          <cell r="D12255" t="str">
            <v>All</v>
          </cell>
          <cell r="E12255" t="str">
            <v>Usage: 5000&lt;Annual kwh&lt;10000</v>
          </cell>
          <cell r="F12255">
            <v>91.096100000000007</v>
          </cell>
          <cell r="G12255">
            <v>0.88250360000000005</v>
          </cell>
          <cell r="H12255">
            <v>0.85831109999999999</v>
          </cell>
          <cell r="I12255">
            <v>-6.9426299999999996E-2</v>
          </cell>
          <cell r="J12255">
            <v>-2.8408699999999999E-2</v>
          </cell>
          <cell r="K12255">
            <v>0</v>
          </cell>
          <cell r="L12255">
            <v>2.8408699999999999E-2</v>
          </cell>
          <cell r="M12255">
            <v>6.9426299999999996E-2</v>
          </cell>
          <cell r="N12255">
            <v>6.9426299999999996E-2</v>
          </cell>
          <cell r="O12255">
            <v>6395</v>
          </cell>
        </row>
        <row r="12256">
          <cell r="A12256" t="str">
            <v>Residential</v>
          </cell>
          <cell r="B12256">
            <v>15</v>
          </cell>
          <cell r="C12256" t="str">
            <v>S</v>
          </cell>
          <cell r="D12256" t="str">
            <v>All</v>
          </cell>
          <cell r="E12256" t="str">
            <v>Usage: 5000&lt;Annual kwh&lt;10000</v>
          </cell>
          <cell r="F12256">
            <v>93.708699999999993</v>
          </cell>
          <cell r="G12256">
            <v>1.083215</v>
          </cell>
          <cell r="H12256">
            <v>1.0707439999999999</v>
          </cell>
          <cell r="I12256">
            <v>-7.0441599999999993E-2</v>
          </cell>
          <cell r="J12256">
            <v>-2.8824099999999998E-2</v>
          </cell>
          <cell r="K12256">
            <v>0</v>
          </cell>
          <cell r="L12256">
            <v>2.8824099999999998E-2</v>
          </cell>
          <cell r="M12256">
            <v>7.0441599999999993E-2</v>
          </cell>
          <cell r="N12256">
            <v>7.0441599999999993E-2</v>
          </cell>
          <cell r="O12256">
            <v>6395</v>
          </cell>
        </row>
        <row r="12257">
          <cell r="A12257" t="str">
            <v>Residential</v>
          </cell>
          <cell r="B12257">
            <v>16</v>
          </cell>
          <cell r="C12257" t="str">
            <v>S</v>
          </cell>
          <cell r="D12257" t="str">
            <v>All</v>
          </cell>
          <cell r="E12257" t="str">
            <v>Usage: 5000&lt;Annual kwh&lt;10000</v>
          </cell>
          <cell r="F12257">
            <v>95.465500000000006</v>
          </cell>
          <cell r="G12257">
            <v>1.2883869999999999</v>
          </cell>
          <cell r="H12257">
            <v>1.153302</v>
          </cell>
          <cell r="I12257">
            <v>-7.1467799999999998E-2</v>
          </cell>
          <cell r="J12257">
            <v>-2.9243999999999999E-2</v>
          </cell>
          <cell r="K12257">
            <v>0</v>
          </cell>
          <cell r="L12257">
            <v>2.9243999999999999E-2</v>
          </cell>
          <cell r="M12257">
            <v>7.1467799999999998E-2</v>
          </cell>
          <cell r="N12257">
            <v>7.1467799999999998E-2</v>
          </cell>
          <cell r="O12257">
            <v>6395</v>
          </cell>
        </row>
        <row r="12258">
          <cell r="A12258" t="str">
            <v>Residential</v>
          </cell>
          <cell r="B12258">
            <v>17</v>
          </cell>
          <cell r="C12258" t="str">
            <v>S</v>
          </cell>
          <cell r="D12258" t="str">
            <v>All</v>
          </cell>
          <cell r="E12258" t="str">
            <v>Usage: 5000&lt;Annual kwh&lt;10000</v>
          </cell>
          <cell r="F12258">
            <v>96.102500000000006</v>
          </cell>
          <cell r="G12258">
            <v>1.490888</v>
          </cell>
          <cell r="H12258">
            <v>1.178647</v>
          </cell>
          <cell r="I12258">
            <v>-7.1989600000000001E-2</v>
          </cell>
          <cell r="J12258">
            <v>-2.94576E-2</v>
          </cell>
          <cell r="K12258">
            <v>0</v>
          </cell>
          <cell r="L12258">
            <v>2.94576E-2</v>
          </cell>
          <cell r="M12258">
            <v>7.1989600000000001E-2</v>
          </cell>
          <cell r="N12258">
            <v>7.1989600000000001E-2</v>
          </cell>
          <cell r="O12258">
            <v>6395</v>
          </cell>
        </row>
        <row r="12259">
          <cell r="A12259" t="str">
            <v>Residential</v>
          </cell>
          <cell r="B12259">
            <v>18</v>
          </cell>
          <cell r="C12259" t="str">
            <v>S</v>
          </cell>
          <cell r="D12259" t="str">
            <v>All</v>
          </cell>
          <cell r="E12259" t="str">
            <v>Usage: 5000&lt;Annual kwh&lt;10000</v>
          </cell>
          <cell r="F12259">
            <v>95.561000000000007</v>
          </cell>
          <cell r="G12259">
            <v>1.663117</v>
          </cell>
          <cell r="H12259">
            <v>1.446294</v>
          </cell>
          <cell r="I12259">
            <v>-7.2967699999999996E-2</v>
          </cell>
          <cell r="J12259">
            <v>-2.98578E-2</v>
          </cell>
          <cell r="K12259">
            <v>0</v>
          </cell>
          <cell r="L12259">
            <v>2.98578E-2</v>
          </cell>
          <cell r="M12259">
            <v>7.2967699999999996E-2</v>
          </cell>
          <cell r="N12259">
            <v>7.2967699999999996E-2</v>
          </cell>
          <cell r="O12259">
            <v>6395</v>
          </cell>
        </row>
        <row r="12260">
          <cell r="A12260" t="str">
            <v>Residential</v>
          </cell>
          <cell r="B12260">
            <v>19</v>
          </cell>
          <cell r="C12260" t="str">
            <v>S</v>
          </cell>
          <cell r="D12260" t="str">
            <v>All</v>
          </cell>
          <cell r="E12260" t="str">
            <v>Usage: 5000&lt;Annual kwh&lt;10000</v>
          </cell>
          <cell r="F12260">
            <v>93.4161</v>
          </cell>
          <cell r="G12260">
            <v>1.675584</v>
          </cell>
          <cell r="H12260">
            <v>1.69523</v>
          </cell>
          <cell r="I12260">
            <v>-7.3055700000000001E-2</v>
          </cell>
          <cell r="J12260">
            <v>-2.9893800000000002E-2</v>
          </cell>
          <cell r="K12260">
            <v>0</v>
          </cell>
          <cell r="L12260">
            <v>2.9893800000000002E-2</v>
          </cell>
          <cell r="M12260">
            <v>7.3055700000000001E-2</v>
          </cell>
          <cell r="N12260">
            <v>7.3055700000000001E-2</v>
          </cell>
          <cell r="O12260">
            <v>6395</v>
          </cell>
        </row>
        <row r="12261">
          <cell r="A12261" t="str">
            <v>Residential</v>
          </cell>
          <cell r="B12261">
            <v>20</v>
          </cell>
          <cell r="C12261" t="str">
            <v>S</v>
          </cell>
          <cell r="D12261" t="str">
            <v>All</v>
          </cell>
          <cell r="E12261" t="str">
            <v>Usage: 5000&lt;Annual kwh&lt;10000</v>
          </cell>
          <cell r="F12261">
            <v>88.003799999999998</v>
          </cell>
          <cell r="G12261">
            <v>1.5893660000000001</v>
          </cell>
          <cell r="H12261">
            <v>1.9706509999999999</v>
          </cell>
          <cell r="I12261">
            <v>-7.3899599999999996E-2</v>
          </cell>
          <cell r="J12261">
            <v>-3.0239100000000001E-2</v>
          </cell>
          <cell r="K12261">
            <v>0</v>
          </cell>
          <cell r="L12261">
            <v>3.0239100000000001E-2</v>
          </cell>
          <cell r="M12261">
            <v>7.3899599999999996E-2</v>
          </cell>
          <cell r="N12261">
            <v>7.3899599999999996E-2</v>
          </cell>
          <cell r="O12261">
            <v>6395</v>
          </cell>
        </row>
        <row r="12262">
          <cell r="A12262" t="str">
            <v>Residential</v>
          </cell>
          <cell r="B12262">
            <v>21</v>
          </cell>
          <cell r="C12262" t="str">
            <v>S</v>
          </cell>
          <cell r="D12262" t="str">
            <v>All</v>
          </cell>
          <cell r="E12262" t="str">
            <v>Usage: 5000&lt;Annual kwh&lt;10000</v>
          </cell>
          <cell r="F12262">
            <v>82.907600000000002</v>
          </cell>
          <cell r="G12262">
            <v>1.468907</v>
          </cell>
          <cell r="H12262">
            <v>1.7129859999999999</v>
          </cell>
          <cell r="I12262">
            <v>-7.2195800000000004E-2</v>
          </cell>
          <cell r="J12262">
            <v>-2.9541899999999999E-2</v>
          </cell>
          <cell r="K12262">
            <v>0</v>
          </cell>
          <cell r="L12262">
            <v>2.9541899999999999E-2</v>
          </cell>
          <cell r="M12262">
            <v>7.2195800000000004E-2</v>
          </cell>
          <cell r="N12262">
            <v>7.2195800000000004E-2</v>
          </cell>
          <cell r="O12262">
            <v>6395</v>
          </cell>
        </row>
        <row r="12263">
          <cell r="A12263" t="str">
            <v>Residential</v>
          </cell>
          <cell r="B12263">
            <v>22</v>
          </cell>
          <cell r="C12263" t="str">
            <v>S</v>
          </cell>
          <cell r="D12263" t="str">
            <v>All</v>
          </cell>
          <cell r="E12263" t="str">
            <v>Usage: 5000&lt;Annual kwh&lt;10000</v>
          </cell>
          <cell r="F12263">
            <v>79.457700000000003</v>
          </cell>
          <cell r="G12263">
            <v>1.2024090000000001</v>
          </cell>
          <cell r="H12263">
            <v>1.413713</v>
          </cell>
          <cell r="I12263">
            <v>-7.1314600000000006E-2</v>
          </cell>
          <cell r="J12263">
            <v>-2.91813E-2</v>
          </cell>
          <cell r="K12263">
            <v>0</v>
          </cell>
          <cell r="L12263">
            <v>2.91813E-2</v>
          </cell>
          <cell r="M12263">
            <v>7.1314600000000006E-2</v>
          </cell>
          <cell r="N12263">
            <v>7.1314600000000006E-2</v>
          </cell>
          <cell r="O12263">
            <v>6395</v>
          </cell>
        </row>
        <row r="12264">
          <cell r="A12264" t="str">
            <v>Residential</v>
          </cell>
          <cell r="B12264">
            <v>23</v>
          </cell>
          <cell r="C12264" t="str">
            <v>S</v>
          </cell>
          <cell r="D12264" t="str">
            <v>All</v>
          </cell>
          <cell r="E12264" t="str">
            <v>Usage: 5000&lt;Annual kwh&lt;10000</v>
          </cell>
          <cell r="F12264">
            <v>76.538200000000003</v>
          </cell>
          <cell r="G12264">
            <v>0.91871729999999996</v>
          </cell>
          <cell r="H12264">
            <v>1.077383</v>
          </cell>
          <cell r="I12264">
            <v>-6.9325800000000007E-2</v>
          </cell>
          <cell r="J12264">
            <v>-2.83676E-2</v>
          </cell>
          <cell r="K12264">
            <v>0</v>
          </cell>
          <cell r="L12264">
            <v>2.83676E-2</v>
          </cell>
          <cell r="M12264">
            <v>6.9325800000000007E-2</v>
          </cell>
          <cell r="N12264">
            <v>6.9325800000000007E-2</v>
          </cell>
          <cell r="O12264">
            <v>6395</v>
          </cell>
        </row>
        <row r="12265">
          <cell r="A12265" t="str">
            <v>Residential</v>
          </cell>
          <cell r="B12265">
            <v>24</v>
          </cell>
          <cell r="C12265" t="str">
            <v>S</v>
          </cell>
          <cell r="D12265" t="str">
            <v>All</v>
          </cell>
          <cell r="E12265" t="str">
            <v>Usage: 5000&lt;Annual kwh&lt;10000</v>
          </cell>
          <cell r="F12265">
            <v>74.386799999999994</v>
          </cell>
          <cell r="G12265">
            <v>0.72073529999999997</v>
          </cell>
          <cell r="H12265">
            <v>0.83358509999999997</v>
          </cell>
          <cell r="I12265">
            <v>-6.7883600000000002E-2</v>
          </cell>
          <cell r="J12265">
            <v>-2.7777400000000001E-2</v>
          </cell>
          <cell r="K12265">
            <v>0</v>
          </cell>
          <cell r="L12265">
            <v>2.7777400000000001E-2</v>
          </cell>
          <cell r="M12265">
            <v>6.7883600000000002E-2</v>
          </cell>
          <cell r="N12265">
            <v>6.7883600000000002E-2</v>
          </cell>
          <cell r="O12265">
            <v>6395</v>
          </cell>
        </row>
        <row r="12266">
          <cell r="A12266" t="str">
            <v>Residential</v>
          </cell>
          <cell r="B12266">
            <v>1</v>
          </cell>
          <cell r="C12266" t="str">
            <v>S</v>
          </cell>
          <cell r="D12266" t="str">
            <v>All</v>
          </cell>
          <cell r="E12266" t="str">
            <v>Usage: Annual kwh&lt;5000</v>
          </cell>
          <cell r="F12266">
            <v>68.779399999999995</v>
          </cell>
          <cell r="G12266">
            <v>0.26999210000000001</v>
          </cell>
          <cell r="H12266">
            <v>0.28135260000000001</v>
          </cell>
          <cell r="I12266">
            <v>-8.2395599999999999E-2</v>
          </cell>
          <cell r="J12266">
            <v>-3.3715599999999998E-2</v>
          </cell>
          <cell r="K12266">
            <v>0</v>
          </cell>
          <cell r="L12266">
            <v>3.3715599999999998E-2</v>
          </cell>
          <cell r="M12266">
            <v>8.2395599999999999E-2</v>
          </cell>
          <cell r="N12266">
            <v>8.2395599999999999E-2</v>
          </cell>
          <cell r="O12266">
            <v>2237</v>
          </cell>
        </row>
        <row r="12267">
          <cell r="A12267" t="str">
            <v>Residential</v>
          </cell>
          <cell r="B12267">
            <v>2</v>
          </cell>
          <cell r="C12267" t="str">
            <v>S</v>
          </cell>
          <cell r="D12267" t="str">
            <v>All</v>
          </cell>
          <cell r="E12267" t="str">
            <v>Usage: Annual kwh&lt;5000</v>
          </cell>
          <cell r="F12267">
            <v>66.8583</v>
          </cell>
          <cell r="G12267">
            <v>0.25218570000000001</v>
          </cell>
          <cell r="H12267">
            <v>0.2538571</v>
          </cell>
          <cell r="I12267">
            <v>-8.1516099999999994E-2</v>
          </cell>
          <cell r="J12267">
            <v>-3.3355700000000002E-2</v>
          </cell>
          <cell r="K12267">
            <v>0</v>
          </cell>
          <cell r="L12267">
            <v>3.3355700000000002E-2</v>
          </cell>
          <cell r="M12267">
            <v>8.1516099999999994E-2</v>
          </cell>
          <cell r="N12267">
            <v>8.1516099999999994E-2</v>
          </cell>
          <cell r="O12267">
            <v>2237</v>
          </cell>
        </row>
        <row r="12268">
          <cell r="A12268" t="str">
            <v>Residential</v>
          </cell>
          <cell r="B12268">
            <v>3</v>
          </cell>
          <cell r="C12268" t="str">
            <v>S</v>
          </cell>
          <cell r="D12268" t="str">
            <v>All</v>
          </cell>
          <cell r="E12268" t="str">
            <v>Usage: Annual kwh&lt;5000</v>
          </cell>
          <cell r="F12268">
            <v>65.540499999999994</v>
          </cell>
          <cell r="G12268">
            <v>0.24303520000000001</v>
          </cell>
          <cell r="H12268">
            <v>0.24811069999999999</v>
          </cell>
          <cell r="I12268">
            <v>-8.1198099999999995E-2</v>
          </cell>
          <cell r="J12268">
            <v>-3.3225600000000001E-2</v>
          </cell>
          <cell r="K12268">
            <v>0</v>
          </cell>
          <cell r="L12268">
            <v>3.3225600000000001E-2</v>
          </cell>
          <cell r="M12268">
            <v>8.1198099999999995E-2</v>
          </cell>
          <cell r="N12268">
            <v>8.1198099999999995E-2</v>
          </cell>
          <cell r="O12268">
            <v>2237</v>
          </cell>
        </row>
        <row r="12269">
          <cell r="A12269" t="str">
            <v>Residential</v>
          </cell>
          <cell r="B12269">
            <v>4</v>
          </cell>
          <cell r="C12269" t="str">
            <v>S</v>
          </cell>
          <cell r="D12269" t="str">
            <v>All</v>
          </cell>
          <cell r="E12269" t="str">
            <v>Usage: Annual kwh&lt;5000</v>
          </cell>
          <cell r="F12269">
            <v>65.173699999999997</v>
          </cell>
          <cell r="G12269">
            <v>0.23496719999999999</v>
          </cell>
          <cell r="H12269">
            <v>0.23702110000000001</v>
          </cell>
          <cell r="I12269">
            <v>-8.1032000000000007E-2</v>
          </cell>
          <cell r="J12269">
            <v>-3.3157600000000002E-2</v>
          </cell>
          <cell r="K12269">
            <v>0</v>
          </cell>
          <cell r="L12269">
            <v>3.3157600000000002E-2</v>
          </cell>
          <cell r="M12269">
            <v>8.1032000000000007E-2</v>
          </cell>
          <cell r="N12269">
            <v>8.1032000000000007E-2</v>
          </cell>
          <cell r="O12269">
            <v>2237</v>
          </cell>
        </row>
        <row r="12270">
          <cell r="A12270" t="str">
            <v>Residential</v>
          </cell>
          <cell r="B12270">
            <v>5</v>
          </cell>
          <cell r="C12270" t="str">
            <v>S</v>
          </cell>
          <cell r="D12270" t="str">
            <v>All</v>
          </cell>
          <cell r="E12270" t="str">
            <v>Usage: Annual kwh&lt;5000</v>
          </cell>
          <cell r="F12270">
            <v>64.288899999999998</v>
          </cell>
          <cell r="G12270">
            <v>0.2450755</v>
          </cell>
          <cell r="H12270">
            <v>0.25148880000000001</v>
          </cell>
          <cell r="I12270">
            <v>-8.1258800000000006E-2</v>
          </cell>
          <cell r="J12270">
            <v>-3.3250399999999999E-2</v>
          </cell>
          <cell r="K12270">
            <v>0</v>
          </cell>
          <cell r="L12270">
            <v>3.3250399999999999E-2</v>
          </cell>
          <cell r="M12270">
            <v>8.1258800000000006E-2</v>
          </cell>
          <cell r="N12270">
            <v>8.1258800000000006E-2</v>
          </cell>
          <cell r="O12270">
            <v>2237</v>
          </cell>
        </row>
        <row r="12271">
          <cell r="A12271" t="str">
            <v>Residential</v>
          </cell>
          <cell r="B12271">
            <v>6</v>
          </cell>
          <cell r="C12271" t="str">
            <v>S</v>
          </cell>
          <cell r="D12271" t="str">
            <v>All</v>
          </cell>
          <cell r="E12271" t="str">
            <v>Usage: Annual kwh&lt;5000</v>
          </cell>
          <cell r="F12271">
            <v>63.6006</v>
          </cell>
          <cell r="G12271">
            <v>0.26864209999999999</v>
          </cell>
          <cell r="H12271">
            <v>0.26721260000000002</v>
          </cell>
          <cell r="I12271">
            <v>-8.1312099999999998E-2</v>
          </cell>
          <cell r="J12271">
            <v>-3.3272299999999998E-2</v>
          </cell>
          <cell r="K12271">
            <v>0</v>
          </cell>
          <cell r="L12271">
            <v>3.3272299999999998E-2</v>
          </cell>
          <cell r="M12271">
            <v>8.1312099999999998E-2</v>
          </cell>
          <cell r="N12271">
            <v>8.1312099999999998E-2</v>
          </cell>
          <cell r="O12271">
            <v>2237</v>
          </cell>
        </row>
        <row r="12272">
          <cell r="A12272" t="str">
            <v>Residential</v>
          </cell>
          <cell r="B12272">
            <v>7</v>
          </cell>
          <cell r="C12272" t="str">
            <v>S</v>
          </cell>
          <cell r="D12272" t="str">
            <v>All</v>
          </cell>
          <cell r="E12272" t="str">
            <v>Usage: Annual kwh&lt;5000</v>
          </cell>
          <cell r="F12272">
            <v>62.834200000000003</v>
          </cell>
          <cell r="G12272">
            <v>0.3866212</v>
          </cell>
          <cell r="H12272">
            <v>0.39996229999999999</v>
          </cell>
          <cell r="I12272">
            <v>-8.1536399999999995E-2</v>
          </cell>
          <cell r="J12272">
            <v>-3.3363999999999998E-2</v>
          </cell>
          <cell r="K12272">
            <v>0</v>
          </cell>
          <cell r="L12272">
            <v>3.3363999999999998E-2</v>
          </cell>
          <cell r="M12272">
            <v>8.1536399999999995E-2</v>
          </cell>
          <cell r="N12272">
            <v>8.1536399999999995E-2</v>
          </cell>
          <cell r="O12272">
            <v>2237</v>
          </cell>
        </row>
        <row r="12273">
          <cell r="A12273" t="str">
            <v>Residential</v>
          </cell>
          <cell r="B12273">
            <v>8</v>
          </cell>
          <cell r="C12273" t="str">
            <v>S</v>
          </cell>
          <cell r="D12273" t="str">
            <v>All</v>
          </cell>
          <cell r="E12273" t="str">
            <v>Usage: Annual kwh&lt;5000</v>
          </cell>
          <cell r="F12273">
            <v>64.265199999999993</v>
          </cell>
          <cell r="G12273">
            <v>0.45648860000000002</v>
          </cell>
          <cell r="H12273">
            <v>0.43558550000000001</v>
          </cell>
          <cell r="I12273">
            <v>-8.2085400000000003E-2</v>
          </cell>
          <cell r="J12273">
            <v>-3.3588699999999999E-2</v>
          </cell>
          <cell r="K12273">
            <v>0</v>
          </cell>
          <cell r="L12273">
            <v>3.3588699999999999E-2</v>
          </cell>
          <cell r="M12273">
            <v>8.2085400000000003E-2</v>
          </cell>
          <cell r="N12273">
            <v>8.2085400000000003E-2</v>
          </cell>
          <cell r="O12273">
            <v>2237</v>
          </cell>
        </row>
        <row r="12274">
          <cell r="A12274" t="str">
            <v>Residential</v>
          </cell>
          <cell r="B12274">
            <v>9</v>
          </cell>
          <cell r="C12274" t="str">
            <v>S</v>
          </cell>
          <cell r="D12274" t="str">
            <v>All</v>
          </cell>
          <cell r="E12274" t="str">
            <v>Usage: Annual kwh&lt;5000</v>
          </cell>
          <cell r="F12274">
            <v>69.403899999999993</v>
          </cell>
          <cell r="G12274">
            <v>0.4475054</v>
          </cell>
          <cell r="H12274">
            <v>0.52864730000000004</v>
          </cell>
          <cell r="I12274">
            <v>-8.3820099999999995E-2</v>
          </cell>
          <cell r="J12274">
            <v>-3.4298500000000003E-2</v>
          </cell>
          <cell r="K12274">
            <v>0</v>
          </cell>
          <cell r="L12274">
            <v>3.4298500000000003E-2</v>
          </cell>
          <cell r="M12274">
            <v>8.3820099999999995E-2</v>
          </cell>
          <cell r="N12274">
            <v>8.3820099999999995E-2</v>
          </cell>
          <cell r="O12274">
            <v>2237</v>
          </cell>
        </row>
        <row r="12275">
          <cell r="A12275" t="str">
            <v>Residential</v>
          </cell>
          <cell r="B12275">
            <v>10</v>
          </cell>
          <cell r="C12275" t="str">
            <v>S</v>
          </cell>
          <cell r="D12275" t="str">
            <v>All</v>
          </cell>
          <cell r="E12275" t="str">
            <v>Usage: Annual kwh&lt;5000</v>
          </cell>
          <cell r="F12275">
            <v>75.718100000000007</v>
          </cell>
          <cell r="G12275">
            <v>0.43292779999999997</v>
          </cell>
          <cell r="H12275">
            <v>0.36588219999999999</v>
          </cell>
          <cell r="I12275">
            <v>-8.7418200000000001E-2</v>
          </cell>
          <cell r="J12275">
            <v>-3.5770799999999998E-2</v>
          </cell>
          <cell r="K12275">
            <v>0</v>
          </cell>
          <cell r="L12275">
            <v>3.5770799999999998E-2</v>
          </cell>
          <cell r="M12275">
            <v>8.7418200000000001E-2</v>
          </cell>
          <cell r="N12275">
            <v>8.7418200000000001E-2</v>
          </cell>
          <cell r="O12275">
            <v>2237</v>
          </cell>
        </row>
        <row r="12276">
          <cell r="A12276" t="str">
            <v>Residential</v>
          </cell>
          <cell r="B12276">
            <v>11</v>
          </cell>
          <cell r="C12276" t="str">
            <v>S</v>
          </cell>
          <cell r="D12276" t="str">
            <v>All</v>
          </cell>
          <cell r="E12276" t="str">
            <v>Usage: Annual kwh&lt;5000</v>
          </cell>
          <cell r="F12276">
            <v>80.578100000000006</v>
          </cell>
          <cell r="G12276">
            <v>0.38471670000000002</v>
          </cell>
          <cell r="H12276">
            <v>0.35584110000000002</v>
          </cell>
          <cell r="I12276">
            <v>-8.60374E-2</v>
          </cell>
          <cell r="J12276">
            <v>-3.5205800000000002E-2</v>
          </cell>
          <cell r="K12276">
            <v>0</v>
          </cell>
          <cell r="L12276">
            <v>3.5205800000000002E-2</v>
          </cell>
          <cell r="M12276">
            <v>8.60374E-2</v>
          </cell>
          <cell r="N12276">
            <v>8.60374E-2</v>
          </cell>
          <cell r="O12276">
            <v>2237</v>
          </cell>
        </row>
        <row r="12277">
          <cell r="A12277" t="str">
            <v>Residential</v>
          </cell>
          <cell r="B12277">
            <v>12</v>
          </cell>
          <cell r="C12277" t="str">
            <v>S</v>
          </cell>
          <cell r="D12277" t="str">
            <v>All</v>
          </cell>
          <cell r="E12277" t="str">
            <v>Usage: Annual kwh&lt;5000</v>
          </cell>
          <cell r="F12277">
            <v>84.517799999999994</v>
          </cell>
          <cell r="G12277">
            <v>0.32225300000000001</v>
          </cell>
          <cell r="H12277">
            <v>0.33404640000000002</v>
          </cell>
          <cell r="I12277">
            <v>-8.6395200000000005E-2</v>
          </cell>
          <cell r="J12277">
            <v>-3.53522E-2</v>
          </cell>
          <cell r="K12277">
            <v>0</v>
          </cell>
          <cell r="L12277">
            <v>3.53522E-2</v>
          </cell>
          <cell r="M12277">
            <v>8.6395200000000005E-2</v>
          </cell>
          <cell r="N12277">
            <v>8.6395200000000005E-2</v>
          </cell>
          <cell r="O12277">
            <v>2237</v>
          </cell>
        </row>
        <row r="12278">
          <cell r="A12278" t="str">
            <v>Residential</v>
          </cell>
          <cell r="B12278">
            <v>13</v>
          </cell>
          <cell r="C12278" t="str">
            <v>S</v>
          </cell>
          <cell r="D12278" t="str">
            <v>All</v>
          </cell>
          <cell r="E12278" t="str">
            <v>Usage: Annual kwh&lt;5000</v>
          </cell>
          <cell r="F12278">
            <v>87.683599999999998</v>
          </cell>
          <cell r="G12278">
            <v>0.32333339999999999</v>
          </cell>
          <cell r="H12278">
            <v>0.32230979999999998</v>
          </cell>
          <cell r="I12278">
            <v>-8.7490799999999994E-2</v>
          </cell>
          <cell r="J12278">
            <v>-3.5800499999999999E-2</v>
          </cell>
          <cell r="K12278">
            <v>0</v>
          </cell>
          <cell r="L12278">
            <v>3.5800499999999999E-2</v>
          </cell>
          <cell r="M12278">
            <v>8.7490799999999994E-2</v>
          </cell>
          <cell r="N12278">
            <v>8.7490799999999994E-2</v>
          </cell>
          <cell r="O12278">
            <v>2237</v>
          </cell>
        </row>
        <row r="12279">
          <cell r="A12279" t="str">
            <v>Residential</v>
          </cell>
          <cell r="B12279">
            <v>14</v>
          </cell>
          <cell r="C12279" t="str">
            <v>S</v>
          </cell>
          <cell r="D12279" t="str">
            <v>All</v>
          </cell>
          <cell r="E12279" t="str">
            <v>Usage: Annual kwh&lt;5000</v>
          </cell>
          <cell r="F12279">
            <v>90.886700000000005</v>
          </cell>
          <cell r="G12279">
            <v>0.4212109</v>
          </cell>
          <cell r="H12279">
            <v>0.44312289999999999</v>
          </cell>
          <cell r="I12279">
            <v>-8.9188000000000003E-2</v>
          </cell>
          <cell r="J12279">
            <v>-3.6495E-2</v>
          </cell>
          <cell r="K12279">
            <v>0</v>
          </cell>
          <cell r="L12279">
            <v>3.6495E-2</v>
          </cell>
          <cell r="M12279">
            <v>8.9188000000000003E-2</v>
          </cell>
          <cell r="N12279">
            <v>8.9188000000000003E-2</v>
          </cell>
          <cell r="O12279">
            <v>2237</v>
          </cell>
        </row>
        <row r="12280">
          <cell r="A12280" t="str">
            <v>Residential</v>
          </cell>
          <cell r="B12280">
            <v>15</v>
          </cell>
          <cell r="C12280" t="str">
            <v>S</v>
          </cell>
          <cell r="D12280" t="str">
            <v>All</v>
          </cell>
          <cell r="E12280" t="str">
            <v>Usage: Annual kwh&lt;5000</v>
          </cell>
          <cell r="F12280">
            <v>93.680999999999997</v>
          </cell>
          <cell r="G12280">
            <v>0.55407709999999999</v>
          </cell>
          <cell r="H12280">
            <v>0.55027119999999996</v>
          </cell>
          <cell r="I12280">
            <v>-9.0490799999999996E-2</v>
          </cell>
          <cell r="J12280">
            <v>-3.7028100000000001E-2</v>
          </cell>
          <cell r="K12280">
            <v>0</v>
          </cell>
          <cell r="L12280">
            <v>3.7028100000000001E-2</v>
          </cell>
          <cell r="M12280">
            <v>9.0490799999999996E-2</v>
          </cell>
          <cell r="N12280">
            <v>9.0490799999999996E-2</v>
          </cell>
          <cell r="O12280">
            <v>2237</v>
          </cell>
        </row>
        <row r="12281">
          <cell r="A12281" t="str">
            <v>Residential</v>
          </cell>
          <cell r="B12281">
            <v>16</v>
          </cell>
          <cell r="C12281" t="str">
            <v>S</v>
          </cell>
          <cell r="D12281" t="str">
            <v>All</v>
          </cell>
          <cell r="E12281" t="str">
            <v>Usage: Annual kwh&lt;5000</v>
          </cell>
          <cell r="F12281">
            <v>95.276799999999994</v>
          </cell>
          <cell r="G12281">
            <v>0.80147429999999997</v>
          </cell>
          <cell r="H12281">
            <v>0.57747420000000005</v>
          </cell>
          <cell r="I12281">
            <v>-9.6494300000000005E-2</v>
          </cell>
          <cell r="J12281">
            <v>-3.9484699999999998E-2</v>
          </cell>
          <cell r="K12281">
            <v>0</v>
          </cell>
          <cell r="L12281">
            <v>3.9484699999999998E-2</v>
          </cell>
          <cell r="M12281">
            <v>9.6494300000000005E-2</v>
          </cell>
          <cell r="N12281">
            <v>9.6494300000000005E-2</v>
          </cell>
          <cell r="O12281">
            <v>2237</v>
          </cell>
        </row>
        <row r="12282">
          <cell r="A12282" t="str">
            <v>Residential</v>
          </cell>
          <cell r="B12282">
            <v>17</v>
          </cell>
          <cell r="C12282" t="str">
            <v>S</v>
          </cell>
          <cell r="D12282" t="str">
            <v>All</v>
          </cell>
          <cell r="E12282" t="str">
            <v>Usage: Annual kwh&lt;5000</v>
          </cell>
          <cell r="F12282">
            <v>95.849100000000007</v>
          </cell>
          <cell r="G12282">
            <v>1.0040880000000001</v>
          </cell>
          <cell r="H12282">
            <v>0.66861749999999998</v>
          </cell>
          <cell r="I12282">
            <v>-0.10174660000000001</v>
          </cell>
          <cell r="J12282">
            <v>-4.1633900000000001E-2</v>
          </cell>
          <cell r="K12282">
            <v>0</v>
          </cell>
          <cell r="L12282">
            <v>4.1633900000000001E-2</v>
          </cell>
          <cell r="M12282">
            <v>0.10174660000000001</v>
          </cell>
          <cell r="N12282">
            <v>0.10174660000000001</v>
          </cell>
          <cell r="O12282">
            <v>2237</v>
          </cell>
        </row>
        <row r="12283">
          <cell r="A12283" t="str">
            <v>Residential</v>
          </cell>
          <cell r="B12283">
            <v>18</v>
          </cell>
          <cell r="C12283" t="str">
            <v>S</v>
          </cell>
          <cell r="D12283" t="str">
            <v>All</v>
          </cell>
          <cell r="E12283" t="str">
            <v>Usage: Annual kwh&lt;5000</v>
          </cell>
          <cell r="F12283">
            <v>95.436300000000003</v>
          </cell>
          <cell r="G12283">
            <v>1.239357</v>
          </cell>
          <cell r="H12283">
            <v>0.93834189999999995</v>
          </cell>
          <cell r="I12283">
            <v>-0.1005656</v>
          </cell>
          <cell r="J12283">
            <v>-4.1150600000000002E-2</v>
          </cell>
          <cell r="K12283">
            <v>0</v>
          </cell>
          <cell r="L12283">
            <v>4.1150600000000002E-2</v>
          </cell>
          <cell r="M12283">
            <v>0.1005656</v>
          </cell>
          <cell r="N12283">
            <v>0.1005656</v>
          </cell>
          <cell r="O12283">
            <v>2237</v>
          </cell>
        </row>
        <row r="12284">
          <cell r="A12284" t="str">
            <v>Residential</v>
          </cell>
          <cell r="B12284">
            <v>19</v>
          </cell>
          <cell r="C12284" t="str">
            <v>S</v>
          </cell>
          <cell r="D12284" t="str">
            <v>All</v>
          </cell>
          <cell r="E12284" t="str">
            <v>Usage: Annual kwh&lt;5000</v>
          </cell>
          <cell r="F12284">
            <v>93.628299999999996</v>
          </cell>
          <cell r="G12284">
            <v>1.2556769999999999</v>
          </cell>
          <cell r="H12284">
            <v>1.2396560000000001</v>
          </cell>
          <cell r="I12284">
            <v>-9.9644999999999997E-2</v>
          </cell>
          <cell r="J12284">
            <v>-4.0773900000000002E-2</v>
          </cell>
          <cell r="K12284">
            <v>0</v>
          </cell>
          <cell r="L12284">
            <v>4.0773900000000002E-2</v>
          </cell>
          <cell r="M12284">
            <v>9.9644999999999997E-2</v>
          </cell>
          <cell r="N12284">
            <v>9.9644999999999997E-2</v>
          </cell>
          <cell r="O12284">
            <v>2237</v>
          </cell>
        </row>
        <row r="12285">
          <cell r="A12285" t="str">
            <v>Residential</v>
          </cell>
          <cell r="B12285">
            <v>20</v>
          </cell>
          <cell r="C12285" t="str">
            <v>S</v>
          </cell>
          <cell r="D12285" t="str">
            <v>All</v>
          </cell>
          <cell r="E12285" t="str">
            <v>Usage: Annual kwh&lt;5000</v>
          </cell>
          <cell r="F12285">
            <v>89.010199999999998</v>
          </cell>
          <cell r="G12285">
            <v>1.162218</v>
          </cell>
          <cell r="H12285">
            <v>1.4407540000000001</v>
          </cell>
          <cell r="I12285">
            <v>-0.1019321</v>
          </cell>
          <cell r="J12285">
            <v>-4.1709799999999998E-2</v>
          </cell>
          <cell r="K12285">
            <v>0</v>
          </cell>
          <cell r="L12285">
            <v>4.1709799999999998E-2</v>
          </cell>
          <cell r="M12285">
            <v>0.1019321</v>
          </cell>
          <cell r="N12285">
            <v>0.1019321</v>
          </cell>
          <cell r="O12285">
            <v>2237</v>
          </cell>
        </row>
        <row r="12286">
          <cell r="A12286" t="str">
            <v>Residential</v>
          </cell>
          <cell r="B12286">
            <v>21</v>
          </cell>
          <cell r="C12286" t="str">
            <v>S</v>
          </cell>
          <cell r="D12286" t="str">
            <v>All</v>
          </cell>
          <cell r="E12286" t="str">
            <v>Usage: Annual kwh&lt;5000</v>
          </cell>
          <cell r="F12286">
            <v>84.091200000000001</v>
          </cell>
          <cell r="G12286">
            <v>1.0260880000000001</v>
          </cell>
          <cell r="H12286">
            <v>1.254542</v>
          </cell>
          <cell r="I12286">
            <v>-0.1010291</v>
          </cell>
          <cell r="J12286">
            <v>-4.1340300000000003E-2</v>
          </cell>
          <cell r="K12286">
            <v>0</v>
          </cell>
          <cell r="L12286">
            <v>4.1340300000000003E-2</v>
          </cell>
          <cell r="M12286">
            <v>0.1010291</v>
          </cell>
          <cell r="N12286">
            <v>0.1010291</v>
          </cell>
          <cell r="O12286">
            <v>2237</v>
          </cell>
        </row>
        <row r="12287">
          <cell r="A12287" t="str">
            <v>Residential</v>
          </cell>
          <cell r="B12287">
            <v>22</v>
          </cell>
          <cell r="C12287" t="str">
            <v>S</v>
          </cell>
          <cell r="D12287" t="str">
            <v>All</v>
          </cell>
          <cell r="E12287" t="str">
            <v>Usage: Annual kwh&lt;5000</v>
          </cell>
          <cell r="F12287">
            <v>80.560599999999994</v>
          </cell>
          <cell r="G12287">
            <v>0.78314850000000003</v>
          </cell>
          <cell r="H12287">
            <v>0.98248179999999996</v>
          </cell>
          <cell r="I12287">
            <v>-9.8579100000000003E-2</v>
          </cell>
          <cell r="J12287">
            <v>-4.03378E-2</v>
          </cell>
          <cell r="K12287">
            <v>0</v>
          </cell>
          <cell r="L12287">
            <v>4.03378E-2</v>
          </cell>
          <cell r="M12287">
            <v>9.8579100000000003E-2</v>
          </cell>
          <cell r="N12287">
            <v>9.8579100000000003E-2</v>
          </cell>
          <cell r="O12287">
            <v>2237</v>
          </cell>
        </row>
        <row r="12288">
          <cell r="A12288" t="str">
            <v>Residential</v>
          </cell>
          <cell r="B12288">
            <v>23</v>
          </cell>
          <cell r="C12288" t="str">
            <v>S</v>
          </cell>
          <cell r="D12288" t="str">
            <v>All</v>
          </cell>
          <cell r="E12288" t="str">
            <v>Usage: Annual kwh&lt;5000</v>
          </cell>
          <cell r="F12288">
            <v>77.733400000000003</v>
          </cell>
          <cell r="G12288">
            <v>0.5503728</v>
          </cell>
          <cell r="H12288">
            <v>0.79010740000000002</v>
          </cell>
          <cell r="I12288">
            <v>-8.9275800000000002E-2</v>
          </cell>
          <cell r="J12288">
            <v>-3.6530899999999998E-2</v>
          </cell>
          <cell r="K12288">
            <v>0</v>
          </cell>
          <cell r="L12288">
            <v>3.6530899999999998E-2</v>
          </cell>
          <cell r="M12288">
            <v>8.9275800000000002E-2</v>
          </cell>
          <cell r="N12288">
            <v>8.9275800000000002E-2</v>
          </cell>
          <cell r="O12288">
            <v>2237</v>
          </cell>
        </row>
        <row r="12289">
          <cell r="A12289" t="str">
            <v>Residential</v>
          </cell>
          <cell r="B12289">
            <v>24</v>
          </cell>
          <cell r="C12289" t="str">
            <v>S</v>
          </cell>
          <cell r="D12289" t="str">
            <v>All</v>
          </cell>
          <cell r="E12289" t="str">
            <v>Usage: Annual kwh&lt;5000</v>
          </cell>
          <cell r="F12289">
            <v>75.712500000000006</v>
          </cell>
          <cell r="G12289">
            <v>0.39274290000000001</v>
          </cell>
          <cell r="H12289">
            <v>0.70592960000000005</v>
          </cell>
          <cell r="I12289">
            <v>-8.6899799999999999E-2</v>
          </cell>
          <cell r="J12289">
            <v>-3.5558699999999999E-2</v>
          </cell>
          <cell r="K12289">
            <v>0</v>
          </cell>
          <cell r="L12289">
            <v>3.5558699999999999E-2</v>
          </cell>
          <cell r="M12289">
            <v>8.6899799999999999E-2</v>
          </cell>
          <cell r="N12289">
            <v>8.6899799999999999E-2</v>
          </cell>
          <cell r="O12289">
            <v>2237</v>
          </cell>
        </row>
        <row r="12290">
          <cell r="A12290" t="str">
            <v>Residential</v>
          </cell>
          <cell r="B12290">
            <v>1</v>
          </cell>
          <cell r="C12290" t="str">
            <v>S</v>
          </cell>
          <cell r="D12290" t="str">
            <v>All</v>
          </cell>
          <cell r="E12290" t="str">
            <v>Usage: Annual kwh&gt;=40000</v>
          </cell>
          <cell r="F12290">
            <v>68.996099999999998</v>
          </cell>
          <cell r="G12290">
            <v>1.1729000000000001</v>
          </cell>
          <cell r="H12290">
            <v>1.307531</v>
          </cell>
          <cell r="I12290">
            <v>-0.1119581</v>
          </cell>
          <cell r="J12290">
            <v>-4.5812400000000003E-2</v>
          </cell>
          <cell r="K12290">
            <v>0</v>
          </cell>
          <cell r="L12290">
            <v>4.5812400000000003E-2</v>
          </cell>
          <cell r="M12290">
            <v>0.1119581</v>
          </cell>
          <cell r="N12290">
            <v>0.1119581</v>
          </cell>
          <cell r="O12290">
            <v>6372</v>
          </cell>
        </row>
        <row r="12291">
          <cell r="A12291" t="str">
            <v>Residential</v>
          </cell>
          <cell r="B12291">
            <v>2</v>
          </cell>
          <cell r="C12291" t="str">
            <v>S</v>
          </cell>
          <cell r="D12291" t="str">
            <v>All</v>
          </cell>
          <cell r="E12291" t="str">
            <v>Usage: Annual kwh&gt;=40000</v>
          </cell>
          <cell r="F12291">
            <v>66.959400000000002</v>
          </cell>
          <cell r="G12291">
            <v>0.98024049999999996</v>
          </cell>
          <cell r="H12291">
            <v>1.056816</v>
          </cell>
          <cell r="I12291">
            <v>-0.1115321</v>
          </cell>
          <cell r="J12291">
            <v>-4.5637999999999998E-2</v>
          </cell>
          <cell r="K12291">
            <v>0</v>
          </cell>
          <cell r="L12291">
            <v>4.5637999999999998E-2</v>
          </cell>
          <cell r="M12291">
            <v>0.1115321</v>
          </cell>
          <cell r="N12291">
            <v>0.1115321</v>
          </cell>
          <cell r="O12291">
            <v>6372</v>
          </cell>
        </row>
        <row r="12292">
          <cell r="A12292" t="str">
            <v>Residential</v>
          </cell>
          <cell r="B12292">
            <v>3</v>
          </cell>
          <cell r="C12292" t="str">
            <v>S</v>
          </cell>
          <cell r="D12292" t="str">
            <v>All</v>
          </cell>
          <cell r="E12292" t="str">
            <v>Usage: Annual kwh&gt;=40000</v>
          </cell>
          <cell r="F12292">
            <v>65.720699999999994</v>
          </cell>
          <cell r="G12292">
            <v>0.92050639999999995</v>
          </cell>
          <cell r="H12292">
            <v>0.95271589999999995</v>
          </cell>
          <cell r="I12292">
            <v>-0.1100399</v>
          </cell>
          <cell r="J12292">
            <v>-4.5027400000000002E-2</v>
          </cell>
          <cell r="K12292">
            <v>0</v>
          </cell>
          <cell r="L12292">
            <v>4.5027400000000002E-2</v>
          </cell>
          <cell r="M12292">
            <v>0.1100399</v>
          </cell>
          <cell r="N12292">
            <v>0.1100399</v>
          </cell>
          <cell r="O12292">
            <v>6372</v>
          </cell>
        </row>
        <row r="12293">
          <cell r="A12293" t="str">
            <v>Residential</v>
          </cell>
          <cell r="B12293">
            <v>4</v>
          </cell>
          <cell r="C12293" t="str">
            <v>S</v>
          </cell>
          <cell r="D12293" t="str">
            <v>All</v>
          </cell>
          <cell r="E12293" t="str">
            <v>Usage: Annual kwh&gt;=40000</v>
          </cell>
          <cell r="F12293">
            <v>65.314899999999994</v>
          </cell>
          <cell r="G12293">
            <v>0.96849850000000004</v>
          </cell>
          <cell r="H12293">
            <v>0.97025380000000006</v>
          </cell>
          <cell r="I12293">
            <v>-0.1093655</v>
          </cell>
          <cell r="J12293">
            <v>-4.47515E-2</v>
          </cell>
          <cell r="K12293">
            <v>0</v>
          </cell>
          <cell r="L12293">
            <v>4.47515E-2</v>
          </cell>
          <cell r="M12293">
            <v>0.1093655</v>
          </cell>
          <cell r="N12293">
            <v>0.1093655</v>
          </cell>
          <cell r="O12293">
            <v>6372</v>
          </cell>
        </row>
        <row r="12294">
          <cell r="A12294" t="str">
            <v>Residential</v>
          </cell>
          <cell r="B12294">
            <v>5</v>
          </cell>
          <cell r="C12294" t="str">
            <v>S</v>
          </cell>
          <cell r="D12294" t="str">
            <v>All</v>
          </cell>
          <cell r="E12294" t="str">
            <v>Usage: Annual kwh&gt;=40000</v>
          </cell>
          <cell r="F12294">
            <v>64.364500000000007</v>
          </cell>
          <cell r="G12294">
            <v>0.97053900000000004</v>
          </cell>
          <cell r="H12294">
            <v>1.0465009999999999</v>
          </cell>
          <cell r="I12294">
            <v>-0.10912769999999999</v>
          </cell>
          <cell r="J12294">
            <v>-4.4654199999999998E-2</v>
          </cell>
          <cell r="K12294">
            <v>0</v>
          </cell>
          <cell r="L12294">
            <v>4.4654199999999998E-2</v>
          </cell>
          <cell r="M12294">
            <v>0.10912769999999999</v>
          </cell>
          <cell r="N12294">
            <v>0.10912769999999999</v>
          </cell>
          <cell r="O12294">
            <v>6372</v>
          </cell>
        </row>
        <row r="12295">
          <cell r="A12295" t="str">
            <v>Residential</v>
          </cell>
          <cell r="B12295">
            <v>6</v>
          </cell>
          <cell r="C12295" t="str">
            <v>S</v>
          </cell>
          <cell r="D12295" t="str">
            <v>All</v>
          </cell>
          <cell r="E12295" t="str">
            <v>Usage: Annual kwh&gt;=40000</v>
          </cell>
          <cell r="F12295">
            <v>63.663400000000003</v>
          </cell>
          <cell r="G12295">
            <v>1.125669</v>
          </cell>
          <cell r="H12295">
            <v>1.188847</v>
          </cell>
          <cell r="I12295">
            <v>-0.109373</v>
          </cell>
          <cell r="J12295">
            <v>-4.4754599999999999E-2</v>
          </cell>
          <cell r="K12295">
            <v>0</v>
          </cell>
          <cell r="L12295">
            <v>4.4754599999999999E-2</v>
          </cell>
          <cell r="M12295">
            <v>0.109373</v>
          </cell>
          <cell r="N12295">
            <v>0.109373</v>
          </cell>
          <cell r="O12295">
            <v>6372</v>
          </cell>
        </row>
        <row r="12296">
          <cell r="A12296" t="str">
            <v>Residential</v>
          </cell>
          <cell r="B12296">
            <v>7</v>
          </cell>
          <cell r="C12296" t="str">
            <v>S</v>
          </cell>
          <cell r="D12296" t="str">
            <v>All</v>
          </cell>
          <cell r="E12296" t="str">
            <v>Usage: Annual kwh&gt;=40000</v>
          </cell>
          <cell r="F12296">
            <v>62.831299999999999</v>
          </cell>
          <cell r="G12296">
            <v>1.333256</v>
          </cell>
          <cell r="H12296">
            <v>1.3643540000000001</v>
          </cell>
          <cell r="I12296">
            <v>-0.1103061</v>
          </cell>
          <cell r="J12296">
            <v>-4.51364E-2</v>
          </cell>
          <cell r="K12296">
            <v>0</v>
          </cell>
          <cell r="L12296">
            <v>4.51364E-2</v>
          </cell>
          <cell r="M12296">
            <v>0.1103061</v>
          </cell>
          <cell r="N12296">
            <v>0.1103061</v>
          </cell>
          <cell r="O12296">
            <v>6372</v>
          </cell>
        </row>
        <row r="12297">
          <cell r="A12297" t="str">
            <v>Residential</v>
          </cell>
          <cell r="B12297">
            <v>8</v>
          </cell>
          <cell r="C12297" t="str">
            <v>S</v>
          </cell>
          <cell r="D12297" t="str">
            <v>All</v>
          </cell>
          <cell r="E12297" t="str">
            <v>Usage: Annual kwh&gt;=40000</v>
          </cell>
          <cell r="F12297">
            <v>64.220600000000005</v>
          </cell>
          <cell r="G12297">
            <v>1.397813</v>
          </cell>
          <cell r="H12297">
            <v>1.3831690000000001</v>
          </cell>
          <cell r="I12297">
            <v>-0.1111337</v>
          </cell>
          <cell r="J12297">
            <v>-4.5475000000000002E-2</v>
          </cell>
          <cell r="K12297">
            <v>0</v>
          </cell>
          <cell r="L12297">
            <v>4.5475000000000002E-2</v>
          </cell>
          <cell r="M12297">
            <v>0.1111337</v>
          </cell>
          <cell r="N12297">
            <v>0.1111337</v>
          </cell>
          <cell r="O12297">
            <v>6372</v>
          </cell>
        </row>
        <row r="12298">
          <cell r="A12298" t="str">
            <v>Residential</v>
          </cell>
          <cell r="B12298">
            <v>9</v>
          </cell>
          <cell r="C12298" t="str">
            <v>S</v>
          </cell>
          <cell r="D12298" t="str">
            <v>All</v>
          </cell>
          <cell r="E12298" t="str">
            <v>Usage: Annual kwh&gt;=40000</v>
          </cell>
          <cell r="F12298">
            <v>69.283600000000007</v>
          </cell>
          <cell r="G12298">
            <v>1.320738</v>
          </cell>
          <cell r="H12298">
            <v>1.413861</v>
          </cell>
          <cell r="I12298">
            <v>-0.1129439</v>
          </cell>
          <cell r="J12298">
            <v>-4.6215699999999998E-2</v>
          </cell>
          <cell r="K12298">
            <v>0</v>
          </cell>
          <cell r="L12298">
            <v>4.6215699999999998E-2</v>
          </cell>
          <cell r="M12298">
            <v>0.1129439</v>
          </cell>
          <cell r="N12298">
            <v>0.1129439</v>
          </cell>
          <cell r="O12298">
            <v>6372</v>
          </cell>
        </row>
        <row r="12299">
          <cell r="A12299" t="str">
            <v>Residential</v>
          </cell>
          <cell r="B12299">
            <v>10</v>
          </cell>
          <cell r="C12299" t="str">
            <v>S</v>
          </cell>
          <cell r="D12299" t="str">
            <v>All</v>
          </cell>
          <cell r="E12299" t="str">
            <v>Usage: Annual kwh&gt;=40000</v>
          </cell>
          <cell r="F12299">
            <v>75.469499999999996</v>
          </cell>
          <cell r="G12299">
            <v>1.4158729999999999</v>
          </cell>
          <cell r="H12299">
            <v>1.411308</v>
          </cell>
          <cell r="I12299">
            <v>-0.1148013</v>
          </cell>
          <cell r="J12299">
            <v>-4.6975799999999998E-2</v>
          </cell>
          <cell r="K12299">
            <v>0</v>
          </cell>
          <cell r="L12299">
            <v>4.6975799999999998E-2</v>
          </cell>
          <cell r="M12299">
            <v>0.1148013</v>
          </cell>
          <cell r="N12299">
            <v>0.1148013</v>
          </cell>
          <cell r="O12299">
            <v>6372</v>
          </cell>
        </row>
        <row r="12300">
          <cell r="A12300" t="str">
            <v>Residential</v>
          </cell>
          <cell r="B12300">
            <v>11</v>
          </cell>
          <cell r="C12300" t="str">
            <v>S</v>
          </cell>
          <cell r="D12300" t="str">
            <v>All</v>
          </cell>
          <cell r="E12300" t="str">
            <v>Usage: Annual kwh&gt;=40000</v>
          </cell>
          <cell r="F12300">
            <v>80.316699999999997</v>
          </cell>
          <cell r="G12300">
            <v>1.6019829999999999</v>
          </cell>
          <cell r="H12300">
            <v>1.614954</v>
          </cell>
          <cell r="I12300">
            <v>-0.1170809</v>
          </cell>
          <cell r="J12300">
            <v>-4.7908600000000003E-2</v>
          </cell>
          <cell r="K12300">
            <v>0</v>
          </cell>
          <cell r="L12300">
            <v>4.7908600000000003E-2</v>
          </cell>
          <cell r="M12300">
            <v>0.1170809</v>
          </cell>
          <cell r="N12300">
            <v>0.1170809</v>
          </cell>
          <cell r="O12300">
            <v>6372</v>
          </cell>
        </row>
        <row r="12301">
          <cell r="A12301" t="str">
            <v>Residential</v>
          </cell>
          <cell r="B12301">
            <v>12</v>
          </cell>
          <cell r="C12301" t="str">
            <v>S</v>
          </cell>
          <cell r="D12301" t="str">
            <v>All</v>
          </cell>
          <cell r="E12301" t="str">
            <v>Usage: Annual kwh&gt;=40000</v>
          </cell>
          <cell r="F12301">
            <v>84.381100000000004</v>
          </cell>
          <cell r="G12301">
            <v>1.8493230000000001</v>
          </cell>
          <cell r="H12301">
            <v>1.807242</v>
          </cell>
          <cell r="I12301">
            <v>-0.1181122</v>
          </cell>
          <cell r="J12301">
            <v>-4.8330499999999998E-2</v>
          </cell>
          <cell r="K12301">
            <v>0</v>
          </cell>
          <cell r="L12301">
            <v>4.8330499999999998E-2</v>
          </cell>
          <cell r="M12301">
            <v>0.1181122</v>
          </cell>
          <cell r="N12301">
            <v>0.1181122</v>
          </cell>
          <cell r="O12301">
            <v>6372</v>
          </cell>
        </row>
        <row r="12302">
          <cell r="A12302" t="str">
            <v>Residential</v>
          </cell>
          <cell r="B12302">
            <v>13</v>
          </cell>
          <cell r="C12302" t="str">
            <v>S</v>
          </cell>
          <cell r="D12302" t="str">
            <v>All</v>
          </cell>
          <cell r="E12302" t="str">
            <v>Usage: Annual kwh&gt;=40000</v>
          </cell>
          <cell r="F12302">
            <v>87.574100000000001</v>
          </cell>
          <cell r="G12302">
            <v>2.0788440000000001</v>
          </cell>
          <cell r="H12302">
            <v>1.8526640000000001</v>
          </cell>
          <cell r="I12302">
            <v>-0.1194407</v>
          </cell>
          <cell r="J12302">
            <v>-4.88742E-2</v>
          </cell>
          <cell r="K12302">
            <v>0</v>
          </cell>
          <cell r="L12302">
            <v>4.88742E-2</v>
          </cell>
          <cell r="M12302">
            <v>0.1194407</v>
          </cell>
          <cell r="N12302">
            <v>0.1194407</v>
          </cell>
          <cell r="O12302">
            <v>6372</v>
          </cell>
        </row>
        <row r="12303">
          <cell r="A12303" t="str">
            <v>Residential</v>
          </cell>
          <cell r="B12303">
            <v>14</v>
          </cell>
          <cell r="C12303" t="str">
            <v>S</v>
          </cell>
          <cell r="D12303" t="str">
            <v>All</v>
          </cell>
          <cell r="E12303" t="str">
            <v>Usage: Annual kwh&gt;=40000</v>
          </cell>
          <cell r="F12303">
            <v>90.888999999999996</v>
          </cell>
          <cell r="G12303">
            <v>2.2305990000000002</v>
          </cell>
          <cell r="H12303">
            <v>2.2916539999999999</v>
          </cell>
          <cell r="I12303">
            <v>-0.1178247</v>
          </cell>
          <cell r="J12303">
            <v>-4.8212900000000003E-2</v>
          </cell>
          <cell r="K12303">
            <v>0</v>
          </cell>
          <cell r="L12303">
            <v>4.8212900000000003E-2</v>
          </cell>
          <cell r="M12303">
            <v>0.1178247</v>
          </cell>
          <cell r="N12303">
            <v>0.1178247</v>
          </cell>
          <cell r="O12303">
            <v>6372</v>
          </cell>
        </row>
        <row r="12304">
          <cell r="A12304" t="str">
            <v>Residential</v>
          </cell>
          <cell r="B12304">
            <v>15</v>
          </cell>
          <cell r="C12304" t="str">
            <v>S</v>
          </cell>
          <cell r="D12304" t="str">
            <v>All</v>
          </cell>
          <cell r="E12304" t="str">
            <v>Usage: Annual kwh&gt;=40000</v>
          </cell>
          <cell r="F12304">
            <v>93.763199999999998</v>
          </cell>
          <cell r="G12304">
            <v>2.4608590000000001</v>
          </cell>
          <cell r="H12304">
            <v>2.6550940000000001</v>
          </cell>
          <cell r="I12304">
            <v>-0.1210287</v>
          </cell>
          <cell r="J12304">
            <v>-4.9523900000000003E-2</v>
          </cell>
          <cell r="K12304">
            <v>0</v>
          </cell>
          <cell r="L12304">
            <v>4.9523900000000003E-2</v>
          </cell>
          <cell r="M12304">
            <v>0.1210287</v>
          </cell>
          <cell r="N12304">
            <v>0.1210287</v>
          </cell>
          <cell r="O12304">
            <v>6372</v>
          </cell>
        </row>
        <row r="12305">
          <cell r="A12305" t="str">
            <v>Residential</v>
          </cell>
          <cell r="B12305">
            <v>16</v>
          </cell>
          <cell r="C12305" t="str">
            <v>S</v>
          </cell>
          <cell r="D12305" t="str">
            <v>All</v>
          </cell>
          <cell r="E12305" t="str">
            <v>Usage: Annual kwh&gt;=40000</v>
          </cell>
          <cell r="F12305">
            <v>95.379300000000001</v>
          </cell>
          <cell r="G12305">
            <v>2.7444190000000002</v>
          </cell>
          <cell r="H12305">
            <v>2.9207550000000002</v>
          </cell>
          <cell r="I12305">
            <v>-0.1257403</v>
          </cell>
          <cell r="J12305">
            <v>-5.1451900000000002E-2</v>
          </cell>
          <cell r="K12305">
            <v>0</v>
          </cell>
          <cell r="L12305">
            <v>5.1451900000000002E-2</v>
          </cell>
          <cell r="M12305">
            <v>0.1257403</v>
          </cell>
          <cell r="N12305">
            <v>0.1257403</v>
          </cell>
          <cell r="O12305">
            <v>6372</v>
          </cell>
        </row>
        <row r="12306">
          <cell r="A12306" t="str">
            <v>Residential</v>
          </cell>
          <cell r="B12306">
            <v>17</v>
          </cell>
          <cell r="C12306" t="str">
            <v>S</v>
          </cell>
          <cell r="D12306" t="str">
            <v>All</v>
          </cell>
          <cell r="E12306" t="str">
            <v>Usage: Annual kwh&gt;=40000</v>
          </cell>
          <cell r="F12306">
            <v>95.988200000000006</v>
          </cell>
          <cell r="G12306">
            <v>3.1072090000000001</v>
          </cell>
          <cell r="H12306">
            <v>2.8537889999999999</v>
          </cell>
          <cell r="I12306">
            <v>-0.12606709999999999</v>
          </cell>
          <cell r="J12306">
            <v>-5.1585600000000002E-2</v>
          </cell>
          <cell r="K12306">
            <v>0</v>
          </cell>
          <cell r="L12306">
            <v>5.1585600000000002E-2</v>
          </cell>
          <cell r="M12306">
            <v>0.12606709999999999</v>
          </cell>
          <cell r="N12306">
            <v>0.12606709999999999</v>
          </cell>
          <cell r="O12306">
            <v>6372</v>
          </cell>
        </row>
        <row r="12307">
          <cell r="A12307" t="str">
            <v>Residential</v>
          </cell>
          <cell r="B12307">
            <v>18</v>
          </cell>
          <cell r="C12307" t="str">
            <v>S</v>
          </cell>
          <cell r="D12307" t="str">
            <v>All</v>
          </cell>
          <cell r="E12307" t="str">
            <v>Usage: Annual kwh&gt;=40000</v>
          </cell>
          <cell r="F12307">
            <v>95.567099999999996</v>
          </cell>
          <cell r="G12307">
            <v>3.438866</v>
          </cell>
          <cell r="H12307">
            <v>3.0801509999999999</v>
          </cell>
          <cell r="I12307">
            <v>-0.12844620000000001</v>
          </cell>
          <cell r="J12307">
            <v>-5.2559099999999997E-2</v>
          </cell>
          <cell r="K12307">
            <v>0</v>
          </cell>
          <cell r="L12307">
            <v>5.2559099999999997E-2</v>
          </cell>
          <cell r="M12307">
            <v>0.12844620000000001</v>
          </cell>
          <cell r="N12307">
            <v>0.12844620000000001</v>
          </cell>
          <cell r="O12307">
            <v>6372</v>
          </cell>
        </row>
        <row r="12308">
          <cell r="A12308" t="str">
            <v>Residential</v>
          </cell>
          <cell r="B12308">
            <v>19</v>
          </cell>
          <cell r="C12308" t="str">
            <v>S</v>
          </cell>
          <cell r="D12308" t="str">
            <v>All</v>
          </cell>
          <cell r="E12308" t="str">
            <v>Usage: Annual kwh&gt;=40000</v>
          </cell>
          <cell r="F12308">
            <v>93.819900000000004</v>
          </cell>
          <cell r="G12308">
            <v>3.52413</v>
          </cell>
          <cell r="H12308">
            <v>3.308754</v>
          </cell>
          <cell r="I12308">
            <v>-0.12743660000000001</v>
          </cell>
          <cell r="J12308">
            <v>-5.2145999999999998E-2</v>
          </cell>
          <cell r="K12308">
            <v>0</v>
          </cell>
          <cell r="L12308">
            <v>5.2145999999999998E-2</v>
          </cell>
          <cell r="M12308">
            <v>0.12743660000000001</v>
          </cell>
          <cell r="N12308">
            <v>0.12743660000000001</v>
          </cell>
          <cell r="O12308">
            <v>6372</v>
          </cell>
        </row>
        <row r="12309">
          <cell r="A12309" t="str">
            <v>Residential</v>
          </cell>
          <cell r="B12309">
            <v>20</v>
          </cell>
          <cell r="C12309" t="str">
            <v>S</v>
          </cell>
          <cell r="D12309" t="str">
            <v>All</v>
          </cell>
          <cell r="E12309" t="str">
            <v>Usage: Annual kwh&gt;=40000</v>
          </cell>
          <cell r="F12309">
            <v>89.360100000000003</v>
          </cell>
          <cell r="G12309">
            <v>3.326619</v>
          </cell>
          <cell r="H12309">
            <v>4.1421460000000003</v>
          </cell>
          <cell r="I12309">
            <v>-0.1277991</v>
          </cell>
          <cell r="J12309">
            <v>-5.2294300000000002E-2</v>
          </cell>
          <cell r="K12309">
            <v>0</v>
          </cell>
          <cell r="L12309">
            <v>5.2294300000000002E-2</v>
          </cell>
          <cell r="M12309">
            <v>0.1277991</v>
          </cell>
          <cell r="N12309">
            <v>0.1277991</v>
          </cell>
          <cell r="O12309">
            <v>6372</v>
          </cell>
        </row>
        <row r="12310">
          <cell r="A12310" t="str">
            <v>Residential</v>
          </cell>
          <cell r="B12310">
            <v>21</v>
          </cell>
          <cell r="C12310" t="str">
            <v>S</v>
          </cell>
          <cell r="D12310" t="str">
            <v>All</v>
          </cell>
          <cell r="E12310" t="str">
            <v>Usage: Annual kwh&gt;=40000</v>
          </cell>
          <cell r="F12310">
            <v>84.466399999999993</v>
          </cell>
          <cell r="G12310">
            <v>3.1898170000000001</v>
          </cell>
          <cell r="H12310">
            <v>3.7145169999999998</v>
          </cell>
          <cell r="I12310">
            <v>-0.12763379999999999</v>
          </cell>
          <cell r="J12310">
            <v>-5.2226700000000001E-2</v>
          </cell>
          <cell r="K12310">
            <v>0</v>
          </cell>
          <cell r="L12310">
            <v>5.2226700000000001E-2</v>
          </cell>
          <cell r="M12310">
            <v>0.12763379999999999</v>
          </cell>
          <cell r="N12310">
            <v>0.12763379999999999</v>
          </cell>
          <cell r="O12310">
            <v>6372</v>
          </cell>
        </row>
        <row r="12311">
          <cell r="A12311" t="str">
            <v>Residential</v>
          </cell>
          <cell r="B12311">
            <v>22</v>
          </cell>
          <cell r="C12311" t="str">
            <v>S</v>
          </cell>
          <cell r="D12311" t="str">
            <v>All</v>
          </cell>
          <cell r="E12311" t="str">
            <v>Usage: Annual kwh&gt;=40000</v>
          </cell>
          <cell r="F12311">
            <v>80.942999999999998</v>
          </cell>
          <cell r="G12311">
            <v>2.6482559999999999</v>
          </cell>
          <cell r="H12311">
            <v>2.868004</v>
          </cell>
          <cell r="I12311">
            <v>-0.12897739999999999</v>
          </cell>
          <cell r="J12311">
            <v>-5.2776499999999997E-2</v>
          </cell>
          <cell r="K12311">
            <v>0</v>
          </cell>
          <cell r="L12311">
            <v>5.2776499999999997E-2</v>
          </cell>
          <cell r="M12311">
            <v>0.12897739999999999</v>
          </cell>
          <cell r="N12311">
            <v>0.12897739999999999</v>
          </cell>
          <cell r="O12311">
            <v>6372</v>
          </cell>
        </row>
        <row r="12312">
          <cell r="A12312" t="str">
            <v>Residential</v>
          </cell>
          <cell r="B12312">
            <v>23</v>
          </cell>
          <cell r="C12312" t="str">
            <v>S</v>
          </cell>
          <cell r="D12312" t="str">
            <v>All</v>
          </cell>
          <cell r="E12312" t="str">
            <v>Usage: Annual kwh&gt;=40000</v>
          </cell>
          <cell r="F12312">
            <v>77.980800000000002</v>
          </cell>
          <cell r="G12312">
            <v>2.1181139999999998</v>
          </cell>
          <cell r="H12312">
            <v>2.1503060000000001</v>
          </cell>
          <cell r="I12312">
            <v>-0.12616930000000001</v>
          </cell>
          <cell r="J12312">
            <v>-5.16275E-2</v>
          </cell>
          <cell r="K12312">
            <v>0</v>
          </cell>
          <cell r="L12312">
            <v>5.16275E-2</v>
          </cell>
          <cell r="M12312">
            <v>0.12616930000000001</v>
          </cell>
          <cell r="N12312">
            <v>0.12616930000000001</v>
          </cell>
          <cell r="O12312">
            <v>6372</v>
          </cell>
        </row>
        <row r="12313">
          <cell r="A12313" t="str">
            <v>Residential</v>
          </cell>
          <cell r="B12313">
            <v>24</v>
          </cell>
          <cell r="C12313" t="str">
            <v>S</v>
          </cell>
          <cell r="D12313" t="str">
            <v>All</v>
          </cell>
          <cell r="E12313" t="str">
            <v>Usage: Annual kwh&gt;=40000</v>
          </cell>
          <cell r="F12313">
            <v>75.921099999999996</v>
          </cell>
          <cell r="G12313">
            <v>1.6738869999999999</v>
          </cell>
          <cell r="H12313">
            <v>1.6179490000000001</v>
          </cell>
          <cell r="I12313">
            <v>-0.12270150000000001</v>
          </cell>
          <cell r="J12313">
            <v>-5.02084E-2</v>
          </cell>
          <cell r="K12313">
            <v>0</v>
          </cell>
          <cell r="L12313">
            <v>5.02084E-2</v>
          </cell>
          <cell r="M12313">
            <v>0.12270150000000001</v>
          </cell>
          <cell r="N12313">
            <v>0.12270150000000001</v>
          </cell>
          <cell r="O12313">
            <v>6372</v>
          </cell>
        </row>
        <row r="12314">
          <cell r="A12314" t="str">
            <v>Residential</v>
          </cell>
          <cell r="B12314">
            <v>1</v>
          </cell>
          <cell r="C12314" t="str">
            <v>S</v>
          </cell>
          <cell r="D12314" t="str">
            <v>PCT</v>
          </cell>
          <cell r="E12314" t="str">
            <v>ACs per customer: 1</v>
          </cell>
          <cell r="F12314">
            <v>69.747900000000001</v>
          </cell>
          <cell r="G12314">
            <v>0.80104319999999996</v>
          </cell>
          <cell r="H12314">
            <v>0.8305863</v>
          </cell>
          <cell r="I12314">
            <v>-7.2047200000000006E-2</v>
          </cell>
          <cell r="J12314">
            <v>-2.94811E-2</v>
          </cell>
          <cell r="K12314">
            <v>0</v>
          </cell>
          <cell r="L12314">
            <v>2.94811E-2</v>
          </cell>
          <cell r="M12314">
            <v>7.2047200000000006E-2</v>
          </cell>
          <cell r="N12314">
            <v>7.2047200000000006E-2</v>
          </cell>
          <cell r="O12314">
            <v>7889</v>
          </cell>
        </row>
        <row r="12315">
          <cell r="A12315" t="str">
            <v>Residential</v>
          </cell>
          <cell r="B12315">
            <v>2</v>
          </cell>
          <cell r="C12315" t="str">
            <v>S</v>
          </cell>
          <cell r="D12315" t="str">
            <v>PCT</v>
          </cell>
          <cell r="E12315" t="str">
            <v>ACs per customer: 1</v>
          </cell>
          <cell r="F12315">
            <v>67.158199999999994</v>
          </cell>
          <cell r="G12315">
            <v>0.65703319999999998</v>
          </cell>
          <cell r="H12315">
            <v>0.68828080000000003</v>
          </cell>
          <cell r="I12315">
            <v>-7.1183800000000005E-2</v>
          </cell>
          <cell r="J12315">
            <v>-2.9127799999999999E-2</v>
          </cell>
          <cell r="K12315">
            <v>0</v>
          </cell>
          <cell r="L12315">
            <v>2.9127799999999999E-2</v>
          </cell>
          <cell r="M12315">
            <v>7.1183800000000005E-2</v>
          </cell>
          <cell r="N12315">
            <v>7.1183800000000005E-2</v>
          </cell>
          <cell r="O12315">
            <v>7889</v>
          </cell>
        </row>
        <row r="12316">
          <cell r="A12316" t="str">
            <v>Residential</v>
          </cell>
          <cell r="B12316">
            <v>3</v>
          </cell>
          <cell r="C12316" t="str">
            <v>S</v>
          </cell>
          <cell r="D12316" t="str">
            <v>PCT</v>
          </cell>
          <cell r="E12316" t="str">
            <v>ACs per customer: 1</v>
          </cell>
          <cell r="F12316">
            <v>66.116399999999999</v>
          </cell>
          <cell r="G12316">
            <v>0.60160199999999997</v>
          </cell>
          <cell r="H12316">
            <v>0.59501979999999999</v>
          </cell>
          <cell r="I12316">
            <v>-7.04737E-2</v>
          </cell>
          <cell r="J12316">
            <v>-2.88373E-2</v>
          </cell>
          <cell r="K12316">
            <v>0</v>
          </cell>
          <cell r="L12316">
            <v>2.88373E-2</v>
          </cell>
          <cell r="M12316">
            <v>7.04737E-2</v>
          </cell>
          <cell r="N12316">
            <v>7.04737E-2</v>
          </cell>
          <cell r="O12316">
            <v>7889</v>
          </cell>
        </row>
        <row r="12317">
          <cell r="A12317" t="str">
            <v>Residential</v>
          </cell>
          <cell r="B12317">
            <v>4</v>
          </cell>
          <cell r="C12317" t="str">
            <v>S</v>
          </cell>
          <cell r="D12317" t="str">
            <v>PCT</v>
          </cell>
          <cell r="E12317" t="str">
            <v>ACs per customer: 1</v>
          </cell>
          <cell r="F12317">
            <v>65.532300000000006</v>
          </cell>
          <cell r="G12317">
            <v>0.59815830000000003</v>
          </cell>
          <cell r="H12317">
            <v>0.58192670000000002</v>
          </cell>
          <cell r="I12317">
            <v>-7.0116899999999996E-2</v>
          </cell>
          <cell r="J12317">
            <v>-2.8691299999999999E-2</v>
          </cell>
          <cell r="K12317">
            <v>0</v>
          </cell>
          <cell r="L12317">
            <v>2.8691299999999999E-2</v>
          </cell>
          <cell r="M12317">
            <v>7.0116899999999996E-2</v>
          </cell>
          <cell r="N12317">
            <v>7.0116899999999996E-2</v>
          </cell>
          <cell r="O12317">
            <v>7889</v>
          </cell>
        </row>
        <row r="12318">
          <cell r="A12318" t="str">
            <v>Residential</v>
          </cell>
          <cell r="B12318">
            <v>5</v>
          </cell>
          <cell r="C12318" t="str">
            <v>S</v>
          </cell>
          <cell r="D12318" t="str">
            <v>PCT</v>
          </cell>
          <cell r="E12318" t="str">
            <v>ACs per customer: 1</v>
          </cell>
          <cell r="F12318">
            <v>64.3172</v>
          </cell>
          <cell r="G12318">
            <v>0.60169799999999996</v>
          </cell>
          <cell r="H12318">
            <v>0.64555870000000004</v>
          </cell>
          <cell r="I12318">
            <v>-6.9984900000000003E-2</v>
          </cell>
          <cell r="J12318">
            <v>-2.8637200000000002E-2</v>
          </cell>
          <cell r="K12318">
            <v>0</v>
          </cell>
          <cell r="L12318">
            <v>2.8637200000000002E-2</v>
          </cell>
          <cell r="M12318">
            <v>6.9984900000000003E-2</v>
          </cell>
          <cell r="N12318">
            <v>6.9984900000000003E-2</v>
          </cell>
          <cell r="O12318">
            <v>7889</v>
          </cell>
        </row>
        <row r="12319">
          <cell r="A12319" t="str">
            <v>Residential</v>
          </cell>
          <cell r="B12319">
            <v>6</v>
          </cell>
          <cell r="C12319" t="str">
            <v>S</v>
          </cell>
          <cell r="D12319" t="str">
            <v>PCT</v>
          </cell>
          <cell r="E12319" t="str">
            <v>ACs per customer: 1</v>
          </cell>
          <cell r="F12319">
            <v>63.6023</v>
          </cell>
          <cell r="G12319">
            <v>0.65198809999999996</v>
          </cell>
          <cell r="H12319">
            <v>0.70766839999999998</v>
          </cell>
          <cell r="I12319">
            <v>-6.9972400000000004E-2</v>
          </cell>
          <cell r="J12319">
            <v>-2.8632100000000001E-2</v>
          </cell>
          <cell r="K12319">
            <v>0</v>
          </cell>
          <cell r="L12319">
            <v>2.8632100000000001E-2</v>
          </cell>
          <cell r="M12319">
            <v>6.9972400000000004E-2</v>
          </cell>
          <cell r="N12319">
            <v>6.9972400000000004E-2</v>
          </cell>
          <cell r="O12319">
            <v>7889</v>
          </cell>
        </row>
        <row r="12320">
          <cell r="A12320" t="str">
            <v>Residential</v>
          </cell>
          <cell r="B12320">
            <v>7</v>
          </cell>
          <cell r="C12320" t="str">
            <v>S</v>
          </cell>
          <cell r="D12320" t="str">
            <v>PCT</v>
          </cell>
          <cell r="E12320" t="str">
            <v>ACs per customer: 1</v>
          </cell>
          <cell r="F12320">
            <v>62.5334</v>
          </cell>
          <cell r="G12320">
            <v>0.74789079999999997</v>
          </cell>
          <cell r="H12320">
            <v>0.76466299999999998</v>
          </cell>
          <cell r="I12320">
            <v>-7.0473499999999994E-2</v>
          </cell>
          <cell r="J12320">
            <v>-2.88372E-2</v>
          </cell>
          <cell r="K12320">
            <v>0</v>
          </cell>
          <cell r="L12320">
            <v>2.88372E-2</v>
          </cell>
          <cell r="M12320">
            <v>7.0473499999999994E-2</v>
          </cell>
          <cell r="N12320">
            <v>7.0473499999999994E-2</v>
          </cell>
          <cell r="O12320">
            <v>7889</v>
          </cell>
        </row>
        <row r="12321">
          <cell r="A12321" t="str">
            <v>Residential</v>
          </cell>
          <cell r="B12321">
            <v>8</v>
          </cell>
          <cell r="C12321" t="str">
            <v>S</v>
          </cell>
          <cell r="D12321" t="str">
            <v>PCT</v>
          </cell>
          <cell r="E12321" t="str">
            <v>ACs per customer: 1</v>
          </cell>
          <cell r="F12321">
            <v>63.7316</v>
          </cell>
          <cell r="G12321">
            <v>0.81084330000000004</v>
          </cell>
          <cell r="H12321">
            <v>0.84446449999999995</v>
          </cell>
          <cell r="I12321">
            <v>-7.0748800000000001E-2</v>
          </cell>
          <cell r="J12321">
            <v>-2.8949800000000001E-2</v>
          </cell>
          <cell r="K12321">
            <v>0</v>
          </cell>
          <cell r="L12321">
            <v>2.8949800000000001E-2</v>
          </cell>
          <cell r="M12321">
            <v>7.0748800000000001E-2</v>
          </cell>
          <cell r="N12321">
            <v>7.0748800000000001E-2</v>
          </cell>
          <cell r="O12321">
            <v>7889</v>
          </cell>
        </row>
        <row r="12322">
          <cell r="A12322" t="str">
            <v>Residential</v>
          </cell>
          <cell r="B12322">
            <v>9</v>
          </cell>
          <cell r="C12322" t="str">
            <v>S</v>
          </cell>
          <cell r="D12322" t="str">
            <v>PCT</v>
          </cell>
          <cell r="E12322" t="str">
            <v>ACs per customer: 1</v>
          </cell>
          <cell r="F12322">
            <v>68.438500000000005</v>
          </cell>
          <cell r="G12322">
            <v>0.79595760000000004</v>
          </cell>
          <cell r="H12322">
            <v>0.83488390000000001</v>
          </cell>
          <cell r="I12322">
            <v>-7.1952000000000002E-2</v>
          </cell>
          <cell r="J12322">
            <v>-2.9442200000000002E-2</v>
          </cell>
          <cell r="K12322">
            <v>0</v>
          </cell>
          <cell r="L12322">
            <v>2.9442200000000002E-2</v>
          </cell>
          <cell r="M12322">
            <v>7.1952000000000002E-2</v>
          </cell>
          <cell r="N12322">
            <v>7.1952000000000002E-2</v>
          </cell>
          <cell r="O12322">
            <v>7889</v>
          </cell>
        </row>
        <row r="12323">
          <cell r="A12323" t="str">
            <v>Residential</v>
          </cell>
          <cell r="B12323">
            <v>10</v>
          </cell>
          <cell r="C12323" t="str">
            <v>S</v>
          </cell>
          <cell r="D12323" t="str">
            <v>PCT</v>
          </cell>
          <cell r="E12323" t="str">
            <v>ACs per customer: 1</v>
          </cell>
          <cell r="F12323">
            <v>74.079800000000006</v>
          </cell>
          <cell r="G12323">
            <v>0.88103869999999995</v>
          </cell>
          <cell r="H12323">
            <v>0.79037400000000002</v>
          </cell>
          <cell r="I12323">
            <v>-7.4359900000000007E-2</v>
          </cell>
          <cell r="J12323">
            <v>-3.04275E-2</v>
          </cell>
          <cell r="K12323">
            <v>0</v>
          </cell>
          <cell r="L12323">
            <v>3.04275E-2</v>
          </cell>
          <cell r="M12323">
            <v>7.4359900000000007E-2</v>
          </cell>
          <cell r="N12323">
            <v>7.4359900000000007E-2</v>
          </cell>
          <cell r="O12323">
            <v>7889</v>
          </cell>
        </row>
        <row r="12324">
          <cell r="A12324" t="str">
            <v>Residential</v>
          </cell>
          <cell r="B12324">
            <v>11</v>
          </cell>
          <cell r="C12324" t="str">
            <v>S</v>
          </cell>
          <cell r="D12324" t="str">
            <v>PCT</v>
          </cell>
          <cell r="E12324" t="str">
            <v>ACs per customer: 1</v>
          </cell>
          <cell r="F12324">
            <v>79.015900000000002</v>
          </cell>
          <cell r="G12324">
            <v>0.93982290000000002</v>
          </cell>
          <cell r="H12324">
            <v>0.97409670000000004</v>
          </cell>
          <cell r="I12324">
            <v>-7.44002E-2</v>
          </cell>
          <cell r="J12324">
            <v>-3.0443999999999999E-2</v>
          </cell>
          <cell r="K12324">
            <v>0</v>
          </cell>
          <cell r="L12324">
            <v>3.0443999999999999E-2</v>
          </cell>
          <cell r="M12324">
            <v>7.44002E-2</v>
          </cell>
          <cell r="N12324">
            <v>7.44002E-2</v>
          </cell>
          <cell r="O12324">
            <v>7889</v>
          </cell>
        </row>
        <row r="12325">
          <cell r="A12325" t="str">
            <v>Residential</v>
          </cell>
          <cell r="B12325">
            <v>12</v>
          </cell>
          <cell r="C12325" t="str">
            <v>S</v>
          </cell>
          <cell r="D12325" t="str">
            <v>PCT</v>
          </cell>
          <cell r="E12325" t="str">
            <v>ACs per customer: 1</v>
          </cell>
          <cell r="F12325">
            <v>83.636499999999998</v>
          </cell>
          <cell r="G12325">
            <v>1.061831</v>
          </cell>
          <cell r="H12325">
            <v>1.0945590000000001</v>
          </cell>
          <cell r="I12325">
            <v>-7.5869900000000004E-2</v>
          </cell>
          <cell r="J12325">
            <v>-3.1045400000000001E-2</v>
          </cell>
          <cell r="K12325">
            <v>0</v>
          </cell>
          <cell r="L12325">
            <v>3.1045400000000001E-2</v>
          </cell>
          <cell r="M12325">
            <v>7.5869900000000004E-2</v>
          </cell>
          <cell r="N12325">
            <v>7.5869900000000004E-2</v>
          </cell>
          <cell r="O12325">
            <v>7889</v>
          </cell>
        </row>
        <row r="12326">
          <cell r="A12326" t="str">
            <v>Residential</v>
          </cell>
          <cell r="B12326">
            <v>13</v>
          </cell>
          <cell r="C12326" t="str">
            <v>S</v>
          </cell>
          <cell r="D12326" t="str">
            <v>PCT</v>
          </cell>
          <cell r="E12326" t="str">
            <v>ACs per customer: 1</v>
          </cell>
          <cell r="F12326">
            <v>87.027299999999997</v>
          </cell>
          <cell r="G12326">
            <v>1.2392730000000001</v>
          </cell>
          <cell r="H12326">
            <v>1.1955229999999999</v>
          </cell>
          <cell r="I12326">
            <v>-7.8413899999999995E-2</v>
          </cell>
          <cell r="J12326">
            <v>-3.2086299999999998E-2</v>
          </cell>
          <cell r="K12326">
            <v>0</v>
          </cell>
          <cell r="L12326">
            <v>3.2086299999999998E-2</v>
          </cell>
          <cell r="M12326">
            <v>7.8413899999999995E-2</v>
          </cell>
          <cell r="N12326">
            <v>7.8413899999999995E-2</v>
          </cell>
          <cell r="O12326">
            <v>7889</v>
          </cell>
        </row>
        <row r="12327">
          <cell r="A12327" t="str">
            <v>Residential</v>
          </cell>
          <cell r="B12327">
            <v>14</v>
          </cell>
          <cell r="C12327" t="str">
            <v>S</v>
          </cell>
          <cell r="D12327" t="str">
            <v>PCT</v>
          </cell>
          <cell r="E12327" t="str">
            <v>ACs per customer: 1</v>
          </cell>
          <cell r="F12327">
            <v>90.781999999999996</v>
          </cell>
          <cell r="G12327">
            <v>1.466502</v>
          </cell>
          <cell r="H12327">
            <v>1.419678</v>
          </cell>
          <cell r="I12327">
            <v>-7.9545299999999999E-2</v>
          </cell>
          <cell r="J12327">
            <v>-3.2549300000000003E-2</v>
          </cell>
          <cell r="K12327">
            <v>0</v>
          </cell>
          <cell r="L12327">
            <v>3.2549300000000003E-2</v>
          </cell>
          <cell r="M12327">
            <v>7.9545299999999999E-2</v>
          </cell>
          <cell r="N12327">
            <v>7.9545299999999999E-2</v>
          </cell>
          <cell r="O12327">
            <v>7889</v>
          </cell>
        </row>
        <row r="12328">
          <cell r="A12328" t="str">
            <v>Residential</v>
          </cell>
          <cell r="B12328">
            <v>15</v>
          </cell>
          <cell r="C12328" t="str">
            <v>S</v>
          </cell>
          <cell r="D12328" t="str">
            <v>PCT</v>
          </cell>
          <cell r="E12328" t="str">
            <v>ACs per customer: 1</v>
          </cell>
          <cell r="F12328">
            <v>93.966800000000006</v>
          </cell>
          <cell r="G12328">
            <v>1.684696</v>
          </cell>
          <cell r="H12328">
            <v>1.708269</v>
          </cell>
          <cell r="I12328">
            <v>-8.0106999999999998E-2</v>
          </cell>
          <cell r="J12328">
            <v>-3.2779099999999999E-2</v>
          </cell>
          <cell r="K12328">
            <v>0</v>
          </cell>
          <cell r="L12328">
            <v>3.2779099999999999E-2</v>
          </cell>
          <cell r="M12328">
            <v>8.0106999999999998E-2</v>
          </cell>
          <cell r="N12328">
            <v>8.0106999999999998E-2</v>
          </cell>
          <cell r="O12328">
            <v>7889</v>
          </cell>
        </row>
        <row r="12329">
          <cell r="A12329" t="str">
            <v>Residential</v>
          </cell>
          <cell r="B12329">
            <v>16</v>
          </cell>
          <cell r="C12329" t="str">
            <v>S</v>
          </cell>
          <cell r="D12329" t="str">
            <v>PCT</v>
          </cell>
          <cell r="E12329" t="str">
            <v>ACs per customer: 1</v>
          </cell>
          <cell r="F12329">
            <v>95.756</v>
          </cell>
          <cell r="G12329">
            <v>1.970944</v>
          </cell>
          <cell r="H12329">
            <v>2.021515</v>
          </cell>
          <cell r="I12329">
            <v>-8.2817000000000002E-2</v>
          </cell>
          <cell r="J12329">
            <v>-3.3888000000000001E-2</v>
          </cell>
          <cell r="K12329">
            <v>0</v>
          </cell>
          <cell r="L12329">
            <v>3.3888000000000001E-2</v>
          </cell>
          <cell r="M12329">
            <v>8.2817000000000002E-2</v>
          </cell>
          <cell r="N12329">
            <v>8.2817000000000002E-2</v>
          </cell>
          <cell r="O12329">
            <v>7889</v>
          </cell>
        </row>
        <row r="12330">
          <cell r="A12330" t="str">
            <v>Residential</v>
          </cell>
          <cell r="B12330">
            <v>17</v>
          </cell>
          <cell r="C12330" t="str">
            <v>S</v>
          </cell>
          <cell r="D12330" t="str">
            <v>PCT</v>
          </cell>
          <cell r="E12330" t="str">
            <v>ACs per customer: 1</v>
          </cell>
          <cell r="F12330">
            <v>96.590400000000002</v>
          </cell>
          <cell r="G12330">
            <v>2.2873359999999998</v>
          </cell>
          <cell r="H12330">
            <v>2.1458710000000001</v>
          </cell>
          <cell r="I12330">
            <v>-8.4221299999999999E-2</v>
          </cell>
          <cell r="J12330">
            <v>-3.4462699999999999E-2</v>
          </cell>
          <cell r="K12330">
            <v>0</v>
          </cell>
          <cell r="L12330">
            <v>3.4462699999999999E-2</v>
          </cell>
          <cell r="M12330">
            <v>8.4221299999999999E-2</v>
          </cell>
          <cell r="N12330">
            <v>8.4221299999999999E-2</v>
          </cell>
          <cell r="O12330">
            <v>7889</v>
          </cell>
        </row>
        <row r="12331">
          <cell r="A12331" t="str">
            <v>Residential</v>
          </cell>
          <cell r="B12331">
            <v>18</v>
          </cell>
          <cell r="C12331" t="str">
            <v>S</v>
          </cell>
          <cell r="D12331" t="str">
            <v>PCT</v>
          </cell>
          <cell r="E12331" t="str">
            <v>ACs per customer: 1</v>
          </cell>
          <cell r="F12331">
            <v>96.2273</v>
          </cell>
          <cell r="G12331">
            <v>2.5507949999999999</v>
          </cell>
          <cell r="H12331">
            <v>2.4447670000000001</v>
          </cell>
          <cell r="I12331">
            <v>-8.8373199999999999E-2</v>
          </cell>
          <cell r="J12331">
            <v>-3.6161600000000002E-2</v>
          </cell>
          <cell r="K12331">
            <v>0</v>
          </cell>
          <cell r="L12331">
            <v>3.6161600000000002E-2</v>
          </cell>
          <cell r="M12331">
            <v>8.8373199999999999E-2</v>
          </cell>
          <cell r="N12331">
            <v>8.8373199999999999E-2</v>
          </cell>
          <cell r="O12331">
            <v>7889</v>
          </cell>
        </row>
        <row r="12332">
          <cell r="A12332" t="str">
            <v>Residential</v>
          </cell>
          <cell r="B12332">
            <v>19</v>
          </cell>
          <cell r="C12332" t="str">
            <v>S</v>
          </cell>
          <cell r="D12332" t="str">
            <v>PCT</v>
          </cell>
          <cell r="E12332" t="str">
            <v>ACs per customer: 1</v>
          </cell>
          <cell r="F12332">
            <v>94.703400000000002</v>
          </cell>
          <cell r="G12332">
            <v>2.4879739999999999</v>
          </cell>
          <cell r="H12332">
            <v>2.5070510000000001</v>
          </cell>
          <cell r="I12332">
            <v>-8.3532200000000001E-2</v>
          </cell>
          <cell r="J12332">
            <v>-3.4180700000000001E-2</v>
          </cell>
          <cell r="K12332">
            <v>0</v>
          </cell>
          <cell r="L12332">
            <v>3.4180700000000001E-2</v>
          </cell>
          <cell r="M12332">
            <v>8.3532200000000001E-2</v>
          </cell>
          <cell r="N12332">
            <v>8.3532200000000001E-2</v>
          </cell>
          <cell r="O12332">
            <v>7889</v>
          </cell>
        </row>
        <row r="12333">
          <cell r="A12333" t="str">
            <v>Residential</v>
          </cell>
          <cell r="B12333">
            <v>20</v>
          </cell>
          <cell r="C12333" t="str">
            <v>S</v>
          </cell>
          <cell r="D12333" t="str">
            <v>PCT</v>
          </cell>
          <cell r="E12333" t="str">
            <v>ACs per customer: 1</v>
          </cell>
          <cell r="F12333">
            <v>90.724999999999994</v>
          </cell>
          <cell r="G12333">
            <v>2.42184</v>
          </cell>
          <cell r="H12333">
            <v>2.9819689999999999</v>
          </cell>
          <cell r="I12333">
            <v>-8.3731899999999998E-2</v>
          </cell>
          <cell r="J12333">
            <v>-3.4262399999999998E-2</v>
          </cell>
          <cell r="K12333">
            <v>0</v>
          </cell>
          <cell r="L12333">
            <v>3.4262399999999998E-2</v>
          </cell>
          <cell r="M12333">
            <v>8.3731899999999998E-2</v>
          </cell>
          <cell r="N12333">
            <v>8.3731899999999998E-2</v>
          </cell>
          <cell r="O12333">
            <v>7889</v>
          </cell>
        </row>
        <row r="12334">
          <cell r="A12334" t="str">
            <v>Residential</v>
          </cell>
          <cell r="B12334">
            <v>21</v>
          </cell>
          <cell r="C12334" t="str">
            <v>S</v>
          </cell>
          <cell r="D12334" t="str">
            <v>PCT</v>
          </cell>
          <cell r="E12334" t="str">
            <v>ACs per customer: 1</v>
          </cell>
          <cell r="F12334">
            <v>85.7744</v>
          </cell>
          <cell r="G12334">
            <v>2.144501</v>
          </cell>
          <cell r="H12334">
            <v>2.715217</v>
          </cell>
          <cell r="I12334">
            <v>-8.2552500000000001E-2</v>
          </cell>
          <cell r="J12334">
            <v>-3.3779799999999999E-2</v>
          </cell>
          <cell r="K12334">
            <v>0</v>
          </cell>
          <cell r="L12334">
            <v>3.3779799999999999E-2</v>
          </cell>
          <cell r="M12334">
            <v>8.2552500000000001E-2</v>
          </cell>
          <cell r="N12334">
            <v>8.2552500000000001E-2</v>
          </cell>
          <cell r="O12334">
            <v>7889</v>
          </cell>
        </row>
        <row r="12335">
          <cell r="A12335" t="str">
            <v>Residential</v>
          </cell>
          <cell r="B12335">
            <v>22</v>
          </cell>
          <cell r="C12335" t="str">
            <v>S</v>
          </cell>
          <cell r="D12335" t="str">
            <v>PCT</v>
          </cell>
          <cell r="E12335" t="str">
            <v>ACs per customer: 1</v>
          </cell>
          <cell r="F12335">
            <v>82.495900000000006</v>
          </cell>
          <cell r="G12335">
            <v>1.7882020000000001</v>
          </cell>
          <cell r="H12335">
            <v>1.9628669999999999</v>
          </cell>
          <cell r="I12335">
            <v>-8.4152900000000003E-2</v>
          </cell>
          <cell r="J12335">
            <v>-3.4434699999999999E-2</v>
          </cell>
          <cell r="K12335">
            <v>0</v>
          </cell>
          <cell r="L12335">
            <v>3.4434699999999999E-2</v>
          </cell>
          <cell r="M12335">
            <v>8.4152900000000003E-2</v>
          </cell>
          <cell r="N12335">
            <v>8.4152900000000003E-2</v>
          </cell>
          <cell r="O12335">
            <v>7889</v>
          </cell>
        </row>
        <row r="12336">
          <cell r="A12336" t="str">
            <v>Residential</v>
          </cell>
          <cell r="B12336">
            <v>23</v>
          </cell>
          <cell r="C12336" t="str">
            <v>S</v>
          </cell>
          <cell r="D12336" t="str">
            <v>PCT</v>
          </cell>
          <cell r="E12336" t="str">
            <v>ACs per customer: 1</v>
          </cell>
          <cell r="F12336">
            <v>78.968999999999994</v>
          </cell>
          <cell r="G12336">
            <v>1.423284</v>
          </cell>
          <cell r="H12336">
            <v>1.506168</v>
          </cell>
          <cell r="I12336">
            <v>-7.9608700000000004E-2</v>
          </cell>
          <cell r="J12336">
            <v>-3.2575199999999999E-2</v>
          </cell>
          <cell r="K12336">
            <v>0</v>
          </cell>
          <cell r="L12336">
            <v>3.2575199999999999E-2</v>
          </cell>
          <cell r="M12336">
            <v>7.9608700000000004E-2</v>
          </cell>
          <cell r="N12336">
            <v>7.9608700000000004E-2</v>
          </cell>
          <cell r="O12336">
            <v>7889</v>
          </cell>
        </row>
        <row r="12337">
          <cell r="A12337" t="str">
            <v>Residential</v>
          </cell>
          <cell r="B12337">
            <v>24</v>
          </cell>
          <cell r="C12337" t="str">
            <v>S</v>
          </cell>
          <cell r="D12337" t="str">
            <v>PCT</v>
          </cell>
          <cell r="E12337" t="str">
            <v>ACs per customer: 1</v>
          </cell>
          <cell r="F12337">
            <v>76.705399999999997</v>
          </cell>
          <cell r="G12337">
            <v>1.1553370000000001</v>
          </cell>
          <cell r="H12337">
            <v>1.142007</v>
          </cell>
          <cell r="I12337">
            <v>-7.7365500000000004E-2</v>
          </cell>
          <cell r="J12337">
            <v>-3.1657299999999999E-2</v>
          </cell>
          <cell r="K12337">
            <v>0</v>
          </cell>
          <cell r="L12337">
            <v>3.1657299999999999E-2</v>
          </cell>
          <cell r="M12337">
            <v>7.7365500000000004E-2</v>
          </cell>
          <cell r="N12337">
            <v>7.7365500000000004E-2</v>
          </cell>
          <cell r="O12337">
            <v>7889</v>
          </cell>
        </row>
        <row r="12338">
          <cell r="A12338" t="str">
            <v>Residential</v>
          </cell>
          <cell r="B12338">
            <v>1</v>
          </cell>
          <cell r="C12338" t="str">
            <v>S</v>
          </cell>
          <cell r="D12338" t="str">
            <v>PCT</v>
          </cell>
          <cell r="E12338" t="str">
            <v>ACs per customer: 2-3</v>
          </cell>
          <cell r="F12338">
            <v>70.077299999999994</v>
          </cell>
          <cell r="G12338">
            <v>0.57993099999999997</v>
          </cell>
          <cell r="H12338">
            <v>0.9538683</v>
          </cell>
          <cell r="I12338">
            <v>-0.3601702</v>
          </cell>
          <cell r="J12338">
            <v>-0.1473787</v>
          </cell>
          <cell r="K12338">
            <v>0</v>
          </cell>
          <cell r="L12338">
            <v>0.1473787</v>
          </cell>
          <cell r="M12338">
            <v>0.3601702</v>
          </cell>
          <cell r="N12338">
            <v>0.3601702</v>
          </cell>
          <cell r="O12338">
            <v>573</v>
          </cell>
        </row>
        <row r="12339">
          <cell r="A12339" t="str">
            <v>Residential</v>
          </cell>
          <cell r="B12339">
            <v>2</v>
          </cell>
          <cell r="C12339" t="str">
            <v>S</v>
          </cell>
          <cell r="D12339" t="str">
            <v>PCT</v>
          </cell>
          <cell r="E12339" t="str">
            <v>ACs per customer: 2-3</v>
          </cell>
          <cell r="F12339">
            <v>67.060100000000006</v>
          </cell>
          <cell r="G12339">
            <v>0.48671379999999997</v>
          </cell>
          <cell r="H12339">
            <v>0.73987460000000005</v>
          </cell>
          <cell r="I12339">
            <v>-0.35890129999999998</v>
          </cell>
          <cell r="J12339">
            <v>-0.1468595</v>
          </cell>
          <cell r="K12339">
            <v>0</v>
          </cell>
          <cell r="L12339">
            <v>0.1468595</v>
          </cell>
          <cell r="M12339">
            <v>0.35890129999999998</v>
          </cell>
          <cell r="N12339">
            <v>0.35890129999999998</v>
          </cell>
          <cell r="O12339">
            <v>573</v>
          </cell>
        </row>
        <row r="12340">
          <cell r="A12340" t="str">
            <v>Residential</v>
          </cell>
          <cell r="B12340">
            <v>3</v>
          </cell>
          <cell r="C12340" t="str">
            <v>S</v>
          </cell>
          <cell r="D12340" t="str">
            <v>PCT</v>
          </cell>
          <cell r="E12340" t="str">
            <v>ACs per customer: 2-3</v>
          </cell>
          <cell r="F12340">
            <v>65.938500000000005</v>
          </cell>
          <cell r="G12340">
            <v>0.47254879999999999</v>
          </cell>
          <cell r="H12340">
            <v>0.58102290000000001</v>
          </cell>
          <cell r="I12340">
            <v>-0.35689549999999998</v>
          </cell>
          <cell r="J12340">
            <v>-0.14603869999999999</v>
          </cell>
          <cell r="K12340">
            <v>0</v>
          </cell>
          <cell r="L12340">
            <v>0.14603869999999999</v>
          </cell>
          <cell r="M12340">
            <v>0.35689549999999998</v>
          </cell>
          <cell r="N12340">
            <v>0.35689549999999998</v>
          </cell>
          <cell r="O12340">
            <v>573</v>
          </cell>
        </row>
        <row r="12341">
          <cell r="A12341" t="str">
            <v>Residential</v>
          </cell>
          <cell r="B12341">
            <v>4</v>
          </cell>
          <cell r="C12341" t="str">
            <v>S</v>
          </cell>
          <cell r="D12341" t="str">
            <v>PCT</v>
          </cell>
          <cell r="E12341" t="str">
            <v>ACs per customer: 2-3</v>
          </cell>
          <cell r="F12341">
            <v>65.236199999999997</v>
          </cell>
          <cell r="G12341">
            <v>0.44155699999999998</v>
          </cell>
          <cell r="H12341">
            <v>0.62057879999999999</v>
          </cell>
          <cell r="I12341">
            <v>-0.35469620000000002</v>
          </cell>
          <cell r="J12341">
            <v>-0.14513880000000001</v>
          </cell>
          <cell r="K12341">
            <v>0</v>
          </cell>
          <cell r="L12341">
            <v>0.14513880000000001</v>
          </cell>
          <cell r="M12341">
            <v>0.35469620000000002</v>
          </cell>
          <cell r="N12341">
            <v>0.35469620000000002</v>
          </cell>
          <cell r="O12341">
            <v>573</v>
          </cell>
        </row>
        <row r="12342">
          <cell r="A12342" t="str">
            <v>Residential</v>
          </cell>
          <cell r="B12342">
            <v>5</v>
          </cell>
          <cell r="C12342" t="str">
            <v>S</v>
          </cell>
          <cell r="D12342" t="str">
            <v>PCT</v>
          </cell>
          <cell r="E12342" t="str">
            <v>ACs per customer: 2-3</v>
          </cell>
          <cell r="F12342">
            <v>63.945500000000003</v>
          </cell>
          <cell r="G12342">
            <v>0.48780190000000001</v>
          </cell>
          <cell r="H12342">
            <v>0.66881599999999997</v>
          </cell>
          <cell r="I12342">
            <v>-0.35464699999999999</v>
          </cell>
          <cell r="J12342">
            <v>-0.14511869999999999</v>
          </cell>
          <cell r="K12342">
            <v>0</v>
          </cell>
          <cell r="L12342">
            <v>0.14511869999999999</v>
          </cell>
          <cell r="M12342">
            <v>0.35464699999999999</v>
          </cell>
          <cell r="N12342">
            <v>0.35464699999999999</v>
          </cell>
          <cell r="O12342">
            <v>573</v>
          </cell>
        </row>
        <row r="12343">
          <cell r="A12343" t="str">
            <v>Residential</v>
          </cell>
          <cell r="B12343">
            <v>6</v>
          </cell>
          <cell r="C12343" t="str">
            <v>S</v>
          </cell>
          <cell r="D12343" t="str">
            <v>PCT</v>
          </cell>
          <cell r="E12343" t="str">
            <v>ACs per customer: 2-3</v>
          </cell>
          <cell r="F12343">
            <v>63.249299999999998</v>
          </cell>
          <cell r="G12343">
            <v>0.52703670000000002</v>
          </cell>
          <cell r="H12343">
            <v>0.76328379999999996</v>
          </cell>
          <cell r="I12343">
            <v>-0.35454760000000002</v>
          </cell>
          <cell r="J12343">
            <v>-0.14507800000000001</v>
          </cell>
          <cell r="K12343">
            <v>0</v>
          </cell>
          <cell r="L12343">
            <v>0.14507800000000001</v>
          </cell>
          <cell r="M12343">
            <v>0.35454760000000002</v>
          </cell>
          <cell r="N12343">
            <v>0.35454760000000002</v>
          </cell>
          <cell r="O12343">
            <v>573</v>
          </cell>
        </row>
        <row r="12344">
          <cell r="A12344" t="str">
            <v>Residential</v>
          </cell>
          <cell r="B12344">
            <v>7</v>
          </cell>
          <cell r="C12344" t="str">
            <v>S</v>
          </cell>
          <cell r="D12344" t="str">
            <v>PCT</v>
          </cell>
          <cell r="E12344" t="str">
            <v>ACs per customer: 2-3</v>
          </cell>
          <cell r="F12344">
            <v>62.161700000000003</v>
          </cell>
          <cell r="G12344">
            <v>0.55073559999999999</v>
          </cell>
          <cell r="H12344">
            <v>0.70697929999999998</v>
          </cell>
          <cell r="I12344">
            <v>-0.35699560000000002</v>
          </cell>
          <cell r="J12344">
            <v>-0.14607970000000001</v>
          </cell>
          <cell r="K12344">
            <v>0</v>
          </cell>
          <cell r="L12344">
            <v>0.14607970000000001</v>
          </cell>
          <cell r="M12344">
            <v>0.35699560000000002</v>
          </cell>
          <cell r="N12344">
            <v>0.35699560000000002</v>
          </cell>
          <cell r="O12344">
            <v>573</v>
          </cell>
        </row>
        <row r="12345">
          <cell r="A12345" t="str">
            <v>Residential</v>
          </cell>
          <cell r="B12345">
            <v>8</v>
          </cell>
          <cell r="C12345" t="str">
            <v>S</v>
          </cell>
          <cell r="D12345" t="str">
            <v>PCT</v>
          </cell>
          <cell r="E12345" t="str">
            <v>ACs per customer: 2-3</v>
          </cell>
          <cell r="F12345">
            <v>63.376899999999999</v>
          </cell>
          <cell r="G12345">
            <v>0.59221480000000004</v>
          </cell>
          <cell r="H12345">
            <v>0.72335020000000005</v>
          </cell>
          <cell r="I12345">
            <v>-0.35704390000000003</v>
          </cell>
          <cell r="J12345">
            <v>-0.14609939999999999</v>
          </cell>
          <cell r="K12345">
            <v>0</v>
          </cell>
          <cell r="L12345">
            <v>0.14609939999999999</v>
          </cell>
          <cell r="M12345">
            <v>0.35704390000000003</v>
          </cell>
          <cell r="N12345">
            <v>0.35704390000000003</v>
          </cell>
          <cell r="O12345">
            <v>573</v>
          </cell>
        </row>
        <row r="12346">
          <cell r="A12346" t="str">
            <v>Residential</v>
          </cell>
          <cell r="B12346">
            <v>9</v>
          </cell>
          <cell r="C12346" t="str">
            <v>S</v>
          </cell>
          <cell r="D12346" t="str">
            <v>PCT</v>
          </cell>
          <cell r="E12346" t="str">
            <v>ACs per customer: 2-3</v>
          </cell>
          <cell r="F12346">
            <v>67.882099999999994</v>
          </cell>
          <cell r="G12346">
            <v>0.63678979999999996</v>
          </cell>
          <cell r="H12346">
            <v>0.71339149999999996</v>
          </cell>
          <cell r="I12346">
            <v>-0.3654849</v>
          </cell>
          <cell r="J12346">
            <v>-0.1495534</v>
          </cell>
          <cell r="K12346">
            <v>0</v>
          </cell>
          <cell r="L12346">
            <v>0.1495534</v>
          </cell>
          <cell r="M12346">
            <v>0.3654849</v>
          </cell>
          <cell r="N12346">
            <v>0.3654849</v>
          </cell>
          <cell r="O12346">
            <v>573</v>
          </cell>
        </row>
        <row r="12347">
          <cell r="A12347" t="str">
            <v>Residential</v>
          </cell>
          <cell r="B12347">
            <v>10</v>
          </cell>
          <cell r="C12347" t="str">
            <v>S</v>
          </cell>
          <cell r="D12347" t="str">
            <v>PCT</v>
          </cell>
          <cell r="E12347" t="str">
            <v>ACs per customer: 2-3</v>
          </cell>
          <cell r="F12347">
            <v>73.1798</v>
          </cell>
          <cell r="G12347">
            <v>0.76043110000000003</v>
          </cell>
          <cell r="H12347">
            <v>0.77984339999999996</v>
          </cell>
          <cell r="I12347">
            <v>-0.43785809999999997</v>
          </cell>
          <cell r="J12347">
            <v>-0.17916799999999999</v>
          </cell>
          <cell r="K12347">
            <v>0</v>
          </cell>
          <cell r="L12347">
            <v>0.17916799999999999</v>
          </cell>
          <cell r="M12347">
            <v>0.43785809999999997</v>
          </cell>
          <cell r="N12347">
            <v>0.43785809999999997</v>
          </cell>
          <cell r="O12347">
            <v>573</v>
          </cell>
        </row>
        <row r="12348">
          <cell r="A12348" t="str">
            <v>Residential</v>
          </cell>
          <cell r="B12348">
            <v>11</v>
          </cell>
          <cell r="C12348" t="str">
            <v>S</v>
          </cell>
          <cell r="D12348" t="str">
            <v>PCT</v>
          </cell>
          <cell r="E12348" t="str">
            <v>ACs per customer: 2-3</v>
          </cell>
          <cell r="F12348">
            <v>78.413300000000007</v>
          </cell>
          <cell r="G12348">
            <v>0.68737950000000003</v>
          </cell>
          <cell r="H12348">
            <v>1.003322</v>
          </cell>
          <cell r="I12348">
            <v>-0.41692230000000002</v>
          </cell>
          <cell r="J12348">
            <v>-0.17060120000000001</v>
          </cell>
          <cell r="K12348">
            <v>0</v>
          </cell>
          <cell r="L12348">
            <v>0.17060120000000001</v>
          </cell>
          <cell r="M12348">
            <v>0.41692230000000002</v>
          </cell>
          <cell r="N12348">
            <v>0.41692230000000002</v>
          </cell>
          <cell r="O12348">
            <v>573</v>
          </cell>
        </row>
        <row r="12349">
          <cell r="A12349" t="str">
            <v>Residential</v>
          </cell>
          <cell r="B12349">
            <v>12</v>
          </cell>
          <cell r="C12349" t="str">
            <v>S</v>
          </cell>
          <cell r="D12349" t="str">
            <v>PCT</v>
          </cell>
          <cell r="E12349" t="str">
            <v>ACs per customer: 2-3</v>
          </cell>
          <cell r="F12349">
            <v>83.424499999999995</v>
          </cell>
          <cell r="G12349">
            <v>0.84994930000000002</v>
          </cell>
          <cell r="H12349">
            <v>1.0840939999999999</v>
          </cell>
          <cell r="I12349">
            <v>-0.43954280000000001</v>
          </cell>
          <cell r="J12349">
            <v>-0.1798573</v>
          </cell>
          <cell r="K12349">
            <v>0</v>
          </cell>
          <cell r="L12349">
            <v>0.1798573</v>
          </cell>
          <cell r="M12349">
            <v>0.43954280000000001</v>
          </cell>
          <cell r="N12349">
            <v>0.43954280000000001</v>
          </cell>
          <cell r="O12349">
            <v>573</v>
          </cell>
        </row>
        <row r="12350">
          <cell r="A12350" t="str">
            <v>Residential</v>
          </cell>
          <cell r="B12350">
            <v>13</v>
          </cell>
          <cell r="C12350" t="str">
            <v>S</v>
          </cell>
          <cell r="D12350" t="str">
            <v>PCT</v>
          </cell>
          <cell r="E12350" t="str">
            <v>ACs per customer: 2-3</v>
          </cell>
          <cell r="F12350">
            <v>86.924499999999995</v>
          </cell>
          <cell r="G12350">
            <v>1.178841</v>
          </cell>
          <cell r="H12350">
            <v>1.0409109999999999</v>
          </cell>
          <cell r="I12350">
            <v>-0.49158879999999999</v>
          </cell>
          <cell r="J12350">
            <v>-0.20115420000000001</v>
          </cell>
          <cell r="K12350">
            <v>0</v>
          </cell>
          <cell r="L12350">
            <v>0.20115420000000001</v>
          </cell>
          <cell r="M12350">
            <v>0.49158879999999999</v>
          </cell>
          <cell r="N12350">
            <v>0.49158879999999999</v>
          </cell>
          <cell r="O12350">
            <v>573</v>
          </cell>
        </row>
        <row r="12351">
          <cell r="A12351" t="str">
            <v>Residential</v>
          </cell>
          <cell r="B12351">
            <v>14</v>
          </cell>
          <cell r="C12351" t="str">
            <v>S</v>
          </cell>
          <cell r="D12351" t="str">
            <v>PCT</v>
          </cell>
          <cell r="E12351" t="str">
            <v>ACs per customer: 2-3</v>
          </cell>
          <cell r="F12351">
            <v>90.809899999999999</v>
          </cell>
          <cell r="G12351">
            <v>1.260834</v>
          </cell>
          <cell r="H12351">
            <v>1.0619099999999999</v>
          </cell>
          <cell r="I12351">
            <v>-0.43447400000000003</v>
          </cell>
          <cell r="J12351">
            <v>-0.1777832</v>
          </cell>
          <cell r="K12351">
            <v>0</v>
          </cell>
          <cell r="L12351">
            <v>0.1777832</v>
          </cell>
          <cell r="M12351">
            <v>0.43447400000000003</v>
          </cell>
          <cell r="N12351">
            <v>0.43447400000000003</v>
          </cell>
          <cell r="O12351">
            <v>573</v>
          </cell>
        </row>
        <row r="12352">
          <cell r="A12352" t="str">
            <v>Residential</v>
          </cell>
          <cell r="B12352">
            <v>15</v>
          </cell>
          <cell r="C12352" t="str">
            <v>S</v>
          </cell>
          <cell r="D12352" t="str">
            <v>PCT</v>
          </cell>
          <cell r="E12352" t="str">
            <v>ACs per customer: 2-3</v>
          </cell>
          <cell r="F12352">
            <v>94.100700000000003</v>
          </cell>
          <cell r="G12352">
            <v>1.497163</v>
          </cell>
          <cell r="H12352">
            <v>1.28393</v>
          </cell>
          <cell r="I12352">
            <v>-0.4261701</v>
          </cell>
          <cell r="J12352">
            <v>-0.1743854</v>
          </cell>
          <cell r="K12352">
            <v>0</v>
          </cell>
          <cell r="L12352">
            <v>0.1743854</v>
          </cell>
          <cell r="M12352">
            <v>0.4261701</v>
          </cell>
          <cell r="N12352">
            <v>0.4261701</v>
          </cell>
          <cell r="O12352">
            <v>573</v>
          </cell>
        </row>
        <row r="12353">
          <cell r="A12353" t="str">
            <v>Residential</v>
          </cell>
          <cell r="B12353">
            <v>16</v>
          </cell>
          <cell r="C12353" t="str">
            <v>S</v>
          </cell>
          <cell r="D12353" t="str">
            <v>PCT</v>
          </cell>
          <cell r="E12353" t="str">
            <v>ACs per customer: 2-3</v>
          </cell>
          <cell r="F12353">
            <v>96.005099999999999</v>
          </cell>
          <cell r="G12353">
            <v>1.735187</v>
          </cell>
          <cell r="H12353">
            <v>2.1877059999999999</v>
          </cell>
          <cell r="I12353">
            <v>-0.43043100000000001</v>
          </cell>
          <cell r="J12353">
            <v>-0.1761289</v>
          </cell>
          <cell r="K12353">
            <v>0</v>
          </cell>
          <cell r="L12353">
            <v>0.1761289</v>
          </cell>
          <cell r="M12353">
            <v>0.43043100000000001</v>
          </cell>
          <cell r="N12353">
            <v>0.43043100000000001</v>
          </cell>
          <cell r="O12353">
            <v>573</v>
          </cell>
        </row>
        <row r="12354">
          <cell r="A12354" t="str">
            <v>Residential</v>
          </cell>
          <cell r="B12354">
            <v>17</v>
          </cell>
          <cell r="C12354" t="str">
            <v>S</v>
          </cell>
          <cell r="D12354" t="str">
            <v>PCT</v>
          </cell>
          <cell r="E12354" t="str">
            <v>ACs per customer: 2-3</v>
          </cell>
          <cell r="F12354">
            <v>97.011200000000002</v>
          </cell>
          <cell r="G12354">
            <v>1.9837929999999999</v>
          </cell>
          <cell r="H12354">
            <v>2.477344</v>
          </cell>
          <cell r="I12354">
            <v>-0.423263</v>
          </cell>
          <cell r="J12354">
            <v>-0.17319580000000001</v>
          </cell>
          <cell r="K12354">
            <v>0</v>
          </cell>
          <cell r="L12354">
            <v>0.17319580000000001</v>
          </cell>
          <cell r="M12354">
            <v>0.423263</v>
          </cell>
          <cell r="N12354">
            <v>0.423263</v>
          </cell>
          <cell r="O12354">
            <v>573</v>
          </cell>
        </row>
        <row r="12355">
          <cell r="A12355" t="str">
            <v>Residential</v>
          </cell>
          <cell r="B12355">
            <v>18</v>
          </cell>
          <cell r="C12355" t="str">
            <v>S</v>
          </cell>
          <cell r="D12355" t="str">
            <v>PCT</v>
          </cell>
          <cell r="E12355" t="str">
            <v>ACs per customer: 2-3</v>
          </cell>
          <cell r="F12355">
            <v>96.714399999999998</v>
          </cell>
          <cell r="G12355">
            <v>2.2261039999999999</v>
          </cell>
          <cell r="H12355">
            <v>3.0999970000000001</v>
          </cell>
          <cell r="I12355">
            <v>-0.41154570000000001</v>
          </cell>
          <cell r="J12355">
            <v>-0.1684012</v>
          </cell>
          <cell r="K12355">
            <v>0</v>
          </cell>
          <cell r="L12355">
            <v>0.1684012</v>
          </cell>
          <cell r="M12355">
            <v>0.41154570000000001</v>
          </cell>
          <cell r="N12355">
            <v>0.41154570000000001</v>
          </cell>
          <cell r="O12355">
            <v>573</v>
          </cell>
        </row>
        <row r="12356">
          <cell r="A12356" t="str">
            <v>Residential</v>
          </cell>
          <cell r="B12356">
            <v>19</v>
          </cell>
          <cell r="C12356" t="str">
            <v>S</v>
          </cell>
          <cell r="D12356" t="str">
            <v>PCT</v>
          </cell>
          <cell r="E12356" t="str">
            <v>ACs per customer: 2-3</v>
          </cell>
          <cell r="F12356">
            <v>95.309899999999999</v>
          </cell>
          <cell r="G12356">
            <v>2.0894979999999999</v>
          </cell>
          <cell r="H12356">
            <v>3.9101699999999999</v>
          </cell>
          <cell r="I12356">
            <v>-0.42669459999999998</v>
          </cell>
          <cell r="J12356">
            <v>-0.17460000000000001</v>
          </cell>
          <cell r="K12356">
            <v>0</v>
          </cell>
          <cell r="L12356">
            <v>0.17460000000000001</v>
          </cell>
          <cell r="M12356">
            <v>0.42669459999999998</v>
          </cell>
          <cell r="N12356">
            <v>0.42669459999999998</v>
          </cell>
          <cell r="O12356">
            <v>573</v>
          </cell>
        </row>
        <row r="12357">
          <cell r="A12357" t="str">
            <v>Residential</v>
          </cell>
          <cell r="B12357">
            <v>20</v>
          </cell>
          <cell r="C12357" t="str">
            <v>S</v>
          </cell>
          <cell r="D12357" t="str">
            <v>PCT</v>
          </cell>
          <cell r="E12357" t="str">
            <v>ACs per customer: 2-3</v>
          </cell>
          <cell r="F12357">
            <v>91.487899999999996</v>
          </cell>
          <cell r="G12357">
            <v>2.0583930000000001</v>
          </cell>
          <cell r="H12357">
            <v>4.7270950000000003</v>
          </cell>
          <cell r="I12357">
            <v>-0.42526809999999998</v>
          </cell>
          <cell r="J12357">
            <v>-0.17401630000000001</v>
          </cell>
          <cell r="K12357">
            <v>0</v>
          </cell>
          <cell r="L12357">
            <v>0.17401630000000001</v>
          </cell>
          <cell r="M12357">
            <v>0.42526809999999998</v>
          </cell>
          <cell r="N12357">
            <v>0.42526809999999998</v>
          </cell>
          <cell r="O12357">
            <v>573</v>
          </cell>
        </row>
        <row r="12358">
          <cell r="A12358" t="str">
            <v>Residential</v>
          </cell>
          <cell r="B12358">
            <v>21</v>
          </cell>
          <cell r="C12358" t="str">
            <v>S</v>
          </cell>
          <cell r="D12358" t="str">
            <v>PCT</v>
          </cell>
          <cell r="E12358" t="str">
            <v>ACs per customer: 2-3</v>
          </cell>
          <cell r="F12358">
            <v>86.481800000000007</v>
          </cell>
          <cell r="G12358">
            <v>1.938178</v>
          </cell>
          <cell r="H12358">
            <v>5.0387529999999998</v>
          </cell>
          <cell r="I12358">
            <v>-0.43344729999999998</v>
          </cell>
          <cell r="J12358">
            <v>-0.1773631</v>
          </cell>
          <cell r="K12358">
            <v>0</v>
          </cell>
          <cell r="L12358">
            <v>0.1773631</v>
          </cell>
          <cell r="M12358">
            <v>0.43344729999999998</v>
          </cell>
          <cell r="N12358">
            <v>0.43344729999999998</v>
          </cell>
          <cell r="O12358">
            <v>573</v>
          </cell>
        </row>
        <row r="12359">
          <cell r="A12359" t="str">
            <v>Residential</v>
          </cell>
          <cell r="B12359">
            <v>22</v>
          </cell>
          <cell r="C12359" t="str">
            <v>S</v>
          </cell>
          <cell r="D12359" t="str">
            <v>PCT</v>
          </cell>
          <cell r="E12359" t="str">
            <v>ACs per customer: 2-3</v>
          </cell>
          <cell r="F12359">
            <v>83.278700000000001</v>
          </cell>
          <cell r="G12359">
            <v>1.603548</v>
          </cell>
          <cell r="H12359">
            <v>3.5412029999999999</v>
          </cell>
          <cell r="I12359">
            <v>-0.4226491</v>
          </cell>
          <cell r="J12359">
            <v>-0.1729446</v>
          </cell>
          <cell r="K12359">
            <v>0</v>
          </cell>
          <cell r="L12359">
            <v>0.1729446</v>
          </cell>
          <cell r="M12359">
            <v>0.4226491</v>
          </cell>
          <cell r="N12359">
            <v>0.4226491</v>
          </cell>
          <cell r="O12359">
            <v>573</v>
          </cell>
        </row>
        <row r="12360">
          <cell r="A12360" t="str">
            <v>Residential</v>
          </cell>
          <cell r="B12360">
            <v>23</v>
          </cell>
          <cell r="C12360" t="str">
            <v>S</v>
          </cell>
          <cell r="D12360" t="str">
            <v>PCT</v>
          </cell>
          <cell r="E12360" t="str">
            <v>ACs per customer: 2-3</v>
          </cell>
          <cell r="F12360">
            <v>79.482699999999994</v>
          </cell>
          <cell r="G12360">
            <v>1.157016</v>
          </cell>
          <cell r="H12360">
            <v>2.5276610000000002</v>
          </cell>
          <cell r="I12360">
            <v>-0.40362870000000001</v>
          </cell>
          <cell r="J12360">
            <v>-0.16516159999999999</v>
          </cell>
          <cell r="K12360">
            <v>0</v>
          </cell>
          <cell r="L12360">
            <v>0.16516159999999999</v>
          </cell>
          <cell r="M12360">
            <v>0.40362870000000001</v>
          </cell>
          <cell r="N12360">
            <v>0.40362870000000001</v>
          </cell>
          <cell r="O12360">
            <v>573</v>
          </cell>
        </row>
        <row r="12361">
          <cell r="A12361" t="str">
            <v>Residential</v>
          </cell>
          <cell r="B12361">
            <v>24</v>
          </cell>
          <cell r="C12361" t="str">
            <v>S</v>
          </cell>
          <cell r="D12361" t="str">
            <v>PCT</v>
          </cell>
          <cell r="E12361" t="str">
            <v>ACs per customer: 2-3</v>
          </cell>
          <cell r="F12361">
            <v>77.078299999999999</v>
          </cell>
          <cell r="G12361">
            <v>0.79488020000000004</v>
          </cell>
          <cell r="H12361">
            <v>1.940002</v>
          </cell>
          <cell r="I12361">
            <v>-0.39882339999999999</v>
          </cell>
          <cell r="J12361">
            <v>-0.16319529999999999</v>
          </cell>
          <cell r="K12361">
            <v>0</v>
          </cell>
          <cell r="L12361">
            <v>0.16319529999999999</v>
          </cell>
          <cell r="M12361">
            <v>0.39882339999999999</v>
          </cell>
          <cell r="N12361">
            <v>0.39882339999999999</v>
          </cell>
          <cell r="O12361">
            <v>573</v>
          </cell>
        </row>
        <row r="12362">
          <cell r="A12362" t="str">
            <v>Residential</v>
          </cell>
          <cell r="B12362">
            <v>1</v>
          </cell>
          <cell r="C12362" t="str">
            <v>S</v>
          </cell>
          <cell r="D12362" t="str">
            <v>PCT</v>
          </cell>
          <cell r="E12362" t="str">
            <v>All</v>
          </cell>
          <cell r="F12362">
            <v>69.763199999999998</v>
          </cell>
          <cell r="G12362">
            <v>0.78829530000000003</v>
          </cell>
          <cell r="H12362">
            <v>0.83628800000000003</v>
          </cell>
          <cell r="I12362">
            <v>-7.0705299999999999E-2</v>
          </cell>
          <cell r="J12362">
            <v>-2.8931999999999999E-2</v>
          </cell>
          <cell r="K12362">
            <v>0</v>
          </cell>
          <cell r="L12362">
            <v>2.8931999999999999E-2</v>
          </cell>
          <cell r="M12362">
            <v>7.0705299999999999E-2</v>
          </cell>
          <cell r="N12362">
            <v>7.0705299999999999E-2</v>
          </cell>
          <cell r="O12362">
            <v>8470</v>
          </cell>
        </row>
        <row r="12363">
          <cell r="A12363" t="str">
            <v>Residential</v>
          </cell>
          <cell r="B12363">
            <v>2</v>
          </cell>
          <cell r="C12363" t="str">
            <v>S</v>
          </cell>
          <cell r="D12363" t="str">
            <v>PCT</v>
          </cell>
          <cell r="E12363" t="str">
            <v>All</v>
          </cell>
          <cell r="F12363">
            <v>67.153599999999997</v>
          </cell>
          <cell r="G12363">
            <v>0.64735019999999999</v>
          </cell>
          <cell r="H12363">
            <v>0.69066700000000003</v>
          </cell>
          <cell r="I12363">
            <v>-6.9891300000000003E-2</v>
          </cell>
          <cell r="J12363">
            <v>-2.8598999999999999E-2</v>
          </cell>
          <cell r="K12363">
            <v>0</v>
          </cell>
          <cell r="L12363">
            <v>2.8598999999999999E-2</v>
          </cell>
          <cell r="M12363">
            <v>6.9891300000000003E-2</v>
          </cell>
          <cell r="N12363">
            <v>6.9891300000000003E-2</v>
          </cell>
          <cell r="O12363">
            <v>8470</v>
          </cell>
        </row>
        <row r="12364">
          <cell r="A12364" t="str">
            <v>Residential</v>
          </cell>
          <cell r="B12364">
            <v>3</v>
          </cell>
          <cell r="C12364" t="str">
            <v>S</v>
          </cell>
          <cell r="D12364" t="str">
            <v>PCT</v>
          </cell>
          <cell r="E12364" t="str">
            <v>All</v>
          </cell>
          <cell r="F12364">
            <v>66.108199999999997</v>
          </cell>
          <cell r="G12364">
            <v>0.59461929999999996</v>
          </cell>
          <cell r="H12364">
            <v>0.59437249999999997</v>
          </cell>
          <cell r="I12364">
            <v>-6.9211400000000006E-2</v>
          </cell>
          <cell r="J12364">
            <v>-2.8320700000000001E-2</v>
          </cell>
          <cell r="K12364">
            <v>0</v>
          </cell>
          <cell r="L12364">
            <v>2.8320700000000001E-2</v>
          </cell>
          <cell r="M12364">
            <v>6.9211400000000006E-2</v>
          </cell>
          <cell r="N12364">
            <v>6.9211400000000006E-2</v>
          </cell>
          <cell r="O12364">
            <v>8470</v>
          </cell>
        </row>
        <row r="12365">
          <cell r="A12365" t="str">
            <v>Residential</v>
          </cell>
          <cell r="B12365">
            <v>4</v>
          </cell>
          <cell r="C12365" t="str">
            <v>S</v>
          </cell>
          <cell r="D12365" t="str">
            <v>PCT</v>
          </cell>
          <cell r="E12365" t="str">
            <v>All</v>
          </cell>
          <cell r="F12365">
            <v>65.518600000000006</v>
          </cell>
          <cell r="G12365">
            <v>0.58923490000000001</v>
          </cell>
          <cell r="H12365">
            <v>0.58371430000000002</v>
          </cell>
          <cell r="I12365">
            <v>-6.8856700000000007E-2</v>
          </cell>
          <cell r="J12365">
            <v>-2.8175599999999999E-2</v>
          </cell>
          <cell r="K12365">
            <v>0</v>
          </cell>
          <cell r="L12365">
            <v>2.8175599999999999E-2</v>
          </cell>
          <cell r="M12365">
            <v>6.8856700000000007E-2</v>
          </cell>
          <cell r="N12365">
            <v>6.8856700000000007E-2</v>
          </cell>
          <cell r="O12365">
            <v>8470</v>
          </cell>
        </row>
        <row r="12366">
          <cell r="A12366" t="str">
            <v>Residential</v>
          </cell>
          <cell r="B12366">
            <v>5</v>
          </cell>
          <cell r="C12366" t="str">
            <v>S</v>
          </cell>
          <cell r="D12366" t="str">
            <v>PCT</v>
          </cell>
          <cell r="E12366" t="str">
            <v>All</v>
          </cell>
          <cell r="F12366">
            <v>64.3</v>
          </cell>
          <cell r="G12366">
            <v>0.59577690000000005</v>
          </cell>
          <cell r="H12366">
            <v>0.6466343</v>
          </cell>
          <cell r="I12366">
            <v>-6.8733799999999998E-2</v>
          </cell>
          <cell r="J12366">
            <v>-2.8125299999999999E-2</v>
          </cell>
          <cell r="K12366">
            <v>0</v>
          </cell>
          <cell r="L12366">
            <v>2.8125299999999999E-2</v>
          </cell>
          <cell r="M12366">
            <v>6.8733799999999998E-2</v>
          </cell>
          <cell r="N12366">
            <v>6.8733799999999998E-2</v>
          </cell>
          <cell r="O12366">
            <v>8470</v>
          </cell>
        </row>
        <row r="12367">
          <cell r="A12367" t="str">
            <v>Residential</v>
          </cell>
          <cell r="B12367">
            <v>6</v>
          </cell>
          <cell r="C12367" t="str">
            <v>S</v>
          </cell>
          <cell r="D12367" t="str">
            <v>PCT</v>
          </cell>
          <cell r="E12367" t="str">
            <v>All</v>
          </cell>
          <cell r="F12367">
            <v>63.585999999999999</v>
          </cell>
          <cell r="G12367">
            <v>0.6454647</v>
          </cell>
          <cell r="H12367">
            <v>0.71024050000000005</v>
          </cell>
          <cell r="I12367">
            <v>-6.8721199999999996E-2</v>
          </cell>
          <cell r="J12367">
            <v>-2.8120200000000001E-2</v>
          </cell>
          <cell r="K12367">
            <v>0</v>
          </cell>
          <cell r="L12367">
            <v>2.8120200000000001E-2</v>
          </cell>
          <cell r="M12367">
            <v>6.8721199999999996E-2</v>
          </cell>
          <cell r="N12367">
            <v>6.8721199999999996E-2</v>
          </cell>
          <cell r="O12367">
            <v>8470</v>
          </cell>
        </row>
        <row r="12368">
          <cell r="A12368" t="str">
            <v>Residential</v>
          </cell>
          <cell r="B12368">
            <v>7</v>
          </cell>
          <cell r="C12368" t="str">
            <v>S</v>
          </cell>
          <cell r="D12368" t="str">
            <v>PCT</v>
          </cell>
          <cell r="E12368" t="str">
            <v>All</v>
          </cell>
          <cell r="F12368">
            <v>62.516199999999998</v>
          </cell>
          <cell r="G12368">
            <v>0.73663880000000004</v>
          </cell>
          <cell r="H12368">
            <v>0.76199510000000004</v>
          </cell>
          <cell r="I12368">
            <v>-6.9212300000000004E-2</v>
          </cell>
          <cell r="J12368">
            <v>-2.8321099999999998E-2</v>
          </cell>
          <cell r="K12368">
            <v>0</v>
          </cell>
          <cell r="L12368">
            <v>2.8321099999999998E-2</v>
          </cell>
          <cell r="M12368">
            <v>6.9212300000000004E-2</v>
          </cell>
          <cell r="N12368">
            <v>6.9212300000000004E-2</v>
          </cell>
          <cell r="O12368">
            <v>8470</v>
          </cell>
        </row>
        <row r="12369">
          <cell r="A12369" t="str">
            <v>Residential</v>
          </cell>
          <cell r="B12369">
            <v>8</v>
          </cell>
          <cell r="C12369" t="str">
            <v>S</v>
          </cell>
          <cell r="D12369" t="str">
            <v>PCT</v>
          </cell>
          <cell r="E12369" t="str">
            <v>All</v>
          </cell>
          <cell r="F12369">
            <v>63.715200000000003</v>
          </cell>
          <cell r="G12369">
            <v>0.79830270000000003</v>
          </cell>
          <cell r="H12369">
            <v>0.83886309999999997</v>
          </cell>
          <cell r="I12369">
            <v>-6.9467899999999999E-2</v>
          </cell>
          <cell r="J12369">
            <v>-2.8425700000000002E-2</v>
          </cell>
          <cell r="K12369">
            <v>0</v>
          </cell>
          <cell r="L12369">
            <v>2.8425700000000002E-2</v>
          </cell>
          <cell r="M12369">
            <v>6.9467899999999999E-2</v>
          </cell>
          <cell r="N12369">
            <v>6.9467899999999999E-2</v>
          </cell>
          <cell r="O12369">
            <v>8470</v>
          </cell>
        </row>
        <row r="12370">
          <cell r="A12370" t="str">
            <v>Residential</v>
          </cell>
          <cell r="B12370">
            <v>9</v>
          </cell>
          <cell r="C12370" t="str">
            <v>S</v>
          </cell>
          <cell r="D12370" t="str">
            <v>PCT</v>
          </cell>
          <cell r="E12370" t="str">
            <v>All</v>
          </cell>
          <cell r="F12370">
            <v>68.412800000000004</v>
          </cell>
          <cell r="G12370">
            <v>0.78752960000000005</v>
          </cell>
          <cell r="H12370">
            <v>0.82926489999999997</v>
          </cell>
          <cell r="I12370">
            <v>-7.0675399999999999E-2</v>
          </cell>
          <cell r="J12370">
            <v>-2.8919799999999999E-2</v>
          </cell>
          <cell r="K12370">
            <v>0</v>
          </cell>
          <cell r="L12370">
            <v>2.8919799999999999E-2</v>
          </cell>
          <cell r="M12370">
            <v>7.0675399999999999E-2</v>
          </cell>
          <cell r="N12370">
            <v>7.0675399999999999E-2</v>
          </cell>
          <cell r="O12370">
            <v>8470</v>
          </cell>
        </row>
        <row r="12371">
          <cell r="A12371" t="str">
            <v>Residential</v>
          </cell>
          <cell r="B12371">
            <v>10</v>
          </cell>
          <cell r="C12371" t="str">
            <v>S</v>
          </cell>
          <cell r="D12371" t="str">
            <v>PCT</v>
          </cell>
          <cell r="E12371" t="str">
            <v>All</v>
          </cell>
          <cell r="F12371">
            <v>74.038200000000003</v>
          </cell>
          <cell r="G12371">
            <v>0.87560119999999997</v>
          </cell>
          <cell r="H12371">
            <v>0.78988689999999995</v>
          </cell>
          <cell r="I12371">
            <v>-7.3755299999999996E-2</v>
          </cell>
          <cell r="J12371">
            <v>-3.0180100000000001E-2</v>
          </cell>
          <cell r="K12371">
            <v>0</v>
          </cell>
          <cell r="L12371">
            <v>3.0180100000000001E-2</v>
          </cell>
          <cell r="M12371">
            <v>7.3755299999999996E-2</v>
          </cell>
          <cell r="N12371">
            <v>7.3755299999999996E-2</v>
          </cell>
          <cell r="O12371">
            <v>8470</v>
          </cell>
        </row>
        <row r="12372">
          <cell r="A12372" t="str">
            <v>Residential</v>
          </cell>
          <cell r="B12372">
            <v>11</v>
          </cell>
          <cell r="C12372" t="str">
            <v>S</v>
          </cell>
          <cell r="D12372" t="str">
            <v>PCT</v>
          </cell>
          <cell r="E12372" t="str">
            <v>All</v>
          </cell>
          <cell r="F12372">
            <v>78.988</v>
          </cell>
          <cell r="G12372">
            <v>0.92535489999999998</v>
          </cell>
          <cell r="H12372">
            <v>0.97544830000000005</v>
          </cell>
          <cell r="I12372">
            <v>-7.3532500000000001E-2</v>
          </cell>
          <cell r="J12372">
            <v>-3.0088899999999998E-2</v>
          </cell>
          <cell r="K12372">
            <v>0</v>
          </cell>
          <cell r="L12372">
            <v>3.0088899999999998E-2</v>
          </cell>
          <cell r="M12372">
            <v>7.3532500000000001E-2</v>
          </cell>
          <cell r="N12372">
            <v>7.3532500000000001E-2</v>
          </cell>
          <cell r="O12372">
            <v>8470</v>
          </cell>
        </row>
        <row r="12373">
          <cell r="A12373" t="str">
            <v>Residential</v>
          </cell>
          <cell r="B12373">
            <v>12</v>
          </cell>
          <cell r="C12373" t="str">
            <v>S</v>
          </cell>
          <cell r="D12373" t="str">
            <v>PCT</v>
          </cell>
          <cell r="E12373" t="str">
            <v>All</v>
          </cell>
          <cell r="F12373">
            <v>83.6267</v>
          </cell>
          <cell r="G12373">
            <v>1.050619</v>
          </cell>
          <cell r="H12373">
            <v>1.0940749999999999</v>
          </cell>
          <cell r="I12373">
            <v>-7.5162199999999998E-2</v>
          </cell>
          <cell r="J12373">
            <v>-3.07558E-2</v>
          </cell>
          <cell r="K12373">
            <v>0</v>
          </cell>
          <cell r="L12373">
            <v>3.07558E-2</v>
          </cell>
          <cell r="M12373">
            <v>7.5162199999999998E-2</v>
          </cell>
          <cell r="N12373">
            <v>7.5162199999999998E-2</v>
          </cell>
          <cell r="O12373">
            <v>8470</v>
          </cell>
        </row>
        <row r="12374">
          <cell r="A12374" t="str">
            <v>Residential</v>
          </cell>
          <cell r="B12374">
            <v>13</v>
          </cell>
          <cell r="C12374" t="str">
            <v>S</v>
          </cell>
          <cell r="D12374" t="str">
            <v>PCT</v>
          </cell>
          <cell r="E12374" t="str">
            <v>All</v>
          </cell>
          <cell r="F12374">
            <v>87.022599999999997</v>
          </cell>
          <cell r="G12374">
            <v>1.2392719999999999</v>
          </cell>
          <cell r="H12374">
            <v>1.188372</v>
          </cell>
          <cell r="I12374">
            <v>-7.8166799999999995E-2</v>
          </cell>
          <cell r="J12374">
            <v>-3.1985199999999998E-2</v>
          </cell>
          <cell r="K12374">
            <v>0</v>
          </cell>
          <cell r="L12374">
            <v>3.1985199999999998E-2</v>
          </cell>
          <cell r="M12374">
            <v>7.8166799999999995E-2</v>
          </cell>
          <cell r="N12374">
            <v>7.8166799999999995E-2</v>
          </cell>
          <cell r="O12374">
            <v>8470</v>
          </cell>
        </row>
        <row r="12375">
          <cell r="A12375" t="str">
            <v>Residential</v>
          </cell>
          <cell r="B12375">
            <v>14</v>
          </cell>
          <cell r="C12375" t="str">
            <v>S</v>
          </cell>
          <cell r="D12375" t="str">
            <v>PCT</v>
          </cell>
          <cell r="E12375" t="str">
            <v>All</v>
          </cell>
          <cell r="F12375">
            <v>90.783299999999997</v>
          </cell>
          <cell r="G12375">
            <v>1.4571069999999999</v>
          </cell>
          <cell r="H12375">
            <v>1.4031309999999999</v>
          </cell>
          <cell r="I12375">
            <v>-7.8482399999999994E-2</v>
          </cell>
          <cell r="J12375">
            <v>-3.2114400000000001E-2</v>
          </cell>
          <cell r="K12375">
            <v>0</v>
          </cell>
          <cell r="L12375">
            <v>3.2114400000000001E-2</v>
          </cell>
          <cell r="M12375">
            <v>7.8482399999999994E-2</v>
          </cell>
          <cell r="N12375">
            <v>7.8482399999999994E-2</v>
          </cell>
          <cell r="O12375">
            <v>8470</v>
          </cell>
        </row>
        <row r="12376">
          <cell r="A12376" t="str">
            <v>Residential</v>
          </cell>
          <cell r="B12376">
            <v>15</v>
          </cell>
          <cell r="C12376" t="str">
            <v>S</v>
          </cell>
          <cell r="D12376" t="str">
            <v>PCT</v>
          </cell>
          <cell r="E12376" t="str">
            <v>All</v>
          </cell>
          <cell r="F12376">
            <v>93.972999999999999</v>
          </cell>
          <cell r="G12376">
            <v>1.677316</v>
          </cell>
          <cell r="H12376">
            <v>1.6886429999999999</v>
          </cell>
          <cell r="I12376">
            <v>-7.8903600000000004E-2</v>
          </cell>
          <cell r="J12376">
            <v>-3.2286700000000002E-2</v>
          </cell>
          <cell r="K12376">
            <v>0</v>
          </cell>
          <cell r="L12376">
            <v>3.2286700000000002E-2</v>
          </cell>
          <cell r="M12376">
            <v>7.8903600000000004E-2</v>
          </cell>
          <cell r="N12376">
            <v>7.8903600000000004E-2</v>
          </cell>
          <cell r="O12376">
            <v>8470</v>
          </cell>
        </row>
        <row r="12377">
          <cell r="A12377" t="str">
            <v>Residential</v>
          </cell>
          <cell r="B12377">
            <v>16</v>
          </cell>
          <cell r="C12377" t="str">
            <v>S</v>
          </cell>
          <cell r="D12377" t="str">
            <v>PCT</v>
          </cell>
          <cell r="E12377" t="str">
            <v>All</v>
          </cell>
          <cell r="F12377">
            <v>95.767600000000002</v>
          </cell>
          <cell r="G12377">
            <v>1.9611639999999999</v>
          </cell>
          <cell r="H12377">
            <v>2.0292020000000002</v>
          </cell>
          <cell r="I12377">
            <v>-8.1456799999999996E-2</v>
          </cell>
          <cell r="J12377">
            <v>-3.33315E-2</v>
          </cell>
          <cell r="K12377">
            <v>0</v>
          </cell>
          <cell r="L12377">
            <v>3.33315E-2</v>
          </cell>
          <cell r="M12377">
            <v>8.1456799999999996E-2</v>
          </cell>
          <cell r="N12377">
            <v>8.1456799999999996E-2</v>
          </cell>
          <cell r="O12377">
            <v>8470</v>
          </cell>
        </row>
        <row r="12378">
          <cell r="A12378" t="str">
            <v>Residential</v>
          </cell>
          <cell r="B12378">
            <v>17</v>
          </cell>
          <cell r="C12378" t="str">
            <v>S</v>
          </cell>
          <cell r="D12378" t="str">
            <v>PCT</v>
          </cell>
          <cell r="E12378" t="str">
            <v>All</v>
          </cell>
          <cell r="F12378">
            <v>96.609899999999996</v>
          </cell>
          <cell r="G12378">
            <v>2.2738900000000002</v>
          </cell>
          <cell r="H12378">
            <v>2.1612010000000001</v>
          </cell>
          <cell r="I12378">
            <v>-8.2677100000000003E-2</v>
          </cell>
          <cell r="J12378">
            <v>-3.3830800000000001E-2</v>
          </cell>
          <cell r="K12378">
            <v>0</v>
          </cell>
          <cell r="L12378">
            <v>3.3830800000000001E-2</v>
          </cell>
          <cell r="M12378">
            <v>8.2677100000000003E-2</v>
          </cell>
          <cell r="N12378">
            <v>8.2677100000000003E-2</v>
          </cell>
          <cell r="O12378">
            <v>8470</v>
          </cell>
        </row>
        <row r="12379">
          <cell r="A12379" t="str">
            <v>Residential</v>
          </cell>
          <cell r="B12379">
            <v>18</v>
          </cell>
          <cell r="C12379" t="str">
            <v>S</v>
          </cell>
          <cell r="D12379" t="str">
            <v>PCT</v>
          </cell>
          <cell r="E12379" t="str">
            <v>All</v>
          </cell>
          <cell r="F12379">
            <v>96.249799999999993</v>
          </cell>
          <cell r="G12379">
            <v>2.5367670000000002</v>
          </cell>
          <cell r="H12379">
            <v>2.4750709999999998</v>
          </cell>
          <cell r="I12379">
            <v>-8.6408399999999996E-2</v>
          </cell>
          <cell r="J12379">
            <v>-3.5357600000000003E-2</v>
          </cell>
          <cell r="K12379">
            <v>0</v>
          </cell>
          <cell r="L12379">
            <v>3.5357600000000003E-2</v>
          </cell>
          <cell r="M12379">
            <v>8.6408399999999996E-2</v>
          </cell>
          <cell r="N12379">
            <v>8.6408399999999996E-2</v>
          </cell>
          <cell r="O12379">
            <v>8470</v>
          </cell>
        </row>
        <row r="12380">
          <cell r="A12380" t="str">
            <v>Residential</v>
          </cell>
          <cell r="B12380">
            <v>19</v>
          </cell>
          <cell r="C12380" t="str">
            <v>S</v>
          </cell>
          <cell r="D12380" t="str">
            <v>PCT</v>
          </cell>
          <cell r="E12380" t="str">
            <v>All</v>
          </cell>
          <cell r="F12380">
            <v>94.731399999999994</v>
          </cell>
          <cell r="G12380">
            <v>2.4685649999999999</v>
          </cell>
          <cell r="H12380">
            <v>2.5719439999999998</v>
          </cell>
          <cell r="I12380">
            <v>-8.2076700000000002E-2</v>
          </cell>
          <cell r="J12380">
            <v>-3.35851E-2</v>
          </cell>
          <cell r="K12380">
            <v>0</v>
          </cell>
          <cell r="L12380">
            <v>3.35851E-2</v>
          </cell>
          <cell r="M12380">
            <v>8.2076700000000002E-2</v>
          </cell>
          <cell r="N12380">
            <v>8.2076700000000002E-2</v>
          </cell>
          <cell r="O12380">
            <v>8470</v>
          </cell>
        </row>
        <row r="12381">
          <cell r="A12381" t="str">
            <v>Residential</v>
          </cell>
          <cell r="B12381">
            <v>20</v>
          </cell>
          <cell r="C12381" t="str">
            <v>S</v>
          </cell>
          <cell r="D12381" t="str">
            <v>PCT</v>
          </cell>
          <cell r="E12381" t="str">
            <v>All</v>
          </cell>
          <cell r="F12381">
            <v>90.760300000000001</v>
          </cell>
          <cell r="G12381">
            <v>2.4046590000000001</v>
          </cell>
          <cell r="H12381">
            <v>3.0626799999999998</v>
          </cell>
          <cell r="I12381">
            <v>-8.2245700000000005E-2</v>
          </cell>
          <cell r="J12381">
            <v>-3.3654299999999998E-2</v>
          </cell>
          <cell r="K12381">
            <v>0</v>
          </cell>
          <cell r="L12381">
            <v>3.3654299999999998E-2</v>
          </cell>
          <cell r="M12381">
            <v>8.2245700000000005E-2</v>
          </cell>
          <cell r="N12381">
            <v>8.2245700000000005E-2</v>
          </cell>
          <cell r="O12381">
            <v>8470</v>
          </cell>
        </row>
        <row r="12382">
          <cell r="A12382" t="str">
            <v>Residential</v>
          </cell>
          <cell r="B12382">
            <v>21</v>
          </cell>
          <cell r="C12382" t="str">
            <v>S</v>
          </cell>
          <cell r="D12382" t="str">
            <v>PCT</v>
          </cell>
          <cell r="E12382" t="str">
            <v>All</v>
          </cell>
          <cell r="F12382">
            <v>85.807100000000005</v>
          </cell>
          <cell r="G12382">
            <v>2.137375</v>
          </cell>
          <cell r="H12382">
            <v>2.8226789999999999</v>
          </cell>
          <cell r="I12382">
            <v>-8.1246499999999999E-2</v>
          </cell>
          <cell r="J12382">
            <v>-3.3245400000000001E-2</v>
          </cell>
          <cell r="K12382">
            <v>0</v>
          </cell>
          <cell r="L12382">
            <v>3.3245400000000001E-2</v>
          </cell>
          <cell r="M12382">
            <v>8.1246499999999999E-2</v>
          </cell>
          <cell r="N12382">
            <v>8.1246499999999999E-2</v>
          </cell>
          <cell r="O12382">
            <v>8470</v>
          </cell>
        </row>
        <row r="12383">
          <cell r="A12383" t="str">
            <v>Residential</v>
          </cell>
          <cell r="B12383">
            <v>22</v>
          </cell>
          <cell r="C12383" t="str">
            <v>S</v>
          </cell>
          <cell r="D12383" t="str">
            <v>PCT</v>
          </cell>
          <cell r="E12383" t="str">
            <v>All</v>
          </cell>
          <cell r="F12383">
            <v>82.5321</v>
          </cell>
          <cell r="G12383">
            <v>1.781377</v>
          </cell>
          <cell r="H12383">
            <v>2.0358640000000001</v>
          </cell>
          <cell r="I12383">
            <v>-8.2606899999999997E-2</v>
          </cell>
          <cell r="J12383">
            <v>-3.3802100000000002E-2</v>
          </cell>
          <cell r="K12383">
            <v>0</v>
          </cell>
          <cell r="L12383">
            <v>3.3802100000000002E-2</v>
          </cell>
          <cell r="M12383">
            <v>8.2606899999999997E-2</v>
          </cell>
          <cell r="N12383">
            <v>8.2606899999999997E-2</v>
          </cell>
          <cell r="O12383">
            <v>8470</v>
          </cell>
        </row>
        <row r="12384">
          <cell r="A12384" t="str">
            <v>Residential</v>
          </cell>
          <cell r="B12384">
            <v>23</v>
          </cell>
          <cell r="C12384" t="str">
            <v>S</v>
          </cell>
          <cell r="D12384" t="str">
            <v>PCT</v>
          </cell>
          <cell r="E12384" t="str">
            <v>All</v>
          </cell>
          <cell r="F12384">
            <v>78.992699999999999</v>
          </cell>
          <cell r="G12384">
            <v>1.4094979999999999</v>
          </cell>
          <cell r="H12384">
            <v>1.553412</v>
          </cell>
          <cell r="I12384">
            <v>-7.8187999999999994E-2</v>
          </cell>
          <cell r="J12384">
            <v>-3.1993899999999999E-2</v>
          </cell>
          <cell r="K12384">
            <v>0</v>
          </cell>
          <cell r="L12384">
            <v>3.1993899999999999E-2</v>
          </cell>
          <cell r="M12384">
            <v>7.8187999999999994E-2</v>
          </cell>
          <cell r="N12384">
            <v>7.8187999999999994E-2</v>
          </cell>
          <cell r="O12384">
            <v>8470</v>
          </cell>
        </row>
        <row r="12385">
          <cell r="A12385" t="str">
            <v>Residential</v>
          </cell>
          <cell r="B12385">
            <v>24</v>
          </cell>
          <cell r="C12385" t="str">
            <v>S</v>
          </cell>
          <cell r="D12385" t="str">
            <v>PCT</v>
          </cell>
          <cell r="E12385" t="str">
            <v>All</v>
          </cell>
          <cell r="F12385">
            <v>76.7226</v>
          </cell>
          <cell r="G12385">
            <v>1.134042</v>
          </cell>
          <cell r="H12385">
            <v>1.1789130000000001</v>
          </cell>
          <cell r="I12385">
            <v>-7.6058000000000001E-2</v>
          </cell>
          <cell r="J12385">
            <v>-3.1122299999999999E-2</v>
          </cell>
          <cell r="K12385">
            <v>0</v>
          </cell>
          <cell r="L12385">
            <v>3.1122299999999999E-2</v>
          </cell>
          <cell r="M12385">
            <v>7.6058000000000001E-2</v>
          </cell>
          <cell r="N12385">
            <v>7.6058000000000001E-2</v>
          </cell>
          <cell r="O12385">
            <v>8470</v>
          </cell>
        </row>
        <row r="12386">
          <cell r="A12386" t="str">
            <v>Residential</v>
          </cell>
          <cell r="B12386">
            <v>1</v>
          </cell>
          <cell r="C12386" t="str">
            <v>S</v>
          </cell>
          <cell r="D12386" t="str">
            <v>PCT</v>
          </cell>
          <cell r="E12386" t="str">
            <v>Building Age: &lt; 3 YEARS</v>
          </cell>
          <cell r="F12386">
            <v>69.682500000000005</v>
          </cell>
          <cell r="G12386">
            <v>0.69000819999999996</v>
          </cell>
          <cell r="H12386">
            <v>0.7813814</v>
          </cell>
          <cell r="I12386">
            <v>-0.54242409999999996</v>
          </cell>
          <cell r="J12386">
            <v>-0.2219555</v>
          </cell>
          <cell r="K12386">
            <v>0</v>
          </cell>
          <cell r="L12386">
            <v>0.2219555</v>
          </cell>
          <cell r="M12386">
            <v>0.54242409999999996</v>
          </cell>
          <cell r="N12386">
            <v>0.54242409999999996</v>
          </cell>
          <cell r="O12386">
            <v>126</v>
          </cell>
        </row>
        <row r="12387">
          <cell r="A12387" t="str">
            <v>Residential</v>
          </cell>
          <cell r="B12387">
            <v>2</v>
          </cell>
          <cell r="C12387" t="str">
            <v>S</v>
          </cell>
          <cell r="D12387" t="str">
            <v>PCT</v>
          </cell>
          <cell r="E12387" t="str">
            <v>Building Age: &lt; 3 YEARS</v>
          </cell>
          <cell r="F12387">
            <v>66.154700000000005</v>
          </cell>
          <cell r="G12387">
            <v>0.61097190000000001</v>
          </cell>
          <cell r="H12387">
            <v>0.76835299999999995</v>
          </cell>
          <cell r="I12387">
            <v>-0.5376822</v>
          </cell>
          <cell r="J12387">
            <v>-0.22001519999999999</v>
          </cell>
          <cell r="K12387">
            <v>0</v>
          </cell>
          <cell r="L12387">
            <v>0.22001519999999999</v>
          </cell>
          <cell r="M12387">
            <v>0.5376822</v>
          </cell>
          <cell r="N12387">
            <v>0.5376822</v>
          </cell>
          <cell r="O12387">
            <v>126</v>
          </cell>
        </row>
        <row r="12388">
          <cell r="A12388" t="str">
            <v>Residential</v>
          </cell>
          <cell r="B12388">
            <v>3</v>
          </cell>
          <cell r="C12388" t="str">
            <v>S</v>
          </cell>
          <cell r="D12388" t="str">
            <v>PCT</v>
          </cell>
          <cell r="E12388" t="str">
            <v>Building Age: &lt; 3 YEARS</v>
          </cell>
          <cell r="F12388">
            <v>65.495900000000006</v>
          </cell>
          <cell r="G12388">
            <v>0.51549489999999998</v>
          </cell>
          <cell r="H12388">
            <v>0.72285480000000002</v>
          </cell>
          <cell r="I12388">
            <v>-0.52962120000000001</v>
          </cell>
          <cell r="J12388">
            <v>-0.21671670000000001</v>
          </cell>
          <cell r="K12388">
            <v>0</v>
          </cell>
          <cell r="L12388">
            <v>0.21671670000000001</v>
          </cell>
          <cell r="M12388">
            <v>0.52962120000000001</v>
          </cell>
          <cell r="N12388">
            <v>0.52962120000000001</v>
          </cell>
          <cell r="O12388">
            <v>126</v>
          </cell>
        </row>
        <row r="12389">
          <cell r="A12389" t="str">
            <v>Residential</v>
          </cell>
          <cell r="B12389">
            <v>4</v>
          </cell>
          <cell r="C12389" t="str">
            <v>S</v>
          </cell>
          <cell r="D12389" t="str">
            <v>PCT</v>
          </cell>
          <cell r="E12389" t="str">
            <v>Building Age: &lt; 3 YEARS</v>
          </cell>
          <cell r="F12389">
            <v>64.706299999999999</v>
          </cell>
          <cell r="G12389">
            <v>0.51985950000000003</v>
          </cell>
          <cell r="H12389">
            <v>0.8110771</v>
          </cell>
          <cell r="I12389">
            <v>-0.52696670000000001</v>
          </cell>
          <cell r="J12389">
            <v>-0.2156305</v>
          </cell>
          <cell r="K12389">
            <v>0</v>
          </cell>
          <cell r="L12389">
            <v>0.2156305</v>
          </cell>
          <cell r="M12389">
            <v>0.52696670000000001</v>
          </cell>
          <cell r="N12389">
            <v>0.52696670000000001</v>
          </cell>
          <cell r="O12389">
            <v>126</v>
          </cell>
        </row>
        <row r="12390">
          <cell r="A12390" t="str">
            <v>Residential</v>
          </cell>
          <cell r="B12390">
            <v>5</v>
          </cell>
          <cell r="C12390" t="str">
            <v>S</v>
          </cell>
          <cell r="D12390" t="str">
            <v>PCT</v>
          </cell>
          <cell r="E12390" t="str">
            <v>Building Age: &lt; 3 YEARS</v>
          </cell>
          <cell r="F12390">
            <v>63.285600000000002</v>
          </cell>
          <cell r="G12390">
            <v>0.47033839999999999</v>
          </cell>
          <cell r="H12390">
            <v>0.82325139999999997</v>
          </cell>
          <cell r="I12390">
            <v>-0.52590910000000002</v>
          </cell>
          <cell r="J12390">
            <v>-0.21519769999999999</v>
          </cell>
          <cell r="K12390">
            <v>0</v>
          </cell>
          <cell r="L12390">
            <v>0.21519769999999999</v>
          </cell>
          <cell r="M12390">
            <v>0.52590910000000002</v>
          </cell>
          <cell r="N12390">
            <v>0.52590910000000002</v>
          </cell>
          <cell r="O12390">
            <v>126</v>
          </cell>
        </row>
        <row r="12391">
          <cell r="A12391" t="str">
            <v>Residential</v>
          </cell>
          <cell r="B12391">
            <v>6</v>
          </cell>
          <cell r="C12391" t="str">
            <v>S</v>
          </cell>
          <cell r="D12391" t="str">
            <v>PCT</v>
          </cell>
          <cell r="E12391" t="str">
            <v>Building Age: &lt; 3 YEARS</v>
          </cell>
          <cell r="F12391">
            <v>62.575299999999999</v>
          </cell>
          <cell r="G12391">
            <v>0.848333</v>
          </cell>
          <cell r="H12391">
            <v>1.8734679999999999</v>
          </cell>
          <cell r="I12391">
            <v>-0.53285879999999997</v>
          </cell>
          <cell r="J12391">
            <v>-0.2180415</v>
          </cell>
          <cell r="K12391">
            <v>0</v>
          </cell>
          <cell r="L12391">
            <v>0.2180415</v>
          </cell>
          <cell r="M12391">
            <v>0.53285879999999997</v>
          </cell>
          <cell r="N12391">
            <v>0.53285879999999997</v>
          </cell>
          <cell r="O12391">
            <v>126</v>
          </cell>
        </row>
        <row r="12392">
          <cell r="A12392" t="str">
            <v>Residential</v>
          </cell>
          <cell r="B12392">
            <v>7</v>
          </cell>
          <cell r="C12392" t="str">
            <v>S</v>
          </cell>
          <cell r="D12392" t="str">
            <v>PCT</v>
          </cell>
          <cell r="E12392" t="str">
            <v>Building Age: &lt; 3 YEARS</v>
          </cell>
          <cell r="F12392">
            <v>61.154699999999998</v>
          </cell>
          <cell r="G12392">
            <v>1.26796</v>
          </cell>
          <cell r="H12392">
            <v>1.4875780000000001</v>
          </cell>
          <cell r="I12392">
            <v>-0.54135549999999999</v>
          </cell>
          <cell r="J12392">
            <v>-0.2215183</v>
          </cell>
          <cell r="K12392">
            <v>0</v>
          </cell>
          <cell r="L12392">
            <v>0.2215183</v>
          </cell>
          <cell r="M12392">
            <v>0.54135549999999999</v>
          </cell>
          <cell r="N12392">
            <v>0.54135549999999999</v>
          </cell>
          <cell r="O12392">
            <v>126</v>
          </cell>
        </row>
        <row r="12393">
          <cell r="A12393" t="str">
            <v>Residential</v>
          </cell>
          <cell r="B12393">
            <v>8</v>
          </cell>
          <cell r="C12393" t="str">
            <v>S</v>
          </cell>
          <cell r="D12393" t="str">
            <v>PCT</v>
          </cell>
          <cell r="E12393" t="str">
            <v>Building Age: &lt; 3 YEARS</v>
          </cell>
          <cell r="F12393">
            <v>62.313400000000001</v>
          </cell>
          <cell r="G12393">
            <v>0.91243850000000004</v>
          </cell>
          <cell r="H12393">
            <v>1.749101</v>
          </cell>
          <cell r="I12393">
            <v>-0.54286469999999998</v>
          </cell>
          <cell r="J12393">
            <v>-0.22213579999999999</v>
          </cell>
          <cell r="K12393">
            <v>0</v>
          </cell>
          <cell r="L12393">
            <v>0.22213579999999999</v>
          </cell>
          <cell r="M12393">
            <v>0.54286469999999998</v>
          </cell>
          <cell r="N12393">
            <v>0.54286469999999998</v>
          </cell>
          <cell r="O12393">
            <v>126</v>
          </cell>
        </row>
        <row r="12394">
          <cell r="A12394" t="str">
            <v>Residential</v>
          </cell>
          <cell r="B12394">
            <v>9</v>
          </cell>
          <cell r="C12394" t="str">
            <v>S</v>
          </cell>
          <cell r="D12394" t="str">
            <v>PCT</v>
          </cell>
          <cell r="E12394" t="str">
            <v>Building Age: &lt; 3 YEARS</v>
          </cell>
          <cell r="F12394">
            <v>67.182500000000005</v>
          </cell>
          <cell r="G12394">
            <v>0.72631920000000005</v>
          </cell>
          <cell r="H12394">
            <v>0.9711902</v>
          </cell>
          <cell r="I12394">
            <v>-0.54632950000000002</v>
          </cell>
          <cell r="J12394">
            <v>-0.22355359999999999</v>
          </cell>
          <cell r="K12394">
            <v>0</v>
          </cell>
          <cell r="L12394">
            <v>0.22355359999999999</v>
          </cell>
          <cell r="M12394">
            <v>0.54632950000000002</v>
          </cell>
          <cell r="N12394">
            <v>0.54632950000000002</v>
          </cell>
          <cell r="O12394">
            <v>126</v>
          </cell>
        </row>
        <row r="12395">
          <cell r="A12395" t="str">
            <v>Residential</v>
          </cell>
          <cell r="B12395">
            <v>10</v>
          </cell>
          <cell r="C12395" t="str">
            <v>S</v>
          </cell>
          <cell r="D12395" t="str">
            <v>PCT</v>
          </cell>
          <cell r="E12395" t="str">
            <v>Building Age: &lt; 3 YEARS</v>
          </cell>
          <cell r="F12395">
            <v>72.392799999999994</v>
          </cell>
          <cell r="G12395">
            <v>1.116412</v>
          </cell>
          <cell r="H12395">
            <v>0.81764499999999996</v>
          </cell>
          <cell r="I12395">
            <v>-0.57337249999999995</v>
          </cell>
          <cell r="J12395">
            <v>-0.23461940000000001</v>
          </cell>
          <cell r="K12395">
            <v>0</v>
          </cell>
          <cell r="L12395">
            <v>0.23461940000000001</v>
          </cell>
          <cell r="M12395">
            <v>0.57337249999999995</v>
          </cell>
          <cell r="N12395">
            <v>0.57337249999999995</v>
          </cell>
          <cell r="O12395">
            <v>126</v>
          </cell>
        </row>
        <row r="12396">
          <cell r="A12396" t="str">
            <v>Residential</v>
          </cell>
          <cell r="B12396">
            <v>11</v>
          </cell>
          <cell r="C12396" t="str">
            <v>S</v>
          </cell>
          <cell r="D12396" t="str">
            <v>PCT</v>
          </cell>
          <cell r="E12396" t="str">
            <v>Building Age: &lt; 3 YEARS</v>
          </cell>
          <cell r="F12396">
            <v>77.789699999999996</v>
          </cell>
          <cell r="G12396">
            <v>1.0145630000000001</v>
          </cell>
          <cell r="H12396">
            <v>0.76097519999999996</v>
          </cell>
          <cell r="I12396">
            <v>-0.54825009999999996</v>
          </cell>
          <cell r="J12396">
            <v>-0.2243395</v>
          </cell>
          <cell r="K12396">
            <v>0</v>
          </cell>
          <cell r="L12396">
            <v>0.2243395</v>
          </cell>
          <cell r="M12396">
            <v>0.54825009999999996</v>
          </cell>
          <cell r="N12396">
            <v>0.54825009999999996</v>
          </cell>
          <cell r="O12396">
            <v>126</v>
          </cell>
        </row>
        <row r="12397">
          <cell r="A12397" t="str">
            <v>Residential</v>
          </cell>
          <cell r="B12397">
            <v>12</v>
          </cell>
          <cell r="C12397" t="str">
            <v>S</v>
          </cell>
          <cell r="D12397" t="str">
            <v>PCT</v>
          </cell>
          <cell r="E12397" t="str">
            <v>Building Age: &lt; 3 YEARS</v>
          </cell>
          <cell r="F12397">
            <v>83.238100000000003</v>
          </cell>
          <cell r="G12397">
            <v>0.86587389999999997</v>
          </cell>
          <cell r="H12397">
            <v>1.1403000000000001</v>
          </cell>
          <cell r="I12397">
            <v>-0.56903309999999996</v>
          </cell>
          <cell r="J12397">
            <v>-0.23284369999999999</v>
          </cell>
          <cell r="K12397">
            <v>0</v>
          </cell>
          <cell r="L12397">
            <v>0.23284369999999999</v>
          </cell>
          <cell r="M12397">
            <v>0.56903309999999996</v>
          </cell>
          <cell r="N12397">
            <v>0.56903309999999996</v>
          </cell>
          <cell r="O12397">
            <v>126</v>
          </cell>
        </row>
        <row r="12398">
          <cell r="A12398" t="str">
            <v>Residential</v>
          </cell>
          <cell r="B12398">
            <v>13</v>
          </cell>
          <cell r="C12398" t="str">
            <v>S</v>
          </cell>
          <cell r="D12398" t="str">
            <v>PCT</v>
          </cell>
          <cell r="E12398" t="str">
            <v>Building Age: &lt; 3 YEARS</v>
          </cell>
          <cell r="F12398">
            <v>86.738100000000003</v>
          </cell>
          <cell r="G12398">
            <v>0.92516089999999995</v>
          </cell>
          <cell r="H12398">
            <v>1.0282370000000001</v>
          </cell>
          <cell r="I12398">
            <v>-0.57048949999999998</v>
          </cell>
          <cell r="J12398">
            <v>-0.2334397</v>
          </cell>
          <cell r="K12398">
            <v>0</v>
          </cell>
          <cell r="L12398">
            <v>0.2334397</v>
          </cell>
          <cell r="M12398">
            <v>0.57048949999999998</v>
          </cell>
          <cell r="N12398">
            <v>0.57048949999999998</v>
          </cell>
          <cell r="O12398">
            <v>126</v>
          </cell>
        </row>
        <row r="12399">
          <cell r="A12399" t="str">
            <v>Residential</v>
          </cell>
          <cell r="B12399">
            <v>14</v>
          </cell>
          <cell r="C12399" t="str">
            <v>S</v>
          </cell>
          <cell r="D12399" t="str">
            <v>PCT</v>
          </cell>
          <cell r="E12399" t="str">
            <v>Building Age: &lt; 3 YEARS</v>
          </cell>
          <cell r="F12399">
            <v>90.869100000000003</v>
          </cell>
          <cell r="G12399">
            <v>1.1508080000000001</v>
          </cell>
          <cell r="H12399">
            <v>1.071693</v>
          </cell>
          <cell r="I12399">
            <v>-0.59224520000000003</v>
          </cell>
          <cell r="J12399">
            <v>-0.2423419</v>
          </cell>
          <cell r="K12399">
            <v>0</v>
          </cell>
          <cell r="L12399">
            <v>0.2423419</v>
          </cell>
          <cell r="M12399">
            <v>0.59224520000000003</v>
          </cell>
          <cell r="N12399">
            <v>0.59224520000000003</v>
          </cell>
          <cell r="O12399">
            <v>126</v>
          </cell>
        </row>
        <row r="12400">
          <cell r="A12400" t="str">
            <v>Residential</v>
          </cell>
          <cell r="B12400">
            <v>15</v>
          </cell>
          <cell r="C12400" t="str">
            <v>S</v>
          </cell>
          <cell r="D12400" t="str">
            <v>PCT</v>
          </cell>
          <cell r="E12400" t="str">
            <v>Building Age: &lt; 3 YEARS</v>
          </cell>
          <cell r="F12400">
            <v>94.289699999999996</v>
          </cell>
          <cell r="G12400">
            <v>1.313833</v>
          </cell>
          <cell r="H12400">
            <v>1.2690330000000001</v>
          </cell>
          <cell r="I12400">
            <v>-0.58848100000000003</v>
          </cell>
          <cell r="J12400">
            <v>-0.24080170000000001</v>
          </cell>
          <cell r="K12400">
            <v>0</v>
          </cell>
          <cell r="L12400">
            <v>0.24080170000000001</v>
          </cell>
          <cell r="M12400">
            <v>0.58848100000000003</v>
          </cell>
          <cell r="N12400">
            <v>0.58848100000000003</v>
          </cell>
          <cell r="O12400">
            <v>126</v>
          </cell>
        </row>
        <row r="12401">
          <cell r="A12401" t="str">
            <v>Residential</v>
          </cell>
          <cell r="B12401">
            <v>16</v>
          </cell>
          <cell r="C12401" t="str">
            <v>S</v>
          </cell>
          <cell r="D12401" t="str">
            <v>PCT</v>
          </cell>
          <cell r="E12401" t="str">
            <v>Building Age: &lt; 3 YEARS</v>
          </cell>
          <cell r="F12401">
            <v>96.369100000000003</v>
          </cell>
          <cell r="G12401">
            <v>2.0941290000000001</v>
          </cell>
          <cell r="H12401">
            <v>1.55725</v>
          </cell>
          <cell r="I12401">
            <v>-0.62810980000000005</v>
          </cell>
          <cell r="J12401">
            <v>-0.25701740000000001</v>
          </cell>
          <cell r="K12401">
            <v>0</v>
          </cell>
          <cell r="L12401">
            <v>0.25701740000000001</v>
          </cell>
          <cell r="M12401">
            <v>0.62810980000000005</v>
          </cell>
          <cell r="N12401">
            <v>0.62810980000000005</v>
          </cell>
          <cell r="O12401">
            <v>126</v>
          </cell>
        </row>
        <row r="12402">
          <cell r="A12402" t="str">
            <v>Residential</v>
          </cell>
          <cell r="B12402">
            <v>17</v>
          </cell>
          <cell r="C12402" t="str">
            <v>S</v>
          </cell>
          <cell r="D12402" t="str">
            <v>PCT</v>
          </cell>
          <cell r="E12402" t="str">
            <v>Building Age: &lt; 3 YEARS</v>
          </cell>
          <cell r="F12402">
            <v>97.448400000000007</v>
          </cell>
          <cell r="G12402">
            <v>2.1644760000000001</v>
          </cell>
          <cell r="H12402">
            <v>1.4972460000000001</v>
          </cell>
          <cell r="I12402">
            <v>-0.62806919999999999</v>
          </cell>
          <cell r="J12402">
            <v>-0.25700079999999997</v>
          </cell>
          <cell r="K12402">
            <v>0</v>
          </cell>
          <cell r="L12402">
            <v>0.25700079999999997</v>
          </cell>
          <cell r="M12402">
            <v>0.62806919999999999</v>
          </cell>
          <cell r="N12402">
            <v>0.62806919999999999</v>
          </cell>
          <cell r="O12402">
            <v>126</v>
          </cell>
        </row>
        <row r="12403">
          <cell r="A12403" t="str">
            <v>Residential</v>
          </cell>
          <cell r="B12403">
            <v>18</v>
          </cell>
          <cell r="C12403" t="str">
            <v>S</v>
          </cell>
          <cell r="D12403" t="str">
            <v>PCT</v>
          </cell>
          <cell r="E12403" t="str">
            <v>Building Age: &lt; 3 YEARS</v>
          </cell>
          <cell r="F12403">
            <v>96.948400000000007</v>
          </cell>
          <cell r="G12403">
            <v>2.5209229999999998</v>
          </cell>
          <cell r="H12403">
            <v>3.013131</v>
          </cell>
          <cell r="I12403">
            <v>-0.61720660000000005</v>
          </cell>
          <cell r="J12403">
            <v>-0.2525559</v>
          </cell>
          <cell r="K12403">
            <v>0</v>
          </cell>
          <cell r="L12403">
            <v>0.2525559</v>
          </cell>
          <cell r="M12403">
            <v>0.61720660000000005</v>
          </cell>
          <cell r="N12403">
            <v>0.61720660000000005</v>
          </cell>
          <cell r="O12403">
            <v>126</v>
          </cell>
        </row>
        <row r="12404">
          <cell r="A12404" t="str">
            <v>Residential</v>
          </cell>
          <cell r="B12404">
            <v>19</v>
          </cell>
          <cell r="C12404" t="str">
            <v>S</v>
          </cell>
          <cell r="D12404" t="str">
            <v>PCT</v>
          </cell>
          <cell r="E12404" t="str">
            <v>Building Age: &lt; 3 YEARS</v>
          </cell>
          <cell r="F12404">
            <v>95.369100000000003</v>
          </cell>
          <cell r="G12404">
            <v>2.6823739999999998</v>
          </cell>
          <cell r="H12404">
            <v>2.4037120000000001</v>
          </cell>
          <cell r="I12404">
            <v>-0.62883900000000004</v>
          </cell>
          <cell r="J12404">
            <v>-0.25731579999999998</v>
          </cell>
          <cell r="K12404">
            <v>0</v>
          </cell>
          <cell r="L12404">
            <v>0.25731579999999998</v>
          </cell>
          <cell r="M12404">
            <v>0.62883900000000004</v>
          </cell>
          <cell r="N12404">
            <v>0.62883900000000004</v>
          </cell>
          <cell r="O12404">
            <v>126</v>
          </cell>
        </row>
        <row r="12405">
          <cell r="A12405" t="str">
            <v>Residential</v>
          </cell>
          <cell r="B12405">
            <v>20</v>
          </cell>
          <cell r="C12405" t="str">
            <v>S</v>
          </cell>
          <cell r="D12405" t="str">
            <v>PCT</v>
          </cell>
          <cell r="E12405" t="str">
            <v>Building Age: &lt; 3 YEARS</v>
          </cell>
          <cell r="F12405">
            <v>91.341300000000004</v>
          </cell>
          <cell r="G12405">
            <v>3.0841620000000001</v>
          </cell>
          <cell r="H12405">
            <v>5.0267569999999999</v>
          </cell>
          <cell r="I12405">
            <v>-0.6381365</v>
          </cell>
          <cell r="J12405">
            <v>-0.26112030000000003</v>
          </cell>
          <cell r="K12405">
            <v>0</v>
          </cell>
          <cell r="L12405">
            <v>0.26112030000000003</v>
          </cell>
          <cell r="M12405">
            <v>0.6381365</v>
          </cell>
          <cell r="N12405">
            <v>0.6381365</v>
          </cell>
          <cell r="O12405">
            <v>126</v>
          </cell>
        </row>
        <row r="12406">
          <cell r="A12406" t="str">
            <v>Residential</v>
          </cell>
          <cell r="B12406">
            <v>21</v>
          </cell>
          <cell r="C12406" t="str">
            <v>S</v>
          </cell>
          <cell r="D12406" t="str">
            <v>PCT</v>
          </cell>
          <cell r="E12406" t="str">
            <v>Building Age: &lt; 3 YEARS</v>
          </cell>
          <cell r="F12406">
            <v>86.261899999999997</v>
          </cell>
          <cell r="G12406">
            <v>2.1577380000000002</v>
          </cell>
          <cell r="H12406">
            <v>2.8292920000000001</v>
          </cell>
          <cell r="I12406">
            <v>-0.63048510000000002</v>
          </cell>
          <cell r="J12406">
            <v>-0.25798939999999998</v>
          </cell>
          <cell r="K12406">
            <v>0</v>
          </cell>
          <cell r="L12406">
            <v>0.25798939999999998</v>
          </cell>
          <cell r="M12406">
            <v>0.63048510000000002</v>
          </cell>
          <cell r="N12406">
            <v>0.63048510000000002</v>
          </cell>
          <cell r="O12406">
            <v>126</v>
          </cell>
        </row>
        <row r="12407">
          <cell r="A12407" t="str">
            <v>Residential</v>
          </cell>
          <cell r="B12407">
            <v>22</v>
          </cell>
          <cell r="C12407" t="str">
            <v>S</v>
          </cell>
          <cell r="D12407" t="str">
            <v>PCT</v>
          </cell>
          <cell r="E12407" t="str">
            <v>Building Age: &lt; 3 YEARS</v>
          </cell>
          <cell r="F12407">
            <v>83.261899999999997</v>
          </cell>
          <cell r="G12407">
            <v>1.5725769999999999</v>
          </cell>
          <cell r="H12407">
            <v>2.298467</v>
          </cell>
          <cell r="I12407">
            <v>-0.65034369999999997</v>
          </cell>
          <cell r="J12407">
            <v>-0.2661153</v>
          </cell>
          <cell r="K12407">
            <v>0</v>
          </cell>
          <cell r="L12407">
            <v>0.2661153</v>
          </cell>
          <cell r="M12407">
            <v>0.65034369999999997</v>
          </cell>
          <cell r="N12407">
            <v>0.65034369999999997</v>
          </cell>
          <cell r="O12407">
            <v>126</v>
          </cell>
        </row>
        <row r="12408">
          <cell r="A12408" t="str">
            <v>Residential</v>
          </cell>
          <cell r="B12408">
            <v>23</v>
          </cell>
          <cell r="C12408" t="str">
            <v>S</v>
          </cell>
          <cell r="D12408" t="str">
            <v>PCT</v>
          </cell>
          <cell r="E12408" t="str">
            <v>Building Age: &lt; 3 YEARS</v>
          </cell>
          <cell r="F12408">
            <v>78.972200000000001</v>
          </cell>
          <cell r="G12408">
            <v>1.045337</v>
          </cell>
          <cell r="H12408">
            <v>1.2997069999999999</v>
          </cell>
          <cell r="I12408">
            <v>-0.59474610000000006</v>
          </cell>
          <cell r="J12408">
            <v>-0.24336530000000001</v>
          </cell>
          <cell r="K12408">
            <v>0</v>
          </cell>
          <cell r="L12408">
            <v>0.24336530000000001</v>
          </cell>
          <cell r="M12408">
            <v>0.59474610000000006</v>
          </cell>
          <cell r="N12408">
            <v>0.59474610000000006</v>
          </cell>
          <cell r="O12408">
            <v>126</v>
          </cell>
        </row>
        <row r="12409">
          <cell r="A12409" t="str">
            <v>Residential</v>
          </cell>
          <cell r="B12409">
            <v>24</v>
          </cell>
          <cell r="C12409" t="str">
            <v>S</v>
          </cell>
          <cell r="D12409" t="str">
            <v>PCT</v>
          </cell>
          <cell r="E12409" t="str">
            <v>Building Age: &lt; 3 YEARS</v>
          </cell>
          <cell r="F12409">
            <v>76.392799999999994</v>
          </cell>
          <cell r="G12409">
            <v>0.70395010000000002</v>
          </cell>
          <cell r="H12409">
            <v>1.1499200000000001</v>
          </cell>
          <cell r="I12409">
            <v>-0.567187</v>
          </cell>
          <cell r="J12409">
            <v>-0.2320883</v>
          </cell>
          <cell r="K12409">
            <v>0</v>
          </cell>
          <cell r="L12409">
            <v>0.2320883</v>
          </cell>
          <cell r="M12409">
            <v>0.567187</v>
          </cell>
          <cell r="N12409">
            <v>0.567187</v>
          </cell>
          <cell r="O12409">
            <v>126</v>
          </cell>
        </row>
        <row r="12410">
          <cell r="A12410" t="str">
            <v>Residential</v>
          </cell>
          <cell r="B12410">
            <v>1</v>
          </cell>
          <cell r="C12410" t="str">
            <v>S</v>
          </cell>
          <cell r="D12410" t="str">
            <v>PCT</v>
          </cell>
          <cell r="E12410" t="str">
            <v>Building Age: &gt; 20 YEARS</v>
          </cell>
          <cell r="F12410">
            <v>70.021000000000001</v>
          </cell>
          <cell r="G12410">
            <v>0.80911509999999998</v>
          </cell>
          <cell r="H12410">
            <v>0.82677069999999997</v>
          </cell>
          <cell r="I12410">
            <v>-0.1056568</v>
          </cell>
          <cell r="J12410">
            <v>-4.3233899999999999E-2</v>
          </cell>
          <cell r="K12410">
            <v>0</v>
          </cell>
          <cell r="L12410">
            <v>4.3233899999999999E-2</v>
          </cell>
          <cell r="M12410">
            <v>0.1056568</v>
          </cell>
          <cell r="N12410">
            <v>0.1056568</v>
          </cell>
          <cell r="O12410">
            <v>4232</v>
          </cell>
        </row>
        <row r="12411">
          <cell r="A12411" t="str">
            <v>Residential</v>
          </cell>
          <cell r="B12411">
            <v>2</v>
          </cell>
          <cell r="C12411" t="str">
            <v>S</v>
          </cell>
          <cell r="D12411" t="str">
            <v>PCT</v>
          </cell>
          <cell r="E12411" t="str">
            <v>Building Age: &gt; 20 YEARS</v>
          </cell>
          <cell r="F12411">
            <v>67.573499999999996</v>
          </cell>
          <cell r="G12411">
            <v>0.63720699999999997</v>
          </cell>
          <cell r="H12411">
            <v>0.66101350000000003</v>
          </cell>
          <cell r="I12411">
            <v>-0.10465919999999999</v>
          </cell>
          <cell r="J12411">
            <v>-4.2825700000000001E-2</v>
          </cell>
          <cell r="K12411">
            <v>0</v>
          </cell>
          <cell r="L12411">
            <v>4.2825700000000001E-2</v>
          </cell>
          <cell r="M12411">
            <v>0.10465919999999999</v>
          </cell>
          <cell r="N12411">
            <v>0.10465919999999999</v>
          </cell>
          <cell r="O12411">
            <v>4232</v>
          </cell>
        </row>
        <row r="12412">
          <cell r="A12412" t="str">
            <v>Residential</v>
          </cell>
          <cell r="B12412">
            <v>3</v>
          </cell>
          <cell r="C12412" t="str">
            <v>S</v>
          </cell>
          <cell r="D12412" t="str">
            <v>PCT</v>
          </cell>
          <cell r="E12412" t="str">
            <v>Building Age: &gt; 20 YEARS</v>
          </cell>
          <cell r="F12412">
            <v>66.538399999999996</v>
          </cell>
          <cell r="G12412">
            <v>0.62151679999999998</v>
          </cell>
          <cell r="H12412">
            <v>0.59941089999999997</v>
          </cell>
          <cell r="I12412">
            <v>-0.1037112</v>
          </cell>
          <cell r="J12412">
            <v>-4.2437799999999998E-2</v>
          </cell>
          <cell r="K12412">
            <v>0</v>
          </cell>
          <cell r="L12412">
            <v>4.2437799999999998E-2</v>
          </cell>
          <cell r="M12412">
            <v>0.1037112</v>
          </cell>
          <cell r="N12412">
            <v>0.1037112</v>
          </cell>
          <cell r="O12412">
            <v>4232</v>
          </cell>
        </row>
        <row r="12413">
          <cell r="A12413" t="str">
            <v>Residential</v>
          </cell>
          <cell r="B12413">
            <v>4</v>
          </cell>
          <cell r="C12413" t="str">
            <v>S</v>
          </cell>
          <cell r="D12413" t="str">
            <v>PCT</v>
          </cell>
          <cell r="E12413" t="str">
            <v>Building Age: &gt; 20 YEARS</v>
          </cell>
          <cell r="F12413">
            <v>65.965900000000005</v>
          </cell>
          <cell r="G12413">
            <v>0.61815330000000002</v>
          </cell>
          <cell r="H12413">
            <v>0.55980399999999997</v>
          </cell>
          <cell r="I12413">
            <v>-0.1033876</v>
          </cell>
          <cell r="J12413">
            <v>-4.23054E-2</v>
          </cell>
          <cell r="K12413">
            <v>0</v>
          </cell>
          <cell r="L12413">
            <v>4.23054E-2</v>
          </cell>
          <cell r="M12413">
            <v>0.1033876</v>
          </cell>
          <cell r="N12413">
            <v>0.1033876</v>
          </cell>
          <cell r="O12413">
            <v>4232</v>
          </cell>
        </row>
        <row r="12414">
          <cell r="A12414" t="str">
            <v>Residential</v>
          </cell>
          <cell r="B12414">
            <v>5</v>
          </cell>
          <cell r="C12414" t="str">
            <v>S</v>
          </cell>
          <cell r="D12414" t="str">
            <v>PCT</v>
          </cell>
          <cell r="E12414" t="str">
            <v>Building Age: &gt; 20 YEARS</v>
          </cell>
          <cell r="F12414">
            <v>64.707999999999998</v>
          </cell>
          <cell r="G12414">
            <v>0.59215589999999996</v>
          </cell>
          <cell r="H12414">
            <v>0.64500679999999999</v>
          </cell>
          <cell r="I12414">
            <v>-0.1034125</v>
          </cell>
          <cell r="J12414">
            <v>-4.2315600000000002E-2</v>
          </cell>
          <cell r="K12414">
            <v>0</v>
          </cell>
          <cell r="L12414">
            <v>4.2315600000000002E-2</v>
          </cell>
          <cell r="M12414">
            <v>0.1034125</v>
          </cell>
          <cell r="N12414">
            <v>0.1034125</v>
          </cell>
          <cell r="O12414">
            <v>4232</v>
          </cell>
        </row>
        <row r="12415">
          <cell r="A12415" t="str">
            <v>Residential</v>
          </cell>
          <cell r="B12415">
            <v>6</v>
          </cell>
          <cell r="C12415" t="str">
            <v>S</v>
          </cell>
          <cell r="D12415" t="str">
            <v>PCT</v>
          </cell>
          <cell r="E12415" t="str">
            <v>Building Age: &gt; 20 YEARS</v>
          </cell>
          <cell r="F12415">
            <v>63.979599999999998</v>
          </cell>
          <cell r="G12415">
            <v>0.62521389999999999</v>
          </cell>
          <cell r="H12415">
            <v>0.68364760000000002</v>
          </cell>
          <cell r="I12415">
            <v>-0.10336099999999999</v>
          </cell>
          <cell r="J12415">
            <v>-4.2294499999999999E-2</v>
          </cell>
          <cell r="K12415">
            <v>0</v>
          </cell>
          <cell r="L12415">
            <v>4.2294499999999999E-2</v>
          </cell>
          <cell r="M12415">
            <v>0.10336099999999999</v>
          </cell>
          <cell r="N12415">
            <v>0.10336099999999999</v>
          </cell>
          <cell r="O12415">
            <v>4232</v>
          </cell>
        </row>
        <row r="12416">
          <cell r="A12416" t="str">
            <v>Residential</v>
          </cell>
          <cell r="B12416">
            <v>7</v>
          </cell>
          <cell r="C12416" t="str">
            <v>S</v>
          </cell>
          <cell r="D12416" t="str">
            <v>PCT</v>
          </cell>
          <cell r="E12416" t="str">
            <v>Building Age: &gt; 20 YEARS</v>
          </cell>
          <cell r="F12416">
            <v>62.906100000000002</v>
          </cell>
          <cell r="G12416">
            <v>0.736595</v>
          </cell>
          <cell r="H12416">
            <v>0.74870740000000002</v>
          </cell>
          <cell r="I12416">
            <v>-0.1037235</v>
          </cell>
          <cell r="J12416">
            <v>-4.2442800000000003E-2</v>
          </cell>
          <cell r="K12416">
            <v>0</v>
          </cell>
          <cell r="L12416">
            <v>4.2442800000000003E-2</v>
          </cell>
          <cell r="M12416">
            <v>0.1037235</v>
          </cell>
          <cell r="N12416">
            <v>0.1037235</v>
          </cell>
          <cell r="O12416">
            <v>4232</v>
          </cell>
        </row>
        <row r="12417">
          <cell r="A12417" t="str">
            <v>Residential</v>
          </cell>
          <cell r="B12417">
            <v>8</v>
          </cell>
          <cell r="C12417" t="str">
            <v>S</v>
          </cell>
          <cell r="D12417" t="str">
            <v>PCT</v>
          </cell>
          <cell r="E12417" t="str">
            <v>Building Age: &gt; 20 YEARS</v>
          </cell>
          <cell r="F12417">
            <v>64.019099999999995</v>
          </cell>
          <cell r="G12417">
            <v>0.85239209999999999</v>
          </cell>
          <cell r="H12417">
            <v>0.86106229999999995</v>
          </cell>
          <cell r="I12417">
            <v>-0.10499020000000001</v>
          </cell>
          <cell r="J12417">
            <v>-4.2961100000000002E-2</v>
          </cell>
          <cell r="K12417">
            <v>0</v>
          </cell>
          <cell r="L12417">
            <v>4.2961100000000002E-2</v>
          </cell>
          <cell r="M12417">
            <v>0.10499020000000001</v>
          </cell>
          <cell r="N12417">
            <v>0.10499020000000001</v>
          </cell>
          <cell r="O12417">
            <v>4232</v>
          </cell>
        </row>
        <row r="12418">
          <cell r="A12418" t="str">
            <v>Residential</v>
          </cell>
          <cell r="B12418">
            <v>9</v>
          </cell>
          <cell r="C12418" t="str">
            <v>S</v>
          </cell>
          <cell r="D12418" t="str">
            <v>PCT</v>
          </cell>
          <cell r="E12418" t="str">
            <v>Building Age: &gt; 20 YEARS</v>
          </cell>
          <cell r="F12418">
            <v>68.572100000000006</v>
          </cell>
          <cell r="G12418">
            <v>0.81390549999999995</v>
          </cell>
          <cell r="H12418">
            <v>0.8763358</v>
          </cell>
          <cell r="I12418">
            <v>-0.1070291</v>
          </cell>
          <cell r="J12418">
            <v>-4.3795500000000001E-2</v>
          </cell>
          <cell r="K12418">
            <v>0</v>
          </cell>
          <cell r="L12418">
            <v>4.3795500000000001E-2</v>
          </cell>
          <cell r="M12418">
            <v>0.1070291</v>
          </cell>
          <cell r="N12418">
            <v>0.1070291</v>
          </cell>
          <cell r="O12418">
            <v>4232</v>
          </cell>
        </row>
        <row r="12419">
          <cell r="A12419" t="str">
            <v>Residential</v>
          </cell>
          <cell r="B12419">
            <v>10</v>
          </cell>
          <cell r="C12419" t="str">
            <v>S</v>
          </cell>
          <cell r="D12419" t="str">
            <v>PCT</v>
          </cell>
          <cell r="E12419" t="str">
            <v>Building Age: &gt; 20 YEARS</v>
          </cell>
          <cell r="F12419">
            <v>74.186599999999999</v>
          </cell>
          <cell r="G12419">
            <v>0.84324650000000001</v>
          </cell>
          <cell r="H12419">
            <v>0.69392560000000003</v>
          </cell>
          <cell r="I12419">
            <v>-0.108833</v>
          </cell>
          <cell r="J12419">
            <v>-4.45336E-2</v>
          </cell>
          <cell r="K12419">
            <v>0</v>
          </cell>
          <cell r="L12419">
            <v>4.45336E-2</v>
          </cell>
          <cell r="M12419">
            <v>0.108833</v>
          </cell>
          <cell r="N12419">
            <v>0.108833</v>
          </cell>
          <cell r="O12419">
            <v>4232</v>
          </cell>
        </row>
        <row r="12420">
          <cell r="A12420" t="str">
            <v>Residential</v>
          </cell>
          <cell r="B12420">
            <v>11</v>
          </cell>
          <cell r="C12420" t="str">
            <v>S</v>
          </cell>
          <cell r="D12420" t="str">
            <v>PCT</v>
          </cell>
          <cell r="E12420" t="str">
            <v>Building Age: &gt; 20 YEARS</v>
          </cell>
          <cell r="F12420">
            <v>78.938900000000004</v>
          </cell>
          <cell r="G12420">
            <v>0.84506009999999998</v>
          </cell>
          <cell r="H12420">
            <v>0.9379731</v>
          </cell>
          <cell r="I12420">
            <v>-0.10893890000000001</v>
          </cell>
          <cell r="J12420">
            <v>-4.4576900000000003E-2</v>
          </cell>
          <cell r="K12420">
            <v>0</v>
          </cell>
          <cell r="L12420">
            <v>4.4576900000000003E-2</v>
          </cell>
          <cell r="M12420">
            <v>0.10893890000000001</v>
          </cell>
          <cell r="N12420">
            <v>0.10893890000000001</v>
          </cell>
          <cell r="O12420">
            <v>4232</v>
          </cell>
        </row>
        <row r="12421">
          <cell r="A12421" t="str">
            <v>Residential</v>
          </cell>
          <cell r="B12421">
            <v>12</v>
          </cell>
          <cell r="C12421" t="str">
            <v>S</v>
          </cell>
          <cell r="D12421" t="str">
            <v>PCT</v>
          </cell>
          <cell r="E12421" t="str">
            <v>Building Age: &gt; 20 YEARS</v>
          </cell>
          <cell r="F12421">
            <v>83.462100000000007</v>
          </cell>
          <cell r="G12421">
            <v>0.95600499999999999</v>
          </cell>
          <cell r="H12421">
            <v>0.8919416</v>
          </cell>
          <cell r="I12421">
            <v>-0.1107133</v>
          </cell>
          <cell r="J12421">
            <v>-4.5303000000000003E-2</v>
          </cell>
          <cell r="K12421">
            <v>0</v>
          </cell>
          <cell r="L12421">
            <v>4.5303000000000003E-2</v>
          </cell>
          <cell r="M12421">
            <v>0.1107133</v>
          </cell>
          <cell r="N12421">
            <v>0.1107133</v>
          </cell>
          <cell r="O12421">
            <v>4232</v>
          </cell>
        </row>
        <row r="12422">
          <cell r="A12422" t="str">
            <v>Residential</v>
          </cell>
          <cell r="B12422">
            <v>13</v>
          </cell>
          <cell r="C12422" t="str">
            <v>S</v>
          </cell>
          <cell r="D12422" t="str">
            <v>PCT</v>
          </cell>
          <cell r="E12422" t="str">
            <v>Building Age: &gt; 20 YEARS</v>
          </cell>
          <cell r="F12422">
            <v>86.881900000000002</v>
          </cell>
          <cell r="G12422">
            <v>1.1173850000000001</v>
          </cell>
          <cell r="H12422">
            <v>1.02268</v>
          </cell>
          <cell r="I12422">
            <v>-0.1128506</v>
          </cell>
          <cell r="J12422">
            <v>-4.6177599999999999E-2</v>
          </cell>
          <cell r="K12422">
            <v>0</v>
          </cell>
          <cell r="L12422">
            <v>4.6177599999999999E-2</v>
          </cell>
          <cell r="M12422">
            <v>0.1128506</v>
          </cell>
          <cell r="N12422">
            <v>0.1128506</v>
          </cell>
          <cell r="O12422">
            <v>4232</v>
          </cell>
        </row>
        <row r="12423">
          <cell r="A12423" t="str">
            <v>Residential</v>
          </cell>
          <cell r="B12423">
            <v>14</v>
          </cell>
          <cell r="C12423" t="str">
            <v>S</v>
          </cell>
          <cell r="D12423" t="str">
            <v>PCT</v>
          </cell>
          <cell r="E12423" t="str">
            <v>Building Age: &gt; 20 YEARS</v>
          </cell>
          <cell r="F12423">
            <v>90.695899999999995</v>
          </cell>
          <cell r="G12423">
            <v>1.393162</v>
          </cell>
          <cell r="H12423">
            <v>1.3738090000000001</v>
          </cell>
          <cell r="I12423">
            <v>-0.1129964</v>
          </cell>
          <cell r="J12423">
            <v>-4.6237199999999999E-2</v>
          </cell>
          <cell r="K12423">
            <v>0</v>
          </cell>
          <cell r="L12423">
            <v>4.6237199999999999E-2</v>
          </cell>
          <cell r="M12423">
            <v>0.1129964</v>
          </cell>
          <cell r="N12423">
            <v>0.1129964</v>
          </cell>
          <cell r="O12423">
            <v>4232</v>
          </cell>
        </row>
        <row r="12424">
          <cell r="A12424" t="str">
            <v>Residential</v>
          </cell>
          <cell r="B12424">
            <v>15</v>
          </cell>
          <cell r="C12424" t="str">
            <v>S</v>
          </cell>
          <cell r="D12424" t="str">
            <v>PCT</v>
          </cell>
          <cell r="E12424" t="str">
            <v>Building Age: &gt; 20 YEARS</v>
          </cell>
          <cell r="F12424">
            <v>93.927000000000007</v>
          </cell>
          <cell r="G12424">
            <v>1.617774</v>
          </cell>
          <cell r="H12424">
            <v>1.7029810000000001</v>
          </cell>
          <cell r="I12424">
            <v>-0.11680260000000001</v>
          </cell>
          <cell r="J12424">
            <v>-4.7794700000000002E-2</v>
          </cell>
          <cell r="K12424">
            <v>0</v>
          </cell>
          <cell r="L12424">
            <v>4.7794700000000002E-2</v>
          </cell>
          <cell r="M12424">
            <v>0.11680260000000001</v>
          </cell>
          <cell r="N12424">
            <v>0.11680260000000001</v>
          </cell>
          <cell r="O12424">
            <v>4232</v>
          </cell>
        </row>
        <row r="12425">
          <cell r="A12425" t="str">
            <v>Residential</v>
          </cell>
          <cell r="B12425">
            <v>16</v>
          </cell>
          <cell r="C12425" t="str">
            <v>S</v>
          </cell>
          <cell r="D12425" t="str">
            <v>PCT</v>
          </cell>
          <cell r="E12425" t="str">
            <v>Building Age: &gt; 20 YEARS</v>
          </cell>
          <cell r="F12425">
            <v>95.679000000000002</v>
          </cell>
          <cell r="G12425">
            <v>1.793221</v>
          </cell>
          <cell r="H12425">
            <v>1.9429399999999999</v>
          </cell>
          <cell r="I12425">
            <v>-0.1209879</v>
          </cell>
          <cell r="J12425">
            <v>-4.9507299999999997E-2</v>
          </cell>
          <cell r="K12425">
            <v>0</v>
          </cell>
          <cell r="L12425">
            <v>4.9507299999999997E-2</v>
          </cell>
          <cell r="M12425">
            <v>0.1209879</v>
          </cell>
          <cell r="N12425">
            <v>0.1209879</v>
          </cell>
          <cell r="O12425">
            <v>4232</v>
          </cell>
        </row>
        <row r="12426">
          <cell r="A12426" t="str">
            <v>Residential</v>
          </cell>
          <cell r="B12426">
            <v>17</v>
          </cell>
          <cell r="C12426" t="str">
            <v>S</v>
          </cell>
          <cell r="D12426" t="str">
            <v>PCT</v>
          </cell>
          <cell r="E12426" t="str">
            <v>Building Age: &gt; 20 YEARS</v>
          </cell>
          <cell r="F12426">
            <v>96.496399999999994</v>
          </cell>
          <cell r="G12426">
            <v>2.0932300000000001</v>
          </cell>
          <cell r="H12426">
            <v>2.0038320000000001</v>
          </cell>
          <cell r="I12426">
            <v>-0.12190230000000001</v>
          </cell>
          <cell r="J12426">
            <v>-4.9881399999999999E-2</v>
          </cell>
          <cell r="K12426">
            <v>0</v>
          </cell>
          <cell r="L12426">
            <v>4.9881399999999999E-2</v>
          </cell>
          <cell r="M12426">
            <v>0.12190230000000001</v>
          </cell>
          <cell r="N12426">
            <v>0.12190230000000001</v>
          </cell>
          <cell r="O12426">
            <v>4232</v>
          </cell>
        </row>
        <row r="12427">
          <cell r="A12427" t="str">
            <v>Residential</v>
          </cell>
          <cell r="B12427">
            <v>18</v>
          </cell>
          <cell r="C12427" t="str">
            <v>S</v>
          </cell>
          <cell r="D12427" t="str">
            <v>PCT</v>
          </cell>
          <cell r="E12427" t="str">
            <v>Building Age: &gt; 20 YEARS</v>
          </cell>
          <cell r="F12427">
            <v>96.180700000000002</v>
          </cell>
          <cell r="G12427">
            <v>2.4821710000000001</v>
          </cell>
          <cell r="H12427">
            <v>2.451559</v>
          </cell>
          <cell r="I12427">
            <v>-0.1391153</v>
          </cell>
          <cell r="J12427">
            <v>-5.69249E-2</v>
          </cell>
          <cell r="K12427">
            <v>0</v>
          </cell>
          <cell r="L12427">
            <v>5.69249E-2</v>
          </cell>
          <cell r="M12427">
            <v>0.1391153</v>
          </cell>
          <cell r="N12427">
            <v>0.1391153</v>
          </cell>
          <cell r="O12427">
            <v>4232</v>
          </cell>
        </row>
        <row r="12428">
          <cell r="A12428" t="str">
            <v>Residential</v>
          </cell>
          <cell r="B12428">
            <v>19</v>
          </cell>
          <cell r="C12428" t="str">
            <v>S</v>
          </cell>
          <cell r="D12428" t="str">
            <v>PCT</v>
          </cell>
          <cell r="E12428" t="str">
            <v>Building Age: &gt; 20 YEARS</v>
          </cell>
          <cell r="F12428">
            <v>94.741699999999994</v>
          </cell>
          <cell r="G12428">
            <v>2.292624</v>
          </cell>
          <cell r="H12428">
            <v>2.4055049999999998</v>
          </cell>
          <cell r="I12428">
            <v>-0.1192394</v>
          </cell>
          <cell r="J12428">
            <v>-4.8791800000000003E-2</v>
          </cell>
          <cell r="K12428">
            <v>0</v>
          </cell>
          <cell r="L12428">
            <v>4.8791800000000003E-2</v>
          </cell>
          <cell r="M12428">
            <v>0.1192394</v>
          </cell>
          <cell r="N12428">
            <v>0.1192394</v>
          </cell>
          <cell r="O12428">
            <v>4232</v>
          </cell>
        </row>
        <row r="12429">
          <cell r="A12429" t="str">
            <v>Residential</v>
          </cell>
          <cell r="B12429">
            <v>20</v>
          </cell>
          <cell r="C12429" t="str">
            <v>S</v>
          </cell>
          <cell r="D12429" t="str">
            <v>PCT</v>
          </cell>
          <cell r="E12429" t="str">
            <v>Building Age: &gt; 20 YEARS</v>
          </cell>
          <cell r="F12429">
            <v>90.956800000000001</v>
          </cell>
          <cell r="G12429">
            <v>2.268373</v>
          </cell>
          <cell r="H12429">
            <v>2.486993</v>
          </cell>
          <cell r="I12429">
            <v>-0.1202252</v>
          </cell>
          <cell r="J12429">
            <v>-4.9195200000000001E-2</v>
          </cell>
          <cell r="K12429">
            <v>0</v>
          </cell>
          <cell r="L12429">
            <v>4.9195200000000001E-2</v>
          </cell>
          <cell r="M12429">
            <v>0.1202252</v>
          </cell>
          <cell r="N12429">
            <v>0.1202252</v>
          </cell>
          <cell r="O12429">
            <v>4232</v>
          </cell>
        </row>
        <row r="12430">
          <cell r="A12430" t="str">
            <v>Residential</v>
          </cell>
          <cell r="B12430">
            <v>21</v>
          </cell>
          <cell r="C12430" t="str">
            <v>S</v>
          </cell>
          <cell r="D12430" t="str">
            <v>PCT</v>
          </cell>
          <cell r="E12430" t="str">
            <v>Building Age: &gt; 20 YEARS</v>
          </cell>
          <cell r="F12430">
            <v>86.032499999999999</v>
          </cell>
          <cell r="G12430">
            <v>1.954672</v>
          </cell>
          <cell r="H12430">
            <v>2.294943</v>
          </cell>
          <cell r="I12430">
            <v>-0.1173382</v>
          </cell>
          <cell r="J12430">
            <v>-4.8013800000000002E-2</v>
          </cell>
          <cell r="K12430">
            <v>0</v>
          </cell>
          <cell r="L12430">
            <v>4.8013800000000002E-2</v>
          </cell>
          <cell r="M12430">
            <v>0.1173382</v>
          </cell>
          <cell r="N12430">
            <v>0.1173382</v>
          </cell>
          <cell r="O12430">
            <v>4232</v>
          </cell>
        </row>
        <row r="12431">
          <cell r="A12431" t="str">
            <v>Residential</v>
          </cell>
          <cell r="B12431">
            <v>22</v>
          </cell>
          <cell r="C12431" t="str">
            <v>S</v>
          </cell>
          <cell r="D12431" t="str">
            <v>PCT</v>
          </cell>
          <cell r="E12431" t="str">
            <v>Building Age: &gt; 20 YEARS</v>
          </cell>
          <cell r="F12431">
            <v>82.768100000000004</v>
          </cell>
          <cell r="G12431">
            <v>1.551582</v>
          </cell>
          <cell r="H12431">
            <v>1.67397</v>
          </cell>
          <cell r="I12431">
            <v>-0.12189129999999999</v>
          </cell>
          <cell r="J12431">
            <v>-4.9876900000000002E-2</v>
          </cell>
          <cell r="K12431">
            <v>0</v>
          </cell>
          <cell r="L12431">
            <v>4.9876900000000002E-2</v>
          </cell>
          <cell r="M12431">
            <v>0.12189129999999999</v>
          </cell>
          <cell r="N12431">
            <v>0.12189129999999999</v>
          </cell>
          <cell r="O12431">
            <v>4232</v>
          </cell>
        </row>
        <row r="12432">
          <cell r="A12432" t="str">
            <v>Residential</v>
          </cell>
          <cell r="B12432">
            <v>23</v>
          </cell>
          <cell r="C12432" t="str">
            <v>S</v>
          </cell>
          <cell r="D12432" t="str">
            <v>PCT</v>
          </cell>
          <cell r="E12432" t="str">
            <v>Building Age: &gt; 20 YEARS</v>
          </cell>
          <cell r="F12432">
            <v>79.277799999999999</v>
          </cell>
          <cell r="G12432">
            <v>1.216364</v>
          </cell>
          <cell r="H12432">
            <v>1.4581090000000001</v>
          </cell>
          <cell r="I12432">
            <v>-0.11392670000000001</v>
          </cell>
          <cell r="J12432">
            <v>-4.6617899999999997E-2</v>
          </cell>
          <cell r="K12432">
            <v>0</v>
          </cell>
          <cell r="L12432">
            <v>4.6617899999999997E-2</v>
          </cell>
          <cell r="M12432">
            <v>0.11392670000000001</v>
          </cell>
          <cell r="N12432">
            <v>0.11392670000000001</v>
          </cell>
          <cell r="O12432">
            <v>4232</v>
          </cell>
        </row>
        <row r="12433">
          <cell r="A12433" t="str">
            <v>Residential</v>
          </cell>
          <cell r="B12433">
            <v>24</v>
          </cell>
          <cell r="C12433" t="str">
            <v>S</v>
          </cell>
          <cell r="D12433" t="str">
            <v>PCT</v>
          </cell>
          <cell r="E12433" t="str">
            <v>Building Age: &gt; 20 YEARS</v>
          </cell>
          <cell r="F12433">
            <v>77.052499999999995</v>
          </cell>
          <cell r="G12433">
            <v>1.0406820000000001</v>
          </cell>
          <cell r="H12433">
            <v>1.1100559999999999</v>
          </cell>
          <cell r="I12433">
            <v>-0.1103674</v>
          </cell>
          <cell r="J12433">
            <v>-4.5161399999999997E-2</v>
          </cell>
          <cell r="K12433">
            <v>0</v>
          </cell>
          <cell r="L12433">
            <v>4.5161399999999997E-2</v>
          </cell>
          <cell r="M12433">
            <v>0.1103674</v>
          </cell>
          <cell r="N12433">
            <v>0.1103674</v>
          </cell>
          <cell r="O12433">
            <v>4232</v>
          </cell>
        </row>
        <row r="12434">
          <cell r="A12434" t="str">
            <v>Residential</v>
          </cell>
          <cell r="B12434">
            <v>1</v>
          </cell>
          <cell r="C12434" t="str">
            <v>S</v>
          </cell>
          <cell r="D12434" t="str">
            <v>PCT</v>
          </cell>
          <cell r="E12434" t="str">
            <v>Building Age: 10 - 20 YEARS</v>
          </cell>
          <cell r="F12434">
            <v>69.049599999999998</v>
          </cell>
          <cell r="G12434">
            <v>0.77369670000000001</v>
          </cell>
          <cell r="H12434">
            <v>0.75294410000000001</v>
          </cell>
          <cell r="I12434">
            <v>-0.1235402</v>
          </cell>
          <cell r="J12434">
            <v>-5.0551699999999998E-2</v>
          </cell>
          <cell r="K12434">
            <v>0</v>
          </cell>
          <cell r="L12434">
            <v>5.0551699999999998E-2</v>
          </cell>
          <cell r="M12434">
            <v>0.1235402</v>
          </cell>
          <cell r="N12434">
            <v>0.1235402</v>
          </cell>
          <cell r="O12434">
            <v>1970</v>
          </cell>
        </row>
        <row r="12435">
          <cell r="A12435" t="str">
            <v>Residential</v>
          </cell>
          <cell r="B12435">
            <v>2</v>
          </cell>
          <cell r="C12435" t="str">
            <v>S</v>
          </cell>
          <cell r="D12435" t="str">
            <v>PCT</v>
          </cell>
          <cell r="E12435" t="str">
            <v>Building Age: 10 - 20 YEARS</v>
          </cell>
          <cell r="F12435">
            <v>66.192599999999999</v>
          </cell>
          <cell r="G12435">
            <v>0.6757706</v>
          </cell>
          <cell r="H12435">
            <v>0.70282800000000001</v>
          </cell>
          <cell r="I12435">
            <v>-0.1218856</v>
          </cell>
          <cell r="J12435">
            <v>-4.9874599999999998E-2</v>
          </cell>
          <cell r="K12435">
            <v>0</v>
          </cell>
          <cell r="L12435">
            <v>4.9874599999999998E-2</v>
          </cell>
          <cell r="M12435">
            <v>0.1218856</v>
          </cell>
          <cell r="N12435">
            <v>0.1218856</v>
          </cell>
          <cell r="O12435">
            <v>1970</v>
          </cell>
        </row>
        <row r="12436">
          <cell r="A12436" t="str">
            <v>Residential</v>
          </cell>
          <cell r="B12436">
            <v>3</v>
          </cell>
          <cell r="C12436" t="str">
            <v>S</v>
          </cell>
          <cell r="D12436" t="str">
            <v>PCT</v>
          </cell>
          <cell r="E12436" t="str">
            <v>Building Age: 10 - 20 YEARS</v>
          </cell>
          <cell r="F12436">
            <v>65.174099999999996</v>
          </cell>
          <cell r="G12436">
            <v>0.63736150000000003</v>
          </cell>
          <cell r="H12436">
            <v>0.63251219999999997</v>
          </cell>
          <cell r="I12436">
            <v>-0.1203333</v>
          </cell>
          <cell r="J12436">
            <v>-4.9239400000000003E-2</v>
          </cell>
          <cell r="K12436">
            <v>0</v>
          </cell>
          <cell r="L12436">
            <v>4.9239400000000003E-2</v>
          </cell>
          <cell r="M12436">
            <v>0.1203333</v>
          </cell>
          <cell r="N12436">
            <v>0.1203333</v>
          </cell>
          <cell r="O12436">
            <v>1970</v>
          </cell>
        </row>
        <row r="12437">
          <cell r="A12437" t="str">
            <v>Residential</v>
          </cell>
          <cell r="B12437">
            <v>4</v>
          </cell>
          <cell r="C12437" t="str">
            <v>S</v>
          </cell>
          <cell r="D12437" t="str">
            <v>PCT</v>
          </cell>
          <cell r="E12437" t="str">
            <v>Building Age: 10 - 20 YEARS</v>
          </cell>
          <cell r="F12437">
            <v>64.5809</v>
          </cell>
          <cell r="G12437">
            <v>0.64709470000000002</v>
          </cell>
          <cell r="H12437">
            <v>0.66013549999999999</v>
          </cell>
          <cell r="I12437">
            <v>-0.119766</v>
          </cell>
          <cell r="J12437">
            <v>-4.9007299999999997E-2</v>
          </cell>
          <cell r="K12437">
            <v>0</v>
          </cell>
          <cell r="L12437">
            <v>4.9007299999999997E-2</v>
          </cell>
          <cell r="M12437">
            <v>0.119766</v>
          </cell>
          <cell r="N12437">
            <v>0.119766</v>
          </cell>
          <cell r="O12437">
            <v>1970</v>
          </cell>
        </row>
        <row r="12438">
          <cell r="A12438" t="str">
            <v>Residential</v>
          </cell>
          <cell r="B12438">
            <v>5</v>
          </cell>
          <cell r="C12438" t="str">
            <v>S</v>
          </cell>
          <cell r="D12438" t="str">
            <v>PCT</v>
          </cell>
          <cell r="E12438" t="str">
            <v>Building Age: 10 - 20 YEARS</v>
          </cell>
          <cell r="F12438">
            <v>63.467199999999998</v>
          </cell>
          <cell r="G12438">
            <v>0.70938950000000001</v>
          </cell>
          <cell r="H12438">
            <v>0.75181790000000004</v>
          </cell>
          <cell r="I12438">
            <v>-0.1193149</v>
          </cell>
          <cell r="J12438">
            <v>-4.8822699999999997E-2</v>
          </cell>
          <cell r="K12438">
            <v>0</v>
          </cell>
          <cell r="L12438">
            <v>4.8822699999999997E-2</v>
          </cell>
          <cell r="M12438">
            <v>0.1193149</v>
          </cell>
          <cell r="N12438">
            <v>0.1193149</v>
          </cell>
          <cell r="O12438">
            <v>1970</v>
          </cell>
        </row>
        <row r="12439">
          <cell r="A12439" t="str">
            <v>Residential</v>
          </cell>
          <cell r="B12439">
            <v>6</v>
          </cell>
          <cell r="C12439" t="str">
            <v>S</v>
          </cell>
          <cell r="D12439" t="str">
            <v>PCT</v>
          </cell>
          <cell r="E12439" t="str">
            <v>Building Age: 10 - 20 YEARS</v>
          </cell>
          <cell r="F12439">
            <v>62.779499999999999</v>
          </cell>
          <cell r="G12439">
            <v>0.77171679999999998</v>
          </cell>
          <cell r="H12439">
            <v>0.8172277</v>
          </cell>
          <cell r="I12439">
            <v>-0.1194008</v>
          </cell>
          <cell r="J12439">
            <v>-4.8857900000000003E-2</v>
          </cell>
          <cell r="K12439">
            <v>0</v>
          </cell>
          <cell r="L12439">
            <v>4.8857900000000003E-2</v>
          </cell>
          <cell r="M12439">
            <v>0.1194008</v>
          </cell>
          <cell r="N12439">
            <v>0.1194008</v>
          </cell>
          <cell r="O12439">
            <v>1970</v>
          </cell>
        </row>
        <row r="12440">
          <cell r="A12440" t="str">
            <v>Residential</v>
          </cell>
          <cell r="B12440">
            <v>7</v>
          </cell>
          <cell r="C12440" t="str">
            <v>S</v>
          </cell>
          <cell r="D12440" t="str">
            <v>PCT</v>
          </cell>
          <cell r="E12440" t="str">
            <v>Building Age: 10 - 20 YEARS</v>
          </cell>
          <cell r="F12440">
            <v>61.705399999999997</v>
          </cell>
          <cell r="G12440">
            <v>0.82136929999999997</v>
          </cell>
          <cell r="H12440">
            <v>0.84716650000000004</v>
          </cell>
          <cell r="I12440">
            <v>-0.1198892</v>
          </cell>
          <cell r="J12440">
            <v>-4.9057700000000003E-2</v>
          </cell>
          <cell r="K12440">
            <v>0</v>
          </cell>
          <cell r="L12440">
            <v>4.9057700000000003E-2</v>
          </cell>
          <cell r="M12440">
            <v>0.1198892</v>
          </cell>
          <cell r="N12440">
            <v>0.1198892</v>
          </cell>
          <cell r="O12440">
            <v>1970</v>
          </cell>
        </row>
        <row r="12441">
          <cell r="A12441" t="str">
            <v>Residential</v>
          </cell>
          <cell r="B12441">
            <v>8</v>
          </cell>
          <cell r="C12441" t="str">
            <v>S</v>
          </cell>
          <cell r="D12441" t="str">
            <v>PCT</v>
          </cell>
          <cell r="E12441" t="str">
            <v>Building Age: 10 - 20 YEARS</v>
          </cell>
          <cell r="F12441">
            <v>63.084299999999999</v>
          </cell>
          <cell r="G12441">
            <v>0.84199199999999996</v>
          </cell>
          <cell r="H12441">
            <v>0.91745920000000003</v>
          </cell>
          <cell r="I12441">
            <v>-0.12028469999999999</v>
          </cell>
          <cell r="J12441">
            <v>-4.9219499999999999E-2</v>
          </cell>
          <cell r="K12441">
            <v>0</v>
          </cell>
          <cell r="L12441">
            <v>4.9219499999999999E-2</v>
          </cell>
          <cell r="M12441">
            <v>0.12028469999999999</v>
          </cell>
          <cell r="N12441">
            <v>0.12028469999999999</v>
          </cell>
          <cell r="O12441">
            <v>1970</v>
          </cell>
        </row>
        <row r="12442">
          <cell r="A12442" t="str">
            <v>Residential</v>
          </cell>
          <cell r="B12442">
            <v>9</v>
          </cell>
          <cell r="C12442" t="str">
            <v>S</v>
          </cell>
          <cell r="D12442" t="str">
            <v>PCT</v>
          </cell>
          <cell r="E12442" t="str">
            <v>Building Age: 10 - 20 YEARS</v>
          </cell>
          <cell r="F12442">
            <v>68.191000000000003</v>
          </cell>
          <cell r="G12442">
            <v>0.84229480000000001</v>
          </cell>
          <cell r="H12442">
            <v>0.92310669999999995</v>
          </cell>
          <cell r="I12442">
            <v>-0.12236320000000001</v>
          </cell>
          <cell r="J12442">
            <v>-5.0070000000000003E-2</v>
          </cell>
          <cell r="K12442">
            <v>0</v>
          </cell>
          <cell r="L12442">
            <v>5.0070000000000003E-2</v>
          </cell>
          <cell r="M12442">
            <v>0.12236320000000001</v>
          </cell>
          <cell r="N12442">
            <v>0.12236320000000001</v>
          </cell>
          <cell r="O12442">
            <v>1970</v>
          </cell>
        </row>
        <row r="12443">
          <cell r="A12443" t="str">
            <v>Residential</v>
          </cell>
          <cell r="B12443">
            <v>10</v>
          </cell>
          <cell r="C12443" t="str">
            <v>S</v>
          </cell>
          <cell r="D12443" t="str">
            <v>PCT</v>
          </cell>
          <cell r="E12443" t="str">
            <v>Building Age: 10 - 20 YEARS</v>
          </cell>
          <cell r="F12443">
            <v>73.951899999999995</v>
          </cell>
          <cell r="G12443">
            <v>0.96884300000000001</v>
          </cell>
          <cell r="H12443">
            <v>1.041723</v>
          </cell>
          <cell r="I12443">
            <v>-0.12914149999999999</v>
          </cell>
          <cell r="J12443">
            <v>-5.2843599999999998E-2</v>
          </cell>
          <cell r="K12443">
            <v>0</v>
          </cell>
          <cell r="L12443">
            <v>5.2843599999999998E-2</v>
          </cell>
          <cell r="M12443">
            <v>0.12914149999999999</v>
          </cell>
          <cell r="N12443">
            <v>0.12914149999999999</v>
          </cell>
          <cell r="O12443">
            <v>1970</v>
          </cell>
        </row>
        <row r="12444">
          <cell r="A12444" t="str">
            <v>Residential</v>
          </cell>
          <cell r="B12444">
            <v>11</v>
          </cell>
          <cell r="C12444" t="str">
            <v>S</v>
          </cell>
          <cell r="D12444" t="str">
            <v>PCT</v>
          </cell>
          <cell r="E12444" t="str">
            <v>Building Age: 10 - 20 YEARS</v>
          </cell>
          <cell r="F12444">
            <v>79.253299999999996</v>
          </cell>
          <cell r="G12444">
            <v>1.056794</v>
          </cell>
          <cell r="H12444">
            <v>1.0026630000000001</v>
          </cell>
          <cell r="I12444">
            <v>-0.1286234</v>
          </cell>
          <cell r="J12444">
            <v>-5.2631600000000001E-2</v>
          </cell>
          <cell r="K12444">
            <v>0</v>
          </cell>
          <cell r="L12444">
            <v>5.2631600000000001E-2</v>
          </cell>
          <cell r="M12444">
            <v>0.1286234</v>
          </cell>
          <cell r="N12444">
            <v>0.1286234</v>
          </cell>
          <cell r="O12444">
            <v>1970</v>
          </cell>
        </row>
        <row r="12445">
          <cell r="A12445" t="str">
            <v>Residential</v>
          </cell>
          <cell r="B12445">
            <v>12</v>
          </cell>
          <cell r="C12445" t="str">
            <v>S</v>
          </cell>
          <cell r="D12445" t="str">
            <v>PCT</v>
          </cell>
          <cell r="E12445" t="str">
            <v>Building Age: 10 - 20 YEARS</v>
          </cell>
          <cell r="F12445">
            <v>84.043000000000006</v>
          </cell>
          <cell r="G12445">
            <v>1.160228</v>
          </cell>
          <cell r="H12445">
            <v>1.2159249999999999</v>
          </cell>
          <cell r="I12445">
            <v>-0.1318531</v>
          </cell>
          <cell r="J12445">
            <v>-5.39532E-2</v>
          </cell>
          <cell r="K12445">
            <v>0</v>
          </cell>
          <cell r="L12445">
            <v>5.39532E-2</v>
          </cell>
          <cell r="M12445">
            <v>0.1318531</v>
          </cell>
          <cell r="N12445">
            <v>0.1318531</v>
          </cell>
          <cell r="O12445">
            <v>1970</v>
          </cell>
        </row>
        <row r="12446">
          <cell r="A12446" t="str">
            <v>Residential</v>
          </cell>
          <cell r="B12446">
            <v>13</v>
          </cell>
          <cell r="C12446" t="str">
            <v>S</v>
          </cell>
          <cell r="D12446" t="str">
            <v>PCT</v>
          </cell>
          <cell r="E12446" t="str">
            <v>Building Age: 10 - 20 YEARS</v>
          </cell>
          <cell r="F12446">
            <v>87.352500000000006</v>
          </cell>
          <cell r="G12446">
            <v>1.3587579999999999</v>
          </cell>
          <cell r="H12446">
            <v>1.2476529999999999</v>
          </cell>
          <cell r="I12446">
            <v>-0.1384765</v>
          </cell>
          <cell r="J12446">
            <v>-5.6663499999999999E-2</v>
          </cell>
          <cell r="K12446">
            <v>0</v>
          </cell>
          <cell r="L12446">
            <v>5.6663499999999999E-2</v>
          </cell>
          <cell r="M12446">
            <v>0.1384765</v>
          </cell>
          <cell r="N12446">
            <v>0.1384765</v>
          </cell>
          <cell r="O12446">
            <v>1970</v>
          </cell>
        </row>
        <row r="12447">
          <cell r="A12447" t="str">
            <v>Residential</v>
          </cell>
          <cell r="B12447">
            <v>14</v>
          </cell>
          <cell r="C12447" t="str">
            <v>S</v>
          </cell>
          <cell r="D12447" t="str">
            <v>PCT</v>
          </cell>
          <cell r="E12447" t="str">
            <v>Building Age: 10 - 20 YEARS</v>
          </cell>
          <cell r="F12447">
            <v>90.965100000000007</v>
          </cell>
          <cell r="G12447">
            <v>1.543183</v>
          </cell>
          <cell r="H12447">
            <v>1.5700369999999999</v>
          </cell>
          <cell r="I12447">
            <v>-0.14530090000000001</v>
          </cell>
          <cell r="J12447">
            <v>-5.9455899999999999E-2</v>
          </cell>
          <cell r="K12447">
            <v>0</v>
          </cell>
          <cell r="L12447">
            <v>5.9455899999999999E-2</v>
          </cell>
          <cell r="M12447">
            <v>0.14530090000000001</v>
          </cell>
          <cell r="N12447">
            <v>0.14530090000000001</v>
          </cell>
          <cell r="O12447">
            <v>1970</v>
          </cell>
        </row>
        <row r="12448">
          <cell r="A12448" t="str">
            <v>Residential</v>
          </cell>
          <cell r="B12448">
            <v>15</v>
          </cell>
          <cell r="C12448" t="str">
            <v>S</v>
          </cell>
          <cell r="D12448" t="str">
            <v>PCT</v>
          </cell>
          <cell r="E12448" t="str">
            <v>Building Age: 10 - 20 YEARS</v>
          </cell>
          <cell r="F12448">
            <v>94.034300000000002</v>
          </cell>
          <cell r="G12448">
            <v>1.8288070000000001</v>
          </cell>
          <cell r="H12448">
            <v>1.911492</v>
          </cell>
          <cell r="I12448">
            <v>-0.14273949999999999</v>
          </cell>
          <cell r="J12448">
            <v>-5.8407899999999999E-2</v>
          </cell>
          <cell r="K12448">
            <v>0</v>
          </cell>
          <cell r="L12448">
            <v>5.8407899999999999E-2</v>
          </cell>
          <cell r="M12448">
            <v>0.14273949999999999</v>
          </cell>
          <cell r="N12448">
            <v>0.14273949999999999</v>
          </cell>
          <cell r="O12448">
            <v>1970</v>
          </cell>
        </row>
        <row r="12449">
          <cell r="A12449" t="str">
            <v>Residential</v>
          </cell>
          <cell r="B12449">
            <v>16</v>
          </cell>
          <cell r="C12449" t="str">
            <v>S</v>
          </cell>
          <cell r="D12449" t="str">
            <v>PCT</v>
          </cell>
          <cell r="E12449" t="str">
            <v>Building Age: 10 - 20 YEARS</v>
          </cell>
          <cell r="F12449">
            <v>95.898499999999999</v>
          </cell>
          <cell r="G12449">
            <v>2.3680870000000001</v>
          </cell>
          <cell r="H12449">
            <v>2.505763</v>
          </cell>
          <cell r="I12449">
            <v>-0.14893219999999999</v>
          </cell>
          <cell r="J12449">
            <v>-6.0941799999999997E-2</v>
          </cell>
          <cell r="K12449">
            <v>0</v>
          </cell>
          <cell r="L12449">
            <v>6.0941799999999997E-2</v>
          </cell>
          <cell r="M12449">
            <v>0.14893219999999999</v>
          </cell>
          <cell r="N12449">
            <v>0.14893219999999999</v>
          </cell>
          <cell r="O12449">
            <v>1970</v>
          </cell>
        </row>
        <row r="12450">
          <cell r="A12450" t="str">
            <v>Residential</v>
          </cell>
          <cell r="B12450">
            <v>17</v>
          </cell>
          <cell r="C12450" t="str">
            <v>S</v>
          </cell>
          <cell r="D12450" t="str">
            <v>PCT</v>
          </cell>
          <cell r="E12450" t="str">
            <v>Building Age: 10 - 20 YEARS</v>
          </cell>
          <cell r="F12450">
            <v>96.745199999999997</v>
          </cell>
          <cell r="G12450">
            <v>2.7527050000000002</v>
          </cell>
          <cell r="H12450">
            <v>2.7825310000000001</v>
          </cell>
          <cell r="I12450">
            <v>-0.15226190000000001</v>
          </cell>
          <cell r="J12450">
            <v>-6.23043E-2</v>
          </cell>
          <cell r="K12450">
            <v>0</v>
          </cell>
          <cell r="L12450">
            <v>6.23043E-2</v>
          </cell>
          <cell r="M12450">
            <v>0.15226190000000001</v>
          </cell>
          <cell r="N12450">
            <v>0.15226190000000001</v>
          </cell>
          <cell r="O12450">
            <v>1970</v>
          </cell>
        </row>
        <row r="12451">
          <cell r="A12451" t="str">
            <v>Residential</v>
          </cell>
          <cell r="B12451">
            <v>18</v>
          </cell>
          <cell r="C12451" t="str">
            <v>S</v>
          </cell>
          <cell r="D12451" t="str">
            <v>PCT</v>
          </cell>
          <cell r="E12451" t="str">
            <v>Building Age: 10 - 20 YEARS</v>
          </cell>
          <cell r="F12451">
            <v>96.256200000000007</v>
          </cell>
          <cell r="G12451">
            <v>2.9119549999999998</v>
          </cell>
          <cell r="H12451">
            <v>2.7332839999999998</v>
          </cell>
          <cell r="I12451">
            <v>-0.14196700000000001</v>
          </cell>
          <cell r="J12451">
            <v>-5.8091799999999999E-2</v>
          </cell>
          <cell r="K12451">
            <v>0</v>
          </cell>
          <cell r="L12451">
            <v>5.8091799999999999E-2</v>
          </cell>
          <cell r="M12451">
            <v>0.14196700000000001</v>
          </cell>
          <cell r="N12451">
            <v>0.14196700000000001</v>
          </cell>
          <cell r="O12451">
            <v>1970</v>
          </cell>
        </row>
        <row r="12452">
          <cell r="A12452" t="str">
            <v>Residential</v>
          </cell>
          <cell r="B12452">
            <v>19</v>
          </cell>
          <cell r="C12452" t="str">
            <v>S</v>
          </cell>
          <cell r="D12452" t="str">
            <v>PCT</v>
          </cell>
          <cell r="E12452" t="str">
            <v>Building Age: 10 - 20 YEARS</v>
          </cell>
          <cell r="F12452">
            <v>94.509500000000003</v>
          </cell>
          <cell r="G12452">
            <v>2.9148209999999999</v>
          </cell>
          <cell r="H12452">
            <v>3.013258</v>
          </cell>
          <cell r="I12452">
            <v>-0.1481277</v>
          </cell>
          <cell r="J12452">
            <v>-6.0612600000000003E-2</v>
          </cell>
          <cell r="K12452">
            <v>0</v>
          </cell>
          <cell r="L12452">
            <v>6.0612600000000003E-2</v>
          </cell>
          <cell r="M12452">
            <v>0.1481277</v>
          </cell>
          <cell r="N12452">
            <v>0.1481277</v>
          </cell>
          <cell r="O12452">
            <v>1970</v>
          </cell>
        </row>
        <row r="12453">
          <cell r="A12453" t="str">
            <v>Residential</v>
          </cell>
          <cell r="B12453">
            <v>20</v>
          </cell>
          <cell r="C12453" t="str">
            <v>S</v>
          </cell>
          <cell r="D12453" t="str">
            <v>PCT</v>
          </cell>
          <cell r="E12453" t="str">
            <v>Building Age: 10 - 20 YEARS</v>
          </cell>
          <cell r="F12453">
            <v>90.052300000000002</v>
          </cell>
          <cell r="G12453">
            <v>2.7856239999999999</v>
          </cell>
          <cell r="H12453">
            <v>3.554846</v>
          </cell>
          <cell r="I12453">
            <v>-0.14709710000000001</v>
          </cell>
          <cell r="J12453">
            <v>-6.0190899999999999E-2</v>
          </cell>
          <cell r="K12453">
            <v>0</v>
          </cell>
          <cell r="L12453">
            <v>6.0190899999999999E-2</v>
          </cell>
          <cell r="M12453">
            <v>0.14709710000000001</v>
          </cell>
          <cell r="N12453">
            <v>0.14709710000000001</v>
          </cell>
          <cell r="O12453">
            <v>1970</v>
          </cell>
        </row>
        <row r="12454">
          <cell r="A12454" t="str">
            <v>Residential</v>
          </cell>
          <cell r="B12454">
            <v>21</v>
          </cell>
          <cell r="C12454" t="str">
            <v>S</v>
          </cell>
          <cell r="D12454" t="str">
            <v>PCT</v>
          </cell>
          <cell r="E12454" t="str">
            <v>Building Age: 10 - 20 YEARS</v>
          </cell>
          <cell r="F12454">
            <v>85.042100000000005</v>
          </cell>
          <cell r="G12454">
            <v>2.487403</v>
          </cell>
          <cell r="H12454">
            <v>3.3286959999999999</v>
          </cell>
          <cell r="I12454">
            <v>-0.14810789999999999</v>
          </cell>
          <cell r="J12454">
            <v>-6.0604499999999999E-2</v>
          </cell>
          <cell r="K12454">
            <v>0</v>
          </cell>
          <cell r="L12454">
            <v>6.0604499999999999E-2</v>
          </cell>
          <cell r="M12454">
            <v>0.14810789999999999</v>
          </cell>
          <cell r="N12454">
            <v>0.14810789999999999</v>
          </cell>
          <cell r="O12454">
            <v>1970</v>
          </cell>
        </row>
        <row r="12455">
          <cell r="A12455" t="str">
            <v>Residential</v>
          </cell>
          <cell r="B12455">
            <v>22</v>
          </cell>
          <cell r="C12455" t="str">
            <v>S</v>
          </cell>
          <cell r="D12455" t="str">
            <v>PCT</v>
          </cell>
          <cell r="E12455" t="str">
            <v>Building Age: 10 - 20 YEARS</v>
          </cell>
          <cell r="F12455">
            <v>81.740700000000004</v>
          </cell>
          <cell r="G12455">
            <v>2.141124</v>
          </cell>
          <cell r="H12455">
            <v>2.359226</v>
          </cell>
          <cell r="I12455">
            <v>-0.14870320000000001</v>
          </cell>
          <cell r="J12455">
            <v>-6.0848100000000002E-2</v>
          </cell>
          <cell r="K12455">
            <v>0</v>
          </cell>
          <cell r="L12455">
            <v>6.0848100000000002E-2</v>
          </cell>
          <cell r="M12455">
            <v>0.14870320000000001</v>
          </cell>
          <cell r="N12455">
            <v>0.14870320000000001</v>
          </cell>
          <cell r="O12455">
            <v>1970</v>
          </cell>
        </row>
        <row r="12456">
          <cell r="A12456" t="str">
            <v>Residential</v>
          </cell>
          <cell r="B12456">
            <v>23</v>
          </cell>
          <cell r="C12456" t="str">
            <v>S</v>
          </cell>
          <cell r="D12456" t="str">
            <v>PCT</v>
          </cell>
          <cell r="E12456" t="str">
            <v>Building Age: 10 - 20 YEARS</v>
          </cell>
          <cell r="F12456">
            <v>78.153800000000004</v>
          </cell>
          <cell r="G12456">
            <v>1.709201</v>
          </cell>
          <cell r="H12456">
            <v>1.8122259999999999</v>
          </cell>
          <cell r="I12456">
            <v>-0.14262030000000001</v>
          </cell>
          <cell r="J12456">
            <v>-5.8359000000000001E-2</v>
          </cell>
          <cell r="K12456">
            <v>0</v>
          </cell>
          <cell r="L12456">
            <v>5.8359000000000001E-2</v>
          </cell>
          <cell r="M12456">
            <v>0.14262030000000001</v>
          </cell>
          <cell r="N12456">
            <v>0.14262030000000001</v>
          </cell>
          <cell r="O12456">
            <v>1970</v>
          </cell>
        </row>
        <row r="12457">
          <cell r="A12457" t="str">
            <v>Residential</v>
          </cell>
          <cell r="B12457">
            <v>24</v>
          </cell>
          <cell r="C12457" t="str">
            <v>S</v>
          </cell>
          <cell r="D12457" t="str">
            <v>PCT</v>
          </cell>
          <cell r="E12457" t="str">
            <v>Building Age: 10 - 20 YEARS</v>
          </cell>
          <cell r="F12457">
            <v>75.819800000000001</v>
          </cell>
          <cell r="G12457">
            <v>1.319369</v>
          </cell>
          <cell r="H12457">
            <v>1.2783690000000001</v>
          </cell>
          <cell r="I12457">
            <v>-0.13728679999999999</v>
          </cell>
          <cell r="J12457">
            <v>-5.61766E-2</v>
          </cell>
          <cell r="K12457">
            <v>0</v>
          </cell>
          <cell r="L12457">
            <v>5.61766E-2</v>
          </cell>
          <cell r="M12457">
            <v>0.13728679999999999</v>
          </cell>
          <cell r="N12457">
            <v>0.13728679999999999</v>
          </cell>
          <cell r="O12457">
            <v>1970</v>
          </cell>
        </row>
        <row r="12458">
          <cell r="A12458" t="str">
            <v>Residential</v>
          </cell>
          <cell r="B12458">
            <v>1</v>
          </cell>
          <cell r="C12458" t="str">
            <v>S</v>
          </cell>
          <cell r="D12458" t="str">
            <v>PCT</v>
          </cell>
          <cell r="E12458" t="str">
            <v>Building Age: 3 - 10 YEARS</v>
          </cell>
          <cell r="F12458">
            <v>70.697199999999995</v>
          </cell>
          <cell r="G12458">
            <v>0.93842389999999998</v>
          </cell>
          <cell r="H12458">
            <v>0.99488449999999995</v>
          </cell>
          <cell r="I12458">
            <v>-0.17903859999999999</v>
          </cell>
          <cell r="J12458">
            <v>-7.3261099999999996E-2</v>
          </cell>
          <cell r="K12458">
            <v>0</v>
          </cell>
          <cell r="L12458">
            <v>7.3261099999999996E-2</v>
          </cell>
          <cell r="M12458">
            <v>0.17903859999999999</v>
          </cell>
          <cell r="N12458">
            <v>0.17903859999999999</v>
          </cell>
          <cell r="O12458">
            <v>1142</v>
          </cell>
        </row>
        <row r="12459">
          <cell r="A12459" t="str">
            <v>Residential</v>
          </cell>
          <cell r="B12459">
            <v>2</v>
          </cell>
          <cell r="C12459" t="str">
            <v>S</v>
          </cell>
          <cell r="D12459" t="str">
            <v>PCT</v>
          </cell>
          <cell r="E12459" t="str">
            <v>Building Age: 3 - 10 YEARS</v>
          </cell>
          <cell r="F12459">
            <v>68.249600000000001</v>
          </cell>
          <cell r="G12459">
            <v>0.75383109999999998</v>
          </cell>
          <cell r="H12459">
            <v>0.75378000000000001</v>
          </cell>
          <cell r="I12459">
            <v>-0.17640259999999999</v>
          </cell>
          <cell r="J12459">
            <v>-7.2182499999999997E-2</v>
          </cell>
          <cell r="K12459">
            <v>0</v>
          </cell>
          <cell r="L12459">
            <v>7.2182499999999997E-2</v>
          </cell>
          <cell r="M12459">
            <v>0.17640259999999999</v>
          </cell>
          <cell r="N12459">
            <v>0.17640259999999999</v>
          </cell>
          <cell r="O12459">
            <v>1142</v>
          </cell>
        </row>
        <row r="12460">
          <cell r="A12460" t="str">
            <v>Residential</v>
          </cell>
          <cell r="B12460">
            <v>3</v>
          </cell>
          <cell r="C12460" t="str">
            <v>S</v>
          </cell>
          <cell r="D12460" t="str">
            <v>PCT</v>
          </cell>
          <cell r="E12460" t="str">
            <v>Building Age: 3 - 10 YEARS</v>
          </cell>
          <cell r="F12460">
            <v>67.328800000000001</v>
          </cell>
          <cell r="G12460">
            <v>0.57654939999999999</v>
          </cell>
          <cell r="H12460">
            <v>0.55968249999999997</v>
          </cell>
          <cell r="I12460">
            <v>-0.17454249999999999</v>
          </cell>
          <cell r="J12460">
            <v>-7.1421399999999996E-2</v>
          </cell>
          <cell r="K12460">
            <v>0</v>
          </cell>
          <cell r="L12460">
            <v>7.1421399999999996E-2</v>
          </cell>
          <cell r="M12460">
            <v>0.17454249999999999</v>
          </cell>
          <cell r="N12460">
            <v>0.17454249999999999</v>
          </cell>
          <cell r="O12460">
            <v>1142</v>
          </cell>
        </row>
        <row r="12461">
          <cell r="A12461" t="str">
            <v>Residential</v>
          </cell>
          <cell r="B12461">
            <v>4</v>
          </cell>
          <cell r="C12461" t="str">
            <v>S</v>
          </cell>
          <cell r="D12461" t="str">
            <v>PCT</v>
          </cell>
          <cell r="E12461" t="str">
            <v>Building Age: 3 - 10 YEARS</v>
          </cell>
          <cell r="F12461">
            <v>66.710400000000007</v>
          </cell>
          <cell r="G12461">
            <v>0.54322610000000005</v>
          </cell>
          <cell r="H12461">
            <v>0.55996690000000005</v>
          </cell>
          <cell r="I12461">
            <v>-0.1723343</v>
          </cell>
          <cell r="J12461">
            <v>-7.0517800000000005E-2</v>
          </cell>
          <cell r="K12461">
            <v>0</v>
          </cell>
          <cell r="L12461">
            <v>7.0517800000000005E-2</v>
          </cell>
          <cell r="M12461">
            <v>0.1723343</v>
          </cell>
          <cell r="N12461">
            <v>0.1723343</v>
          </cell>
          <cell r="O12461">
            <v>1142</v>
          </cell>
        </row>
        <row r="12462">
          <cell r="A12462" t="str">
            <v>Residential</v>
          </cell>
          <cell r="B12462">
            <v>5</v>
          </cell>
          <cell r="C12462" t="str">
            <v>S</v>
          </cell>
          <cell r="D12462" t="str">
            <v>PCT</v>
          </cell>
          <cell r="E12462" t="str">
            <v>Building Age: 3 - 10 YEARS</v>
          </cell>
          <cell r="F12462">
            <v>65.302400000000006</v>
          </cell>
          <cell r="G12462">
            <v>0.54632820000000004</v>
          </cell>
          <cell r="H12462">
            <v>0.55579080000000003</v>
          </cell>
          <cell r="I12462">
            <v>-0.17155580000000001</v>
          </cell>
          <cell r="J12462">
            <v>-7.0199300000000006E-2</v>
          </cell>
          <cell r="K12462">
            <v>0</v>
          </cell>
          <cell r="L12462">
            <v>7.0199300000000006E-2</v>
          </cell>
          <cell r="M12462">
            <v>0.17155580000000001</v>
          </cell>
          <cell r="N12462">
            <v>0.17155580000000001</v>
          </cell>
          <cell r="O12462">
            <v>1142</v>
          </cell>
        </row>
        <row r="12463">
          <cell r="A12463" t="str">
            <v>Residential</v>
          </cell>
          <cell r="B12463">
            <v>6</v>
          </cell>
          <cell r="C12463" t="str">
            <v>S</v>
          </cell>
          <cell r="D12463" t="str">
            <v>PCT</v>
          </cell>
          <cell r="E12463" t="str">
            <v>Building Age: 3 - 10 YEARS</v>
          </cell>
          <cell r="F12463">
            <v>64.539199999999994</v>
          </cell>
          <cell r="G12463">
            <v>0.57136010000000004</v>
          </cell>
          <cell r="H12463">
            <v>0.57360730000000004</v>
          </cell>
          <cell r="I12463">
            <v>-0.17108090000000001</v>
          </cell>
          <cell r="J12463">
            <v>-7.0004899999999995E-2</v>
          </cell>
          <cell r="K12463">
            <v>0</v>
          </cell>
          <cell r="L12463">
            <v>7.0004899999999995E-2</v>
          </cell>
          <cell r="M12463">
            <v>0.17108090000000001</v>
          </cell>
          <cell r="N12463">
            <v>0.17108090000000001</v>
          </cell>
          <cell r="O12463">
            <v>1142</v>
          </cell>
        </row>
        <row r="12464">
          <cell r="A12464" t="str">
            <v>Residential</v>
          </cell>
          <cell r="B12464">
            <v>7</v>
          </cell>
          <cell r="C12464" t="str">
            <v>S</v>
          </cell>
          <cell r="D12464" t="str">
            <v>PCT</v>
          </cell>
          <cell r="E12464" t="str">
            <v>Building Age: 3 - 10 YEARS</v>
          </cell>
          <cell r="F12464">
            <v>63.367899999999999</v>
          </cell>
          <cell r="G12464">
            <v>0.6121856</v>
          </cell>
          <cell r="H12464">
            <v>0.6524742</v>
          </cell>
          <cell r="I12464">
            <v>-0.17075209999999999</v>
          </cell>
          <cell r="J12464">
            <v>-6.9870399999999999E-2</v>
          </cell>
          <cell r="K12464">
            <v>0</v>
          </cell>
          <cell r="L12464">
            <v>6.9870399999999999E-2</v>
          </cell>
          <cell r="M12464">
            <v>0.17075209999999999</v>
          </cell>
          <cell r="N12464">
            <v>0.17075209999999999</v>
          </cell>
          <cell r="O12464">
            <v>1142</v>
          </cell>
        </row>
        <row r="12465">
          <cell r="A12465" t="str">
            <v>Residential</v>
          </cell>
          <cell r="B12465">
            <v>8</v>
          </cell>
          <cell r="C12465" t="str">
            <v>S</v>
          </cell>
          <cell r="D12465" t="str">
            <v>PCT</v>
          </cell>
          <cell r="E12465" t="str">
            <v>Building Age: 3 - 10 YEARS</v>
          </cell>
          <cell r="F12465">
            <v>64.315200000000004</v>
          </cell>
          <cell r="G12465">
            <v>0.68930999999999998</v>
          </cell>
          <cell r="H12465">
            <v>0.65905329999999995</v>
          </cell>
          <cell r="I12465">
            <v>-0.1715071</v>
          </cell>
          <cell r="J12465">
            <v>-7.01793E-2</v>
          </cell>
          <cell r="K12465">
            <v>0</v>
          </cell>
          <cell r="L12465">
            <v>7.01793E-2</v>
          </cell>
          <cell r="M12465">
            <v>0.1715071</v>
          </cell>
          <cell r="N12465">
            <v>0.1715071</v>
          </cell>
          <cell r="O12465">
            <v>1142</v>
          </cell>
        </row>
        <row r="12466">
          <cell r="A12466" t="str">
            <v>Residential</v>
          </cell>
          <cell r="B12466">
            <v>9</v>
          </cell>
          <cell r="C12466" t="str">
            <v>S</v>
          </cell>
          <cell r="D12466" t="str">
            <v>PCT</v>
          </cell>
          <cell r="E12466" t="str">
            <v>Building Age: 3 - 10 YEARS</v>
          </cell>
          <cell r="F12466">
            <v>68.552300000000002</v>
          </cell>
          <cell r="G12466">
            <v>0.73788480000000001</v>
          </cell>
          <cell r="H12466">
            <v>0.65110539999999995</v>
          </cell>
          <cell r="I12466">
            <v>-0.1748709</v>
          </cell>
          <cell r="J12466">
            <v>-7.1555800000000003E-2</v>
          </cell>
          <cell r="K12466">
            <v>0</v>
          </cell>
          <cell r="L12466">
            <v>7.1555800000000003E-2</v>
          </cell>
          <cell r="M12466">
            <v>0.1748709</v>
          </cell>
          <cell r="N12466">
            <v>0.1748709</v>
          </cell>
          <cell r="O12466">
            <v>1142</v>
          </cell>
        </row>
        <row r="12467">
          <cell r="A12467" t="str">
            <v>Residential</v>
          </cell>
          <cell r="B12467">
            <v>10</v>
          </cell>
          <cell r="C12467" t="str">
            <v>S</v>
          </cell>
          <cell r="D12467" t="str">
            <v>PCT</v>
          </cell>
          <cell r="E12467" t="str">
            <v>Building Age: 3 - 10 YEARS</v>
          </cell>
          <cell r="F12467">
            <v>73.933800000000005</v>
          </cell>
          <cell r="G12467">
            <v>0.86668319999999999</v>
          </cell>
          <cell r="H12467">
            <v>0.71778730000000002</v>
          </cell>
          <cell r="I12467">
            <v>-0.18910979999999999</v>
          </cell>
          <cell r="J12467">
            <v>-7.7382199999999998E-2</v>
          </cell>
          <cell r="K12467">
            <v>0</v>
          </cell>
          <cell r="L12467">
            <v>7.7382199999999998E-2</v>
          </cell>
          <cell r="M12467">
            <v>0.18910979999999999</v>
          </cell>
          <cell r="N12467">
            <v>0.18910979999999999</v>
          </cell>
          <cell r="O12467">
            <v>1142</v>
          </cell>
        </row>
        <row r="12468">
          <cell r="A12468" t="str">
            <v>Residential</v>
          </cell>
          <cell r="B12468">
            <v>11</v>
          </cell>
          <cell r="C12468" t="str">
            <v>S</v>
          </cell>
          <cell r="D12468" t="str">
            <v>PCT</v>
          </cell>
          <cell r="E12468" t="str">
            <v>Building Age: 3 - 10 YEARS</v>
          </cell>
          <cell r="F12468">
            <v>78.447000000000003</v>
          </cell>
          <cell r="G12468">
            <v>0.93308679999999999</v>
          </cell>
          <cell r="H12468">
            <v>1.1635169999999999</v>
          </cell>
          <cell r="I12468">
            <v>-0.18772949999999999</v>
          </cell>
          <cell r="J12468">
            <v>-7.6817399999999994E-2</v>
          </cell>
          <cell r="K12468">
            <v>0</v>
          </cell>
          <cell r="L12468">
            <v>7.6817399999999994E-2</v>
          </cell>
          <cell r="M12468">
            <v>0.18772949999999999</v>
          </cell>
          <cell r="N12468">
            <v>0.18772949999999999</v>
          </cell>
          <cell r="O12468">
            <v>1142</v>
          </cell>
        </row>
        <row r="12469">
          <cell r="A12469" t="str">
            <v>Residential</v>
          </cell>
          <cell r="B12469">
            <v>12</v>
          </cell>
          <cell r="C12469" t="str">
            <v>S</v>
          </cell>
          <cell r="D12469" t="str">
            <v>PCT</v>
          </cell>
          <cell r="E12469" t="str">
            <v>Building Age: 3 - 10 YEARS</v>
          </cell>
          <cell r="F12469">
            <v>83.039299999999997</v>
          </cell>
          <cell r="G12469">
            <v>1.125845</v>
          </cell>
          <cell r="H12469">
            <v>1.3013319999999999</v>
          </cell>
          <cell r="I12469">
            <v>-0.19479360000000001</v>
          </cell>
          <cell r="J12469">
            <v>-7.9708000000000001E-2</v>
          </cell>
          <cell r="K12469">
            <v>0</v>
          </cell>
          <cell r="L12469">
            <v>7.9708000000000001E-2</v>
          </cell>
          <cell r="M12469">
            <v>0.19479360000000001</v>
          </cell>
          <cell r="N12469">
            <v>0.19479360000000001</v>
          </cell>
          <cell r="O12469">
            <v>1142</v>
          </cell>
        </row>
        <row r="12470">
          <cell r="A12470" t="str">
            <v>Residential</v>
          </cell>
          <cell r="B12470">
            <v>13</v>
          </cell>
          <cell r="C12470" t="str">
            <v>S</v>
          </cell>
          <cell r="D12470" t="str">
            <v>PCT</v>
          </cell>
          <cell r="E12470" t="str">
            <v>Building Age: 3 - 10 YEARS</v>
          </cell>
          <cell r="F12470">
            <v>86.539299999999997</v>
          </cell>
          <cell r="G12470">
            <v>1.4065209999999999</v>
          </cell>
          <cell r="H12470">
            <v>1.4215199999999999</v>
          </cell>
          <cell r="I12470">
            <v>-0.213003</v>
          </cell>
          <cell r="J12470">
            <v>-8.7159100000000003E-2</v>
          </cell>
          <cell r="K12470">
            <v>0</v>
          </cell>
          <cell r="L12470">
            <v>8.7159100000000003E-2</v>
          </cell>
          <cell r="M12470">
            <v>0.213003</v>
          </cell>
          <cell r="N12470">
            <v>0.213003</v>
          </cell>
          <cell r="O12470">
            <v>1142</v>
          </cell>
        </row>
        <row r="12471">
          <cell r="A12471" t="str">
            <v>Residential</v>
          </cell>
          <cell r="B12471">
            <v>14</v>
          </cell>
          <cell r="C12471" t="str">
            <v>S</v>
          </cell>
          <cell r="D12471" t="str">
            <v>PCT</v>
          </cell>
          <cell r="E12471" t="str">
            <v>Building Age: 3 - 10 YEARS</v>
          </cell>
          <cell r="F12471">
            <v>90.592100000000002</v>
          </cell>
          <cell r="G12471">
            <v>1.416407</v>
          </cell>
          <cell r="H12471">
            <v>1.2513700000000001</v>
          </cell>
          <cell r="I12471">
            <v>-0.19715199999999999</v>
          </cell>
          <cell r="J12471">
            <v>-8.0672999999999995E-2</v>
          </cell>
          <cell r="K12471">
            <v>0</v>
          </cell>
          <cell r="L12471">
            <v>8.0672999999999995E-2</v>
          </cell>
          <cell r="M12471">
            <v>0.19715199999999999</v>
          </cell>
          <cell r="N12471">
            <v>0.19715199999999999</v>
          </cell>
          <cell r="O12471">
            <v>1142</v>
          </cell>
        </row>
        <row r="12472">
          <cell r="A12472" t="str">
            <v>Residential</v>
          </cell>
          <cell r="B12472">
            <v>15</v>
          </cell>
          <cell r="C12472" t="str">
            <v>S</v>
          </cell>
          <cell r="D12472" t="str">
            <v>PCT</v>
          </cell>
          <cell r="E12472" t="str">
            <v>Building Age: 3 - 10 YEARS</v>
          </cell>
          <cell r="F12472">
            <v>94.000100000000003</v>
          </cell>
          <cell r="G12472">
            <v>1.594994</v>
          </cell>
          <cell r="H12472">
            <v>1.339116</v>
          </cell>
          <cell r="I12472">
            <v>-0.19535250000000001</v>
          </cell>
          <cell r="J12472">
            <v>-7.9936699999999999E-2</v>
          </cell>
          <cell r="K12472">
            <v>0</v>
          </cell>
          <cell r="L12472">
            <v>7.9936699999999999E-2</v>
          </cell>
          <cell r="M12472">
            <v>0.19535250000000001</v>
          </cell>
          <cell r="N12472">
            <v>0.19535250000000001</v>
          </cell>
          <cell r="O12472">
            <v>1142</v>
          </cell>
        </row>
        <row r="12473">
          <cell r="A12473" t="str">
            <v>Residential</v>
          </cell>
          <cell r="B12473">
            <v>16</v>
          </cell>
          <cell r="C12473" t="str">
            <v>S</v>
          </cell>
          <cell r="D12473" t="str">
            <v>PCT</v>
          </cell>
          <cell r="E12473" t="str">
            <v>Building Age: 3 - 10 YEARS</v>
          </cell>
          <cell r="F12473">
            <v>95.736999999999995</v>
          </cell>
          <cell r="G12473">
            <v>1.786143</v>
          </cell>
          <cell r="H12473">
            <v>1.359232</v>
          </cell>
          <cell r="I12473">
            <v>-0.19422310000000001</v>
          </cell>
          <cell r="J12473">
            <v>-7.9474500000000003E-2</v>
          </cell>
          <cell r="K12473">
            <v>0</v>
          </cell>
          <cell r="L12473">
            <v>7.9474500000000003E-2</v>
          </cell>
          <cell r="M12473">
            <v>0.19422310000000001</v>
          </cell>
          <cell r="N12473">
            <v>0.19422310000000001</v>
          </cell>
          <cell r="O12473">
            <v>1142</v>
          </cell>
        </row>
        <row r="12474">
          <cell r="A12474" t="str">
            <v>Residential</v>
          </cell>
          <cell r="B12474">
            <v>17</v>
          </cell>
          <cell r="C12474" t="str">
            <v>S</v>
          </cell>
          <cell r="D12474" t="str">
            <v>PCT</v>
          </cell>
          <cell r="E12474" t="str">
            <v>Building Age: 3 - 10 YEARS</v>
          </cell>
          <cell r="F12474">
            <v>96.592299999999994</v>
          </cell>
          <cell r="G12474">
            <v>2.011587</v>
          </cell>
          <cell r="H12474">
            <v>1.5781559999999999</v>
          </cell>
          <cell r="I12474">
            <v>-0.1945501</v>
          </cell>
          <cell r="J12474">
            <v>-7.9608300000000007E-2</v>
          </cell>
          <cell r="K12474">
            <v>0</v>
          </cell>
          <cell r="L12474">
            <v>7.9608300000000007E-2</v>
          </cell>
          <cell r="M12474">
            <v>0.1945501</v>
          </cell>
          <cell r="N12474">
            <v>0.1945501</v>
          </cell>
          <cell r="O12474">
            <v>1142</v>
          </cell>
        </row>
        <row r="12475">
          <cell r="A12475" t="str">
            <v>Residential</v>
          </cell>
          <cell r="B12475">
            <v>18</v>
          </cell>
          <cell r="C12475" t="str">
            <v>S</v>
          </cell>
          <cell r="D12475" t="str">
            <v>PCT</v>
          </cell>
          <cell r="E12475" t="str">
            <v>Building Age: 3 - 10 YEARS</v>
          </cell>
          <cell r="F12475">
            <v>96.328999999999994</v>
          </cell>
          <cell r="G12475">
            <v>2.1127690000000001</v>
          </cell>
          <cell r="H12475">
            <v>1.932582</v>
          </cell>
          <cell r="I12475">
            <v>-0.205599</v>
          </cell>
          <cell r="J12475">
            <v>-8.4129399999999993E-2</v>
          </cell>
          <cell r="K12475">
            <v>0</v>
          </cell>
          <cell r="L12475">
            <v>8.4129399999999993E-2</v>
          </cell>
          <cell r="M12475">
            <v>0.205599</v>
          </cell>
          <cell r="N12475">
            <v>0.205599</v>
          </cell>
          <cell r="O12475">
            <v>1142</v>
          </cell>
        </row>
        <row r="12476">
          <cell r="A12476" t="str">
            <v>Residential</v>
          </cell>
          <cell r="B12476">
            <v>19</v>
          </cell>
          <cell r="C12476" t="str">
            <v>S</v>
          </cell>
          <cell r="D12476" t="str">
            <v>PCT</v>
          </cell>
          <cell r="E12476" t="str">
            <v>Building Age: 3 - 10 YEARS</v>
          </cell>
          <cell r="F12476">
            <v>95.092100000000002</v>
          </cell>
          <cell r="G12476">
            <v>2.1665580000000002</v>
          </cell>
          <cell r="H12476">
            <v>2.2155140000000002</v>
          </cell>
          <cell r="I12476">
            <v>-0.21664259999999999</v>
          </cell>
          <cell r="J12476">
            <v>-8.8648400000000002E-2</v>
          </cell>
          <cell r="K12476">
            <v>0</v>
          </cell>
          <cell r="L12476">
            <v>8.8648400000000002E-2</v>
          </cell>
          <cell r="M12476">
            <v>0.21664259999999999</v>
          </cell>
          <cell r="N12476">
            <v>0.21664259999999999</v>
          </cell>
          <cell r="O12476">
            <v>1142</v>
          </cell>
        </row>
        <row r="12477">
          <cell r="A12477" t="str">
            <v>Residential</v>
          </cell>
          <cell r="B12477">
            <v>20</v>
          </cell>
          <cell r="C12477" t="str">
            <v>S</v>
          </cell>
          <cell r="D12477" t="str">
            <v>PCT</v>
          </cell>
          <cell r="E12477" t="str">
            <v>Building Age: 3 - 10 YEARS</v>
          </cell>
          <cell r="F12477">
            <v>91.789400000000001</v>
          </cell>
          <cell r="G12477">
            <v>2.114967</v>
          </cell>
          <cell r="H12477">
            <v>3.4566780000000001</v>
          </cell>
          <cell r="I12477">
            <v>-0.2140541</v>
          </cell>
          <cell r="J12477">
            <v>-8.7589200000000006E-2</v>
          </cell>
          <cell r="K12477">
            <v>0</v>
          </cell>
          <cell r="L12477">
            <v>8.7589200000000006E-2</v>
          </cell>
          <cell r="M12477">
            <v>0.2140541</v>
          </cell>
          <cell r="N12477">
            <v>0.2140541</v>
          </cell>
          <cell r="O12477">
            <v>1142</v>
          </cell>
        </row>
        <row r="12478">
          <cell r="A12478" t="str">
            <v>Residential</v>
          </cell>
          <cell r="B12478">
            <v>21</v>
          </cell>
          <cell r="C12478" t="str">
            <v>S</v>
          </cell>
          <cell r="D12478" t="str">
            <v>PCT</v>
          </cell>
          <cell r="E12478" t="str">
            <v>Building Age: 3 - 10 YEARS</v>
          </cell>
          <cell r="F12478">
            <v>86.934100000000001</v>
          </cell>
          <cell r="G12478">
            <v>2.1538689999999998</v>
          </cell>
          <cell r="H12478">
            <v>3.2257699999999998</v>
          </cell>
          <cell r="I12478">
            <v>-0.20632239999999999</v>
          </cell>
          <cell r="J12478">
            <v>-8.4425399999999998E-2</v>
          </cell>
          <cell r="K12478">
            <v>0</v>
          </cell>
          <cell r="L12478">
            <v>8.4425399999999998E-2</v>
          </cell>
          <cell r="M12478">
            <v>0.20632239999999999</v>
          </cell>
          <cell r="N12478">
            <v>0.20632239999999999</v>
          </cell>
          <cell r="O12478">
            <v>1142</v>
          </cell>
        </row>
        <row r="12479">
          <cell r="A12479" t="str">
            <v>Residential</v>
          </cell>
          <cell r="B12479">
            <v>22</v>
          </cell>
          <cell r="C12479" t="str">
            <v>S</v>
          </cell>
          <cell r="D12479" t="str">
            <v>PCT</v>
          </cell>
          <cell r="E12479" t="str">
            <v>Building Age: 3 - 10 YEARS</v>
          </cell>
          <cell r="F12479">
            <v>83.697400000000002</v>
          </cell>
          <cell r="G12479">
            <v>2.032988</v>
          </cell>
          <cell r="H12479">
            <v>2.141051</v>
          </cell>
          <cell r="I12479">
            <v>-0.21162890000000001</v>
          </cell>
          <cell r="J12479">
            <v>-8.6596800000000002E-2</v>
          </cell>
          <cell r="K12479">
            <v>0</v>
          </cell>
          <cell r="L12479">
            <v>8.6596800000000002E-2</v>
          </cell>
          <cell r="M12479">
            <v>0.21162890000000001</v>
          </cell>
          <cell r="N12479">
            <v>0.21162890000000001</v>
          </cell>
          <cell r="O12479">
            <v>1142</v>
          </cell>
        </row>
        <row r="12480">
          <cell r="A12480" t="str">
            <v>Residential</v>
          </cell>
          <cell r="B12480">
            <v>23</v>
          </cell>
          <cell r="C12480" t="str">
            <v>S</v>
          </cell>
          <cell r="D12480" t="str">
            <v>PCT</v>
          </cell>
          <cell r="E12480" t="str">
            <v>Building Age: 3 - 10 YEARS</v>
          </cell>
          <cell r="F12480">
            <v>80.052400000000006</v>
          </cell>
          <cell r="G12480">
            <v>1.6535770000000001</v>
          </cell>
          <cell r="H12480">
            <v>1.571072</v>
          </cell>
          <cell r="I12480">
            <v>-0.19956070000000001</v>
          </cell>
          <cell r="J12480">
            <v>-8.1658599999999998E-2</v>
          </cell>
          <cell r="K12480">
            <v>0</v>
          </cell>
          <cell r="L12480">
            <v>8.1658599999999998E-2</v>
          </cell>
          <cell r="M12480">
            <v>0.19956070000000001</v>
          </cell>
          <cell r="N12480">
            <v>0.19956070000000001</v>
          </cell>
          <cell r="O12480">
            <v>1142</v>
          </cell>
        </row>
        <row r="12481">
          <cell r="A12481" t="str">
            <v>Residential</v>
          </cell>
          <cell r="B12481">
            <v>24</v>
          </cell>
          <cell r="C12481" t="str">
            <v>S</v>
          </cell>
          <cell r="D12481" t="str">
            <v>PCT</v>
          </cell>
          <cell r="E12481" t="str">
            <v>Building Age: 3 - 10 YEARS</v>
          </cell>
          <cell r="F12481">
            <v>77.815399999999997</v>
          </cell>
          <cell r="G12481">
            <v>1.335127</v>
          </cell>
          <cell r="H12481">
            <v>1.362616</v>
          </cell>
          <cell r="I12481">
            <v>-0.20034099999999999</v>
          </cell>
          <cell r="J12481">
            <v>-8.1977900000000006E-2</v>
          </cell>
          <cell r="K12481">
            <v>0</v>
          </cell>
          <cell r="L12481">
            <v>8.1977900000000006E-2</v>
          </cell>
          <cell r="M12481">
            <v>0.20034099999999999</v>
          </cell>
          <cell r="N12481">
            <v>0.20034099999999999</v>
          </cell>
          <cell r="O12481">
            <v>1142</v>
          </cell>
        </row>
        <row r="12482">
          <cell r="A12482" t="str">
            <v>Residential</v>
          </cell>
          <cell r="B12482">
            <v>1</v>
          </cell>
          <cell r="C12482" t="str">
            <v>S</v>
          </cell>
          <cell r="D12482" t="str">
            <v>PCT</v>
          </cell>
          <cell r="E12482" t="str">
            <v>CARE Status: CARE</v>
          </cell>
          <cell r="F12482">
            <v>70.592500000000001</v>
          </cell>
          <cell r="G12482">
            <v>0.65392819999999996</v>
          </cell>
          <cell r="H12482">
            <v>0.55594160000000004</v>
          </cell>
          <cell r="I12482">
            <v>-0.15679879999999999</v>
          </cell>
          <cell r="J12482">
            <v>-6.4160800000000004E-2</v>
          </cell>
          <cell r="K12482">
            <v>0</v>
          </cell>
          <cell r="L12482">
            <v>6.4160800000000004E-2</v>
          </cell>
          <cell r="M12482">
            <v>0.15679879999999999</v>
          </cell>
          <cell r="N12482">
            <v>0.15679879999999999</v>
          </cell>
          <cell r="O12482">
            <v>1991</v>
          </cell>
        </row>
        <row r="12483">
          <cell r="A12483" t="str">
            <v>Residential</v>
          </cell>
          <cell r="B12483">
            <v>2</v>
          </cell>
          <cell r="C12483" t="str">
            <v>S</v>
          </cell>
          <cell r="D12483" t="str">
            <v>PCT</v>
          </cell>
          <cell r="E12483" t="str">
            <v>CARE Status: CARE</v>
          </cell>
          <cell r="F12483">
            <v>68.817999999999998</v>
          </cell>
          <cell r="G12483">
            <v>0.54609200000000002</v>
          </cell>
          <cell r="H12483">
            <v>0.49670710000000001</v>
          </cell>
          <cell r="I12483">
            <v>-0.154867</v>
          </cell>
          <cell r="J12483">
            <v>-6.3370300000000004E-2</v>
          </cell>
          <cell r="K12483">
            <v>0</v>
          </cell>
          <cell r="L12483">
            <v>6.3370300000000004E-2</v>
          </cell>
          <cell r="M12483">
            <v>0.154867</v>
          </cell>
          <cell r="N12483">
            <v>0.154867</v>
          </cell>
          <cell r="O12483">
            <v>1991</v>
          </cell>
        </row>
        <row r="12484">
          <cell r="A12484" t="str">
            <v>Residential</v>
          </cell>
          <cell r="B12484">
            <v>3</v>
          </cell>
          <cell r="C12484" t="str">
            <v>S</v>
          </cell>
          <cell r="D12484" t="str">
            <v>PCT</v>
          </cell>
          <cell r="E12484" t="str">
            <v>CARE Status: CARE</v>
          </cell>
          <cell r="F12484">
            <v>68.619500000000002</v>
          </cell>
          <cell r="G12484">
            <v>0.49944729999999998</v>
          </cell>
          <cell r="H12484">
            <v>0.4118889</v>
          </cell>
          <cell r="I12484">
            <v>-0.153528</v>
          </cell>
          <cell r="J12484">
            <v>-6.28224E-2</v>
          </cell>
          <cell r="K12484">
            <v>0</v>
          </cell>
          <cell r="L12484">
            <v>6.28224E-2</v>
          </cell>
          <cell r="M12484">
            <v>0.153528</v>
          </cell>
          <cell r="N12484">
            <v>0.153528</v>
          </cell>
          <cell r="O12484">
            <v>1991</v>
          </cell>
        </row>
        <row r="12485">
          <cell r="A12485" t="str">
            <v>Residential</v>
          </cell>
          <cell r="B12485">
            <v>4</v>
          </cell>
          <cell r="C12485" t="str">
            <v>S</v>
          </cell>
          <cell r="D12485" t="str">
            <v>PCT</v>
          </cell>
          <cell r="E12485" t="str">
            <v>CARE Status: CARE</v>
          </cell>
          <cell r="F12485">
            <v>68.155299999999997</v>
          </cell>
          <cell r="G12485">
            <v>0.48203410000000002</v>
          </cell>
          <cell r="H12485">
            <v>0.4161936</v>
          </cell>
          <cell r="I12485">
            <v>-0.1530117</v>
          </cell>
          <cell r="J12485">
            <v>-6.2611100000000003E-2</v>
          </cell>
          <cell r="K12485">
            <v>0</v>
          </cell>
          <cell r="L12485">
            <v>6.2611100000000003E-2</v>
          </cell>
          <cell r="M12485">
            <v>0.1530117</v>
          </cell>
          <cell r="N12485">
            <v>0.1530117</v>
          </cell>
          <cell r="O12485">
            <v>1991</v>
          </cell>
        </row>
        <row r="12486">
          <cell r="A12486" t="str">
            <v>Residential</v>
          </cell>
          <cell r="B12486">
            <v>5</v>
          </cell>
          <cell r="C12486" t="str">
            <v>S</v>
          </cell>
          <cell r="D12486" t="str">
            <v>PCT</v>
          </cell>
          <cell r="E12486" t="str">
            <v>CARE Status: CARE</v>
          </cell>
          <cell r="F12486">
            <v>66.592100000000002</v>
          </cell>
          <cell r="G12486">
            <v>0.46202650000000001</v>
          </cell>
          <cell r="H12486">
            <v>0.4053911</v>
          </cell>
          <cell r="I12486">
            <v>-0.15289630000000001</v>
          </cell>
          <cell r="J12486">
            <v>-6.2563900000000006E-2</v>
          </cell>
          <cell r="K12486">
            <v>0</v>
          </cell>
          <cell r="L12486">
            <v>6.2563900000000006E-2</v>
          </cell>
          <cell r="M12486">
            <v>0.15289630000000001</v>
          </cell>
          <cell r="N12486">
            <v>0.15289630000000001</v>
          </cell>
          <cell r="O12486">
            <v>1991</v>
          </cell>
        </row>
        <row r="12487">
          <cell r="A12487" t="str">
            <v>Residential</v>
          </cell>
          <cell r="B12487">
            <v>6</v>
          </cell>
          <cell r="C12487" t="str">
            <v>S</v>
          </cell>
          <cell r="D12487" t="str">
            <v>PCT</v>
          </cell>
          <cell r="E12487" t="str">
            <v>CARE Status: CARE</v>
          </cell>
          <cell r="F12487">
            <v>65.725700000000003</v>
          </cell>
          <cell r="G12487">
            <v>0.52610570000000001</v>
          </cell>
          <cell r="H12487">
            <v>0.56998219999999999</v>
          </cell>
          <cell r="I12487">
            <v>-0.15319350000000001</v>
          </cell>
          <cell r="J12487">
            <v>-6.2685500000000005E-2</v>
          </cell>
          <cell r="K12487">
            <v>0</v>
          </cell>
          <cell r="L12487">
            <v>6.2685500000000005E-2</v>
          </cell>
          <cell r="M12487">
            <v>0.15319350000000001</v>
          </cell>
          <cell r="N12487">
            <v>0.15319350000000001</v>
          </cell>
          <cell r="O12487">
            <v>1991</v>
          </cell>
        </row>
        <row r="12488">
          <cell r="A12488" t="str">
            <v>Residential</v>
          </cell>
          <cell r="B12488">
            <v>7</v>
          </cell>
          <cell r="C12488" t="str">
            <v>S</v>
          </cell>
          <cell r="D12488" t="str">
            <v>PCT</v>
          </cell>
          <cell r="E12488" t="str">
            <v>CARE Status: CARE</v>
          </cell>
          <cell r="F12488">
            <v>64.185100000000006</v>
          </cell>
          <cell r="G12488">
            <v>0.59431</v>
          </cell>
          <cell r="H12488">
            <v>0.52570919999999999</v>
          </cell>
          <cell r="I12488">
            <v>-0.1537869</v>
          </cell>
          <cell r="J12488">
            <v>-6.2928399999999995E-2</v>
          </cell>
          <cell r="K12488">
            <v>0</v>
          </cell>
          <cell r="L12488">
            <v>6.2928399999999995E-2</v>
          </cell>
          <cell r="M12488">
            <v>0.1537869</v>
          </cell>
          <cell r="N12488">
            <v>0.1537869</v>
          </cell>
          <cell r="O12488">
            <v>1991</v>
          </cell>
        </row>
        <row r="12489">
          <cell r="A12489" t="str">
            <v>Residential</v>
          </cell>
          <cell r="B12489">
            <v>8</v>
          </cell>
          <cell r="C12489" t="str">
            <v>S</v>
          </cell>
          <cell r="D12489" t="str">
            <v>PCT</v>
          </cell>
          <cell r="E12489" t="str">
            <v>CARE Status: CARE</v>
          </cell>
          <cell r="F12489">
            <v>64.759100000000004</v>
          </cell>
          <cell r="G12489">
            <v>0.69807549999999996</v>
          </cell>
          <cell r="H12489">
            <v>0.70097350000000003</v>
          </cell>
          <cell r="I12489">
            <v>-0.15447130000000001</v>
          </cell>
          <cell r="J12489">
            <v>-6.3208399999999998E-2</v>
          </cell>
          <cell r="K12489">
            <v>0</v>
          </cell>
          <cell r="L12489">
            <v>6.3208399999999998E-2</v>
          </cell>
          <cell r="M12489">
            <v>0.15447130000000001</v>
          </cell>
          <cell r="N12489">
            <v>0.15447130000000001</v>
          </cell>
          <cell r="O12489">
            <v>1991</v>
          </cell>
        </row>
        <row r="12490">
          <cell r="A12490" t="str">
            <v>Residential</v>
          </cell>
          <cell r="B12490">
            <v>9</v>
          </cell>
          <cell r="C12490" t="str">
            <v>S</v>
          </cell>
          <cell r="D12490" t="str">
            <v>PCT</v>
          </cell>
          <cell r="E12490" t="str">
            <v>CARE Status: CARE</v>
          </cell>
          <cell r="F12490">
            <v>69.2727</v>
          </cell>
          <cell r="G12490">
            <v>0.77821059999999997</v>
          </cell>
          <cell r="H12490">
            <v>0.90098239999999996</v>
          </cell>
          <cell r="I12490">
            <v>-0.1583522</v>
          </cell>
          <cell r="J12490">
            <v>-6.4796400000000004E-2</v>
          </cell>
          <cell r="K12490">
            <v>0</v>
          </cell>
          <cell r="L12490">
            <v>6.4796400000000004E-2</v>
          </cell>
          <cell r="M12490">
            <v>0.1583522</v>
          </cell>
          <cell r="N12490">
            <v>0.1583522</v>
          </cell>
          <cell r="O12490">
            <v>1991</v>
          </cell>
        </row>
        <row r="12491">
          <cell r="A12491" t="str">
            <v>Residential</v>
          </cell>
          <cell r="B12491">
            <v>10</v>
          </cell>
          <cell r="C12491" t="str">
            <v>S</v>
          </cell>
          <cell r="D12491" t="str">
            <v>PCT</v>
          </cell>
          <cell r="E12491" t="str">
            <v>CARE Status: CARE</v>
          </cell>
          <cell r="F12491">
            <v>75.0852</v>
          </cell>
          <cell r="G12491">
            <v>0.89411660000000004</v>
          </cell>
          <cell r="H12491">
            <v>0.67570280000000005</v>
          </cell>
          <cell r="I12491">
            <v>-0.16468240000000001</v>
          </cell>
          <cell r="J12491">
            <v>-6.7386699999999994E-2</v>
          </cell>
          <cell r="K12491">
            <v>0</v>
          </cell>
          <cell r="L12491">
            <v>6.7386699999999994E-2</v>
          </cell>
          <cell r="M12491">
            <v>0.16468240000000001</v>
          </cell>
          <cell r="N12491">
            <v>0.16468240000000001</v>
          </cell>
          <cell r="O12491">
            <v>1991</v>
          </cell>
        </row>
        <row r="12492">
          <cell r="A12492" t="str">
            <v>Residential</v>
          </cell>
          <cell r="B12492">
            <v>11</v>
          </cell>
          <cell r="C12492" t="str">
            <v>S</v>
          </cell>
          <cell r="D12492" t="str">
            <v>PCT</v>
          </cell>
          <cell r="E12492" t="str">
            <v>CARE Status: CARE</v>
          </cell>
          <cell r="F12492">
            <v>78.610799999999998</v>
          </cell>
          <cell r="G12492">
            <v>0.98159090000000004</v>
          </cell>
          <cell r="H12492">
            <v>1.152447</v>
          </cell>
          <cell r="I12492">
            <v>-0.16412270000000001</v>
          </cell>
          <cell r="J12492">
            <v>-6.7157700000000001E-2</v>
          </cell>
          <cell r="K12492">
            <v>0</v>
          </cell>
          <cell r="L12492">
            <v>6.7157700000000001E-2</v>
          </cell>
          <cell r="M12492">
            <v>0.16412270000000001</v>
          </cell>
          <cell r="N12492">
            <v>0.16412270000000001</v>
          </cell>
          <cell r="O12492">
            <v>1991</v>
          </cell>
        </row>
        <row r="12493">
          <cell r="A12493" t="str">
            <v>Residential</v>
          </cell>
          <cell r="B12493">
            <v>12</v>
          </cell>
          <cell r="C12493" t="str">
            <v>S</v>
          </cell>
          <cell r="D12493" t="str">
            <v>PCT</v>
          </cell>
          <cell r="E12493" t="str">
            <v>CARE Status: CARE</v>
          </cell>
          <cell r="F12493">
            <v>82.668800000000005</v>
          </cell>
          <cell r="G12493">
            <v>1.100611</v>
          </cell>
          <cell r="H12493">
            <v>1.177475</v>
          </cell>
          <cell r="I12493">
            <v>-0.17050760000000001</v>
          </cell>
          <cell r="J12493">
            <v>-6.9770299999999993E-2</v>
          </cell>
          <cell r="K12493">
            <v>0</v>
          </cell>
          <cell r="L12493">
            <v>6.9770299999999993E-2</v>
          </cell>
          <cell r="M12493">
            <v>0.17050760000000001</v>
          </cell>
          <cell r="N12493">
            <v>0.17050760000000001</v>
          </cell>
          <cell r="O12493">
            <v>1991</v>
          </cell>
        </row>
        <row r="12494">
          <cell r="A12494" t="str">
            <v>Residential</v>
          </cell>
          <cell r="B12494">
            <v>13</v>
          </cell>
          <cell r="C12494" t="str">
            <v>S</v>
          </cell>
          <cell r="D12494" t="str">
            <v>PCT</v>
          </cell>
          <cell r="E12494" t="str">
            <v>CARE Status: CARE</v>
          </cell>
          <cell r="F12494">
            <v>86.050299999999993</v>
          </cell>
          <cell r="G12494">
            <v>1.3197209999999999</v>
          </cell>
          <cell r="H12494">
            <v>1.3065150000000001</v>
          </cell>
          <cell r="I12494">
            <v>-0.17718419999999999</v>
          </cell>
          <cell r="J12494">
            <v>-7.2502300000000006E-2</v>
          </cell>
          <cell r="K12494">
            <v>0</v>
          </cell>
          <cell r="L12494">
            <v>7.2502300000000006E-2</v>
          </cell>
          <cell r="M12494">
            <v>0.17718419999999999</v>
          </cell>
          <cell r="N12494">
            <v>0.17718419999999999</v>
          </cell>
          <cell r="O12494">
            <v>1991</v>
          </cell>
        </row>
        <row r="12495">
          <cell r="A12495" t="str">
            <v>Residential</v>
          </cell>
          <cell r="B12495">
            <v>14</v>
          </cell>
          <cell r="C12495" t="str">
            <v>S</v>
          </cell>
          <cell r="D12495" t="str">
            <v>PCT</v>
          </cell>
          <cell r="E12495" t="str">
            <v>CARE Status: CARE</v>
          </cell>
          <cell r="F12495">
            <v>90.35</v>
          </cell>
          <cell r="G12495">
            <v>1.6745460000000001</v>
          </cell>
          <cell r="H12495">
            <v>1.6092709999999999</v>
          </cell>
          <cell r="I12495">
            <v>-0.18332970000000001</v>
          </cell>
          <cell r="J12495">
            <v>-7.5017E-2</v>
          </cell>
          <cell r="K12495">
            <v>0</v>
          </cell>
          <cell r="L12495">
            <v>7.5017E-2</v>
          </cell>
          <cell r="M12495">
            <v>0.18332970000000001</v>
          </cell>
          <cell r="N12495">
            <v>0.18332970000000001</v>
          </cell>
          <cell r="O12495">
            <v>1991</v>
          </cell>
        </row>
        <row r="12496">
          <cell r="A12496" t="str">
            <v>Residential</v>
          </cell>
          <cell r="B12496">
            <v>15</v>
          </cell>
          <cell r="C12496" t="str">
            <v>S</v>
          </cell>
          <cell r="D12496" t="str">
            <v>PCT</v>
          </cell>
          <cell r="E12496" t="str">
            <v>CARE Status: CARE</v>
          </cell>
          <cell r="F12496">
            <v>93.873800000000003</v>
          </cell>
          <cell r="G12496">
            <v>1.979946</v>
          </cell>
          <cell r="H12496">
            <v>1.810708</v>
          </cell>
          <cell r="I12496">
            <v>-0.17997659999999999</v>
          </cell>
          <cell r="J12496">
            <v>-7.3645000000000002E-2</v>
          </cell>
          <cell r="K12496">
            <v>0</v>
          </cell>
          <cell r="L12496">
            <v>7.3645000000000002E-2</v>
          </cell>
          <cell r="M12496">
            <v>0.17997659999999999</v>
          </cell>
          <cell r="N12496">
            <v>0.17997659999999999</v>
          </cell>
          <cell r="O12496">
            <v>1991</v>
          </cell>
        </row>
        <row r="12497">
          <cell r="A12497" t="str">
            <v>Residential</v>
          </cell>
          <cell r="B12497">
            <v>16</v>
          </cell>
          <cell r="C12497" t="str">
            <v>S</v>
          </cell>
          <cell r="D12497" t="str">
            <v>PCT</v>
          </cell>
          <cell r="E12497" t="str">
            <v>CARE Status: CARE</v>
          </cell>
          <cell r="F12497">
            <v>95.4602</v>
          </cell>
          <cell r="G12497">
            <v>2.28301</v>
          </cell>
          <cell r="H12497">
            <v>1.9942599999999999</v>
          </cell>
          <cell r="I12497">
            <v>-0.1799991</v>
          </cell>
          <cell r="J12497">
            <v>-7.3654200000000003E-2</v>
          </cell>
          <cell r="K12497">
            <v>0</v>
          </cell>
          <cell r="L12497">
            <v>7.3654200000000003E-2</v>
          </cell>
          <cell r="M12497">
            <v>0.1799991</v>
          </cell>
          <cell r="N12497">
            <v>0.1799991</v>
          </cell>
          <cell r="O12497">
            <v>1991</v>
          </cell>
        </row>
        <row r="12498">
          <cell r="A12498" t="str">
            <v>Residential</v>
          </cell>
          <cell r="B12498">
            <v>17</v>
          </cell>
          <cell r="C12498" t="str">
            <v>S</v>
          </cell>
          <cell r="D12498" t="str">
            <v>PCT</v>
          </cell>
          <cell r="E12498" t="str">
            <v>CARE Status: CARE</v>
          </cell>
          <cell r="F12498">
            <v>96.018500000000003</v>
          </cell>
          <cell r="G12498">
            <v>2.5297999999999998</v>
          </cell>
          <cell r="H12498">
            <v>2.1138159999999999</v>
          </cell>
          <cell r="I12498">
            <v>-0.18694169999999999</v>
          </cell>
          <cell r="J12498">
            <v>-7.6494999999999994E-2</v>
          </cell>
          <cell r="K12498">
            <v>0</v>
          </cell>
          <cell r="L12498">
            <v>7.6494999999999994E-2</v>
          </cell>
          <cell r="M12498">
            <v>0.18694169999999999</v>
          </cell>
          <cell r="N12498">
            <v>0.18694169999999999</v>
          </cell>
          <cell r="O12498">
            <v>1991</v>
          </cell>
        </row>
        <row r="12499">
          <cell r="A12499" t="str">
            <v>Residential</v>
          </cell>
          <cell r="B12499">
            <v>18</v>
          </cell>
          <cell r="C12499" t="str">
            <v>S</v>
          </cell>
          <cell r="D12499" t="str">
            <v>PCT</v>
          </cell>
          <cell r="E12499" t="str">
            <v>CARE Status: CARE</v>
          </cell>
          <cell r="F12499">
            <v>95.541200000000003</v>
          </cell>
          <cell r="G12499">
            <v>2.5541809999999998</v>
          </cell>
          <cell r="H12499">
            <v>2.339715</v>
          </cell>
          <cell r="I12499">
            <v>-0.17866090000000001</v>
          </cell>
          <cell r="J12499">
            <v>-7.3106599999999994E-2</v>
          </cell>
          <cell r="K12499">
            <v>0</v>
          </cell>
          <cell r="L12499">
            <v>7.3106599999999994E-2</v>
          </cell>
          <cell r="M12499">
            <v>0.17866090000000001</v>
          </cell>
          <cell r="N12499">
            <v>0.17866090000000001</v>
          </cell>
          <cell r="O12499">
            <v>1991</v>
          </cell>
        </row>
        <row r="12500">
          <cell r="A12500" t="str">
            <v>Residential</v>
          </cell>
          <cell r="B12500">
            <v>19</v>
          </cell>
          <cell r="C12500" t="str">
            <v>S</v>
          </cell>
          <cell r="D12500" t="str">
            <v>PCT</v>
          </cell>
          <cell r="E12500" t="str">
            <v>CARE Status: CARE</v>
          </cell>
          <cell r="F12500">
            <v>94.178100000000001</v>
          </cell>
          <cell r="G12500">
            <v>2.3905699999999999</v>
          </cell>
          <cell r="H12500">
            <v>2.285269</v>
          </cell>
          <cell r="I12500">
            <v>-0.17401639999999999</v>
          </cell>
          <cell r="J12500">
            <v>-7.1206099999999994E-2</v>
          </cell>
          <cell r="K12500">
            <v>0</v>
          </cell>
          <cell r="L12500">
            <v>7.1206099999999994E-2</v>
          </cell>
          <cell r="M12500">
            <v>0.17401639999999999</v>
          </cell>
          <cell r="N12500">
            <v>0.17401639999999999</v>
          </cell>
          <cell r="O12500">
            <v>1991</v>
          </cell>
        </row>
        <row r="12501">
          <cell r="A12501" t="str">
            <v>Residential</v>
          </cell>
          <cell r="B12501">
            <v>20</v>
          </cell>
          <cell r="C12501" t="str">
            <v>S</v>
          </cell>
          <cell r="D12501" t="str">
            <v>PCT</v>
          </cell>
          <cell r="E12501" t="str">
            <v>CARE Status: CARE</v>
          </cell>
          <cell r="F12501">
            <v>91.039599999999993</v>
          </cell>
          <cell r="G12501">
            <v>2.2036380000000002</v>
          </cell>
          <cell r="H12501">
            <v>2.7143410000000001</v>
          </cell>
          <cell r="I12501">
            <v>-0.17922589999999999</v>
          </cell>
          <cell r="J12501">
            <v>-7.3337799999999995E-2</v>
          </cell>
          <cell r="K12501">
            <v>0</v>
          </cell>
          <cell r="L12501">
            <v>7.3337799999999995E-2</v>
          </cell>
          <cell r="M12501">
            <v>0.17922589999999999</v>
          </cell>
          <cell r="N12501">
            <v>0.17922589999999999</v>
          </cell>
          <cell r="O12501">
            <v>1991</v>
          </cell>
        </row>
        <row r="12502">
          <cell r="A12502" t="str">
            <v>Residential</v>
          </cell>
          <cell r="B12502">
            <v>21</v>
          </cell>
          <cell r="C12502" t="str">
            <v>S</v>
          </cell>
          <cell r="D12502" t="str">
            <v>PCT</v>
          </cell>
          <cell r="E12502" t="str">
            <v>CARE Status: CARE</v>
          </cell>
          <cell r="F12502">
            <v>86.3232</v>
          </cell>
          <cell r="G12502">
            <v>1.834484</v>
          </cell>
          <cell r="H12502">
            <v>2.4520189999999999</v>
          </cell>
          <cell r="I12502">
            <v>-0.18043809999999999</v>
          </cell>
          <cell r="J12502">
            <v>-7.3833800000000005E-2</v>
          </cell>
          <cell r="K12502">
            <v>0</v>
          </cell>
          <cell r="L12502">
            <v>7.3833800000000005E-2</v>
          </cell>
          <cell r="M12502">
            <v>0.18043809999999999</v>
          </cell>
          <cell r="N12502">
            <v>0.18043809999999999</v>
          </cell>
          <cell r="O12502">
            <v>1991</v>
          </cell>
        </row>
        <row r="12503">
          <cell r="A12503" t="str">
            <v>Residential</v>
          </cell>
          <cell r="B12503">
            <v>22</v>
          </cell>
          <cell r="C12503" t="str">
            <v>S</v>
          </cell>
          <cell r="D12503" t="str">
            <v>PCT</v>
          </cell>
          <cell r="E12503" t="str">
            <v>CARE Status: CARE</v>
          </cell>
          <cell r="F12503">
            <v>83.181899999999999</v>
          </cell>
          <cell r="G12503">
            <v>1.468342</v>
          </cell>
          <cell r="H12503">
            <v>1.6336599999999999</v>
          </cell>
          <cell r="I12503">
            <v>-0.18557999999999999</v>
          </cell>
          <cell r="J12503">
            <v>-7.59378E-2</v>
          </cell>
          <cell r="K12503">
            <v>0</v>
          </cell>
          <cell r="L12503">
            <v>7.59378E-2</v>
          </cell>
          <cell r="M12503">
            <v>0.18557999999999999</v>
          </cell>
          <cell r="N12503">
            <v>0.18557999999999999</v>
          </cell>
          <cell r="O12503">
            <v>1991</v>
          </cell>
        </row>
        <row r="12504">
          <cell r="A12504" t="str">
            <v>Residential</v>
          </cell>
          <cell r="B12504">
            <v>23</v>
          </cell>
          <cell r="C12504" t="str">
            <v>S</v>
          </cell>
          <cell r="D12504" t="str">
            <v>PCT</v>
          </cell>
          <cell r="E12504" t="str">
            <v>CARE Status: CARE</v>
          </cell>
          <cell r="F12504">
            <v>79.579300000000003</v>
          </cell>
          <cell r="G12504">
            <v>1.141551</v>
          </cell>
          <cell r="H12504">
            <v>1.270322</v>
          </cell>
          <cell r="I12504">
            <v>-0.17065140000000001</v>
          </cell>
          <cell r="J12504">
            <v>-6.9829199999999994E-2</v>
          </cell>
          <cell r="K12504">
            <v>0</v>
          </cell>
          <cell r="L12504">
            <v>6.9829199999999994E-2</v>
          </cell>
          <cell r="M12504">
            <v>0.17065140000000001</v>
          </cell>
          <cell r="N12504">
            <v>0.17065140000000001</v>
          </cell>
          <cell r="O12504">
            <v>1991</v>
          </cell>
        </row>
        <row r="12505">
          <cell r="A12505" t="str">
            <v>Residential</v>
          </cell>
          <cell r="B12505">
            <v>24</v>
          </cell>
          <cell r="C12505" t="str">
            <v>S</v>
          </cell>
          <cell r="D12505" t="str">
            <v>PCT</v>
          </cell>
          <cell r="E12505" t="str">
            <v>CARE Status: CARE</v>
          </cell>
          <cell r="F12505">
            <v>77.532399999999996</v>
          </cell>
          <cell r="G12505">
            <v>0.95122830000000003</v>
          </cell>
          <cell r="H12505">
            <v>1.074767</v>
          </cell>
          <cell r="I12505">
            <v>-0.1650538</v>
          </cell>
          <cell r="J12505">
            <v>-6.7538699999999993E-2</v>
          </cell>
          <cell r="K12505">
            <v>0</v>
          </cell>
          <cell r="L12505">
            <v>6.7538699999999993E-2</v>
          </cell>
          <cell r="M12505">
            <v>0.1650538</v>
          </cell>
          <cell r="N12505">
            <v>0.1650538</v>
          </cell>
          <cell r="O12505">
            <v>1991</v>
          </cell>
        </row>
        <row r="12506">
          <cell r="A12506" t="str">
            <v>Residential</v>
          </cell>
          <cell r="B12506">
            <v>1</v>
          </cell>
          <cell r="C12506" t="str">
            <v>S</v>
          </cell>
          <cell r="D12506" t="str">
            <v>PCT</v>
          </cell>
          <cell r="E12506" t="str">
            <v>CARE Status: Non-CARE</v>
          </cell>
          <cell r="F12506">
            <v>69.550200000000004</v>
          </cell>
          <cell r="G12506">
            <v>0.81813590000000003</v>
          </cell>
          <cell r="H12506">
            <v>0.90830080000000002</v>
          </cell>
          <cell r="I12506">
            <v>-7.9215999999999995E-2</v>
          </cell>
          <cell r="J12506">
            <v>-3.2414499999999999E-2</v>
          </cell>
          <cell r="K12506">
            <v>0</v>
          </cell>
          <cell r="L12506">
            <v>3.2414499999999999E-2</v>
          </cell>
          <cell r="M12506">
            <v>7.9215999999999995E-2</v>
          </cell>
          <cell r="N12506">
            <v>7.9215999999999995E-2</v>
          </cell>
          <cell r="O12506">
            <v>6479</v>
          </cell>
        </row>
        <row r="12507">
          <cell r="A12507" t="str">
            <v>Residential</v>
          </cell>
          <cell r="B12507">
            <v>2</v>
          </cell>
          <cell r="C12507" t="str">
            <v>S</v>
          </cell>
          <cell r="D12507" t="str">
            <v>PCT</v>
          </cell>
          <cell r="E12507" t="str">
            <v>CARE Status: Non-CARE</v>
          </cell>
          <cell r="F12507">
            <v>66.726100000000002</v>
          </cell>
          <cell r="G12507">
            <v>0.669713</v>
          </cell>
          <cell r="H12507">
            <v>0.74048970000000003</v>
          </cell>
          <cell r="I12507">
            <v>-7.8320600000000004E-2</v>
          </cell>
          <cell r="J12507">
            <v>-3.2048199999999999E-2</v>
          </cell>
          <cell r="K12507">
            <v>0</v>
          </cell>
          <cell r="L12507">
            <v>3.2048199999999999E-2</v>
          </cell>
          <cell r="M12507">
            <v>7.8320600000000004E-2</v>
          </cell>
          <cell r="N12507">
            <v>7.8320600000000004E-2</v>
          </cell>
          <cell r="O12507">
            <v>6479</v>
          </cell>
        </row>
        <row r="12508">
          <cell r="A12508" t="str">
            <v>Residential</v>
          </cell>
          <cell r="B12508">
            <v>3</v>
          </cell>
          <cell r="C12508" t="str">
            <v>S</v>
          </cell>
          <cell r="D12508" t="str">
            <v>PCT</v>
          </cell>
          <cell r="E12508" t="str">
            <v>CARE Status: Non-CARE</v>
          </cell>
          <cell r="F12508">
            <v>65.463099999999997</v>
          </cell>
          <cell r="G12508">
            <v>0.61567039999999995</v>
          </cell>
          <cell r="H12508">
            <v>0.64124720000000002</v>
          </cell>
          <cell r="I12508">
            <v>-7.7536800000000003E-2</v>
          </cell>
          <cell r="J12508">
            <v>-3.1727400000000003E-2</v>
          </cell>
          <cell r="K12508">
            <v>0</v>
          </cell>
          <cell r="L12508">
            <v>3.1727400000000003E-2</v>
          </cell>
          <cell r="M12508">
            <v>7.7536800000000003E-2</v>
          </cell>
          <cell r="N12508">
            <v>7.7536800000000003E-2</v>
          </cell>
          <cell r="O12508">
            <v>6479</v>
          </cell>
        </row>
        <row r="12509">
          <cell r="A12509" t="str">
            <v>Residential</v>
          </cell>
          <cell r="B12509">
            <v>4</v>
          </cell>
          <cell r="C12509" t="str">
            <v>S</v>
          </cell>
          <cell r="D12509" t="str">
            <v>PCT</v>
          </cell>
          <cell r="E12509" t="str">
            <v>CARE Status: Non-CARE</v>
          </cell>
          <cell r="F12509">
            <v>64.841300000000004</v>
          </cell>
          <cell r="G12509">
            <v>0.61313519999999999</v>
          </cell>
          <cell r="H12509">
            <v>0.62674549999999996</v>
          </cell>
          <cell r="I12509">
            <v>-7.7104000000000006E-2</v>
          </cell>
          <cell r="J12509">
            <v>-3.1550300000000003E-2</v>
          </cell>
          <cell r="K12509">
            <v>0</v>
          </cell>
          <cell r="L12509">
            <v>3.1550300000000003E-2</v>
          </cell>
          <cell r="M12509">
            <v>7.7104000000000006E-2</v>
          </cell>
          <cell r="N12509">
            <v>7.7104000000000006E-2</v>
          </cell>
          <cell r="O12509">
            <v>6479</v>
          </cell>
        </row>
        <row r="12510">
          <cell r="A12510" t="str">
            <v>Residential</v>
          </cell>
          <cell r="B12510">
            <v>5</v>
          </cell>
          <cell r="C12510" t="str">
            <v>S</v>
          </cell>
          <cell r="D12510" t="str">
            <v>PCT</v>
          </cell>
          <cell r="E12510" t="str">
            <v>CARE Status: Non-CARE</v>
          </cell>
          <cell r="F12510">
            <v>63.711300000000001</v>
          </cell>
          <cell r="G12510">
            <v>0.62592300000000001</v>
          </cell>
          <cell r="H12510">
            <v>0.70860259999999997</v>
          </cell>
          <cell r="I12510">
            <v>-7.6945799999999995E-2</v>
          </cell>
          <cell r="J12510">
            <v>-3.1485600000000002E-2</v>
          </cell>
          <cell r="K12510">
            <v>0</v>
          </cell>
          <cell r="L12510">
            <v>3.1485600000000002E-2</v>
          </cell>
          <cell r="M12510">
            <v>7.6945799999999995E-2</v>
          </cell>
          <cell r="N12510">
            <v>7.6945799999999995E-2</v>
          </cell>
          <cell r="O12510">
            <v>6479</v>
          </cell>
        </row>
        <row r="12511">
          <cell r="A12511" t="str">
            <v>Residential</v>
          </cell>
          <cell r="B12511">
            <v>6</v>
          </cell>
          <cell r="C12511" t="str">
            <v>S</v>
          </cell>
          <cell r="D12511" t="str">
            <v>PCT</v>
          </cell>
          <cell r="E12511" t="str">
            <v>CARE Status: Non-CARE</v>
          </cell>
          <cell r="F12511">
            <v>63.036299999999997</v>
          </cell>
          <cell r="G12511">
            <v>0.67210049999999999</v>
          </cell>
          <cell r="H12511">
            <v>0.74626879999999995</v>
          </cell>
          <cell r="I12511">
            <v>-7.6888999999999999E-2</v>
          </cell>
          <cell r="J12511">
            <v>-3.1462299999999999E-2</v>
          </cell>
          <cell r="K12511">
            <v>0</v>
          </cell>
          <cell r="L12511">
            <v>3.1462299999999999E-2</v>
          </cell>
          <cell r="M12511">
            <v>7.6888999999999999E-2</v>
          </cell>
          <cell r="N12511">
            <v>7.6888999999999999E-2</v>
          </cell>
          <cell r="O12511">
            <v>6479</v>
          </cell>
        </row>
        <row r="12512">
          <cell r="A12512" t="str">
            <v>Residential</v>
          </cell>
          <cell r="B12512">
            <v>7</v>
          </cell>
          <cell r="C12512" t="str">
            <v>S</v>
          </cell>
          <cell r="D12512" t="str">
            <v>PCT</v>
          </cell>
          <cell r="E12512" t="str">
            <v>CARE Status: Non-CARE</v>
          </cell>
          <cell r="F12512">
            <v>62.087499999999999</v>
          </cell>
          <cell r="G12512">
            <v>0.76847799999999999</v>
          </cell>
          <cell r="H12512">
            <v>0.82269009999999998</v>
          </cell>
          <cell r="I12512">
            <v>-7.7504199999999995E-2</v>
          </cell>
          <cell r="J12512">
            <v>-3.1714100000000002E-2</v>
          </cell>
          <cell r="K12512">
            <v>0</v>
          </cell>
          <cell r="L12512">
            <v>3.1714100000000002E-2</v>
          </cell>
          <cell r="M12512">
            <v>7.7504199999999995E-2</v>
          </cell>
          <cell r="N12512">
            <v>7.7504199999999995E-2</v>
          </cell>
          <cell r="O12512">
            <v>6479</v>
          </cell>
        </row>
        <row r="12513">
          <cell r="A12513" t="str">
            <v>Residential</v>
          </cell>
          <cell r="B12513">
            <v>8</v>
          </cell>
          <cell r="C12513" t="str">
            <v>S</v>
          </cell>
          <cell r="D12513" t="str">
            <v>PCT</v>
          </cell>
          <cell r="E12513" t="str">
            <v>CARE Status: Non-CARE</v>
          </cell>
          <cell r="F12513">
            <v>63.447099999999999</v>
          </cell>
          <cell r="G12513">
            <v>0.82006880000000004</v>
          </cell>
          <cell r="H12513">
            <v>0.87428280000000003</v>
          </cell>
          <cell r="I12513">
            <v>-7.7775200000000003E-2</v>
          </cell>
          <cell r="J12513">
            <v>-3.1824999999999999E-2</v>
          </cell>
          <cell r="K12513">
            <v>0</v>
          </cell>
          <cell r="L12513">
            <v>3.1824999999999999E-2</v>
          </cell>
          <cell r="M12513">
            <v>7.7775200000000003E-2</v>
          </cell>
          <cell r="N12513">
            <v>7.7775200000000003E-2</v>
          </cell>
          <cell r="O12513">
            <v>6479</v>
          </cell>
        </row>
        <row r="12514">
          <cell r="A12514" t="str">
            <v>Residential</v>
          </cell>
          <cell r="B12514">
            <v>9</v>
          </cell>
          <cell r="C12514" t="str">
            <v>S</v>
          </cell>
          <cell r="D12514" t="str">
            <v>PCT</v>
          </cell>
          <cell r="E12514" t="str">
            <v>CARE Status: Non-CARE</v>
          </cell>
          <cell r="F12514">
            <v>68.191900000000004</v>
          </cell>
          <cell r="G12514">
            <v>0.78788259999999999</v>
          </cell>
          <cell r="H12514">
            <v>0.81084279999999997</v>
          </cell>
          <cell r="I12514">
            <v>-7.8969600000000001E-2</v>
          </cell>
          <cell r="J12514">
            <v>-3.2313700000000001E-2</v>
          </cell>
          <cell r="K12514">
            <v>0</v>
          </cell>
          <cell r="L12514">
            <v>3.2313700000000001E-2</v>
          </cell>
          <cell r="M12514">
            <v>7.8969600000000001E-2</v>
          </cell>
          <cell r="N12514">
            <v>7.8969600000000001E-2</v>
          </cell>
          <cell r="O12514">
            <v>6479</v>
          </cell>
        </row>
        <row r="12515">
          <cell r="A12515" t="str">
            <v>Residential</v>
          </cell>
          <cell r="B12515">
            <v>10</v>
          </cell>
          <cell r="C12515" t="str">
            <v>S</v>
          </cell>
          <cell r="D12515" t="str">
            <v>PCT</v>
          </cell>
          <cell r="E12515" t="str">
            <v>CARE Status: Non-CARE</v>
          </cell>
          <cell r="F12515">
            <v>73.769300000000001</v>
          </cell>
          <cell r="G12515">
            <v>0.86918379999999995</v>
          </cell>
          <cell r="H12515">
            <v>0.81921750000000004</v>
          </cell>
          <cell r="I12515">
            <v>-8.2486299999999999E-2</v>
          </cell>
          <cell r="J12515">
            <v>-3.3752699999999997E-2</v>
          </cell>
          <cell r="K12515">
            <v>0</v>
          </cell>
          <cell r="L12515">
            <v>3.3752699999999997E-2</v>
          </cell>
          <cell r="M12515">
            <v>8.2486299999999999E-2</v>
          </cell>
          <cell r="N12515">
            <v>8.2486299999999999E-2</v>
          </cell>
          <cell r="O12515">
            <v>6479</v>
          </cell>
        </row>
        <row r="12516">
          <cell r="A12516" t="str">
            <v>Residential</v>
          </cell>
          <cell r="B12516">
            <v>11</v>
          </cell>
          <cell r="C12516" t="str">
            <v>S</v>
          </cell>
          <cell r="D12516" t="str">
            <v>PCT</v>
          </cell>
          <cell r="E12516" t="str">
            <v>CARE Status: Non-CARE</v>
          </cell>
          <cell r="F12516">
            <v>79.084900000000005</v>
          </cell>
          <cell r="G12516">
            <v>0.90992550000000005</v>
          </cell>
          <cell r="H12516">
            <v>0.92998250000000005</v>
          </cell>
          <cell r="I12516">
            <v>-8.2245299999999993E-2</v>
          </cell>
          <cell r="J12516">
            <v>-3.3654099999999999E-2</v>
          </cell>
          <cell r="K12516">
            <v>0</v>
          </cell>
          <cell r="L12516">
            <v>3.3654099999999999E-2</v>
          </cell>
          <cell r="M12516">
            <v>8.2245299999999993E-2</v>
          </cell>
          <cell r="N12516">
            <v>8.2245299999999993E-2</v>
          </cell>
          <cell r="O12516">
            <v>6479</v>
          </cell>
        </row>
        <row r="12517">
          <cell r="A12517" t="str">
            <v>Residential</v>
          </cell>
          <cell r="B12517">
            <v>12</v>
          </cell>
          <cell r="C12517" t="str">
            <v>S</v>
          </cell>
          <cell r="D12517" t="str">
            <v>PCT</v>
          </cell>
          <cell r="E12517" t="str">
            <v>CARE Status: Non-CARE</v>
          </cell>
          <cell r="F12517">
            <v>83.872699999999995</v>
          </cell>
          <cell r="G12517">
            <v>1.0363690000000001</v>
          </cell>
          <cell r="H12517">
            <v>1.0726530000000001</v>
          </cell>
          <cell r="I12517">
            <v>-8.3702600000000002E-2</v>
          </cell>
          <cell r="J12517">
            <v>-3.42504E-2</v>
          </cell>
          <cell r="K12517">
            <v>0</v>
          </cell>
          <cell r="L12517">
            <v>3.42504E-2</v>
          </cell>
          <cell r="M12517">
            <v>8.3702600000000002E-2</v>
          </cell>
          <cell r="N12517">
            <v>8.3702600000000002E-2</v>
          </cell>
          <cell r="O12517">
            <v>6479</v>
          </cell>
        </row>
        <row r="12518">
          <cell r="A12518" t="str">
            <v>Residential</v>
          </cell>
          <cell r="B12518">
            <v>13</v>
          </cell>
          <cell r="C12518" t="str">
            <v>S</v>
          </cell>
          <cell r="D12518" t="str">
            <v>PCT</v>
          </cell>
          <cell r="E12518" t="str">
            <v>CARE Status: Non-CARE</v>
          </cell>
          <cell r="F12518">
            <v>87.272300000000001</v>
          </cell>
          <cell r="G12518">
            <v>1.2173970000000001</v>
          </cell>
          <cell r="H12518">
            <v>1.1580250000000001</v>
          </cell>
          <cell r="I12518">
            <v>-8.7067400000000003E-2</v>
          </cell>
          <cell r="J12518">
            <v>-3.5627300000000001E-2</v>
          </cell>
          <cell r="K12518">
            <v>0</v>
          </cell>
          <cell r="L12518">
            <v>3.5627300000000001E-2</v>
          </cell>
          <cell r="M12518">
            <v>8.7067400000000003E-2</v>
          </cell>
          <cell r="N12518">
            <v>8.7067400000000003E-2</v>
          </cell>
          <cell r="O12518">
            <v>6479</v>
          </cell>
        </row>
        <row r="12519">
          <cell r="A12519" t="str">
            <v>Residential</v>
          </cell>
          <cell r="B12519">
            <v>14</v>
          </cell>
          <cell r="C12519" t="str">
            <v>S</v>
          </cell>
          <cell r="D12519" t="str">
            <v>PCT</v>
          </cell>
          <cell r="E12519" t="str">
            <v>CARE Status: Non-CARE</v>
          </cell>
          <cell r="F12519">
            <v>90.894599999999997</v>
          </cell>
          <cell r="G12519">
            <v>1.402417</v>
          </cell>
          <cell r="H12519">
            <v>1.3501799999999999</v>
          </cell>
          <cell r="I12519">
            <v>-8.66754E-2</v>
          </cell>
          <cell r="J12519">
            <v>-3.5466900000000003E-2</v>
          </cell>
          <cell r="K12519">
            <v>0</v>
          </cell>
          <cell r="L12519">
            <v>3.5466900000000003E-2</v>
          </cell>
          <cell r="M12519">
            <v>8.66754E-2</v>
          </cell>
          <cell r="N12519">
            <v>8.66754E-2</v>
          </cell>
          <cell r="O12519">
            <v>6479</v>
          </cell>
        </row>
        <row r="12520">
          <cell r="A12520" t="str">
            <v>Residential</v>
          </cell>
          <cell r="B12520">
            <v>15</v>
          </cell>
          <cell r="C12520" t="str">
            <v>S</v>
          </cell>
          <cell r="D12520" t="str">
            <v>PCT</v>
          </cell>
          <cell r="E12520" t="str">
            <v>CARE Status: Non-CARE</v>
          </cell>
          <cell r="F12520">
            <v>93.998500000000007</v>
          </cell>
          <cell r="G12520">
            <v>1.6020190000000001</v>
          </cell>
          <cell r="H12520">
            <v>1.6572880000000001</v>
          </cell>
          <cell r="I12520">
            <v>-8.7736700000000001E-2</v>
          </cell>
          <cell r="J12520">
            <v>-3.5901099999999998E-2</v>
          </cell>
          <cell r="K12520">
            <v>0</v>
          </cell>
          <cell r="L12520">
            <v>3.5901099999999998E-2</v>
          </cell>
          <cell r="M12520">
            <v>8.7736700000000001E-2</v>
          </cell>
          <cell r="N12520">
            <v>8.7736700000000001E-2</v>
          </cell>
          <cell r="O12520">
            <v>6479</v>
          </cell>
        </row>
        <row r="12521">
          <cell r="A12521" t="str">
            <v>Residential</v>
          </cell>
          <cell r="B12521">
            <v>16</v>
          </cell>
          <cell r="C12521" t="str">
            <v>S</v>
          </cell>
          <cell r="D12521" t="str">
            <v>PCT</v>
          </cell>
          <cell r="E12521" t="str">
            <v>CARE Status: Non-CARE</v>
          </cell>
          <cell r="F12521">
            <v>95.846500000000006</v>
          </cell>
          <cell r="G12521">
            <v>1.880671</v>
          </cell>
          <cell r="H12521">
            <v>2.0381770000000001</v>
          </cell>
          <cell r="I12521">
            <v>-9.1345399999999993E-2</v>
          </cell>
          <cell r="J12521">
            <v>-3.7377800000000003E-2</v>
          </cell>
          <cell r="K12521">
            <v>0</v>
          </cell>
          <cell r="L12521">
            <v>3.7377800000000003E-2</v>
          </cell>
          <cell r="M12521">
            <v>9.1345399999999993E-2</v>
          </cell>
          <cell r="N12521">
            <v>9.1345399999999993E-2</v>
          </cell>
          <cell r="O12521">
            <v>6479</v>
          </cell>
        </row>
        <row r="12522">
          <cell r="A12522" t="str">
            <v>Residential</v>
          </cell>
          <cell r="B12522">
            <v>17</v>
          </cell>
          <cell r="C12522" t="str">
            <v>S</v>
          </cell>
          <cell r="D12522" t="str">
            <v>PCT</v>
          </cell>
          <cell r="E12522" t="str">
            <v>CARE Status: Non-CARE</v>
          </cell>
          <cell r="F12522">
            <v>96.761700000000005</v>
          </cell>
          <cell r="G12522">
            <v>2.2082139999999999</v>
          </cell>
          <cell r="H12522">
            <v>2.1733730000000002</v>
          </cell>
          <cell r="I12522">
            <v>-9.2153600000000002E-2</v>
          </cell>
          <cell r="J12522">
            <v>-3.7708499999999999E-2</v>
          </cell>
          <cell r="K12522">
            <v>0</v>
          </cell>
          <cell r="L12522">
            <v>3.7708499999999999E-2</v>
          </cell>
          <cell r="M12522">
            <v>9.2153600000000002E-2</v>
          </cell>
          <cell r="N12522">
            <v>9.2153600000000002E-2</v>
          </cell>
          <cell r="O12522">
            <v>6479</v>
          </cell>
        </row>
        <row r="12523">
          <cell r="A12523" t="str">
            <v>Residential</v>
          </cell>
          <cell r="B12523">
            <v>18</v>
          </cell>
          <cell r="C12523" t="str">
            <v>S</v>
          </cell>
          <cell r="D12523" t="str">
            <v>PCT</v>
          </cell>
          <cell r="E12523" t="str">
            <v>CARE Status: Non-CARE</v>
          </cell>
          <cell r="F12523">
            <v>96.431799999999996</v>
          </cell>
          <cell r="G12523">
            <v>2.5267189999999999</v>
          </cell>
          <cell r="H12523">
            <v>2.5098400000000001</v>
          </cell>
          <cell r="I12523">
            <v>-9.8431299999999999E-2</v>
          </cell>
          <cell r="J12523">
            <v>-4.0277300000000002E-2</v>
          </cell>
          <cell r="K12523">
            <v>0</v>
          </cell>
          <cell r="L12523">
            <v>4.0277300000000002E-2</v>
          </cell>
          <cell r="M12523">
            <v>9.8431299999999999E-2</v>
          </cell>
          <cell r="N12523">
            <v>9.8431299999999999E-2</v>
          </cell>
          <cell r="O12523">
            <v>6479</v>
          </cell>
        </row>
        <row r="12524">
          <cell r="A12524" t="str">
            <v>Residential</v>
          </cell>
          <cell r="B12524">
            <v>19</v>
          </cell>
          <cell r="C12524" t="str">
            <v>S</v>
          </cell>
          <cell r="D12524" t="str">
            <v>PCT</v>
          </cell>
          <cell r="E12524" t="str">
            <v>CARE Status: Non-CARE</v>
          </cell>
          <cell r="F12524">
            <v>94.873599999999996</v>
          </cell>
          <cell r="G12524">
            <v>2.481176</v>
          </cell>
          <cell r="H12524">
            <v>2.6455829999999998</v>
          </cell>
          <cell r="I12524">
            <v>-9.2972399999999997E-2</v>
          </cell>
          <cell r="J12524">
            <v>-3.8043599999999997E-2</v>
          </cell>
          <cell r="K12524">
            <v>0</v>
          </cell>
          <cell r="L12524">
            <v>3.8043599999999997E-2</v>
          </cell>
          <cell r="M12524">
            <v>9.2972399999999997E-2</v>
          </cell>
          <cell r="N12524">
            <v>9.2972399999999997E-2</v>
          </cell>
          <cell r="O12524">
            <v>6479</v>
          </cell>
        </row>
        <row r="12525">
          <cell r="A12525" t="str">
            <v>Residential</v>
          </cell>
          <cell r="B12525">
            <v>20</v>
          </cell>
          <cell r="C12525" t="str">
            <v>S</v>
          </cell>
          <cell r="D12525" t="str">
            <v>PCT</v>
          </cell>
          <cell r="E12525" t="str">
            <v>CARE Status: Non-CARE</v>
          </cell>
          <cell r="F12525">
            <v>90.688599999999994</v>
          </cell>
          <cell r="G12525">
            <v>2.446431</v>
          </cell>
          <cell r="H12525">
            <v>3.152158</v>
          </cell>
          <cell r="I12525">
            <v>-9.2554499999999998E-2</v>
          </cell>
          <cell r="J12525">
            <v>-3.7872500000000003E-2</v>
          </cell>
          <cell r="K12525">
            <v>0</v>
          </cell>
          <cell r="L12525">
            <v>3.7872500000000003E-2</v>
          </cell>
          <cell r="M12525">
            <v>9.2554499999999998E-2</v>
          </cell>
          <cell r="N12525">
            <v>9.2554499999999998E-2</v>
          </cell>
          <cell r="O12525">
            <v>6479</v>
          </cell>
        </row>
        <row r="12526">
          <cell r="A12526" t="str">
            <v>Residential</v>
          </cell>
          <cell r="B12526">
            <v>21</v>
          </cell>
          <cell r="C12526" t="str">
            <v>S</v>
          </cell>
          <cell r="D12526" t="str">
            <v>PCT</v>
          </cell>
          <cell r="E12526" t="str">
            <v>CARE Status: Non-CARE</v>
          </cell>
          <cell r="F12526">
            <v>85.674599999999998</v>
          </cell>
          <cell r="G12526">
            <v>2.2037979999999999</v>
          </cell>
          <cell r="H12526">
            <v>2.917891</v>
          </cell>
          <cell r="I12526">
            <v>-9.0991699999999995E-2</v>
          </cell>
          <cell r="J12526">
            <v>-3.7233099999999998E-2</v>
          </cell>
          <cell r="K12526">
            <v>0</v>
          </cell>
          <cell r="L12526">
            <v>3.7233099999999998E-2</v>
          </cell>
          <cell r="M12526">
            <v>9.0991699999999995E-2</v>
          </cell>
          <cell r="N12526">
            <v>9.0991699999999995E-2</v>
          </cell>
          <cell r="O12526">
            <v>6479</v>
          </cell>
        </row>
        <row r="12527">
          <cell r="A12527" t="str">
            <v>Residential</v>
          </cell>
          <cell r="B12527">
            <v>22</v>
          </cell>
          <cell r="C12527" t="str">
            <v>S</v>
          </cell>
          <cell r="D12527" t="str">
            <v>PCT</v>
          </cell>
          <cell r="E12527" t="str">
            <v>CARE Status: Non-CARE</v>
          </cell>
          <cell r="F12527">
            <v>82.365200000000002</v>
          </cell>
          <cell r="G12527">
            <v>1.8510260000000001</v>
          </cell>
          <cell r="H12527">
            <v>2.1391779999999998</v>
          </cell>
          <cell r="I12527">
            <v>-9.2235800000000007E-2</v>
          </cell>
          <cell r="J12527">
            <v>-3.7742100000000001E-2</v>
          </cell>
          <cell r="K12527">
            <v>0</v>
          </cell>
          <cell r="L12527">
            <v>3.7742100000000001E-2</v>
          </cell>
          <cell r="M12527">
            <v>9.2235800000000007E-2</v>
          </cell>
          <cell r="N12527">
            <v>9.2235800000000007E-2</v>
          </cell>
          <cell r="O12527">
            <v>6479</v>
          </cell>
        </row>
        <row r="12528">
          <cell r="A12528" t="str">
            <v>Residential</v>
          </cell>
          <cell r="B12528">
            <v>23</v>
          </cell>
          <cell r="C12528" t="str">
            <v>S</v>
          </cell>
          <cell r="D12528" t="str">
            <v>PCT</v>
          </cell>
          <cell r="E12528" t="str">
            <v>CARE Status: Non-CARE</v>
          </cell>
          <cell r="F12528">
            <v>78.842100000000002</v>
          </cell>
          <cell r="G12528">
            <v>1.4693849999999999</v>
          </cell>
          <cell r="H12528">
            <v>1.6261289999999999</v>
          </cell>
          <cell r="I12528">
            <v>-8.7953900000000002E-2</v>
          </cell>
          <cell r="J12528">
            <v>-3.5990000000000001E-2</v>
          </cell>
          <cell r="K12528">
            <v>0</v>
          </cell>
          <cell r="L12528">
            <v>3.5990000000000001E-2</v>
          </cell>
          <cell r="M12528">
            <v>8.7953900000000002E-2</v>
          </cell>
          <cell r="N12528">
            <v>8.7953900000000002E-2</v>
          </cell>
          <cell r="O12528">
            <v>6479</v>
          </cell>
        </row>
        <row r="12529">
          <cell r="A12529" t="str">
            <v>Residential</v>
          </cell>
          <cell r="B12529">
            <v>24</v>
          </cell>
          <cell r="C12529" t="str">
            <v>S</v>
          </cell>
          <cell r="D12529" t="str">
            <v>PCT</v>
          </cell>
          <cell r="E12529" t="str">
            <v>CARE Status: Non-CARE</v>
          </cell>
          <cell r="F12529">
            <v>76.514600000000002</v>
          </cell>
          <cell r="G12529">
            <v>1.1744969999999999</v>
          </cell>
          <cell r="H12529">
            <v>1.2056659999999999</v>
          </cell>
          <cell r="I12529">
            <v>-8.5678799999999999E-2</v>
          </cell>
          <cell r="J12529">
            <v>-3.5059100000000003E-2</v>
          </cell>
          <cell r="K12529">
            <v>0</v>
          </cell>
          <cell r="L12529">
            <v>3.5059100000000003E-2</v>
          </cell>
          <cell r="M12529">
            <v>8.5678799999999999E-2</v>
          </cell>
          <cell r="N12529">
            <v>8.5678799999999999E-2</v>
          </cell>
          <cell r="O12529">
            <v>6479</v>
          </cell>
        </row>
        <row r="12530">
          <cell r="A12530" t="str">
            <v>Residential</v>
          </cell>
          <cell r="B12530">
            <v>1</v>
          </cell>
          <cell r="C12530" t="str">
            <v>S</v>
          </cell>
          <cell r="D12530" t="str">
            <v>PCT</v>
          </cell>
          <cell r="E12530" t="str">
            <v>Enrollment Date Quintile: 2nd Latest</v>
          </cell>
          <cell r="F12530">
            <v>68.748099999999994</v>
          </cell>
          <cell r="G12530">
            <v>0.48565530000000001</v>
          </cell>
          <cell r="H12530">
            <v>0.59044770000000002</v>
          </cell>
          <cell r="I12530">
            <v>-0.2173158</v>
          </cell>
          <cell r="J12530">
            <v>-8.89239E-2</v>
          </cell>
          <cell r="K12530">
            <v>0</v>
          </cell>
          <cell r="L12530">
            <v>8.89239E-2</v>
          </cell>
          <cell r="M12530">
            <v>0.2173158</v>
          </cell>
          <cell r="N12530">
            <v>0.2173158</v>
          </cell>
          <cell r="O12530">
            <v>1231</v>
          </cell>
        </row>
        <row r="12531">
          <cell r="A12531" t="str">
            <v>Residential</v>
          </cell>
          <cell r="B12531">
            <v>2</v>
          </cell>
          <cell r="C12531" t="str">
            <v>S</v>
          </cell>
          <cell r="D12531" t="str">
            <v>PCT</v>
          </cell>
          <cell r="E12531" t="str">
            <v>Enrollment Date Quintile: 2nd Latest</v>
          </cell>
          <cell r="F12531">
            <v>65.903400000000005</v>
          </cell>
          <cell r="G12531">
            <v>0.4283788</v>
          </cell>
          <cell r="H12531">
            <v>0.48058020000000001</v>
          </cell>
          <cell r="I12531">
            <v>-0.2163177</v>
          </cell>
          <cell r="J12531">
            <v>-8.8515499999999997E-2</v>
          </cell>
          <cell r="K12531">
            <v>0</v>
          </cell>
          <cell r="L12531">
            <v>8.8515499999999997E-2</v>
          </cell>
          <cell r="M12531">
            <v>0.2163177</v>
          </cell>
          <cell r="N12531">
            <v>0.2163177</v>
          </cell>
          <cell r="O12531">
            <v>1231</v>
          </cell>
        </row>
        <row r="12532">
          <cell r="A12532" t="str">
            <v>Residential</v>
          </cell>
          <cell r="B12532">
            <v>3</v>
          </cell>
          <cell r="C12532" t="str">
            <v>S</v>
          </cell>
          <cell r="D12532" t="str">
            <v>PCT</v>
          </cell>
          <cell r="E12532" t="str">
            <v>Enrollment Date Quintile: 2nd Latest</v>
          </cell>
          <cell r="F12532">
            <v>63.746899999999997</v>
          </cell>
          <cell r="G12532">
            <v>0.4177884</v>
          </cell>
          <cell r="H12532">
            <v>0.43257180000000001</v>
          </cell>
          <cell r="I12532">
            <v>-0.21569060000000001</v>
          </cell>
          <cell r="J12532">
            <v>-8.8258799999999998E-2</v>
          </cell>
          <cell r="K12532">
            <v>0</v>
          </cell>
          <cell r="L12532">
            <v>8.8258799999999998E-2</v>
          </cell>
          <cell r="M12532">
            <v>0.21569060000000001</v>
          </cell>
          <cell r="N12532">
            <v>0.21569060000000001</v>
          </cell>
          <cell r="O12532">
            <v>1231</v>
          </cell>
        </row>
        <row r="12533">
          <cell r="A12533" t="str">
            <v>Residential</v>
          </cell>
          <cell r="B12533">
            <v>4</v>
          </cell>
          <cell r="C12533" t="str">
            <v>S</v>
          </cell>
          <cell r="D12533" t="str">
            <v>PCT</v>
          </cell>
          <cell r="E12533" t="str">
            <v>Enrollment Date Quintile: 2nd Latest</v>
          </cell>
          <cell r="F12533">
            <v>63.174799999999998</v>
          </cell>
          <cell r="G12533">
            <v>0.42491620000000002</v>
          </cell>
          <cell r="H12533">
            <v>0.42485129999999999</v>
          </cell>
          <cell r="I12533">
            <v>-0.2152405</v>
          </cell>
          <cell r="J12533">
            <v>-8.8074700000000006E-2</v>
          </cell>
          <cell r="K12533">
            <v>0</v>
          </cell>
          <cell r="L12533">
            <v>8.8074700000000006E-2</v>
          </cell>
          <cell r="M12533">
            <v>0.2152405</v>
          </cell>
          <cell r="N12533">
            <v>0.2152405</v>
          </cell>
          <cell r="O12533">
            <v>1231</v>
          </cell>
        </row>
        <row r="12534">
          <cell r="A12534" t="str">
            <v>Residential</v>
          </cell>
          <cell r="B12534">
            <v>5</v>
          </cell>
          <cell r="C12534" t="str">
            <v>S</v>
          </cell>
          <cell r="D12534" t="str">
            <v>PCT</v>
          </cell>
          <cell r="E12534" t="str">
            <v>Enrollment Date Quintile: 2nd Latest</v>
          </cell>
          <cell r="F12534">
            <v>62.456899999999997</v>
          </cell>
          <cell r="G12534">
            <v>0.45517639999999998</v>
          </cell>
          <cell r="H12534">
            <v>0.50877300000000003</v>
          </cell>
          <cell r="I12534">
            <v>-0.21510170000000001</v>
          </cell>
          <cell r="J12534">
            <v>-8.8017899999999996E-2</v>
          </cell>
          <cell r="K12534">
            <v>0</v>
          </cell>
          <cell r="L12534">
            <v>8.8017899999999996E-2</v>
          </cell>
          <cell r="M12534">
            <v>0.21510170000000001</v>
          </cell>
          <cell r="N12534">
            <v>0.21510170000000001</v>
          </cell>
          <cell r="O12534">
            <v>1231</v>
          </cell>
        </row>
        <row r="12535">
          <cell r="A12535" t="str">
            <v>Residential</v>
          </cell>
          <cell r="B12535">
            <v>6</v>
          </cell>
          <cell r="C12535" t="str">
            <v>S</v>
          </cell>
          <cell r="D12535" t="str">
            <v>PCT</v>
          </cell>
          <cell r="E12535" t="str">
            <v>Enrollment Date Quintile: 2nd Latest</v>
          </cell>
          <cell r="F12535">
            <v>61.908299999999997</v>
          </cell>
          <cell r="G12535">
            <v>0.44847999999999999</v>
          </cell>
          <cell r="H12535">
            <v>0.5246575</v>
          </cell>
          <cell r="I12535">
            <v>-0.21500369999999999</v>
          </cell>
          <cell r="J12535">
            <v>-8.7977799999999995E-2</v>
          </cell>
          <cell r="K12535">
            <v>0</v>
          </cell>
          <cell r="L12535">
            <v>8.7977799999999995E-2</v>
          </cell>
          <cell r="M12535">
            <v>0.21500369999999999</v>
          </cell>
          <cell r="N12535">
            <v>0.21500369999999999</v>
          </cell>
          <cell r="O12535">
            <v>1231</v>
          </cell>
        </row>
        <row r="12536">
          <cell r="A12536" t="str">
            <v>Residential</v>
          </cell>
          <cell r="B12536">
            <v>7</v>
          </cell>
          <cell r="C12536" t="str">
            <v>S</v>
          </cell>
          <cell r="D12536" t="str">
            <v>PCT</v>
          </cell>
          <cell r="E12536" t="str">
            <v>Enrollment Date Quintile: 2nd Latest</v>
          </cell>
          <cell r="F12536">
            <v>61.539000000000001</v>
          </cell>
          <cell r="G12536">
            <v>0.48076140000000001</v>
          </cell>
          <cell r="H12536">
            <v>0.58151629999999999</v>
          </cell>
          <cell r="I12536">
            <v>-0.215036</v>
          </cell>
          <cell r="J12536">
            <v>-8.7991E-2</v>
          </cell>
          <cell r="K12536">
            <v>0</v>
          </cell>
          <cell r="L12536">
            <v>8.7991E-2</v>
          </cell>
          <cell r="M12536">
            <v>0.215036</v>
          </cell>
          <cell r="N12536">
            <v>0.215036</v>
          </cell>
          <cell r="O12536">
            <v>1231</v>
          </cell>
        </row>
        <row r="12537">
          <cell r="A12537" t="str">
            <v>Residential</v>
          </cell>
          <cell r="B12537">
            <v>8</v>
          </cell>
          <cell r="C12537" t="str">
            <v>S</v>
          </cell>
          <cell r="D12537" t="str">
            <v>PCT</v>
          </cell>
          <cell r="E12537" t="str">
            <v>Enrollment Date Quintile: 2nd Latest</v>
          </cell>
          <cell r="F12537">
            <v>63.395699999999998</v>
          </cell>
          <cell r="G12537">
            <v>0.55142460000000004</v>
          </cell>
          <cell r="H12537">
            <v>0.71031089999999997</v>
          </cell>
          <cell r="I12537">
            <v>-0.215585</v>
          </cell>
          <cell r="J12537">
            <v>-8.8215600000000005E-2</v>
          </cell>
          <cell r="K12537">
            <v>0</v>
          </cell>
          <cell r="L12537">
            <v>8.8215600000000005E-2</v>
          </cell>
          <cell r="M12537">
            <v>0.215585</v>
          </cell>
          <cell r="N12537">
            <v>0.215585</v>
          </cell>
          <cell r="O12537">
            <v>1231</v>
          </cell>
        </row>
        <row r="12538">
          <cell r="A12538" t="str">
            <v>Residential</v>
          </cell>
          <cell r="B12538">
            <v>9</v>
          </cell>
          <cell r="C12538" t="str">
            <v>S</v>
          </cell>
          <cell r="D12538" t="str">
            <v>PCT</v>
          </cell>
          <cell r="E12538" t="str">
            <v>Enrollment Date Quintile: 2nd Latest</v>
          </cell>
          <cell r="F12538">
            <v>68.257499999999993</v>
          </cell>
          <cell r="G12538">
            <v>0.55677600000000005</v>
          </cell>
          <cell r="H12538">
            <v>0.69662999999999997</v>
          </cell>
          <cell r="I12538">
            <v>-0.21639510000000001</v>
          </cell>
          <cell r="J12538">
            <v>-8.8547100000000004E-2</v>
          </cell>
          <cell r="K12538">
            <v>0</v>
          </cell>
          <cell r="L12538">
            <v>8.8547100000000004E-2</v>
          </cell>
          <cell r="M12538">
            <v>0.21639510000000001</v>
          </cell>
          <cell r="N12538">
            <v>0.21639510000000001</v>
          </cell>
          <cell r="O12538">
            <v>1231</v>
          </cell>
        </row>
        <row r="12539">
          <cell r="A12539" t="str">
            <v>Residential</v>
          </cell>
          <cell r="B12539">
            <v>10</v>
          </cell>
          <cell r="C12539" t="str">
            <v>S</v>
          </cell>
          <cell r="D12539" t="str">
            <v>PCT</v>
          </cell>
          <cell r="E12539" t="str">
            <v>Enrollment Date Quintile: 2nd Latest</v>
          </cell>
          <cell r="F12539">
            <v>74.044300000000007</v>
          </cell>
          <cell r="G12539">
            <v>0.5152968</v>
          </cell>
          <cell r="H12539">
            <v>0.47600599999999998</v>
          </cell>
          <cell r="I12539">
            <v>-0.21757750000000001</v>
          </cell>
          <cell r="J12539">
            <v>-8.9030999999999999E-2</v>
          </cell>
          <cell r="K12539">
            <v>0</v>
          </cell>
          <cell r="L12539">
            <v>8.9030999999999999E-2</v>
          </cell>
          <cell r="M12539">
            <v>0.21757750000000001</v>
          </cell>
          <cell r="N12539">
            <v>0.21757750000000001</v>
          </cell>
          <cell r="O12539">
            <v>1231</v>
          </cell>
        </row>
        <row r="12540">
          <cell r="A12540" t="str">
            <v>Residential</v>
          </cell>
          <cell r="B12540">
            <v>11</v>
          </cell>
          <cell r="C12540" t="str">
            <v>S</v>
          </cell>
          <cell r="D12540" t="str">
            <v>PCT</v>
          </cell>
          <cell r="E12540" t="str">
            <v>Enrollment Date Quintile: 2nd Latest</v>
          </cell>
          <cell r="F12540">
            <v>80.176199999999994</v>
          </cell>
          <cell r="G12540">
            <v>0.59730550000000004</v>
          </cell>
          <cell r="H12540">
            <v>0.54524729999999999</v>
          </cell>
          <cell r="I12540">
            <v>-0.21966620000000001</v>
          </cell>
          <cell r="J12540">
            <v>-8.9885599999999996E-2</v>
          </cell>
          <cell r="K12540">
            <v>0</v>
          </cell>
          <cell r="L12540">
            <v>8.9885599999999996E-2</v>
          </cell>
          <cell r="M12540">
            <v>0.21966620000000001</v>
          </cell>
          <cell r="N12540">
            <v>0.21966620000000001</v>
          </cell>
          <cell r="O12540">
            <v>1231</v>
          </cell>
        </row>
        <row r="12541">
          <cell r="A12541" t="str">
            <v>Residential</v>
          </cell>
          <cell r="B12541">
            <v>12</v>
          </cell>
          <cell r="C12541" t="str">
            <v>S</v>
          </cell>
          <cell r="D12541" t="str">
            <v>PCT</v>
          </cell>
          <cell r="E12541" t="str">
            <v>Enrollment Date Quintile: 2nd Latest</v>
          </cell>
          <cell r="F12541">
            <v>84.843800000000002</v>
          </cell>
          <cell r="G12541">
            <v>0.88507329999999995</v>
          </cell>
          <cell r="H12541">
            <v>0.74678049999999996</v>
          </cell>
          <cell r="I12541">
            <v>-0.22412009999999999</v>
          </cell>
          <cell r="J12541">
            <v>-9.1708100000000001E-2</v>
          </cell>
          <cell r="K12541">
            <v>0</v>
          </cell>
          <cell r="L12541">
            <v>9.1708100000000001E-2</v>
          </cell>
          <cell r="M12541">
            <v>0.22412009999999999</v>
          </cell>
          <cell r="N12541">
            <v>0.22412009999999999</v>
          </cell>
          <cell r="O12541">
            <v>1231</v>
          </cell>
        </row>
        <row r="12542">
          <cell r="A12542" t="str">
            <v>Residential</v>
          </cell>
          <cell r="B12542">
            <v>13</v>
          </cell>
          <cell r="C12542" t="str">
            <v>S</v>
          </cell>
          <cell r="D12542" t="str">
            <v>PCT</v>
          </cell>
          <cell r="E12542" t="str">
            <v>Enrollment Date Quintile: 2nd Latest</v>
          </cell>
          <cell r="F12542">
            <v>88.19</v>
          </cell>
          <cell r="G12542">
            <v>1.030165</v>
          </cell>
          <cell r="H12542">
            <v>0.90667330000000002</v>
          </cell>
          <cell r="I12542">
            <v>-0.2360304</v>
          </cell>
          <cell r="J12542">
            <v>-9.6581700000000006E-2</v>
          </cell>
          <cell r="K12542">
            <v>0</v>
          </cell>
          <cell r="L12542">
            <v>9.6581700000000006E-2</v>
          </cell>
          <cell r="M12542">
            <v>0.2360304</v>
          </cell>
          <cell r="N12542">
            <v>0.2360304</v>
          </cell>
          <cell r="O12542">
            <v>1231</v>
          </cell>
        </row>
        <row r="12543">
          <cell r="A12543" t="str">
            <v>Residential</v>
          </cell>
          <cell r="B12543">
            <v>14</v>
          </cell>
          <cell r="C12543" t="str">
            <v>S</v>
          </cell>
          <cell r="D12543" t="str">
            <v>PCT</v>
          </cell>
          <cell r="E12543" t="str">
            <v>Enrollment Date Quintile: 2nd Latest</v>
          </cell>
          <cell r="F12543">
            <v>91.128500000000003</v>
          </cell>
          <cell r="G12543">
            <v>1.4588989999999999</v>
          </cell>
          <cell r="H12543">
            <v>1.620571</v>
          </cell>
          <cell r="I12543">
            <v>-0.249084</v>
          </cell>
          <cell r="J12543">
            <v>-0.10192320000000001</v>
          </cell>
          <cell r="K12543">
            <v>0</v>
          </cell>
          <cell r="L12543">
            <v>0.10192320000000001</v>
          </cell>
          <cell r="M12543">
            <v>0.249084</v>
          </cell>
          <cell r="N12543">
            <v>0.249084</v>
          </cell>
          <cell r="O12543">
            <v>1231</v>
          </cell>
        </row>
        <row r="12544">
          <cell r="A12544" t="str">
            <v>Residential</v>
          </cell>
          <cell r="B12544">
            <v>15</v>
          </cell>
          <cell r="C12544" t="str">
            <v>S</v>
          </cell>
          <cell r="D12544" t="str">
            <v>PCT</v>
          </cell>
          <cell r="E12544" t="str">
            <v>Enrollment Date Quintile: 2nd Latest</v>
          </cell>
          <cell r="F12544">
            <v>93.795199999999994</v>
          </cell>
          <cell r="G12544">
            <v>1.681476</v>
          </cell>
          <cell r="H12544">
            <v>1.833647</v>
          </cell>
          <cell r="I12544">
            <v>-0.25133149999999999</v>
          </cell>
          <cell r="J12544">
            <v>-0.1028428</v>
          </cell>
          <cell r="K12544">
            <v>0</v>
          </cell>
          <cell r="L12544">
            <v>0.1028428</v>
          </cell>
          <cell r="M12544">
            <v>0.25133149999999999</v>
          </cell>
          <cell r="N12544">
            <v>0.25133149999999999</v>
          </cell>
          <cell r="O12544">
            <v>1231</v>
          </cell>
        </row>
        <row r="12545">
          <cell r="A12545" t="str">
            <v>Residential</v>
          </cell>
          <cell r="B12545">
            <v>16</v>
          </cell>
          <cell r="C12545" t="str">
            <v>S</v>
          </cell>
          <cell r="D12545" t="str">
            <v>PCT</v>
          </cell>
          <cell r="E12545" t="str">
            <v>Enrollment Date Quintile: 2nd Latest</v>
          </cell>
          <cell r="F12545">
            <v>95.644199999999998</v>
          </cell>
          <cell r="G12545">
            <v>1.5956600000000001</v>
          </cell>
          <cell r="H12545">
            <v>1.7165049999999999</v>
          </cell>
          <cell r="I12545">
            <v>-0.28722340000000002</v>
          </cell>
          <cell r="J12545">
            <v>-0.1175295</v>
          </cell>
          <cell r="K12545">
            <v>0</v>
          </cell>
          <cell r="L12545">
            <v>0.1175295</v>
          </cell>
          <cell r="M12545">
            <v>0.28722340000000002</v>
          </cell>
          <cell r="N12545">
            <v>0.28722340000000002</v>
          </cell>
          <cell r="O12545">
            <v>1231</v>
          </cell>
        </row>
        <row r="12546">
          <cell r="A12546" t="str">
            <v>Residential</v>
          </cell>
          <cell r="B12546">
            <v>17</v>
          </cell>
          <cell r="C12546" t="str">
            <v>S</v>
          </cell>
          <cell r="D12546" t="str">
            <v>PCT</v>
          </cell>
          <cell r="E12546" t="str">
            <v>Enrollment Date Quintile: 2nd Latest</v>
          </cell>
          <cell r="F12546">
            <v>96.616399999999999</v>
          </cell>
          <cell r="G12546">
            <v>2.0952410000000001</v>
          </cell>
          <cell r="H12546">
            <v>1.4855560000000001</v>
          </cell>
          <cell r="I12546">
            <v>-0.29060589999999997</v>
          </cell>
          <cell r="J12546">
            <v>-0.11891359999999999</v>
          </cell>
          <cell r="K12546">
            <v>0</v>
          </cell>
          <cell r="L12546">
            <v>0.11891359999999999</v>
          </cell>
          <cell r="M12546">
            <v>0.29060589999999997</v>
          </cell>
          <cell r="N12546">
            <v>0.29060589999999997</v>
          </cell>
          <cell r="O12546">
            <v>1231</v>
          </cell>
        </row>
        <row r="12547">
          <cell r="A12547" t="str">
            <v>Residential</v>
          </cell>
          <cell r="B12547">
            <v>18</v>
          </cell>
          <cell r="C12547" t="str">
            <v>S</v>
          </cell>
          <cell r="D12547" t="str">
            <v>PCT</v>
          </cell>
          <cell r="E12547" t="str">
            <v>Enrollment Date Quintile: 2nd Latest</v>
          </cell>
          <cell r="F12547">
            <v>96.465000000000003</v>
          </cell>
          <cell r="G12547">
            <v>3.3670239999999998</v>
          </cell>
          <cell r="H12547">
            <v>2.970113</v>
          </cell>
          <cell r="I12547">
            <v>-0.43187120000000001</v>
          </cell>
          <cell r="J12547">
            <v>-0.17671819999999999</v>
          </cell>
          <cell r="K12547">
            <v>0</v>
          </cell>
          <cell r="L12547">
            <v>0.17671819999999999</v>
          </cell>
          <cell r="M12547">
            <v>0.43187120000000001</v>
          </cell>
          <cell r="N12547">
            <v>0.43187120000000001</v>
          </cell>
          <cell r="O12547">
            <v>1231</v>
          </cell>
        </row>
        <row r="12548">
          <cell r="A12548" t="str">
            <v>Residential</v>
          </cell>
          <cell r="B12548">
            <v>19</v>
          </cell>
          <cell r="C12548" t="str">
            <v>S</v>
          </cell>
          <cell r="D12548" t="str">
            <v>PCT</v>
          </cell>
          <cell r="E12548" t="str">
            <v>Enrollment Date Quintile: 2nd Latest</v>
          </cell>
          <cell r="F12548">
            <v>94.757099999999994</v>
          </cell>
          <cell r="G12548">
            <v>2.3163749999999999</v>
          </cell>
          <cell r="H12548">
            <v>2.3015300000000001</v>
          </cell>
          <cell r="I12548">
            <v>-0.26674589999999998</v>
          </cell>
          <cell r="J12548">
            <v>-0.10915030000000001</v>
          </cell>
          <cell r="K12548">
            <v>0</v>
          </cell>
          <cell r="L12548">
            <v>0.10915030000000001</v>
          </cell>
          <cell r="M12548">
            <v>0.26674589999999998</v>
          </cell>
          <cell r="N12548">
            <v>0.26674589999999998</v>
          </cell>
          <cell r="O12548">
            <v>1231</v>
          </cell>
        </row>
        <row r="12549">
          <cell r="A12549" t="str">
            <v>Residential</v>
          </cell>
          <cell r="B12549">
            <v>20</v>
          </cell>
          <cell r="C12549" t="str">
            <v>S</v>
          </cell>
          <cell r="D12549" t="str">
            <v>PCT</v>
          </cell>
          <cell r="E12549" t="str">
            <v>Enrollment Date Quintile: 2nd Latest</v>
          </cell>
          <cell r="F12549">
            <v>89.813000000000002</v>
          </cell>
          <cell r="G12549">
            <v>2.0473150000000002</v>
          </cell>
          <cell r="H12549">
            <v>2.7229320000000001</v>
          </cell>
          <cell r="I12549">
            <v>-0.24684639999999999</v>
          </cell>
          <cell r="J12549">
            <v>-0.1010076</v>
          </cell>
          <cell r="K12549">
            <v>0</v>
          </cell>
          <cell r="L12549">
            <v>0.1010076</v>
          </cell>
          <cell r="M12549">
            <v>0.24684639999999999</v>
          </cell>
          <cell r="N12549">
            <v>0.24684639999999999</v>
          </cell>
          <cell r="O12549">
            <v>1231</v>
          </cell>
        </row>
        <row r="12550">
          <cell r="A12550" t="str">
            <v>Residential</v>
          </cell>
          <cell r="B12550">
            <v>21</v>
          </cell>
          <cell r="C12550" t="str">
            <v>S</v>
          </cell>
          <cell r="D12550" t="str">
            <v>PCT</v>
          </cell>
          <cell r="E12550" t="str">
            <v>Enrollment Date Quintile: 2nd Latest</v>
          </cell>
          <cell r="F12550">
            <v>84.635900000000007</v>
          </cell>
          <cell r="G12550">
            <v>1.807388</v>
          </cell>
          <cell r="H12550">
            <v>2.243598</v>
          </cell>
          <cell r="I12550">
            <v>-0.2533069</v>
          </cell>
          <cell r="J12550">
            <v>-0.1036511</v>
          </cell>
          <cell r="K12550">
            <v>0</v>
          </cell>
          <cell r="L12550">
            <v>0.1036511</v>
          </cell>
          <cell r="M12550">
            <v>0.2533069</v>
          </cell>
          <cell r="N12550">
            <v>0.2533069</v>
          </cell>
          <cell r="O12550">
            <v>1231</v>
          </cell>
        </row>
        <row r="12551">
          <cell r="A12551" t="str">
            <v>Residential</v>
          </cell>
          <cell r="B12551">
            <v>22</v>
          </cell>
          <cell r="C12551" t="str">
            <v>S</v>
          </cell>
          <cell r="D12551" t="str">
            <v>PCT</v>
          </cell>
          <cell r="E12551" t="str">
            <v>Enrollment Date Quintile: 2nd Latest</v>
          </cell>
          <cell r="F12551">
            <v>81.133499999999998</v>
          </cell>
          <cell r="G12551">
            <v>1.3023690000000001</v>
          </cell>
          <cell r="H12551">
            <v>1.8002469999999999</v>
          </cell>
          <cell r="I12551">
            <v>-0.24237690000000001</v>
          </cell>
          <cell r="J12551">
            <v>-9.9178600000000006E-2</v>
          </cell>
          <cell r="K12551">
            <v>0</v>
          </cell>
          <cell r="L12551">
            <v>9.9178600000000006E-2</v>
          </cell>
          <cell r="M12551">
            <v>0.24237690000000001</v>
          </cell>
          <cell r="N12551">
            <v>0.24237690000000001</v>
          </cell>
          <cell r="O12551">
            <v>1231</v>
          </cell>
        </row>
        <row r="12552">
          <cell r="A12552" t="str">
            <v>Residential</v>
          </cell>
          <cell r="B12552">
            <v>23</v>
          </cell>
          <cell r="C12552" t="str">
            <v>S</v>
          </cell>
          <cell r="D12552" t="str">
            <v>PCT</v>
          </cell>
          <cell r="E12552" t="str">
            <v>Enrollment Date Quintile: 2nd Latest</v>
          </cell>
          <cell r="F12552">
            <v>78.168800000000005</v>
          </cell>
          <cell r="G12552">
            <v>0.72838259999999999</v>
          </cell>
          <cell r="H12552">
            <v>1.350501</v>
          </cell>
          <cell r="I12552">
            <v>-0.23346700000000001</v>
          </cell>
          <cell r="J12552">
            <v>-9.5532800000000001E-2</v>
          </cell>
          <cell r="K12552">
            <v>0</v>
          </cell>
          <cell r="L12552">
            <v>9.5532800000000001E-2</v>
          </cell>
          <cell r="M12552">
            <v>0.23346700000000001</v>
          </cell>
          <cell r="N12552">
            <v>0.23346700000000001</v>
          </cell>
          <cell r="O12552">
            <v>1231</v>
          </cell>
        </row>
        <row r="12553">
          <cell r="A12553" t="str">
            <v>Residential</v>
          </cell>
          <cell r="B12553">
            <v>24</v>
          </cell>
          <cell r="C12553" t="str">
            <v>S</v>
          </cell>
          <cell r="D12553" t="str">
            <v>PCT</v>
          </cell>
          <cell r="E12553" t="str">
            <v>Enrollment Date Quintile: 2nd Latest</v>
          </cell>
          <cell r="F12553">
            <v>75.870999999999995</v>
          </cell>
          <cell r="G12553">
            <v>0.56704900000000003</v>
          </cell>
          <cell r="H12553">
            <v>0.89756100000000005</v>
          </cell>
          <cell r="I12553">
            <v>-0.2222884</v>
          </cell>
          <cell r="J12553">
            <v>-9.0958600000000001E-2</v>
          </cell>
          <cell r="K12553">
            <v>0</v>
          </cell>
          <cell r="L12553">
            <v>9.0958600000000001E-2</v>
          </cell>
          <cell r="M12553">
            <v>0.2222884</v>
          </cell>
          <cell r="N12553">
            <v>0.2222884</v>
          </cell>
          <cell r="O12553">
            <v>1231</v>
          </cell>
        </row>
        <row r="12554">
          <cell r="A12554" t="str">
            <v>Residential</v>
          </cell>
          <cell r="B12554">
            <v>1</v>
          </cell>
          <cell r="C12554" t="str">
            <v>S</v>
          </cell>
          <cell r="D12554" t="str">
            <v>PCT</v>
          </cell>
          <cell r="E12554" t="str">
            <v>Enrollment Date Quintile: Earliest</v>
          </cell>
          <cell r="F12554">
            <v>68.895399999999995</v>
          </cell>
          <cell r="G12554">
            <v>0.6804943</v>
          </cell>
          <cell r="H12554">
            <v>0.72752950000000005</v>
          </cell>
          <cell r="I12554">
            <v>-0.1194808</v>
          </cell>
          <cell r="J12554">
            <v>-4.8890599999999999E-2</v>
          </cell>
          <cell r="K12554">
            <v>0</v>
          </cell>
          <cell r="L12554">
            <v>4.8890599999999999E-2</v>
          </cell>
          <cell r="M12554">
            <v>0.1194808</v>
          </cell>
          <cell r="N12554">
            <v>0.1194808</v>
          </cell>
          <cell r="O12554">
            <v>2951</v>
          </cell>
        </row>
        <row r="12555">
          <cell r="A12555" t="str">
            <v>Residential</v>
          </cell>
          <cell r="B12555">
            <v>2</v>
          </cell>
          <cell r="C12555" t="str">
            <v>S</v>
          </cell>
          <cell r="D12555" t="str">
            <v>PCT</v>
          </cell>
          <cell r="E12555" t="str">
            <v>Enrollment Date Quintile: Earliest</v>
          </cell>
          <cell r="F12555">
            <v>66.584000000000003</v>
          </cell>
          <cell r="G12555">
            <v>0.58129299999999995</v>
          </cell>
          <cell r="H12555">
            <v>0.61496640000000002</v>
          </cell>
          <cell r="I12555">
            <v>-0.11864329999999999</v>
          </cell>
          <cell r="J12555">
            <v>-4.8547899999999998E-2</v>
          </cell>
          <cell r="K12555">
            <v>0</v>
          </cell>
          <cell r="L12555">
            <v>4.8547899999999998E-2</v>
          </cell>
          <cell r="M12555">
            <v>0.11864329999999999</v>
          </cell>
          <cell r="N12555">
            <v>0.11864329999999999</v>
          </cell>
          <cell r="O12555">
            <v>2951</v>
          </cell>
        </row>
        <row r="12556">
          <cell r="A12556" t="str">
            <v>Residential</v>
          </cell>
          <cell r="B12556">
            <v>3</v>
          </cell>
          <cell r="C12556" t="str">
            <v>S</v>
          </cell>
          <cell r="D12556" t="str">
            <v>PCT</v>
          </cell>
          <cell r="E12556" t="str">
            <v>Enrollment Date Quintile: Earliest</v>
          </cell>
          <cell r="F12556">
            <v>65.478099999999998</v>
          </cell>
          <cell r="G12556">
            <v>0.55215389999999998</v>
          </cell>
          <cell r="H12556">
            <v>0.5674401</v>
          </cell>
          <cell r="I12556">
            <v>-0.117669</v>
          </cell>
          <cell r="J12556">
            <v>-4.8149200000000003E-2</v>
          </cell>
          <cell r="K12556">
            <v>0</v>
          </cell>
          <cell r="L12556">
            <v>4.8149200000000003E-2</v>
          </cell>
          <cell r="M12556">
            <v>0.117669</v>
          </cell>
          <cell r="N12556">
            <v>0.117669</v>
          </cell>
          <cell r="O12556">
            <v>2951</v>
          </cell>
        </row>
        <row r="12557">
          <cell r="A12557" t="str">
            <v>Residential</v>
          </cell>
          <cell r="B12557">
            <v>4</v>
          </cell>
          <cell r="C12557" t="str">
            <v>S</v>
          </cell>
          <cell r="D12557" t="str">
            <v>PCT</v>
          </cell>
          <cell r="E12557" t="str">
            <v>Enrollment Date Quintile: Earliest</v>
          </cell>
          <cell r="F12557">
            <v>65.015900000000002</v>
          </cell>
          <cell r="G12557">
            <v>0.54351930000000004</v>
          </cell>
          <cell r="H12557">
            <v>0.53727899999999995</v>
          </cell>
          <cell r="I12557">
            <v>-0.11728719999999999</v>
          </cell>
          <cell r="J12557">
            <v>-4.7993000000000001E-2</v>
          </cell>
          <cell r="K12557">
            <v>0</v>
          </cell>
          <cell r="L12557">
            <v>4.7993000000000001E-2</v>
          </cell>
          <cell r="M12557">
            <v>0.11728719999999999</v>
          </cell>
          <cell r="N12557">
            <v>0.11728719999999999</v>
          </cell>
          <cell r="O12557">
            <v>2951</v>
          </cell>
        </row>
        <row r="12558">
          <cell r="A12558" t="str">
            <v>Residential</v>
          </cell>
          <cell r="B12558">
            <v>5</v>
          </cell>
          <cell r="C12558" t="str">
            <v>S</v>
          </cell>
          <cell r="D12558" t="str">
            <v>PCT</v>
          </cell>
          <cell r="E12558" t="str">
            <v>Enrollment Date Quintile: Earliest</v>
          </cell>
          <cell r="F12558">
            <v>64.003900000000002</v>
          </cell>
          <cell r="G12558">
            <v>0.5447845</v>
          </cell>
          <cell r="H12558">
            <v>0.6121683</v>
          </cell>
          <cell r="I12558">
            <v>-0.1172247</v>
          </cell>
          <cell r="J12558">
            <v>-4.79674E-2</v>
          </cell>
          <cell r="K12558">
            <v>0</v>
          </cell>
          <cell r="L12558">
            <v>4.79674E-2</v>
          </cell>
          <cell r="M12558">
            <v>0.1172247</v>
          </cell>
          <cell r="N12558">
            <v>0.1172247</v>
          </cell>
          <cell r="O12558">
            <v>2951</v>
          </cell>
        </row>
        <row r="12559">
          <cell r="A12559" t="str">
            <v>Residential</v>
          </cell>
          <cell r="B12559">
            <v>6</v>
          </cell>
          <cell r="C12559" t="str">
            <v>S</v>
          </cell>
          <cell r="D12559" t="str">
            <v>PCT</v>
          </cell>
          <cell r="E12559" t="str">
            <v>Enrollment Date Quintile: Earliest</v>
          </cell>
          <cell r="F12559">
            <v>63.307400000000001</v>
          </cell>
          <cell r="G12559">
            <v>0.5819529</v>
          </cell>
          <cell r="H12559">
            <v>0.68512759999999995</v>
          </cell>
          <cell r="I12559">
            <v>-0.1168858</v>
          </cell>
          <cell r="J12559">
            <v>-4.7828700000000002E-2</v>
          </cell>
          <cell r="K12559">
            <v>0</v>
          </cell>
          <cell r="L12559">
            <v>4.7828700000000002E-2</v>
          </cell>
          <cell r="M12559">
            <v>0.1168858</v>
          </cell>
          <cell r="N12559">
            <v>0.1168858</v>
          </cell>
          <cell r="O12559">
            <v>2951</v>
          </cell>
        </row>
        <row r="12560">
          <cell r="A12560" t="str">
            <v>Residential</v>
          </cell>
          <cell r="B12560">
            <v>7</v>
          </cell>
          <cell r="C12560" t="str">
            <v>S</v>
          </cell>
          <cell r="D12560" t="str">
            <v>PCT</v>
          </cell>
          <cell r="E12560" t="str">
            <v>Enrollment Date Quintile: Earliest</v>
          </cell>
          <cell r="F12560">
            <v>62.355699999999999</v>
          </cell>
          <cell r="G12560">
            <v>0.71293119999999999</v>
          </cell>
          <cell r="H12560">
            <v>0.75708750000000002</v>
          </cell>
          <cell r="I12560">
            <v>-0.1186924</v>
          </cell>
          <cell r="J12560">
            <v>-4.8568E-2</v>
          </cell>
          <cell r="K12560">
            <v>0</v>
          </cell>
          <cell r="L12560">
            <v>4.8568E-2</v>
          </cell>
          <cell r="M12560">
            <v>0.1186924</v>
          </cell>
          <cell r="N12560">
            <v>0.1186924</v>
          </cell>
          <cell r="O12560">
            <v>2951</v>
          </cell>
        </row>
        <row r="12561">
          <cell r="A12561" t="str">
            <v>Residential</v>
          </cell>
          <cell r="B12561">
            <v>8</v>
          </cell>
          <cell r="C12561" t="str">
            <v>S</v>
          </cell>
          <cell r="D12561" t="str">
            <v>PCT</v>
          </cell>
          <cell r="E12561" t="str">
            <v>Enrollment Date Quintile: Earliest</v>
          </cell>
          <cell r="F12561">
            <v>63.722099999999998</v>
          </cell>
          <cell r="G12561">
            <v>0.79151389999999999</v>
          </cell>
          <cell r="H12561">
            <v>0.85014999999999996</v>
          </cell>
          <cell r="I12561">
            <v>-0.1180293</v>
          </cell>
          <cell r="J12561">
            <v>-4.8296600000000002E-2</v>
          </cell>
          <cell r="K12561">
            <v>0</v>
          </cell>
          <cell r="L12561">
            <v>4.8296600000000002E-2</v>
          </cell>
          <cell r="M12561">
            <v>0.1180293</v>
          </cell>
          <cell r="N12561">
            <v>0.1180293</v>
          </cell>
          <cell r="O12561">
            <v>2951</v>
          </cell>
        </row>
        <row r="12562">
          <cell r="A12562" t="str">
            <v>Residential</v>
          </cell>
          <cell r="B12562">
            <v>9</v>
          </cell>
          <cell r="C12562" t="str">
            <v>S</v>
          </cell>
          <cell r="D12562" t="str">
            <v>PCT</v>
          </cell>
          <cell r="E12562" t="str">
            <v>Enrollment Date Quintile: Earliest</v>
          </cell>
          <cell r="F12562">
            <v>68.869600000000005</v>
          </cell>
          <cell r="G12562">
            <v>0.76009400000000005</v>
          </cell>
          <cell r="H12562">
            <v>0.78010089999999999</v>
          </cell>
          <cell r="I12562">
            <v>-0.1197358</v>
          </cell>
          <cell r="J12562">
            <v>-4.8994900000000001E-2</v>
          </cell>
          <cell r="K12562">
            <v>0</v>
          </cell>
          <cell r="L12562">
            <v>4.8994900000000001E-2</v>
          </cell>
          <cell r="M12562">
            <v>0.1197358</v>
          </cell>
          <cell r="N12562">
            <v>0.1197358</v>
          </cell>
          <cell r="O12562">
            <v>2951</v>
          </cell>
        </row>
        <row r="12563">
          <cell r="A12563" t="str">
            <v>Residential</v>
          </cell>
          <cell r="B12563">
            <v>10</v>
          </cell>
          <cell r="C12563" t="str">
            <v>S</v>
          </cell>
          <cell r="D12563" t="str">
            <v>PCT</v>
          </cell>
          <cell r="E12563" t="str">
            <v>Enrollment Date Quintile: Earliest</v>
          </cell>
          <cell r="F12563">
            <v>74.956900000000005</v>
          </cell>
          <cell r="G12563">
            <v>0.74122840000000001</v>
          </cell>
          <cell r="H12563">
            <v>0.6940539</v>
          </cell>
          <cell r="I12563">
            <v>-0.12522739999999999</v>
          </cell>
          <cell r="J12563">
            <v>-5.1242000000000003E-2</v>
          </cell>
          <cell r="K12563">
            <v>0</v>
          </cell>
          <cell r="L12563">
            <v>5.1242000000000003E-2</v>
          </cell>
          <cell r="M12563">
            <v>0.12522739999999999</v>
          </cell>
          <cell r="N12563">
            <v>0.12522739999999999</v>
          </cell>
          <cell r="O12563">
            <v>2951</v>
          </cell>
        </row>
        <row r="12564">
          <cell r="A12564" t="str">
            <v>Residential</v>
          </cell>
          <cell r="B12564">
            <v>11</v>
          </cell>
          <cell r="C12564" t="str">
            <v>S</v>
          </cell>
          <cell r="D12564" t="str">
            <v>PCT</v>
          </cell>
          <cell r="E12564" t="str">
            <v>Enrollment Date Quintile: Earliest</v>
          </cell>
          <cell r="F12564">
            <v>79.937899999999999</v>
          </cell>
          <cell r="G12564">
            <v>0.72894409999999998</v>
          </cell>
          <cell r="H12564">
            <v>0.71375029999999995</v>
          </cell>
          <cell r="I12564">
            <v>-0.1238538</v>
          </cell>
          <cell r="J12564">
            <v>-5.0680000000000003E-2</v>
          </cell>
          <cell r="K12564">
            <v>0</v>
          </cell>
          <cell r="L12564">
            <v>5.0680000000000003E-2</v>
          </cell>
          <cell r="M12564">
            <v>0.1238538</v>
          </cell>
          <cell r="N12564">
            <v>0.1238538</v>
          </cell>
          <cell r="O12564">
            <v>2951</v>
          </cell>
        </row>
        <row r="12565">
          <cell r="A12565" t="str">
            <v>Residential</v>
          </cell>
          <cell r="B12565">
            <v>12</v>
          </cell>
          <cell r="C12565" t="str">
            <v>S</v>
          </cell>
          <cell r="D12565" t="str">
            <v>PCT</v>
          </cell>
          <cell r="E12565" t="str">
            <v>Enrollment Date Quintile: Earliest</v>
          </cell>
          <cell r="F12565">
            <v>84.238799999999998</v>
          </cell>
          <cell r="G12565">
            <v>0.74843999999999999</v>
          </cell>
          <cell r="H12565">
            <v>0.75376699999999996</v>
          </cell>
          <cell r="I12565">
            <v>-0.12632579999999999</v>
          </cell>
          <cell r="J12565">
            <v>-5.1691500000000001E-2</v>
          </cell>
          <cell r="K12565">
            <v>0</v>
          </cell>
          <cell r="L12565">
            <v>5.1691500000000001E-2</v>
          </cell>
          <cell r="M12565">
            <v>0.12632579999999999</v>
          </cell>
          <cell r="N12565">
            <v>0.12632579999999999</v>
          </cell>
          <cell r="O12565">
            <v>2951</v>
          </cell>
        </row>
        <row r="12566">
          <cell r="A12566" t="str">
            <v>Residential</v>
          </cell>
          <cell r="B12566">
            <v>13</v>
          </cell>
          <cell r="C12566" t="str">
            <v>S</v>
          </cell>
          <cell r="D12566" t="str">
            <v>PCT</v>
          </cell>
          <cell r="E12566" t="str">
            <v>Enrollment Date Quintile: Earliest</v>
          </cell>
          <cell r="F12566">
            <v>87.467200000000005</v>
          </cell>
          <cell r="G12566">
            <v>0.87296609999999997</v>
          </cell>
          <cell r="H12566">
            <v>0.84309109999999998</v>
          </cell>
          <cell r="I12566">
            <v>-0.13050709999999999</v>
          </cell>
          <cell r="J12566">
            <v>-5.3402400000000003E-2</v>
          </cell>
          <cell r="K12566">
            <v>0</v>
          </cell>
          <cell r="L12566">
            <v>5.3402400000000003E-2</v>
          </cell>
          <cell r="M12566">
            <v>0.13050709999999999</v>
          </cell>
          <cell r="N12566">
            <v>0.13050709999999999</v>
          </cell>
          <cell r="O12566">
            <v>2951</v>
          </cell>
        </row>
        <row r="12567">
          <cell r="A12567" t="str">
            <v>Residential</v>
          </cell>
          <cell r="B12567">
            <v>14</v>
          </cell>
          <cell r="C12567" t="str">
            <v>S</v>
          </cell>
          <cell r="D12567" t="str">
            <v>PCT</v>
          </cell>
          <cell r="E12567" t="str">
            <v>Enrollment Date Quintile: Earliest</v>
          </cell>
          <cell r="F12567">
            <v>90.893900000000002</v>
          </cell>
          <cell r="G12567">
            <v>1.1622170000000001</v>
          </cell>
          <cell r="H12567">
            <v>1.1048230000000001</v>
          </cell>
          <cell r="I12567">
            <v>-0.13591719999999999</v>
          </cell>
          <cell r="J12567">
            <v>-5.5616199999999998E-2</v>
          </cell>
          <cell r="K12567">
            <v>0</v>
          </cell>
          <cell r="L12567">
            <v>5.5616199999999998E-2</v>
          </cell>
          <cell r="M12567">
            <v>0.13591719999999999</v>
          </cell>
          <cell r="N12567">
            <v>0.13591719999999999</v>
          </cell>
          <cell r="O12567">
            <v>2951</v>
          </cell>
        </row>
        <row r="12568">
          <cell r="A12568" t="str">
            <v>Residential</v>
          </cell>
          <cell r="B12568">
            <v>15</v>
          </cell>
          <cell r="C12568" t="str">
            <v>S</v>
          </cell>
          <cell r="D12568" t="str">
            <v>PCT</v>
          </cell>
          <cell r="E12568" t="str">
            <v>Enrollment Date Quintile: Earliest</v>
          </cell>
          <cell r="F12568">
            <v>93.832999999999998</v>
          </cell>
          <cell r="G12568">
            <v>1.506105</v>
          </cell>
          <cell r="H12568">
            <v>1.60324</v>
          </cell>
          <cell r="I12568">
            <v>-0.13520470000000001</v>
          </cell>
          <cell r="J12568">
            <v>-5.5324699999999997E-2</v>
          </cell>
          <cell r="K12568">
            <v>0</v>
          </cell>
          <cell r="L12568">
            <v>5.5324699999999997E-2</v>
          </cell>
          <cell r="M12568">
            <v>0.13520470000000001</v>
          </cell>
          <cell r="N12568">
            <v>0.13520470000000001</v>
          </cell>
          <cell r="O12568">
            <v>2951</v>
          </cell>
        </row>
        <row r="12569">
          <cell r="A12569" t="str">
            <v>Residential</v>
          </cell>
          <cell r="B12569">
            <v>16</v>
          </cell>
          <cell r="C12569" t="str">
            <v>S</v>
          </cell>
          <cell r="D12569" t="str">
            <v>PCT</v>
          </cell>
          <cell r="E12569" t="str">
            <v>Enrollment Date Quintile: Earliest</v>
          </cell>
          <cell r="F12569">
            <v>95.548599999999993</v>
          </cell>
          <cell r="G12569">
            <v>1.979455</v>
          </cell>
          <cell r="H12569">
            <v>2.2082850000000001</v>
          </cell>
          <cell r="I12569">
            <v>-0.13770959999999999</v>
          </cell>
          <cell r="J12569">
            <v>-5.6349700000000003E-2</v>
          </cell>
          <cell r="K12569">
            <v>0</v>
          </cell>
          <cell r="L12569">
            <v>5.6349700000000003E-2</v>
          </cell>
          <cell r="M12569">
            <v>0.13770959999999999</v>
          </cell>
          <cell r="N12569">
            <v>0.13770959999999999</v>
          </cell>
          <cell r="O12569">
            <v>2951</v>
          </cell>
        </row>
        <row r="12570">
          <cell r="A12570" t="str">
            <v>Residential</v>
          </cell>
          <cell r="B12570">
            <v>17</v>
          </cell>
          <cell r="C12570" t="str">
            <v>S</v>
          </cell>
          <cell r="D12570" t="str">
            <v>PCT</v>
          </cell>
          <cell r="E12570" t="str">
            <v>Enrollment Date Quintile: Earliest</v>
          </cell>
          <cell r="F12570">
            <v>96.228099999999998</v>
          </cell>
          <cell r="G12570">
            <v>2.3915320000000002</v>
          </cell>
          <cell r="H12570">
            <v>2.7136900000000002</v>
          </cell>
          <cell r="I12570">
            <v>-0.14503360000000001</v>
          </cell>
          <cell r="J12570">
            <v>-5.9346599999999999E-2</v>
          </cell>
          <cell r="K12570">
            <v>0</v>
          </cell>
          <cell r="L12570">
            <v>5.9346599999999999E-2</v>
          </cell>
          <cell r="M12570">
            <v>0.14503360000000001</v>
          </cell>
          <cell r="N12570">
            <v>0.14503360000000001</v>
          </cell>
          <cell r="O12570">
            <v>2951</v>
          </cell>
        </row>
        <row r="12571">
          <cell r="A12571" t="str">
            <v>Residential</v>
          </cell>
          <cell r="B12571">
            <v>18</v>
          </cell>
          <cell r="C12571" t="str">
            <v>S</v>
          </cell>
          <cell r="D12571" t="str">
            <v>PCT</v>
          </cell>
          <cell r="E12571" t="str">
            <v>Enrollment Date Quintile: Earliest</v>
          </cell>
          <cell r="F12571">
            <v>95.761700000000005</v>
          </cell>
          <cell r="G12571">
            <v>2.5922529999999999</v>
          </cell>
          <cell r="H12571">
            <v>2.905859</v>
          </cell>
          <cell r="I12571">
            <v>-0.1369339</v>
          </cell>
          <cell r="J12571">
            <v>-5.6032199999999997E-2</v>
          </cell>
          <cell r="K12571">
            <v>0</v>
          </cell>
          <cell r="L12571">
            <v>5.6032199999999997E-2</v>
          </cell>
          <cell r="M12571">
            <v>0.1369339</v>
          </cell>
          <cell r="N12571">
            <v>0.1369339</v>
          </cell>
          <cell r="O12571">
            <v>2951</v>
          </cell>
        </row>
        <row r="12572">
          <cell r="A12572" t="str">
            <v>Residential</v>
          </cell>
          <cell r="B12572">
            <v>19</v>
          </cell>
          <cell r="C12572" t="str">
            <v>S</v>
          </cell>
          <cell r="D12572" t="str">
            <v>PCT</v>
          </cell>
          <cell r="E12572" t="str">
            <v>Enrollment Date Quintile: Earliest</v>
          </cell>
          <cell r="F12572">
            <v>93.970100000000002</v>
          </cell>
          <cell r="G12572">
            <v>2.5228139999999999</v>
          </cell>
          <cell r="H12572">
            <v>3.0134650000000001</v>
          </cell>
          <cell r="I12572">
            <v>-0.13764489999999999</v>
          </cell>
          <cell r="J12572">
            <v>-5.6323199999999997E-2</v>
          </cell>
          <cell r="K12572">
            <v>0</v>
          </cell>
          <cell r="L12572">
            <v>5.6323199999999997E-2</v>
          </cell>
          <cell r="M12572">
            <v>0.13764489999999999</v>
          </cell>
          <cell r="N12572">
            <v>0.13764489999999999</v>
          </cell>
          <cell r="O12572">
            <v>2951</v>
          </cell>
        </row>
        <row r="12573">
          <cell r="A12573" t="str">
            <v>Residential</v>
          </cell>
          <cell r="B12573">
            <v>20</v>
          </cell>
          <cell r="C12573" t="str">
            <v>S</v>
          </cell>
          <cell r="D12573" t="str">
            <v>PCT</v>
          </cell>
          <cell r="E12573" t="str">
            <v>Enrollment Date Quintile: Earliest</v>
          </cell>
          <cell r="F12573">
            <v>89.439800000000005</v>
          </cell>
          <cell r="G12573">
            <v>2.3032550000000001</v>
          </cell>
          <cell r="H12573">
            <v>2.881446</v>
          </cell>
          <cell r="I12573">
            <v>-0.13820540000000001</v>
          </cell>
          <cell r="J12573">
            <v>-5.6552499999999999E-2</v>
          </cell>
          <cell r="K12573">
            <v>0</v>
          </cell>
          <cell r="L12573">
            <v>5.6552499999999999E-2</v>
          </cell>
          <cell r="M12573">
            <v>0.13820540000000001</v>
          </cell>
          <cell r="N12573">
            <v>0.13820540000000001</v>
          </cell>
          <cell r="O12573">
            <v>2951</v>
          </cell>
        </row>
        <row r="12574">
          <cell r="A12574" t="str">
            <v>Residential</v>
          </cell>
          <cell r="B12574">
            <v>21</v>
          </cell>
          <cell r="C12574" t="str">
            <v>S</v>
          </cell>
          <cell r="D12574" t="str">
            <v>PCT</v>
          </cell>
          <cell r="E12574" t="str">
            <v>Enrollment Date Quintile: Earliest</v>
          </cell>
          <cell r="F12574">
            <v>84.482500000000002</v>
          </cell>
          <cell r="G12574">
            <v>2.0528940000000002</v>
          </cell>
          <cell r="H12574">
            <v>2.6693889999999998</v>
          </cell>
          <cell r="I12574">
            <v>-0.13746530000000001</v>
          </cell>
          <cell r="J12574">
            <v>-5.62497E-2</v>
          </cell>
          <cell r="K12574">
            <v>0</v>
          </cell>
          <cell r="L12574">
            <v>5.62497E-2</v>
          </cell>
          <cell r="M12574">
            <v>0.13746530000000001</v>
          </cell>
          <cell r="N12574">
            <v>0.13746530000000001</v>
          </cell>
          <cell r="O12574">
            <v>2951</v>
          </cell>
        </row>
        <row r="12575">
          <cell r="A12575" t="str">
            <v>Residential</v>
          </cell>
          <cell r="B12575">
            <v>22</v>
          </cell>
          <cell r="C12575" t="str">
            <v>S</v>
          </cell>
          <cell r="D12575" t="str">
            <v>PCT</v>
          </cell>
          <cell r="E12575" t="str">
            <v>Enrollment Date Quintile: Earliest</v>
          </cell>
          <cell r="F12575">
            <v>81.084100000000007</v>
          </cell>
          <cell r="G12575">
            <v>1.6512960000000001</v>
          </cell>
          <cell r="H12575">
            <v>2.0093649999999998</v>
          </cell>
          <cell r="I12575">
            <v>-0.14219280000000001</v>
          </cell>
          <cell r="J12575">
            <v>-5.8184100000000002E-2</v>
          </cell>
          <cell r="K12575">
            <v>0</v>
          </cell>
          <cell r="L12575">
            <v>5.8184100000000002E-2</v>
          </cell>
          <cell r="M12575">
            <v>0.14219280000000001</v>
          </cell>
          <cell r="N12575">
            <v>0.14219280000000001</v>
          </cell>
          <cell r="O12575">
            <v>2951</v>
          </cell>
        </row>
        <row r="12576">
          <cell r="A12576" t="str">
            <v>Residential</v>
          </cell>
          <cell r="B12576">
            <v>23</v>
          </cell>
          <cell r="C12576" t="str">
            <v>S</v>
          </cell>
          <cell r="D12576" t="str">
            <v>PCT</v>
          </cell>
          <cell r="E12576" t="str">
            <v>Enrollment Date Quintile: Earliest</v>
          </cell>
          <cell r="F12576">
            <v>77.891300000000001</v>
          </cell>
          <cell r="G12576">
            <v>1.222704</v>
          </cell>
          <cell r="H12576">
            <v>1.449333</v>
          </cell>
          <cell r="I12576">
            <v>-0.13062940000000001</v>
          </cell>
          <cell r="J12576">
            <v>-5.34525E-2</v>
          </cell>
          <cell r="K12576">
            <v>0</v>
          </cell>
          <cell r="L12576">
            <v>5.34525E-2</v>
          </cell>
          <cell r="M12576">
            <v>0.13062940000000001</v>
          </cell>
          <cell r="N12576">
            <v>0.13062940000000001</v>
          </cell>
          <cell r="O12576">
            <v>2951</v>
          </cell>
        </row>
        <row r="12577">
          <cell r="A12577" t="str">
            <v>Residential</v>
          </cell>
          <cell r="B12577">
            <v>24</v>
          </cell>
          <cell r="C12577" t="str">
            <v>S</v>
          </cell>
          <cell r="D12577" t="str">
            <v>PCT</v>
          </cell>
          <cell r="E12577" t="str">
            <v>Enrollment Date Quintile: Earliest</v>
          </cell>
          <cell r="F12577">
            <v>75.735299999999995</v>
          </cell>
          <cell r="G12577">
            <v>0.95851869999999995</v>
          </cell>
          <cell r="H12577">
            <v>1.09172</v>
          </cell>
          <cell r="I12577">
            <v>-0.1259777</v>
          </cell>
          <cell r="J12577">
            <v>-5.1548999999999998E-2</v>
          </cell>
          <cell r="K12577">
            <v>0</v>
          </cell>
          <cell r="L12577">
            <v>5.1548999999999998E-2</v>
          </cell>
          <cell r="M12577">
            <v>0.1259777</v>
          </cell>
          <cell r="N12577">
            <v>0.1259777</v>
          </cell>
          <cell r="O12577">
            <v>2951</v>
          </cell>
        </row>
        <row r="12578">
          <cell r="A12578" t="str">
            <v>Residential</v>
          </cell>
          <cell r="B12578">
            <v>1</v>
          </cell>
          <cell r="C12578" t="str">
            <v>S</v>
          </cell>
          <cell r="D12578" t="str">
            <v>PCT</v>
          </cell>
          <cell r="E12578" t="str">
            <v>Enrollment Date Quintile: Latest</v>
          </cell>
          <cell r="F12578">
            <v>70.4221</v>
          </cell>
          <cell r="G12578">
            <v>0.896899</v>
          </cell>
          <cell r="H12578">
            <v>0.93754139999999997</v>
          </cell>
          <cell r="I12578">
            <v>-9.5467399999999994E-2</v>
          </cell>
          <cell r="J12578">
            <v>-3.9064500000000002E-2</v>
          </cell>
          <cell r="K12578">
            <v>0</v>
          </cell>
          <cell r="L12578">
            <v>3.9064500000000002E-2</v>
          </cell>
          <cell r="M12578">
            <v>9.5467399999999994E-2</v>
          </cell>
          <cell r="N12578">
            <v>9.5467399999999994E-2</v>
          </cell>
          <cell r="O12578">
            <v>3919</v>
          </cell>
        </row>
        <row r="12579">
          <cell r="A12579" t="str">
            <v>Residential</v>
          </cell>
          <cell r="B12579">
            <v>2</v>
          </cell>
          <cell r="C12579" t="str">
            <v>S</v>
          </cell>
          <cell r="D12579" t="str">
            <v>PCT</v>
          </cell>
          <cell r="E12579" t="str">
            <v>Enrollment Date Quintile: Latest</v>
          </cell>
          <cell r="F12579">
            <v>67.678100000000001</v>
          </cell>
          <cell r="G12579">
            <v>0.71867270000000005</v>
          </cell>
          <cell r="H12579">
            <v>0.76727679999999998</v>
          </cell>
          <cell r="I12579">
            <v>-9.4059400000000001E-2</v>
          </cell>
          <cell r="J12579">
            <v>-3.8488399999999999E-2</v>
          </cell>
          <cell r="K12579">
            <v>0</v>
          </cell>
          <cell r="L12579">
            <v>3.8488399999999999E-2</v>
          </cell>
          <cell r="M12579">
            <v>9.4059400000000001E-2</v>
          </cell>
          <cell r="N12579">
            <v>9.4059400000000001E-2</v>
          </cell>
          <cell r="O12579">
            <v>3919</v>
          </cell>
        </row>
        <row r="12580">
          <cell r="A12580" t="str">
            <v>Residential</v>
          </cell>
          <cell r="B12580">
            <v>3</v>
          </cell>
          <cell r="C12580" t="str">
            <v>S</v>
          </cell>
          <cell r="D12580" t="str">
            <v>PCT</v>
          </cell>
          <cell r="E12580" t="str">
            <v>Enrollment Date Quintile: Latest</v>
          </cell>
          <cell r="F12580">
            <v>66.842299999999994</v>
          </cell>
          <cell r="G12580">
            <v>0.64559979999999995</v>
          </cell>
          <cell r="H12580">
            <v>0.63532869999999997</v>
          </cell>
          <cell r="I12580">
            <v>-9.2984800000000006E-2</v>
          </cell>
          <cell r="J12580">
            <v>-3.8048600000000002E-2</v>
          </cell>
          <cell r="K12580">
            <v>0</v>
          </cell>
          <cell r="L12580">
            <v>3.8048600000000002E-2</v>
          </cell>
          <cell r="M12580">
            <v>9.2984800000000006E-2</v>
          </cell>
          <cell r="N12580">
            <v>9.2984800000000006E-2</v>
          </cell>
          <cell r="O12580">
            <v>3919</v>
          </cell>
        </row>
        <row r="12581">
          <cell r="A12581" t="str">
            <v>Residential</v>
          </cell>
          <cell r="B12581">
            <v>4</v>
          </cell>
          <cell r="C12581" t="str">
            <v>S</v>
          </cell>
          <cell r="D12581" t="str">
            <v>PCT</v>
          </cell>
          <cell r="E12581" t="str">
            <v>Enrollment Date Quintile: Latest</v>
          </cell>
          <cell r="F12581">
            <v>66.176599999999993</v>
          </cell>
          <cell r="G12581">
            <v>0.64019029999999999</v>
          </cell>
          <cell r="H12581">
            <v>0.63542759999999998</v>
          </cell>
          <cell r="I12581">
            <v>-9.2377600000000004E-2</v>
          </cell>
          <cell r="J12581">
            <v>-3.7800100000000003E-2</v>
          </cell>
          <cell r="K12581">
            <v>0</v>
          </cell>
          <cell r="L12581">
            <v>3.7800100000000003E-2</v>
          </cell>
          <cell r="M12581">
            <v>9.2377600000000004E-2</v>
          </cell>
          <cell r="N12581">
            <v>9.2377600000000004E-2</v>
          </cell>
          <cell r="O12581">
            <v>3919</v>
          </cell>
        </row>
        <row r="12582">
          <cell r="A12582" t="str">
            <v>Residential</v>
          </cell>
          <cell r="B12582">
            <v>5</v>
          </cell>
          <cell r="C12582" t="str">
            <v>S</v>
          </cell>
          <cell r="D12582" t="str">
            <v>PCT</v>
          </cell>
          <cell r="E12582" t="str">
            <v>Enrollment Date Quintile: Latest</v>
          </cell>
          <cell r="F12582">
            <v>64.760400000000004</v>
          </cell>
          <cell r="G12582">
            <v>0.64611600000000002</v>
          </cell>
          <cell r="H12582">
            <v>0.68815700000000002</v>
          </cell>
          <cell r="I12582">
            <v>-9.2136899999999994E-2</v>
          </cell>
          <cell r="J12582">
            <v>-3.7701699999999998E-2</v>
          </cell>
          <cell r="K12582">
            <v>0</v>
          </cell>
          <cell r="L12582">
            <v>3.7701699999999998E-2</v>
          </cell>
          <cell r="M12582">
            <v>9.2136899999999994E-2</v>
          </cell>
          <cell r="N12582">
            <v>9.2136899999999994E-2</v>
          </cell>
          <cell r="O12582">
            <v>3919</v>
          </cell>
        </row>
        <row r="12583">
          <cell r="A12583" t="str">
            <v>Residential</v>
          </cell>
          <cell r="B12583">
            <v>6</v>
          </cell>
          <cell r="C12583" t="str">
            <v>S</v>
          </cell>
          <cell r="D12583" t="str">
            <v>PCT</v>
          </cell>
          <cell r="E12583" t="str">
            <v>Enrollment Date Quintile: Latest</v>
          </cell>
          <cell r="F12583">
            <v>64.010199999999998</v>
          </cell>
          <cell r="G12583">
            <v>0.71185529999999997</v>
          </cell>
          <cell r="H12583">
            <v>0.75389280000000003</v>
          </cell>
          <cell r="I12583">
            <v>-9.2256699999999997E-2</v>
          </cell>
          <cell r="J12583">
            <v>-3.7750699999999998E-2</v>
          </cell>
          <cell r="K12583">
            <v>0</v>
          </cell>
          <cell r="L12583">
            <v>3.7750699999999998E-2</v>
          </cell>
          <cell r="M12583">
            <v>9.2256699999999997E-2</v>
          </cell>
          <cell r="N12583">
            <v>9.2256699999999997E-2</v>
          </cell>
          <cell r="O12583">
            <v>3919</v>
          </cell>
        </row>
        <row r="12584">
          <cell r="A12584" t="str">
            <v>Residential</v>
          </cell>
          <cell r="B12584">
            <v>7</v>
          </cell>
          <cell r="C12584" t="str">
            <v>S</v>
          </cell>
          <cell r="D12584" t="str">
            <v>PCT</v>
          </cell>
          <cell r="E12584" t="str">
            <v>Enrollment Date Quintile: Latest</v>
          </cell>
          <cell r="F12584">
            <v>62.762300000000003</v>
          </cell>
          <cell r="G12584">
            <v>0.78851709999999997</v>
          </cell>
          <cell r="H12584">
            <v>0.79322079999999995</v>
          </cell>
          <cell r="I12584">
            <v>-9.2593099999999998E-2</v>
          </cell>
          <cell r="J12584">
            <v>-3.78883E-2</v>
          </cell>
          <cell r="K12584">
            <v>0</v>
          </cell>
          <cell r="L12584">
            <v>3.78883E-2</v>
          </cell>
          <cell r="M12584">
            <v>9.2593099999999998E-2</v>
          </cell>
          <cell r="N12584">
            <v>9.2593099999999998E-2</v>
          </cell>
          <cell r="O12584">
            <v>3919</v>
          </cell>
        </row>
        <row r="12585">
          <cell r="A12585" t="str">
            <v>Residential</v>
          </cell>
          <cell r="B12585">
            <v>8</v>
          </cell>
          <cell r="C12585" t="str">
            <v>S</v>
          </cell>
          <cell r="D12585" t="str">
            <v>PCT</v>
          </cell>
          <cell r="E12585" t="str">
            <v>Enrollment Date Quintile: Latest</v>
          </cell>
          <cell r="F12585">
            <v>63.761499999999998</v>
          </cell>
          <cell r="G12585">
            <v>0.83862729999999996</v>
          </cell>
          <cell r="H12585">
            <v>0.85260060000000004</v>
          </cell>
          <cell r="I12585">
            <v>-9.3412899999999993E-2</v>
          </cell>
          <cell r="J12585">
            <v>-3.8223800000000002E-2</v>
          </cell>
          <cell r="K12585">
            <v>0</v>
          </cell>
          <cell r="L12585">
            <v>3.8223800000000002E-2</v>
          </cell>
          <cell r="M12585">
            <v>9.3412899999999993E-2</v>
          </cell>
          <cell r="N12585">
            <v>9.3412899999999993E-2</v>
          </cell>
          <cell r="O12585">
            <v>3919</v>
          </cell>
        </row>
        <row r="12586">
          <cell r="A12586" t="str">
            <v>Residential</v>
          </cell>
          <cell r="B12586">
            <v>9</v>
          </cell>
          <cell r="C12586" t="str">
            <v>S</v>
          </cell>
          <cell r="D12586" t="str">
            <v>PCT</v>
          </cell>
          <cell r="E12586" t="str">
            <v>Enrollment Date Quintile: Latest</v>
          </cell>
          <cell r="F12586">
            <v>68.174499999999995</v>
          </cell>
          <cell r="G12586">
            <v>0.83753290000000002</v>
          </cell>
          <cell r="H12586">
            <v>0.87842039999999999</v>
          </cell>
          <cell r="I12586">
            <v>-9.5347000000000001E-2</v>
          </cell>
          <cell r="J12586">
            <v>-3.90152E-2</v>
          </cell>
          <cell r="K12586">
            <v>0</v>
          </cell>
          <cell r="L12586">
            <v>3.90152E-2</v>
          </cell>
          <cell r="M12586">
            <v>9.5347000000000001E-2</v>
          </cell>
          <cell r="N12586">
            <v>9.5347000000000001E-2</v>
          </cell>
          <cell r="O12586">
            <v>3919</v>
          </cell>
        </row>
        <row r="12587">
          <cell r="A12587" t="str">
            <v>Residential</v>
          </cell>
          <cell r="B12587">
            <v>10</v>
          </cell>
          <cell r="C12587" t="str">
            <v>S</v>
          </cell>
          <cell r="D12587" t="str">
            <v>PCT</v>
          </cell>
          <cell r="E12587" t="str">
            <v>Enrollment Date Quintile: Latest</v>
          </cell>
          <cell r="F12587">
            <v>73.508799999999994</v>
          </cell>
          <cell r="G12587">
            <v>1.008632</v>
          </cell>
          <cell r="H12587">
            <v>0.8944124</v>
          </cell>
          <cell r="I12587">
            <v>-9.9842700000000006E-2</v>
          </cell>
          <cell r="J12587">
            <v>-4.0854799999999997E-2</v>
          </cell>
          <cell r="K12587">
            <v>0</v>
          </cell>
          <cell r="L12587">
            <v>4.0854799999999997E-2</v>
          </cell>
          <cell r="M12587">
            <v>9.9842700000000006E-2</v>
          </cell>
          <cell r="N12587">
            <v>9.9842700000000006E-2</v>
          </cell>
          <cell r="O12587">
            <v>3919</v>
          </cell>
        </row>
        <row r="12588">
          <cell r="A12588" t="str">
            <v>Residential</v>
          </cell>
          <cell r="B12588">
            <v>11</v>
          </cell>
          <cell r="C12588" t="str">
            <v>S</v>
          </cell>
          <cell r="D12588" t="str">
            <v>PCT</v>
          </cell>
          <cell r="E12588" t="str">
            <v>Enrollment Date Quintile: Latest</v>
          </cell>
          <cell r="F12588">
            <v>78.254599999999996</v>
          </cell>
          <cell r="G12588">
            <v>1.089766</v>
          </cell>
          <cell r="H12588">
            <v>1.1936960000000001</v>
          </cell>
          <cell r="I12588">
            <v>-9.9803100000000006E-2</v>
          </cell>
          <cell r="J12588">
            <v>-4.0838600000000003E-2</v>
          </cell>
          <cell r="K12588">
            <v>0</v>
          </cell>
          <cell r="L12588">
            <v>4.0838600000000003E-2</v>
          </cell>
          <cell r="M12588">
            <v>9.9803100000000006E-2</v>
          </cell>
          <cell r="N12588">
            <v>9.9803100000000006E-2</v>
          </cell>
          <cell r="O12588">
            <v>3919</v>
          </cell>
        </row>
        <row r="12589">
          <cell r="A12589" t="str">
            <v>Residential</v>
          </cell>
          <cell r="B12589">
            <v>12</v>
          </cell>
          <cell r="C12589" t="str">
            <v>S</v>
          </cell>
          <cell r="D12589" t="str">
            <v>PCT</v>
          </cell>
          <cell r="E12589" t="str">
            <v>Enrollment Date Quintile: Latest</v>
          </cell>
          <cell r="F12589">
            <v>83.083100000000002</v>
          </cell>
          <cell r="G12589">
            <v>1.2516080000000001</v>
          </cell>
          <cell r="H12589">
            <v>1.3444970000000001</v>
          </cell>
          <cell r="I12589">
            <v>-0.10214959999999999</v>
          </cell>
          <cell r="J12589">
            <v>-4.1798799999999997E-2</v>
          </cell>
          <cell r="K12589">
            <v>0</v>
          </cell>
          <cell r="L12589">
            <v>4.1798799999999997E-2</v>
          </cell>
          <cell r="M12589">
            <v>0.10214959999999999</v>
          </cell>
          <cell r="N12589">
            <v>0.10214959999999999</v>
          </cell>
          <cell r="O12589">
            <v>3919</v>
          </cell>
        </row>
        <row r="12590">
          <cell r="A12590" t="str">
            <v>Residential</v>
          </cell>
          <cell r="B12590">
            <v>13</v>
          </cell>
          <cell r="C12590" t="str">
            <v>S</v>
          </cell>
          <cell r="D12590" t="str">
            <v>PCT</v>
          </cell>
          <cell r="E12590" t="str">
            <v>Enrollment Date Quintile: Latest</v>
          </cell>
          <cell r="F12590">
            <v>86.583100000000002</v>
          </cell>
          <cell r="G12590">
            <v>1.484329</v>
          </cell>
          <cell r="H12590">
            <v>1.4313309999999999</v>
          </cell>
          <cell r="I12590">
            <v>-0.1064256</v>
          </cell>
          <cell r="J12590">
            <v>-4.3548499999999997E-2</v>
          </cell>
          <cell r="K12590">
            <v>0</v>
          </cell>
          <cell r="L12590">
            <v>4.3548499999999997E-2</v>
          </cell>
          <cell r="M12590">
            <v>0.1064256</v>
          </cell>
          <cell r="N12590">
            <v>0.1064256</v>
          </cell>
          <cell r="O12590">
            <v>3919</v>
          </cell>
        </row>
        <row r="12591">
          <cell r="A12591" t="str">
            <v>Residential</v>
          </cell>
          <cell r="B12591">
            <v>14</v>
          </cell>
          <cell r="C12591" t="str">
            <v>S</v>
          </cell>
          <cell r="D12591" t="str">
            <v>PCT</v>
          </cell>
          <cell r="E12591" t="str">
            <v>Enrollment Date Quintile: Latest</v>
          </cell>
          <cell r="F12591">
            <v>90.665300000000002</v>
          </cell>
          <cell r="G12591">
            <v>1.626487</v>
          </cell>
          <cell r="H12591">
            <v>1.5405180000000001</v>
          </cell>
          <cell r="I12591">
            <v>-0.10412009999999999</v>
          </cell>
          <cell r="J12591">
            <v>-4.26051E-2</v>
          </cell>
          <cell r="K12591">
            <v>0</v>
          </cell>
          <cell r="L12591">
            <v>4.26051E-2</v>
          </cell>
          <cell r="M12591">
            <v>0.10412009999999999</v>
          </cell>
          <cell r="N12591">
            <v>0.10412009999999999</v>
          </cell>
          <cell r="O12591">
            <v>3919</v>
          </cell>
        </row>
        <row r="12592">
          <cell r="A12592" t="str">
            <v>Residential</v>
          </cell>
          <cell r="B12592">
            <v>15</v>
          </cell>
          <cell r="C12592" t="str">
            <v>S</v>
          </cell>
          <cell r="D12592" t="str">
            <v>PCT</v>
          </cell>
          <cell r="E12592" t="str">
            <v>Enrollment Date Quintile: Latest</v>
          </cell>
          <cell r="F12592">
            <v>94.081599999999995</v>
          </cell>
          <cell r="G12592">
            <v>1.772805</v>
          </cell>
          <cell r="H12592">
            <v>1.714952</v>
          </cell>
          <cell r="I12592">
            <v>-0.1052429</v>
          </cell>
          <cell r="J12592">
            <v>-4.3064499999999999E-2</v>
          </cell>
          <cell r="K12592">
            <v>0</v>
          </cell>
          <cell r="L12592">
            <v>4.3064499999999999E-2</v>
          </cell>
          <cell r="M12592">
            <v>0.1052429</v>
          </cell>
          <cell r="N12592">
            <v>0.1052429</v>
          </cell>
          <cell r="O12592">
            <v>3919</v>
          </cell>
        </row>
        <row r="12593">
          <cell r="A12593" t="str">
            <v>Residential</v>
          </cell>
          <cell r="B12593">
            <v>16</v>
          </cell>
          <cell r="C12593" t="str">
            <v>S</v>
          </cell>
          <cell r="D12593" t="str">
            <v>PCT</v>
          </cell>
          <cell r="E12593" t="str">
            <v>Enrollment Date Quintile: Latest</v>
          </cell>
          <cell r="F12593">
            <v>95.912899999999993</v>
          </cell>
          <cell r="G12593">
            <v>2.0019459999999998</v>
          </cell>
          <cell r="H12593">
            <v>1.9753909999999999</v>
          </cell>
          <cell r="I12593">
            <v>-0.10770440000000001</v>
          </cell>
          <cell r="J12593">
            <v>-4.4071800000000001E-2</v>
          </cell>
          <cell r="K12593">
            <v>0</v>
          </cell>
          <cell r="L12593">
            <v>4.4071800000000001E-2</v>
          </cell>
          <cell r="M12593">
            <v>0.10770440000000001</v>
          </cell>
          <cell r="N12593">
            <v>0.10770440000000001</v>
          </cell>
          <cell r="O12593">
            <v>3919</v>
          </cell>
        </row>
        <row r="12594">
          <cell r="A12594" t="str">
            <v>Residential</v>
          </cell>
          <cell r="B12594">
            <v>17</v>
          </cell>
          <cell r="C12594" t="str">
            <v>S</v>
          </cell>
          <cell r="D12594" t="str">
            <v>PCT</v>
          </cell>
          <cell r="E12594" t="str">
            <v>Enrollment Date Quintile: Latest</v>
          </cell>
          <cell r="F12594">
            <v>96.828500000000005</v>
          </cell>
          <cell r="G12594">
            <v>2.2260179999999998</v>
          </cell>
          <cell r="H12594">
            <v>1.949702</v>
          </cell>
          <cell r="I12594">
            <v>-0.1070879</v>
          </cell>
          <cell r="J12594">
            <v>-4.3819499999999997E-2</v>
          </cell>
          <cell r="K12594">
            <v>0</v>
          </cell>
          <cell r="L12594">
            <v>4.3819499999999997E-2</v>
          </cell>
          <cell r="M12594">
            <v>0.1070879</v>
          </cell>
          <cell r="N12594">
            <v>0.1070879</v>
          </cell>
          <cell r="O12594">
            <v>3919</v>
          </cell>
        </row>
        <row r="12595">
          <cell r="A12595" t="str">
            <v>Residential</v>
          </cell>
          <cell r="B12595">
            <v>18</v>
          </cell>
          <cell r="C12595" t="str">
            <v>S</v>
          </cell>
          <cell r="D12595" t="str">
            <v>PCT</v>
          </cell>
          <cell r="E12595" t="str">
            <v>Enrollment Date Quintile: Latest</v>
          </cell>
          <cell r="F12595">
            <v>96.496700000000004</v>
          </cell>
          <cell r="G12595">
            <v>2.3670680000000002</v>
          </cell>
          <cell r="H12595">
            <v>2.1493479999999998</v>
          </cell>
          <cell r="I12595">
            <v>-0.1076568</v>
          </cell>
          <cell r="J12595">
            <v>-4.4052300000000003E-2</v>
          </cell>
          <cell r="K12595">
            <v>0</v>
          </cell>
          <cell r="L12595">
            <v>4.4052300000000003E-2</v>
          </cell>
          <cell r="M12595">
            <v>0.1076568</v>
          </cell>
          <cell r="N12595">
            <v>0.1076568</v>
          </cell>
          <cell r="O12595">
            <v>3919</v>
          </cell>
        </row>
        <row r="12596">
          <cell r="A12596" t="str">
            <v>Residential</v>
          </cell>
          <cell r="B12596">
            <v>19</v>
          </cell>
          <cell r="C12596" t="str">
            <v>S</v>
          </cell>
          <cell r="D12596" t="str">
            <v>PCT</v>
          </cell>
          <cell r="E12596" t="str">
            <v>Enrollment Date Quintile: Latest</v>
          </cell>
          <cell r="F12596">
            <v>95.165300000000002</v>
          </cell>
          <cell r="G12596">
            <v>2.4533670000000001</v>
          </cell>
          <cell r="H12596">
            <v>2.360509</v>
          </cell>
          <cell r="I12596">
            <v>-0.11041479999999999</v>
          </cell>
          <cell r="J12596">
            <v>-4.51808E-2</v>
          </cell>
          <cell r="K12596">
            <v>0</v>
          </cell>
          <cell r="L12596">
            <v>4.51808E-2</v>
          </cell>
          <cell r="M12596">
            <v>0.11041479999999999</v>
          </cell>
          <cell r="N12596">
            <v>0.11041479999999999</v>
          </cell>
          <cell r="O12596">
            <v>3919</v>
          </cell>
        </row>
        <row r="12597">
          <cell r="A12597" t="str">
            <v>Residential</v>
          </cell>
          <cell r="B12597">
            <v>20</v>
          </cell>
          <cell r="C12597" t="str">
            <v>S</v>
          </cell>
          <cell r="D12597" t="str">
            <v>PCT</v>
          </cell>
          <cell r="E12597" t="str">
            <v>Enrollment Date Quintile: Latest</v>
          </cell>
          <cell r="F12597">
            <v>91.668999999999997</v>
          </cell>
          <cell r="G12597">
            <v>2.513449</v>
          </cell>
          <cell r="H12597">
            <v>3.220405</v>
          </cell>
          <cell r="I12597">
            <v>-0.1116993</v>
          </cell>
          <cell r="J12597">
            <v>-4.5706499999999997E-2</v>
          </cell>
          <cell r="K12597">
            <v>0</v>
          </cell>
          <cell r="L12597">
            <v>4.5706499999999997E-2</v>
          </cell>
          <cell r="M12597">
            <v>0.1116993</v>
          </cell>
          <cell r="N12597">
            <v>0.1116993</v>
          </cell>
          <cell r="O12597">
            <v>3919</v>
          </cell>
        </row>
        <row r="12598">
          <cell r="A12598" t="str">
            <v>Residential</v>
          </cell>
          <cell r="B12598">
            <v>21</v>
          </cell>
          <cell r="C12598" t="str">
            <v>S</v>
          </cell>
          <cell r="D12598" t="str">
            <v>PCT</v>
          </cell>
          <cell r="E12598" t="str">
            <v>Enrollment Date Quintile: Latest</v>
          </cell>
          <cell r="F12598">
            <v>86.753500000000003</v>
          </cell>
          <cell r="G12598">
            <v>2.2326760000000001</v>
          </cell>
          <cell r="H12598">
            <v>3.0019930000000001</v>
          </cell>
          <cell r="I12598">
            <v>-0.10942490000000001</v>
          </cell>
          <cell r="J12598">
            <v>-4.4775799999999998E-2</v>
          </cell>
          <cell r="K12598">
            <v>0</v>
          </cell>
          <cell r="L12598">
            <v>4.4775799999999998E-2</v>
          </cell>
          <cell r="M12598">
            <v>0.10942490000000001</v>
          </cell>
          <cell r="N12598">
            <v>0.10942490000000001</v>
          </cell>
          <cell r="O12598">
            <v>3919</v>
          </cell>
        </row>
        <row r="12599">
          <cell r="A12599" t="str">
            <v>Residential</v>
          </cell>
          <cell r="B12599">
            <v>22</v>
          </cell>
          <cell r="C12599" t="str">
            <v>S</v>
          </cell>
          <cell r="D12599" t="str">
            <v>PCT</v>
          </cell>
          <cell r="E12599" t="str">
            <v>Enrollment Date Quintile: Latest</v>
          </cell>
          <cell r="F12599">
            <v>83.5852</v>
          </cell>
          <cell r="G12599">
            <v>1.9278599999999999</v>
          </cell>
          <cell r="H12599">
            <v>2.088187</v>
          </cell>
          <cell r="I12599">
            <v>-0.111084</v>
          </cell>
          <cell r="J12599">
            <v>-4.5454700000000001E-2</v>
          </cell>
          <cell r="K12599">
            <v>0</v>
          </cell>
          <cell r="L12599">
            <v>4.5454700000000001E-2</v>
          </cell>
          <cell r="M12599">
            <v>0.111084</v>
          </cell>
          <cell r="N12599">
            <v>0.111084</v>
          </cell>
          <cell r="O12599">
            <v>3919</v>
          </cell>
        </row>
        <row r="12600">
          <cell r="A12600" t="str">
            <v>Residential</v>
          </cell>
          <cell r="B12600">
            <v>23</v>
          </cell>
          <cell r="C12600" t="str">
            <v>S</v>
          </cell>
          <cell r="D12600" t="str">
            <v>PCT</v>
          </cell>
          <cell r="E12600" t="str">
            <v>Enrollment Date Quintile: Latest</v>
          </cell>
          <cell r="F12600">
            <v>79.756</v>
          </cell>
          <cell r="G12600">
            <v>1.6220570000000001</v>
          </cell>
          <cell r="H12600">
            <v>1.6452180000000001</v>
          </cell>
          <cell r="I12600">
            <v>-0.1065627</v>
          </cell>
          <cell r="J12600">
            <v>-4.36046E-2</v>
          </cell>
          <cell r="K12600">
            <v>0</v>
          </cell>
          <cell r="L12600">
            <v>4.36046E-2</v>
          </cell>
          <cell r="M12600">
            <v>0.1065627</v>
          </cell>
          <cell r="N12600">
            <v>0.1065627</v>
          </cell>
          <cell r="O12600">
            <v>3919</v>
          </cell>
        </row>
        <row r="12601">
          <cell r="A12601" t="str">
            <v>Residential</v>
          </cell>
          <cell r="B12601">
            <v>24</v>
          </cell>
          <cell r="C12601" t="str">
            <v>S</v>
          </cell>
          <cell r="D12601" t="str">
            <v>PCT</v>
          </cell>
          <cell r="E12601" t="str">
            <v>Enrollment Date Quintile: Latest</v>
          </cell>
          <cell r="F12601">
            <v>77.424700000000001</v>
          </cell>
          <cell r="G12601">
            <v>1.3229010000000001</v>
          </cell>
          <cell r="H12601">
            <v>1.27335</v>
          </cell>
          <cell r="I12601">
            <v>-0.1043574</v>
          </cell>
          <cell r="J12601">
            <v>-4.2702200000000003E-2</v>
          </cell>
          <cell r="K12601">
            <v>0</v>
          </cell>
          <cell r="L12601">
            <v>4.2702200000000003E-2</v>
          </cell>
          <cell r="M12601">
            <v>0.1043574</v>
          </cell>
          <cell r="N12601">
            <v>0.1043574</v>
          </cell>
          <cell r="O12601">
            <v>3919</v>
          </cell>
        </row>
        <row r="12602">
          <cell r="A12602" t="str">
            <v>Residential</v>
          </cell>
          <cell r="B12602">
            <v>1</v>
          </cell>
          <cell r="C12602" t="str">
            <v>S</v>
          </cell>
          <cell r="D12602" t="str">
            <v>PCT</v>
          </cell>
          <cell r="E12602" t="str">
            <v>LCA: Greater Bay Area</v>
          </cell>
          <cell r="F12602">
            <v>68</v>
          </cell>
          <cell r="G12602">
            <v>0.68958430000000004</v>
          </cell>
          <cell r="H12602">
            <v>0.83315130000000004</v>
          </cell>
          <cell r="I12602">
            <v>-0.12874550000000001</v>
          </cell>
          <cell r="J12602">
            <v>-5.2681600000000002E-2</v>
          </cell>
          <cell r="K12602">
            <v>0</v>
          </cell>
          <cell r="L12602">
            <v>5.2681600000000002E-2</v>
          </cell>
          <cell r="M12602">
            <v>0.12874550000000001</v>
          </cell>
          <cell r="N12602">
            <v>0.12874550000000001</v>
          </cell>
          <cell r="O12602">
            <v>1581</v>
          </cell>
        </row>
        <row r="12603">
          <cell r="A12603" t="str">
            <v>Residential</v>
          </cell>
          <cell r="B12603">
            <v>2</v>
          </cell>
          <cell r="C12603" t="str">
            <v>S</v>
          </cell>
          <cell r="D12603" t="str">
            <v>PCT</v>
          </cell>
          <cell r="E12603" t="str">
            <v>LCA: Greater Bay Area</v>
          </cell>
          <cell r="F12603">
            <v>63</v>
          </cell>
          <cell r="G12603">
            <v>0.58658540000000003</v>
          </cell>
          <cell r="H12603">
            <v>0.69553500000000001</v>
          </cell>
          <cell r="I12603">
            <v>-0.1273678</v>
          </cell>
          <cell r="J12603">
            <v>-5.2117900000000002E-2</v>
          </cell>
          <cell r="K12603">
            <v>0</v>
          </cell>
          <cell r="L12603">
            <v>5.2117900000000002E-2</v>
          </cell>
          <cell r="M12603">
            <v>0.1273678</v>
          </cell>
          <cell r="N12603">
            <v>0.1273678</v>
          </cell>
          <cell r="O12603">
            <v>1581</v>
          </cell>
        </row>
        <row r="12604">
          <cell r="A12604" t="str">
            <v>Residential</v>
          </cell>
          <cell r="B12604">
            <v>3</v>
          </cell>
          <cell r="C12604" t="str">
            <v>S</v>
          </cell>
          <cell r="D12604" t="str">
            <v>PCT</v>
          </cell>
          <cell r="E12604" t="str">
            <v>LCA: Greater Bay Area</v>
          </cell>
          <cell r="F12604">
            <v>61.5</v>
          </cell>
          <cell r="G12604">
            <v>0.51261500000000004</v>
          </cell>
          <cell r="H12604">
            <v>0.60289649999999995</v>
          </cell>
          <cell r="I12604">
            <v>-0.12595600000000001</v>
          </cell>
          <cell r="J12604">
            <v>-5.1540200000000001E-2</v>
          </cell>
          <cell r="K12604">
            <v>0</v>
          </cell>
          <cell r="L12604">
            <v>5.1540200000000001E-2</v>
          </cell>
          <cell r="M12604">
            <v>0.12595600000000001</v>
          </cell>
          <cell r="N12604">
            <v>0.12595600000000001</v>
          </cell>
          <cell r="O12604">
            <v>1581</v>
          </cell>
        </row>
        <row r="12605">
          <cell r="A12605" t="str">
            <v>Residential</v>
          </cell>
          <cell r="B12605">
            <v>4</v>
          </cell>
          <cell r="C12605" t="str">
            <v>S</v>
          </cell>
          <cell r="D12605" t="str">
            <v>PCT</v>
          </cell>
          <cell r="E12605" t="str">
            <v>LCA: Greater Bay Area</v>
          </cell>
          <cell r="F12605">
            <v>60.5</v>
          </cell>
          <cell r="G12605">
            <v>0.479238</v>
          </cell>
          <cell r="H12605">
            <v>0.57995810000000003</v>
          </cell>
          <cell r="I12605">
            <v>-0.12457749999999999</v>
          </cell>
          <cell r="J12605">
            <v>-5.0976100000000003E-2</v>
          </cell>
          <cell r="K12605">
            <v>0</v>
          </cell>
          <cell r="L12605">
            <v>5.0976100000000003E-2</v>
          </cell>
          <cell r="M12605">
            <v>0.12457749999999999</v>
          </cell>
          <cell r="N12605">
            <v>0.12457749999999999</v>
          </cell>
          <cell r="O12605">
            <v>1581</v>
          </cell>
        </row>
        <row r="12606">
          <cell r="A12606" t="str">
            <v>Residential</v>
          </cell>
          <cell r="B12606">
            <v>5</v>
          </cell>
          <cell r="C12606" t="str">
            <v>S</v>
          </cell>
          <cell r="D12606" t="str">
            <v>PCT</v>
          </cell>
          <cell r="E12606" t="str">
            <v>LCA: Greater Bay Area</v>
          </cell>
          <cell r="F12606">
            <v>59.5</v>
          </cell>
          <cell r="G12606">
            <v>0.49272680000000002</v>
          </cell>
          <cell r="H12606">
            <v>0.68555160000000004</v>
          </cell>
          <cell r="I12606">
            <v>-0.1236997</v>
          </cell>
          <cell r="J12606">
            <v>-5.0616899999999999E-2</v>
          </cell>
          <cell r="K12606">
            <v>0</v>
          </cell>
          <cell r="L12606">
            <v>5.0616899999999999E-2</v>
          </cell>
          <cell r="M12606">
            <v>0.1236997</v>
          </cell>
          <cell r="N12606">
            <v>0.1236997</v>
          </cell>
          <cell r="O12606">
            <v>1581</v>
          </cell>
        </row>
        <row r="12607">
          <cell r="A12607" t="str">
            <v>Residential</v>
          </cell>
          <cell r="B12607">
            <v>6</v>
          </cell>
          <cell r="C12607" t="str">
            <v>S</v>
          </cell>
          <cell r="D12607" t="str">
            <v>PCT</v>
          </cell>
          <cell r="E12607" t="str">
            <v>LCA: Greater Bay Area</v>
          </cell>
          <cell r="F12607">
            <v>59</v>
          </cell>
          <cell r="G12607">
            <v>0.52776129999999999</v>
          </cell>
          <cell r="H12607">
            <v>0.62009919999999996</v>
          </cell>
          <cell r="I12607">
            <v>-0.1235053</v>
          </cell>
          <cell r="J12607">
            <v>-5.0537400000000003E-2</v>
          </cell>
          <cell r="K12607">
            <v>0</v>
          </cell>
          <cell r="L12607">
            <v>5.0537400000000003E-2</v>
          </cell>
          <cell r="M12607">
            <v>0.1235053</v>
          </cell>
          <cell r="N12607">
            <v>0.1235053</v>
          </cell>
          <cell r="O12607">
            <v>1581</v>
          </cell>
        </row>
        <row r="12608">
          <cell r="A12608" t="str">
            <v>Residential</v>
          </cell>
          <cell r="B12608">
            <v>7</v>
          </cell>
          <cell r="C12608" t="str">
            <v>S</v>
          </cell>
          <cell r="D12608" t="str">
            <v>PCT</v>
          </cell>
          <cell r="E12608" t="str">
            <v>LCA: Greater Bay Area</v>
          </cell>
          <cell r="F12608">
            <v>58</v>
          </cell>
          <cell r="G12608">
            <v>0.60613410000000001</v>
          </cell>
          <cell r="H12608">
            <v>0.68530519999999995</v>
          </cell>
          <cell r="I12608">
            <v>-0.12376810000000001</v>
          </cell>
          <cell r="J12608">
            <v>-5.06449E-2</v>
          </cell>
          <cell r="K12608">
            <v>0</v>
          </cell>
          <cell r="L12608">
            <v>5.06449E-2</v>
          </cell>
          <cell r="M12608">
            <v>0.12376810000000001</v>
          </cell>
          <cell r="N12608">
            <v>0.12376810000000001</v>
          </cell>
          <cell r="O12608">
            <v>1581</v>
          </cell>
        </row>
        <row r="12609">
          <cell r="A12609" t="str">
            <v>Residential</v>
          </cell>
          <cell r="B12609">
            <v>8</v>
          </cell>
          <cell r="C12609" t="str">
            <v>S</v>
          </cell>
          <cell r="D12609" t="str">
            <v>PCT</v>
          </cell>
          <cell r="E12609" t="str">
            <v>LCA: Greater Bay Area</v>
          </cell>
          <cell r="F12609">
            <v>60</v>
          </cell>
          <cell r="G12609">
            <v>0.63701850000000004</v>
          </cell>
          <cell r="H12609">
            <v>0.79082240000000004</v>
          </cell>
          <cell r="I12609">
            <v>-0.1241107</v>
          </cell>
          <cell r="J12609">
            <v>-5.07851E-2</v>
          </cell>
          <cell r="K12609">
            <v>0</v>
          </cell>
          <cell r="L12609">
            <v>5.07851E-2</v>
          </cell>
          <cell r="M12609">
            <v>0.1241107</v>
          </cell>
          <cell r="N12609">
            <v>0.1241107</v>
          </cell>
          <cell r="O12609">
            <v>1581</v>
          </cell>
        </row>
        <row r="12610">
          <cell r="A12610" t="str">
            <v>Residential</v>
          </cell>
          <cell r="B12610">
            <v>9</v>
          </cell>
          <cell r="C12610" t="str">
            <v>S</v>
          </cell>
          <cell r="D12610" t="str">
            <v>PCT</v>
          </cell>
          <cell r="E12610" t="str">
            <v>LCA: Greater Bay Area</v>
          </cell>
          <cell r="F12610">
            <v>65.5</v>
          </cell>
          <cell r="G12610">
            <v>0.65786659999999997</v>
          </cell>
          <cell r="H12610">
            <v>0.74769719999999995</v>
          </cell>
          <cell r="I12610">
            <v>-0.12552530000000001</v>
          </cell>
          <cell r="J12610">
            <v>-5.1363899999999997E-2</v>
          </cell>
          <cell r="K12610">
            <v>0</v>
          </cell>
          <cell r="L12610">
            <v>5.1363899999999997E-2</v>
          </cell>
          <cell r="M12610">
            <v>0.12552530000000001</v>
          </cell>
          <cell r="N12610">
            <v>0.12552530000000001</v>
          </cell>
          <cell r="O12610">
            <v>1581</v>
          </cell>
        </row>
        <row r="12611">
          <cell r="A12611" t="str">
            <v>Residential</v>
          </cell>
          <cell r="B12611">
            <v>10</v>
          </cell>
          <cell r="C12611" t="str">
            <v>S</v>
          </cell>
          <cell r="D12611" t="str">
            <v>PCT</v>
          </cell>
          <cell r="E12611" t="str">
            <v>LCA: Greater Bay Area</v>
          </cell>
          <cell r="F12611">
            <v>70.5</v>
          </cell>
          <cell r="G12611">
            <v>0.79732510000000001</v>
          </cell>
          <cell r="H12611">
            <v>0.8604562</v>
          </cell>
          <cell r="I12611">
            <v>-0.1348644</v>
          </cell>
          <cell r="J12611">
            <v>-5.5185400000000003E-2</v>
          </cell>
          <cell r="K12611">
            <v>0</v>
          </cell>
          <cell r="L12611">
            <v>5.5185400000000003E-2</v>
          </cell>
          <cell r="M12611">
            <v>0.1348644</v>
          </cell>
          <cell r="N12611">
            <v>0.1348644</v>
          </cell>
          <cell r="O12611">
            <v>1581</v>
          </cell>
        </row>
        <row r="12612">
          <cell r="A12612" t="str">
            <v>Residential</v>
          </cell>
          <cell r="B12612">
            <v>11</v>
          </cell>
          <cell r="C12612" t="str">
            <v>S</v>
          </cell>
          <cell r="D12612" t="str">
            <v>PCT</v>
          </cell>
          <cell r="E12612" t="str">
            <v>LCA: Greater Bay Area</v>
          </cell>
          <cell r="F12612">
            <v>78</v>
          </cell>
          <cell r="G12612">
            <v>0.90328989999999998</v>
          </cell>
          <cell r="H12612">
            <v>0.9335099</v>
          </cell>
          <cell r="I12612">
            <v>-0.13243479999999999</v>
          </cell>
          <cell r="J12612">
            <v>-5.4191299999999998E-2</v>
          </cell>
          <cell r="K12612">
            <v>0</v>
          </cell>
          <cell r="L12612">
            <v>5.4191299999999998E-2</v>
          </cell>
          <cell r="M12612">
            <v>0.13243479999999999</v>
          </cell>
          <cell r="N12612">
            <v>0.13243479999999999</v>
          </cell>
          <cell r="O12612">
            <v>1581</v>
          </cell>
        </row>
        <row r="12613">
          <cell r="A12613" t="str">
            <v>Residential</v>
          </cell>
          <cell r="B12613">
            <v>12</v>
          </cell>
          <cell r="C12613" t="str">
            <v>S</v>
          </cell>
          <cell r="D12613" t="str">
            <v>PCT</v>
          </cell>
          <cell r="E12613" t="str">
            <v>LCA: Greater Bay Area</v>
          </cell>
          <cell r="F12613">
            <v>84.5</v>
          </cell>
          <cell r="G12613">
            <v>1.023814</v>
          </cell>
          <cell r="H12613">
            <v>1.043199</v>
          </cell>
          <cell r="I12613">
            <v>-0.13692760000000001</v>
          </cell>
          <cell r="J12613">
            <v>-5.6029700000000002E-2</v>
          </cell>
          <cell r="K12613">
            <v>0</v>
          </cell>
          <cell r="L12613">
            <v>5.6029700000000002E-2</v>
          </cell>
          <cell r="M12613">
            <v>0.13692760000000001</v>
          </cell>
          <cell r="N12613">
            <v>0.13692760000000001</v>
          </cell>
          <cell r="O12613">
            <v>1581</v>
          </cell>
        </row>
        <row r="12614">
          <cell r="A12614" t="str">
            <v>Residential</v>
          </cell>
          <cell r="B12614">
            <v>13</v>
          </cell>
          <cell r="C12614" t="str">
            <v>S</v>
          </cell>
          <cell r="D12614" t="str">
            <v>PCT</v>
          </cell>
          <cell r="E12614" t="str">
            <v>LCA: Greater Bay Area</v>
          </cell>
          <cell r="F12614">
            <v>88</v>
          </cell>
          <cell r="G12614">
            <v>1.2242440000000001</v>
          </cell>
          <cell r="H12614">
            <v>1.131999</v>
          </cell>
          <cell r="I12614">
            <v>-0.14699309999999999</v>
          </cell>
          <cell r="J12614">
            <v>-6.0148399999999998E-2</v>
          </cell>
          <cell r="K12614">
            <v>0</v>
          </cell>
          <cell r="L12614">
            <v>6.0148399999999998E-2</v>
          </cell>
          <cell r="M12614">
            <v>0.14699309999999999</v>
          </cell>
          <cell r="N12614">
            <v>0.14699309999999999</v>
          </cell>
          <cell r="O12614">
            <v>1581</v>
          </cell>
        </row>
        <row r="12615">
          <cell r="A12615" t="str">
            <v>Residential</v>
          </cell>
          <cell r="B12615">
            <v>14</v>
          </cell>
          <cell r="C12615" t="str">
            <v>S</v>
          </cell>
          <cell r="D12615" t="str">
            <v>PCT</v>
          </cell>
          <cell r="E12615" t="str">
            <v>LCA: Greater Bay Area</v>
          </cell>
          <cell r="F12615">
            <v>91.5</v>
          </cell>
          <cell r="G12615">
            <v>1.2976700000000001</v>
          </cell>
          <cell r="H12615">
            <v>1.3265960000000001</v>
          </cell>
          <cell r="I12615">
            <v>-0.1434512</v>
          </cell>
          <cell r="J12615">
            <v>-5.8699099999999997E-2</v>
          </cell>
          <cell r="K12615">
            <v>0</v>
          </cell>
          <cell r="L12615">
            <v>5.8699099999999997E-2</v>
          </cell>
          <cell r="M12615">
            <v>0.1434512</v>
          </cell>
          <cell r="N12615">
            <v>0.1434512</v>
          </cell>
          <cell r="O12615">
            <v>1581</v>
          </cell>
        </row>
        <row r="12616">
          <cell r="A12616" t="str">
            <v>Residential</v>
          </cell>
          <cell r="B12616">
            <v>15</v>
          </cell>
          <cell r="C12616" t="str">
            <v>S</v>
          </cell>
          <cell r="D12616" t="str">
            <v>PCT</v>
          </cell>
          <cell r="E12616" t="str">
            <v>LCA: Greater Bay Area</v>
          </cell>
          <cell r="F12616">
            <v>94.5</v>
          </cell>
          <cell r="G12616">
            <v>1.490704</v>
          </cell>
          <cell r="H12616">
            <v>1.504418</v>
          </cell>
          <cell r="I12616">
            <v>-0.14736050000000001</v>
          </cell>
          <cell r="J12616">
            <v>-6.0298699999999997E-2</v>
          </cell>
          <cell r="K12616">
            <v>0</v>
          </cell>
          <cell r="L12616">
            <v>6.0298699999999997E-2</v>
          </cell>
          <cell r="M12616">
            <v>0.14736050000000001</v>
          </cell>
          <cell r="N12616">
            <v>0.14736050000000001</v>
          </cell>
          <cell r="O12616">
            <v>1581</v>
          </cell>
        </row>
        <row r="12617">
          <cell r="A12617" t="str">
            <v>Residential</v>
          </cell>
          <cell r="B12617">
            <v>16</v>
          </cell>
          <cell r="C12617" t="str">
            <v>S</v>
          </cell>
          <cell r="D12617" t="str">
            <v>PCT</v>
          </cell>
          <cell r="E12617" t="str">
            <v>LCA: Greater Bay Area</v>
          </cell>
          <cell r="F12617">
            <v>97</v>
          </cell>
          <cell r="G12617">
            <v>1.79806</v>
          </cell>
          <cell r="H12617">
            <v>1.824673</v>
          </cell>
          <cell r="I12617">
            <v>-0.15225810000000001</v>
          </cell>
          <cell r="J12617">
            <v>-6.2302799999999998E-2</v>
          </cell>
          <cell r="K12617">
            <v>0</v>
          </cell>
          <cell r="L12617">
            <v>6.2302799999999998E-2</v>
          </cell>
          <cell r="M12617">
            <v>0.15225810000000001</v>
          </cell>
          <cell r="N12617">
            <v>0.15225810000000001</v>
          </cell>
          <cell r="O12617">
            <v>1581</v>
          </cell>
        </row>
        <row r="12618">
          <cell r="A12618" t="str">
            <v>Residential</v>
          </cell>
          <cell r="B12618">
            <v>17</v>
          </cell>
          <cell r="C12618" t="str">
            <v>S</v>
          </cell>
          <cell r="D12618" t="str">
            <v>PCT</v>
          </cell>
          <cell r="E12618" t="str">
            <v>LCA: Greater Bay Area</v>
          </cell>
          <cell r="F12618">
            <v>98.5</v>
          </cell>
          <cell r="G12618">
            <v>2.0926719999999999</v>
          </cell>
          <cell r="H12618">
            <v>2.2960430000000001</v>
          </cell>
          <cell r="I12618">
            <v>-0.1487087</v>
          </cell>
          <cell r="J12618">
            <v>-6.0850399999999999E-2</v>
          </cell>
          <cell r="K12618">
            <v>0</v>
          </cell>
          <cell r="L12618">
            <v>6.0850399999999999E-2</v>
          </cell>
          <cell r="M12618">
            <v>0.1487087</v>
          </cell>
          <cell r="N12618">
            <v>0.1487087</v>
          </cell>
          <cell r="O12618">
            <v>1581</v>
          </cell>
        </row>
        <row r="12619">
          <cell r="A12619" t="str">
            <v>Residential</v>
          </cell>
          <cell r="B12619">
            <v>18</v>
          </cell>
          <cell r="C12619" t="str">
            <v>S</v>
          </cell>
          <cell r="D12619" t="str">
            <v>PCT</v>
          </cell>
          <cell r="E12619" t="str">
            <v>LCA: Greater Bay Area</v>
          </cell>
          <cell r="F12619">
            <v>98</v>
          </cell>
          <cell r="G12619">
            <v>2.437859</v>
          </cell>
          <cell r="H12619">
            <v>2.5560770000000002</v>
          </cell>
          <cell r="I12619">
            <v>-0.17374300000000001</v>
          </cell>
          <cell r="J12619">
            <v>-7.1094199999999996E-2</v>
          </cell>
          <cell r="K12619">
            <v>0</v>
          </cell>
          <cell r="L12619">
            <v>7.1094199999999996E-2</v>
          </cell>
          <cell r="M12619">
            <v>0.17374300000000001</v>
          </cell>
          <cell r="N12619">
            <v>0.17374300000000001</v>
          </cell>
          <cell r="O12619">
            <v>1581</v>
          </cell>
        </row>
        <row r="12620">
          <cell r="A12620" t="str">
            <v>Residential</v>
          </cell>
          <cell r="B12620">
            <v>19</v>
          </cell>
          <cell r="C12620" t="str">
            <v>S</v>
          </cell>
          <cell r="D12620" t="str">
            <v>PCT</v>
          </cell>
          <cell r="E12620" t="str">
            <v>LCA: Greater Bay Area</v>
          </cell>
          <cell r="F12620">
            <v>96</v>
          </cell>
          <cell r="G12620">
            <v>2.2342490000000002</v>
          </cell>
          <cell r="H12620">
            <v>2.7341470000000001</v>
          </cell>
          <cell r="I12620">
            <v>-0.16231780000000001</v>
          </cell>
          <cell r="J12620">
            <v>-6.6419099999999995E-2</v>
          </cell>
          <cell r="K12620">
            <v>0</v>
          </cell>
          <cell r="L12620">
            <v>6.6419099999999995E-2</v>
          </cell>
          <cell r="M12620">
            <v>0.16231780000000001</v>
          </cell>
          <cell r="N12620">
            <v>0.16231780000000001</v>
          </cell>
          <cell r="O12620">
            <v>1581</v>
          </cell>
        </row>
        <row r="12621">
          <cell r="A12621" t="str">
            <v>Residential</v>
          </cell>
          <cell r="B12621">
            <v>20</v>
          </cell>
          <cell r="C12621" t="str">
            <v>S</v>
          </cell>
          <cell r="D12621" t="str">
            <v>PCT</v>
          </cell>
          <cell r="E12621" t="str">
            <v>LCA: Greater Bay Area</v>
          </cell>
          <cell r="F12621">
            <v>90.5</v>
          </cell>
          <cell r="G12621">
            <v>2.1965710000000001</v>
          </cell>
          <cell r="H12621">
            <v>3.236971</v>
          </cell>
          <cell r="I12621">
            <v>-0.15766649999999999</v>
          </cell>
          <cell r="J12621">
            <v>-6.4515799999999998E-2</v>
          </cell>
          <cell r="K12621">
            <v>0</v>
          </cell>
          <cell r="L12621">
            <v>6.4515799999999998E-2</v>
          </cell>
          <cell r="M12621">
            <v>0.15766649999999999</v>
          </cell>
          <cell r="N12621">
            <v>0.15766649999999999</v>
          </cell>
          <cell r="O12621">
            <v>1581</v>
          </cell>
        </row>
        <row r="12622">
          <cell r="A12622" t="str">
            <v>Residential</v>
          </cell>
          <cell r="B12622">
            <v>21</v>
          </cell>
          <cell r="C12622" t="str">
            <v>S</v>
          </cell>
          <cell r="D12622" t="str">
            <v>PCT</v>
          </cell>
          <cell r="E12622" t="str">
            <v>LCA: Greater Bay Area</v>
          </cell>
          <cell r="F12622">
            <v>85</v>
          </cell>
          <cell r="G12622">
            <v>2.0522819999999999</v>
          </cell>
          <cell r="H12622">
            <v>2.7979050000000001</v>
          </cell>
          <cell r="I12622">
            <v>-0.15654999999999999</v>
          </cell>
          <cell r="J12622">
            <v>-6.4059000000000005E-2</v>
          </cell>
          <cell r="K12622">
            <v>0</v>
          </cell>
          <cell r="L12622">
            <v>6.4059000000000005E-2</v>
          </cell>
          <cell r="M12622">
            <v>0.15654999999999999</v>
          </cell>
          <cell r="N12622">
            <v>0.15654999999999999</v>
          </cell>
          <cell r="O12622">
            <v>1581</v>
          </cell>
        </row>
        <row r="12623">
          <cell r="A12623" t="str">
            <v>Residential</v>
          </cell>
          <cell r="B12623">
            <v>22</v>
          </cell>
          <cell r="C12623" t="str">
            <v>S</v>
          </cell>
          <cell r="D12623" t="str">
            <v>PCT</v>
          </cell>
          <cell r="E12623" t="str">
            <v>LCA: Greater Bay Area</v>
          </cell>
          <cell r="F12623">
            <v>82</v>
          </cell>
          <cell r="G12623">
            <v>1.836746</v>
          </cell>
          <cell r="H12623">
            <v>2.2300740000000001</v>
          </cell>
          <cell r="I12623">
            <v>-0.1515135</v>
          </cell>
          <cell r="J12623">
            <v>-6.19981E-2</v>
          </cell>
          <cell r="K12623">
            <v>0</v>
          </cell>
          <cell r="L12623">
            <v>6.19981E-2</v>
          </cell>
          <cell r="M12623">
            <v>0.1515135</v>
          </cell>
          <cell r="N12623">
            <v>0.1515135</v>
          </cell>
          <cell r="O12623">
            <v>1581</v>
          </cell>
        </row>
        <row r="12624">
          <cell r="A12624" t="str">
            <v>Residential</v>
          </cell>
          <cell r="B12624">
            <v>23</v>
          </cell>
          <cell r="C12624" t="str">
            <v>S</v>
          </cell>
          <cell r="D12624" t="str">
            <v>PCT</v>
          </cell>
          <cell r="E12624" t="str">
            <v>LCA: Greater Bay Area</v>
          </cell>
          <cell r="F12624">
            <v>77.5</v>
          </cell>
          <cell r="G12624">
            <v>1.463727</v>
          </cell>
          <cell r="H12624">
            <v>1.831626</v>
          </cell>
          <cell r="I12624">
            <v>-0.14781649999999999</v>
          </cell>
          <cell r="J12624">
            <v>-6.0485299999999999E-2</v>
          </cell>
          <cell r="K12624">
            <v>0</v>
          </cell>
          <cell r="L12624">
            <v>6.0485299999999999E-2</v>
          </cell>
          <cell r="M12624">
            <v>0.14781649999999999</v>
          </cell>
          <cell r="N12624">
            <v>0.14781649999999999</v>
          </cell>
          <cell r="O12624">
            <v>1581</v>
          </cell>
        </row>
        <row r="12625">
          <cell r="A12625" t="str">
            <v>Residential</v>
          </cell>
          <cell r="B12625">
            <v>24</v>
          </cell>
          <cell r="C12625" t="str">
            <v>S</v>
          </cell>
          <cell r="D12625" t="str">
            <v>PCT</v>
          </cell>
          <cell r="E12625" t="str">
            <v>LCA: Greater Bay Area</v>
          </cell>
          <cell r="F12625">
            <v>74.5</v>
          </cell>
          <cell r="G12625">
            <v>1.072066</v>
          </cell>
          <cell r="H12625">
            <v>1.3370839999999999</v>
          </cell>
          <cell r="I12625">
            <v>-0.14189470000000001</v>
          </cell>
          <cell r="J12625">
            <v>-5.8062099999999998E-2</v>
          </cell>
          <cell r="K12625">
            <v>0</v>
          </cell>
          <cell r="L12625">
            <v>5.8062099999999998E-2</v>
          </cell>
          <cell r="M12625">
            <v>0.14189470000000001</v>
          </cell>
          <cell r="N12625">
            <v>0.14189470000000001</v>
          </cell>
          <cell r="O12625">
            <v>1581</v>
          </cell>
        </row>
        <row r="12626">
          <cell r="A12626" t="str">
            <v>Residential</v>
          </cell>
          <cell r="B12626">
            <v>1</v>
          </cell>
          <cell r="C12626" t="str">
            <v>S</v>
          </cell>
          <cell r="D12626" t="str">
            <v>PCT</v>
          </cell>
          <cell r="E12626" t="str">
            <v>LCA: Other</v>
          </cell>
          <cell r="F12626">
            <v>71.001999999999995</v>
          </cell>
          <cell r="G12626">
            <v>0.77007959999999998</v>
          </cell>
          <cell r="H12626">
            <v>0.85733159999999997</v>
          </cell>
          <cell r="I12626">
            <v>-0.1348944</v>
          </cell>
          <cell r="J12626">
            <v>-5.5197700000000002E-2</v>
          </cell>
          <cell r="K12626">
            <v>0</v>
          </cell>
          <cell r="L12626">
            <v>5.5197700000000002E-2</v>
          </cell>
          <cell r="M12626">
            <v>0.1348944</v>
          </cell>
          <cell r="N12626">
            <v>0.1348944</v>
          </cell>
          <cell r="O12626">
            <v>3300</v>
          </cell>
        </row>
        <row r="12627">
          <cell r="A12627" t="str">
            <v>Residential</v>
          </cell>
          <cell r="B12627">
            <v>2</v>
          </cell>
          <cell r="C12627" t="str">
            <v>S</v>
          </cell>
          <cell r="D12627" t="str">
            <v>PCT</v>
          </cell>
          <cell r="E12627" t="str">
            <v>LCA: Other</v>
          </cell>
          <cell r="F12627">
            <v>69.169300000000007</v>
          </cell>
          <cell r="G12627">
            <v>0.6317121</v>
          </cell>
          <cell r="H12627">
            <v>0.70585379999999998</v>
          </cell>
          <cell r="I12627">
            <v>-0.1335192</v>
          </cell>
          <cell r="J12627">
            <v>-5.4635000000000003E-2</v>
          </cell>
          <cell r="K12627">
            <v>0</v>
          </cell>
          <cell r="L12627">
            <v>5.4635000000000003E-2</v>
          </cell>
          <cell r="M12627">
            <v>0.1335192</v>
          </cell>
          <cell r="N12627">
            <v>0.1335192</v>
          </cell>
          <cell r="O12627">
            <v>3300</v>
          </cell>
        </row>
        <row r="12628">
          <cell r="A12628" t="str">
            <v>Residential</v>
          </cell>
          <cell r="B12628">
            <v>3</v>
          </cell>
          <cell r="C12628" t="str">
            <v>S</v>
          </cell>
          <cell r="D12628" t="str">
            <v>PCT</v>
          </cell>
          <cell r="E12628" t="str">
            <v>LCA: Other</v>
          </cell>
          <cell r="F12628">
            <v>67.007800000000003</v>
          </cell>
          <cell r="G12628">
            <v>0.58905819999999998</v>
          </cell>
          <cell r="H12628">
            <v>0.57230020000000004</v>
          </cell>
          <cell r="I12628">
            <v>-0.13269819999999999</v>
          </cell>
          <cell r="J12628">
            <v>-5.4299E-2</v>
          </cell>
          <cell r="K12628">
            <v>0</v>
          </cell>
          <cell r="L12628">
            <v>5.4299E-2</v>
          </cell>
          <cell r="M12628">
            <v>0.13269819999999999</v>
          </cell>
          <cell r="N12628">
            <v>0.13269819999999999</v>
          </cell>
          <cell r="O12628">
            <v>3300</v>
          </cell>
        </row>
        <row r="12629">
          <cell r="A12629" t="str">
            <v>Residential</v>
          </cell>
          <cell r="B12629">
            <v>4</v>
          </cell>
          <cell r="C12629" t="str">
            <v>S</v>
          </cell>
          <cell r="D12629" t="str">
            <v>PCT</v>
          </cell>
          <cell r="E12629" t="str">
            <v>LCA: Other</v>
          </cell>
          <cell r="F12629">
            <v>66.507800000000003</v>
          </cell>
          <cell r="G12629">
            <v>0.59116069999999998</v>
          </cell>
          <cell r="H12629">
            <v>0.54584489999999997</v>
          </cell>
          <cell r="I12629">
            <v>-0.13236010000000001</v>
          </cell>
          <cell r="J12629">
            <v>-5.4160699999999999E-2</v>
          </cell>
          <cell r="K12629">
            <v>0</v>
          </cell>
          <cell r="L12629">
            <v>5.4160699999999999E-2</v>
          </cell>
          <cell r="M12629">
            <v>0.13236010000000001</v>
          </cell>
          <cell r="N12629">
            <v>0.13236010000000001</v>
          </cell>
          <cell r="O12629">
            <v>3300</v>
          </cell>
        </row>
        <row r="12630">
          <cell r="A12630" t="str">
            <v>Residential</v>
          </cell>
          <cell r="B12630">
            <v>5</v>
          </cell>
          <cell r="C12630" t="str">
            <v>S</v>
          </cell>
          <cell r="D12630" t="str">
            <v>PCT</v>
          </cell>
          <cell r="E12630" t="str">
            <v>LCA: Other</v>
          </cell>
          <cell r="F12630">
            <v>65.505899999999997</v>
          </cell>
          <cell r="G12630">
            <v>0.57623950000000002</v>
          </cell>
          <cell r="H12630">
            <v>0.58760449999999997</v>
          </cell>
          <cell r="I12630">
            <v>-0.1323484</v>
          </cell>
          <cell r="J12630">
            <v>-5.41559E-2</v>
          </cell>
          <cell r="K12630">
            <v>0</v>
          </cell>
          <cell r="L12630">
            <v>5.41559E-2</v>
          </cell>
          <cell r="M12630">
            <v>0.1323484</v>
          </cell>
          <cell r="N12630">
            <v>0.1323484</v>
          </cell>
          <cell r="O12630">
            <v>3300</v>
          </cell>
        </row>
        <row r="12631">
          <cell r="A12631" t="str">
            <v>Residential</v>
          </cell>
          <cell r="B12631">
            <v>6</v>
          </cell>
          <cell r="C12631" t="str">
            <v>S</v>
          </cell>
          <cell r="D12631" t="str">
            <v>PCT</v>
          </cell>
          <cell r="E12631" t="str">
            <v>LCA: Other</v>
          </cell>
          <cell r="F12631">
            <v>64.838499999999996</v>
          </cell>
          <cell r="G12631">
            <v>0.58813070000000001</v>
          </cell>
          <cell r="H12631">
            <v>0.61695089999999997</v>
          </cell>
          <cell r="I12631">
            <v>-0.13229940000000001</v>
          </cell>
          <cell r="J12631">
            <v>-5.4135799999999998E-2</v>
          </cell>
          <cell r="K12631">
            <v>0</v>
          </cell>
          <cell r="L12631">
            <v>5.4135799999999998E-2</v>
          </cell>
          <cell r="M12631">
            <v>0.13229940000000001</v>
          </cell>
          <cell r="N12631">
            <v>0.13229940000000001</v>
          </cell>
          <cell r="O12631">
            <v>3300</v>
          </cell>
        </row>
        <row r="12632">
          <cell r="A12632" t="str">
            <v>Residential</v>
          </cell>
          <cell r="B12632">
            <v>7</v>
          </cell>
          <cell r="C12632" t="str">
            <v>S</v>
          </cell>
          <cell r="D12632" t="str">
            <v>PCT</v>
          </cell>
          <cell r="E12632" t="str">
            <v>LCA: Other</v>
          </cell>
          <cell r="F12632">
            <v>64.501999999999995</v>
          </cell>
          <cell r="G12632">
            <v>0.7291533</v>
          </cell>
          <cell r="H12632">
            <v>0.75960139999999998</v>
          </cell>
          <cell r="I12632">
            <v>-0.1326251</v>
          </cell>
          <cell r="J12632">
            <v>-5.4269100000000001E-2</v>
          </cell>
          <cell r="K12632">
            <v>0</v>
          </cell>
          <cell r="L12632">
            <v>5.4269100000000001E-2</v>
          </cell>
          <cell r="M12632">
            <v>0.1326251</v>
          </cell>
          <cell r="N12632">
            <v>0.1326251</v>
          </cell>
          <cell r="O12632">
            <v>3300</v>
          </cell>
        </row>
        <row r="12633">
          <cell r="A12633" t="str">
            <v>Residential</v>
          </cell>
          <cell r="B12633">
            <v>8</v>
          </cell>
          <cell r="C12633" t="str">
            <v>S</v>
          </cell>
          <cell r="D12633" t="str">
            <v>PCT</v>
          </cell>
          <cell r="E12633" t="str">
            <v>LCA: Other</v>
          </cell>
          <cell r="F12633">
            <v>65.832700000000003</v>
          </cell>
          <cell r="G12633">
            <v>0.90193049999999997</v>
          </cell>
          <cell r="H12633">
            <v>0.91217579999999998</v>
          </cell>
          <cell r="I12633">
            <v>-0.13428370000000001</v>
          </cell>
          <cell r="J12633">
            <v>-5.4947799999999998E-2</v>
          </cell>
          <cell r="K12633">
            <v>0</v>
          </cell>
          <cell r="L12633">
            <v>5.4947799999999998E-2</v>
          </cell>
          <cell r="M12633">
            <v>0.13428370000000001</v>
          </cell>
          <cell r="N12633">
            <v>0.13428370000000001</v>
          </cell>
          <cell r="O12633">
            <v>3300</v>
          </cell>
        </row>
        <row r="12634">
          <cell r="A12634" t="str">
            <v>Residential</v>
          </cell>
          <cell r="B12634">
            <v>9</v>
          </cell>
          <cell r="C12634" t="str">
            <v>S</v>
          </cell>
          <cell r="D12634" t="str">
            <v>PCT</v>
          </cell>
          <cell r="E12634" t="str">
            <v>LCA: Other</v>
          </cell>
          <cell r="F12634">
            <v>69.5</v>
          </cell>
          <cell r="G12634">
            <v>0.86731119999999995</v>
          </cell>
          <cell r="H12634">
            <v>0.85159700000000005</v>
          </cell>
          <cell r="I12634">
            <v>-0.13710939999999999</v>
          </cell>
          <cell r="J12634">
            <v>-5.6104099999999997E-2</v>
          </cell>
          <cell r="K12634">
            <v>0</v>
          </cell>
          <cell r="L12634">
            <v>5.6104099999999997E-2</v>
          </cell>
          <cell r="M12634">
            <v>0.13710939999999999</v>
          </cell>
          <cell r="N12634">
            <v>0.13710939999999999</v>
          </cell>
          <cell r="O12634">
            <v>3300</v>
          </cell>
        </row>
        <row r="12635">
          <cell r="A12635" t="str">
            <v>Residential</v>
          </cell>
          <cell r="B12635">
            <v>10</v>
          </cell>
          <cell r="C12635" t="str">
            <v>S</v>
          </cell>
          <cell r="D12635" t="str">
            <v>PCT</v>
          </cell>
          <cell r="E12635" t="str">
            <v>LCA: Other</v>
          </cell>
          <cell r="F12635">
            <v>75</v>
          </cell>
          <cell r="G12635">
            <v>0.87545600000000001</v>
          </cell>
          <cell r="H12635">
            <v>0.75063429999999998</v>
          </cell>
          <cell r="I12635">
            <v>-0.14158850000000001</v>
          </cell>
          <cell r="J12635">
            <v>-5.79369E-2</v>
          </cell>
          <cell r="K12635">
            <v>0</v>
          </cell>
          <cell r="L12635">
            <v>5.79369E-2</v>
          </cell>
          <cell r="M12635">
            <v>0.14158850000000001</v>
          </cell>
          <cell r="N12635">
            <v>0.14158850000000001</v>
          </cell>
          <cell r="O12635">
            <v>3300</v>
          </cell>
        </row>
        <row r="12636">
          <cell r="A12636" t="str">
            <v>Residential</v>
          </cell>
          <cell r="B12636">
            <v>11</v>
          </cell>
          <cell r="C12636" t="str">
            <v>S</v>
          </cell>
          <cell r="D12636" t="str">
            <v>PCT</v>
          </cell>
          <cell r="E12636" t="str">
            <v>LCA: Other</v>
          </cell>
          <cell r="F12636">
            <v>79.828800000000001</v>
          </cell>
          <cell r="G12636">
            <v>0.88635799999999998</v>
          </cell>
          <cell r="H12636">
            <v>1.098811</v>
          </cell>
          <cell r="I12636">
            <v>-0.1412293</v>
          </cell>
          <cell r="J12636">
            <v>-5.7789899999999998E-2</v>
          </cell>
          <cell r="K12636">
            <v>0</v>
          </cell>
          <cell r="L12636">
            <v>5.7789899999999998E-2</v>
          </cell>
          <cell r="M12636">
            <v>0.1412293</v>
          </cell>
          <cell r="N12636">
            <v>0.1412293</v>
          </cell>
          <cell r="O12636">
            <v>3300</v>
          </cell>
        </row>
        <row r="12637">
          <cell r="A12637" t="str">
            <v>Residential</v>
          </cell>
          <cell r="B12637">
            <v>12</v>
          </cell>
          <cell r="C12637" t="str">
            <v>S</v>
          </cell>
          <cell r="D12637" t="str">
            <v>PCT</v>
          </cell>
          <cell r="E12637" t="str">
            <v>LCA: Other</v>
          </cell>
          <cell r="F12637">
            <v>83.828800000000001</v>
          </cell>
          <cell r="G12637">
            <v>1.0570539999999999</v>
          </cell>
          <cell r="H12637">
            <v>1.0849770000000001</v>
          </cell>
          <cell r="I12637">
            <v>-0.14199020000000001</v>
          </cell>
          <cell r="J12637">
            <v>-5.8101199999999999E-2</v>
          </cell>
          <cell r="K12637">
            <v>0</v>
          </cell>
          <cell r="L12637">
            <v>5.8101199999999999E-2</v>
          </cell>
          <cell r="M12637">
            <v>0.14199020000000001</v>
          </cell>
          <cell r="N12637">
            <v>0.14199020000000001</v>
          </cell>
          <cell r="O12637">
            <v>3300</v>
          </cell>
        </row>
        <row r="12638">
          <cell r="A12638" t="str">
            <v>Residential</v>
          </cell>
          <cell r="B12638">
            <v>13</v>
          </cell>
          <cell r="C12638" t="str">
            <v>S</v>
          </cell>
          <cell r="D12638" t="str">
            <v>PCT</v>
          </cell>
          <cell r="E12638" t="str">
            <v>LCA: Other</v>
          </cell>
          <cell r="F12638">
            <v>87.328800000000001</v>
          </cell>
          <cell r="G12638">
            <v>1.2210909999999999</v>
          </cell>
          <cell r="H12638">
            <v>1.122079</v>
          </cell>
          <cell r="I12638">
            <v>-0.1447263</v>
          </cell>
          <cell r="J12638">
            <v>-5.9220799999999997E-2</v>
          </cell>
          <cell r="K12638">
            <v>0</v>
          </cell>
          <cell r="L12638">
            <v>5.9220799999999997E-2</v>
          </cell>
          <cell r="M12638">
            <v>0.1447263</v>
          </cell>
          <cell r="N12638">
            <v>0.1447263</v>
          </cell>
          <cell r="O12638">
            <v>3300</v>
          </cell>
        </row>
        <row r="12639">
          <cell r="A12639" t="str">
            <v>Residential</v>
          </cell>
          <cell r="B12639">
            <v>14</v>
          </cell>
          <cell r="C12639" t="str">
            <v>S</v>
          </cell>
          <cell r="D12639" t="str">
            <v>PCT</v>
          </cell>
          <cell r="E12639" t="str">
            <v>LCA: Other</v>
          </cell>
          <cell r="F12639">
            <v>90.665400000000005</v>
          </cell>
          <cell r="G12639">
            <v>1.4559439999999999</v>
          </cell>
          <cell r="H12639">
            <v>1.225867</v>
          </cell>
          <cell r="I12639">
            <v>-0.14605799999999999</v>
          </cell>
          <cell r="J12639">
            <v>-5.9765699999999998E-2</v>
          </cell>
          <cell r="K12639">
            <v>0</v>
          </cell>
          <cell r="L12639">
            <v>5.9765699999999998E-2</v>
          </cell>
          <cell r="M12639">
            <v>0.14605799999999999</v>
          </cell>
          <cell r="N12639">
            <v>0.14605799999999999</v>
          </cell>
          <cell r="O12639">
            <v>3300</v>
          </cell>
        </row>
        <row r="12640">
          <cell r="A12640" t="str">
            <v>Residential</v>
          </cell>
          <cell r="B12640">
            <v>15</v>
          </cell>
          <cell r="C12640" t="str">
            <v>S</v>
          </cell>
          <cell r="D12640" t="str">
            <v>PCT</v>
          </cell>
          <cell r="E12640" t="str">
            <v>LCA: Other</v>
          </cell>
          <cell r="F12640">
            <v>93.667299999999997</v>
          </cell>
          <cell r="G12640">
            <v>1.608193</v>
          </cell>
          <cell r="H12640">
            <v>1.696906</v>
          </cell>
          <cell r="I12640">
            <v>-0.1486181</v>
          </cell>
          <cell r="J12640">
            <v>-6.0813300000000001E-2</v>
          </cell>
          <cell r="K12640">
            <v>0</v>
          </cell>
          <cell r="L12640">
            <v>6.0813300000000001E-2</v>
          </cell>
          <cell r="M12640">
            <v>0.1486181</v>
          </cell>
          <cell r="N12640">
            <v>0.1486181</v>
          </cell>
          <cell r="O12640">
            <v>3300</v>
          </cell>
        </row>
        <row r="12641">
          <cell r="A12641" t="str">
            <v>Residential</v>
          </cell>
          <cell r="B12641">
            <v>16</v>
          </cell>
          <cell r="C12641" t="str">
            <v>S</v>
          </cell>
          <cell r="D12641" t="str">
            <v>PCT</v>
          </cell>
          <cell r="E12641" t="str">
            <v>LCA: Other</v>
          </cell>
          <cell r="F12641">
            <v>95.167299999999997</v>
          </cell>
          <cell r="G12641">
            <v>1.8169329999999999</v>
          </cell>
          <cell r="H12641">
            <v>2.1968009999999998</v>
          </cell>
          <cell r="I12641">
            <v>-0.15856509999999999</v>
          </cell>
          <cell r="J12641">
            <v>-6.48836E-2</v>
          </cell>
          <cell r="K12641">
            <v>0</v>
          </cell>
          <cell r="L12641">
            <v>6.48836E-2</v>
          </cell>
          <cell r="M12641">
            <v>0.15856509999999999</v>
          </cell>
          <cell r="N12641">
            <v>0.15856509999999999</v>
          </cell>
          <cell r="O12641">
            <v>3300</v>
          </cell>
        </row>
        <row r="12642">
          <cell r="A12642" t="str">
            <v>Residential</v>
          </cell>
          <cell r="B12642">
            <v>17</v>
          </cell>
          <cell r="C12642" t="str">
            <v>S</v>
          </cell>
          <cell r="D12642" t="str">
            <v>PCT</v>
          </cell>
          <cell r="E12642" t="str">
            <v>LCA: Other</v>
          </cell>
          <cell r="F12642">
            <v>96</v>
          </cell>
          <cell r="G12642">
            <v>2.1783239999999999</v>
          </cell>
          <cell r="H12642">
            <v>1.8117509999999999</v>
          </cell>
          <cell r="I12642">
            <v>-0.16326260000000001</v>
          </cell>
          <cell r="J12642">
            <v>-6.6805699999999996E-2</v>
          </cell>
          <cell r="K12642">
            <v>0</v>
          </cell>
          <cell r="L12642">
            <v>6.6805699999999996E-2</v>
          </cell>
          <cell r="M12642">
            <v>0.16326260000000001</v>
          </cell>
          <cell r="N12642">
            <v>0.16326260000000001</v>
          </cell>
          <cell r="O12642">
            <v>3300</v>
          </cell>
        </row>
        <row r="12643">
          <cell r="A12643" t="str">
            <v>Residential</v>
          </cell>
          <cell r="B12643">
            <v>18</v>
          </cell>
          <cell r="C12643" t="str">
            <v>S</v>
          </cell>
          <cell r="D12643" t="str">
            <v>PCT</v>
          </cell>
          <cell r="E12643" t="str">
            <v>LCA: Other</v>
          </cell>
          <cell r="F12643">
            <v>96.165400000000005</v>
          </cell>
          <cell r="G12643">
            <v>2.4666450000000002</v>
          </cell>
          <cell r="H12643">
            <v>2.101842</v>
          </cell>
          <cell r="I12643">
            <v>-0.1652236</v>
          </cell>
          <cell r="J12643">
            <v>-6.7608199999999993E-2</v>
          </cell>
          <cell r="K12643">
            <v>0</v>
          </cell>
          <cell r="L12643">
            <v>6.7608199999999993E-2</v>
          </cell>
          <cell r="M12643">
            <v>0.1652236</v>
          </cell>
          <cell r="N12643">
            <v>0.1652236</v>
          </cell>
          <cell r="O12643">
            <v>3300</v>
          </cell>
        </row>
        <row r="12644">
          <cell r="A12644" t="str">
            <v>Residential</v>
          </cell>
          <cell r="B12644">
            <v>19</v>
          </cell>
          <cell r="C12644" t="str">
            <v>S</v>
          </cell>
          <cell r="D12644" t="str">
            <v>PCT</v>
          </cell>
          <cell r="E12644" t="str">
            <v>LCA: Other</v>
          </cell>
          <cell r="F12644">
            <v>95.165400000000005</v>
          </cell>
          <cell r="G12644">
            <v>2.40665</v>
          </cell>
          <cell r="H12644">
            <v>2.100857</v>
          </cell>
          <cell r="I12644">
            <v>-0.15049999999999999</v>
          </cell>
          <cell r="J12644">
            <v>-6.1583400000000003E-2</v>
          </cell>
          <cell r="K12644">
            <v>0</v>
          </cell>
          <cell r="L12644">
            <v>6.1583400000000003E-2</v>
          </cell>
          <cell r="M12644">
            <v>0.15049999999999999</v>
          </cell>
          <cell r="N12644">
            <v>0.15049999999999999</v>
          </cell>
          <cell r="O12644">
            <v>3300</v>
          </cell>
        </row>
        <row r="12645">
          <cell r="A12645" t="str">
            <v>Residential</v>
          </cell>
          <cell r="B12645">
            <v>20</v>
          </cell>
          <cell r="C12645" t="str">
            <v>S</v>
          </cell>
          <cell r="D12645" t="str">
            <v>PCT</v>
          </cell>
          <cell r="E12645" t="str">
            <v>LCA: Other</v>
          </cell>
          <cell r="F12645">
            <v>91.834599999999995</v>
          </cell>
          <cell r="G12645">
            <v>2.397103</v>
          </cell>
          <cell r="H12645">
            <v>2.6135579999999998</v>
          </cell>
          <cell r="I12645">
            <v>-0.15347420000000001</v>
          </cell>
          <cell r="J12645">
            <v>-6.2800400000000006E-2</v>
          </cell>
          <cell r="K12645">
            <v>0</v>
          </cell>
          <cell r="L12645">
            <v>6.2800400000000006E-2</v>
          </cell>
          <cell r="M12645">
            <v>0.15347420000000001</v>
          </cell>
          <cell r="N12645">
            <v>0.15347420000000001</v>
          </cell>
          <cell r="O12645">
            <v>3300</v>
          </cell>
        </row>
        <row r="12646">
          <cell r="A12646" t="str">
            <v>Residential</v>
          </cell>
          <cell r="B12646">
            <v>21</v>
          </cell>
          <cell r="C12646" t="str">
            <v>S</v>
          </cell>
          <cell r="D12646" t="str">
            <v>PCT</v>
          </cell>
          <cell r="E12646" t="str">
            <v>LCA: Other</v>
          </cell>
          <cell r="F12646">
            <v>87.001999999999995</v>
          </cell>
          <cell r="G12646">
            <v>2.0248089999999999</v>
          </cell>
          <cell r="H12646">
            <v>2.716345</v>
          </cell>
          <cell r="I12646">
            <v>-0.1507464</v>
          </cell>
          <cell r="J12646">
            <v>-6.1684200000000002E-2</v>
          </cell>
          <cell r="K12646">
            <v>0</v>
          </cell>
          <cell r="L12646">
            <v>6.1684200000000002E-2</v>
          </cell>
          <cell r="M12646">
            <v>0.1507464</v>
          </cell>
          <cell r="N12646">
            <v>0.1507464</v>
          </cell>
          <cell r="O12646">
            <v>3300</v>
          </cell>
        </row>
        <row r="12647">
          <cell r="A12647" t="str">
            <v>Residential</v>
          </cell>
          <cell r="B12647">
            <v>22</v>
          </cell>
          <cell r="C12647" t="str">
            <v>S</v>
          </cell>
          <cell r="D12647" t="str">
            <v>PCT</v>
          </cell>
          <cell r="E12647" t="str">
            <v>LCA: Other</v>
          </cell>
          <cell r="F12647">
            <v>83.336600000000004</v>
          </cell>
          <cell r="G12647">
            <v>1.635726</v>
          </cell>
          <cell r="H12647">
            <v>1.899537</v>
          </cell>
          <cell r="I12647">
            <v>-0.14958589999999999</v>
          </cell>
          <cell r="J12647">
            <v>-6.1209399999999997E-2</v>
          </cell>
          <cell r="K12647">
            <v>0</v>
          </cell>
          <cell r="L12647">
            <v>6.1209399999999997E-2</v>
          </cell>
          <cell r="M12647">
            <v>0.14958589999999999</v>
          </cell>
          <cell r="N12647">
            <v>0.14958589999999999</v>
          </cell>
          <cell r="O12647">
            <v>3300</v>
          </cell>
        </row>
        <row r="12648">
          <cell r="A12648" t="str">
            <v>Residential</v>
          </cell>
          <cell r="B12648">
            <v>23</v>
          </cell>
          <cell r="C12648" t="str">
            <v>S</v>
          </cell>
          <cell r="D12648" t="str">
            <v>PCT</v>
          </cell>
          <cell r="E12648" t="str">
            <v>LCA: Other</v>
          </cell>
          <cell r="F12648">
            <v>80.667299999999997</v>
          </cell>
          <cell r="G12648">
            <v>1.2507710000000001</v>
          </cell>
          <cell r="H12648">
            <v>1.2753749999999999</v>
          </cell>
          <cell r="I12648">
            <v>-0.14635590000000001</v>
          </cell>
          <cell r="J12648">
            <v>-5.9887700000000002E-2</v>
          </cell>
          <cell r="K12648">
            <v>0</v>
          </cell>
          <cell r="L12648">
            <v>5.9887700000000002E-2</v>
          </cell>
          <cell r="M12648">
            <v>0.14635590000000001</v>
          </cell>
          <cell r="N12648">
            <v>0.14635590000000001</v>
          </cell>
          <cell r="O12648">
            <v>3300</v>
          </cell>
        </row>
        <row r="12649">
          <cell r="A12649" t="str">
            <v>Residential</v>
          </cell>
          <cell r="B12649">
            <v>24</v>
          </cell>
          <cell r="C12649" t="str">
            <v>S</v>
          </cell>
          <cell r="D12649" t="str">
            <v>PCT</v>
          </cell>
          <cell r="E12649" t="str">
            <v>LCA: Other</v>
          </cell>
          <cell r="F12649">
            <v>78.667299999999997</v>
          </cell>
          <cell r="G12649">
            <v>1.057302</v>
          </cell>
          <cell r="H12649">
            <v>0.92976060000000005</v>
          </cell>
          <cell r="I12649">
            <v>-0.14467089999999999</v>
          </cell>
          <cell r="J12649">
            <v>-5.9198199999999999E-2</v>
          </cell>
          <cell r="K12649">
            <v>0</v>
          </cell>
          <cell r="L12649">
            <v>5.9198199999999999E-2</v>
          </cell>
          <cell r="M12649">
            <v>0.14467089999999999</v>
          </cell>
          <cell r="N12649">
            <v>0.14467089999999999</v>
          </cell>
          <cell r="O12649">
            <v>3300</v>
          </cell>
        </row>
        <row r="12650">
          <cell r="A12650" t="str">
            <v>Residential</v>
          </cell>
          <cell r="B12650">
            <v>1</v>
          </cell>
          <cell r="C12650" t="str">
            <v>S</v>
          </cell>
          <cell r="D12650" t="str">
            <v>PCT</v>
          </cell>
          <cell r="E12650" t="str">
            <v>LCA: Sierra</v>
          </cell>
          <cell r="F12650">
            <v>61.901499999999999</v>
          </cell>
          <cell r="G12650">
            <v>0.45979120000000001</v>
          </cell>
          <cell r="H12650">
            <v>0.58729690000000001</v>
          </cell>
          <cell r="I12650">
            <v>-0.20758940000000001</v>
          </cell>
          <cell r="J12650">
            <v>-8.4943900000000003E-2</v>
          </cell>
          <cell r="K12650">
            <v>0</v>
          </cell>
          <cell r="L12650">
            <v>8.4943900000000003E-2</v>
          </cell>
          <cell r="M12650">
            <v>0.20758940000000001</v>
          </cell>
          <cell r="N12650">
            <v>0.20758940000000001</v>
          </cell>
          <cell r="O12650">
            <v>1113</v>
          </cell>
        </row>
        <row r="12651">
          <cell r="A12651" t="str">
            <v>Residential</v>
          </cell>
          <cell r="B12651">
            <v>2</v>
          </cell>
          <cell r="C12651" t="str">
            <v>S</v>
          </cell>
          <cell r="D12651" t="str">
            <v>PCT</v>
          </cell>
          <cell r="E12651" t="str">
            <v>LCA: Sierra</v>
          </cell>
          <cell r="F12651">
            <v>61.191299999999998</v>
          </cell>
          <cell r="G12651">
            <v>0.45427909999999999</v>
          </cell>
          <cell r="H12651">
            <v>0.49366520000000003</v>
          </cell>
          <cell r="I12651">
            <v>-0.2064146</v>
          </cell>
          <cell r="J12651">
            <v>-8.4463200000000002E-2</v>
          </cell>
          <cell r="K12651">
            <v>0</v>
          </cell>
          <cell r="L12651">
            <v>8.4463200000000002E-2</v>
          </cell>
          <cell r="M12651">
            <v>0.2064146</v>
          </cell>
          <cell r="N12651">
            <v>0.2064146</v>
          </cell>
          <cell r="O12651">
            <v>1113</v>
          </cell>
        </row>
        <row r="12652">
          <cell r="A12652" t="str">
            <v>Residential</v>
          </cell>
          <cell r="B12652">
            <v>3</v>
          </cell>
          <cell r="C12652" t="str">
            <v>S</v>
          </cell>
          <cell r="D12652" t="str">
            <v>PCT</v>
          </cell>
          <cell r="E12652" t="str">
            <v>LCA: Sierra</v>
          </cell>
          <cell r="F12652">
            <v>59.840899999999998</v>
          </cell>
          <cell r="G12652">
            <v>0.43404209999999999</v>
          </cell>
          <cell r="H12652">
            <v>0.4717479</v>
          </cell>
          <cell r="I12652">
            <v>-0.205627</v>
          </cell>
          <cell r="J12652">
            <v>-8.4140900000000005E-2</v>
          </cell>
          <cell r="K12652">
            <v>0</v>
          </cell>
          <cell r="L12652">
            <v>8.4140900000000005E-2</v>
          </cell>
          <cell r="M12652">
            <v>0.205627</v>
          </cell>
          <cell r="N12652">
            <v>0.205627</v>
          </cell>
          <cell r="O12652">
            <v>1113</v>
          </cell>
        </row>
        <row r="12653">
          <cell r="A12653" t="str">
            <v>Residential</v>
          </cell>
          <cell r="B12653">
            <v>4</v>
          </cell>
          <cell r="C12653" t="str">
            <v>S</v>
          </cell>
          <cell r="D12653" t="str">
            <v>PCT</v>
          </cell>
          <cell r="E12653" t="str">
            <v>LCA: Sierra</v>
          </cell>
          <cell r="F12653">
            <v>60.200699999999998</v>
          </cell>
          <cell r="G12653">
            <v>0.4468319</v>
          </cell>
          <cell r="H12653">
            <v>0.51348329999999998</v>
          </cell>
          <cell r="I12653">
            <v>-0.20538049999999999</v>
          </cell>
          <cell r="J12653">
            <v>-8.4040000000000004E-2</v>
          </cell>
          <cell r="K12653">
            <v>0</v>
          </cell>
          <cell r="L12653">
            <v>8.4040000000000004E-2</v>
          </cell>
          <cell r="M12653">
            <v>0.20538049999999999</v>
          </cell>
          <cell r="N12653">
            <v>0.20538049999999999</v>
          </cell>
          <cell r="O12653">
            <v>1113</v>
          </cell>
        </row>
        <row r="12654">
          <cell r="A12654" t="str">
            <v>Residential</v>
          </cell>
          <cell r="B12654">
            <v>5</v>
          </cell>
          <cell r="C12654" t="str">
            <v>S</v>
          </cell>
          <cell r="D12654" t="str">
            <v>PCT</v>
          </cell>
          <cell r="E12654" t="str">
            <v>LCA: Sierra</v>
          </cell>
          <cell r="F12654">
            <v>60.560600000000001</v>
          </cell>
          <cell r="G12654">
            <v>0.50005370000000005</v>
          </cell>
          <cell r="H12654">
            <v>0.56145650000000002</v>
          </cell>
          <cell r="I12654">
            <v>-0.20570749999999999</v>
          </cell>
          <cell r="J12654">
            <v>-8.4173799999999993E-2</v>
          </cell>
          <cell r="K12654">
            <v>0</v>
          </cell>
          <cell r="L12654">
            <v>8.4173799999999993E-2</v>
          </cell>
          <cell r="M12654">
            <v>0.20570749999999999</v>
          </cell>
          <cell r="N12654">
            <v>0.20570749999999999</v>
          </cell>
          <cell r="O12654">
            <v>1113</v>
          </cell>
        </row>
        <row r="12655">
          <cell r="A12655" t="str">
            <v>Residential</v>
          </cell>
          <cell r="B12655">
            <v>6</v>
          </cell>
          <cell r="C12655" t="str">
            <v>S</v>
          </cell>
          <cell r="D12655" t="str">
            <v>PCT</v>
          </cell>
          <cell r="E12655" t="str">
            <v>LCA: Sierra</v>
          </cell>
          <cell r="F12655">
            <v>60.060600000000001</v>
          </cell>
          <cell r="G12655">
            <v>0.58389990000000003</v>
          </cell>
          <cell r="H12655">
            <v>0.7233465</v>
          </cell>
          <cell r="I12655">
            <v>-0.20589460000000001</v>
          </cell>
          <cell r="J12655">
            <v>-8.4250400000000003E-2</v>
          </cell>
          <cell r="K12655">
            <v>0</v>
          </cell>
          <cell r="L12655">
            <v>8.4250400000000003E-2</v>
          </cell>
          <cell r="M12655">
            <v>0.20589460000000001</v>
          </cell>
          <cell r="N12655">
            <v>0.20589460000000001</v>
          </cell>
          <cell r="O12655">
            <v>1113</v>
          </cell>
        </row>
        <row r="12656">
          <cell r="A12656" t="str">
            <v>Residential</v>
          </cell>
          <cell r="B12656">
            <v>7</v>
          </cell>
          <cell r="C12656" t="str">
            <v>S</v>
          </cell>
          <cell r="D12656" t="str">
            <v>PCT</v>
          </cell>
          <cell r="E12656" t="str">
            <v>LCA: Sierra</v>
          </cell>
          <cell r="F12656">
            <v>59.700699999999998</v>
          </cell>
          <cell r="G12656">
            <v>0.68765810000000005</v>
          </cell>
          <cell r="H12656">
            <v>0.82148500000000002</v>
          </cell>
          <cell r="I12656">
            <v>-0.20887330000000001</v>
          </cell>
          <cell r="J12656">
            <v>-8.5469299999999998E-2</v>
          </cell>
          <cell r="K12656">
            <v>0</v>
          </cell>
          <cell r="L12656">
            <v>8.5469299999999998E-2</v>
          </cell>
          <cell r="M12656">
            <v>0.20887330000000001</v>
          </cell>
          <cell r="N12656">
            <v>0.20887330000000001</v>
          </cell>
          <cell r="O12656">
            <v>1113</v>
          </cell>
        </row>
        <row r="12657">
          <cell r="A12657" t="str">
            <v>Residential</v>
          </cell>
          <cell r="B12657">
            <v>8</v>
          </cell>
          <cell r="C12657" t="str">
            <v>S</v>
          </cell>
          <cell r="D12657" t="str">
            <v>PCT</v>
          </cell>
          <cell r="E12657" t="str">
            <v>LCA: Sierra</v>
          </cell>
          <cell r="F12657">
            <v>62.130699999999997</v>
          </cell>
          <cell r="G12657">
            <v>0.72711479999999995</v>
          </cell>
          <cell r="H12657">
            <v>0.81699690000000003</v>
          </cell>
          <cell r="I12657">
            <v>-0.2087551</v>
          </cell>
          <cell r="J12657">
            <v>-8.5420899999999994E-2</v>
          </cell>
          <cell r="K12657">
            <v>0</v>
          </cell>
          <cell r="L12657">
            <v>8.5420899999999994E-2</v>
          </cell>
          <cell r="M12657">
            <v>0.2087551</v>
          </cell>
          <cell r="N12657">
            <v>0.2087551</v>
          </cell>
          <cell r="O12657">
            <v>1113</v>
          </cell>
        </row>
        <row r="12658">
          <cell r="A12658" t="str">
            <v>Residential</v>
          </cell>
          <cell r="B12658">
            <v>9</v>
          </cell>
          <cell r="C12658" t="str">
            <v>S</v>
          </cell>
          <cell r="D12658" t="str">
            <v>PCT</v>
          </cell>
          <cell r="E12658" t="str">
            <v>LCA: Sierra</v>
          </cell>
          <cell r="F12658">
            <v>70.7898</v>
          </cell>
          <cell r="G12658">
            <v>0.88938309999999998</v>
          </cell>
          <cell r="H12658">
            <v>0.99081699999999995</v>
          </cell>
          <cell r="I12658">
            <v>-0.21270919999999999</v>
          </cell>
          <cell r="J12658">
            <v>-8.7038900000000002E-2</v>
          </cell>
          <cell r="K12658">
            <v>0</v>
          </cell>
          <cell r="L12658">
            <v>8.7038900000000002E-2</v>
          </cell>
          <cell r="M12658">
            <v>0.21270919999999999</v>
          </cell>
          <cell r="N12658">
            <v>0.21270919999999999</v>
          </cell>
          <cell r="O12658">
            <v>1113</v>
          </cell>
        </row>
        <row r="12659">
          <cell r="A12659" t="str">
            <v>Residential</v>
          </cell>
          <cell r="B12659">
            <v>10</v>
          </cell>
          <cell r="C12659" t="str">
            <v>S</v>
          </cell>
          <cell r="D12659" t="str">
            <v>PCT</v>
          </cell>
          <cell r="E12659" t="str">
            <v>LCA: Sierra</v>
          </cell>
          <cell r="F12659">
            <v>80.159099999999995</v>
          </cell>
          <cell r="G12659">
            <v>0.70317649999999998</v>
          </cell>
          <cell r="H12659">
            <v>0.72257099999999996</v>
          </cell>
          <cell r="I12659">
            <v>-0.21802640000000001</v>
          </cell>
          <cell r="J12659">
            <v>-8.9214600000000005E-2</v>
          </cell>
          <cell r="K12659">
            <v>0</v>
          </cell>
          <cell r="L12659">
            <v>8.9214600000000005E-2</v>
          </cell>
          <cell r="M12659">
            <v>0.21802640000000001</v>
          </cell>
          <cell r="N12659">
            <v>0.21802640000000001</v>
          </cell>
          <cell r="O12659">
            <v>1113</v>
          </cell>
        </row>
        <row r="12660">
          <cell r="A12660" t="str">
            <v>Residential</v>
          </cell>
          <cell r="B12660">
            <v>11</v>
          </cell>
          <cell r="C12660" t="str">
            <v>S</v>
          </cell>
          <cell r="D12660" t="str">
            <v>PCT</v>
          </cell>
          <cell r="E12660" t="str">
            <v>LCA: Sierra</v>
          </cell>
          <cell r="F12660">
            <v>85.729200000000006</v>
          </cell>
          <cell r="G12660">
            <v>0.6318397</v>
          </cell>
          <cell r="H12660">
            <v>0.58609140000000004</v>
          </cell>
          <cell r="I12660">
            <v>-0.22590270000000001</v>
          </cell>
          <cell r="J12660">
            <v>-9.2437599999999995E-2</v>
          </cell>
          <cell r="K12660">
            <v>0</v>
          </cell>
          <cell r="L12660">
            <v>9.2437599999999995E-2</v>
          </cell>
          <cell r="M12660">
            <v>0.22590270000000001</v>
          </cell>
          <cell r="N12660">
            <v>0.22590270000000001</v>
          </cell>
          <cell r="O12660">
            <v>1113</v>
          </cell>
        </row>
        <row r="12661">
          <cell r="A12661" t="str">
            <v>Residential</v>
          </cell>
          <cell r="B12661">
            <v>12</v>
          </cell>
          <cell r="C12661" t="str">
            <v>S</v>
          </cell>
          <cell r="D12661" t="str">
            <v>PCT</v>
          </cell>
          <cell r="E12661" t="str">
            <v>LCA: Sierra</v>
          </cell>
          <cell r="F12661">
            <v>88.009500000000003</v>
          </cell>
          <cell r="G12661">
            <v>0.68854459999999995</v>
          </cell>
          <cell r="H12661">
            <v>0.58763620000000005</v>
          </cell>
          <cell r="I12661">
            <v>-0.25544139999999999</v>
          </cell>
          <cell r="J12661">
            <v>-0.1045246</v>
          </cell>
          <cell r="K12661">
            <v>0</v>
          </cell>
          <cell r="L12661">
            <v>0.1045246</v>
          </cell>
          <cell r="M12661">
            <v>0.25544139999999999</v>
          </cell>
          <cell r="N12661">
            <v>0.25544139999999999</v>
          </cell>
          <cell r="O12661">
            <v>1113</v>
          </cell>
        </row>
        <row r="12662">
          <cell r="A12662" t="str">
            <v>Residential</v>
          </cell>
          <cell r="B12662">
            <v>13</v>
          </cell>
          <cell r="C12662" t="str">
            <v>S</v>
          </cell>
          <cell r="D12662" t="str">
            <v>PCT</v>
          </cell>
          <cell r="E12662" t="str">
            <v>LCA: Sierra</v>
          </cell>
          <cell r="F12662">
            <v>90.219700000000003</v>
          </cell>
          <cell r="G12662">
            <v>0.71970420000000002</v>
          </cell>
          <cell r="H12662">
            <v>0.86000220000000005</v>
          </cell>
          <cell r="I12662">
            <v>-0.2558357</v>
          </cell>
          <cell r="J12662">
            <v>-0.1046859</v>
          </cell>
          <cell r="K12662">
            <v>0</v>
          </cell>
          <cell r="L12662">
            <v>0.1046859</v>
          </cell>
          <cell r="M12662">
            <v>0.2558357</v>
          </cell>
          <cell r="N12662">
            <v>0.2558357</v>
          </cell>
          <cell r="O12662">
            <v>1113</v>
          </cell>
        </row>
        <row r="12663">
          <cell r="A12663" t="str">
            <v>Residential</v>
          </cell>
          <cell r="B12663">
            <v>14</v>
          </cell>
          <cell r="C12663" t="str">
            <v>S</v>
          </cell>
          <cell r="D12663" t="str">
            <v>PCT</v>
          </cell>
          <cell r="E12663" t="str">
            <v>LCA: Sierra</v>
          </cell>
          <cell r="F12663">
            <v>91.429900000000004</v>
          </cell>
          <cell r="G12663">
            <v>1.099558</v>
          </cell>
          <cell r="H12663">
            <v>1.0280959999999999</v>
          </cell>
          <cell r="I12663">
            <v>-0.3045505</v>
          </cell>
          <cell r="J12663">
            <v>-0.1246196</v>
          </cell>
          <cell r="K12663">
            <v>0</v>
          </cell>
          <cell r="L12663">
            <v>0.1246196</v>
          </cell>
          <cell r="M12663">
            <v>0.3045505</v>
          </cell>
          <cell r="N12663">
            <v>0.3045505</v>
          </cell>
          <cell r="O12663">
            <v>1113</v>
          </cell>
        </row>
        <row r="12664">
          <cell r="A12664" t="str">
            <v>Residential</v>
          </cell>
          <cell r="B12664">
            <v>15</v>
          </cell>
          <cell r="C12664" t="str">
            <v>S</v>
          </cell>
          <cell r="D12664" t="str">
            <v>PCT</v>
          </cell>
          <cell r="E12664" t="str">
            <v>LCA: Sierra</v>
          </cell>
          <cell r="F12664">
            <v>92.640199999999993</v>
          </cell>
          <cell r="G12664">
            <v>1.5232939999999999</v>
          </cell>
          <cell r="H12664">
            <v>1.6011139999999999</v>
          </cell>
          <cell r="I12664">
            <v>-0.26624989999999998</v>
          </cell>
          <cell r="J12664">
            <v>-0.1089473</v>
          </cell>
          <cell r="K12664">
            <v>0</v>
          </cell>
          <cell r="L12664">
            <v>0.1089473</v>
          </cell>
          <cell r="M12664">
            <v>0.26624989999999998</v>
          </cell>
          <cell r="N12664">
            <v>0.26624989999999998</v>
          </cell>
          <cell r="O12664">
            <v>1113</v>
          </cell>
        </row>
        <row r="12665">
          <cell r="A12665" t="str">
            <v>Residential</v>
          </cell>
          <cell r="B12665">
            <v>16</v>
          </cell>
          <cell r="C12665" t="str">
            <v>S</v>
          </cell>
          <cell r="D12665" t="str">
            <v>PCT</v>
          </cell>
          <cell r="E12665" t="str">
            <v>LCA: Sierra</v>
          </cell>
          <cell r="F12665">
            <v>94.140199999999993</v>
          </cell>
          <cell r="G12665">
            <v>1.914728</v>
          </cell>
          <cell r="H12665">
            <v>2.4746920000000001</v>
          </cell>
          <cell r="I12665">
            <v>-0.27372600000000002</v>
          </cell>
          <cell r="J12665">
            <v>-0.11200649999999999</v>
          </cell>
          <cell r="K12665">
            <v>0</v>
          </cell>
          <cell r="L12665">
            <v>0.11200649999999999</v>
          </cell>
          <cell r="M12665">
            <v>0.27372600000000002</v>
          </cell>
          <cell r="N12665">
            <v>0.27372600000000002</v>
          </cell>
          <cell r="O12665">
            <v>1113</v>
          </cell>
        </row>
        <row r="12666">
          <cell r="A12666" t="str">
            <v>Residential</v>
          </cell>
          <cell r="B12666">
            <v>17</v>
          </cell>
          <cell r="C12666" t="str">
            <v>S</v>
          </cell>
          <cell r="D12666" t="str">
            <v>PCT</v>
          </cell>
          <cell r="E12666" t="str">
            <v>LCA: Sierra</v>
          </cell>
          <cell r="F12666">
            <v>93.850399999999993</v>
          </cell>
          <cell r="G12666">
            <v>2.2857150000000002</v>
          </cell>
          <cell r="H12666">
            <v>2.980483</v>
          </cell>
          <cell r="I12666">
            <v>-0.29710160000000002</v>
          </cell>
          <cell r="J12666">
            <v>-0.1215715</v>
          </cell>
          <cell r="K12666">
            <v>0</v>
          </cell>
          <cell r="L12666">
            <v>0.1215715</v>
          </cell>
          <cell r="M12666">
            <v>0.29710160000000002</v>
          </cell>
          <cell r="N12666">
            <v>0.29710160000000002</v>
          </cell>
          <cell r="O12666">
            <v>1113</v>
          </cell>
        </row>
        <row r="12667">
          <cell r="A12667" t="str">
            <v>Residential</v>
          </cell>
          <cell r="B12667">
            <v>18</v>
          </cell>
          <cell r="C12667" t="str">
            <v>S</v>
          </cell>
          <cell r="D12667" t="str">
            <v>PCT</v>
          </cell>
          <cell r="E12667" t="str">
            <v>LCA: Sierra</v>
          </cell>
          <cell r="F12667">
            <v>92.630700000000004</v>
          </cell>
          <cell r="G12667">
            <v>2.3944670000000001</v>
          </cell>
          <cell r="H12667">
            <v>3.1800510000000002</v>
          </cell>
          <cell r="I12667">
            <v>-0.2492576</v>
          </cell>
          <cell r="J12667">
            <v>-0.10199419999999999</v>
          </cell>
          <cell r="K12667">
            <v>0</v>
          </cell>
          <cell r="L12667">
            <v>0.10199419999999999</v>
          </cell>
          <cell r="M12667">
            <v>0.2492576</v>
          </cell>
          <cell r="N12667">
            <v>0.2492576</v>
          </cell>
          <cell r="O12667">
            <v>1113</v>
          </cell>
        </row>
        <row r="12668">
          <cell r="A12668" t="str">
            <v>Residential</v>
          </cell>
          <cell r="B12668">
            <v>19</v>
          </cell>
          <cell r="C12668" t="str">
            <v>S</v>
          </cell>
          <cell r="D12668" t="str">
            <v>PCT</v>
          </cell>
          <cell r="E12668" t="str">
            <v>LCA: Sierra</v>
          </cell>
          <cell r="F12668">
            <v>88.621200000000002</v>
          </cell>
          <cell r="G12668">
            <v>2.4303689999999998</v>
          </cell>
          <cell r="H12668">
            <v>3.3309039999999999</v>
          </cell>
          <cell r="I12668">
            <v>-0.25341570000000002</v>
          </cell>
          <cell r="J12668">
            <v>-0.1036957</v>
          </cell>
          <cell r="K12668">
            <v>0</v>
          </cell>
          <cell r="L12668">
            <v>0.1036957</v>
          </cell>
          <cell r="M12668">
            <v>0.25341570000000002</v>
          </cell>
          <cell r="N12668">
            <v>0.25341570000000002</v>
          </cell>
          <cell r="O12668">
            <v>1113</v>
          </cell>
        </row>
        <row r="12669">
          <cell r="A12669" t="str">
            <v>Residential</v>
          </cell>
          <cell r="B12669">
            <v>20</v>
          </cell>
          <cell r="C12669" t="str">
            <v>S</v>
          </cell>
          <cell r="D12669" t="str">
            <v>PCT</v>
          </cell>
          <cell r="E12669" t="str">
            <v>LCA: Sierra</v>
          </cell>
          <cell r="F12669">
            <v>79.462100000000007</v>
          </cell>
          <cell r="G12669">
            <v>1.966253</v>
          </cell>
          <cell r="H12669">
            <v>2.4302239999999999</v>
          </cell>
          <cell r="I12669">
            <v>-0.230715</v>
          </cell>
          <cell r="J12669">
            <v>-9.4406699999999996E-2</v>
          </cell>
          <cell r="K12669">
            <v>0</v>
          </cell>
          <cell r="L12669">
            <v>9.4406699999999996E-2</v>
          </cell>
          <cell r="M12669">
            <v>0.230715</v>
          </cell>
          <cell r="N12669">
            <v>0.230715</v>
          </cell>
          <cell r="O12669">
            <v>1113</v>
          </cell>
        </row>
        <row r="12670">
          <cell r="A12670" t="str">
            <v>Residential</v>
          </cell>
          <cell r="B12670">
            <v>21</v>
          </cell>
          <cell r="C12670" t="str">
            <v>S</v>
          </cell>
          <cell r="D12670" t="str">
            <v>PCT</v>
          </cell>
          <cell r="E12670" t="str">
            <v>LCA: Sierra</v>
          </cell>
          <cell r="F12670">
            <v>74.032200000000003</v>
          </cell>
          <cell r="G12670">
            <v>1.731797</v>
          </cell>
          <cell r="H12670">
            <v>2.4122910000000002</v>
          </cell>
          <cell r="I12670">
            <v>-0.22485550000000001</v>
          </cell>
          <cell r="J12670">
            <v>-9.2008999999999994E-2</v>
          </cell>
          <cell r="K12670">
            <v>0</v>
          </cell>
          <cell r="L12670">
            <v>9.2008999999999994E-2</v>
          </cell>
          <cell r="M12670">
            <v>0.22485550000000001</v>
          </cell>
          <cell r="N12670">
            <v>0.22485550000000001</v>
          </cell>
          <cell r="O12670">
            <v>1113</v>
          </cell>
        </row>
        <row r="12671">
          <cell r="A12671" t="str">
            <v>Residential</v>
          </cell>
          <cell r="B12671">
            <v>22</v>
          </cell>
          <cell r="C12671" t="str">
            <v>S</v>
          </cell>
          <cell r="D12671" t="str">
            <v>PCT</v>
          </cell>
          <cell r="E12671" t="str">
            <v>LCA: Sierra</v>
          </cell>
          <cell r="F12671">
            <v>70.462100000000007</v>
          </cell>
          <cell r="G12671">
            <v>1.316937</v>
          </cell>
          <cell r="H12671">
            <v>1.7176070000000001</v>
          </cell>
          <cell r="I12671">
            <v>-0.219883</v>
          </cell>
          <cell r="J12671">
            <v>-8.9974299999999993E-2</v>
          </cell>
          <cell r="K12671">
            <v>0</v>
          </cell>
          <cell r="L12671">
            <v>8.9974299999999993E-2</v>
          </cell>
          <cell r="M12671">
            <v>0.219883</v>
          </cell>
          <cell r="N12671">
            <v>0.219883</v>
          </cell>
          <cell r="O12671">
            <v>1113</v>
          </cell>
        </row>
        <row r="12672">
          <cell r="A12672" t="str">
            <v>Residential</v>
          </cell>
          <cell r="B12672">
            <v>23</v>
          </cell>
          <cell r="C12672" t="str">
            <v>S</v>
          </cell>
          <cell r="D12672" t="str">
            <v>PCT</v>
          </cell>
          <cell r="E12672" t="str">
            <v>LCA: Sierra</v>
          </cell>
          <cell r="F12672">
            <v>69.321899999999999</v>
          </cell>
          <cell r="G12672">
            <v>0.64161349999999995</v>
          </cell>
          <cell r="H12672">
            <v>0.96617140000000001</v>
          </cell>
          <cell r="I12672">
            <v>-0.21620020000000001</v>
          </cell>
          <cell r="J12672">
            <v>-8.8467400000000002E-2</v>
          </cell>
          <cell r="K12672">
            <v>0</v>
          </cell>
          <cell r="L12672">
            <v>8.8467400000000002E-2</v>
          </cell>
          <cell r="M12672">
            <v>0.21620020000000001</v>
          </cell>
          <cell r="N12672">
            <v>0.21620020000000001</v>
          </cell>
          <cell r="O12672">
            <v>1113</v>
          </cell>
        </row>
        <row r="12673">
          <cell r="A12673" t="str">
            <v>Residential</v>
          </cell>
          <cell r="B12673">
            <v>24</v>
          </cell>
          <cell r="C12673" t="str">
            <v>S</v>
          </cell>
          <cell r="D12673" t="str">
            <v>PCT</v>
          </cell>
          <cell r="E12673" t="str">
            <v>LCA: Sierra</v>
          </cell>
          <cell r="F12673">
            <v>67.751900000000006</v>
          </cell>
          <cell r="G12673">
            <v>0.49703320000000001</v>
          </cell>
          <cell r="H12673">
            <v>0.58335309999999996</v>
          </cell>
          <cell r="I12673">
            <v>-0.21234629999999999</v>
          </cell>
          <cell r="J12673">
            <v>-8.6890400000000007E-2</v>
          </cell>
          <cell r="K12673">
            <v>0</v>
          </cell>
          <cell r="L12673">
            <v>8.6890400000000007E-2</v>
          </cell>
          <cell r="M12673">
            <v>0.21234629999999999</v>
          </cell>
          <cell r="N12673">
            <v>0.21234629999999999</v>
          </cell>
          <cell r="O12673">
            <v>1113</v>
          </cell>
        </row>
        <row r="12674">
          <cell r="A12674" t="str">
            <v>Residential</v>
          </cell>
          <cell r="B12674">
            <v>1</v>
          </cell>
          <cell r="C12674" t="str">
            <v>S</v>
          </cell>
          <cell r="D12674" t="str">
            <v>PCT</v>
          </cell>
          <cell r="E12674" t="str">
            <v>LCA: Stockton</v>
          </cell>
          <cell r="F12674">
            <v>71.864800000000002</v>
          </cell>
          <cell r="G12674">
            <v>0.98265519999999995</v>
          </cell>
          <cell r="H12674">
            <v>0.87078109999999997</v>
          </cell>
          <cell r="I12674">
            <v>-0.1228498</v>
          </cell>
          <cell r="J12674">
            <v>-5.02692E-2</v>
          </cell>
          <cell r="K12674">
            <v>0</v>
          </cell>
          <cell r="L12674">
            <v>5.02692E-2</v>
          </cell>
          <cell r="M12674">
            <v>0.1228498</v>
          </cell>
          <cell r="N12674">
            <v>0.1228498</v>
          </cell>
          <cell r="O12674">
            <v>2470</v>
          </cell>
        </row>
        <row r="12675">
          <cell r="A12675" t="str">
            <v>Residential</v>
          </cell>
          <cell r="B12675">
            <v>2</v>
          </cell>
          <cell r="C12675" t="str">
            <v>S</v>
          </cell>
          <cell r="D12675" t="str">
            <v>PCT</v>
          </cell>
          <cell r="E12675" t="str">
            <v>LCA: Stockton</v>
          </cell>
          <cell r="F12675">
            <v>70.364800000000002</v>
          </cell>
          <cell r="G12675">
            <v>0.76409660000000001</v>
          </cell>
          <cell r="H12675">
            <v>0.71249130000000005</v>
          </cell>
          <cell r="I12675">
            <v>-0.1210865</v>
          </cell>
          <cell r="J12675">
            <v>-4.9547599999999997E-2</v>
          </cell>
          <cell r="K12675">
            <v>0</v>
          </cell>
          <cell r="L12675">
            <v>4.9547599999999997E-2</v>
          </cell>
          <cell r="M12675">
            <v>0.1210865</v>
          </cell>
          <cell r="N12675">
            <v>0.1210865</v>
          </cell>
          <cell r="O12675">
            <v>2470</v>
          </cell>
        </row>
        <row r="12676">
          <cell r="A12676" t="str">
            <v>Residential</v>
          </cell>
          <cell r="B12676">
            <v>3</v>
          </cell>
          <cell r="C12676" t="str">
            <v>S</v>
          </cell>
          <cell r="D12676" t="str">
            <v>PCT</v>
          </cell>
          <cell r="E12676" t="str">
            <v>LCA: Stockton</v>
          </cell>
          <cell r="F12676">
            <v>70.837800000000001</v>
          </cell>
          <cell r="G12676">
            <v>0.720391</v>
          </cell>
          <cell r="H12676">
            <v>0.63206430000000002</v>
          </cell>
          <cell r="I12676">
            <v>-0.1195234</v>
          </cell>
          <cell r="J12676">
            <v>-4.8908E-2</v>
          </cell>
          <cell r="K12676">
            <v>0</v>
          </cell>
          <cell r="L12676">
            <v>4.8908E-2</v>
          </cell>
          <cell r="M12676">
            <v>0.1195234</v>
          </cell>
          <cell r="N12676">
            <v>0.1195234</v>
          </cell>
          <cell r="O12676">
            <v>2470</v>
          </cell>
        </row>
        <row r="12677">
          <cell r="A12677" t="str">
            <v>Residential</v>
          </cell>
          <cell r="B12677">
            <v>4</v>
          </cell>
          <cell r="C12677" t="str">
            <v>S</v>
          </cell>
          <cell r="D12677" t="str">
            <v>PCT</v>
          </cell>
          <cell r="E12677" t="str">
            <v>LCA: Stockton</v>
          </cell>
          <cell r="F12677">
            <v>70.351299999999995</v>
          </cell>
          <cell r="G12677">
            <v>0.73680380000000001</v>
          </cell>
          <cell r="H12677">
            <v>0.63669189999999998</v>
          </cell>
          <cell r="I12677">
            <v>-0.11918910000000001</v>
          </cell>
          <cell r="J12677">
            <v>-4.8771200000000001E-2</v>
          </cell>
          <cell r="K12677">
            <v>0</v>
          </cell>
          <cell r="L12677">
            <v>4.8771200000000001E-2</v>
          </cell>
          <cell r="M12677">
            <v>0.11918910000000001</v>
          </cell>
          <cell r="N12677">
            <v>0.11918910000000001</v>
          </cell>
          <cell r="O12677">
            <v>2470</v>
          </cell>
        </row>
        <row r="12678">
          <cell r="A12678" t="str">
            <v>Residential</v>
          </cell>
          <cell r="B12678">
            <v>5</v>
          </cell>
          <cell r="C12678" t="str">
            <v>S</v>
          </cell>
          <cell r="D12678" t="str">
            <v>PCT</v>
          </cell>
          <cell r="E12678" t="str">
            <v>LCA: Stockton</v>
          </cell>
          <cell r="F12678">
            <v>68.4054</v>
          </cell>
          <cell r="G12678">
            <v>0.74417129999999998</v>
          </cell>
          <cell r="H12678">
            <v>0.68267230000000001</v>
          </cell>
          <cell r="I12678">
            <v>-0.1193005</v>
          </cell>
          <cell r="J12678">
            <v>-4.88168E-2</v>
          </cell>
          <cell r="K12678">
            <v>0</v>
          </cell>
          <cell r="L12678">
            <v>4.88168E-2</v>
          </cell>
          <cell r="M12678">
            <v>0.1193005</v>
          </cell>
          <cell r="N12678">
            <v>0.1193005</v>
          </cell>
          <cell r="O12678">
            <v>2470</v>
          </cell>
        </row>
        <row r="12679">
          <cell r="A12679" t="str">
            <v>Residential</v>
          </cell>
          <cell r="B12679">
            <v>6</v>
          </cell>
          <cell r="C12679" t="str">
            <v>S</v>
          </cell>
          <cell r="D12679" t="str">
            <v>PCT</v>
          </cell>
          <cell r="E12679" t="str">
            <v>LCA: Stockton</v>
          </cell>
          <cell r="F12679">
            <v>67.4054</v>
          </cell>
          <cell r="G12679">
            <v>0.83839030000000003</v>
          </cell>
          <cell r="H12679">
            <v>0.87764960000000003</v>
          </cell>
          <cell r="I12679">
            <v>-0.11943869999999999</v>
          </cell>
          <cell r="J12679">
            <v>-4.8873399999999997E-2</v>
          </cell>
          <cell r="K12679">
            <v>0</v>
          </cell>
          <cell r="L12679">
            <v>4.8873399999999997E-2</v>
          </cell>
          <cell r="M12679">
            <v>0.11943869999999999</v>
          </cell>
          <cell r="N12679">
            <v>0.11943869999999999</v>
          </cell>
          <cell r="O12679">
            <v>2470</v>
          </cell>
        </row>
        <row r="12680">
          <cell r="A12680" t="str">
            <v>Residential</v>
          </cell>
          <cell r="B12680">
            <v>7</v>
          </cell>
          <cell r="C12680" t="str">
            <v>S</v>
          </cell>
          <cell r="D12680" t="str">
            <v>PCT</v>
          </cell>
          <cell r="E12680" t="str">
            <v>LCA: Stockton</v>
          </cell>
          <cell r="F12680">
            <v>65.445899999999995</v>
          </cell>
          <cell r="G12680">
            <v>0.89009199999999999</v>
          </cell>
          <cell r="H12680">
            <v>0.82319310000000001</v>
          </cell>
          <cell r="I12680">
            <v>-0.12131690000000001</v>
          </cell>
          <cell r="J12680">
            <v>-4.9641900000000003E-2</v>
          </cell>
          <cell r="K12680">
            <v>0</v>
          </cell>
          <cell r="L12680">
            <v>4.9641900000000003E-2</v>
          </cell>
          <cell r="M12680">
            <v>0.12131690000000001</v>
          </cell>
          <cell r="N12680">
            <v>0.12131690000000001</v>
          </cell>
          <cell r="O12680">
            <v>2470</v>
          </cell>
        </row>
        <row r="12681">
          <cell r="A12681" t="str">
            <v>Residential</v>
          </cell>
          <cell r="B12681">
            <v>8</v>
          </cell>
          <cell r="C12681" t="str">
            <v>S</v>
          </cell>
          <cell r="D12681" t="str">
            <v>PCT</v>
          </cell>
          <cell r="E12681" t="str">
            <v>LCA: Stockton</v>
          </cell>
          <cell r="F12681">
            <v>65.527000000000001</v>
          </cell>
          <cell r="G12681">
            <v>0.88337019999999999</v>
          </cell>
          <cell r="H12681">
            <v>0.82001970000000002</v>
          </cell>
          <cell r="I12681">
            <v>-0.1208245</v>
          </cell>
          <cell r="J12681">
            <v>-4.9440400000000002E-2</v>
          </cell>
          <cell r="K12681">
            <v>0</v>
          </cell>
          <cell r="L12681">
            <v>4.9440400000000002E-2</v>
          </cell>
          <cell r="M12681">
            <v>0.1208245</v>
          </cell>
          <cell r="N12681">
            <v>0.1208245</v>
          </cell>
          <cell r="O12681">
            <v>2470</v>
          </cell>
        </row>
        <row r="12682">
          <cell r="A12682" t="str">
            <v>Residential</v>
          </cell>
          <cell r="B12682">
            <v>9</v>
          </cell>
          <cell r="C12682" t="str">
            <v>S</v>
          </cell>
          <cell r="D12682" t="str">
            <v>PCT</v>
          </cell>
          <cell r="E12682" t="str">
            <v>LCA: Stockton</v>
          </cell>
          <cell r="F12682">
            <v>69.621700000000004</v>
          </cell>
          <cell r="G12682">
            <v>0.81507070000000004</v>
          </cell>
          <cell r="H12682">
            <v>0.85114650000000003</v>
          </cell>
          <cell r="I12682">
            <v>-0.1230866</v>
          </cell>
          <cell r="J12682">
            <v>-5.0366000000000001E-2</v>
          </cell>
          <cell r="K12682">
            <v>0</v>
          </cell>
          <cell r="L12682">
            <v>5.0366000000000001E-2</v>
          </cell>
          <cell r="M12682">
            <v>0.1230866</v>
          </cell>
          <cell r="N12682">
            <v>0.1230866</v>
          </cell>
          <cell r="O12682">
            <v>2470</v>
          </cell>
        </row>
        <row r="12683">
          <cell r="A12683" t="str">
            <v>Residential</v>
          </cell>
          <cell r="B12683">
            <v>10</v>
          </cell>
          <cell r="C12683" t="str">
            <v>S</v>
          </cell>
          <cell r="D12683" t="str">
            <v>PCT</v>
          </cell>
          <cell r="E12683" t="str">
            <v>LCA: Stockton</v>
          </cell>
          <cell r="F12683">
            <v>75.175700000000006</v>
          </cell>
          <cell r="G12683">
            <v>0.98599709999999996</v>
          </cell>
          <cell r="H12683">
            <v>0.77455879999999999</v>
          </cell>
          <cell r="I12683">
            <v>-0.12669659999999999</v>
          </cell>
          <cell r="J12683">
            <v>-5.1843199999999999E-2</v>
          </cell>
          <cell r="K12683">
            <v>0</v>
          </cell>
          <cell r="L12683">
            <v>5.1843199999999999E-2</v>
          </cell>
          <cell r="M12683">
            <v>0.12669659999999999</v>
          </cell>
          <cell r="N12683">
            <v>0.12669659999999999</v>
          </cell>
          <cell r="O12683">
            <v>2470</v>
          </cell>
        </row>
        <row r="12684">
          <cell r="A12684" t="str">
            <v>Residential</v>
          </cell>
          <cell r="B12684">
            <v>11</v>
          </cell>
          <cell r="C12684" t="str">
            <v>S</v>
          </cell>
          <cell r="D12684" t="str">
            <v>PCT</v>
          </cell>
          <cell r="E12684" t="str">
            <v>LCA: Stockton</v>
          </cell>
          <cell r="F12684">
            <v>77.743300000000005</v>
          </cell>
          <cell r="G12684">
            <v>1.0353410000000001</v>
          </cell>
          <cell r="H12684">
            <v>0.97995849999999995</v>
          </cell>
          <cell r="I12684">
            <v>-0.12745339999999999</v>
          </cell>
          <cell r="J12684">
            <v>-5.2152900000000002E-2</v>
          </cell>
          <cell r="K12684">
            <v>0</v>
          </cell>
          <cell r="L12684">
            <v>5.2152900000000002E-2</v>
          </cell>
          <cell r="M12684">
            <v>0.12745339999999999</v>
          </cell>
          <cell r="N12684">
            <v>0.12745339999999999</v>
          </cell>
          <cell r="O12684">
            <v>2470</v>
          </cell>
        </row>
        <row r="12685">
          <cell r="A12685" t="str">
            <v>Residential</v>
          </cell>
          <cell r="B12685">
            <v>12</v>
          </cell>
          <cell r="C12685" t="str">
            <v>S</v>
          </cell>
          <cell r="D12685" t="str">
            <v>PCT</v>
          </cell>
          <cell r="E12685" t="str">
            <v>LCA: Stockton</v>
          </cell>
          <cell r="F12685">
            <v>81.729799999999997</v>
          </cell>
          <cell r="G12685">
            <v>1.1351009999999999</v>
          </cell>
          <cell r="H12685">
            <v>1.2536179999999999</v>
          </cell>
          <cell r="I12685">
            <v>-0.12917899999999999</v>
          </cell>
          <cell r="J12685">
            <v>-5.2859000000000003E-2</v>
          </cell>
          <cell r="K12685">
            <v>0</v>
          </cell>
          <cell r="L12685">
            <v>5.2859000000000003E-2</v>
          </cell>
          <cell r="M12685">
            <v>0.12917899999999999</v>
          </cell>
          <cell r="N12685">
            <v>0.12917899999999999</v>
          </cell>
          <cell r="O12685">
            <v>2470</v>
          </cell>
        </row>
        <row r="12686">
          <cell r="A12686" t="str">
            <v>Residential</v>
          </cell>
          <cell r="B12686">
            <v>13</v>
          </cell>
          <cell r="C12686" t="str">
            <v>S</v>
          </cell>
          <cell r="D12686" t="str">
            <v>PCT</v>
          </cell>
          <cell r="E12686" t="str">
            <v>LCA: Stockton</v>
          </cell>
          <cell r="F12686">
            <v>85.175700000000006</v>
          </cell>
          <cell r="G12686">
            <v>1.3674919999999999</v>
          </cell>
          <cell r="H12686">
            <v>1.3694759999999999</v>
          </cell>
          <cell r="I12686">
            <v>-0.13362769999999999</v>
          </cell>
          <cell r="J12686">
            <v>-5.4679400000000003E-2</v>
          </cell>
          <cell r="K12686">
            <v>0</v>
          </cell>
          <cell r="L12686">
            <v>5.4679400000000003E-2</v>
          </cell>
          <cell r="M12686">
            <v>0.13362769999999999</v>
          </cell>
          <cell r="N12686">
            <v>0.13362769999999999</v>
          </cell>
          <cell r="O12686">
            <v>2470</v>
          </cell>
        </row>
        <row r="12687">
          <cell r="A12687" t="str">
            <v>Residential</v>
          </cell>
          <cell r="B12687">
            <v>14</v>
          </cell>
          <cell r="C12687" t="str">
            <v>S</v>
          </cell>
          <cell r="D12687" t="str">
            <v>PCT</v>
          </cell>
          <cell r="E12687" t="str">
            <v>LCA: Stockton</v>
          </cell>
          <cell r="F12687">
            <v>90.0946</v>
          </cell>
          <cell r="G12687">
            <v>1.6943619999999999</v>
          </cell>
          <cell r="H12687">
            <v>1.71533</v>
          </cell>
          <cell r="I12687">
            <v>-0.13313269999999999</v>
          </cell>
          <cell r="J12687">
            <v>-5.4476799999999999E-2</v>
          </cell>
          <cell r="K12687">
            <v>0</v>
          </cell>
          <cell r="L12687">
            <v>5.4476799999999999E-2</v>
          </cell>
          <cell r="M12687">
            <v>0.13313269999999999</v>
          </cell>
          <cell r="N12687">
            <v>0.13313269999999999</v>
          </cell>
          <cell r="O12687">
            <v>2470</v>
          </cell>
        </row>
        <row r="12688">
          <cell r="A12688" t="str">
            <v>Residential</v>
          </cell>
          <cell r="B12688">
            <v>15</v>
          </cell>
          <cell r="C12688" t="str">
            <v>S</v>
          </cell>
          <cell r="D12688" t="str">
            <v>PCT</v>
          </cell>
          <cell r="E12688" t="str">
            <v>LCA: Stockton</v>
          </cell>
          <cell r="F12688">
            <v>94.040599999999998</v>
          </cell>
          <cell r="G12688">
            <v>1.9560299999999999</v>
          </cell>
          <cell r="H12688">
            <v>1.869942</v>
          </cell>
          <cell r="I12688">
            <v>-0.1328078</v>
          </cell>
          <cell r="J12688">
            <v>-5.4343900000000001E-2</v>
          </cell>
          <cell r="K12688">
            <v>0</v>
          </cell>
          <cell r="L12688">
            <v>5.4343900000000001E-2</v>
          </cell>
          <cell r="M12688">
            <v>0.1328078</v>
          </cell>
          <cell r="N12688">
            <v>0.1328078</v>
          </cell>
          <cell r="O12688">
            <v>2470</v>
          </cell>
        </row>
        <row r="12689">
          <cell r="A12689" t="str">
            <v>Residential</v>
          </cell>
          <cell r="B12689">
            <v>16</v>
          </cell>
          <cell r="C12689" t="str">
            <v>S</v>
          </cell>
          <cell r="D12689" t="str">
            <v>PCT</v>
          </cell>
          <cell r="E12689" t="str">
            <v>LCA: Stockton</v>
          </cell>
          <cell r="F12689">
            <v>95.513499999999993</v>
          </cell>
          <cell r="G12689">
            <v>2.2497410000000002</v>
          </cell>
          <cell r="H12689">
            <v>1.9723869999999999</v>
          </cell>
          <cell r="I12689">
            <v>-0.13196359999999999</v>
          </cell>
          <cell r="J12689">
            <v>-5.3998400000000002E-2</v>
          </cell>
          <cell r="K12689">
            <v>0</v>
          </cell>
          <cell r="L12689">
            <v>5.3998400000000002E-2</v>
          </cell>
          <cell r="M12689">
            <v>0.13196359999999999</v>
          </cell>
          <cell r="N12689">
            <v>0.13196359999999999</v>
          </cell>
          <cell r="O12689">
            <v>2470</v>
          </cell>
        </row>
        <row r="12690">
          <cell r="A12690" t="str">
            <v>Residential</v>
          </cell>
          <cell r="B12690">
            <v>17</v>
          </cell>
          <cell r="C12690" t="str">
            <v>S</v>
          </cell>
          <cell r="D12690" t="str">
            <v>PCT</v>
          </cell>
          <cell r="E12690" t="str">
            <v>LCA: Stockton</v>
          </cell>
          <cell r="F12690">
            <v>95.986500000000007</v>
          </cell>
          <cell r="G12690">
            <v>2.5123160000000002</v>
          </cell>
          <cell r="H12690">
            <v>2.1917219999999999</v>
          </cell>
          <cell r="I12690">
            <v>-0.13546540000000001</v>
          </cell>
          <cell r="J12690">
            <v>-5.5431300000000003E-2</v>
          </cell>
          <cell r="K12690">
            <v>0</v>
          </cell>
          <cell r="L12690">
            <v>5.5431300000000003E-2</v>
          </cell>
          <cell r="M12690">
            <v>0.13546540000000001</v>
          </cell>
          <cell r="N12690">
            <v>0.13546540000000001</v>
          </cell>
          <cell r="O12690">
            <v>2470</v>
          </cell>
        </row>
        <row r="12691">
          <cell r="A12691" t="str">
            <v>Residential</v>
          </cell>
          <cell r="B12691">
            <v>18</v>
          </cell>
          <cell r="C12691" t="str">
            <v>S</v>
          </cell>
          <cell r="D12691" t="str">
            <v>PCT</v>
          </cell>
          <cell r="E12691" t="str">
            <v>LCA: Stockton</v>
          </cell>
          <cell r="F12691">
            <v>95.445899999999995</v>
          </cell>
          <cell r="G12691">
            <v>2.6822689999999998</v>
          </cell>
          <cell r="H12691">
            <v>2.6010390000000001</v>
          </cell>
          <cell r="I12691">
            <v>-0.13360379999999999</v>
          </cell>
          <cell r="J12691">
            <v>-5.4669599999999999E-2</v>
          </cell>
          <cell r="K12691">
            <v>0</v>
          </cell>
          <cell r="L12691">
            <v>5.4669599999999999E-2</v>
          </cell>
          <cell r="M12691">
            <v>0.13360379999999999</v>
          </cell>
          <cell r="N12691">
            <v>0.13360379999999999</v>
          </cell>
          <cell r="O12691">
            <v>2470</v>
          </cell>
        </row>
        <row r="12692">
          <cell r="A12692" t="str">
            <v>Residential</v>
          </cell>
          <cell r="B12692">
            <v>19</v>
          </cell>
          <cell r="C12692" t="str">
            <v>S</v>
          </cell>
          <cell r="D12692" t="str">
            <v>PCT</v>
          </cell>
          <cell r="E12692" t="str">
            <v>LCA: Stockton</v>
          </cell>
          <cell r="F12692">
            <v>94.4054</v>
          </cell>
          <cell r="G12692">
            <v>2.7441939999999998</v>
          </cell>
          <cell r="H12692">
            <v>2.7021329999999999</v>
          </cell>
          <cell r="I12692">
            <v>-0.13500760000000001</v>
          </cell>
          <cell r="J12692">
            <v>-5.5244000000000001E-2</v>
          </cell>
          <cell r="K12692">
            <v>0</v>
          </cell>
          <cell r="L12692">
            <v>5.5244000000000001E-2</v>
          </cell>
          <cell r="M12692">
            <v>0.13500760000000001</v>
          </cell>
          <cell r="N12692">
            <v>0.13500760000000001</v>
          </cell>
          <cell r="O12692">
            <v>2470</v>
          </cell>
        </row>
        <row r="12693">
          <cell r="A12693" t="str">
            <v>Residential</v>
          </cell>
          <cell r="B12693">
            <v>20</v>
          </cell>
          <cell r="C12693" t="str">
            <v>S</v>
          </cell>
          <cell r="D12693" t="str">
            <v>PCT</v>
          </cell>
          <cell r="E12693" t="str">
            <v>LCA: Stockton</v>
          </cell>
          <cell r="F12693">
            <v>92.324299999999994</v>
          </cell>
          <cell r="G12693">
            <v>2.69781</v>
          </cell>
          <cell r="H12693">
            <v>3.4467319999999999</v>
          </cell>
          <cell r="I12693">
            <v>-0.13948440000000001</v>
          </cell>
          <cell r="J12693">
            <v>-5.7075899999999999E-2</v>
          </cell>
          <cell r="K12693">
            <v>0</v>
          </cell>
          <cell r="L12693">
            <v>5.7075899999999999E-2</v>
          </cell>
          <cell r="M12693">
            <v>0.13948440000000001</v>
          </cell>
          <cell r="N12693">
            <v>0.13948440000000001</v>
          </cell>
          <cell r="O12693">
            <v>2470</v>
          </cell>
        </row>
        <row r="12694">
          <cell r="A12694" t="str">
            <v>Residential</v>
          </cell>
          <cell r="B12694">
            <v>21</v>
          </cell>
          <cell r="C12694" t="str">
            <v>S</v>
          </cell>
          <cell r="D12694" t="str">
            <v>PCT</v>
          </cell>
          <cell r="E12694" t="str">
            <v>LCA: Stockton</v>
          </cell>
          <cell r="F12694">
            <v>87.864800000000002</v>
          </cell>
          <cell r="G12694">
            <v>2.3860939999999999</v>
          </cell>
          <cell r="H12694">
            <v>3.0283730000000002</v>
          </cell>
          <cell r="I12694">
            <v>-0.13803360000000001</v>
          </cell>
          <cell r="J12694">
            <v>-5.6482200000000003E-2</v>
          </cell>
          <cell r="K12694">
            <v>0</v>
          </cell>
          <cell r="L12694">
            <v>5.6482200000000003E-2</v>
          </cell>
          <cell r="M12694">
            <v>0.13803360000000001</v>
          </cell>
          <cell r="N12694">
            <v>0.13803360000000001</v>
          </cell>
          <cell r="O12694">
            <v>2470</v>
          </cell>
        </row>
        <row r="12695">
          <cell r="A12695" t="str">
            <v>Residential</v>
          </cell>
          <cell r="B12695">
            <v>22</v>
          </cell>
          <cell r="C12695" t="str">
            <v>S</v>
          </cell>
          <cell r="D12695" t="str">
            <v>PCT</v>
          </cell>
          <cell r="E12695" t="str">
            <v>LCA: Stockton</v>
          </cell>
          <cell r="F12695">
            <v>84.756699999999995</v>
          </cell>
          <cell r="G12695">
            <v>1.9199040000000001</v>
          </cell>
          <cell r="H12695">
            <v>2.0471840000000001</v>
          </cell>
          <cell r="I12695">
            <v>-0.15122559999999999</v>
          </cell>
          <cell r="J12695">
            <v>-6.1880299999999999E-2</v>
          </cell>
          <cell r="K12695">
            <v>0</v>
          </cell>
          <cell r="L12695">
            <v>6.1880299999999999E-2</v>
          </cell>
          <cell r="M12695">
            <v>0.15122559999999999</v>
          </cell>
          <cell r="N12695">
            <v>0.15122559999999999</v>
          </cell>
          <cell r="O12695">
            <v>2470</v>
          </cell>
        </row>
        <row r="12696">
          <cell r="A12696" t="str">
            <v>Residential</v>
          </cell>
          <cell r="B12696">
            <v>23</v>
          </cell>
          <cell r="C12696" t="str">
            <v>S</v>
          </cell>
          <cell r="D12696" t="str">
            <v>PCT</v>
          </cell>
          <cell r="E12696" t="str">
            <v>LCA: Stockton</v>
          </cell>
          <cell r="F12696">
            <v>80.8108</v>
          </cell>
          <cell r="G12696">
            <v>1.6495899999999999</v>
          </cell>
          <cell r="H12696">
            <v>1.673225</v>
          </cell>
          <cell r="I12696">
            <v>-0.13438149999999999</v>
          </cell>
          <cell r="J12696">
            <v>-5.4987800000000003E-2</v>
          </cell>
          <cell r="K12696">
            <v>0</v>
          </cell>
          <cell r="L12696">
            <v>5.4987800000000003E-2</v>
          </cell>
          <cell r="M12696">
            <v>0.13438149999999999</v>
          </cell>
          <cell r="N12696">
            <v>0.13438149999999999</v>
          </cell>
          <cell r="O12696">
            <v>2470</v>
          </cell>
        </row>
        <row r="12697">
          <cell r="A12697" t="str">
            <v>Residential</v>
          </cell>
          <cell r="B12697">
            <v>24</v>
          </cell>
          <cell r="C12697" t="str">
            <v>S</v>
          </cell>
          <cell r="D12697" t="str">
            <v>PCT</v>
          </cell>
          <cell r="E12697" t="str">
            <v>LCA: Stockton</v>
          </cell>
          <cell r="F12697">
            <v>78.824299999999994</v>
          </cell>
          <cell r="G12697">
            <v>1.408539</v>
          </cell>
          <cell r="H12697">
            <v>1.3850979999999999</v>
          </cell>
          <cell r="I12697">
            <v>-0.13019559999999999</v>
          </cell>
          <cell r="J12697">
            <v>-5.3275000000000003E-2</v>
          </cell>
          <cell r="K12697">
            <v>0</v>
          </cell>
          <cell r="L12697">
            <v>5.3275000000000003E-2</v>
          </cell>
          <cell r="M12697">
            <v>0.13019559999999999</v>
          </cell>
          <cell r="N12697">
            <v>0.13019559999999999</v>
          </cell>
          <cell r="O12697">
            <v>2470</v>
          </cell>
        </row>
        <row r="12698">
          <cell r="A12698" t="str">
            <v>Residential</v>
          </cell>
          <cell r="B12698">
            <v>1</v>
          </cell>
          <cell r="C12698" t="str">
            <v>S</v>
          </cell>
          <cell r="D12698" t="str">
            <v>PCT</v>
          </cell>
          <cell r="E12698" t="str">
            <v>Tonnage: 2&lt;=tons&lt;3</v>
          </cell>
          <cell r="F12698">
            <v>70.237700000000004</v>
          </cell>
          <cell r="G12698">
            <v>0.66338770000000002</v>
          </cell>
          <cell r="H12698">
            <v>0.58759939999999999</v>
          </cell>
          <cell r="I12698">
            <v>-0.13526089999999999</v>
          </cell>
          <cell r="J12698">
            <v>-5.53477E-2</v>
          </cell>
          <cell r="K12698">
            <v>0</v>
          </cell>
          <cell r="L12698">
            <v>5.53477E-2</v>
          </cell>
          <cell r="M12698">
            <v>0.13526089999999999</v>
          </cell>
          <cell r="N12698">
            <v>0.13526089999999999</v>
          </cell>
          <cell r="O12698">
            <v>1388</v>
          </cell>
        </row>
        <row r="12699">
          <cell r="A12699" t="str">
            <v>Residential</v>
          </cell>
          <cell r="B12699">
            <v>2</v>
          </cell>
          <cell r="C12699" t="str">
            <v>S</v>
          </cell>
          <cell r="D12699" t="str">
            <v>PCT</v>
          </cell>
          <cell r="E12699" t="str">
            <v>Tonnage: 2&lt;=tons&lt;3</v>
          </cell>
          <cell r="F12699">
            <v>68.280699999999996</v>
          </cell>
          <cell r="G12699">
            <v>0.55161260000000001</v>
          </cell>
          <cell r="H12699">
            <v>0.51011779999999995</v>
          </cell>
          <cell r="I12699">
            <v>-0.1339043</v>
          </cell>
          <cell r="J12699">
            <v>-5.4792500000000001E-2</v>
          </cell>
          <cell r="K12699">
            <v>0</v>
          </cell>
          <cell r="L12699">
            <v>5.4792500000000001E-2</v>
          </cell>
          <cell r="M12699">
            <v>0.1339043</v>
          </cell>
          <cell r="N12699">
            <v>0.1339043</v>
          </cell>
          <cell r="O12699">
            <v>1388</v>
          </cell>
        </row>
        <row r="12700">
          <cell r="A12700" t="str">
            <v>Residential</v>
          </cell>
          <cell r="B12700">
            <v>3</v>
          </cell>
          <cell r="C12700" t="str">
            <v>S</v>
          </cell>
          <cell r="D12700" t="str">
            <v>PCT</v>
          </cell>
          <cell r="E12700" t="str">
            <v>Tonnage: 2&lt;=tons&lt;3</v>
          </cell>
          <cell r="F12700">
            <v>66.8489</v>
          </cell>
          <cell r="G12700">
            <v>0.5417788</v>
          </cell>
          <cell r="H12700">
            <v>0.46472950000000002</v>
          </cell>
          <cell r="I12700">
            <v>-0.13289699999999999</v>
          </cell>
          <cell r="J12700">
            <v>-5.4380400000000002E-2</v>
          </cell>
          <cell r="K12700">
            <v>0</v>
          </cell>
          <cell r="L12700">
            <v>5.4380400000000002E-2</v>
          </cell>
          <cell r="M12700">
            <v>0.13289699999999999</v>
          </cell>
          <cell r="N12700">
            <v>0.13289699999999999</v>
          </cell>
          <cell r="O12700">
            <v>1388</v>
          </cell>
        </row>
        <row r="12701">
          <cell r="A12701" t="str">
            <v>Residential</v>
          </cell>
          <cell r="B12701">
            <v>4</v>
          </cell>
          <cell r="C12701" t="str">
            <v>S</v>
          </cell>
          <cell r="D12701" t="str">
            <v>PCT</v>
          </cell>
          <cell r="E12701" t="str">
            <v>Tonnage: 2&lt;=tons&lt;3</v>
          </cell>
          <cell r="F12701">
            <v>66.379000000000005</v>
          </cell>
          <cell r="G12701">
            <v>0.53226070000000003</v>
          </cell>
          <cell r="H12701">
            <v>0.45646100000000001</v>
          </cell>
          <cell r="I12701">
            <v>-0.1325141</v>
          </cell>
          <cell r="J12701">
            <v>-5.42237E-2</v>
          </cell>
          <cell r="K12701">
            <v>0</v>
          </cell>
          <cell r="L12701">
            <v>5.42237E-2</v>
          </cell>
          <cell r="M12701">
            <v>0.1325141</v>
          </cell>
          <cell r="N12701">
            <v>0.1325141</v>
          </cell>
          <cell r="O12701">
            <v>1388</v>
          </cell>
        </row>
        <row r="12702">
          <cell r="A12702" t="str">
            <v>Residential</v>
          </cell>
          <cell r="B12702">
            <v>5</v>
          </cell>
          <cell r="C12702" t="str">
            <v>S</v>
          </cell>
          <cell r="D12702" t="str">
            <v>PCT</v>
          </cell>
          <cell r="E12702" t="str">
            <v>Tonnage: 2&lt;=tons&lt;3</v>
          </cell>
          <cell r="F12702">
            <v>65.298500000000004</v>
          </cell>
          <cell r="G12702">
            <v>0.50926110000000002</v>
          </cell>
          <cell r="H12702">
            <v>0.46245819999999999</v>
          </cell>
          <cell r="I12702">
            <v>-0.13211300000000001</v>
          </cell>
          <cell r="J12702">
            <v>-5.4059599999999999E-2</v>
          </cell>
          <cell r="K12702">
            <v>0</v>
          </cell>
          <cell r="L12702">
            <v>5.4059599999999999E-2</v>
          </cell>
          <cell r="M12702">
            <v>0.13211300000000001</v>
          </cell>
          <cell r="N12702">
            <v>0.13211300000000001</v>
          </cell>
          <cell r="O12702">
            <v>1388</v>
          </cell>
        </row>
        <row r="12703">
          <cell r="A12703" t="str">
            <v>Residential</v>
          </cell>
          <cell r="B12703">
            <v>6</v>
          </cell>
          <cell r="C12703" t="str">
            <v>S</v>
          </cell>
          <cell r="D12703" t="str">
            <v>PCT</v>
          </cell>
          <cell r="E12703" t="str">
            <v>Tonnage: 2&lt;=tons&lt;3</v>
          </cell>
          <cell r="F12703">
            <v>64.570599999999999</v>
          </cell>
          <cell r="G12703">
            <v>0.59054479999999998</v>
          </cell>
          <cell r="H12703">
            <v>0.54553580000000002</v>
          </cell>
          <cell r="I12703">
            <v>-0.1328637</v>
          </cell>
          <cell r="J12703">
            <v>-5.43668E-2</v>
          </cell>
          <cell r="K12703">
            <v>0</v>
          </cell>
          <cell r="L12703">
            <v>5.43668E-2</v>
          </cell>
          <cell r="M12703">
            <v>0.1328637</v>
          </cell>
          <cell r="N12703">
            <v>0.1328637</v>
          </cell>
          <cell r="O12703">
            <v>1388</v>
          </cell>
        </row>
        <row r="12704">
          <cell r="A12704" t="str">
            <v>Residential</v>
          </cell>
          <cell r="B12704">
            <v>7</v>
          </cell>
          <cell r="C12704" t="str">
            <v>S</v>
          </cell>
          <cell r="D12704" t="str">
            <v>PCT</v>
          </cell>
          <cell r="E12704" t="str">
            <v>Tonnage: 2&lt;=tons&lt;3</v>
          </cell>
          <cell r="F12704">
            <v>63.826500000000003</v>
          </cell>
          <cell r="G12704">
            <v>0.71625019999999995</v>
          </cell>
          <cell r="H12704">
            <v>0.69134689999999999</v>
          </cell>
          <cell r="I12704">
            <v>-0.13365669999999999</v>
          </cell>
          <cell r="J12704">
            <v>-5.4691200000000002E-2</v>
          </cell>
          <cell r="K12704">
            <v>0</v>
          </cell>
          <cell r="L12704">
            <v>5.4691200000000002E-2</v>
          </cell>
          <cell r="M12704">
            <v>0.13365669999999999</v>
          </cell>
          <cell r="N12704">
            <v>0.13365669999999999</v>
          </cell>
          <cell r="O12704">
            <v>1388</v>
          </cell>
        </row>
        <row r="12705">
          <cell r="A12705" t="str">
            <v>Residential</v>
          </cell>
          <cell r="B12705">
            <v>8</v>
          </cell>
          <cell r="C12705" t="str">
            <v>S</v>
          </cell>
          <cell r="D12705" t="str">
            <v>PCT</v>
          </cell>
          <cell r="E12705" t="str">
            <v>Tonnage: 2&lt;=tons&lt;3</v>
          </cell>
          <cell r="F12705">
            <v>65.085499999999996</v>
          </cell>
          <cell r="G12705">
            <v>0.77418520000000002</v>
          </cell>
          <cell r="H12705">
            <v>0.83803709999999998</v>
          </cell>
          <cell r="I12705">
            <v>-0.13506860000000001</v>
          </cell>
          <cell r="J12705">
            <v>-5.5268999999999999E-2</v>
          </cell>
          <cell r="K12705">
            <v>0</v>
          </cell>
          <cell r="L12705">
            <v>5.5268999999999999E-2</v>
          </cell>
          <cell r="M12705">
            <v>0.13506860000000001</v>
          </cell>
          <cell r="N12705">
            <v>0.13506860000000001</v>
          </cell>
          <cell r="O12705">
            <v>1388</v>
          </cell>
        </row>
        <row r="12706">
          <cell r="A12706" t="str">
            <v>Residential</v>
          </cell>
          <cell r="B12706">
            <v>9</v>
          </cell>
          <cell r="C12706" t="str">
            <v>S</v>
          </cell>
          <cell r="D12706" t="str">
            <v>PCT</v>
          </cell>
          <cell r="E12706" t="str">
            <v>Tonnage: 2&lt;=tons&lt;3</v>
          </cell>
          <cell r="F12706">
            <v>69.448300000000003</v>
          </cell>
          <cell r="G12706">
            <v>0.74293019999999999</v>
          </cell>
          <cell r="H12706">
            <v>0.72540800000000005</v>
          </cell>
          <cell r="I12706">
            <v>-0.13902829999999999</v>
          </cell>
          <cell r="J12706">
            <v>-5.6889200000000001E-2</v>
          </cell>
          <cell r="K12706">
            <v>0</v>
          </cell>
          <cell r="L12706">
            <v>5.6889200000000001E-2</v>
          </cell>
          <cell r="M12706">
            <v>0.13902829999999999</v>
          </cell>
          <cell r="N12706">
            <v>0.13902829999999999</v>
          </cell>
          <cell r="O12706">
            <v>1388</v>
          </cell>
        </row>
        <row r="12707">
          <cell r="A12707" t="str">
            <v>Residential</v>
          </cell>
          <cell r="B12707">
            <v>10</v>
          </cell>
          <cell r="C12707" t="str">
            <v>S</v>
          </cell>
          <cell r="D12707" t="str">
            <v>PCT</v>
          </cell>
          <cell r="E12707" t="str">
            <v>Tonnage: 2&lt;=tons&lt;3</v>
          </cell>
          <cell r="F12707">
            <v>75.222099999999998</v>
          </cell>
          <cell r="G12707">
            <v>0.88623410000000002</v>
          </cell>
          <cell r="H12707">
            <v>0.74663840000000004</v>
          </cell>
          <cell r="I12707">
            <v>-0.14877019999999999</v>
          </cell>
          <cell r="J12707">
            <v>-6.0875499999999999E-2</v>
          </cell>
          <cell r="K12707">
            <v>0</v>
          </cell>
          <cell r="L12707">
            <v>6.0875499999999999E-2</v>
          </cell>
          <cell r="M12707">
            <v>0.14877019999999999</v>
          </cell>
          <cell r="N12707">
            <v>0.14877019999999999</v>
          </cell>
          <cell r="O12707">
            <v>1388</v>
          </cell>
        </row>
        <row r="12708">
          <cell r="A12708" t="str">
            <v>Residential</v>
          </cell>
          <cell r="B12708">
            <v>11</v>
          </cell>
          <cell r="C12708" t="str">
            <v>S</v>
          </cell>
          <cell r="D12708" t="str">
            <v>PCT</v>
          </cell>
          <cell r="E12708" t="str">
            <v>Tonnage: 2&lt;=tons&lt;3</v>
          </cell>
          <cell r="F12708">
            <v>79.853300000000004</v>
          </cell>
          <cell r="G12708">
            <v>0.86334279999999997</v>
          </cell>
          <cell r="H12708">
            <v>0.93873289999999998</v>
          </cell>
          <cell r="I12708">
            <v>-0.1498572</v>
          </cell>
          <cell r="J12708">
            <v>-6.1320300000000001E-2</v>
          </cell>
          <cell r="K12708">
            <v>0</v>
          </cell>
          <cell r="L12708">
            <v>6.1320300000000001E-2</v>
          </cell>
          <cell r="M12708">
            <v>0.1498572</v>
          </cell>
          <cell r="N12708">
            <v>0.1498572</v>
          </cell>
          <cell r="O12708">
            <v>1388</v>
          </cell>
        </row>
        <row r="12709">
          <cell r="A12709" t="str">
            <v>Residential</v>
          </cell>
          <cell r="B12709">
            <v>12</v>
          </cell>
          <cell r="C12709" t="str">
            <v>S</v>
          </cell>
          <cell r="D12709" t="str">
            <v>PCT</v>
          </cell>
          <cell r="E12709" t="str">
            <v>Tonnage: 2&lt;=tons&lt;3</v>
          </cell>
          <cell r="F12709">
            <v>83.9465</v>
          </cell>
          <cell r="G12709">
            <v>0.9702826</v>
          </cell>
          <cell r="H12709">
            <v>0.88048029999999999</v>
          </cell>
          <cell r="I12709">
            <v>-0.14929680000000001</v>
          </cell>
          <cell r="J12709">
            <v>-6.1091100000000002E-2</v>
          </cell>
          <cell r="K12709">
            <v>0</v>
          </cell>
          <cell r="L12709">
            <v>6.1091100000000002E-2</v>
          </cell>
          <cell r="M12709">
            <v>0.14929680000000001</v>
          </cell>
          <cell r="N12709">
            <v>0.14929680000000001</v>
          </cell>
          <cell r="O12709">
            <v>1388</v>
          </cell>
        </row>
        <row r="12710">
          <cell r="A12710" t="str">
            <v>Residential</v>
          </cell>
          <cell r="B12710">
            <v>13</v>
          </cell>
          <cell r="C12710" t="str">
            <v>S</v>
          </cell>
          <cell r="D12710" t="str">
            <v>PCT</v>
          </cell>
          <cell r="E12710" t="str">
            <v>Tonnage: 2&lt;=tons&lt;3</v>
          </cell>
          <cell r="F12710">
            <v>87.275899999999993</v>
          </cell>
          <cell r="G12710">
            <v>1.1166529999999999</v>
          </cell>
          <cell r="H12710">
            <v>1.071529</v>
          </cell>
          <cell r="I12710">
            <v>-0.1534142</v>
          </cell>
          <cell r="J12710">
            <v>-6.2775800000000007E-2</v>
          </cell>
          <cell r="K12710">
            <v>0</v>
          </cell>
          <cell r="L12710">
            <v>6.2775800000000007E-2</v>
          </cell>
          <cell r="M12710">
            <v>0.1534142</v>
          </cell>
          <cell r="N12710">
            <v>0.1534142</v>
          </cell>
          <cell r="O12710">
            <v>1388</v>
          </cell>
        </row>
        <row r="12711">
          <cell r="A12711" t="str">
            <v>Residential</v>
          </cell>
          <cell r="B12711">
            <v>14</v>
          </cell>
          <cell r="C12711" t="str">
            <v>S</v>
          </cell>
          <cell r="D12711" t="str">
            <v>PCT</v>
          </cell>
          <cell r="E12711" t="str">
            <v>Tonnage: 2&lt;=tons&lt;3</v>
          </cell>
          <cell r="F12711">
            <v>90.7821</v>
          </cell>
          <cell r="G12711">
            <v>1.3305530000000001</v>
          </cell>
          <cell r="H12711">
            <v>1.297231</v>
          </cell>
          <cell r="I12711">
            <v>-0.15466379999999999</v>
          </cell>
          <cell r="J12711">
            <v>-6.3287200000000002E-2</v>
          </cell>
          <cell r="K12711">
            <v>0</v>
          </cell>
          <cell r="L12711">
            <v>6.3287200000000002E-2</v>
          </cell>
          <cell r="M12711">
            <v>0.15466379999999999</v>
          </cell>
          <cell r="N12711">
            <v>0.15466379999999999</v>
          </cell>
          <cell r="O12711">
            <v>1388</v>
          </cell>
        </row>
        <row r="12712">
          <cell r="A12712" t="str">
            <v>Residential</v>
          </cell>
          <cell r="B12712">
            <v>15</v>
          </cell>
          <cell r="C12712" t="str">
            <v>S</v>
          </cell>
          <cell r="D12712" t="str">
            <v>PCT</v>
          </cell>
          <cell r="E12712" t="str">
            <v>Tonnage: 2&lt;=tons&lt;3</v>
          </cell>
          <cell r="F12712">
            <v>93.838300000000004</v>
          </cell>
          <cell r="G12712">
            <v>1.507371</v>
          </cell>
          <cell r="H12712">
            <v>1.6002289999999999</v>
          </cell>
          <cell r="I12712">
            <v>-0.15060490000000001</v>
          </cell>
          <cell r="J12712">
            <v>-6.1626300000000002E-2</v>
          </cell>
          <cell r="K12712">
            <v>0</v>
          </cell>
          <cell r="L12712">
            <v>6.1626300000000002E-2</v>
          </cell>
          <cell r="M12712">
            <v>0.15060490000000001</v>
          </cell>
          <cell r="N12712">
            <v>0.15060490000000001</v>
          </cell>
          <cell r="O12712">
            <v>1388</v>
          </cell>
        </row>
        <row r="12713">
          <cell r="A12713" t="str">
            <v>Residential</v>
          </cell>
          <cell r="B12713">
            <v>16</v>
          </cell>
          <cell r="C12713" t="str">
            <v>S</v>
          </cell>
          <cell r="D12713" t="str">
            <v>PCT</v>
          </cell>
          <cell r="E12713" t="str">
            <v>Tonnage: 2&lt;=tons&lt;3</v>
          </cell>
          <cell r="F12713">
            <v>95.375500000000002</v>
          </cell>
          <cell r="G12713">
            <v>1.868309</v>
          </cell>
          <cell r="H12713">
            <v>1.6271599999999999</v>
          </cell>
          <cell r="I12713">
            <v>-0.15022269999999999</v>
          </cell>
          <cell r="J12713">
            <v>-6.1469900000000001E-2</v>
          </cell>
          <cell r="K12713">
            <v>0</v>
          </cell>
          <cell r="L12713">
            <v>6.1469900000000001E-2</v>
          </cell>
          <cell r="M12713">
            <v>0.15022269999999999</v>
          </cell>
          <cell r="N12713">
            <v>0.15022269999999999</v>
          </cell>
          <cell r="O12713">
            <v>1388</v>
          </cell>
        </row>
        <row r="12714">
          <cell r="A12714" t="str">
            <v>Residential</v>
          </cell>
          <cell r="B12714">
            <v>17</v>
          </cell>
          <cell r="C12714" t="str">
            <v>S</v>
          </cell>
          <cell r="D12714" t="str">
            <v>PCT</v>
          </cell>
          <cell r="E12714" t="str">
            <v>Tonnage: 2&lt;=tons&lt;3</v>
          </cell>
          <cell r="F12714">
            <v>96.068799999999996</v>
          </cell>
          <cell r="G12714">
            <v>2.1591140000000002</v>
          </cell>
          <cell r="H12714">
            <v>1.8957850000000001</v>
          </cell>
          <cell r="I12714">
            <v>-0.15273020000000001</v>
          </cell>
          <cell r="J12714">
            <v>-6.24959E-2</v>
          </cell>
          <cell r="K12714">
            <v>0</v>
          </cell>
          <cell r="L12714">
            <v>6.24959E-2</v>
          </cell>
          <cell r="M12714">
            <v>0.15273020000000001</v>
          </cell>
          <cell r="N12714">
            <v>0.15273020000000001</v>
          </cell>
          <cell r="O12714">
            <v>1388</v>
          </cell>
        </row>
        <row r="12715">
          <cell r="A12715" t="str">
            <v>Residential</v>
          </cell>
          <cell r="B12715">
            <v>18</v>
          </cell>
          <cell r="C12715" t="str">
            <v>S</v>
          </cell>
          <cell r="D12715" t="str">
            <v>PCT</v>
          </cell>
          <cell r="E12715" t="str">
            <v>Tonnage: 2&lt;=tons&lt;3</v>
          </cell>
          <cell r="F12715">
            <v>95.856499999999997</v>
          </cell>
          <cell r="G12715">
            <v>2.238105</v>
          </cell>
          <cell r="H12715">
            <v>1.9653640000000001</v>
          </cell>
          <cell r="I12715">
            <v>-0.14507490000000001</v>
          </cell>
          <cell r="J12715">
            <v>-5.93635E-2</v>
          </cell>
          <cell r="K12715">
            <v>0</v>
          </cell>
          <cell r="L12715">
            <v>5.93635E-2</v>
          </cell>
          <cell r="M12715">
            <v>0.14507490000000001</v>
          </cell>
          <cell r="N12715">
            <v>0.14507490000000001</v>
          </cell>
          <cell r="O12715">
            <v>1388</v>
          </cell>
        </row>
        <row r="12716">
          <cell r="A12716" t="str">
            <v>Residential</v>
          </cell>
          <cell r="B12716">
            <v>19</v>
          </cell>
          <cell r="C12716" t="str">
            <v>S</v>
          </cell>
          <cell r="D12716" t="str">
            <v>PCT</v>
          </cell>
          <cell r="E12716" t="str">
            <v>Tonnage: 2&lt;=tons&lt;3</v>
          </cell>
          <cell r="F12716">
            <v>94.526799999999994</v>
          </cell>
          <cell r="G12716">
            <v>2.182715</v>
          </cell>
          <cell r="H12716">
            <v>2.0789589999999998</v>
          </cell>
          <cell r="I12716">
            <v>-0.1481856</v>
          </cell>
          <cell r="J12716">
            <v>-6.0636299999999997E-2</v>
          </cell>
          <cell r="K12716">
            <v>0</v>
          </cell>
          <cell r="L12716">
            <v>6.0636299999999997E-2</v>
          </cell>
          <cell r="M12716">
            <v>0.1481856</v>
          </cell>
          <cell r="N12716">
            <v>0.1481856</v>
          </cell>
          <cell r="O12716">
            <v>1388</v>
          </cell>
        </row>
        <row r="12717">
          <cell r="A12717" t="str">
            <v>Residential</v>
          </cell>
          <cell r="B12717">
            <v>20</v>
          </cell>
          <cell r="C12717" t="str">
            <v>S</v>
          </cell>
          <cell r="D12717" t="str">
            <v>PCT</v>
          </cell>
          <cell r="E12717" t="str">
            <v>Tonnage: 2&lt;=tons&lt;3</v>
          </cell>
          <cell r="F12717">
            <v>90.870800000000003</v>
          </cell>
          <cell r="G12717">
            <v>1.9867189999999999</v>
          </cell>
          <cell r="H12717">
            <v>2.5107689999999998</v>
          </cell>
          <cell r="I12717">
            <v>-0.14956710000000001</v>
          </cell>
          <cell r="J12717">
            <v>-6.1201600000000002E-2</v>
          </cell>
          <cell r="K12717">
            <v>0</v>
          </cell>
          <cell r="L12717">
            <v>6.1201600000000002E-2</v>
          </cell>
          <cell r="M12717">
            <v>0.14956710000000001</v>
          </cell>
          <cell r="N12717">
            <v>0.14956710000000001</v>
          </cell>
          <cell r="O12717">
            <v>1388</v>
          </cell>
        </row>
        <row r="12718">
          <cell r="A12718" t="str">
            <v>Residential</v>
          </cell>
          <cell r="B12718">
            <v>21</v>
          </cell>
          <cell r="C12718" t="str">
            <v>S</v>
          </cell>
          <cell r="D12718" t="str">
            <v>PCT</v>
          </cell>
          <cell r="E12718" t="str">
            <v>Tonnage: 2&lt;=tons&lt;3</v>
          </cell>
          <cell r="F12718">
            <v>86.104399999999998</v>
          </cell>
          <cell r="G12718">
            <v>1.743819</v>
          </cell>
          <cell r="H12718">
            <v>2.404684</v>
          </cell>
          <cell r="I12718">
            <v>-0.1472898</v>
          </cell>
          <cell r="J12718">
            <v>-6.0269799999999998E-2</v>
          </cell>
          <cell r="K12718">
            <v>0</v>
          </cell>
          <cell r="L12718">
            <v>6.0269799999999998E-2</v>
          </cell>
          <cell r="M12718">
            <v>0.1472898</v>
          </cell>
          <cell r="N12718">
            <v>0.1472898</v>
          </cell>
          <cell r="O12718">
            <v>1388</v>
          </cell>
        </row>
        <row r="12719">
          <cell r="A12719" t="str">
            <v>Residential</v>
          </cell>
          <cell r="B12719">
            <v>22</v>
          </cell>
          <cell r="C12719" t="str">
            <v>S</v>
          </cell>
          <cell r="D12719" t="str">
            <v>PCT</v>
          </cell>
          <cell r="E12719" t="str">
            <v>Tonnage: 2&lt;=tons&lt;3</v>
          </cell>
          <cell r="F12719">
            <v>82.475700000000003</v>
          </cell>
          <cell r="G12719">
            <v>1.4240219999999999</v>
          </cell>
          <cell r="H12719">
            <v>1.4968919999999999</v>
          </cell>
          <cell r="I12719">
            <v>-0.14982329999999999</v>
          </cell>
          <cell r="J12719">
            <v>-6.13065E-2</v>
          </cell>
          <cell r="K12719">
            <v>0</v>
          </cell>
          <cell r="L12719">
            <v>6.13065E-2</v>
          </cell>
          <cell r="M12719">
            <v>0.14982329999999999</v>
          </cell>
          <cell r="N12719">
            <v>0.14982329999999999</v>
          </cell>
          <cell r="O12719">
            <v>1388</v>
          </cell>
        </row>
        <row r="12720">
          <cell r="A12720" t="str">
            <v>Residential</v>
          </cell>
          <cell r="B12720">
            <v>23</v>
          </cell>
          <cell r="C12720" t="str">
            <v>S</v>
          </cell>
          <cell r="D12720" t="str">
            <v>PCT</v>
          </cell>
          <cell r="E12720" t="str">
            <v>Tonnage: 2&lt;=tons&lt;3</v>
          </cell>
          <cell r="F12720">
            <v>79.4953</v>
          </cell>
          <cell r="G12720">
            <v>1.1995659999999999</v>
          </cell>
          <cell r="H12720">
            <v>1.189408</v>
          </cell>
          <cell r="I12720">
            <v>-0.14443500000000001</v>
          </cell>
          <cell r="J12720">
            <v>-5.91017E-2</v>
          </cell>
          <cell r="K12720">
            <v>0</v>
          </cell>
          <cell r="L12720">
            <v>5.91017E-2</v>
          </cell>
          <cell r="M12720">
            <v>0.14443500000000001</v>
          </cell>
          <cell r="N12720">
            <v>0.14443500000000001</v>
          </cell>
          <cell r="O12720">
            <v>1388</v>
          </cell>
        </row>
        <row r="12721">
          <cell r="A12721" t="str">
            <v>Residential</v>
          </cell>
          <cell r="B12721">
            <v>24</v>
          </cell>
          <cell r="C12721" t="str">
            <v>S</v>
          </cell>
          <cell r="D12721" t="str">
            <v>PCT</v>
          </cell>
          <cell r="E12721" t="str">
            <v>Tonnage: 2&lt;=tons&lt;3</v>
          </cell>
          <cell r="F12721">
            <v>77.457999999999998</v>
          </cell>
          <cell r="G12721">
            <v>0.90605860000000005</v>
          </cell>
          <cell r="H12721">
            <v>0.88236099999999995</v>
          </cell>
          <cell r="I12721">
            <v>-0.1408123</v>
          </cell>
          <cell r="J12721">
            <v>-5.7619299999999998E-2</v>
          </cell>
          <cell r="K12721">
            <v>0</v>
          </cell>
          <cell r="L12721">
            <v>5.7619299999999998E-2</v>
          </cell>
          <cell r="M12721">
            <v>0.1408123</v>
          </cell>
          <cell r="N12721">
            <v>0.1408123</v>
          </cell>
          <cell r="O12721">
            <v>1388</v>
          </cell>
        </row>
        <row r="12722">
          <cell r="A12722" t="str">
            <v>Residential</v>
          </cell>
          <cell r="B12722">
            <v>1</v>
          </cell>
          <cell r="C12722" t="str">
            <v>S</v>
          </cell>
          <cell r="D12722" t="str">
            <v>PCT</v>
          </cell>
          <cell r="E12722" t="str">
            <v>Tonnage: 3&lt;=tons&lt;4</v>
          </cell>
          <cell r="F12722">
            <v>69.623500000000007</v>
          </cell>
          <cell r="G12722">
            <v>0.7824044</v>
          </cell>
          <cell r="H12722">
            <v>0.80137800000000003</v>
          </cell>
          <cell r="I12722">
            <v>-0.1051156</v>
          </cell>
          <cell r="J12722">
            <v>-4.3012500000000002E-2</v>
          </cell>
          <cell r="K12722">
            <v>0</v>
          </cell>
          <cell r="L12722">
            <v>4.3012500000000002E-2</v>
          </cell>
          <cell r="M12722">
            <v>0.1051156</v>
          </cell>
          <cell r="N12722">
            <v>0.1051156</v>
          </cell>
          <cell r="O12722">
            <v>4117</v>
          </cell>
        </row>
        <row r="12723">
          <cell r="A12723" t="str">
            <v>Residential</v>
          </cell>
          <cell r="B12723">
            <v>2</v>
          </cell>
          <cell r="C12723" t="str">
            <v>S</v>
          </cell>
          <cell r="D12723" t="str">
            <v>PCT</v>
          </cell>
          <cell r="E12723" t="str">
            <v>Tonnage: 3&lt;=tons&lt;4</v>
          </cell>
          <cell r="F12723">
            <v>67.0077</v>
          </cell>
          <cell r="G12723">
            <v>0.68369199999999997</v>
          </cell>
          <cell r="H12723">
            <v>0.72892179999999995</v>
          </cell>
          <cell r="I12723">
            <v>-0.10389370000000001</v>
          </cell>
          <cell r="J12723">
            <v>-4.2512500000000002E-2</v>
          </cell>
          <cell r="K12723">
            <v>0</v>
          </cell>
          <cell r="L12723">
            <v>4.2512500000000002E-2</v>
          </cell>
          <cell r="M12723">
            <v>0.10389370000000001</v>
          </cell>
          <cell r="N12723">
            <v>0.10389370000000001</v>
          </cell>
          <cell r="O12723">
            <v>4117</v>
          </cell>
        </row>
        <row r="12724">
          <cell r="A12724" t="str">
            <v>Residential</v>
          </cell>
          <cell r="B12724">
            <v>3</v>
          </cell>
          <cell r="C12724" t="str">
            <v>S</v>
          </cell>
          <cell r="D12724" t="str">
            <v>PCT</v>
          </cell>
          <cell r="E12724" t="str">
            <v>Tonnage: 3&lt;=tons&lt;4</v>
          </cell>
          <cell r="F12724">
            <v>65.960400000000007</v>
          </cell>
          <cell r="G12724">
            <v>0.62065130000000002</v>
          </cell>
          <cell r="H12724">
            <v>0.62752940000000001</v>
          </cell>
          <cell r="I12724">
            <v>-0.10277169999999999</v>
          </cell>
          <cell r="J12724">
            <v>-4.2053399999999998E-2</v>
          </cell>
          <cell r="K12724">
            <v>0</v>
          </cell>
          <cell r="L12724">
            <v>4.2053399999999998E-2</v>
          </cell>
          <cell r="M12724">
            <v>0.10277169999999999</v>
          </cell>
          <cell r="N12724">
            <v>0.10277169999999999</v>
          </cell>
          <cell r="O12724">
            <v>4117</v>
          </cell>
        </row>
        <row r="12725">
          <cell r="A12725" t="str">
            <v>Residential</v>
          </cell>
          <cell r="B12725">
            <v>4</v>
          </cell>
          <cell r="C12725" t="str">
            <v>S</v>
          </cell>
          <cell r="D12725" t="str">
            <v>PCT</v>
          </cell>
          <cell r="E12725" t="str">
            <v>Tonnage: 3&lt;=tons&lt;4</v>
          </cell>
          <cell r="F12725">
            <v>65.377399999999994</v>
          </cell>
          <cell r="G12725">
            <v>0.62506600000000001</v>
          </cell>
          <cell r="H12725">
            <v>0.62780449999999999</v>
          </cell>
          <cell r="I12725">
            <v>-0.10228180000000001</v>
          </cell>
          <cell r="J12725">
            <v>-4.1852899999999998E-2</v>
          </cell>
          <cell r="K12725">
            <v>0</v>
          </cell>
          <cell r="L12725">
            <v>4.1852899999999998E-2</v>
          </cell>
          <cell r="M12725">
            <v>0.10228180000000001</v>
          </cell>
          <cell r="N12725">
            <v>0.10228180000000001</v>
          </cell>
          <cell r="O12725">
            <v>4117</v>
          </cell>
        </row>
        <row r="12726">
          <cell r="A12726" t="str">
            <v>Residential</v>
          </cell>
          <cell r="B12726">
            <v>5</v>
          </cell>
          <cell r="C12726" t="str">
            <v>S</v>
          </cell>
          <cell r="D12726" t="str">
            <v>PCT</v>
          </cell>
          <cell r="E12726" t="str">
            <v>Tonnage: 3&lt;=tons&lt;4</v>
          </cell>
          <cell r="F12726">
            <v>64.174800000000005</v>
          </cell>
          <cell r="G12726">
            <v>0.66280879999999998</v>
          </cell>
          <cell r="H12726">
            <v>0.7157983</v>
          </cell>
          <cell r="I12726">
            <v>-0.1023049</v>
          </cell>
          <cell r="J12726">
            <v>-4.1862299999999998E-2</v>
          </cell>
          <cell r="K12726">
            <v>0</v>
          </cell>
          <cell r="L12726">
            <v>4.1862299999999998E-2</v>
          </cell>
          <cell r="M12726">
            <v>0.1023049</v>
          </cell>
          <cell r="N12726">
            <v>0.1023049</v>
          </cell>
          <cell r="O12726">
            <v>4117</v>
          </cell>
        </row>
        <row r="12727">
          <cell r="A12727" t="str">
            <v>Residential</v>
          </cell>
          <cell r="B12727">
            <v>6</v>
          </cell>
          <cell r="C12727" t="str">
            <v>S</v>
          </cell>
          <cell r="D12727" t="str">
            <v>PCT</v>
          </cell>
          <cell r="E12727" t="str">
            <v>Tonnage: 3&lt;=tons&lt;4</v>
          </cell>
          <cell r="F12727">
            <v>63.468299999999999</v>
          </cell>
          <cell r="G12727">
            <v>0.71886830000000002</v>
          </cell>
          <cell r="H12727">
            <v>0.76484859999999999</v>
          </cell>
          <cell r="I12727">
            <v>-0.1021603</v>
          </cell>
          <cell r="J12727">
            <v>-4.1803100000000003E-2</v>
          </cell>
          <cell r="K12727">
            <v>0</v>
          </cell>
          <cell r="L12727">
            <v>4.1803100000000003E-2</v>
          </cell>
          <cell r="M12727">
            <v>0.1021603</v>
          </cell>
          <cell r="N12727">
            <v>0.1021603</v>
          </cell>
          <cell r="O12727">
            <v>4117</v>
          </cell>
        </row>
        <row r="12728">
          <cell r="A12728" t="str">
            <v>Residential</v>
          </cell>
          <cell r="B12728">
            <v>7</v>
          </cell>
          <cell r="C12728" t="str">
            <v>S</v>
          </cell>
          <cell r="D12728" t="str">
            <v>PCT</v>
          </cell>
          <cell r="E12728" t="str">
            <v>Tonnage: 3&lt;=tons&lt;4</v>
          </cell>
          <cell r="F12728">
            <v>62.398299999999999</v>
          </cell>
          <cell r="G12728">
            <v>0.80086250000000003</v>
          </cell>
          <cell r="H12728">
            <v>0.77887059999999997</v>
          </cell>
          <cell r="I12728">
            <v>-0.1024043</v>
          </cell>
          <cell r="J12728">
            <v>-4.1903000000000003E-2</v>
          </cell>
          <cell r="K12728">
            <v>0</v>
          </cell>
          <cell r="L12728">
            <v>4.1903000000000003E-2</v>
          </cell>
          <cell r="M12728">
            <v>0.1024043</v>
          </cell>
          <cell r="N12728">
            <v>0.1024043</v>
          </cell>
          <cell r="O12728">
            <v>4117</v>
          </cell>
        </row>
        <row r="12729">
          <cell r="A12729" t="str">
            <v>Residential</v>
          </cell>
          <cell r="B12729">
            <v>8</v>
          </cell>
          <cell r="C12729" t="str">
            <v>S</v>
          </cell>
          <cell r="D12729" t="str">
            <v>PCT</v>
          </cell>
          <cell r="E12729" t="str">
            <v>Tonnage: 3&lt;=tons&lt;4</v>
          </cell>
          <cell r="F12729">
            <v>63.608199999999997</v>
          </cell>
          <cell r="G12729">
            <v>0.87387409999999999</v>
          </cell>
          <cell r="H12729">
            <v>0.80719719999999995</v>
          </cell>
          <cell r="I12729">
            <v>-0.1034471</v>
          </cell>
          <cell r="J12729">
            <v>-4.2329699999999998E-2</v>
          </cell>
          <cell r="K12729">
            <v>0</v>
          </cell>
          <cell r="L12729">
            <v>4.2329699999999998E-2</v>
          </cell>
          <cell r="M12729">
            <v>0.1034471</v>
          </cell>
          <cell r="N12729">
            <v>0.1034471</v>
          </cell>
          <cell r="O12729">
            <v>4117</v>
          </cell>
        </row>
        <row r="12730">
          <cell r="A12730" t="str">
            <v>Residential</v>
          </cell>
          <cell r="B12730">
            <v>9</v>
          </cell>
          <cell r="C12730" t="str">
            <v>S</v>
          </cell>
          <cell r="D12730" t="str">
            <v>PCT</v>
          </cell>
          <cell r="E12730" t="str">
            <v>Tonnage: 3&lt;=tons&lt;4</v>
          </cell>
          <cell r="F12730">
            <v>68.367500000000007</v>
          </cell>
          <cell r="G12730">
            <v>0.86243449999999999</v>
          </cell>
          <cell r="H12730">
            <v>0.89478190000000002</v>
          </cell>
          <cell r="I12730">
            <v>-0.10552889999999999</v>
          </cell>
          <cell r="J12730">
            <v>-4.3181600000000001E-2</v>
          </cell>
          <cell r="K12730">
            <v>0</v>
          </cell>
          <cell r="L12730">
            <v>4.3181600000000001E-2</v>
          </cell>
          <cell r="M12730">
            <v>0.10552889999999999</v>
          </cell>
          <cell r="N12730">
            <v>0.10552889999999999</v>
          </cell>
          <cell r="O12730">
            <v>4117</v>
          </cell>
        </row>
        <row r="12731">
          <cell r="A12731" t="str">
            <v>Residential</v>
          </cell>
          <cell r="B12731">
            <v>10</v>
          </cell>
          <cell r="C12731" t="str">
            <v>S</v>
          </cell>
          <cell r="D12731" t="str">
            <v>PCT</v>
          </cell>
          <cell r="E12731" t="str">
            <v>Tonnage: 3&lt;=tons&lt;4</v>
          </cell>
          <cell r="F12731">
            <v>74.036799999999999</v>
          </cell>
          <cell r="G12731">
            <v>0.92593000000000003</v>
          </cell>
          <cell r="H12731">
            <v>0.78042469999999997</v>
          </cell>
          <cell r="I12731">
            <v>-0.1086717</v>
          </cell>
          <cell r="J12731">
            <v>-4.4467600000000003E-2</v>
          </cell>
          <cell r="K12731">
            <v>0</v>
          </cell>
          <cell r="L12731">
            <v>4.4467600000000003E-2</v>
          </cell>
          <cell r="M12731">
            <v>0.1086717</v>
          </cell>
          <cell r="N12731">
            <v>0.1086717</v>
          </cell>
          <cell r="O12731">
            <v>4117</v>
          </cell>
        </row>
        <row r="12732">
          <cell r="A12732" t="str">
            <v>Residential</v>
          </cell>
          <cell r="B12732">
            <v>11</v>
          </cell>
          <cell r="C12732" t="str">
            <v>S</v>
          </cell>
          <cell r="D12732" t="str">
            <v>PCT</v>
          </cell>
          <cell r="E12732" t="str">
            <v>Tonnage: 3&lt;=tons&lt;4</v>
          </cell>
          <cell r="F12732">
            <v>79.020200000000003</v>
          </cell>
          <cell r="G12732">
            <v>0.93394710000000003</v>
          </cell>
          <cell r="H12732">
            <v>0.97493850000000004</v>
          </cell>
          <cell r="I12732">
            <v>-0.10887810000000001</v>
          </cell>
          <cell r="J12732">
            <v>-4.4552000000000001E-2</v>
          </cell>
          <cell r="K12732">
            <v>0</v>
          </cell>
          <cell r="L12732">
            <v>4.4552000000000001E-2</v>
          </cell>
          <cell r="M12732">
            <v>0.10887810000000001</v>
          </cell>
          <cell r="N12732">
            <v>0.10887810000000001</v>
          </cell>
          <cell r="O12732">
            <v>4117</v>
          </cell>
        </row>
        <row r="12733">
          <cell r="A12733" t="str">
            <v>Residential</v>
          </cell>
          <cell r="B12733">
            <v>12</v>
          </cell>
          <cell r="C12733" t="str">
            <v>S</v>
          </cell>
          <cell r="D12733" t="str">
            <v>PCT</v>
          </cell>
          <cell r="E12733" t="str">
            <v>Tonnage: 3&lt;=tons&lt;4</v>
          </cell>
          <cell r="F12733">
            <v>83.651499999999999</v>
          </cell>
          <cell r="G12733">
            <v>1.0257160000000001</v>
          </cell>
          <cell r="H12733">
            <v>1.000596</v>
          </cell>
          <cell r="I12733">
            <v>-0.1117549</v>
          </cell>
          <cell r="J12733">
            <v>-4.5729199999999998E-2</v>
          </cell>
          <cell r="K12733">
            <v>0</v>
          </cell>
          <cell r="L12733">
            <v>4.5729199999999998E-2</v>
          </cell>
          <cell r="M12733">
            <v>0.1117549</v>
          </cell>
          <cell r="N12733">
            <v>0.1117549</v>
          </cell>
          <cell r="O12733">
            <v>4117</v>
          </cell>
        </row>
        <row r="12734">
          <cell r="A12734" t="str">
            <v>Residential</v>
          </cell>
          <cell r="B12734">
            <v>13</v>
          </cell>
          <cell r="C12734" t="str">
            <v>S</v>
          </cell>
          <cell r="D12734" t="str">
            <v>PCT</v>
          </cell>
          <cell r="E12734" t="str">
            <v>Tonnage: 3&lt;=tons&lt;4</v>
          </cell>
          <cell r="F12734">
            <v>87.043400000000005</v>
          </cell>
          <cell r="G12734">
            <v>1.180404</v>
          </cell>
          <cell r="H12734">
            <v>1.097299</v>
          </cell>
          <cell r="I12734">
            <v>-0.1145301</v>
          </cell>
          <cell r="J12734">
            <v>-4.6864799999999998E-2</v>
          </cell>
          <cell r="K12734">
            <v>0</v>
          </cell>
          <cell r="L12734">
            <v>4.6864799999999998E-2</v>
          </cell>
          <cell r="M12734">
            <v>0.1145301</v>
          </cell>
          <cell r="N12734">
            <v>0.1145301</v>
          </cell>
          <cell r="O12734">
            <v>4117</v>
          </cell>
        </row>
        <row r="12735">
          <cell r="A12735" t="str">
            <v>Residential</v>
          </cell>
          <cell r="B12735">
            <v>14</v>
          </cell>
          <cell r="C12735" t="str">
            <v>S</v>
          </cell>
          <cell r="D12735" t="str">
            <v>PCT</v>
          </cell>
          <cell r="E12735" t="str">
            <v>Tonnage: 3&lt;=tons&lt;4</v>
          </cell>
          <cell r="F12735">
            <v>90.778099999999995</v>
          </cell>
          <cell r="G12735">
            <v>1.4127289999999999</v>
          </cell>
          <cell r="H12735">
            <v>1.4727319999999999</v>
          </cell>
          <cell r="I12735">
            <v>-0.11854489999999999</v>
          </cell>
          <cell r="J12735">
            <v>-4.8507599999999998E-2</v>
          </cell>
          <cell r="K12735">
            <v>0</v>
          </cell>
          <cell r="L12735">
            <v>4.8507599999999998E-2</v>
          </cell>
          <cell r="M12735">
            <v>0.11854489999999999</v>
          </cell>
          <cell r="N12735">
            <v>0.11854489999999999</v>
          </cell>
          <cell r="O12735">
            <v>4117</v>
          </cell>
        </row>
        <row r="12736">
          <cell r="A12736" t="str">
            <v>Residential</v>
          </cell>
          <cell r="B12736">
            <v>15</v>
          </cell>
          <cell r="C12736" t="str">
            <v>S</v>
          </cell>
          <cell r="D12736" t="str">
            <v>PCT</v>
          </cell>
          <cell r="E12736" t="str">
            <v>Tonnage: 3&lt;=tons&lt;4</v>
          </cell>
          <cell r="F12736">
            <v>93.944599999999994</v>
          </cell>
          <cell r="G12736">
            <v>1.6555770000000001</v>
          </cell>
          <cell r="H12736">
            <v>1.6628050000000001</v>
          </cell>
          <cell r="I12736">
            <v>-0.1192854</v>
          </cell>
          <cell r="J12736">
            <v>-4.8810600000000003E-2</v>
          </cell>
          <cell r="K12736">
            <v>0</v>
          </cell>
          <cell r="L12736">
            <v>4.8810600000000003E-2</v>
          </cell>
          <cell r="M12736">
            <v>0.1192854</v>
          </cell>
          <cell r="N12736">
            <v>0.1192854</v>
          </cell>
          <cell r="O12736">
            <v>4117</v>
          </cell>
        </row>
        <row r="12737">
          <cell r="A12737" t="str">
            <v>Residential</v>
          </cell>
          <cell r="B12737">
            <v>16</v>
          </cell>
          <cell r="C12737" t="str">
            <v>S</v>
          </cell>
          <cell r="D12737" t="str">
            <v>PCT</v>
          </cell>
          <cell r="E12737" t="str">
            <v>Tonnage: 3&lt;=tons&lt;4</v>
          </cell>
          <cell r="F12737">
            <v>95.754800000000003</v>
          </cell>
          <cell r="G12737">
            <v>2.0528819999999999</v>
          </cell>
          <cell r="H12737">
            <v>2.0418729999999998</v>
          </cell>
          <cell r="I12737">
            <v>-0.12361510000000001</v>
          </cell>
          <cell r="J12737">
            <v>-5.0582299999999997E-2</v>
          </cell>
          <cell r="K12737">
            <v>0</v>
          </cell>
          <cell r="L12737">
            <v>5.0582299999999997E-2</v>
          </cell>
          <cell r="M12737">
            <v>0.12361510000000001</v>
          </cell>
          <cell r="N12737">
            <v>0.12361510000000001</v>
          </cell>
          <cell r="O12737">
            <v>4117</v>
          </cell>
        </row>
        <row r="12738">
          <cell r="A12738" t="str">
            <v>Residential</v>
          </cell>
          <cell r="B12738">
            <v>17</v>
          </cell>
          <cell r="C12738" t="str">
            <v>S</v>
          </cell>
          <cell r="D12738" t="str">
            <v>PCT</v>
          </cell>
          <cell r="E12738" t="str">
            <v>Tonnage: 3&lt;=tons&lt;4</v>
          </cell>
          <cell r="F12738">
            <v>96.595200000000006</v>
          </cell>
          <cell r="G12738">
            <v>2.406577</v>
          </cell>
          <cell r="H12738">
            <v>2.1309809999999998</v>
          </cell>
          <cell r="I12738">
            <v>-0.1268571</v>
          </cell>
          <cell r="J12738">
            <v>-5.1908900000000001E-2</v>
          </cell>
          <cell r="K12738">
            <v>0</v>
          </cell>
          <cell r="L12738">
            <v>5.1908900000000001E-2</v>
          </cell>
          <cell r="M12738">
            <v>0.1268571</v>
          </cell>
          <cell r="N12738">
            <v>0.1268571</v>
          </cell>
          <cell r="O12738">
            <v>4117</v>
          </cell>
        </row>
        <row r="12739">
          <cell r="A12739" t="str">
            <v>Residential</v>
          </cell>
          <cell r="B12739">
            <v>18</v>
          </cell>
          <cell r="C12739" t="str">
            <v>S</v>
          </cell>
          <cell r="D12739" t="str">
            <v>PCT</v>
          </cell>
          <cell r="E12739" t="str">
            <v>Tonnage: 3&lt;=tons&lt;4</v>
          </cell>
          <cell r="F12739">
            <v>96.227800000000002</v>
          </cell>
          <cell r="G12739">
            <v>2.7249460000000001</v>
          </cell>
          <cell r="H12739">
            <v>2.4842979999999999</v>
          </cell>
          <cell r="I12739">
            <v>-0.1352112</v>
          </cell>
          <cell r="J12739">
            <v>-5.5327300000000003E-2</v>
          </cell>
          <cell r="K12739">
            <v>0</v>
          </cell>
          <cell r="L12739">
            <v>5.5327300000000003E-2</v>
          </cell>
          <cell r="M12739">
            <v>0.1352112</v>
          </cell>
          <cell r="N12739">
            <v>0.1352112</v>
          </cell>
          <cell r="O12739">
            <v>4117</v>
          </cell>
        </row>
        <row r="12740">
          <cell r="A12740" t="str">
            <v>Residential</v>
          </cell>
          <cell r="B12740">
            <v>19</v>
          </cell>
          <cell r="C12740" t="str">
            <v>S</v>
          </cell>
          <cell r="D12740" t="str">
            <v>PCT</v>
          </cell>
          <cell r="E12740" t="str">
            <v>Tonnage: 3&lt;=tons&lt;4</v>
          </cell>
          <cell r="F12740">
            <v>94.665400000000005</v>
          </cell>
          <cell r="G12740">
            <v>2.6089220000000002</v>
          </cell>
          <cell r="H12740">
            <v>2.703236</v>
          </cell>
          <cell r="I12740">
            <v>-0.1217859</v>
          </cell>
          <cell r="J12740">
            <v>-4.9833799999999998E-2</v>
          </cell>
          <cell r="K12740">
            <v>0</v>
          </cell>
          <cell r="L12740">
            <v>4.9833799999999998E-2</v>
          </cell>
          <cell r="M12740">
            <v>0.1217859</v>
          </cell>
          <cell r="N12740">
            <v>0.1217859</v>
          </cell>
          <cell r="O12740">
            <v>4117</v>
          </cell>
        </row>
        <row r="12741">
          <cell r="A12741" t="str">
            <v>Residential</v>
          </cell>
          <cell r="B12741">
            <v>20</v>
          </cell>
          <cell r="C12741" t="str">
            <v>S</v>
          </cell>
          <cell r="D12741" t="str">
            <v>PCT</v>
          </cell>
          <cell r="E12741" t="str">
            <v>Tonnage: 3&lt;=tons&lt;4</v>
          </cell>
          <cell r="F12741">
            <v>90.593900000000005</v>
          </cell>
          <cell r="G12741">
            <v>2.5177939999999999</v>
          </cell>
          <cell r="H12741">
            <v>2.9805130000000002</v>
          </cell>
          <cell r="I12741">
            <v>-0.12166059999999999</v>
          </cell>
          <cell r="J12741">
            <v>-4.97825E-2</v>
          </cell>
          <cell r="K12741">
            <v>0</v>
          </cell>
          <cell r="L12741">
            <v>4.97825E-2</v>
          </cell>
          <cell r="M12741">
            <v>0.12166059999999999</v>
          </cell>
          <cell r="N12741">
            <v>0.12166059999999999</v>
          </cell>
          <cell r="O12741">
            <v>4117</v>
          </cell>
        </row>
        <row r="12742">
          <cell r="A12742" t="str">
            <v>Residential</v>
          </cell>
          <cell r="B12742">
            <v>21</v>
          </cell>
          <cell r="C12742" t="str">
            <v>S</v>
          </cell>
          <cell r="D12742" t="str">
            <v>PCT</v>
          </cell>
          <cell r="E12742" t="str">
            <v>Tonnage: 3&lt;=tons&lt;4</v>
          </cell>
          <cell r="F12742">
            <v>85.609300000000005</v>
          </cell>
          <cell r="G12742">
            <v>2.2422800000000001</v>
          </cell>
          <cell r="H12742">
            <v>2.7337440000000002</v>
          </cell>
          <cell r="I12742">
            <v>-0.1214432</v>
          </cell>
          <cell r="J12742">
            <v>-4.9693599999999997E-2</v>
          </cell>
          <cell r="K12742">
            <v>0</v>
          </cell>
          <cell r="L12742">
            <v>4.9693599999999997E-2</v>
          </cell>
          <cell r="M12742">
            <v>0.1214432</v>
          </cell>
          <cell r="N12742">
            <v>0.1214432</v>
          </cell>
          <cell r="O12742">
            <v>4117</v>
          </cell>
        </row>
        <row r="12743">
          <cell r="A12743" t="str">
            <v>Residential</v>
          </cell>
          <cell r="B12743">
            <v>22</v>
          </cell>
          <cell r="C12743" t="str">
            <v>S</v>
          </cell>
          <cell r="D12743" t="str">
            <v>PCT</v>
          </cell>
          <cell r="E12743" t="str">
            <v>Tonnage: 3&lt;=tons&lt;4</v>
          </cell>
          <cell r="F12743">
            <v>82.368600000000001</v>
          </cell>
          <cell r="G12743">
            <v>1.95946</v>
          </cell>
          <cell r="H12743">
            <v>2.0220790000000002</v>
          </cell>
          <cell r="I12743">
            <v>-0.12416580000000001</v>
          </cell>
          <cell r="J12743">
            <v>-5.0807600000000001E-2</v>
          </cell>
          <cell r="K12743">
            <v>0</v>
          </cell>
          <cell r="L12743">
            <v>5.0807600000000001E-2</v>
          </cell>
          <cell r="M12743">
            <v>0.12416580000000001</v>
          </cell>
          <cell r="N12743">
            <v>0.12416580000000001</v>
          </cell>
          <cell r="O12743">
            <v>4117</v>
          </cell>
        </row>
        <row r="12744">
          <cell r="A12744" t="str">
            <v>Residential</v>
          </cell>
          <cell r="B12744">
            <v>23</v>
          </cell>
          <cell r="C12744" t="str">
            <v>S</v>
          </cell>
          <cell r="D12744" t="str">
            <v>PCT</v>
          </cell>
          <cell r="E12744" t="str">
            <v>Tonnage: 3&lt;=tons&lt;4</v>
          </cell>
          <cell r="F12744">
            <v>78.839100000000002</v>
          </cell>
          <cell r="G12744">
            <v>1.4378010000000001</v>
          </cell>
          <cell r="H12744">
            <v>1.6111439999999999</v>
          </cell>
          <cell r="I12744">
            <v>-0.1170538</v>
          </cell>
          <cell r="J12744">
            <v>-4.7897500000000003E-2</v>
          </cell>
          <cell r="K12744">
            <v>0</v>
          </cell>
          <cell r="L12744">
            <v>4.7897500000000003E-2</v>
          </cell>
          <cell r="M12744">
            <v>0.1170538</v>
          </cell>
          <cell r="N12744">
            <v>0.1170538</v>
          </cell>
          <cell r="O12744">
            <v>4117</v>
          </cell>
        </row>
        <row r="12745">
          <cell r="A12745" t="str">
            <v>Residential</v>
          </cell>
          <cell r="B12745">
            <v>24</v>
          </cell>
          <cell r="C12745" t="str">
            <v>S</v>
          </cell>
          <cell r="D12745" t="str">
            <v>PCT</v>
          </cell>
          <cell r="E12745" t="str">
            <v>Tonnage: 3&lt;=tons&lt;4</v>
          </cell>
          <cell r="F12745">
            <v>76.564999999999998</v>
          </cell>
          <cell r="G12745">
            <v>1.1509590000000001</v>
          </cell>
          <cell r="H12745">
            <v>1.156641</v>
          </cell>
          <cell r="I12745">
            <v>-0.113966</v>
          </cell>
          <cell r="J12745">
            <v>-4.6634000000000002E-2</v>
          </cell>
          <cell r="K12745">
            <v>0</v>
          </cell>
          <cell r="L12745">
            <v>4.6634000000000002E-2</v>
          </cell>
          <cell r="M12745">
            <v>0.113966</v>
          </cell>
          <cell r="N12745">
            <v>0.113966</v>
          </cell>
          <cell r="O12745">
            <v>4117</v>
          </cell>
        </row>
        <row r="12746">
          <cell r="A12746" t="str">
            <v>Residential</v>
          </cell>
          <cell r="B12746">
            <v>1</v>
          </cell>
          <cell r="C12746" t="str">
            <v>S</v>
          </cell>
          <cell r="D12746" t="str">
            <v>PCT</v>
          </cell>
          <cell r="E12746" t="str">
            <v>Tonnage: 4&lt;=tons&lt;5</v>
          </cell>
          <cell r="F12746">
            <v>69.358800000000002</v>
          </cell>
          <cell r="G12746">
            <v>0.77254330000000004</v>
          </cell>
          <cell r="H12746">
            <v>0.84134010000000004</v>
          </cell>
          <cell r="I12746">
            <v>-0.1540898</v>
          </cell>
          <cell r="J12746">
            <v>-6.3052300000000006E-2</v>
          </cell>
          <cell r="K12746">
            <v>0</v>
          </cell>
          <cell r="L12746">
            <v>6.3052300000000006E-2</v>
          </cell>
          <cell r="M12746">
            <v>0.1540898</v>
          </cell>
          <cell r="N12746">
            <v>0.1540898</v>
          </cell>
          <cell r="O12746">
            <v>1677</v>
          </cell>
        </row>
        <row r="12747">
          <cell r="A12747" t="str">
            <v>Residential</v>
          </cell>
          <cell r="B12747">
            <v>2</v>
          </cell>
          <cell r="C12747" t="str">
            <v>S</v>
          </cell>
          <cell r="D12747" t="str">
            <v>PCT</v>
          </cell>
          <cell r="E12747" t="str">
            <v>Tonnage: 4&lt;=tons&lt;5</v>
          </cell>
          <cell r="F12747">
            <v>66.468699999999998</v>
          </cell>
          <cell r="G12747">
            <v>0.56865929999999998</v>
          </cell>
          <cell r="H12747">
            <v>0.61630200000000002</v>
          </cell>
          <cell r="I12747">
            <v>-0.15317720000000001</v>
          </cell>
          <cell r="J12747">
            <v>-6.2678899999999996E-2</v>
          </cell>
          <cell r="K12747">
            <v>0</v>
          </cell>
          <cell r="L12747">
            <v>6.2678899999999996E-2</v>
          </cell>
          <cell r="M12747">
            <v>0.15317720000000001</v>
          </cell>
          <cell r="N12747">
            <v>0.15317720000000001</v>
          </cell>
          <cell r="O12747">
            <v>1677</v>
          </cell>
        </row>
        <row r="12748">
          <cell r="A12748" t="str">
            <v>Residential</v>
          </cell>
          <cell r="B12748">
            <v>3</v>
          </cell>
          <cell r="C12748" t="str">
            <v>S</v>
          </cell>
          <cell r="D12748" t="str">
            <v>PCT</v>
          </cell>
          <cell r="E12748" t="str">
            <v>Tonnage: 4&lt;=tons&lt;5</v>
          </cell>
          <cell r="F12748">
            <v>65.692700000000002</v>
          </cell>
          <cell r="G12748">
            <v>0.54056090000000001</v>
          </cell>
          <cell r="H12748">
            <v>0.57684919999999995</v>
          </cell>
          <cell r="I12748">
            <v>-0.15210679999999999</v>
          </cell>
          <cell r="J12748">
            <v>-6.2240900000000002E-2</v>
          </cell>
          <cell r="K12748">
            <v>0</v>
          </cell>
          <cell r="L12748">
            <v>6.2240900000000002E-2</v>
          </cell>
          <cell r="M12748">
            <v>0.15210679999999999</v>
          </cell>
          <cell r="N12748">
            <v>0.15210679999999999</v>
          </cell>
          <cell r="O12748">
            <v>1677</v>
          </cell>
        </row>
        <row r="12749">
          <cell r="A12749" t="str">
            <v>Residential</v>
          </cell>
          <cell r="B12749">
            <v>4</v>
          </cell>
          <cell r="C12749" t="str">
            <v>S</v>
          </cell>
          <cell r="D12749" t="str">
            <v>PCT</v>
          </cell>
          <cell r="E12749" t="str">
            <v>Tonnage: 4&lt;=tons&lt;5</v>
          </cell>
          <cell r="F12749">
            <v>65.066199999999995</v>
          </cell>
          <cell r="G12749">
            <v>0.56736350000000002</v>
          </cell>
          <cell r="H12749">
            <v>0.57424819999999999</v>
          </cell>
          <cell r="I12749">
            <v>-0.1517705</v>
          </cell>
          <cell r="J12749">
            <v>-6.21033E-2</v>
          </cell>
          <cell r="K12749">
            <v>0</v>
          </cell>
          <cell r="L12749">
            <v>6.21033E-2</v>
          </cell>
          <cell r="M12749">
            <v>0.1517705</v>
          </cell>
          <cell r="N12749">
            <v>0.1517705</v>
          </cell>
          <cell r="O12749">
            <v>1677</v>
          </cell>
        </row>
        <row r="12750">
          <cell r="A12750" t="str">
            <v>Residential</v>
          </cell>
          <cell r="B12750">
            <v>5</v>
          </cell>
          <cell r="C12750" t="str">
            <v>S</v>
          </cell>
          <cell r="D12750" t="str">
            <v>PCT</v>
          </cell>
          <cell r="E12750" t="str">
            <v>Tonnage: 4&lt;=tons&lt;5</v>
          </cell>
          <cell r="F12750">
            <v>63.795400000000001</v>
          </cell>
          <cell r="G12750">
            <v>0.54334470000000001</v>
          </cell>
          <cell r="H12750">
            <v>0.64651689999999995</v>
          </cell>
          <cell r="I12750">
            <v>-0.15149029999999999</v>
          </cell>
          <cell r="J12750">
            <v>-6.1988599999999998E-2</v>
          </cell>
          <cell r="K12750">
            <v>0</v>
          </cell>
          <cell r="L12750">
            <v>6.1988599999999998E-2</v>
          </cell>
          <cell r="M12750">
            <v>0.15149029999999999</v>
          </cell>
          <cell r="N12750">
            <v>0.15149029999999999</v>
          </cell>
          <cell r="O12750">
            <v>1677</v>
          </cell>
        </row>
        <row r="12751">
          <cell r="A12751" t="str">
            <v>Residential</v>
          </cell>
          <cell r="B12751">
            <v>6</v>
          </cell>
          <cell r="C12751" t="str">
            <v>S</v>
          </cell>
          <cell r="D12751" t="str">
            <v>PCT</v>
          </cell>
          <cell r="E12751" t="str">
            <v>Tonnage: 4&lt;=tons&lt;5</v>
          </cell>
          <cell r="F12751">
            <v>63.080599999999997</v>
          </cell>
          <cell r="G12751">
            <v>0.57399990000000001</v>
          </cell>
          <cell r="H12751">
            <v>0.72349509999999995</v>
          </cell>
          <cell r="I12751">
            <v>-0.1519247</v>
          </cell>
          <cell r="J12751">
            <v>-6.2166300000000001E-2</v>
          </cell>
          <cell r="K12751">
            <v>0</v>
          </cell>
          <cell r="L12751">
            <v>6.2166300000000001E-2</v>
          </cell>
          <cell r="M12751">
            <v>0.1519247</v>
          </cell>
          <cell r="N12751">
            <v>0.1519247</v>
          </cell>
          <cell r="O12751">
            <v>1677</v>
          </cell>
        </row>
        <row r="12752">
          <cell r="A12752" t="str">
            <v>Residential</v>
          </cell>
          <cell r="B12752">
            <v>7</v>
          </cell>
          <cell r="C12752" t="str">
            <v>S</v>
          </cell>
          <cell r="D12752" t="str">
            <v>PCT</v>
          </cell>
          <cell r="E12752" t="str">
            <v>Tonnage: 4&lt;=tons&lt;5</v>
          </cell>
          <cell r="F12752">
            <v>61.819699999999997</v>
          </cell>
          <cell r="G12752">
            <v>0.70703709999999997</v>
          </cell>
          <cell r="H12752">
            <v>0.77362940000000002</v>
          </cell>
          <cell r="I12752">
            <v>-0.15552170000000001</v>
          </cell>
          <cell r="J12752">
            <v>-6.3638200000000006E-2</v>
          </cell>
          <cell r="K12752">
            <v>0</v>
          </cell>
          <cell r="L12752">
            <v>6.3638200000000006E-2</v>
          </cell>
          <cell r="M12752">
            <v>0.15552170000000001</v>
          </cell>
          <cell r="N12752">
            <v>0.15552170000000001</v>
          </cell>
          <cell r="O12752">
            <v>1677</v>
          </cell>
        </row>
        <row r="12753">
          <cell r="A12753" t="str">
            <v>Residential</v>
          </cell>
          <cell r="B12753">
            <v>8</v>
          </cell>
          <cell r="C12753" t="str">
            <v>S</v>
          </cell>
          <cell r="D12753" t="str">
            <v>PCT</v>
          </cell>
          <cell r="E12753" t="str">
            <v>Tonnage: 4&lt;=tons&lt;5</v>
          </cell>
          <cell r="F12753">
            <v>62.998899999999999</v>
          </cell>
          <cell r="G12753">
            <v>0.73684139999999998</v>
          </cell>
          <cell r="H12753">
            <v>0.86342079999999999</v>
          </cell>
          <cell r="I12753">
            <v>-0.15350220000000001</v>
          </cell>
          <cell r="J12753">
            <v>-6.2811900000000004E-2</v>
          </cell>
          <cell r="K12753">
            <v>0</v>
          </cell>
          <cell r="L12753">
            <v>6.2811900000000004E-2</v>
          </cell>
          <cell r="M12753">
            <v>0.15350220000000001</v>
          </cell>
          <cell r="N12753">
            <v>0.15350220000000001</v>
          </cell>
          <cell r="O12753">
            <v>1677</v>
          </cell>
        </row>
        <row r="12754">
          <cell r="A12754" t="str">
            <v>Residential</v>
          </cell>
          <cell r="B12754">
            <v>9</v>
          </cell>
          <cell r="C12754" t="str">
            <v>S</v>
          </cell>
          <cell r="D12754" t="str">
            <v>PCT</v>
          </cell>
          <cell r="E12754" t="str">
            <v>Tonnage: 4&lt;=tons&lt;5</v>
          </cell>
          <cell r="F12754">
            <v>67.988399999999999</v>
          </cell>
          <cell r="G12754">
            <v>0.66934349999999998</v>
          </cell>
          <cell r="H12754">
            <v>0.6657575</v>
          </cell>
          <cell r="I12754">
            <v>-0.15490580000000001</v>
          </cell>
          <cell r="J12754">
            <v>-6.3386200000000004E-2</v>
          </cell>
          <cell r="K12754">
            <v>0</v>
          </cell>
          <cell r="L12754">
            <v>6.3386200000000004E-2</v>
          </cell>
          <cell r="M12754">
            <v>0.15490580000000001</v>
          </cell>
          <cell r="N12754">
            <v>0.15490580000000001</v>
          </cell>
          <cell r="O12754">
            <v>1677</v>
          </cell>
        </row>
        <row r="12755">
          <cell r="A12755" t="str">
            <v>Residential</v>
          </cell>
          <cell r="B12755">
            <v>10</v>
          </cell>
          <cell r="C12755" t="str">
            <v>S</v>
          </cell>
          <cell r="D12755" t="str">
            <v>PCT</v>
          </cell>
          <cell r="E12755" t="str">
            <v>Tonnage: 4&lt;=tons&lt;5</v>
          </cell>
          <cell r="F12755">
            <v>73.631</v>
          </cell>
          <cell r="G12755">
            <v>0.79248430000000003</v>
          </cell>
          <cell r="H12755">
            <v>0.75187210000000004</v>
          </cell>
          <cell r="I12755">
            <v>-0.15860369999999999</v>
          </cell>
          <cell r="J12755">
            <v>-6.4899299999999993E-2</v>
          </cell>
          <cell r="K12755">
            <v>0</v>
          </cell>
          <cell r="L12755">
            <v>6.4899299999999993E-2</v>
          </cell>
          <cell r="M12755">
            <v>0.15860369999999999</v>
          </cell>
          <cell r="N12755">
            <v>0.15860369999999999</v>
          </cell>
          <cell r="O12755">
            <v>1677</v>
          </cell>
        </row>
        <row r="12756">
          <cell r="A12756" t="str">
            <v>Residential</v>
          </cell>
          <cell r="B12756">
            <v>11</v>
          </cell>
          <cell r="C12756" t="str">
            <v>S</v>
          </cell>
          <cell r="D12756" t="str">
            <v>PCT</v>
          </cell>
          <cell r="E12756" t="str">
            <v>Tonnage: 4&lt;=tons&lt;5</v>
          </cell>
          <cell r="F12756">
            <v>78.699100000000001</v>
          </cell>
          <cell r="G12756">
            <v>0.9155295</v>
          </cell>
          <cell r="H12756">
            <v>0.94105629999999996</v>
          </cell>
          <cell r="I12756">
            <v>-0.1560021</v>
          </cell>
          <cell r="J12756">
            <v>-6.3834799999999997E-2</v>
          </cell>
          <cell r="K12756">
            <v>0</v>
          </cell>
          <cell r="L12756">
            <v>6.3834799999999997E-2</v>
          </cell>
          <cell r="M12756">
            <v>0.1560021</v>
          </cell>
          <cell r="N12756">
            <v>0.1560021</v>
          </cell>
          <cell r="O12756">
            <v>1677</v>
          </cell>
        </row>
        <row r="12757">
          <cell r="A12757" t="str">
            <v>Residential</v>
          </cell>
          <cell r="B12757">
            <v>12</v>
          </cell>
          <cell r="C12757" t="str">
            <v>S</v>
          </cell>
          <cell r="D12757" t="str">
            <v>PCT</v>
          </cell>
          <cell r="E12757" t="str">
            <v>Tonnage: 4&lt;=tons&lt;5</v>
          </cell>
          <cell r="F12757">
            <v>83.562200000000004</v>
          </cell>
          <cell r="G12757">
            <v>1.0238290000000001</v>
          </cell>
          <cell r="H12757">
            <v>1.1012379999999999</v>
          </cell>
          <cell r="I12757">
            <v>-0.15861500000000001</v>
          </cell>
          <cell r="J12757">
            <v>-6.4904000000000003E-2</v>
          </cell>
          <cell r="K12757">
            <v>0</v>
          </cell>
          <cell r="L12757">
            <v>6.4904000000000003E-2</v>
          </cell>
          <cell r="M12757">
            <v>0.15861500000000001</v>
          </cell>
          <cell r="N12757">
            <v>0.15861500000000001</v>
          </cell>
          <cell r="O12757">
            <v>1677</v>
          </cell>
        </row>
        <row r="12758">
          <cell r="A12758" t="str">
            <v>Residential</v>
          </cell>
          <cell r="B12758">
            <v>13</v>
          </cell>
          <cell r="C12758" t="str">
            <v>S</v>
          </cell>
          <cell r="D12758" t="str">
            <v>PCT</v>
          </cell>
          <cell r="E12758" t="str">
            <v>Tonnage: 4&lt;=tons&lt;5</v>
          </cell>
          <cell r="F12758">
            <v>86.946799999999996</v>
          </cell>
          <cell r="G12758">
            <v>1.20519</v>
          </cell>
          <cell r="H12758">
            <v>1.1433629999999999</v>
          </cell>
          <cell r="I12758">
            <v>-0.16486899999999999</v>
          </cell>
          <cell r="J12758">
            <v>-6.7462999999999995E-2</v>
          </cell>
          <cell r="K12758">
            <v>0</v>
          </cell>
          <cell r="L12758">
            <v>6.7462999999999995E-2</v>
          </cell>
          <cell r="M12758">
            <v>0.16486899999999999</v>
          </cell>
          <cell r="N12758">
            <v>0.16486899999999999</v>
          </cell>
          <cell r="O12758">
            <v>1677</v>
          </cell>
        </row>
        <row r="12759">
          <cell r="A12759" t="str">
            <v>Residential</v>
          </cell>
          <cell r="B12759">
            <v>14</v>
          </cell>
          <cell r="C12759" t="str">
            <v>S</v>
          </cell>
          <cell r="D12759" t="str">
            <v>PCT</v>
          </cell>
          <cell r="E12759" t="str">
            <v>Tonnage: 4&lt;=tons&lt;5</v>
          </cell>
          <cell r="F12759">
            <v>90.812200000000004</v>
          </cell>
          <cell r="G12759">
            <v>1.4965569999999999</v>
          </cell>
          <cell r="H12759">
            <v>1.2632300000000001</v>
          </cell>
          <cell r="I12759">
            <v>-0.164413</v>
          </cell>
          <cell r="J12759">
            <v>-6.7276500000000003E-2</v>
          </cell>
          <cell r="K12759">
            <v>0</v>
          </cell>
          <cell r="L12759">
            <v>6.7276500000000003E-2</v>
          </cell>
          <cell r="M12759">
            <v>0.164413</v>
          </cell>
          <cell r="N12759">
            <v>0.164413</v>
          </cell>
          <cell r="O12759">
            <v>1677</v>
          </cell>
        </row>
        <row r="12760">
          <cell r="A12760" t="str">
            <v>Residential</v>
          </cell>
          <cell r="B12760">
            <v>15</v>
          </cell>
          <cell r="C12760" t="str">
            <v>S</v>
          </cell>
          <cell r="D12760" t="str">
            <v>PCT</v>
          </cell>
          <cell r="E12760" t="str">
            <v>Tonnage: 4&lt;=tons&lt;5</v>
          </cell>
          <cell r="F12760">
            <v>94.044600000000003</v>
          </cell>
          <cell r="G12760">
            <v>1.7164600000000001</v>
          </cell>
          <cell r="H12760">
            <v>1.908677</v>
          </cell>
          <cell r="I12760">
            <v>-0.17023949999999999</v>
          </cell>
          <cell r="J12760">
            <v>-6.9660600000000003E-2</v>
          </cell>
          <cell r="K12760">
            <v>0</v>
          </cell>
          <cell r="L12760">
            <v>6.9660600000000003E-2</v>
          </cell>
          <cell r="M12760">
            <v>0.17023949999999999</v>
          </cell>
          <cell r="N12760">
            <v>0.17023949999999999</v>
          </cell>
          <cell r="O12760">
            <v>1677</v>
          </cell>
        </row>
        <row r="12761">
          <cell r="A12761" t="str">
            <v>Residential</v>
          </cell>
          <cell r="B12761">
            <v>16</v>
          </cell>
          <cell r="C12761" t="str">
            <v>S</v>
          </cell>
          <cell r="D12761" t="str">
            <v>PCT</v>
          </cell>
          <cell r="E12761" t="str">
            <v>Tonnage: 4&lt;=tons&lt;5</v>
          </cell>
          <cell r="F12761">
            <v>95.951400000000007</v>
          </cell>
          <cell r="G12761">
            <v>1.8710739999999999</v>
          </cell>
          <cell r="H12761">
            <v>2.1228829999999999</v>
          </cell>
          <cell r="I12761">
            <v>-0.18004490000000001</v>
          </cell>
          <cell r="J12761">
            <v>-7.3672899999999999E-2</v>
          </cell>
          <cell r="K12761">
            <v>0</v>
          </cell>
          <cell r="L12761">
            <v>7.3672899999999999E-2</v>
          </cell>
          <cell r="M12761">
            <v>0.18004490000000001</v>
          </cell>
          <cell r="N12761">
            <v>0.18004490000000001</v>
          </cell>
          <cell r="O12761">
            <v>1677</v>
          </cell>
        </row>
        <row r="12762">
          <cell r="A12762" t="str">
            <v>Residential</v>
          </cell>
          <cell r="B12762">
            <v>17</v>
          </cell>
          <cell r="C12762" t="str">
            <v>S</v>
          </cell>
          <cell r="D12762" t="str">
            <v>PCT</v>
          </cell>
          <cell r="E12762" t="str">
            <v>Tonnage: 4&lt;=tons&lt;5</v>
          </cell>
          <cell r="F12762">
            <v>96.824600000000004</v>
          </cell>
          <cell r="G12762">
            <v>2.2214749999999999</v>
          </cell>
          <cell r="H12762">
            <v>2.0926070000000001</v>
          </cell>
          <cell r="I12762">
            <v>-0.1817474</v>
          </cell>
          <cell r="J12762">
            <v>-7.4369599999999994E-2</v>
          </cell>
          <cell r="K12762">
            <v>0</v>
          </cell>
          <cell r="L12762">
            <v>7.4369599999999994E-2</v>
          </cell>
          <cell r="M12762">
            <v>0.1817474</v>
          </cell>
          <cell r="N12762">
            <v>0.1817474</v>
          </cell>
          <cell r="O12762">
            <v>1677</v>
          </cell>
        </row>
        <row r="12763">
          <cell r="A12763" t="str">
            <v>Residential</v>
          </cell>
          <cell r="B12763">
            <v>18</v>
          </cell>
          <cell r="C12763" t="str">
            <v>S</v>
          </cell>
          <cell r="D12763" t="str">
            <v>PCT</v>
          </cell>
          <cell r="E12763" t="str">
            <v>Tonnage: 4&lt;=tons&lt;5</v>
          </cell>
          <cell r="F12763">
            <v>96.334500000000006</v>
          </cell>
          <cell r="G12763">
            <v>2.4871319999999999</v>
          </cell>
          <cell r="H12763">
            <v>2.3450899999999999</v>
          </cell>
          <cell r="I12763">
            <v>-0.19082750000000001</v>
          </cell>
          <cell r="J12763">
            <v>-7.8085100000000005E-2</v>
          </cell>
          <cell r="K12763">
            <v>0</v>
          </cell>
          <cell r="L12763">
            <v>7.8085100000000005E-2</v>
          </cell>
          <cell r="M12763">
            <v>0.19082750000000001</v>
          </cell>
          <cell r="N12763">
            <v>0.19082750000000001</v>
          </cell>
          <cell r="O12763">
            <v>1677</v>
          </cell>
        </row>
        <row r="12764">
          <cell r="A12764" t="str">
            <v>Residential</v>
          </cell>
          <cell r="B12764">
            <v>19</v>
          </cell>
          <cell r="C12764" t="str">
            <v>S</v>
          </cell>
          <cell r="D12764" t="str">
            <v>PCT</v>
          </cell>
          <cell r="E12764" t="str">
            <v>Tonnage: 4&lt;=tons&lt;5</v>
          </cell>
          <cell r="F12764">
            <v>94.658699999999996</v>
          </cell>
          <cell r="G12764">
            <v>2.4695499999999999</v>
          </cell>
          <cell r="H12764">
            <v>2.2152479999999999</v>
          </cell>
          <cell r="I12764">
            <v>-0.18146000000000001</v>
          </cell>
          <cell r="J12764">
            <v>-7.4251999999999999E-2</v>
          </cell>
          <cell r="K12764">
            <v>0</v>
          </cell>
          <cell r="L12764">
            <v>7.4251999999999999E-2</v>
          </cell>
          <cell r="M12764">
            <v>0.18146000000000001</v>
          </cell>
          <cell r="N12764">
            <v>0.18146000000000001</v>
          </cell>
          <cell r="O12764">
            <v>1677</v>
          </cell>
        </row>
        <row r="12765">
          <cell r="A12765" t="str">
            <v>Residential</v>
          </cell>
          <cell r="B12765">
            <v>20</v>
          </cell>
          <cell r="C12765" t="str">
            <v>S</v>
          </cell>
          <cell r="D12765" t="str">
            <v>PCT</v>
          </cell>
          <cell r="E12765" t="str">
            <v>Tonnage: 4&lt;=tons&lt;5</v>
          </cell>
          <cell r="F12765">
            <v>90.4465</v>
          </cell>
          <cell r="G12765">
            <v>2.5207860000000002</v>
          </cell>
          <cell r="H12765">
            <v>3.0492170000000001</v>
          </cell>
          <cell r="I12765">
            <v>-0.18519630000000001</v>
          </cell>
          <cell r="J12765">
            <v>-7.5780799999999995E-2</v>
          </cell>
          <cell r="K12765">
            <v>0</v>
          </cell>
          <cell r="L12765">
            <v>7.5780799999999995E-2</v>
          </cell>
          <cell r="M12765">
            <v>0.18519630000000001</v>
          </cell>
          <cell r="N12765">
            <v>0.18519630000000001</v>
          </cell>
          <cell r="O12765">
            <v>1677</v>
          </cell>
        </row>
        <row r="12766">
          <cell r="A12766" t="str">
            <v>Residential</v>
          </cell>
          <cell r="B12766">
            <v>21</v>
          </cell>
          <cell r="C12766" t="str">
            <v>S</v>
          </cell>
          <cell r="D12766" t="str">
            <v>PCT</v>
          </cell>
          <cell r="E12766" t="str">
            <v>Tonnage: 4&lt;=tons&lt;5</v>
          </cell>
          <cell r="F12766">
            <v>85.419499999999999</v>
          </cell>
          <cell r="G12766">
            <v>1.942232</v>
          </cell>
          <cell r="H12766">
            <v>2.3460350000000001</v>
          </cell>
          <cell r="I12766">
            <v>-0.18126329999999999</v>
          </cell>
          <cell r="J12766">
            <v>-7.4171500000000001E-2</v>
          </cell>
          <cell r="K12766">
            <v>0</v>
          </cell>
          <cell r="L12766">
            <v>7.4171500000000001E-2</v>
          </cell>
          <cell r="M12766">
            <v>0.18126329999999999</v>
          </cell>
          <cell r="N12766">
            <v>0.18126329999999999</v>
          </cell>
          <cell r="O12766">
            <v>1677</v>
          </cell>
        </row>
        <row r="12767">
          <cell r="A12767" t="str">
            <v>Residential</v>
          </cell>
          <cell r="B12767">
            <v>22</v>
          </cell>
          <cell r="C12767" t="str">
            <v>S</v>
          </cell>
          <cell r="D12767" t="str">
            <v>PCT</v>
          </cell>
          <cell r="E12767" t="str">
            <v>Tonnage: 4&lt;=tons&lt;5</v>
          </cell>
          <cell r="F12767">
            <v>82.294300000000007</v>
          </cell>
          <cell r="G12767">
            <v>1.492461</v>
          </cell>
          <cell r="H12767">
            <v>1.6761060000000001</v>
          </cell>
          <cell r="I12767">
            <v>-0.18182599999999999</v>
          </cell>
          <cell r="J12767">
            <v>-7.4401700000000001E-2</v>
          </cell>
          <cell r="K12767">
            <v>0</v>
          </cell>
          <cell r="L12767">
            <v>7.4401700000000001E-2</v>
          </cell>
          <cell r="M12767">
            <v>0.18182599999999999</v>
          </cell>
          <cell r="N12767">
            <v>0.18182599999999999</v>
          </cell>
          <cell r="O12767">
            <v>1677</v>
          </cell>
        </row>
        <row r="12768">
          <cell r="A12768" t="str">
            <v>Residential</v>
          </cell>
          <cell r="B12768">
            <v>23</v>
          </cell>
          <cell r="C12768" t="str">
            <v>S</v>
          </cell>
          <cell r="D12768" t="str">
            <v>PCT</v>
          </cell>
          <cell r="E12768" t="str">
            <v>Tonnage: 4&lt;=tons&lt;5</v>
          </cell>
          <cell r="F12768">
            <v>78.495199999999997</v>
          </cell>
          <cell r="G12768">
            <v>1.2435609999999999</v>
          </cell>
          <cell r="H12768">
            <v>1.329817</v>
          </cell>
          <cell r="I12768">
            <v>-0.17126810000000001</v>
          </cell>
          <cell r="J12768">
            <v>-7.0081500000000005E-2</v>
          </cell>
          <cell r="K12768">
            <v>0</v>
          </cell>
          <cell r="L12768">
            <v>7.0081500000000005E-2</v>
          </cell>
          <cell r="M12768">
            <v>0.17126810000000001</v>
          </cell>
          <cell r="N12768">
            <v>0.17126810000000001</v>
          </cell>
          <cell r="O12768">
            <v>1677</v>
          </cell>
        </row>
        <row r="12769">
          <cell r="A12769" t="str">
            <v>Residential</v>
          </cell>
          <cell r="B12769">
            <v>24</v>
          </cell>
          <cell r="C12769" t="str">
            <v>S</v>
          </cell>
          <cell r="D12769" t="str">
            <v>PCT</v>
          </cell>
          <cell r="E12769" t="str">
            <v>Tonnage: 4&lt;=tons&lt;5</v>
          </cell>
          <cell r="F12769">
            <v>76.126900000000006</v>
          </cell>
          <cell r="G12769">
            <v>1.0683389999999999</v>
          </cell>
          <cell r="H12769">
            <v>1.0896189999999999</v>
          </cell>
          <cell r="I12769">
            <v>-0.16054080000000001</v>
          </cell>
          <cell r="J12769">
            <v>-6.5692E-2</v>
          </cell>
          <cell r="K12769">
            <v>0</v>
          </cell>
          <cell r="L12769">
            <v>6.5692E-2</v>
          </cell>
          <cell r="M12769">
            <v>0.16054080000000001</v>
          </cell>
          <cell r="N12769">
            <v>0.16054080000000001</v>
          </cell>
          <cell r="O12769">
            <v>1677</v>
          </cell>
        </row>
        <row r="12770">
          <cell r="A12770" t="str">
            <v>Residential</v>
          </cell>
          <cell r="B12770">
            <v>1</v>
          </cell>
          <cell r="C12770" t="str">
            <v>S</v>
          </cell>
          <cell r="D12770" t="str">
            <v>PCT</v>
          </cell>
          <cell r="E12770" t="str">
            <v>Tonnage: 5&lt;=tons</v>
          </cell>
          <cell r="F12770">
            <v>70.209699999999998</v>
          </cell>
          <cell r="G12770">
            <v>0.98248990000000003</v>
          </cell>
          <cell r="H12770">
            <v>1.269652</v>
          </cell>
          <cell r="I12770">
            <v>-0.2323702</v>
          </cell>
          <cell r="J12770">
            <v>-9.5084000000000002E-2</v>
          </cell>
          <cell r="K12770">
            <v>0</v>
          </cell>
          <cell r="L12770">
            <v>9.5084000000000002E-2</v>
          </cell>
          <cell r="M12770">
            <v>0.2323702</v>
          </cell>
          <cell r="N12770">
            <v>0.2323702</v>
          </cell>
          <cell r="O12770">
            <v>1220</v>
          </cell>
        </row>
        <row r="12771">
          <cell r="A12771" t="str">
            <v>Residential</v>
          </cell>
          <cell r="B12771">
            <v>2</v>
          </cell>
          <cell r="C12771" t="str">
            <v>S</v>
          </cell>
          <cell r="D12771" t="str">
            <v>PCT</v>
          </cell>
          <cell r="E12771" t="str">
            <v>Tonnage: 5&lt;=tons</v>
          </cell>
          <cell r="F12771">
            <v>67.291200000000003</v>
          </cell>
          <cell r="G12771">
            <v>0.78562299999999996</v>
          </cell>
          <cell r="H12771">
            <v>0.92798409999999998</v>
          </cell>
          <cell r="I12771">
            <v>-0.2282419</v>
          </cell>
          <cell r="J12771">
            <v>-9.3394699999999997E-2</v>
          </cell>
          <cell r="K12771">
            <v>0</v>
          </cell>
          <cell r="L12771">
            <v>9.3394699999999997E-2</v>
          </cell>
          <cell r="M12771">
            <v>0.2282419</v>
          </cell>
          <cell r="N12771">
            <v>0.2282419</v>
          </cell>
          <cell r="O12771">
            <v>1220</v>
          </cell>
        </row>
        <row r="12772">
          <cell r="A12772" t="str">
            <v>Residential</v>
          </cell>
          <cell r="B12772">
            <v>3</v>
          </cell>
          <cell r="C12772" t="str">
            <v>S</v>
          </cell>
          <cell r="D12772" t="str">
            <v>PCT</v>
          </cell>
          <cell r="E12772" t="str">
            <v>Tonnage: 5&lt;=tons</v>
          </cell>
          <cell r="F12772">
            <v>66.303799999999995</v>
          </cell>
          <cell r="G12772">
            <v>0.67636960000000002</v>
          </cell>
          <cell r="H12772">
            <v>0.70580229999999999</v>
          </cell>
          <cell r="I12772">
            <v>-0.22562950000000001</v>
          </cell>
          <cell r="J12772">
            <v>-9.23258E-2</v>
          </cell>
          <cell r="K12772">
            <v>0</v>
          </cell>
          <cell r="L12772">
            <v>9.23258E-2</v>
          </cell>
          <cell r="M12772">
            <v>0.22562950000000001</v>
          </cell>
          <cell r="N12772">
            <v>0.22562950000000001</v>
          </cell>
          <cell r="O12772">
            <v>1220</v>
          </cell>
        </row>
        <row r="12773">
          <cell r="A12773" t="str">
            <v>Residential</v>
          </cell>
          <cell r="B12773">
            <v>4</v>
          </cell>
          <cell r="C12773" t="str">
            <v>S</v>
          </cell>
          <cell r="D12773" t="str">
            <v>PCT</v>
          </cell>
          <cell r="E12773" t="str">
            <v>Tonnage: 5&lt;=tons</v>
          </cell>
          <cell r="F12773">
            <v>65.614199999999997</v>
          </cell>
          <cell r="G12773">
            <v>0.61126760000000002</v>
          </cell>
          <cell r="H12773">
            <v>0.640065</v>
          </cell>
          <cell r="I12773">
            <v>-0.22330059999999999</v>
          </cell>
          <cell r="J12773">
            <v>-9.1372800000000004E-2</v>
          </cell>
          <cell r="K12773">
            <v>0</v>
          </cell>
          <cell r="L12773">
            <v>9.1372800000000004E-2</v>
          </cell>
          <cell r="M12773">
            <v>0.22330059999999999</v>
          </cell>
          <cell r="N12773">
            <v>0.22330059999999999</v>
          </cell>
          <cell r="O12773">
            <v>1220</v>
          </cell>
        </row>
        <row r="12774">
          <cell r="A12774" t="str">
            <v>Residential</v>
          </cell>
          <cell r="B12774">
            <v>5</v>
          </cell>
          <cell r="C12774" t="str">
            <v>S</v>
          </cell>
          <cell r="D12774" t="str">
            <v>PCT</v>
          </cell>
          <cell r="E12774" t="str">
            <v>Tonnage: 5&lt;=tons</v>
          </cell>
          <cell r="F12774">
            <v>64.266800000000003</v>
          </cell>
          <cell r="G12774">
            <v>0.61509029999999998</v>
          </cell>
          <cell r="H12774">
            <v>0.68868300000000005</v>
          </cell>
          <cell r="I12774">
            <v>-0.2221002</v>
          </cell>
          <cell r="J12774">
            <v>-9.0881600000000007E-2</v>
          </cell>
          <cell r="K12774">
            <v>0</v>
          </cell>
          <cell r="L12774">
            <v>9.0881600000000007E-2</v>
          </cell>
          <cell r="M12774">
            <v>0.2221002</v>
          </cell>
          <cell r="N12774">
            <v>0.2221002</v>
          </cell>
          <cell r="O12774">
            <v>1220</v>
          </cell>
        </row>
        <row r="12775">
          <cell r="A12775" t="str">
            <v>Residential</v>
          </cell>
          <cell r="B12775">
            <v>6</v>
          </cell>
          <cell r="C12775" t="str">
            <v>S</v>
          </cell>
          <cell r="D12775" t="str">
            <v>PCT</v>
          </cell>
          <cell r="E12775" t="str">
            <v>Tonnage: 5&lt;=tons</v>
          </cell>
          <cell r="F12775">
            <v>63.547499999999999</v>
          </cell>
          <cell r="G12775">
            <v>0.64478950000000002</v>
          </cell>
          <cell r="H12775">
            <v>0.76227219999999996</v>
          </cell>
          <cell r="I12775">
            <v>-0.2211909</v>
          </cell>
          <cell r="J12775">
            <v>-9.0509500000000007E-2</v>
          </cell>
          <cell r="K12775">
            <v>0</v>
          </cell>
          <cell r="L12775">
            <v>9.0509500000000007E-2</v>
          </cell>
          <cell r="M12775">
            <v>0.2211909</v>
          </cell>
          <cell r="N12775">
            <v>0.2211909</v>
          </cell>
          <cell r="O12775">
            <v>1220</v>
          </cell>
        </row>
        <row r="12776">
          <cell r="A12776" t="str">
            <v>Residential</v>
          </cell>
          <cell r="B12776">
            <v>7</v>
          </cell>
          <cell r="C12776" t="str">
            <v>S</v>
          </cell>
          <cell r="D12776" t="str">
            <v>PCT</v>
          </cell>
          <cell r="E12776" t="str">
            <v>Tonnage: 5&lt;=tons</v>
          </cell>
          <cell r="F12776">
            <v>62.382300000000001</v>
          </cell>
          <cell r="G12776">
            <v>0.67802629999999997</v>
          </cell>
          <cell r="H12776">
            <v>0.81897319999999996</v>
          </cell>
          <cell r="I12776">
            <v>-0.22143389999999999</v>
          </cell>
          <cell r="J12776">
            <v>-9.0608999999999995E-2</v>
          </cell>
          <cell r="K12776">
            <v>0</v>
          </cell>
          <cell r="L12776">
            <v>9.0608999999999995E-2</v>
          </cell>
          <cell r="M12776">
            <v>0.22143389999999999</v>
          </cell>
          <cell r="N12776">
            <v>0.22143389999999999</v>
          </cell>
          <cell r="O12776">
            <v>1220</v>
          </cell>
        </row>
        <row r="12777">
          <cell r="A12777" t="str">
            <v>Residential</v>
          </cell>
          <cell r="B12777">
            <v>8</v>
          </cell>
          <cell r="C12777" t="str">
            <v>S</v>
          </cell>
          <cell r="D12777" t="str">
            <v>PCT</v>
          </cell>
          <cell r="E12777" t="str">
            <v>Tonnage: 5&lt;=tons</v>
          </cell>
          <cell r="F12777">
            <v>63.505200000000002</v>
          </cell>
          <cell r="G12777">
            <v>0.75823890000000005</v>
          </cell>
          <cell r="H12777">
            <v>0.93150829999999996</v>
          </cell>
          <cell r="I12777">
            <v>-0.22208600000000001</v>
          </cell>
          <cell r="J12777">
            <v>-9.0875800000000007E-2</v>
          </cell>
          <cell r="K12777">
            <v>0</v>
          </cell>
          <cell r="L12777">
            <v>9.0875800000000007E-2</v>
          </cell>
          <cell r="M12777">
            <v>0.22208600000000001</v>
          </cell>
          <cell r="N12777">
            <v>0.22208600000000001</v>
          </cell>
          <cell r="O12777">
            <v>1220</v>
          </cell>
        </row>
        <row r="12778">
          <cell r="A12778" t="str">
            <v>Residential</v>
          </cell>
          <cell r="B12778">
            <v>9</v>
          </cell>
          <cell r="C12778" t="str">
            <v>S</v>
          </cell>
          <cell r="D12778" t="str">
            <v>PCT</v>
          </cell>
          <cell r="E12778" t="str">
            <v>Tonnage: 5&lt;=tons</v>
          </cell>
          <cell r="F12778">
            <v>67.983000000000004</v>
          </cell>
          <cell r="G12778">
            <v>0.82556969999999996</v>
          </cell>
          <cell r="H12778">
            <v>0.99886169999999996</v>
          </cell>
          <cell r="I12778">
            <v>-0.2248144</v>
          </cell>
          <cell r="J12778">
            <v>-9.1992199999999996E-2</v>
          </cell>
          <cell r="K12778">
            <v>0</v>
          </cell>
          <cell r="L12778">
            <v>9.1992199999999996E-2</v>
          </cell>
          <cell r="M12778">
            <v>0.2248144</v>
          </cell>
          <cell r="N12778">
            <v>0.2248144</v>
          </cell>
          <cell r="O12778">
            <v>1220</v>
          </cell>
        </row>
        <row r="12779">
          <cell r="A12779" t="str">
            <v>Residential</v>
          </cell>
          <cell r="B12779">
            <v>10</v>
          </cell>
          <cell r="C12779" t="str">
            <v>S</v>
          </cell>
          <cell r="D12779" t="str">
            <v>PCT</v>
          </cell>
          <cell r="E12779" t="str">
            <v>Tonnage: 5&lt;=tons</v>
          </cell>
          <cell r="F12779">
            <v>73.293300000000002</v>
          </cell>
          <cell r="G12779">
            <v>0.85650499999999996</v>
          </cell>
          <cell r="H12779">
            <v>0.92489489999999996</v>
          </cell>
          <cell r="I12779">
            <v>-0.24204899999999999</v>
          </cell>
          <cell r="J12779">
            <v>-9.9044499999999994E-2</v>
          </cell>
          <cell r="K12779">
            <v>0</v>
          </cell>
          <cell r="L12779">
            <v>9.9044499999999994E-2</v>
          </cell>
          <cell r="M12779">
            <v>0.24204899999999999</v>
          </cell>
          <cell r="N12779">
            <v>0.24204899999999999</v>
          </cell>
          <cell r="O12779">
            <v>1220</v>
          </cell>
        </row>
        <row r="12780">
          <cell r="A12780" t="str">
            <v>Residential</v>
          </cell>
          <cell r="B12780">
            <v>11</v>
          </cell>
          <cell r="C12780" t="str">
            <v>S</v>
          </cell>
          <cell r="D12780" t="str">
            <v>PCT</v>
          </cell>
          <cell r="E12780" t="str">
            <v>Tonnage: 5&lt;=tons</v>
          </cell>
          <cell r="F12780">
            <v>78.327299999999994</v>
          </cell>
          <cell r="G12780">
            <v>0.99381430000000004</v>
          </cell>
          <cell r="H12780">
            <v>1.069993</v>
          </cell>
          <cell r="I12780">
            <v>-0.24071339999999999</v>
          </cell>
          <cell r="J12780">
            <v>-9.8498000000000002E-2</v>
          </cell>
          <cell r="K12780">
            <v>0</v>
          </cell>
          <cell r="L12780">
            <v>9.8498000000000002E-2</v>
          </cell>
          <cell r="M12780">
            <v>0.24071339999999999</v>
          </cell>
          <cell r="N12780">
            <v>0.24071339999999999</v>
          </cell>
          <cell r="O12780">
            <v>1220</v>
          </cell>
        </row>
        <row r="12781">
          <cell r="A12781" t="str">
            <v>Residential</v>
          </cell>
          <cell r="B12781">
            <v>12</v>
          </cell>
          <cell r="C12781" t="str">
            <v>S</v>
          </cell>
          <cell r="D12781" t="str">
            <v>PCT</v>
          </cell>
          <cell r="E12781" t="str">
            <v>Tonnage: 5&lt;=tons</v>
          </cell>
          <cell r="F12781">
            <v>83.275499999999994</v>
          </cell>
          <cell r="G12781">
            <v>1.25488</v>
          </cell>
          <cell r="H12781">
            <v>1.6395740000000001</v>
          </cell>
          <cell r="I12781">
            <v>-0.248533</v>
          </cell>
          <cell r="J12781">
            <v>-0.1016977</v>
          </cell>
          <cell r="K12781">
            <v>0</v>
          </cell>
          <cell r="L12781">
            <v>0.1016977</v>
          </cell>
          <cell r="M12781">
            <v>0.248533</v>
          </cell>
          <cell r="N12781">
            <v>0.248533</v>
          </cell>
          <cell r="O12781">
            <v>1220</v>
          </cell>
        </row>
        <row r="12782">
          <cell r="A12782" t="str">
            <v>Residential</v>
          </cell>
          <cell r="B12782">
            <v>13</v>
          </cell>
          <cell r="C12782" t="str">
            <v>S</v>
          </cell>
          <cell r="D12782" t="str">
            <v>PCT</v>
          </cell>
          <cell r="E12782" t="str">
            <v>Tonnage: 5&lt;=tons</v>
          </cell>
          <cell r="F12782">
            <v>86.775499999999994</v>
          </cell>
          <cell r="G12782">
            <v>1.5877509999999999</v>
          </cell>
          <cell r="H12782">
            <v>1.6489</v>
          </cell>
          <cell r="I12782">
            <v>-0.2686441</v>
          </cell>
          <cell r="J12782">
            <v>-0.109927</v>
          </cell>
          <cell r="K12782">
            <v>0</v>
          </cell>
          <cell r="L12782">
            <v>0.109927</v>
          </cell>
          <cell r="M12782">
            <v>0.2686441</v>
          </cell>
          <cell r="N12782">
            <v>0.2686441</v>
          </cell>
          <cell r="O12782">
            <v>1220</v>
          </cell>
        </row>
        <row r="12783">
          <cell r="A12783" t="str">
            <v>Residential</v>
          </cell>
          <cell r="B12783">
            <v>14</v>
          </cell>
          <cell r="C12783" t="str">
            <v>S</v>
          </cell>
          <cell r="D12783" t="str">
            <v>PCT</v>
          </cell>
          <cell r="E12783" t="str">
            <v>Tonnage: 5&lt;=tons</v>
          </cell>
          <cell r="F12783">
            <v>90.751099999999994</v>
          </cell>
          <cell r="G12783">
            <v>1.695722</v>
          </cell>
          <cell r="H12783">
            <v>1.5021869999999999</v>
          </cell>
          <cell r="I12783">
            <v>-0.25383270000000002</v>
          </cell>
          <cell r="J12783">
            <v>-0.10386629999999999</v>
          </cell>
          <cell r="K12783">
            <v>0</v>
          </cell>
          <cell r="L12783">
            <v>0.10386629999999999</v>
          </cell>
          <cell r="M12783">
            <v>0.25383270000000002</v>
          </cell>
          <cell r="N12783">
            <v>0.25383270000000002</v>
          </cell>
          <cell r="O12783">
            <v>1220</v>
          </cell>
        </row>
        <row r="12784">
          <cell r="A12784" t="str">
            <v>Residential</v>
          </cell>
          <cell r="B12784">
            <v>15</v>
          </cell>
          <cell r="C12784" t="str">
            <v>S</v>
          </cell>
          <cell r="D12784" t="str">
            <v>PCT</v>
          </cell>
          <cell r="E12784" t="str">
            <v>Tonnage: 5&lt;=tons</v>
          </cell>
          <cell r="F12784">
            <v>94.098500000000001</v>
          </cell>
          <cell r="G12784">
            <v>1.919354</v>
          </cell>
          <cell r="H12784">
            <v>1.590867</v>
          </cell>
          <cell r="I12784">
            <v>-0.25269710000000001</v>
          </cell>
          <cell r="J12784">
            <v>-0.1034016</v>
          </cell>
          <cell r="K12784">
            <v>0</v>
          </cell>
          <cell r="L12784">
            <v>0.1034016</v>
          </cell>
          <cell r="M12784">
            <v>0.25269710000000001</v>
          </cell>
          <cell r="N12784">
            <v>0.25269710000000001</v>
          </cell>
          <cell r="O12784">
            <v>1220</v>
          </cell>
        </row>
        <row r="12785">
          <cell r="A12785" t="str">
            <v>Residential</v>
          </cell>
          <cell r="B12785">
            <v>16</v>
          </cell>
          <cell r="C12785" t="str">
            <v>S</v>
          </cell>
          <cell r="D12785" t="str">
            <v>PCT</v>
          </cell>
          <cell r="E12785" t="str">
            <v>Tonnage: 5&lt;=tons</v>
          </cell>
          <cell r="F12785">
            <v>95.977800000000002</v>
          </cell>
          <cell r="G12785">
            <v>2.0270000000000001</v>
          </cell>
          <cell r="H12785">
            <v>2.4549650000000001</v>
          </cell>
          <cell r="I12785">
            <v>-0.25680170000000002</v>
          </cell>
          <cell r="J12785">
            <v>-0.1050812</v>
          </cell>
          <cell r="K12785">
            <v>0</v>
          </cell>
          <cell r="L12785">
            <v>0.1050812</v>
          </cell>
          <cell r="M12785">
            <v>0.25680170000000002</v>
          </cell>
          <cell r="N12785">
            <v>0.25680170000000002</v>
          </cell>
          <cell r="O12785">
            <v>1220</v>
          </cell>
        </row>
        <row r="12786">
          <cell r="A12786" t="str">
            <v>Residential</v>
          </cell>
          <cell r="B12786">
            <v>17</v>
          </cell>
          <cell r="C12786" t="str">
            <v>S</v>
          </cell>
          <cell r="D12786" t="str">
            <v>PCT</v>
          </cell>
          <cell r="E12786" t="str">
            <v>Tonnage: 5&lt;=tons</v>
          </cell>
          <cell r="F12786">
            <v>96.948099999999997</v>
          </cell>
          <cell r="G12786">
            <v>2.2476060000000002</v>
          </cell>
          <cell r="H12786">
            <v>2.7867310000000001</v>
          </cell>
          <cell r="I12786">
            <v>-0.25538230000000001</v>
          </cell>
          <cell r="J12786">
            <v>-0.10450039999999999</v>
          </cell>
          <cell r="K12786">
            <v>0</v>
          </cell>
          <cell r="L12786">
            <v>0.10450039999999999</v>
          </cell>
          <cell r="M12786">
            <v>0.25538230000000001</v>
          </cell>
          <cell r="N12786">
            <v>0.25538230000000001</v>
          </cell>
          <cell r="O12786">
            <v>1220</v>
          </cell>
        </row>
        <row r="12787">
          <cell r="A12787" t="str">
            <v>Residential</v>
          </cell>
          <cell r="B12787">
            <v>18</v>
          </cell>
          <cell r="C12787" t="str">
            <v>S</v>
          </cell>
          <cell r="D12787" t="str">
            <v>PCT</v>
          </cell>
          <cell r="E12787" t="str">
            <v>Tonnage: 5&lt;=tons</v>
          </cell>
          <cell r="F12787">
            <v>96.630300000000005</v>
          </cell>
          <cell r="G12787">
            <v>2.5581420000000001</v>
          </cell>
          <cell r="H12787">
            <v>3.426301</v>
          </cell>
          <cell r="I12787">
            <v>-0.26547100000000001</v>
          </cell>
          <cell r="J12787">
            <v>-0.10862860000000001</v>
          </cell>
          <cell r="K12787">
            <v>0</v>
          </cell>
          <cell r="L12787">
            <v>0.10862860000000001</v>
          </cell>
          <cell r="M12787">
            <v>0.26547100000000001</v>
          </cell>
          <cell r="N12787">
            <v>0.26547100000000001</v>
          </cell>
          <cell r="O12787">
            <v>1220</v>
          </cell>
        </row>
        <row r="12788">
          <cell r="A12788" t="str">
            <v>Residential</v>
          </cell>
          <cell r="B12788">
            <v>19</v>
          </cell>
          <cell r="C12788" t="str">
            <v>S</v>
          </cell>
          <cell r="D12788" t="str">
            <v>PCT</v>
          </cell>
          <cell r="E12788" t="str">
            <v>Tonnage: 5&lt;=tons</v>
          </cell>
          <cell r="F12788">
            <v>95.251099999999994</v>
          </cell>
          <cell r="G12788">
            <v>2.530284</v>
          </cell>
          <cell r="H12788">
            <v>3.4593159999999998</v>
          </cell>
          <cell r="I12788">
            <v>-0.27501320000000001</v>
          </cell>
          <cell r="J12788">
            <v>-0.1125332</v>
          </cell>
          <cell r="K12788">
            <v>0</v>
          </cell>
          <cell r="L12788">
            <v>0.1125332</v>
          </cell>
          <cell r="M12788">
            <v>0.27501320000000001</v>
          </cell>
          <cell r="N12788">
            <v>0.27501320000000001</v>
          </cell>
          <cell r="O12788">
            <v>1220</v>
          </cell>
        </row>
        <row r="12789">
          <cell r="A12789" t="str">
            <v>Residential</v>
          </cell>
          <cell r="B12789">
            <v>20</v>
          </cell>
          <cell r="C12789" t="str">
            <v>S</v>
          </cell>
          <cell r="D12789" t="str">
            <v>PCT</v>
          </cell>
          <cell r="E12789" t="str">
            <v>Tonnage: 5&lt;=tons</v>
          </cell>
          <cell r="F12789">
            <v>91.559299999999993</v>
          </cell>
          <cell r="G12789">
            <v>2.560457</v>
          </cell>
          <cell r="H12789">
            <v>4.222836</v>
          </cell>
          <cell r="I12789">
            <v>-0.27123320000000001</v>
          </cell>
          <cell r="J12789">
            <v>-0.1109864</v>
          </cell>
          <cell r="K12789">
            <v>0</v>
          </cell>
          <cell r="L12789">
            <v>0.1109864</v>
          </cell>
          <cell r="M12789">
            <v>0.27123320000000001</v>
          </cell>
          <cell r="N12789">
            <v>0.27123320000000001</v>
          </cell>
          <cell r="O12789">
            <v>1220</v>
          </cell>
        </row>
        <row r="12790">
          <cell r="A12790" t="str">
            <v>Residential</v>
          </cell>
          <cell r="B12790">
            <v>21</v>
          </cell>
          <cell r="C12790" t="str">
            <v>S</v>
          </cell>
          <cell r="D12790" t="str">
            <v>PCT</v>
          </cell>
          <cell r="E12790" t="str">
            <v>Tonnage: 5&lt;=tons</v>
          </cell>
          <cell r="F12790">
            <v>86.588899999999995</v>
          </cell>
          <cell r="G12790">
            <v>2.667027</v>
          </cell>
          <cell r="H12790">
            <v>4.3780340000000004</v>
          </cell>
          <cell r="I12790">
            <v>-0.26444909999999999</v>
          </cell>
          <cell r="J12790">
            <v>-0.1082104</v>
          </cell>
          <cell r="K12790">
            <v>0</v>
          </cell>
          <cell r="L12790">
            <v>0.1082104</v>
          </cell>
          <cell r="M12790">
            <v>0.26444909999999999</v>
          </cell>
          <cell r="N12790">
            <v>0.26444909999999999</v>
          </cell>
          <cell r="O12790">
            <v>1220</v>
          </cell>
        </row>
        <row r="12791">
          <cell r="A12791" t="str">
            <v>Residential</v>
          </cell>
          <cell r="B12791">
            <v>22</v>
          </cell>
          <cell r="C12791" t="str">
            <v>S</v>
          </cell>
          <cell r="D12791" t="str">
            <v>PCT</v>
          </cell>
          <cell r="E12791" t="str">
            <v>Tonnage: 5&lt;=tons</v>
          </cell>
          <cell r="F12791">
            <v>83.406700000000001</v>
          </cell>
          <cell r="G12791">
            <v>2.2021009999999999</v>
          </cell>
          <cell r="H12791">
            <v>3.3444419999999999</v>
          </cell>
          <cell r="I12791">
            <v>-0.26991949999999998</v>
          </cell>
          <cell r="J12791">
            <v>-0.1104489</v>
          </cell>
          <cell r="K12791">
            <v>0</v>
          </cell>
          <cell r="L12791">
            <v>0.1104489</v>
          </cell>
          <cell r="M12791">
            <v>0.26991949999999998</v>
          </cell>
          <cell r="N12791">
            <v>0.26991949999999998</v>
          </cell>
          <cell r="O12791">
            <v>1220</v>
          </cell>
        </row>
        <row r="12792">
          <cell r="A12792" t="str">
            <v>Residential</v>
          </cell>
          <cell r="B12792">
            <v>23</v>
          </cell>
          <cell r="C12792" t="str">
            <v>S</v>
          </cell>
          <cell r="D12792" t="str">
            <v>PCT</v>
          </cell>
          <cell r="E12792" t="str">
            <v>Tonnage: 5&lt;=tons</v>
          </cell>
          <cell r="F12792">
            <v>79.581500000000005</v>
          </cell>
          <cell r="G12792">
            <v>1.8273569999999999</v>
          </cell>
          <cell r="H12792">
            <v>2.1546880000000002</v>
          </cell>
          <cell r="I12792">
            <v>-0.2565537</v>
          </cell>
          <cell r="J12792">
            <v>-0.1049797</v>
          </cell>
          <cell r="K12792">
            <v>0</v>
          </cell>
          <cell r="L12792">
            <v>0.1049797</v>
          </cell>
          <cell r="M12792">
            <v>0.2565537</v>
          </cell>
          <cell r="N12792">
            <v>0.2565537</v>
          </cell>
          <cell r="O12792">
            <v>1220</v>
          </cell>
        </row>
        <row r="12793">
          <cell r="A12793" t="str">
            <v>Residential</v>
          </cell>
          <cell r="B12793">
            <v>24</v>
          </cell>
          <cell r="C12793" t="str">
            <v>S</v>
          </cell>
          <cell r="D12793" t="str">
            <v>PCT</v>
          </cell>
          <cell r="E12793" t="str">
            <v>Tonnage: 5&lt;=tons</v>
          </cell>
          <cell r="F12793">
            <v>77.202200000000005</v>
          </cell>
          <cell r="G12793">
            <v>1.430299</v>
          </cell>
          <cell r="H12793">
            <v>1.77475</v>
          </cell>
          <cell r="I12793">
            <v>-0.25549539999999998</v>
          </cell>
          <cell r="J12793">
            <v>-0.1045466</v>
          </cell>
          <cell r="K12793">
            <v>0</v>
          </cell>
          <cell r="L12793">
            <v>0.1045466</v>
          </cell>
          <cell r="M12793">
            <v>0.25549539999999998</v>
          </cell>
          <cell r="N12793">
            <v>0.25549539999999998</v>
          </cell>
          <cell r="O12793">
            <v>1220</v>
          </cell>
        </row>
        <row r="12794">
          <cell r="A12794" t="str">
            <v>Residential</v>
          </cell>
          <cell r="B12794">
            <v>1</v>
          </cell>
          <cell r="C12794" t="str">
            <v>S</v>
          </cell>
          <cell r="D12794" t="str">
            <v>PCT</v>
          </cell>
          <cell r="E12794" t="str">
            <v>Tonnage: tons&lt;2</v>
          </cell>
          <cell r="F12794">
            <v>69.733800000000002</v>
          </cell>
          <cell r="G12794">
            <v>0.7845432</v>
          </cell>
          <cell r="H12794">
            <v>0.79280949999999994</v>
          </cell>
          <cell r="I12794">
            <v>-0.32141769999999997</v>
          </cell>
          <cell r="J12794">
            <v>-0.13152150000000001</v>
          </cell>
          <cell r="K12794">
            <v>0</v>
          </cell>
          <cell r="L12794">
            <v>0.13152150000000001</v>
          </cell>
          <cell r="M12794">
            <v>0.32141769999999997</v>
          </cell>
          <cell r="N12794">
            <v>0.32141769999999997</v>
          </cell>
          <cell r="O12794">
            <v>68</v>
          </cell>
        </row>
        <row r="12795">
          <cell r="A12795" t="str">
            <v>Residential</v>
          </cell>
          <cell r="B12795">
            <v>2</v>
          </cell>
          <cell r="C12795" t="str">
            <v>S</v>
          </cell>
          <cell r="D12795" t="str">
            <v>PCT</v>
          </cell>
          <cell r="E12795" t="str">
            <v>Tonnage: tons&lt;2</v>
          </cell>
          <cell r="F12795">
            <v>66.250900000000001</v>
          </cell>
          <cell r="G12795">
            <v>0.63180780000000003</v>
          </cell>
          <cell r="H12795">
            <v>0.5452901</v>
          </cell>
          <cell r="I12795">
            <v>-0.31932690000000002</v>
          </cell>
          <cell r="J12795">
            <v>-0.130666</v>
          </cell>
          <cell r="K12795">
            <v>0</v>
          </cell>
          <cell r="L12795">
            <v>0.130666</v>
          </cell>
          <cell r="M12795">
            <v>0.31932690000000002</v>
          </cell>
          <cell r="N12795">
            <v>0.31932690000000002</v>
          </cell>
          <cell r="O12795">
            <v>68</v>
          </cell>
        </row>
        <row r="12796">
          <cell r="A12796" t="str">
            <v>Residential</v>
          </cell>
          <cell r="B12796">
            <v>3</v>
          </cell>
          <cell r="C12796" t="str">
            <v>S</v>
          </cell>
          <cell r="D12796" t="str">
            <v>PCT</v>
          </cell>
          <cell r="E12796" t="str">
            <v>Tonnage: tons&lt;2</v>
          </cell>
          <cell r="F12796">
            <v>65.617800000000003</v>
          </cell>
          <cell r="G12796">
            <v>0.615645</v>
          </cell>
          <cell r="H12796">
            <v>0.37199660000000001</v>
          </cell>
          <cell r="I12796">
            <v>-0.3164322</v>
          </cell>
          <cell r="J12796">
            <v>-0.1294815</v>
          </cell>
          <cell r="K12796">
            <v>0</v>
          </cell>
          <cell r="L12796">
            <v>0.1294815</v>
          </cell>
          <cell r="M12796">
            <v>0.3164322</v>
          </cell>
          <cell r="N12796">
            <v>0.3164322</v>
          </cell>
          <cell r="O12796">
            <v>68</v>
          </cell>
        </row>
        <row r="12797">
          <cell r="A12797" t="str">
            <v>Residential</v>
          </cell>
          <cell r="B12797">
            <v>4</v>
          </cell>
          <cell r="C12797" t="str">
            <v>S</v>
          </cell>
          <cell r="D12797" t="str">
            <v>PCT</v>
          </cell>
          <cell r="E12797" t="str">
            <v>Tonnage: tons&lt;2</v>
          </cell>
          <cell r="F12797">
            <v>64.834599999999995</v>
          </cell>
          <cell r="G12797">
            <v>0.57179360000000001</v>
          </cell>
          <cell r="H12797">
            <v>0.40072370000000002</v>
          </cell>
          <cell r="I12797">
            <v>-0.31633289999999997</v>
          </cell>
          <cell r="J12797">
            <v>-0.12944079999999999</v>
          </cell>
          <cell r="K12797">
            <v>0</v>
          </cell>
          <cell r="L12797">
            <v>0.12944079999999999</v>
          </cell>
          <cell r="M12797">
            <v>0.31633289999999997</v>
          </cell>
          <cell r="N12797">
            <v>0.31633289999999997</v>
          </cell>
          <cell r="O12797">
            <v>68</v>
          </cell>
        </row>
        <row r="12798">
          <cell r="A12798" t="str">
            <v>Residential</v>
          </cell>
          <cell r="B12798">
            <v>5</v>
          </cell>
          <cell r="C12798" t="str">
            <v>S</v>
          </cell>
          <cell r="D12798" t="str">
            <v>PCT</v>
          </cell>
          <cell r="E12798" t="str">
            <v>Tonnage: tons&lt;2</v>
          </cell>
          <cell r="F12798">
            <v>63.4011</v>
          </cell>
          <cell r="G12798">
            <v>0.54013009999999995</v>
          </cell>
          <cell r="H12798">
            <v>0.39792909999999998</v>
          </cell>
          <cell r="I12798">
            <v>-0.31485980000000002</v>
          </cell>
          <cell r="J12798">
            <v>-0.12883810000000001</v>
          </cell>
          <cell r="K12798">
            <v>0</v>
          </cell>
          <cell r="L12798">
            <v>0.12883810000000001</v>
          </cell>
          <cell r="M12798">
            <v>0.31485980000000002</v>
          </cell>
          <cell r="N12798">
            <v>0.31485980000000002</v>
          </cell>
          <cell r="O12798">
            <v>68</v>
          </cell>
        </row>
        <row r="12799">
          <cell r="A12799" t="str">
            <v>Residential</v>
          </cell>
          <cell r="B12799">
            <v>6</v>
          </cell>
          <cell r="C12799" t="str">
            <v>S</v>
          </cell>
          <cell r="D12799" t="str">
            <v>PCT</v>
          </cell>
          <cell r="E12799" t="str">
            <v>Tonnage: tons&lt;2</v>
          </cell>
          <cell r="F12799">
            <v>62.684399999999997</v>
          </cell>
          <cell r="G12799">
            <v>0.56049249999999995</v>
          </cell>
          <cell r="H12799">
            <v>0.39045299999999999</v>
          </cell>
          <cell r="I12799">
            <v>-0.31447799999999998</v>
          </cell>
          <cell r="J12799">
            <v>-0.12868189999999999</v>
          </cell>
          <cell r="K12799">
            <v>0</v>
          </cell>
          <cell r="L12799">
            <v>0.12868189999999999</v>
          </cell>
          <cell r="M12799">
            <v>0.31447799999999998</v>
          </cell>
          <cell r="N12799">
            <v>0.31447799999999998</v>
          </cell>
          <cell r="O12799">
            <v>68</v>
          </cell>
        </row>
        <row r="12800">
          <cell r="A12800" t="str">
            <v>Residential</v>
          </cell>
          <cell r="B12800">
            <v>7</v>
          </cell>
          <cell r="C12800" t="str">
            <v>S</v>
          </cell>
          <cell r="D12800" t="str">
            <v>PCT</v>
          </cell>
          <cell r="E12800" t="str">
            <v>Tonnage: tons&lt;2</v>
          </cell>
          <cell r="F12800">
            <v>61.250900000000001</v>
          </cell>
          <cell r="G12800">
            <v>0.54366510000000001</v>
          </cell>
          <cell r="H12800">
            <v>0.4251916</v>
          </cell>
          <cell r="I12800">
            <v>-0.31492140000000002</v>
          </cell>
          <cell r="J12800">
            <v>-0.12886329999999999</v>
          </cell>
          <cell r="K12800">
            <v>0</v>
          </cell>
          <cell r="L12800">
            <v>0.12886329999999999</v>
          </cell>
          <cell r="M12800">
            <v>0.31492140000000002</v>
          </cell>
          <cell r="N12800">
            <v>0.31492140000000002</v>
          </cell>
          <cell r="O12800">
            <v>68</v>
          </cell>
        </row>
        <row r="12801">
          <cell r="A12801" t="str">
            <v>Residential</v>
          </cell>
          <cell r="B12801">
            <v>8</v>
          </cell>
          <cell r="C12801" t="str">
            <v>S</v>
          </cell>
          <cell r="D12801" t="str">
            <v>PCT</v>
          </cell>
          <cell r="E12801" t="str">
            <v>Tonnage: tons&lt;2</v>
          </cell>
          <cell r="F12801">
            <v>62.384</v>
          </cell>
          <cell r="G12801">
            <v>0.6266872</v>
          </cell>
          <cell r="H12801">
            <v>0.6113767</v>
          </cell>
          <cell r="I12801">
            <v>-0.31680029999999998</v>
          </cell>
          <cell r="J12801">
            <v>-0.1296321</v>
          </cell>
          <cell r="K12801">
            <v>0</v>
          </cell>
          <cell r="L12801">
            <v>0.1296321</v>
          </cell>
          <cell r="M12801">
            <v>0.31680029999999998</v>
          </cell>
          <cell r="N12801">
            <v>0.31680029999999998</v>
          </cell>
          <cell r="O12801">
            <v>68</v>
          </cell>
        </row>
        <row r="12802">
          <cell r="A12802" t="str">
            <v>Residential</v>
          </cell>
          <cell r="B12802">
            <v>9</v>
          </cell>
          <cell r="C12802" t="str">
            <v>S</v>
          </cell>
          <cell r="D12802" t="str">
            <v>PCT</v>
          </cell>
          <cell r="E12802" t="str">
            <v>Tonnage: tons&lt;2</v>
          </cell>
          <cell r="F12802">
            <v>67.233800000000002</v>
          </cell>
          <cell r="G12802">
            <v>0.88926110000000003</v>
          </cell>
          <cell r="H12802">
            <v>0.79990329999999998</v>
          </cell>
          <cell r="I12802">
            <v>-0.32338980000000001</v>
          </cell>
          <cell r="J12802">
            <v>-0.13232849999999999</v>
          </cell>
          <cell r="K12802">
            <v>0</v>
          </cell>
          <cell r="L12802">
            <v>0.13232849999999999</v>
          </cell>
          <cell r="M12802">
            <v>0.32338980000000001</v>
          </cell>
          <cell r="N12802">
            <v>0.32338980000000001</v>
          </cell>
          <cell r="O12802">
            <v>68</v>
          </cell>
        </row>
        <row r="12803">
          <cell r="A12803" t="str">
            <v>Residential</v>
          </cell>
          <cell r="B12803">
            <v>10</v>
          </cell>
          <cell r="C12803" t="str">
            <v>S</v>
          </cell>
          <cell r="D12803" t="str">
            <v>PCT</v>
          </cell>
          <cell r="E12803" t="str">
            <v>Tonnage: tons&lt;2</v>
          </cell>
          <cell r="F12803">
            <v>72.450599999999994</v>
          </cell>
          <cell r="G12803">
            <v>1.2106790000000001</v>
          </cell>
          <cell r="H12803">
            <v>0.86788379999999998</v>
          </cell>
          <cell r="I12803">
            <v>-0.35884310000000003</v>
          </cell>
          <cell r="J12803">
            <v>-0.14683570000000001</v>
          </cell>
          <cell r="K12803">
            <v>0</v>
          </cell>
          <cell r="L12803">
            <v>0.14683570000000001</v>
          </cell>
          <cell r="M12803">
            <v>0.35884310000000003</v>
          </cell>
          <cell r="N12803">
            <v>0.35884310000000003</v>
          </cell>
          <cell r="O12803">
            <v>68</v>
          </cell>
        </row>
        <row r="12804">
          <cell r="A12804" t="str">
            <v>Residential</v>
          </cell>
          <cell r="B12804">
            <v>11</v>
          </cell>
          <cell r="C12804" t="str">
            <v>S</v>
          </cell>
          <cell r="D12804" t="str">
            <v>PCT</v>
          </cell>
          <cell r="E12804" t="str">
            <v>Tonnage: tons&lt;2</v>
          </cell>
          <cell r="F12804">
            <v>77.783299999999997</v>
          </cell>
          <cell r="G12804">
            <v>1.215578</v>
          </cell>
          <cell r="H12804">
            <v>1.030797</v>
          </cell>
          <cell r="I12804">
            <v>-0.33273049999999998</v>
          </cell>
          <cell r="J12804">
            <v>-0.13615060000000001</v>
          </cell>
          <cell r="K12804">
            <v>0</v>
          </cell>
          <cell r="L12804">
            <v>0.13615060000000001</v>
          </cell>
          <cell r="M12804">
            <v>0.33273049999999998</v>
          </cell>
          <cell r="N12804">
            <v>0.33273049999999998</v>
          </cell>
          <cell r="O12804">
            <v>68</v>
          </cell>
        </row>
        <row r="12805">
          <cell r="A12805" t="str">
            <v>Residential</v>
          </cell>
          <cell r="B12805">
            <v>12</v>
          </cell>
          <cell r="C12805" t="str">
            <v>S</v>
          </cell>
          <cell r="D12805" t="str">
            <v>PCT</v>
          </cell>
          <cell r="E12805" t="str">
            <v>Tonnage: tons&lt;2</v>
          </cell>
          <cell r="F12805">
            <v>83.199600000000004</v>
          </cell>
          <cell r="G12805">
            <v>1.2397800000000001</v>
          </cell>
          <cell r="H12805">
            <v>1.3153809999999999</v>
          </cell>
          <cell r="I12805">
            <v>-0.3690329</v>
          </cell>
          <cell r="J12805">
            <v>-0.15100530000000001</v>
          </cell>
          <cell r="K12805">
            <v>0</v>
          </cell>
          <cell r="L12805">
            <v>0.15100530000000001</v>
          </cell>
          <cell r="M12805">
            <v>0.3690329</v>
          </cell>
          <cell r="N12805">
            <v>0.3690329</v>
          </cell>
          <cell r="O12805">
            <v>68</v>
          </cell>
        </row>
        <row r="12806">
          <cell r="A12806" t="str">
            <v>Residential</v>
          </cell>
          <cell r="B12806">
            <v>13</v>
          </cell>
          <cell r="C12806" t="str">
            <v>S</v>
          </cell>
          <cell r="D12806" t="str">
            <v>PCT</v>
          </cell>
          <cell r="E12806" t="str">
            <v>Tonnage: tons&lt;2</v>
          </cell>
          <cell r="F12806">
            <v>86.699600000000004</v>
          </cell>
          <cell r="G12806">
            <v>1.430734</v>
          </cell>
          <cell r="H12806">
            <v>1.6755599999999999</v>
          </cell>
          <cell r="I12806">
            <v>-0.3606973</v>
          </cell>
          <cell r="J12806">
            <v>-0.14759439999999999</v>
          </cell>
          <cell r="K12806">
            <v>0</v>
          </cell>
          <cell r="L12806">
            <v>0.14759439999999999</v>
          </cell>
          <cell r="M12806">
            <v>0.3606973</v>
          </cell>
          <cell r="N12806">
            <v>0.3606973</v>
          </cell>
          <cell r="O12806">
            <v>68</v>
          </cell>
        </row>
        <row r="12807">
          <cell r="A12807" t="str">
            <v>Residential</v>
          </cell>
          <cell r="B12807">
            <v>14</v>
          </cell>
          <cell r="C12807" t="str">
            <v>S</v>
          </cell>
          <cell r="D12807" t="str">
            <v>PCT</v>
          </cell>
          <cell r="E12807" t="str">
            <v>Tonnage: tons&lt;2</v>
          </cell>
          <cell r="F12807">
            <v>90.849800000000002</v>
          </cell>
          <cell r="G12807">
            <v>1.4925999999999999</v>
          </cell>
          <cell r="H12807">
            <v>1.594349</v>
          </cell>
          <cell r="I12807">
            <v>-0.36865399999999998</v>
          </cell>
          <cell r="J12807">
            <v>-0.15085019999999999</v>
          </cell>
          <cell r="K12807">
            <v>0</v>
          </cell>
          <cell r="L12807">
            <v>0.15085019999999999</v>
          </cell>
          <cell r="M12807">
            <v>0.36865399999999998</v>
          </cell>
          <cell r="N12807">
            <v>0.36865399999999998</v>
          </cell>
          <cell r="O12807">
            <v>68</v>
          </cell>
        </row>
        <row r="12808">
          <cell r="A12808" t="str">
            <v>Residential</v>
          </cell>
          <cell r="B12808">
            <v>15</v>
          </cell>
          <cell r="C12808" t="str">
            <v>S</v>
          </cell>
          <cell r="D12808" t="str">
            <v>PCT</v>
          </cell>
          <cell r="E12808" t="str">
            <v>Tonnage: tons&lt;2</v>
          </cell>
          <cell r="F12808">
            <v>94.283299999999997</v>
          </cell>
          <cell r="G12808">
            <v>1.633596</v>
          </cell>
          <cell r="H12808">
            <v>1.3962019999999999</v>
          </cell>
          <cell r="I12808">
            <v>-0.34982259999999998</v>
          </cell>
          <cell r="J12808">
            <v>-0.14314450000000001</v>
          </cell>
          <cell r="K12808">
            <v>0</v>
          </cell>
          <cell r="L12808">
            <v>0.14314450000000001</v>
          </cell>
          <cell r="M12808">
            <v>0.34982259999999998</v>
          </cell>
          <cell r="N12808">
            <v>0.34982259999999998</v>
          </cell>
          <cell r="O12808">
            <v>68</v>
          </cell>
        </row>
        <row r="12809">
          <cell r="A12809" t="str">
            <v>Residential</v>
          </cell>
          <cell r="B12809">
            <v>16</v>
          </cell>
          <cell r="C12809" t="str">
            <v>S</v>
          </cell>
          <cell r="D12809" t="str">
            <v>PCT</v>
          </cell>
          <cell r="E12809" t="str">
            <v>Tonnage: tons&lt;2</v>
          </cell>
          <cell r="F12809">
            <v>96.349800000000002</v>
          </cell>
          <cell r="G12809">
            <v>1.8556299999999999</v>
          </cell>
          <cell r="H12809">
            <v>1.26278</v>
          </cell>
          <cell r="I12809">
            <v>-0.37934839999999997</v>
          </cell>
          <cell r="J12809">
            <v>-0.15522630000000001</v>
          </cell>
          <cell r="K12809">
            <v>0</v>
          </cell>
          <cell r="L12809">
            <v>0.15522630000000001</v>
          </cell>
          <cell r="M12809">
            <v>0.37934839999999997</v>
          </cell>
          <cell r="N12809">
            <v>0.37934839999999997</v>
          </cell>
          <cell r="O12809">
            <v>68</v>
          </cell>
        </row>
        <row r="12810">
          <cell r="A12810" t="str">
            <v>Residential</v>
          </cell>
          <cell r="B12810">
            <v>17</v>
          </cell>
          <cell r="C12810" t="str">
            <v>S</v>
          </cell>
          <cell r="D12810" t="str">
            <v>PCT</v>
          </cell>
          <cell r="E12810" t="str">
            <v>Tonnage: tons&lt;2</v>
          </cell>
          <cell r="F12810">
            <v>97.416399999999996</v>
          </cell>
          <cell r="G12810">
            <v>1.8211809999999999</v>
          </cell>
          <cell r="H12810">
            <v>1.4404699999999999</v>
          </cell>
          <cell r="I12810">
            <v>-0.35137740000000001</v>
          </cell>
          <cell r="J12810">
            <v>-0.14378079999999999</v>
          </cell>
          <cell r="K12810">
            <v>0</v>
          </cell>
          <cell r="L12810">
            <v>0.14378079999999999</v>
          </cell>
          <cell r="M12810">
            <v>0.35137740000000001</v>
          </cell>
          <cell r="N12810">
            <v>0.35137740000000001</v>
          </cell>
          <cell r="O12810">
            <v>68</v>
          </cell>
        </row>
        <row r="12811">
          <cell r="A12811" t="str">
            <v>Residential</v>
          </cell>
          <cell r="B12811">
            <v>18</v>
          </cell>
          <cell r="C12811" t="str">
            <v>S</v>
          </cell>
          <cell r="D12811" t="str">
            <v>PCT</v>
          </cell>
          <cell r="E12811" t="str">
            <v>Tonnage: tons&lt;2</v>
          </cell>
          <cell r="F12811">
            <v>96.916399999999996</v>
          </cell>
          <cell r="G12811">
            <v>2.2811469999999998</v>
          </cell>
          <cell r="H12811">
            <v>1.349218</v>
          </cell>
          <cell r="I12811">
            <v>-0.37161820000000001</v>
          </cell>
          <cell r="J12811">
            <v>-0.15206320000000001</v>
          </cell>
          <cell r="K12811">
            <v>0</v>
          </cell>
          <cell r="L12811">
            <v>0.15206320000000001</v>
          </cell>
          <cell r="M12811">
            <v>0.37161820000000001</v>
          </cell>
          <cell r="N12811">
            <v>0.37161820000000001</v>
          </cell>
          <cell r="O12811">
            <v>68</v>
          </cell>
        </row>
        <row r="12812">
          <cell r="A12812" t="str">
            <v>Residential</v>
          </cell>
          <cell r="B12812">
            <v>19</v>
          </cell>
          <cell r="C12812" t="str">
            <v>S</v>
          </cell>
          <cell r="D12812" t="str">
            <v>PCT</v>
          </cell>
          <cell r="E12812" t="str">
            <v>Tonnage: tons&lt;2</v>
          </cell>
          <cell r="F12812">
            <v>95.349800000000002</v>
          </cell>
          <cell r="G12812">
            <v>2.1437149999999998</v>
          </cell>
          <cell r="H12812">
            <v>1.307172</v>
          </cell>
          <cell r="I12812">
            <v>-0.3923275</v>
          </cell>
          <cell r="J12812">
            <v>-0.16053719999999999</v>
          </cell>
          <cell r="K12812">
            <v>0</v>
          </cell>
          <cell r="L12812">
            <v>0.16053719999999999</v>
          </cell>
          <cell r="M12812">
            <v>0.3923275</v>
          </cell>
          <cell r="N12812">
            <v>0.3923275</v>
          </cell>
          <cell r="O12812">
            <v>68</v>
          </cell>
        </row>
        <row r="12813">
          <cell r="A12813" t="str">
            <v>Residential</v>
          </cell>
          <cell r="B12813">
            <v>20</v>
          </cell>
          <cell r="C12813" t="str">
            <v>S</v>
          </cell>
          <cell r="D12813" t="str">
            <v>PCT</v>
          </cell>
          <cell r="E12813" t="str">
            <v>Tonnage: tons&lt;2</v>
          </cell>
          <cell r="F12813">
            <v>91.366900000000001</v>
          </cell>
          <cell r="G12813">
            <v>1.486286</v>
          </cell>
          <cell r="H12813">
            <v>1.6555009999999999</v>
          </cell>
          <cell r="I12813">
            <v>-0.39762969999999997</v>
          </cell>
          <cell r="J12813">
            <v>-0.16270689999999999</v>
          </cell>
          <cell r="K12813">
            <v>0</v>
          </cell>
          <cell r="L12813">
            <v>0.16270689999999999</v>
          </cell>
          <cell r="M12813">
            <v>0.39762969999999997</v>
          </cell>
          <cell r="N12813">
            <v>0.39762969999999997</v>
          </cell>
          <cell r="O12813">
            <v>68</v>
          </cell>
        </row>
        <row r="12814">
          <cell r="A12814" t="str">
            <v>Residential</v>
          </cell>
          <cell r="B12814">
            <v>21</v>
          </cell>
          <cell r="C12814" t="str">
            <v>S</v>
          </cell>
          <cell r="D12814" t="str">
            <v>PCT</v>
          </cell>
          <cell r="E12814" t="str">
            <v>Tonnage: tons&lt;2</v>
          </cell>
          <cell r="F12814">
            <v>86.300399999999996</v>
          </cell>
          <cell r="G12814">
            <v>1.5265759999999999</v>
          </cell>
          <cell r="H12814">
            <v>2.72214</v>
          </cell>
          <cell r="I12814">
            <v>-0.41656559999999998</v>
          </cell>
          <cell r="J12814">
            <v>-0.1704553</v>
          </cell>
          <cell r="K12814">
            <v>0</v>
          </cell>
          <cell r="L12814">
            <v>0.1704553</v>
          </cell>
          <cell r="M12814">
            <v>0.41656559999999998</v>
          </cell>
          <cell r="N12814">
            <v>0.41656559999999998</v>
          </cell>
          <cell r="O12814">
            <v>68</v>
          </cell>
        </row>
        <row r="12815">
          <cell r="A12815" t="str">
            <v>Residential</v>
          </cell>
          <cell r="B12815">
            <v>22</v>
          </cell>
          <cell r="C12815" t="str">
            <v>S</v>
          </cell>
          <cell r="D12815" t="str">
            <v>PCT</v>
          </cell>
          <cell r="E12815" t="str">
            <v>Tonnage: tons&lt;2</v>
          </cell>
          <cell r="F12815">
            <v>83.300399999999996</v>
          </cell>
          <cell r="G12815">
            <v>1.1929179999999999</v>
          </cell>
          <cell r="H12815">
            <v>1.7977749999999999</v>
          </cell>
          <cell r="I12815">
            <v>-0.38648310000000002</v>
          </cell>
          <cell r="J12815">
            <v>-0.1581457</v>
          </cell>
          <cell r="K12815">
            <v>0</v>
          </cell>
          <cell r="L12815">
            <v>0.1581457</v>
          </cell>
          <cell r="M12815">
            <v>0.38648310000000002</v>
          </cell>
          <cell r="N12815">
            <v>0.38648310000000002</v>
          </cell>
          <cell r="O12815">
            <v>68</v>
          </cell>
        </row>
        <row r="12816">
          <cell r="A12816" t="str">
            <v>Residential</v>
          </cell>
          <cell r="B12816">
            <v>23</v>
          </cell>
          <cell r="C12816" t="str">
            <v>S</v>
          </cell>
          <cell r="D12816" t="str">
            <v>PCT</v>
          </cell>
          <cell r="E12816" t="str">
            <v>Tonnage: tons&lt;2</v>
          </cell>
          <cell r="F12816">
            <v>79.017099999999999</v>
          </cell>
          <cell r="G12816">
            <v>1.4182889999999999</v>
          </cell>
          <cell r="H12816">
            <v>1.7118679999999999</v>
          </cell>
          <cell r="I12816">
            <v>-0.3645621</v>
          </cell>
          <cell r="J12816">
            <v>-0.1491759</v>
          </cell>
          <cell r="K12816">
            <v>0</v>
          </cell>
          <cell r="L12816">
            <v>0.1491759</v>
          </cell>
          <cell r="M12816">
            <v>0.3645621</v>
          </cell>
          <cell r="N12816">
            <v>0.3645621</v>
          </cell>
          <cell r="O12816">
            <v>68</v>
          </cell>
        </row>
        <row r="12817">
          <cell r="A12817" t="str">
            <v>Residential</v>
          </cell>
          <cell r="B12817">
            <v>24</v>
          </cell>
          <cell r="C12817" t="str">
            <v>S</v>
          </cell>
          <cell r="D12817" t="str">
            <v>PCT</v>
          </cell>
          <cell r="E12817" t="str">
            <v>Tonnage: tons&lt;2</v>
          </cell>
          <cell r="F12817">
            <v>76.450599999999994</v>
          </cell>
          <cell r="G12817">
            <v>1.5209360000000001</v>
          </cell>
          <cell r="H12817">
            <v>1.1322369999999999</v>
          </cell>
          <cell r="I12817">
            <v>-0.45829360000000002</v>
          </cell>
          <cell r="J12817">
            <v>-0.18753</v>
          </cell>
          <cell r="K12817">
            <v>0</v>
          </cell>
          <cell r="L12817">
            <v>0.18753</v>
          </cell>
          <cell r="M12817">
            <v>0.45829360000000002</v>
          </cell>
          <cell r="N12817">
            <v>0.45829360000000002</v>
          </cell>
          <cell r="O12817">
            <v>68</v>
          </cell>
        </row>
        <row r="12818">
          <cell r="A12818" t="str">
            <v>Residential</v>
          </cell>
          <cell r="B12818">
            <v>1</v>
          </cell>
          <cell r="C12818" t="str">
            <v>S</v>
          </cell>
          <cell r="D12818" t="str">
            <v>PCT</v>
          </cell>
          <cell r="E12818" t="str">
            <v>Usage: 10000&lt;Annual kwh&lt;20000</v>
          </cell>
          <cell r="F12818">
            <v>70.800399999999996</v>
          </cell>
          <cell r="G12818">
            <v>0.4720259</v>
          </cell>
          <cell r="H12818">
            <v>0.55993150000000003</v>
          </cell>
          <cell r="I12818">
            <v>-0.1513806</v>
          </cell>
          <cell r="J12818">
            <v>-6.1943699999999997E-2</v>
          </cell>
          <cell r="K12818">
            <v>0</v>
          </cell>
          <cell r="L12818">
            <v>6.1943699999999997E-2</v>
          </cell>
          <cell r="M12818">
            <v>0.1513806</v>
          </cell>
          <cell r="N12818">
            <v>0.1513806</v>
          </cell>
          <cell r="O12818">
            <v>2270</v>
          </cell>
        </row>
        <row r="12819">
          <cell r="A12819" t="str">
            <v>Residential</v>
          </cell>
          <cell r="B12819">
            <v>2</v>
          </cell>
          <cell r="C12819" t="str">
            <v>S</v>
          </cell>
          <cell r="D12819" t="str">
            <v>PCT</v>
          </cell>
          <cell r="E12819" t="str">
            <v>Usage: 10000&lt;Annual kwh&lt;20000</v>
          </cell>
          <cell r="F12819">
            <v>68.391900000000007</v>
          </cell>
          <cell r="G12819">
            <v>0.38685910000000001</v>
          </cell>
          <cell r="H12819">
            <v>0.39186609999999999</v>
          </cell>
          <cell r="I12819">
            <v>-0.14967900000000001</v>
          </cell>
          <cell r="J12819">
            <v>-6.12474E-2</v>
          </cell>
          <cell r="K12819">
            <v>0</v>
          </cell>
          <cell r="L12819">
            <v>6.12474E-2</v>
          </cell>
          <cell r="M12819">
            <v>0.14967900000000001</v>
          </cell>
          <cell r="N12819">
            <v>0.14967900000000001</v>
          </cell>
          <cell r="O12819">
            <v>2270</v>
          </cell>
        </row>
        <row r="12820">
          <cell r="A12820" t="str">
            <v>Residential</v>
          </cell>
          <cell r="B12820">
            <v>3</v>
          </cell>
          <cell r="C12820" t="str">
            <v>S</v>
          </cell>
          <cell r="D12820" t="str">
            <v>PCT</v>
          </cell>
          <cell r="E12820" t="str">
            <v>Usage: 10000&lt;Annual kwh&lt;20000</v>
          </cell>
          <cell r="F12820">
            <v>67.727900000000005</v>
          </cell>
          <cell r="G12820">
            <v>0.32533010000000001</v>
          </cell>
          <cell r="H12820">
            <v>0.35072710000000001</v>
          </cell>
          <cell r="I12820">
            <v>-0.14861730000000001</v>
          </cell>
          <cell r="J12820">
            <v>-6.0812999999999999E-2</v>
          </cell>
          <cell r="K12820">
            <v>0</v>
          </cell>
          <cell r="L12820">
            <v>6.0812999999999999E-2</v>
          </cell>
          <cell r="M12820">
            <v>0.14861730000000001</v>
          </cell>
          <cell r="N12820">
            <v>0.14861730000000001</v>
          </cell>
          <cell r="O12820">
            <v>2270</v>
          </cell>
        </row>
        <row r="12821">
          <cell r="A12821" t="str">
            <v>Residential</v>
          </cell>
          <cell r="B12821">
            <v>4</v>
          </cell>
          <cell r="C12821" t="str">
            <v>S</v>
          </cell>
          <cell r="D12821" t="str">
            <v>PCT</v>
          </cell>
          <cell r="E12821" t="str">
            <v>Usage: 10000&lt;Annual kwh&lt;20000</v>
          </cell>
          <cell r="F12821">
            <v>67.110500000000002</v>
          </cell>
          <cell r="G12821">
            <v>0.28654410000000002</v>
          </cell>
          <cell r="H12821">
            <v>0.31281409999999998</v>
          </cell>
          <cell r="I12821">
            <v>-0.1480089</v>
          </cell>
          <cell r="J12821">
            <v>-6.0564E-2</v>
          </cell>
          <cell r="K12821">
            <v>0</v>
          </cell>
          <cell r="L12821">
            <v>6.0564E-2</v>
          </cell>
          <cell r="M12821">
            <v>0.1480089</v>
          </cell>
          <cell r="N12821">
            <v>0.1480089</v>
          </cell>
          <cell r="O12821">
            <v>2270</v>
          </cell>
        </row>
        <row r="12822">
          <cell r="A12822" t="str">
            <v>Residential</v>
          </cell>
          <cell r="B12822">
            <v>5</v>
          </cell>
          <cell r="C12822" t="str">
            <v>S</v>
          </cell>
          <cell r="D12822" t="str">
            <v>PCT</v>
          </cell>
          <cell r="E12822" t="str">
            <v>Usage: 10000&lt;Annual kwh&lt;20000</v>
          </cell>
          <cell r="F12822">
            <v>65.605699999999999</v>
          </cell>
          <cell r="G12822">
            <v>0.28195949999999997</v>
          </cell>
          <cell r="H12822">
            <v>0.33884579999999997</v>
          </cell>
          <cell r="I12822">
            <v>-0.1478206</v>
          </cell>
          <cell r="J12822">
            <v>-6.0486999999999999E-2</v>
          </cell>
          <cell r="K12822">
            <v>0</v>
          </cell>
          <cell r="L12822">
            <v>6.0486999999999999E-2</v>
          </cell>
          <cell r="M12822">
            <v>0.1478206</v>
          </cell>
          <cell r="N12822">
            <v>0.1478206</v>
          </cell>
          <cell r="O12822">
            <v>2270</v>
          </cell>
        </row>
        <row r="12823">
          <cell r="A12823" t="str">
            <v>Residential</v>
          </cell>
          <cell r="B12823">
            <v>6</v>
          </cell>
          <cell r="C12823" t="str">
            <v>S</v>
          </cell>
          <cell r="D12823" t="str">
            <v>PCT</v>
          </cell>
          <cell r="E12823" t="str">
            <v>Usage: 10000&lt;Annual kwh&lt;20000</v>
          </cell>
          <cell r="F12823">
            <v>64.809899999999999</v>
          </cell>
          <cell r="G12823">
            <v>0.32215070000000001</v>
          </cell>
          <cell r="H12823">
            <v>0.48940139999999999</v>
          </cell>
          <cell r="I12823">
            <v>-0.14829790000000001</v>
          </cell>
          <cell r="J12823">
            <v>-6.0682300000000002E-2</v>
          </cell>
          <cell r="K12823">
            <v>0</v>
          </cell>
          <cell r="L12823">
            <v>6.0682300000000002E-2</v>
          </cell>
          <cell r="M12823">
            <v>0.14829790000000001</v>
          </cell>
          <cell r="N12823">
            <v>0.14829790000000001</v>
          </cell>
          <cell r="O12823">
            <v>2270</v>
          </cell>
        </row>
        <row r="12824">
          <cell r="A12824" t="str">
            <v>Residential</v>
          </cell>
          <cell r="B12824">
            <v>7</v>
          </cell>
          <cell r="C12824" t="str">
            <v>S</v>
          </cell>
          <cell r="D12824" t="str">
            <v>PCT</v>
          </cell>
          <cell r="E12824" t="str">
            <v>Usage: 10000&lt;Annual kwh&lt;20000</v>
          </cell>
          <cell r="F12824">
            <v>63.4786</v>
          </cell>
          <cell r="G12824">
            <v>0.34165139999999999</v>
          </cell>
          <cell r="H12824">
            <v>0.38556760000000001</v>
          </cell>
          <cell r="I12824">
            <v>-0.1481961</v>
          </cell>
          <cell r="J12824">
            <v>-6.0640600000000003E-2</v>
          </cell>
          <cell r="K12824">
            <v>0</v>
          </cell>
          <cell r="L12824">
            <v>6.0640600000000003E-2</v>
          </cell>
          <cell r="M12824">
            <v>0.1481961</v>
          </cell>
          <cell r="N12824">
            <v>0.1481961</v>
          </cell>
          <cell r="O12824">
            <v>2270</v>
          </cell>
        </row>
        <row r="12825">
          <cell r="A12825" t="str">
            <v>Residential</v>
          </cell>
          <cell r="B12825">
            <v>8</v>
          </cell>
          <cell r="C12825" t="str">
            <v>S</v>
          </cell>
          <cell r="D12825" t="str">
            <v>PCT</v>
          </cell>
          <cell r="E12825" t="str">
            <v>Usage: 10000&lt;Annual kwh&lt;20000</v>
          </cell>
          <cell r="F12825">
            <v>64.295400000000001</v>
          </cell>
          <cell r="G12825">
            <v>0.37578</v>
          </cell>
          <cell r="H12825">
            <v>0.45792559999999999</v>
          </cell>
          <cell r="I12825">
            <v>-0.1486526</v>
          </cell>
          <cell r="J12825">
            <v>-6.0827399999999997E-2</v>
          </cell>
          <cell r="K12825">
            <v>0</v>
          </cell>
          <cell r="L12825">
            <v>6.0827399999999997E-2</v>
          </cell>
          <cell r="M12825">
            <v>0.1486526</v>
          </cell>
          <cell r="N12825">
            <v>0.1486526</v>
          </cell>
          <cell r="O12825">
            <v>2270</v>
          </cell>
        </row>
        <row r="12826">
          <cell r="A12826" t="str">
            <v>Residential</v>
          </cell>
          <cell r="B12826">
            <v>9</v>
          </cell>
          <cell r="C12826" t="str">
            <v>S</v>
          </cell>
          <cell r="D12826" t="str">
            <v>PCT</v>
          </cell>
          <cell r="E12826" t="str">
            <v>Usage: 10000&lt;Annual kwh&lt;20000</v>
          </cell>
          <cell r="F12826">
            <v>68.5608</v>
          </cell>
          <cell r="G12826">
            <v>0.39368330000000001</v>
          </cell>
          <cell r="H12826">
            <v>0.3865111</v>
          </cell>
          <cell r="I12826">
            <v>-0.15207509999999999</v>
          </cell>
          <cell r="J12826">
            <v>-6.2227900000000003E-2</v>
          </cell>
          <cell r="K12826">
            <v>0</v>
          </cell>
          <cell r="L12826">
            <v>6.2227900000000003E-2</v>
          </cell>
          <cell r="M12826">
            <v>0.15207509999999999</v>
          </cell>
          <cell r="N12826">
            <v>0.15207509999999999</v>
          </cell>
          <cell r="O12826">
            <v>2270</v>
          </cell>
        </row>
        <row r="12827">
          <cell r="A12827" t="str">
            <v>Residential</v>
          </cell>
          <cell r="B12827">
            <v>10</v>
          </cell>
          <cell r="C12827" t="str">
            <v>S</v>
          </cell>
          <cell r="D12827" t="str">
            <v>PCT</v>
          </cell>
          <cell r="E12827" t="str">
            <v>Usage: 10000&lt;Annual kwh&lt;20000</v>
          </cell>
          <cell r="F12827">
            <v>73.943399999999997</v>
          </cell>
          <cell r="G12827">
            <v>0.42089179999999998</v>
          </cell>
          <cell r="H12827">
            <v>0.3409932</v>
          </cell>
          <cell r="I12827">
            <v>-0.1517608</v>
          </cell>
          <cell r="J12827">
            <v>-6.2099300000000003E-2</v>
          </cell>
          <cell r="K12827">
            <v>0</v>
          </cell>
          <cell r="L12827">
            <v>6.2099300000000003E-2</v>
          </cell>
          <cell r="M12827">
            <v>0.1517608</v>
          </cell>
          <cell r="N12827">
            <v>0.1517608</v>
          </cell>
          <cell r="O12827">
            <v>2270</v>
          </cell>
        </row>
        <row r="12828">
          <cell r="A12828" t="str">
            <v>Residential</v>
          </cell>
          <cell r="B12828">
            <v>11</v>
          </cell>
          <cell r="C12828" t="str">
            <v>S</v>
          </cell>
          <cell r="D12828" t="str">
            <v>PCT</v>
          </cell>
          <cell r="E12828" t="str">
            <v>Usage: 10000&lt;Annual kwh&lt;20000</v>
          </cell>
          <cell r="F12828">
            <v>78.224900000000005</v>
          </cell>
          <cell r="G12828">
            <v>0.48462339999999998</v>
          </cell>
          <cell r="H12828">
            <v>0.5417807</v>
          </cell>
          <cell r="I12828">
            <v>-0.15237819999999999</v>
          </cell>
          <cell r="J12828">
            <v>-6.2351900000000002E-2</v>
          </cell>
          <cell r="K12828">
            <v>0</v>
          </cell>
          <cell r="L12828">
            <v>6.2351900000000002E-2</v>
          </cell>
          <cell r="M12828">
            <v>0.15237819999999999</v>
          </cell>
          <cell r="N12828">
            <v>0.15237819999999999</v>
          </cell>
          <cell r="O12828">
            <v>2270</v>
          </cell>
        </row>
        <row r="12829">
          <cell r="A12829" t="str">
            <v>Residential</v>
          </cell>
          <cell r="B12829">
            <v>12</v>
          </cell>
          <cell r="C12829" t="str">
            <v>S</v>
          </cell>
          <cell r="D12829" t="str">
            <v>PCT</v>
          </cell>
          <cell r="E12829" t="str">
            <v>Usage: 10000&lt;Annual kwh&lt;20000</v>
          </cell>
          <cell r="F12829">
            <v>82.811899999999994</v>
          </cell>
          <cell r="G12829">
            <v>0.55702879999999999</v>
          </cell>
          <cell r="H12829">
            <v>0.66368990000000005</v>
          </cell>
          <cell r="I12829">
            <v>-0.15247659999999999</v>
          </cell>
          <cell r="J12829">
            <v>-6.2392200000000002E-2</v>
          </cell>
          <cell r="K12829">
            <v>0</v>
          </cell>
          <cell r="L12829">
            <v>6.2392200000000002E-2</v>
          </cell>
          <cell r="M12829">
            <v>0.15247659999999999</v>
          </cell>
          <cell r="N12829">
            <v>0.15247659999999999</v>
          </cell>
          <cell r="O12829">
            <v>2270</v>
          </cell>
        </row>
        <row r="12830">
          <cell r="A12830" t="str">
            <v>Residential</v>
          </cell>
          <cell r="B12830">
            <v>13</v>
          </cell>
          <cell r="C12830" t="str">
            <v>S</v>
          </cell>
          <cell r="D12830" t="str">
            <v>PCT</v>
          </cell>
          <cell r="E12830" t="str">
            <v>Usage: 10000&lt;Annual kwh&lt;20000</v>
          </cell>
          <cell r="F12830">
            <v>86.311899999999994</v>
          </cell>
          <cell r="G12830">
            <v>0.69923389999999996</v>
          </cell>
          <cell r="H12830">
            <v>0.84551240000000005</v>
          </cell>
          <cell r="I12830">
            <v>-0.16195689999999999</v>
          </cell>
          <cell r="J12830">
            <v>-6.6271399999999994E-2</v>
          </cell>
          <cell r="K12830">
            <v>0</v>
          </cell>
          <cell r="L12830">
            <v>6.6271399999999994E-2</v>
          </cell>
          <cell r="M12830">
            <v>0.16195689999999999</v>
          </cell>
          <cell r="N12830">
            <v>0.16195689999999999</v>
          </cell>
          <cell r="O12830">
            <v>2270</v>
          </cell>
        </row>
        <row r="12831">
          <cell r="A12831" t="str">
            <v>Residential</v>
          </cell>
          <cell r="B12831">
            <v>14</v>
          </cell>
          <cell r="C12831" t="str">
            <v>S</v>
          </cell>
          <cell r="D12831" t="str">
            <v>PCT</v>
          </cell>
          <cell r="E12831" t="str">
            <v>Usage: 10000&lt;Annual kwh&lt;20000</v>
          </cell>
          <cell r="F12831">
            <v>90.525800000000004</v>
          </cell>
          <cell r="G12831">
            <v>0.94678890000000004</v>
          </cell>
          <cell r="H12831">
            <v>0.90311600000000003</v>
          </cell>
          <cell r="I12831">
            <v>-0.16041830000000001</v>
          </cell>
          <cell r="J12831">
            <v>-6.5641900000000003E-2</v>
          </cell>
          <cell r="K12831">
            <v>0</v>
          </cell>
          <cell r="L12831">
            <v>6.5641900000000003E-2</v>
          </cell>
          <cell r="M12831">
            <v>0.16041830000000001</v>
          </cell>
          <cell r="N12831">
            <v>0.16041830000000001</v>
          </cell>
          <cell r="O12831">
            <v>2270</v>
          </cell>
        </row>
        <row r="12832">
          <cell r="A12832" t="str">
            <v>Residential</v>
          </cell>
          <cell r="B12832">
            <v>15</v>
          </cell>
          <cell r="C12832" t="str">
            <v>S</v>
          </cell>
          <cell r="D12832" t="str">
            <v>PCT</v>
          </cell>
          <cell r="E12832" t="str">
            <v>Usage: 10000&lt;Annual kwh&lt;20000</v>
          </cell>
          <cell r="F12832">
            <v>94.030600000000007</v>
          </cell>
          <cell r="G12832">
            <v>1.1847589999999999</v>
          </cell>
          <cell r="H12832">
            <v>0.91833480000000001</v>
          </cell>
          <cell r="I12832">
            <v>-0.16975999999999999</v>
          </cell>
          <cell r="J12832">
            <v>-6.9464399999999996E-2</v>
          </cell>
          <cell r="K12832">
            <v>0</v>
          </cell>
          <cell r="L12832">
            <v>6.9464399999999996E-2</v>
          </cell>
          <cell r="M12832">
            <v>0.16975999999999999</v>
          </cell>
          <cell r="N12832">
            <v>0.16975999999999999</v>
          </cell>
          <cell r="O12832">
            <v>2270</v>
          </cell>
        </row>
        <row r="12833">
          <cell r="A12833" t="str">
            <v>Residential</v>
          </cell>
          <cell r="B12833">
            <v>16</v>
          </cell>
          <cell r="C12833" t="str">
            <v>S</v>
          </cell>
          <cell r="D12833" t="str">
            <v>PCT</v>
          </cell>
          <cell r="E12833" t="str">
            <v>Usage: 10000&lt;Annual kwh&lt;20000</v>
          </cell>
          <cell r="F12833">
            <v>95.7654</v>
          </cell>
          <cell r="G12833">
            <v>1.280033</v>
          </cell>
          <cell r="H12833">
            <v>1.189927</v>
          </cell>
          <cell r="I12833">
            <v>-0.17841460000000001</v>
          </cell>
          <cell r="J12833">
            <v>-7.3005799999999996E-2</v>
          </cell>
          <cell r="K12833">
            <v>0</v>
          </cell>
          <cell r="L12833">
            <v>7.3005799999999996E-2</v>
          </cell>
          <cell r="M12833">
            <v>0.17841460000000001</v>
          </cell>
          <cell r="N12833">
            <v>0.17841460000000001</v>
          </cell>
          <cell r="O12833">
            <v>2270</v>
          </cell>
        </row>
        <row r="12834">
          <cell r="A12834" t="str">
            <v>Residential</v>
          </cell>
          <cell r="B12834">
            <v>17</v>
          </cell>
          <cell r="C12834" t="str">
            <v>S</v>
          </cell>
          <cell r="D12834" t="str">
            <v>PCT</v>
          </cell>
          <cell r="E12834" t="str">
            <v>Usage: 10000&lt;Annual kwh&lt;20000</v>
          </cell>
          <cell r="F12834">
            <v>96.587000000000003</v>
          </cell>
          <cell r="G12834">
            <v>1.6352260000000001</v>
          </cell>
          <cell r="H12834">
            <v>1.2180219999999999</v>
          </cell>
          <cell r="I12834">
            <v>-0.18156949999999999</v>
          </cell>
          <cell r="J12834">
            <v>-7.4296799999999996E-2</v>
          </cell>
          <cell r="K12834">
            <v>0</v>
          </cell>
          <cell r="L12834">
            <v>7.4296799999999996E-2</v>
          </cell>
          <cell r="M12834">
            <v>0.18156949999999999</v>
          </cell>
          <cell r="N12834">
            <v>0.18156949999999999</v>
          </cell>
          <cell r="O12834">
            <v>2270</v>
          </cell>
        </row>
        <row r="12835">
          <cell r="A12835" t="str">
            <v>Residential</v>
          </cell>
          <cell r="B12835">
            <v>18</v>
          </cell>
          <cell r="C12835" t="str">
            <v>S</v>
          </cell>
          <cell r="D12835" t="str">
            <v>PCT</v>
          </cell>
          <cell r="E12835" t="str">
            <v>Usage: 10000&lt;Annual kwh&lt;20000</v>
          </cell>
          <cell r="F12835">
            <v>96.260599999999997</v>
          </cell>
          <cell r="G12835">
            <v>1.7502519999999999</v>
          </cell>
          <cell r="H12835">
            <v>1.7378899999999999</v>
          </cell>
          <cell r="I12835">
            <v>-0.19214700000000001</v>
          </cell>
          <cell r="J12835">
            <v>-7.8625E-2</v>
          </cell>
          <cell r="K12835">
            <v>0</v>
          </cell>
          <cell r="L12835">
            <v>7.8625E-2</v>
          </cell>
          <cell r="M12835">
            <v>0.19214700000000001</v>
          </cell>
          <cell r="N12835">
            <v>0.19214700000000001</v>
          </cell>
          <cell r="O12835">
            <v>2270</v>
          </cell>
        </row>
        <row r="12836">
          <cell r="A12836" t="str">
            <v>Residential</v>
          </cell>
          <cell r="B12836">
            <v>19</v>
          </cell>
          <cell r="C12836" t="str">
            <v>S</v>
          </cell>
          <cell r="D12836" t="str">
            <v>PCT</v>
          </cell>
          <cell r="E12836" t="str">
            <v>Usage: 10000&lt;Annual kwh&lt;20000</v>
          </cell>
          <cell r="F12836">
            <v>95.025800000000004</v>
          </cell>
          <cell r="G12836">
            <v>1.537952</v>
          </cell>
          <cell r="H12836">
            <v>1.9569049999999999</v>
          </cell>
          <cell r="I12836">
            <v>-0.17299999999999999</v>
          </cell>
          <cell r="J12836">
            <v>-7.0790199999999998E-2</v>
          </cell>
          <cell r="K12836">
            <v>0</v>
          </cell>
          <cell r="L12836">
            <v>7.0790199999999998E-2</v>
          </cell>
          <cell r="M12836">
            <v>0.17299999999999999</v>
          </cell>
          <cell r="N12836">
            <v>0.17299999999999999</v>
          </cell>
          <cell r="O12836">
            <v>2270</v>
          </cell>
        </row>
        <row r="12837">
          <cell r="A12837" t="str">
            <v>Residential</v>
          </cell>
          <cell r="B12837">
            <v>20</v>
          </cell>
          <cell r="C12837" t="str">
            <v>S</v>
          </cell>
          <cell r="D12837" t="str">
            <v>PCT</v>
          </cell>
          <cell r="E12837" t="str">
            <v>Usage: 10000&lt;Annual kwh&lt;20000</v>
          </cell>
          <cell r="F12837">
            <v>91.856800000000007</v>
          </cell>
          <cell r="G12837">
            <v>1.4747840000000001</v>
          </cell>
          <cell r="H12837">
            <v>2.0649639999999998</v>
          </cell>
          <cell r="I12837">
            <v>-0.1729503</v>
          </cell>
          <cell r="J12837">
            <v>-7.0769899999999997E-2</v>
          </cell>
          <cell r="K12837">
            <v>0</v>
          </cell>
          <cell r="L12837">
            <v>7.0769899999999997E-2</v>
          </cell>
          <cell r="M12837">
            <v>0.1729503</v>
          </cell>
          <cell r="N12837">
            <v>0.1729503</v>
          </cell>
          <cell r="O12837">
            <v>2270</v>
          </cell>
        </row>
        <row r="12838">
          <cell r="A12838" t="str">
            <v>Residential</v>
          </cell>
          <cell r="B12838">
            <v>21</v>
          </cell>
          <cell r="C12838" t="str">
            <v>S</v>
          </cell>
          <cell r="D12838" t="str">
            <v>PCT</v>
          </cell>
          <cell r="E12838" t="str">
            <v>Usage: 10000&lt;Annual kwh&lt;20000</v>
          </cell>
          <cell r="F12838">
            <v>87.035200000000003</v>
          </cell>
          <cell r="G12838">
            <v>1.2732680000000001</v>
          </cell>
          <cell r="H12838">
            <v>1.6427560000000001</v>
          </cell>
          <cell r="I12838">
            <v>-0.1700507</v>
          </cell>
          <cell r="J12838">
            <v>-6.9583400000000004E-2</v>
          </cell>
          <cell r="K12838">
            <v>0</v>
          </cell>
          <cell r="L12838">
            <v>6.9583400000000004E-2</v>
          </cell>
          <cell r="M12838">
            <v>0.1700507</v>
          </cell>
          <cell r="N12838">
            <v>0.1700507</v>
          </cell>
          <cell r="O12838">
            <v>2270</v>
          </cell>
        </row>
        <row r="12839">
          <cell r="A12839" t="str">
            <v>Residential</v>
          </cell>
          <cell r="B12839">
            <v>22</v>
          </cell>
          <cell r="C12839" t="str">
            <v>S</v>
          </cell>
          <cell r="D12839" t="str">
            <v>PCT</v>
          </cell>
          <cell r="E12839" t="str">
            <v>Usage: 10000&lt;Annual kwh&lt;20000</v>
          </cell>
          <cell r="F12839">
            <v>83.861599999999996</v>
          </cell>
          <cell r="G12839">
            <v>0.96392100000000003</v>
          </cell>
          <cell r="H12839">
            <v>1.386304</v>
          </cell>
          <cell r="I12839">
            <v>-0.17777309999999999</v>
          </cell>
          <cell r="J12839">
            <v>-7.2743299999999997E-2</v>
          </cell>
          <cell r="K12839">
            <v>0</v>
          </cell>
          <cell r="L12839">
            <v>7.2743299999999997E-2</v>
          </cell>
          <cell r="M12839">
            <v>0.17777309999999999</v>
          </cell>
          <cell r="N12839">
            <v>0.17777309999999999</v>
          </cell>
          <cell r="O12839">
            <v>2270</v>
          </cell>
        </row>
        <row r="12840">
          <cell r="A12840" t="str">
            <v>Residential</v>
          </cell>
          <cell r="B12840">
            <v>23</v>
          </cell>
          <cell r="C12840" t="str">
            <v>S</v>
          </cell>
          <cell r="D12840" t="str">
            <v>PCT</v>
          </cell>
          <cell r="E12840" t="str">
            <v>Usage: 10000&lt;Annual kwh&lt;20000</v>
          </cell>
          <cell r="F12840">
            <v>80.091399999999993</v>
          </cell>
          <cell r="G12840">
            <v>0.79100859999999995</v>
          </cell>
          <cell r="H12840">
            <v>1.093704</v>
          </cell>
          <cell r="I12840">
            <v>-0.16261519999999999</v>
          </cell>
          <cell r="J12840">
            <v>-6.6540799999999997E-2</v>
          </cell>
          <cell r="K12840">
            <v>0</v>
          </cell>
          <cell r="L12840">
            <v>6.6540799999999997E-2</v>
          </cell>
          <cell r="M12840">
            <v>0.16261519999999999</v>
          </cell>
          <cell r="N12840">
            <v>0.16261519999999999</v>
          </cell>
          <cell r="O12840">
            <v>2270</v>
          </cell>
        </row>
        <row r="12841">
          <cell r="A12841" t="str">
            <v>Residential</v>
          </cell>
          <cell r="B12841">
            <v>24</v>
          </cell>
          <cell r="C12841" t="str">
            <v>S</v>
          </cell>
          <cell r="D12841" t="str">
            <v>PCT</v>
          </cell>
          <cell r="E12841" t="str">
            <v>Usage: 10000&lt;Annual kwh&lt;20000</v>
          </cell>
          <cell r="F12841">
            <v>77.8566</v>
          </cell>
          <cell r="G12841">
            <v>0.71931429999999996</v>
          </cell>
          <cell r="H12841">
            <v>0.82808230000000005</v>
          </cell>
          <cell r="I12841">
            <v>-0.1594594</v>
          </cell>
          <cell r="J12841">
            <v>-6.5249500000000002E-2</v>
          </cell>
          <cell r="K12841">
            <v>0</v>
          </cell>
          <cell r="L12841">
            <v>6.5249500000000002E-2</v>
          </cell>
          <cell r="M12841">
            <v>0.1594594</v>
          </cell>
          <cell r="N12841">
            <v>0.1594594</v>
          </cell>
          <cell r="O12841">
            <v>2270</v>
          </cell>
        </row>
        <row r="12842">
          <cell r="A12842" t="str">
            <v>Residential</v>
          </cell>
          <cell r="B12842">
            <v>1</v>
          </cell>
          <cell r="C12842" t="str">
            <v>S</v>
          </cell>
          <cell r="D12842" t="str">
            <v>PCT</v>
          </cell>
          <cell r="E12842" t="str">
            <v>Usage: 20000&lt;Annual kwh&lt;30000</v>
          </cell>
          <cell r="F12842">
            <v>70.169300000000007</v>
          </cell>
          <cell r="G12842">
            <v>0.86495339999999998</v>
          </cell>
          <cell r="H12842">
            <v>0.79639199999999999</v>
          </cell>
          <cell r="I12842">
            <v>-0.12710779999999999</v>
          </cell>
          <cell r="J12842">
            <v>-5.2011500000000002E-2</v>
          </cell>
          <cell r="K12842">
            <v>0</v>
          </cell>
          <cell r="L12842">
            <v>5.2011500000000002E-2</v>
          </cell>
          <cell r="M12842">
            <v>0.12710779999999999</v>
          </cell>
          <cell r="N12842">
            <v>0.12710779999999999</v>
          </cell>
          <cell r="O12842">
            <v>2117</v>
          </cell>
        </row>
        <row r="12843">
          <cell r="A12843" t="str">
            <v>Residential</v>
          </cell>
          <cell r="B12843">
            <v>2</v>
          </cell>
          <cell r="C12843" t="str">
            <v>S</v>
          </cell>
          <cell r="D12843" t="str">
            <v>PCT</v>
          </cell>
          <cell r="E12843" t="str">
            <v>Usage: 20000&lt;Annual kwh&lt;30000</v>
          </cell>
          <cell r="F12843">
            <v>67.467200000000005</v>
          </cell>
          <cell r="G12843">
            <v>0.67718290000000003</v>
          </cell>
          <cell r="H12843">
            <v>0.68717620000000001</v>
          </cell>
          <cell r="I12843">
            <v>-0.1255993</v>
          </cell>
          <cell r="J12843">
            <v>-5.1394200000000001E-2</v>
          </cell>
          <cell r="K12843">
            <v>0</v>
          </cell>
          <cell r="L12843">
            <v>5.1394200000000001E-2</v>
          </cell>
          <cell r="M12843">
            <v>0.1255993</v>
          </cell>
          <cell r="N12843">
            <v>0.1255993</v>
          </cell>
          <cell r="O12843">
            <v>2117</v>
          </cell>
        </row>
        <row r="12844">
          <cell r="A12844" t="str">
            <v>Residential</v>
          </cell>
          <cell r="B12844">
            <v>3</v>
          </cell>
          <cell r="C12844" t="str">
            <v>S</v>
          </cell>
          <cell r="D12844" t="str">
            <v>PCT</v>
          </cell>
          <cell r="E12844" t="str">
            <v>Usage: 20000&lt;Annual kwh&lt;30000</v>
          </cell>
          <cell r="F12844">
            <v>66.053600000000003</v>
          </cell>
          <cell r="G12844">
            <v>0.58877889999999999</v>
          </cell>
          <cell r="H12844">
            <v>0.52674330000000003</v>
          </cell>
          <cell r="I12844">
            <v>-0.1242842</v>
          </cell>
          <cell r="J12844">
            <v>-5.0856100000000001E-2</v>
          </cell>
          <cell r="K12844">
            <v>0</v>
          </cell>
          <cell r="L12844">
            <v>5.0856100000000001E-2</v>
          </cell>
          <cell r="M12844">
            <v>0.1242842</v>
          </cell>
          <cell r="N12844">
            <v>0.1242842</v>
          </cell>
          <cell r="O12844">
            <v>2117</v>
          </cell>
        </row>
        <row r="12845">
          <cell r="A12845" t="str">
            <v>Residential</v>
          </cell>
          <cell r="B12845">
            <v>4</v>
          </cell>
          <cell r="C12845" t="str">
            <v>S</v>
          </cell>
          <cell r="D12845" t="str">
            <v>PCT</v>
          </cell>
          <cell r="E12845" t="str">
            <v>Usage: 20000&lt;Annual kwh&lt;30000</v>
          </cell>
          <cell r="F12845">
            <v>65.420699999999997</v>
          </cell>
          <cell r="G12845">
            <v>0.57380790000000004</v>
          </cell>
          <cell r="H12845">
            <v>0.52516079999999998</v>
          </cell>
          <cell r="I12845">
            <v>-0.1239449</v>
          </cell>
          <cell r="J12845">
            <v>-5.0717199999999997E-2</v>
          </cell>
          <cell r="K12845">
            <v>0</v>
          </cell>
          <cell r="L12845">
            <v>5.0717199999999997E-2</v>
          </cell>
          <cell r="M12845">
            <v>0.1239449</v>
          </cell>
          <cell r="N12845">
            <v>0.1239449</v>
          </cell>
          <cell r="O12845">
            <v>2117</v>
          </cell>
        </row>
        <row r="12846">
          <cell r="A12846" t="str">
            <v>Residential</v>
          </cell>
          <cell r="B12846">
            <v>5</v>
          </cell>
          <cell r="C12846" t="str">
            <v>S</v>
          </cell>
          <cell r="D12846" t="str">
            <v>PCT</v>
          </cell>
          <cell r="E12846" t="str">
            <v>Usage: 20000&lt;Annual kwh&lt;30000</v>
          </cell>
          <cell r="F12846">
            <v>64.263999999999996</v>
          </cell>
          <cell r="G12846">
            <v>0.60099089999999999</v>
          </cell>
          <cell r="H12846">
            <v>0.54601029999999995</v>
          </cell>
          <cell r="I12846">
            <v>-0.12340180000000001</v>
          </cell>
          <cell r="J12846">
            <v>-5.0494999999999998E-2</v>
          </cell>
          <cell r="K12846">
            <v>0</v>
          </cell>
          <cell r="L12846">
            <v>5.0494999999999998E-2</v>
          </cell>
          <cell r="M12846">
            <v>0.12340180000000001</v>
          </cell>
          <cell r="N12846">
            <v>0.12340180000000001</v>
          </cell>
          <cell r="O12846">
            <v>2117</v>
          </cell>
        </row>
        <row r="12847">
          <cell r="A12847" t="str">
            <v>Residential</v>
          </cell>
          <cell r="B12847">
            <v>6</v>
          </cell>
          <cell r="C12847" t="str">
            <v>S</v>
          </cell>
          <cell r="D12847" t="str">
            <v>PCT</v>
          </cell>
          <cell r="E12847" t="str">
            <v>Usage: 20000&lt;Annual kwh&lt;30000</v>
          </cell>
          <cell r="F12847">
            <v>63.573599999999999</v>
          </cell>
          <cell r="G12847">
            <v>0.63489189999999995</v>
          </cell>
          <cell r="H12847">
            <v>0.59997040000000001</v>
          </cell>
          <cell r="I12847">
            <v>-0.12327100000000001</v>
          </cell>
          <cell r="J12847">
            <v>-5.04415E-2</v>
          </cell>
          <cell r="K12847">
            <v>0</v>
          </cell>
          <cell r="L12847">
            <v>5.04415E-2</v>
          </cell>
          <cell r="M12847">
            <v>0.12327100000000001</v>
          </cell>
          <cell r="N12847">
            <v>0.12327100000000001</v>
          </cell>
          <cell r="O12847">
            <v>2117</v>
          </cell>
        </row>
        <row r="12848">
          <cell r="A12848" t="str">
            <v>Residential</v>
          </cell>
          <cell r="B12848">
            <v>7</v>
          </cell>
          <cell r="C12848" t="str">
            <v>S</v>
          </cell>
          <cell r="D12848" t="str">
            <v>PCT</v>
          </cell>
          <cell r="E12848" t="str">
            <v>Usage: 20000&lt;Annual kwh&lt;30000</v>
          </cell>
          <cell r="F12848">
            <v>62.722900000000003</v>
          </cell>
          <cell r="G12848">
            <v>0.73977340000000003</v>
          </cell>
          <cell r="H12848">
            <v>0.70545880000000005</v>
          </cell>
          <cell r="I12848">
            <v>-0.12393800000000001</v>
          </cell>
          <cell r="J12848">
            <v>-5.07144E-2</v>
          </cell>
          <cell r="K12848">
            <v>0</v>
          </cell>
          <cell r="L12848">
            <v>5.07144E-2</v>
          </cell>
          <cell r="M12848">
            <v>0.12393800000000001</v>
          </cell>
          <cell r="N12848">
            <v>0.12393800000000001</v>
          </cell>
          <cell r="O12848">
            <v>2117</v>
          </cell>
        </row>
        <row r="12849">
          <cell r="A12849" t="str">
            <v>Residential</v>
          </cell>
          <cell r="B12849">
            <v>8</v>
          </cell>
          <cell r="C12849" t="str">
            <v>S</v>
          </cell>
          <cell r="D12849" t="str">
            <v>PCT</v>
          </cell>
          <cell r="E12849" t="str">
            <v>Usage: 20000&lt;Annual kwh&lt;30000</v>
          </cell>
          <cell r="F12849">
            <v>64.056200000000004</v>
          </cell>
          <cell r="G12849">
            <v>0.84225349999999999</v>
          </cell>
          <cell r="H12849">
            <v>0.84990730000000003</v>
          </cell>
          <cell r="I12849">
            <v>-0.1246265</v>
          </cell>
          <cell r="J12849">
            <v>-5.0996199999999998E-2</v>
          </cell>
          <cell r="K12849">
            <v>0</v>
          </cell>
          <cell r="L12849">
            <v>5.0996199999999998E-2</v>
          </cell>
          <cell r="M12849">
            <v>0.1246265</v>
          </cell>
          <cell r="N12849">
            <v>0.1246265</v>
          </cell>
          <cell r="O12849">
            <v>2117</v>
          </cell>
        </row>
        <row r="12850">
          <cell r="A12850" t="str">
            <v>Residential</v>
          </cell>
          <cell r="B12850">
            <v>9</v>
          </cell>
          <cell r="C12850" t="str">
            <v>S</v>
          </cell>
          <cell r="D12850" t="str">
            <v>PCT</v>
          </cell>
          <cell r="E12850" t="str">
            <v>Usage: 20000&lt;Annual kwh&lt;30000</v>
          </cell>
          <cell r="F12850">
            <v>68.452200000000005</v>
          </cell>
          <cell r="G12850">
            <v>0.80664429999999998</v>
          </cell>
          <cell r="H12850">
            <v>0.74404499999999996</v>
          </cell>
          <cell r="I12850">
            <v>-0.1273261</v>
          </cell>
          <cell r="J12850">
            <v>-5.2100800000000003E-2</v>
          </cell>
          <cell r="K12850">
            <v>0</v>
          </cell>
          <cell r="L12850">
            <v>5.2100800000000003E-2</v>
          </cell>
          <cell r="M12850">
            <v>0.1273261</v>
          </cell>
          <cell r="N12850">
            <v>0.1273261</v>
          </cell>
          <cell r="O12850">
            <v>2117</v>
          </cell>
        </row>
        <row r="12851">
          <cell r="A12851" t="str">
            <v>Residential</v>
          </cell>
          <cell r="B12851">
            <v>10</v>
          </cell>
          <cell r="C12851" t="str">
            <v>S</v>
          </cell>
          <cell r="D12851" t="str">
            <v>PCT</v>
          </cell>
          <cell r="E12851" t="str">
            <v>Usage: 20000&lt;Annual kwh&lt;30000</v>
          </cell>
          <cell r="F12851">
            <v>73.866699999999994</v>
          </cell>
          <cell r="G12851">
            <v>0.92069509999999999</v>
          </cell>
          <cell r="H12851">
            <v>0.83561649999999998</v>
          </cell>
          <cell r="I12851">
            <v>-0.13668459999999999</v>
          </cell>
          <cell r="J12851">
            <v>-5.5930199999999999E-2</v>
          </cell>
          <cell r="K12851">
            <v>0</v>
          </cell>
          <cell r="L12851">
            <v>5.5930199999999999E-2</v>
          </cell>
          <cell r="M12851">
            <v>0.13668459999999999</v>
          </cell>
          <cell r="N12851">
            <v>0.13668459999999999</v>
          </cell>
          <cell r="O12851">
            <v>2117</v>
          </cell>
        </row>
        <row r="12852">
          <cell r="A12852" t="str">
            <v>Residential</v>
          </cell>
          <cell r="B12852">
            <v>11</v>
          </cell>
          <cell r="C12852" t="str">
            <v>S</v>
          </cell>
          <cell r="D12852" t="str">
            <v>PCT</v>
          </cell>
          <cell r="E12852" t="str">
            <v>Usage: 20000&lt;Annual kwh&lt;30000</v>
          </cell>
          <cell r="F12852">
            <v>79.059299999999993</v>
          </cell>
          <cell r="G12852">
            <v>1.0071889999999999</v>
          </cell>
          <cell r="H12852">
            <v>0.9662018</v>
          </cell>
          <cell r="I12852">
            <v>-0.13474810000000001</v>
          </cell>
          <cell r="J12852">
            <v>-5.5137800000000001E-2</v>
          </cell>
          <cell r="K12852">
            <v>0</v>
          </cell>
          <cell r="L12852">
            <v>5.5137800000000001E-2</v>
          </cell>
          <cell r="M12852">
            <v>0.13474810000000001</v>
          </cell>
          <cell r="N12852">
            <v>0.13474810000000001</v>
          </cell>
          <cell r="O12852">
            <v>2117</v>
          </cell>
        </row>
        <row r="12853">
          <cell r="A12853" t="str">
            <v>Residential</v>
          </cell>
          <cell r="B12853">
            <v>12</v>
          </cell>
          <cell r="C12853" t="str">
            <v>S</v>
          </cell>
          <cell r="D12853" t="str">
            <v>PCT</v>
          </cell>
          <cell r="E12853" t="str">
            <v>Usage: 20000&lt;Annual kwh&lt;30000</v>
          </cell>
          <cell r="F12853">
            <v>83.787300000000002</v>
          </cell>
          <cell r="G12853">
            <v>1.123537</v>
          </cell>
          <cell r="H12853">
            <v>1.091267</v>
          </cell>
          <cell r="I12853">
            <v>-0.1361802</v>
          </cell>
          <cell r="J12853">
            <v>-5.5723799999999997E-2</v>
          </cell>
          <cell r="K12853">
            <v>0</v>
          </cell>
          <cell r="L12853">
            <v>5.5723799999999997E-2</v>
          </cell>
          <cell r="M12853">
            <v>0.1361802</v>
          </cell>
          <cell r="N12853">
            <v>0.1361802</v>
          </cell>
          <cell r="O12853">
            <v>2117</v>
          </cell>
        </row>
        <row r="12854">
          <cell r="A12854" t="str">
            <v>Residential</v>
          </cell>
          <cell r="B12854">
            <v>13</v>
          </cell>
          <cell r="C12854" t="str">
            <v>S</v>
          </cell>
          <cell r="D12854" t="str">
            <v>PCT</v>
          </cell>
          <cell r="E12854" t="str">
            <v>Usage: 20000&lt;Annual kwh&lt;30000</v>
          </cell>
          <cell r="F12854">
            <v>87.224000000000004</v>
          </cell>
          <cell r="G12854">
            <v>1.2802279999999999</v>
          </cell>
          <cell r="H12854">
            <v>1.162636</v>
          </cell>
          <cell r="I12854">
            <v>-0.13973099999999999</v>
          </cell>
          <cell r="J12854">
            <v>-5.71768E-2</v>
          </cell>
          <cell r="K12854">
            <v>0</v>
          </cell>
          <cell r="L12854">
            <v>5.71768E-2</v>
          </cell>
          <cell r="M12854">
            <v>0.13973099999999999</v>
          </cell>
          <cell r="N12854">
            <v>0.13973099999999999</v>
          </cell>
          <cell r="O12854">
            <v>2117</v>
          </cell>
        </row>
        <row r="12855">
          <cell r="A12855" t="str">
            <v>Residential</v>
          </cell>
          <cell r="B12855">
            <v>14</v>
          </cell>
          <cell r="C12855" t="str">
            <v>S</v>
          </cell>
          <cell r="D12855" t="str">
            <v>PCT</v>
          </cell>
          <cell r="E12855" t="str">
            <v>Usage: 20000&lt;Annual kwh&lt;30000</v>
          </cell>
          <cell r="F12855">
            <v>90.878600000000006</v>
          </cell>
          <cell r="G12855">
            <v>1.4874620000000001</v>
          </cell>
          <cell r="H12855">
            <v>1.5103880000000001</v>
          </cell>
          <cell r="I12855">
            <v>-0.14069870000000001</v>
          </cell>
          <cell r="J12855">
            <v>-5.75728E-2</v>
          </cell>
          <cell r="K12855">
            <v>0</v>
          </cell>
          <cell r="L12855">
            <v>5.75728E-2</v>
          </cell>
          <cell r="M12855">
            <v>0.14069870000000001</v>
          </cell>
          <cell r="N12855">
            <v>0.14069870000000001</v>
          </cell>
          <cell r="O12855">
            <v>2117</v>
          </cell>
        </row>
        <row r="12856">
          <cell r="A12856" t="str">
            <v>Residential</v>
          </cell>
          <cell r="B12856">
            <v>15</v>
          </cell>
          <cell r="C12856" t="str">
            <v>S</v>
          </cell>
          <cell r="D12856" t="str">
            <v>PCT</v>
          </cell>
          <cell r="E12856" t="str">
            <v>Usage: 20000&lt;Annual kwh&lt;30000</v>
          </cell>
          <cell r="F12856">
            <v>94.035300000000007</v>
          </cell>
          <cell r="G12856">
            <v>1.6315010000000001</v>
          </cell>
          <cell r="H12856">
            <v>1.7994239999999999</v>
          </cell>
          <cell r="I12856">
            <v>-0.141315</v>
          </cell>
          <cell r="J12856">
            <v>-5.7825000000000001E-2</v>
          </cell>
          <cell r="K12856">
            <v>0</v>
          </cell>
          <cell r="L12856">
            <v>5.7825000000000001E-2</v>
          </cell>
          <cell r="M12856">
            <v>0.141315</v>
          </cell>
          <cell r="N12856">
            <v>0.141315</v>
          </cell>
          <cell r="O12856">
            <v>2117</v>
          </cell>
        </row>
        <row r="12857">
          <cell r="A12857" t="str">
            <v>Residential</v>
          </cell>
          <cell r="B12857">
            <v>16</v>
          </cell>
          <cell r="C12857" t="str">
            <v>S</v>
          </cell>
          <cell r="D12857" t="str">
            <v>PCT</v>
          </cell>
          <cell r="E12857" t="str">
            <v>Usage: 20000&lt;Annual kwh&lt;30000</v>
          </cell>
          <cell r="F12857">
            <v>95.801199999999994</v>
          </cell>
          <cell r="G12857">
            <v>1.8505750000000001</v>
          </cell>
          <cell r="H12857">
            <v>1.760003</v>
          </cell>
          <cell r="I12857">
            <v>-0.1448207</v>
          </cell>
          <cell r="J12857">
            <v>-5.92595E-2</v>
          </cell>
          <cell r="K12857">
            <v>0</v>
          </cell>
          <cell r="L12857">
            <v>5.92595E-2</v>
          </cell>
          <cell r="M12857">
            <v>0.1448207</v>
          </cell>
          <cell r="N12857">
            <v>0.1448207</v>
          </cell>
          <cell r="O12857">
            <v>2117</v>
          </cell>
        </row>
        <row r="12858">
          <cell r="A12858" t="str">
            <v>Residential</v>
          </cell>
          <cell r="B12858">
            <v>17</v>
          </cell>
          <cell r="C12858" t="str">
            <v>S</v>
          </cell>
          <cell r="D12858" t="str">
            <v>PCT</v>
          </cell>
          <cell r="E12858" t="str">
            <v>Usage: 20000&lt;Annual kwh&lt;30000</v>
          </cell>
          <cell r="F12858">
            <v>96.727999999999994</v>
          </cell>
          <cell r="G12858">
            <v>2.2162480000000002</v>
          </cell>
          <cell r="H12858">
            <v>2.0180660000000001</v>
          </cell>
          <cell r="I12858">
            <v>-0.1469085</v>
          </cell>
          <cell r="J12858">
            <v>-6.0113800000000002E-2</v>
          </cell>
          <cell r="K12858">
            <v>0</v>
          </cell>
          <cell r="L12858">
            <v>6.0113800000000002E-2</v>
          </cell>
          <cell r="M12858">
            <v>0.1469085</v>
          </cell>
          <cell r="N12858">
            <v>0.1469085</v>
          </cell>
          <cell r="O12858">
            <v>2117</v>
          </cell>
        </row>
        <row r="12859">
          <cell r="A12859" t="str">
            <v>Residential</v>
          </cell>
          <cell r="B12859">
            <v>18</v>
          </cell>
          <cell r="C12859" t="str">
            <v>S</v>
          </cell>
          <cell r="D12859" t="str">
            <v>PCT</v>
          </cell>
          <cell r="E12859" t="str">
            <v>Usage: 20000&lt;Annual kwh&lt;30000</v>
          </cell>
          <cell r="F12859">
            <v>96.502300000000005</v>
          </cell>
          <cell r="G12859">
            <v>2.7446329999999999</v>
          </cell>
          <cell r="H12859">
            <v>2.2116950000000002</v>
          </cell>
          <cell r="I12859">
            <v>-0.1712639</v>
          </cell>
          <cell r="J12859">
            <v>-7.0079799999999998E-2</v>
          </cell>
          <cell r="K12859">
            <v>0</v>
          </cell>
          <cell r="L12859">
            <v>7.0079799999999998E-2</v>
          </cell>
          <cell r="M12859">
            <v>0.1712639</v>
          </cell>
          <cell r="N12859">
            <v>0.1712639</v>
          </cell>
          <cell r="O12859">
            <v>2117</v>
          </cell>
        </row>
        <row r="12860">
          <cell r="A12860" t="str">
            <v>Residential</v>
          </cell>
          <cell r="B12860">
            <v>19</v>
          </cell>
          <cell r="C12860" t="str">
            <v>S</v>
          </cell>
          <cell r="D12860" t="str">
            <v>PCT</v>
          </cell>
          <cell r="E12860" t="str">
            <v>Usage: 20000&lt;Annual kwh&lt;30000</v>
          </cell>
          <cell r="F12860">
            <v>95.157300000000006</v>
          </cell>
          <cell r="G12860">
            <v>2.651224</v>
          </cell>
          <cell r="H12860">
            <v>2.2072859999999999</v>
          </cell>
          <cell r="I12860">
            <v>-0.14954519999999999</v>
          </cell>
          <cell r="J12860">
            <v>-6.1192700000000003E-2</v>
          </cell>
          <cell r="K12860">
            <v>0</v>
          </cell>
          <cell r="L12860">
            <v>6.1192700000000003E-2</v>
          </cell>
          <cell r="M12860">
            <v>0.14954519999999999</v>
          </cell>
          <cell r="N12860">
            <v>0.14954519999999999</v>
          </cell>
          <cell r="O12860">
            <v>2117</v>
          </cell>
        </row>
        <row r="12861">
          <cell r="A12861" t="str">
            <v>Residential</v>
          </cell>
          <cell r="B12861">
            <v>20</v>
          </cell>
          <cell r="C12861" t="str">
            <v>S</v>
          </cell>
          <cell r="D12861" t="str">
            <v>PCT</v>
          </cell>
          <cell r="E12861" t="str">
            <v>Usage: 20000&lt;Annual kwh&lt;30000</v>
          </cell>
          <cell r="F12861">
            <v>91.377799999999993</v>
          </cell>
          <cell r="G12861">
            <v>2.4677630000000002</v>
          </cell>
          <cell r="H12861">
            <v>3.1641219999999999</v>
          </cell>
          <cell r="I12861">
            <v>-0.1469548</v>
          </cell>
          <cell r="J12861">
            <v>-6.0132699999999997E-2</v>
          </cell>
          <cell r="K12861">
            <v>0</v>
          </cell>
          <cell r="L12861">
            <v>6.0132699999999997E-2</v>
          </cell>
          <cell r="M12861">
            <v>0.1469548</v>
          </cell>
          <cell r="N12861">
            <v>0.1469548</v>
          </cell>
          <cell r="O12861">
            <v>2117</v>
          </cell>
        </row>
        <row r="12862">
          <cell r="A12862" t="str">
            <v>Residential</v>
          </cell>
          <cell r="B12862">
            <v>21</v>
          </cell>
          <cell r="C12862" t="str">
            <v>S</v>
          </cell>
          <cell r="D12862" t="str">
            <v>PCT</v>
          </cell>
          <cell r="E12862" t="str">
            <v>Usage: 20000&lt;Annual kwh&lt;30000</v>
          </cell>
          <cell r="F12862">
            <v>86.466800000000006</v>
          </cell>
          <cell r="G12862">
            <v>2.098589</v>
          </cell>
          <cell r="H12862">
            <v>3.108622</v>
          </cell>
          <cell r="I12862">
            <v>-0.1447832</v>
          </cell>
          <cell r="J12862">
            <v>-5.9244100000000001E-2</v>
          </cell>
          <cell r="K12862">
            <v>0</v>
          </cell>
          <cell r="L12862">
            <v>5.9244100000000001E-2</v>
          </cell>
          <cell r="M12862">
            <v>0.1447832</v>
          </cell>
          <cell r="N12862">
            <v>0.1447832</v>
          </cell>
          <cell r="O12862">
            <v>2117</v>
          </cell>
        </row>
        <row r="12863">
          <cell r="A12863" t="str">
            <v>Residential</v>
          </cell>
          <cell r="B12863">
            <v>22</v>
          </cell>
          <cell r="C12863" t="str">
            <v>S</v>
          </cell>
          <cell r="D12863" t="str">
            <v>PCT</v>
          </cell>
          <cell r="E12863" t="str">
            <v>Usage: 20000&lt;Annual kwh&lt;30000</v>
          </cell>
          <cell r="F12863">
            <v>83.018699999999995</v>
          </cell>
          <cell r="G12863">
            <v>1.908787</v>
          </cell>
          <cell r="H12863">
            <v>1.7683690000000001</v>
          </cell>
          <cell r="I12863">
            <v>-0.14711550000000001</v>
          </cell>
          <cell r="J12863">
            <v>-6.0198500000000002E-2</v>
          </cell>
          <cell r="K12863">
            <v>0</v>
          </cell>
          <cell r="L12863">
            <v>6.0198500000000002E-2</v>
          </cell>
          <cell r="M12863">
            <v>0.14711550000000001</v>
          </cell>
          <cell r="N12863">
            <v>0.14711550000000001</v>
          </cell>
          <cell r="O12863">
            <v>2117</v>
          </cell>
        </row>
        <row r="12864">
          <cell r="A12864" t="str">
            <v>Residential</v>
          </cell>
          <cell r="B12864">
            <v>23</v>
          </cell>
          <cell r="C12864" t="str">
            <v>S</v>
          </cell>
          <cell r="D12864" t="str">
            <v>PCT</v>
          </cell>
          <cell r="E12864" t="str">
            <v>Usage: 20000&lt;Annual kwh&lt;30000</v>
          </cell>
          <cell r="F12864">
            <v>79.576599999999999</v>
          </cell>
          <cell r="G12864">
            <v>1.5959080000000001</v>
          </cell>
          <cell r="H12864">
            <v>1.3241719999999999</v>
          </cell>
          <cell r="I12864">
            <v>-0.14125380000000001</v>
          </cell>
          <cell r="J12864">
            <v>-5.7799900000000001E-2</v>
          </cell>
          <cell r="K12864">
            <v>0</v>
          </cell>
          <cell r="L12864">
            <v>5.7799900000000001E-2</v>
          </cell>
          <cell r="M12864">
            <v>0.14125380000000001</v>
          </cell>
          <cell r="N12864">
            <v>0.14125380000000001</v>
          </cell>
          <cell r="O12864">
            <v>2117</v>
          </cell>
        </row>
        <row r="12865">
          <cell r="A12865" t="str">
            <v>Residential</v>
          </cell>
          <cell r="B12865">
            <v>24</v>
          </cell>
          <cell r="C12865" t="str">
            <v>S</v>
          </cell>
          <cell r="D12865" t="str">
            <v>PCT</v>
          </cell>
          <cell r="E12865" t="str">
            <v>Usage: 20000&lt;Annual kwh&lt;30000</v>
          </cell>
          <cell r="F12865">
            <v>77.294899999999998</v>
          </cell>
          <cell r="G12865">
            <v>1.230288</v>
          </cell>
          <cell r="H12865">
            <v>1.0620510000000001</v>
          </cell>
          <cell r="I12865">
            <v>-0.138484</v>
          </cell>
          <cell r="J12865">
            <v>-5.6666500000000002E-2</v>
          </cell>
          <cell r="K12865">
            <v>0</v>
          </cell>
          <cell r="L12865">
            <v>5.6666500000000002E-2</v>
          </cell>
          <cell r="M12865">
            <v>0.138484</v>
          </cell>
          <cell r="N12865">
            <v>0.138484</v>
          </cell>
          <cell r="O12865">
            <v>2117</v>
          </cell>
        </row>
        <row r="12866">
          <cell r="A12866" t="str">
            <v>Residential</v>
          </cell>
          <cell r="B12866">
            <v>1</v>
          </cell>
          <cell r="C12866" t="str">
            <v>S</v>
          </cell>
          <cell r="D12866" t="str">
            <v>PCT</v>
          </cell>
          <cell r="E12866" t="str">
            <v>Usage: 30000&lt;Annual kwh&lt;40000</v>
          </cell>
          <cell r="F12866">
            <v>69.275599999999997</v>
          </cell>
          <cell r="G12866">
            <v>0.81841149999999996</v>
          </cell>
          <cell r="H12866">
            <v>0.89086270000000001</v>
          </cell>
          <cell r="I12866">
            <v>-0.18020990000000001</v>
          </cell>
          <cell r="J12866">
            <v>-7.3740399999999998E-2</v>
          </cell>
          <cell r="K12866">
            <v>0</v>
          </cell>
          <cell r="L12866">
            <v>7.3740399999999998E-2</v>
          </cell>
          <cell r="M12866">
            <v>0.18020990000000001</v>
          </cell>
          <cell r="N12866">
            <v>0.18020990000000001</v>
          </cell>
          <cell r="O12866">
            <v>1351</v>
          </cell>
        </row>
        <row r="12867">
          <cell r="A12867" t="str">
            <v>Residential</v>
          </cell>
          <cell r="B12867">
            <v>2</v>
          </cell>
          <cell r="C12867" t="str">
            <v>S</v>
          </cell>
          <cell r="D12867" t="str">
            <v>PCT</v>
          </cell>
          <cell r="E12867" t="str">
            <v>Usage: 30000&lt;Annual kwh&lt;40000</v>
          </cell>
          <cell r="F12867">
            <v>66.225800000000007</v>
          </cell>
          <cell r="G12867">
            <v>0.70706429999999998</v>
          </cell>
          <cell r="H12867">
            <v>0.80887120000000001</v>
          </cell>
          <cell r="I12867">
            <v>-0.1791971</v>
          </cell>
          <cell r="J12867">
            <v>-7.3326000000000002E-2</v>
          </cell>
          <cell r="K12867">
            <v>0</v>
          </cell>
          <cell r="L12867">
            <v>7.3326000000000002E-2</v>
          </cell>
          <cell r="M12867">
            <v>0.1791971</v>
          </cell>
          <cell r="N12867">
            <v>0.1791971</v>
          </cell>
          <cell r="O12867">
            <v>1351</v>
          </cell>
        </row>
        <row r="12868">
          <cell r="A12868" t="str">
            <v>Residential</v>
          </cell>
          <cell r="B12868">
            <v>3</v>
          </cell>
          <cell r="C12868" t="str">
            <v>S</v>
          </cell>
          <cell r="D12868" t="str">
            <v>PCT</v>
          </cell>
          <cell r="E12868" t="str">
            <v>Usage: 30000&lt;Annual kwh&lt;40000</v>
          </cell>
          <cell r="F12868">
            <v>65.286699999999996</v>
          </cell>
          <cell r="G12868">
            <v>0.65512720000000002</v>
          </cell>
          <cell r="H12868">
            <v>0.67830190000000001</v>
          </cell>
          <cell r="I12868">
            <v>-0.17820900000000001</v>
          </cell>
          <cell r="J12868">
            <v>-7.2921700000000006E-2</v>
          </cell>
          <cell r="K12868">
            <v>0</v>
          </cell>
          <cell r="L12868">
            <v>7.2921700000000006E-2</v>
          </cell>
          <cell r="M12868">
            <v>0.17820900000000001</v>
          </cell>
          <cell r="N12868">
            <v>0.17820900000000001</v>
          </cell>
          <cell r="O12868">
            <v>1351</v>
          </cell>
        </row>
        <row r="12869">
          <cell r="A12869" t="str">
            <v>Residential</v>
          </cell>
          <cell r="B12869">
            <v>4</v>
          </cell>
          <cell r="C12869" t="str">
            <v>S</v>
          </cell>
          <cell r="D12869" t="str">
            <v>PCT</v>
          </cell>
          <cell r="E12869" t="str">
            <v>Usage: 30000&lt;Annual kwh&lt;40000</v>
          </cell>
          <cell r="F12869">
            <v>64.630899999999997</v>
          </cell>
          <cell r="G12869">
            <v>0.60960910000000001</v>
          </cell>
          <cell r="H12869">
            <v>0.6304845</v>
          </cell>
          <cell r="I12869">
            <v>-0.17717749999999999</v>
          </cell>
          <cell r="J12869">
            <v>-7.2499599999999997E-2</v>
          </cell>
          <cell r="K12869">
            <v>0</v>
          </cell>
          <cell r="L12869">
            <v>7.2499599999999997E-2</v>
          </cell>
          <cell r="M12869">
            <v>0.17717749999999999</v>
          </cell>
          <cell r="N12869">
            <v>0.17717749999999999</v>
          </cell>
          <cell r="O12869">
            <v>1351</v>
          </cell>
        </row>
        <row r="12870">
          <cell r="A12870" t="str">
            <v>Residential</v>
          </cell>
          <cell r="B12870">
            <v>5</v>
          </cell>
          <cell r="C12870" t="str">
            <v>S</v>
          </cell>
          <cell r="D12870" t="str">
            <v>PCT</v>
          </cell>
          <cell r="E12870" t="str">
            <v>Usage: 30000&lt;Annual kwh&lt;40000</v>
          </cell>
          <cell r="F12870">
            <v>63.412300000000002</v>
          </cell>
          <cell r="G12870">
            <v>0.60187040000000003</v>
          </cell>
          <cell r="H12870">
            <v>0.68007949999999995</v>
          </cell>
          <cell r="I12870">
            <v>-0.1767706</v>
          </cell>
          <cell r="J12870">
            <v>-7.2333099999999997E-2</v>
          </cell>
          <cell r="K12870">
            <v>0</v>
          </cell>
          <cell r="L12870">
            <v>7.2333099999999997E-2</v>
          </cell>
          <cell r="M12870">
            <v>0.1767706</v>
          </cell>
          <cell r="N12870">
            <v>0.1767706</v>
          </cell>
          <cell r="O12870">
            <v>1351</v>
          </cell>
        </row>
        <row r="12871">
          <cell r="A12871" t="str">
            <v>Residential</v>
          </cell>
          <cell r="B12871">
            <v>6</v>
          </cell>
          <cell r="C12871" t="str">
            <v>S</v>
          </cell>
          <cell r="D12871" t="str">
            <v>PCT</v>
          </cell>
          <cell r="E12871" t="str">
            <v>Usage: 30000&lt;Annual kwh&lt;40000</v>
          </cell>
          <cell r="F12871">
            <v>62.724699999999999</v>
          </cell>
          <cell r="G12871">
            <v>0.72203949999999995</v>
          </cell>
          <cell r="H12871">
            <v>0.88437169999999998</v>
          </cell>
          <cell r="I12871">
            <v>-0.17737639999999999</v>
          </cell>
          <cell r="J12871">
            <v>-7.2581000000000007E-2</v>
          </cell>
          <cell r="K12871">
            <v>0</v>
          </cell>
          <cell r="L12871">
            <v>7.2581000000000007E-2</v>
          </cell>
          <cell r="M12871">
            <v>0.17737639999999999</v>
          </cell>
          <cell r="N12871">
            <v>0.17737639999999999</v>
          </cell>
          <cell r="O12871">
            <v>1351</v>
          </cell>
        </row>
        <row r="12872">
          <cell r="A12872" t="str">
            <v>Residential</v>
          </cell>
          <cell r="B12872">
            <v>7</v>
          </cell>
          <cell r="C12872" t="str">
            <v>S</v>
          </cell>
          <cell r="D12872" t="str">
            <v>PCT</v>
          </cell>
          <cell r="E12872" t="str">
            <v>Usage: 30000&lt;Annual kwh&lt;40000</v>
          </cell>
          <cell r="F12872">
            <v>61.550400000000003</v>
          </cell>
          <cell r="G12872">
            <v>0.86525669999999999</v>
          </cell>
          <cell r="H12872">
            <v>0.85571399999999997</v>
          </cell>
          <cell r="I12872">
            <v>-0.18365529999999999</v>
          </cell>
          <cell r="J12872">
            <v>-7.51502E-2</v>
          </cell>
          <cell r="K12872">
            <v>0</v>
          </cell>
          <cell r="L12872">
            <v>7.51502E-2</v>
          </cell>
          <cell r="M12872">
            <v>0.18365529999999999</v>
          </cell>
          <cell r="N12872">
            <v>0.18365529999999999</v>
          </cell>
          <cell r="O12872">
            <v>1351</v>
          </cell>
        </row>
        <row r="12873">
          <cell r="A12873" t="str">
            <v>Residential</v>
          </cell>
          <cell r="B12873">
            <v>8</v>
          </cell>
          <cell r="C12873" t="str">
            <v>S</v>
          </cell>
          <cell r="D12873" t="str">
            <v>PCT</v>
          </cell>
          <cell r="E12873" t="str">
            <v>Usage: 30000&lt;Annual kwh&lt;40000</v>
          </cell>
          <cell r="F12873">
            <v>62.833599999999997</v>
          </cell>
          <cell r="G12873">
            <v>0.82736609999999999</v>
          </cell>
          <cell r="H12873">
            <v>0.93755460000000002</v>
          </cell>
          <cell r="I12873">
            <v>-0.17931040000000001</v>
          </cell>
          <cell r="J12873">
            <v>-7.3372400000000004E-2</v>
          </cell>
          <cell r="K12873">
            <v>0</v>
          </cell>
          <cell r="L12873">
            <v>7.3372400000000004E-2</v>
          </cell>
          <cell r="M12873">
            <v>0.17931040000000001</v>
          </cell>
          <cell r="N12873">
            <v>0.17931040000000001</v>
          </cell>
          <cell r="O12873">
            <v>1351</v>
          </cell>
        </row>
        <row r="12874">
          <cell r="A12874" t="str">
            <v>Residential</v>
          </cell>
          <cell r="B12874">
            <v>9</v>
          </cell>
          <cell r="C12874" t="str">
            <v>S</v>
          </cell>
          <cell r="D12874" t="str">
            <v>PCT</v>
          </cell>
          <cell r="E12874" t="str">
            <v>Usage: 30000&lt;Annual kwh&lt;40000</v>
          </cell>
          <cell r="F12874">
            <v>67.816500000000005</v>
          </cell>
          <cell r="G12874">
            <v>0.78560920000000001</v>
          </cell>
          <cell r="H12874">
            <v>0.87136659999999999</v>
          </cell>
          <cell r="I12874">
            <v>-0.18021419999999999</v>
          </cell>
          <cell r="J12874">
            <v>-7.3742199999999994E-2</v>
          </cell>
          <cell r="K12874">
            <v>0</v>
          </cell>
          <cell r="L12874">
            <v>7.3742199999999994E-2</v>
          </cell>
          <cell r="M12874">
            <v>0.18021419999999999</v>
          </cell>
          <cell r="N12874">
            <v>0.18021419999999999</v>
          </cell>
          <cell r="O12874">
            <v>1351</v>
          </cell>
        </row>
        <row r="12875">
          <cell r="A12875" t="str">
            <v>Residential</v>
          </cell>
          <cell r="B12875">
            <v>10</v>
          </cell>
          <cell r="C12875" t="str">
            <v>S</v>
          </cell>
          <cell r="D12875" t="str">
            <v>PCT</v>
          </cell>
          <cell r="E12875" t="str">
            <v>Usage: 30000&lt;Annual kwh&lt;40000</v>
          </cell>
          <cell r="F12875">
            <v>73.395899999999997</v>
          </cell>
          <cell r="G12875">
            <v>1.0736969999999999</v>
          </cell>
          <cell r="H12875">
            <v>1.059534</v>
          </cell>
          <cell r="I12875">
            <v>-0.1883039</v>
          </cell>
          <cell r="J12875">
            <v>-7.7052399999999993E-2</v>
          </cell>
          <cell r="K12875">
            <v>0</v>
          </cell>
          <cell r="L12875">
            <v>7.7052399999999993E-2</v>
          </cell>
          <cell r="M12875">
            <v>0.1883039</v>
          </cell>
          <cell r="N12875">
            <v>0.1883039</v>
          </cell>
          <cell r="O12875">
            <v>1351</v>
          </cell>
        </row>
        <row r="12876">
          <cell r="A12876" t="str">
            <v>Residential</v>
          </cell>
          <cell r="B12876">
            <v>11</v>
          </cell>
          <cell r="C12876" t="str">
            <v>S</v>
          </cell>
          <cell r="D12876" t="str">
            <v>PCT</v>
          </cell>
          <cell r="E12876" t="str">
            <v>Usage: 30000&lt;Annual kwh&lt;40000</v>
          </cell>
          <cell r="F12876">
            <v>78.718199999999996</v>
          </cell>
          <cell r="G12876">
            <v>1.187006</v>
          </cell>
          <cell r="H12876">
            <v>1.1396329999999999</v>
          </cell>
          <cell r="I12876">
            <v>-0.19084709999999999</v>
          </cell>
          <cell r="J12876">
            <v>-7.8093099999999999E-2</v>
          </cell>
          <cell r="K12876">
            <v>0</v>
          </cell>
          <cell r="L12876">
            <v>7.8093099999999999E-2</v>
          </cell>
          <cell r="M12876">
            <v>0.19084709999999999</v>
          </cell>
          <cell r="N12876">
            <v>0.19084709999999999</v>
          </cell>
          <cell r="O12876">
            <v>1351</v>
          </cell>
        </row>
        <row r="12877">
          <cell r="A12877" t="str">
            <v>Residential</v>
          </cell>
          <cell r="B12877">
            <v>12</v>
          </cell>
          <cell r="C12877" t="str">
            <v>S</v>
          </cell>
          <cell r="D12877" t="str">
            <v>PCT</v>
          </cell>
          <cell r="E12877" t="str">
            <v>Usage: 30000&lt;Annual kwh&lt;40000</v>
          </cell>
          <cell r="F12877">
            <v>83.698999999999998</v>
          </cell>
          <cell r="G12877">
            <v>1.2953319999999999</v>
          </cell>
          <cell r="H12877">
            <v>1.3410610000000001</v>
          </cell>
          <cell r="I12877">
            <v>-0.2012002</v>
          </cell>
          <cell r="J12877">
            <v>-8.23295E-2</v>
          </cell>
          <cell r="K12877">
            <v>0</v>
          </cell>
          <cell r="L12877">
            <v>8.23295E-2</v>
          </cell>
          <cell r="M12877">
            <v>0.2012002</v>
          </cell>
          <cell r="N12877">
            <v>0.2012002</v>
          </cell>
          <cell r="O12877">
            <v>1351</v>
          </cell>
        </row>
        <row r="12878">
          <cell r="A12878" t="str">
            <v>Residential</v>
          </cell>
          <cell r="B12878">
            <v>13</v>
          </cell>
          <cell r="C12878" t="str">
            <v>S</v>
          </cell>
          <cell r="D12878" t="str">
            <v>PCT</v>
          </cell>
          <cell r="E12878" t="str">
            <v>Usage: 30000&lt;Annual kwh&lt;40000</v>
          </cell>
          <cell r="F12878">
            <v>87.098200000000006</v>
          </cell>
          <cell r="G12878">
            <v>1.415146</v>
          </cell>
          <cell r="H12878">
            <v>1.5454220000000001</v>
          </cell>
          <cell r="I12878">
            <v>-0.20927119999999999</v>
          </cell>
          <cell r="J12878">
            <v>-8.5632100000000003E-2</v>
          </cell>
          <cell r="K12878">
            <v>0</v>
          </cell>
          <cell r="L12878">
            <v>8.5632100000000003E-2</v>
          </cell>
          <cell r="M12878">
            <v>0.20927119999999999</v>
          </cell>
          <cell r="N12878">
            <v>0.20927119999999999</v>
          </cell>
          <cell r="O12878">
            <v>1351</v>
          </cell>
        </row>
        <row r="12879">
          <cell r="A12879" t="str">
            <v>Residential</v>
          </cell>
          <cell r="B12879">
            <v>14</v>
          </cell>
          <cell r="C12879" t="str">
            <v>S</v>
          </cell>
          <cell r="D12879" t="str">
            <v>PCT</v>
          </cell>
          <cell r="E12879" t="str">
            <v>Usage: 30000&lt;Annual kwh&lt;40000</v>
          </cell>
          <cell r="F12879">
            <v>90.881399999999999</v>
          </cell>
          <cell r="G12879">
            <v>1.50457</v>
          </cell>
          <cell r="H12879">
            <v>1.5307440000000001</v>
          </cell>
          <cell r="I12879">
            <v>-0.22198499999999999</v>
          </cell>
          <cell r="J12879">
            <v>-9.0834499999999999E-2</v>
          </cell>
          <cell r="K12879">
            <v>0</v>
          </cell>
          <cell r="L12879">
            <v>9.0834499999999999E-2</v>
          </cell>
          <cell r="M12879">
            <v>0.22198499999999999</v>
          </cell>
          <cell r="N12879">
            <v>0.22198499999999999</v>
          </cell>
          <cell r="O12879">
            <v>1351</v>
          </cell>
        </row>
        <row r="12880">
          <cell r="A12880" t="str">
            <v>Residential</v>
          </cell>
          <cell r="B12880">
            <v>15</v>
          </cell>
          <cell r="C12880" t="str">
            <v>S</v>
          </cell>
          <cell r="D12880" t="str">
            <v>PCT</v>
          </cell>
          <cell r="E12880" t="str">
            <v>Usage: 30000&lt;Annual kwh&lt;40000</v>
          </cell>
          <cell r="F12880">
            <v>94.066500000000005</v>
          </cell>
          <cell r="G12880">
            <v>1.9557340000000001</v>
          </cell>
          <cell r="H12880">
            <v>1.8009299999999999</v>
          </cell>
          <cell r="I12880">
            <v>-0.2167318</v>
          </cell>
          <cell r="J12880">
            <v>-8.8684899999999997E-2</v>
          </cell>
          <cell r="K12880">
            <v>0</v>
          </cell>
          <cell r="L12880">
            <v>8.8684899999999997E-2</v>
          </cell>
          <cell r="M12880">
            <v>0.2167318</v>
          </cell>
          <cell r="N12880">
            <v>0.2167318</v>
          </cell>
          <cell r="O12880">
            <v>1351</v>
          </cell>
        </row>
        <row r="12881">
          <cell r="A12881" t="str">
            <v>Residential</v>
          </cell>
          <cell r="B12881">
            <v>16</v>
          </cell>
          <cell r="C12881" t="str">
            <v>S</v>
          </cell>
          <cell r="D12881" t="str">
            <v>PCT</v>
          </cell>
          <cell r="E12881" t="str">
            <v>Usage: 30000&lt;Annual kwh&lt;40000</v>
          </cell>
          <cell r="F12881">
            <v>96.012500000000003</v>
          </cell>
          <cell r="G12881">
            <v>2.5045700000000002</v>
          </cell>
          <cell r="H12881">
            <v>2.3744519999999998</v>
          </cell>
          <cell r="I12881">
            <v>-0.22468189999999999</v>
          </cell>
          <cell r="J12881">
            <v>-9.1938000000000006E-2</v>
          </cell>
          <cell r="K12881">
            <v>0</v>
          </cell>
          <cell r="L12881">
            <v>9.1938000000000006E-2</v>
          </cell>
          <cell r="M12881">
            <v>0.22468189999999999</v>
          </cell>
          <cell r="N12881">
            <v>0.22468189999999999</v>
          </cell>
          <cell r="O12881">
            <v>1351</v>
          </cell>
        </row>
        <row r="12882">
          <cell r="A12882" t="str">
            <v>Residential</v>
          </cell>
          <cell r="B12882">
            <v>17</v>
          </cell>
          <cell r="C12882" t="str">
            <v>S</v>
          </cell>
          <cell r="D12882" t="str">
            <v>PCT</v>
          </cell>
          <cell r="E12882" t="str">
            <v>Usage: 30000&lt;Annual kwh&lt;40000</v>
          </cell>
          <cell r="F12882">
            <v>96.947199999999995</v>
          </cell>
          <cell r="G12882">
            <v>2.9755129999999999</v>
          </cell>
          <cell r="H12882">
            <v>3.0300340000000001</v>
          </cell>
          <cell r="I12882">
            <v>-0.22879720000000001</v>
          </cell>
          <cell r="J12882">
            <v>-9.3621899999999994E-2</v>
          </cell>
          <cell r="K12882">
            <v>0</v>
          </cell>
          <cell r="L12882">
            <v>9.3621899999999994E-2</v>
          </cell>
          <cell r="M12882">
            <v>0.22879720000000001</v>
          </cell>
          <cell r="N12882">
            <v>0.22879720000000001</v>
          </cell>
          <cell r="O12882">
            <v>1351</v>
          </cell>
        </row>
        <row r="12883">
          <cell r="A12883" t="str">
            <v>Residential</v>
          </cell>
          <cell r="B12883">
            <v>18</v>
          </cell>
          <cell r="C12883" t="str">
            <v>S</v>
          </cell>
          <cell r="D12883" t="str">
            <v>PCT</v>
          </cell>
          <cell r="E12883" t="str">
            <v>Usage: 30000&lt;Annual kwh&lt;40000</v>
          </cell>
          <cell r="F12883">
            <v>96.491500000000002</v>
          </cell>
          <cell r="G12883">
            <v>3.1815829999999998</v>
          </cell>
          <cell r="H12883">
            <v>3.6244510000000001</v>
          </cell>
          <cell r="I12883">
            <v>-0.2114134</v>
          </cell>
          <cell r="J12883">
            <v>-8.6508600000000005E-2</v>
          </cell>
          <cell r="K12883">
            <v>0</v>
          </cell>
          <cell r="L12883">
            <v>8.6508600000000005E-2</v>
          </cell>
          <cell r="M12883">
            <v>0.2114134</v>
          </cell>
          <cell r="N12883">
            <v>0.2114134</v>
          </cell>
          <cell r="O12883">
            <v>1351</v>
          </cell>
        </row>
        <row r="12884">
          <cell r="A12884" t="str">
            <v>Residential</v>
          </cell>
          <cell r="B12884">
            <v>19</v>
          </cell>
          <cell r="C12884" t="str">
            <v>S</v>
          </cell>
          <cell r="D12884" t="str">
            <v>PCT</v>
          </cell>
          <cell r="E12884" t="str">
            <v>Usage: 30000&lt;Annual kwh&lt;40000</v>
          </cell>
          <cell r="F12884">
            <v>94.810199999999995</v>
          </cell>
          <cell r="G12884">
            <v>3.0989620000000002</v>
          </cell>
          <cell r="H12884">
            <v>3.7925070000000001</v>
          </cell>
          <cell r="I12884">
            <v>-0.2198918</v>
          </cell>
          <cell r="J12884">
            <v>-8.99779E-2</v>
          </cell>
          <cell r="K12884">
            <v>0</v>
          </cell>
          <cell r="L12884">
            <v>8.99779E-2</v>
          </cell>
          <cell r="M12884">
            <v>0.2198918</v>
          </cell>
          <cell r="N12884">
            <v>0.2198918</v>
          </cell>
          <cell r="O12884">
            <v>1351</v>
          </cell>
        </row>
        <row r="12885">
          <cell r="A12885" t="str">
            <v>Residential</v>
          </cell>
          <cell r="B12885">
            <v>20</v>
          </cell>
          <cell r="C12885" t="str">
            <v>S</v>
          </cell>
          <cell r="D12885" t="str">
            <v>PCT</v>
          </cell>
          <cell r="E12885" t="str">
            <v>Usage: 30000&lt;Annual kwh&lt;40000</v>
          </cell>
          <cell r="F12885">
            <v>90.488299999999995</v>
          </cell>
          <cell r="G12885">
            <v>2.950577</v>
          </cell>
          <cell r="H12885">
            <v>3.3833880000000001</v>
          </cell>
          <cell r="I12885">
            <v>-0.2183079</v>
          </cell>
          <cell r="J12885">
            <v>-8.9329800000000001E-2</v>
          </cell>
          <cell r="K12885">
            <v>0</v>
          </cell>
          <cell r="L12885">
            <v>8.9329800000000001E-2</v>
          </cell>
          <cell r="M12885">
            <v>0.2183079</v>
          </cell>
          <cell r="N12885">
            <v>0.2183079</v>
          </cell>
          <cell r="O12885">
            <v>1351</v>
          </cell>
        </row>
        <row r="12886">
          <cell r="A12886" t="str">
            <v>Residential</v>
          </cell>
          <cell r="B12886">
            <v>21</v>
          </cell>
          <cell r="C12886" t="str">
            <v>S</v>
          </cell>
          <cell r="D12886" t="str">
            <v>PCT</v>
          </cell>
          <cell r="E12886" t="str">
            <v>Usage: 30000&lt;Annual kwh&lt;40000</v>
          </cell>
          <cell r="F12886">
            <v>85.419300000000007</v>
          </cell>
          <cell r="G12886">
            <v>2.7947760000000001</v>
          </cell>
          <cell r="H12886">
            <v>2.9229569999999998</v>
          </cell>
          <cell r="I12886">
            <v>-0.2167135</v>
          </cell>
          <cell r="J12886">
            <v>-8.8677400000000003E-2</v>
          </cell>
          <cell r="K12886">
            <v>0</v>
          </cell>
          <cell r="L12886">
            <v>8.8677400000000003E-2</v>
          </cell>
          <cell r="M12886">
            <v>0.2167135</v>
          </cell>
          <cell r="N12886">
            <v>0.2167135</v>
          </cell>
          <cell r="O12886">
            <v>1351</v>
          </cell>
        </row>
        <row r="12887">
          <cell r="A12887" t="str">
            <v>Residential</v>
          </cell>
          <cell r="B12887">
            <v>22</v>
          </cell>
          <cell r="C12887" t="str">
            <v>S</v>
          </cell>
          <cell r="D12887" t="str">
            <v>PCT</v>
          </cell>
          <cell r="E12887" t="str">
            <v>Usage: 30000&lt;Annual kwh&lt;40000</v>
          </cell>
          <cell r="F12887">
            <v>82.274100000000004</v>
          </cell>
          <cell r="G12887">
            <v>2.2106119999999998</v>
          </cell>
          <cell r="H12887">
            <v>2.5704280000000002</v>
          </cell>
          <cell r="I12887">
            <v>-0.2197035</v>
          </cell>
          <cell r="J12887">
            <v>-8.9900900000000006E-2</v>
          </cell>
          <cell r="K12887">
            <v>0</v>
          </cell>
          <cell r="L12887">
            <v>8.9900900000000006E-2</v>
          </cell>
          <cell r="M12887">
            <v>0.2197035</v>
          </cell>
          <cell r="N12887">
            <v>0.2197035</v>
          </cell>
          <cell r="O12887">
            <v>1351</v>
          </cell>
        </row>
        <row r="12888">
          <cell r="A12888" t="str">
            <v>Residential</v>
          </cell>
          <cell r="B12888">
            <v>23</v>
          </cell>
          <cell r="C12888" t="str">
            <v>S</v>
          </cell>
          <cell r="D12888" t="str">
            <v>PCT</v>
          </cell>
          <cell r="E12888" t="str">
            <v>Usage: 30000&lt;Annual kwh&lt;40000</v>
          </cell>
          <cell r="F12888">
            <v>78.475800000000007</v>
          </cell>
          <cell r="G12888">
            <v>1.567609</v>
          </cell>
          <cell r="H12888">
            <v>2.0793279999999998</v>
          </cell>
          <cell r="I12888">
            <v>-0.2012265</v>
          </cell>
          <cell r="J12888">
            <v>-8.2340300000000005E-2</v>
          </cell>
          <cell r="K12888">
            <v>0</v>
          </cell>
          <cell r="L12888">
            <v>8.2340300000000005E-2</v>
          </cell>
          <cell r="M12888">
            <v>0.2012265</v>
          </cell>
          <cell r="N12888">
            <v>0.2012265</v>
          </cell>
          <cell r="O12888">
            <v>1351</v>
          </cell>
        </row>
        <row r="12889">
          <cell r="A12889" t="str">
            <v>Residential</v>
          </cell>
          <cell r="B12889">
            <v>24</v>
          </cell>
          <cell r="C12889" t="str">
            <v>S</v>
          </cell>
          <cell r="D12889" t="str">
            <v>PCT</v>
          </cell>
          <cell r="E12889" t="str">
            <v>Usage: 30000&lt;Annual kwh&lt;40000</v>
          </cell>
          <cell r="F12889">
            <v>76.063299999999998</v>
          </cell>
          <cell r="G12889">
            <v>1.1475230000000001</v>
          </cell>
          <cell r="H12889">
            <v>1.710674</v>
          </cell>
          <cell r="I12889">
            <v>-0.188003</v>
          </cell>
          <cell r="J12889">
            <v>-7.6929300000000006E-2</v>
          </cell>
          <cell r="K12889">
            <v>0</v>
          </cell>
          <cell r="L12889">
            <v>7.6929300000000006E-2</v>
          </cell>
          <cell r="M12889">
            <v>0.188003</v>
          </cell>
          <cell r="N12889">
            <v>0.188003</v>
          </cell>
          <cell r="O12889">
            <v>1351</v>
          </cell>
        </row>
        <row r="12890">
          <cell r="A12890" t="str">
            <v>Residential</v>
          </cell>
          <cell r="B12890">
            <v>1</v>
          </cell>
          <cell r="C12890" t="str">
            <v>S</v>
          </cell>
          <cell r="D12890" t="str">
            <v>PCT</v>
          </cell>
          <cell r="E12890" t="str">
            <v>Usage: 5000&lt;Annual kwh&lt;10000</v>
          </cell>
          <cell r="F12890">
            <v>67.327200000000005</v>
          </cell>
          <cell r="G12890">
            <v>0.43271159999999997</v>
          </cell>
          <cell r="H12890">
            <v>0.57756039999999997</v>
          </cell>
          <cell r="I12890">
            <v>-0.13394790000000001</v>
          </cell>
          <cell r="J12890">
            <v>-5.4810400000000002E-2</v>
          </cell>
          <cell r="K12890">
            <v>0</v>
          </cell>
          <cell r="L12890">
            <v>5.4810400000000002E-2</v>
          </cell>
          <cell r="M12890">
            <v>0.13394790000000001</v>
          </cell>
          <cell r="N12890">
            <v>0.13394790000000001</v>
          </cell>
          <cell r="O12890">
            <v>1183</v>
          </cell>
        </row>
        <row r="12891">
          <cell r="A12891" t="str">
            <v>Residential</v>
          </cell>
          <cell r="B12891">
            <v>2</v>
          </cell>
          <cell r="C12891" t="str">
            <v>S</v>
          </cell>
          <cell r="D12891" t="str">
            <v>PCT</v>
          </cell>
          <cell r="E12891" t="str">
            <v>Usage: 5000&lt;Annual kwh&lt;10000</v>
          </cell>
          <cell r="F12891">
            <v>64.452399999999997</v>
          </cell>
          <cell r="G12891">
            <v>0.35723080000000001</v>
          </cell>
          <cell r="H12891">
            <v>0.4965483</v>
          </cell>
          <cell r="I12891">
            <v>-0.1325684</v>
          </cell>
          <cell r="J12891">
            <v>-5.42459E-2</v>
          </cell>
          <cell r="K12891">
            <v>0</v>
          </cell>
          <cell r="L12891">
            <v>5.42459E-2</v>
          </cell>
          <cell r="M12891">
            <v>0.1325684</v>
          </cell>
          <cell r="N12891">
            <v>0.1325684</v>
          </cell>
          <cell r="O12891">
            <v>1183</v>
          </cell>
        </row>
        <row r="12892">
          <cell r="A12892" t="str">
            <v>Residential</v>
          </cell>
          <cell r="B12892">
            <v>3</v>
          </cell>
          <cell r="C12892" t="str">
            <v>S</v>
          </cell>
          <cell r="D12892" t="str">
            <v>PCT</v>
          </cell>
          <cell r="E12892" t="str">
            <v>Usage: 5000&lt;Annual kwh&lt;10000</v>
          </cell>
          <cell r="F12892">
            <v>63.453200000000002</v>
          </cell>
          <cell r="G12892">
            <v>0.33521509999999999</v>
          </cell>
          <cell r="H12892">
            <v>0.41344900000000001</v>
          </cell>
          <cell r="I12892">
            <v>-0.1311997</v>
          </cell>
          <cell r="J12892">
            <v>-5.3685900000000002E-2</v>
          </cell>
          <cell r="K12892">
            <v>0</v>
          </cell>
          <cell r="L12892">
            <v>5.3685900000000002E-2</v>
          </cell>
          <cell r="M12892">
            <v>0.1311997</v>
          </cell>
          <cell r="N12892">
            <v>0.1311997</v>
          </cell>
          <cell r="O12892">
            <v>1183</v>
          </cell>
        </row>
        <row r="12893">
          <cell r="A12893" t="str">
            <v>Residential</v>
          </cell>
          <cell r="B12893">
            <v>4</v>
          </cell>
          <cell r="C12893" t="str">
            <v>S</v>
          </cell>
          <cell r="D12893" t="str">
            <v>PCT</v>
          </cell>
          <cell r="E12893" t="str">
            <v>Usage: 5000&lt;Annual kwh&lt;10000</v>
          </cell>
          <cell r="F12893">
            <v>62.967599999999997</v>
          </cell>
          <cell r="G12893">
            <v>0.3179051</v>
          </cell>
          <cell r="H12893">
            <v>0.40962579999999998</v>
          </cell>
          <cell r="I12893">
            <v>-0.13027859999999999</v>
          </cell>
          <cell r="J12893">
            <v>-5.3309000000000002E-2</v>
          </cell>
          <cell r="K12893">
            <v>0</v>
          </cell>
          <cell r="L12893">
            <v>5.3309000000000002E-2</v>
          </cell>
          <cell r="M12893">
            <v>0.13027859999999999</v>
          </cell>
          <cell r="N12893">
            <v>0.13027859999999999</v>
          </cell>
          <cell r="O12893">
            <v>1183</v>
          </cell>
        </row>
        <row r="12894">
          <cell r="A12894" t="str">
            <v>Residential</v>
          </cell>
          <cell r="B12894">
            <v>5</v>
          </cell>
          <cell r="C12894" t="str">
            <v>S</v>
          </cell>
          <cell r="D12894" t="str">
            <v>PCT</v>
          </cell>
          <cell r="E12894" t="str">
            <v>Usage: 5000&lt;Annual kwh&lt;10000</v>
          </cell>
          <cell r="F12894">
            <v>62.110199999999999</v>
          </cell>
          <cell r="G12894">
            <v>0.32487460000000001</v>
          </cell>
          <cell r="H12894">
            <v>0.46088649999999998</v>
          </cell>
          <cell r="I12894">
            <v>-0.130746</v>
          </cell>
          <cell r="J12894">
            <v>-5.3500199999999998E-2</v>
          </cell>
          <cell r="K12894">
            <v>0</v>
          </cell>
          <cell r="L12894">
            <v>5.3500199999999998E-2</v>
          </cell>
          <cell r="M12894">
            <v>0.130746</v>
          </cell>
          <cell r="N12894">
            <v>0.130746</v>
          </cell>
          <cell r="O12894">
            <v>1183</v>
          </cell>
        </row>
        <row r="12895">
          <cell r="A12895" t="str">
            <v>Residential</v>
          </cell>
          <cell r="B12895">
            <v>6</v>
          </cell>
          <cell r="C12895" t="str">
            <v>S</v>
          </cell>
          <cell r="D12895" t="str">
            <v>PCT</v>
          </cell>
          <cell r="E12895" t="str">
            <v>Usage: 5000&lt;Annual kwh&lt;10000</v>
          </cell>
          <cell r="F12895">
            <v>61.4863</v>
          </cell>
          <cell r="G12895">
            <v>0.36027670000000001</v>
          </cell>
          <cell r="H12895">
            <v>0.50737509999999997</v>
          </cell>
          <cell r="I12895">
            <v>-0.13028139999999999</v>
          </cell>
          <cell r="J12895">
            <v>-5.3310099999999999E-2</v>
          </cell>
          <cell r="K12895">
            <v>0</v>
          </cell>
          <cell r="L12895">
            <v>5.3310099999999999E-2</v>
          </cell>
          <cell r="M12895">
            <v>0.13028139999999999</v>
          </cell>
          <cell r="N12895">
            <v>0.13028139999999999</v>
          </cell>
          <cell r="O12895">
            <v>1183</v>
          </cell>
        </row>
        <row r="12896">
          <cell r="A12896" t="str">
            <v>Residential</v>
          </cell>
          <cell r="B12896">
            <v>7</v>
          </cell>
          <cell r="C12896" t="str">
            <v>S</v>
          </cell>
          <cell r="D12896" t="str">
            <v>PCT</v>
          </cell>
          <cell r="E12896" t="str">
            <v>Usage: 5000&lt;Annual kwh&lt;10000</v>
          </cell>
          <cell r="F12896">
            <v>60.445500000000003</v>
          </cell>
          <cell r="G12896">
            <v>0.43463829999999998</v>
          </cell>
          <cell r="H12896">
            <v>0.60799590000000003</v>
          </cell>
          <cell r="I12896">
            <v>-0.13081989999999999</v>
          </cell>
          <cell r="J12896">
            <v>-5.3530399999999999E-2</v>
          </cell>
          <cell r="K12896">
            <v>0</v>
          </cell>
          <cell r="L12896">
            <v>5.3530399999999999E-2</v>
          </cell>
          <cell r="M12896">
            <v>0.13081989999999999</v>
          </cell>
          <cell r="N12896">
            <v>0.13081989999999999</v>
          </cell>
          <cell r="O12896">
            <v>1183</v>
          </cell>
        </row>
        <row r="12897">
          <cell r="A12897" t="str">
            <v>Residential</v>
          </cell>
          <cell r="B12897">
            <v>8</v>
          </cell>
          <cell r="C12897" t="str">
            <v>S</v>
          </cell>
          <cell r="D12897" t="str">
            <v>PCT</v>
          </cell>
          <cell r="E12897" t="str">
            <v>Usage: 5000&lt;Annual kwh&lt;10000</v>
          </cell>
          <cell r="F12897">
            <v>62.070500000000003</v>
          </cell>
          <cell r="G12897">
            <v>0.42567660000000002</v>
          </cell>
          <cell r="H12897">
            <v>0.57556399999999996</v>
          </cell>
          <cell r="I12897">
            <v>-0.13104260000000001</v>
          </cell>
          <cell r="J12897">
            <v>-5.3621599999999998E-2</v>
          </cell>
          <cell r="K12897">
            <v>0</v>
          </cell>
          <cell r="L12897">
            <v>5.3621599999999998E-2</v>
          </cell>
          <cell r="M12897">
            <v>0.13104260000000001</v>
          </cell>
          <cell r="N12897">
            <v>0.13104260000000001</v>
          </cell>
          <cell r="O12897">
            <v>1183</v>
          </cell>
        </row>
        <row r="12898">
          <cell r="A12898" t="str">
            <v>Residential</v>
          </cell>
          <cell r="B12898">
            <v>9</v>
          </cell>
          <cell r="C12898" t="str">
            <v>S</v>
          </cell>
          <cell r="D12898" t="str">
            <v>PCT</v>
          </cell>
          <cell r="E12898" t="str">
            <v>Usage: 5000&lt;Annual kwh&lt;10000</v>
          </cell>
          <cell r="F12898">
            <v>68.047799999999995</v>
          </cell>
          <cell r="G12898">
            <v>0.43638110000000002</v>
          </cell>
          <cell r="H12898">
            <v>0.48350270000000001</v>
          </cell>
          <cell r="I12898">
            <v>-0.1331397</v>
          </cell>
          <cell r="J12898">
            <v>-5.4479699999999999E-2</v>
          </cell>
          <cell r="K12898">
            <v>0</v>
          </cell>
          <cell r="L12898">
            <v>5.4479699999999999E-2</v>
          </cell>
          <cell r="M12898">
            <v>0.1331397</v>
          </cell>
          <cell r="N12898">
            <v>0.1331397</v>
          </cell>
          <cell r="O12898">
            <v>1183</v>
          </cell>
        </row>
        <row r="12899">
          <cell r="A12899" t="str">
            <v>Residential</v>
          </cell>
          <cell r="B12899">
            <v>10</v>
          </cell>
          <cell r="C12899" t="str">
            <v>S</v>
          </cell>
          <cell r="D12899" t="str">
            <v>PCT</v>
          </cell>
          <cell r="E12899" t="str">
            <v>Usage: 5000&lt;Annual kwh&lt;10000</v>
          </cell>
          <cell r="F12899">
            <v>74.406000000000006</v>
          </cell>
          <cell r="G12899">
            <v>0.40810170000000001</v>
          </cell>
          <cell r="H12899">
            <v>0.4113021</v>
          </cell>
          <cell r="I12899">
            <v>-0.13903979999999999</v>
          </cell>
          <cell r="J12899">
            <v>-5.6894E-2</v>
          </cell>
          <cell r="K12899">
            <v>0</v>
          </cell>
          <cell r="L12899">
            <v>5.6894E-2</v>
          </cell>
          <cell r="M12899">
            <v>0.13903979999999999</v>
          </cell>
          <cell r="N12899">
            <v>0.13903979999999999</v>
          </cell>
          <cell r="O12899">
            <v>1183</v>
          </cell>
        </row>
        <row r="12900">
          <cell r="A12900" t="str">
            <v>Residential</v>
          </cell>
          <cell r="B12900">
            <v>11</v>
          </cell>
          <cell r="C12900" t="str">
            <v>S</v>
          </cell>
          <cell r="D12900" t="str">
            <v>PCT</v>
          </cell>
          <cell r="E12900" t="str">
            <v>Usage: 5000&lt;Annual kwh&lt;10000</v>
          </cell>
          <cell r="F12900">
            <v>80.098299999999995</v>
          </cell>
          <cell r="G12900">
            <v>0.42213079999999997</v>
          </cell>
          <cell r="H12900">
            <v>0.55293970000000003</v>
          </cell>
          <cell r="I12900">
            <v>-0.13824700000000001</v>
          </cell>
          <cell r="J12900">
            <v>-5.6569500000000002E-2</v>
          </cell>
          <cell r="K12900">
            <v>0</v>
          </cell>
          <cell r="L12900">
            <v>5.6569500000000002E-2</v>
          </cell>
          <cell r="M12900">
            <v>0.13824700000000001</v>
          </cell>
          <cell r="N12900">
            <v>0.13824700000000001</v>
          </cell>
          <cell r="O12900">
            <v>1183</v>
          </cell>
        </row>
        <row r="12901">
          <cell r="A12901" t="str">
            <v>Residential</v>
          </cell>
          <cell r="B12901">
            <v>12</v>
          </cell>
          <cell r="C12901" t="str">
            <v>S</v>
          </cell>
          <cell r="D12901" t="str">
            <v>PCT</v>
          </cell>
          <cell r="E12901" t="str">
            <v>Usage: 5000&lt;Annual kwh&lt;10000</v>
          </cell>
          <cell r="F12901">
            <v>84.749700000000004</v>
          </cell>
          <cell r="G12901">
            <v>0.51837710000000004</v>
          </cell>
          <cell r="H12901">
            <v>0.45313789999999998</v>
          </cell>
          <cell r="I12901">
            <v>-0.15004139999999999</v>
          </cell>
          <cell r="J12901">
            <v>-6.1395699999999997E-2</v>
          </cell>
          <cell r="K12901">
            <v>0</v>
          </cell>
          <cell r="L12901">
            <v>6.1395699999999997E-2</v>
          </cell>
          <cell r="M12901">
            <v>0.15004139999999999</v>
          </cell>
          <cell r="N12901">
            <v>0.15004139999999999</v>
          </cell>
          <cell r="O12901">
            <v>1183</v>
          </cell>
        </row>
        <row r="12902">
          <cell r="A12902" t="str">
            <v>Residential</v>
          </cell>
          <cell r="B12902">
            <v>13</v>
          </cell>
          <cell r="C12902" t="str">
            <v>S</v>
          </cell>
          <cell r="D12902" t="str">
            <v>PCT</v>
          </cell>
          <cell r="E12902" t="str">
            <v>Usage: 5000&lt;Annual kwh&lt;10000</v>
          </cell>
          <cell r="F12902">
            <v>87.888099999999994</v>
          </cell>
          <cell r="G12902">
            <v>0.62963659999999999</v>
          </cell>
          <cell r="H12902">
            <v>0.5311534</v>
          </cell>
          <cell r="I12902">
            <v>-0.15960630000000001</v>
          </cell>
          <cell r="J12902">
            <v>-6.5309599999999995E-2</v>
          </cell>
          <cell r="K12902">
            <v>0</v>
          </cell>
          <cell r="L12902">
            <v>6.5309599999999995E-2</v>
          </cell>
          <cell r="M12902">
            <v>0.15960630000000001</v>
          </cell>
          <cell r="N12902">
            <v>0.15960630000000001</v>
          </cell>
          <cell r="O12902">
            <v>1183</v>
          </cell>
        </row>
        <row r="12903">
          <cell r="A12903" t="str">
            <v>Residential</v>
          </cell>
          <cell r="B12903">
            <v>14</v>
          </cell>
          <cell r="C12903" t="str">
            <v>S</v>
          </cell>
          <cell r="D12903" t="str">
            <v>PCT</v>
          </cell>
          <cell r="E12903" t="str">
            <v>Usage: 5000&lt;Annual kwh&lt;10000</v>
          </cell>
          <cell r="F12903">
            <v>91.099500000000006</v>
          </cell>
          <cell r="G12903">
            <v>0.70731049999999995</v>
          </cell>
          <cell r="H12903">
            <v>0.59237260000000003</v>
          </cell>
          <cell r="I12903">
            <v>-0.1504134</v>
          </cell>
          <cell r="J12903">
            <v>-6.1547900000000003E-2</v>
          </cell>
          <cell r="K12903">
            <v>0</v>
          </cell>
          <cell r="L12903">
            <v>6.1547900000000003E-2</v>
          </cell>
          <cell r="M12903">
            <v>0.1504134</v>
          </cell>
          <cell r="N12903">
            <v>0.1504134</v>
          </cell>
          <cell r="O12903">
            <v>1183</v>
          </cell>
        </row>
        <row r="12904">
          <cell r="A12904" t="str">
            <v>Residential</v>
          </cell>
          <cell r="B12904">
            <v>15</v>
          </cell>
          <cell r="C12904" t="str">
            <v>S</v>
          </cell>
          <cell r="D12904" t="str">
            <v>PCT</v>
          </cell>
          <cell r="E12904" t="str">
            <v>Usage: 5000&lt;Annual kwh&lt;10000</v>
          </cell>
          <cell r="F12904">
            <v>93.836299999999994</v>
          </cell>
          <cell r="G12904">
            <v>0.85281309999999999</v>
          </cell>
          <cell r="H12904">
            <v>1.000664</v>
          </cell>
          <cell r="I12904">
            <v>-0.14683070000000001</v>
          </cell>
          <cell r="J12904">
            <v>-6.0081900000000001E-2</v>
          </cell>
          <cell r="K12904">
            <v>0</v>
          </cell>
          <cell r="L12904">
            <v>6.0081900000000001E-2</v>
          </cell>
          <cell r="M12904">
            <v>0.14683070000000001</v>
          </cell>
          <cell r="N12904">
            <v>0.14683070000000001</v>
          </cell>
          <cell r="O12904">
            <v>1183</v>
          </cell>
        </row>
        <row r="12905">
          <cell r="A12905" t="str">
            <v>Residential</v>
          </cell>
          <cell r="B12905">
            <v>16</v>
          </cell>
          <cell r="C12905" t="str">
            <v>S</v>
          </cell>
          <cell r="D12905" t="str">
            <v>PCT</v>
          </cell>
          <cell r="E12905" t="str">
            <v>Usage: 5000&lt;Annual kwh&lt;10000</v>
          </cell>
          <cell r="F12905">
            <v>95.789699999999996</v>
          </cell>
          <cell r="G12905">
            <v>1.0990690000000001</v>
          </cell>
          <cell r="H12905">
            <v>1.249247</v>
          </cell>
          <cell r="I12905">
            <v>-0.1488688</v>
          </cell>
          <cell r="J12905">
            <v>-6.0915900000000002E-2</v>
          </cell>
          <cell r="K12905">
            <v>0</v>
          </cell>
          <cell r="L12905">
            <v>6.0915900000000002E-2</v>
          </cell>
          <cell r="M12905">
            <v>0.1488688</v>
          </cell>
          <cell r="N12905">
            <v>0.1488688</v>
          </cell>
          <cell r="O12905">
            <v>1183</v>
          </cell>
        </row>
        <row r="12906">
          <cell r="A12906" t="str">
            <v>Residential</v>
          </cell>
          <cell r="B12906">
            <v>17</v>
          </cell>
          <cell r="C12906" t="str">
            <v>S</v>
          </cell>
          <cell r="D12906" t="str">
            <v>PCT</v>
          </cell>
          <cell r="E12906" t="str">
            <v>Usage: 5000&lt;Annual kwh&lt;10000</v>
          </cell>
          <cell r="F12906">
            <v>96.530900000000003</v>
          </cell>
          <cell r="G12906">
            <v>1.234612</v>
          </cell>
          <cell r="H12906">
            <v>1.415513</v>
          </cell>
          <cell r="I12906">
            <v>-0.14971090000000001</v>
          </cell>
          <cell r="J12906">
            <v>-6.1260500000000002E-2</v>
          </cell>
          <cell r="K12906">
            <v>0</v>
          </cell>
          <cell r="L12906">
            <v>6.1260500000000002E-2</v>
          </cell>
          <cell r="M12906">
            <v>0.14971090000000001</v>
          </cell>
          <cell r="N12906">
            <v>0.14971090000000001</v>
          </cell>
          <cell r="O12906">
            <v>1183</v>
          </cell>
        </row>
        <row r="12907">
          <cell r="A12907" t="str">
            <v>Residential</v>
          </cell>
          <cell r="B12907">
            <v>18</v>
          </cell>
          <cell r="C12907" t="str">
            <v>S</v>
          </cell>
          <cell r="D12907" t="str">
            <v>PCT</v>
          </cell>
          <cell r="E12907" t="str">
            <v>Usage: 5000&lt;Annual kwh&lt;10000</v>
          </cell>
          <cell r="F12907">
            <v>95.847499999999997</v>
          </cell>
          <cell r="G12907">
            <v>1.350895</v>
          </cell>
          <cell r="H12907">
            <v>1.6493629999999999</v>
          </cell>
          <cell r="I12907">
            <v>-0.14921870000000001</v>
          </cell>
          <cell r="J12907">
            <v>-6.1059099999999998E-2</v>
          </cell>
          <cell r="K12907">
            <v>0</v>
          </cell>
          <cell r="L12907">
            <v>6.1059099999999998E-2</v>
          </cell>
          <cell r="M12907">
            <v>0.14921870000000001</v>
          </cell>
          <cell r="N12907">
            <v>0.14921870000000001</v>
          </cell>
          <cell r="O12907">
            <v>1183</v>
          </cell>
        </row>
        <row r="12908">
          <cell r="A12908" t="str">
            <v>Residential</v>
          </cell>
          <cell r="B12908">
            <v>19</v>
          </cell>
          <cell r="C12908" t="str">
            <v>S</v>
          </cell>
          <cell r="D12908" t="str">
            <v>PCT</v>
          </cell>
          <cell r="E12908" t="str">
            <v>Usage: 5000&lt;Annual kwh&lt;10000</v>
          </cell>
          <cell r="F12908">
            <v>93.550200000000004</v>
          </cell>
          <cell r="G12908">
            <v>1.3649290000000001</v>
          </cell>
          <cell r="H12908">
            <v>1.8661989999999999</v>
          </cell>
          <cell r="I12908">
            <v>-0.15065200000000001</v>
          </cell>
          <cell r="J12908">
            <v>-6.1645600000000002E-2</v>
          </cell>
          <cell r="K12908">
            <v>0</v>
          </cell>
          <cell r="L12908">
            <v>6.1645600000000002E-2</v>
          </cell>
          <cell r="M12908">
            <v>0.15065200000000001</v>
          </cell>
          <cell r="N12908">
            <v>0.15065200000000001</v>
          </cell>
          <cell r="O12908">
            <v>1183</v>
          </cell>
        </row>
        <row r="12909">
          <cell r="A12909" t="str">
            <v>Residential</v>
          </cell>
          <cell r="B12909">
            <v>20</v>
          </cell>
          <cell r="C12909" t="str">
            <v>S</v>
          </cell>
          <cell r="D12909" t="str">
            <v>PCT</v>
          </cell>
          <cell r="E12909" t="str">
            <v>Usage: 5000&lt;Annual kwh&lt;10000</v>
          </cell>
          <cell r="F12909">
            <v>87.9191</v>
          </cell>
          <cell r="G12909">
            <v>1.3667450000000001</v>
          </cell>
          <cell r="H12909">
            <v>2.219236</v>
          </cell>
          <cell r="I12909">
            <v>-0.153229</v>
          </cell>
          <cell r="J12909">
            <v>-6.2700099999999995E-2</v>
          </cell>
          <cell r="K12909">
            <v>0</v>
          </cell>
          <cell r="L12909">
            <v>6.2700099999999995E-2</v>
          </cell>
          <cell r="M12909">
            <v>0.153229</v>
          </cell>
          <cell r="N12909">
            <v>0.153229</v>
          </cell>
          <cell r="O12909">
            <v>1183</v>
          </cell>
        </row>
        <row r="12910">
          <cell r="A12910" t="str">
            <v>Residential</v>
          </cell>
          <cell r="B12910">
            <v>21</v>
          </cell>
          <cell r="C12910" t="str">
            <v>S</v>
          </cell>
          <cell r="D12910" t="str">
            <v>PCT</v>
          </cell>
          <cell r="E12910" t="str">
            <v>Usage: 5000&lt;Annual kwh&lt;10000</v>
          </cell>
          <cell r="F12910">
            <v>82.695800000000006</v>
          </cell>
          <cell r="G12910">
            <v>1.249528</v>
          </cell>
          <cell r="H12910">
            <v>2.0623330000000002</v>
          </cell>
          <cell r="I12910">
            <v>-0.1532348</v>
          </cell>
          <cell r="J12910">
            <v>-6.2702400000000005E-2</v>
          </cell>
          <cell r="K12910">
            <v>0</v>
          </cell>
          <cell r="L12910">
            <v>6.2702400000000005E-2</v>
          </cell>
          <cell r="M12910">
            <v>0.1532348</v>
          </cell>
          <cell r="N12910">
            <v>0.1532348</v>
          </cell>
          <cell r="O12910">
            <v>1183</v>
          </cell>
        </row>
        <row r="12911">
          <cell r="A12911" t="str">
            <v>Residential</v>
          </cell>
          <cell r="B12911">
            <v>22</v>
          </cell>
          <cell r="C12911" t="str">
            <v>S</v>
          </cell>
          <cell r="D12911" t="str">
            <v>PCT</v>
          </cell>
          <cell r="E12911" t="str">
            <v>Usage: 5000&lt;Annual kwh&lt;10000</v>
          </cell>
          <cell r="F12911">
            <v>79.517600000000002</v>
          </cell>
          <cell r="G12911">
            <v>1.014319</v>
          </cell>
          <cell r="H12911">
            <v>1.7467520000000001</v>
          </cell>
          <cell r="I12911">
            <v>-0.1492619</v>
          </cell>
          <cell r="J12911">
            <v>-6.1076800000000001E-2</v>
          </cell>
          <cell r="K12911">
            <v>0</v>
          </cell>
          <cell r="L12911">
            <v>6.1076800000000001E-2</v>
          </cell>
          <cell r="M12911">
            <v>0.1492619</v>
          </cell>
          <cell r="N12911">
            <v>0.1492619</v>
          </cell>
          <cell r="O12911">
            <v>1183</v>
          </cell>
        </row>
        <row r="12912">
          <cell r="A12912" t="str">
            <v>Residential</v>
          </cell>
          <cell r="B12912">
            <v>23</v>
          </cell>
          <cell r="C12912" t="str">
            <v>S</v>
          </cell>
          <cell r="D12912" t="str">
            <v>PCT</v>
          </cell>
          <cell r="E12912" t="str">
            <v>Usage: 5000&lt;Annual kwh&lt;10000</v>
          </cell>
          <cell r="F12912">
            <v>76.129400000000004</v>
          </cell>
          <cell r="G12912">
            <v>0.80205579999999999</v>
          </cell>
          <cell r="H12912">
            <v>1.1721699999999999</v>
          </cell>
          <cell r="I12912">
            <v>-0.14737980000000001</v>
          </cell>
          <cell r="J12912">
            <v>-6.0306600000000002E-2</v>
          </cell>
          <cell r="K12912">
            <v>0</v>
          </cell>
          <cell r="L12912">
            <v>6.0306600000000002E-2</v>
          </cell>
          <cell r="M12912">
            <v>0.14737980000000001</v>
          </cell>
          <cell r="N12912">
            <v>0.14737980000000001</v>
          </cell>
          <cell r="O12912">
            <v>1183</v>
          </cell>
        </row>
        <row r="12913">
          <cell r="A12913" t="str">
            <v>Residential</v>
          </cell>
          <cell r="B12913">
            <v>24</v>
          </cell>
          <cell r="C12913" t="str">
            <v>S</v>
          </cell>
          <cell r="D12913" t="str">
            <v>PCT</v>
          </cell>
          <cell r="E12913" t="str">
            <v>Usage: 5000&lt;Annual kwh&lt;10000</v>
          </cell>
          <cell r="F12913">
            <v>73.796499999999995</v>
          </cell>
          <cell r="G12913">
            <v>0.68564919999999996</v>
          </cell>
          <cell r="H12913">
            <v>0.85300739999999997</v>
          </cell>
          <cell r="I12913">
            <v>-0.14483689999999999</v>
          </cell>
          <cell r="J12913">
            <v>-5.9266100000000002E-2</v>
          </cell>
          <cell r="K12913">
            <v>0</v>
          </cell>
          <cell r="L12913">
            <v>5.9266100000000002E-2</v>
          </cell>
          <cell r="M12913">
            <v>0.14483689999999999</v>
          </cell>
          <cell r="N12913">
            <v>0.14483689999999999</v>
          </cell>
          <cell r="O12913">
            <v>1183</v>
          </cell>
        </row>
        <row r="12914">
          <cell r="A12914" t="str">
            <v>Residential</v>
          </cell>
          <cell r="B12914">
            <v>1</v>
          </cell>
          <cell r="C12914" t="str">
            <v>S</v>
          </cell>
          <cell r="D12914" t="str">
            <v>PCT</v>
          </cell>
          <cell r="E12914" t="str">
            <v>Usage: Annual kwh&lt;5000</v>
          </cell>
          <cell r="F12914">
            <v>70.577600000000004</v>
          </cell>
          <cell r="G12914">
            <v>0.45769500000000002</v>
          </cell>
          <cell r="H12914">
            <v>0.42938660000000001</v>
          </cell>
          <cell r="I12914">
            <v>-0.29315449999999998</v>
          </cell>
          <cell r="J12914">
            <v>-0.1199564</v>
          </cell>
          <cell r="K12914">
            <v>0</v>
          </cell>
          <cell r="L12914">
            <v>0.1199564</v>
          </cell>
          <cell r="M12914">
            <v>0.29315449999999998</v>
          </cell>
          <cell r="N12914">
            <v>0.29315449999999998</v>
          </cell>
          <cell r="O12914">
            <v>409</v>
          </cell>
        </row>
        <row r="12915">
          <cell r="A12915" t="str">
            <v>Residential</v>
          </cell>
          <cell r="B12915">
            <v>2</v>
          </cell>
          <cell r="C12915" t="str">
            <v>S</v>
          </cell>
          <cell r="D12915" t="str">
            <v>PCT</v>
          </cell>
          <cell r="E12915" t="str">
            <v>Usage: Annual kwh&lt;5000</v>
          </cell>
          <cell r="F12915">
            <v>68.218800000000002</v>
          </cell>
          <cell r="G12915">
            <v>0.36907299999999998</v>
          </cell>
          <cell r="H12915">
            <v>0.3950787</v>
          </cell>
          <cell r="I12915">
            <v>-0.29103879999999999</v>
          </cell>
          <cell r="J12915">
            <v>-0.11909069999999999</v>
          </cell>
          <cell r="K12915">
            <v>0</v>
          </cell>
          <cell r="L12915">
            <v>0.11909069999999999</v>
          </cell>
          <cell r="M12915">
            <v>0.29103879999999999</v>
          </cell>
          <cell r="N12915">
            <v>0.29103879999999999</v>
          </cell>
          <cell r="O12915">
            <v>409</v>
          </cell>
        </row>
        <row r="12916">
          <cell r="A12916" t="str">
            <v>Residential</v>
          </cell>
          <cell r="B12916">
            <v>3</v>
          </cell>
          <cell r="C12916" t="str">
            <v>S</v>
          </cell>
          <cell r="D12916" t="str">
            <v>PCT</v>
          </cell>
          <cell r="E12916" t="str">
            <v>Usage: Annual kwh&lt;5000</v>
          </cell>
          <cell r="F12916">
            <v>66.464299999999994</v>
          </cell>
          <cell r="G12916">
            <v>0.35645470000000001</v>
          </cell>
          <cell r="H12916">
            <v>0.40247739999999999</v>
          </cell>
          <cell r="I12916">
            <v>-0.29007250000000001</v>
          </cell>
          <cell r="J12916">
            <v>-0.1186953</v>
          </cell>
          <cell r="K12916">
            <v>0</v>
          </cell>
          <cell r="L12916">
            <v>0.1186953</v>
          </cell>
          <cell r="M12916">
            <v>0.29007250000000001</v>
          </cell>
          <cell r="N12916">
            <v>0.29007250000000001</v>
          </cell>
          <cell r="O12916">
            <v>409</v>
          </cell>
        </row>
        <row r="12917">
          <cell r="A12917" t="str">
            <v>Residential</v>
          </cell>
          <cell r="B12917">
            <v>4</v>
          </cell>
          <cell r="C12917" t="str">
            <v>S</v>
          </cell>
          <cell r="D12917" t="str">
            <v>PCT</v>
          </cell>
          <cell r="E12917" t="str">
            <v>Usage: Annual kwh&lt;5000</v>
          </cell>
          <cell r="F12917">
            <v>65.875500000000002</v>
          </cell>
          <cell r="G12917">
            <v>0.35929549999999999</v>
          </cell>
          <cell r="H12917">
            <v>0.42302250000000002</v>
          </cell>
          <cell r="I12917">
            <v>-0.28955839999999999</v>
          </cell>
          <cell r="J12917">
            <v>-0.1184849</v>
          </cell>
          <cell r="K12917">
            <v>0</v>
          </cell>
          <cell r="L12917">
            <v>0.1184849</v>
          </cell>
          <cell r="M12917">
            <v>0.28955839999999999</v>
          </cell>
          <cell r="N12917">
            <v>0.28955839999999999</v>
          </cell>
          <cell r="O12917">
            <v>409</v>
          </cell>
        </row>
        <row r="12918">
          <cell r="A12918" t="str">
            <v>Residential</v>
          </cell>
          <cell r="B12918">
            <v>5</v>
          </cell>
          <cell r="C12918" t="str">
            <v>S</v>
          </cell>
          <cell r="D12918" t="str">
            <v>PCT</v>
          </cell>
          <cell r="E12918" t="str">
            <v>Usage: Annual kwh&lt;5000</v>
          </cell>
          <cell r="F12918">
            <v>64.765299999999996</v>
          </cell>
          <cell r="G12918">
            <v>0.39654329999999999</v>
          </cell>
          <cell r="H12918">
            <v>0.40612870000000001</v>
          </cell>
          <cell r="I12918">
            <v>-0.29197430000000002</v>
          </cell>
          <cell r="J12918">
            <v>-0.1194735</v>
          </cell>
          <cell r="K12918">
            <v>0</v>
          </cell>
          <cell r="L12918">
            <v>0.1194735</v>
          </cell>
          <cell r="M12918">
            <v>0.29197430000000002</v>
          </cell>
          <cell r="N12918">
            <v>0.29197430000000002</v>
          </cell>
          <cell r="O12918">
            <v>409</v>
          </cell>
        </row>
        <row r="12919">
          <cell r="A12919" t="str">
            <v>Residential</v>
          </cell>
          <cell r="B12919">
            <v>6</v>
          </cell>
          <cell r="C12919" t="str">
            <v>S</v>
          </cell>
          <cell r="D12919" t="str">
            <v>PCT</v>
          </cell>
          <cell r="E12919" t="str">
            <v>Usage: Annual kwh&lt;5000</v>
          </cell>
          <cell r="F12919">
            <v>64.091499999999996</v>
          </cell>
          <cell r="G12919">
            <v>0.39901999999999999</v>
          </cell>
          <cell r="H12919">
            <v>0.42844520000000003</v>
          </cell>
          <cell r="I12919">
            <v>-0.29135949999999999</v>
          </cell>
          <cell r="J12919">
            <v>-0.11922199999999999</v>
          </cell>
          <cell r="K12919">
            <v>0</v>
          </cell>
          <cell r="L12919">
            <v>0.11922199999999999</v>
          </cell>
          <cell r="M12919">
            <v>0.29135949999999999</v>
          </cell>
          <cell r="N12919">
            <v>0.29135949999999999</v>
          </cell>
          <cell r="O12919">
            <v>409</v>
          </cell>
        </row>
        <row r="12920">
          <cell r="A12920" t="str">
            <v>Residential</v>
          </cell>
          <cell r="B12920">
            <v>7</v>
          </cell>
          <cell r="C12920" t="str">
            <v>S</v>
          </cell>
          <cell r="D12920" t="str">
            <v>PCT</v>
          </cell>
          <cell r="E12920" t="str">
            <v>Usage: Annual kwh&lt;5000</v>
          </cell>
          <cell r="F12920">
            <v>63.456200000000003</v>
          </cell>
          <cell r="G12920">
            <v>0.52379240000000005</v>
          </cell>
          <cell r="H12920">
            <v>0.51378360000000001</v>
          </cell>
          <cell r="I12920">
            <v>-0.2933037</v>
          </cell>
          <cell r="J12920">
            <v>-0.1200175</v>
          </cell>
          <cell r="K12920">
            <v>0</v>
          </cell>
          <cell r="L12920">
            <v>0.1200175</v>
          </cell>
          <cell r="M12920">
            <v>0.2933037</v>
          </cell>
          <cell r="N12920">
            <v>0.2933037</v>
          </cell>
          <cell r="O12920">
            <v>409</v>
          </cell>
        </row>
        <row r="12921">
          <cell r="A12921" t="str">
            <v>Residential</v>
          </cell>
          <cell r="B12921">
            <v>8</v>
          </cell>
          <cell r="C12921" t="str">
            <v>S</v>
          </cell>
          <cell r="D12921" t="str">
            <v>PCT</v>
          </cell>
          <cell r="E12921" t="str">
            <v>Usage: Annual kwh&lt;5000</v>
          </cell>
          <cell r="F12921">
            <v>64.760999999999996</v>
          </cell>
          <cell r="G12921">
            <v>0.52767390000000003</v>
          </cell>
          <cell r="H12921">
            <v>0.63946959999999997</v>
          </cell>
          <cell r="I12921">
            <v>-0.29518430000000001</v>
          </cell>
          <cell r="J12921">
            <v>-0.12078700000000001</v>
          </cell>
          <cell r="K12921">
            <v>0</v>
          </cell>
          <cell r="L12921">
            <v>0.12078700000000001</v>
          </cell>
          <cell r="M12921">
            <v>0.29518430000000001</v>
          </cell>
          <cell r="N12921">
            <v>0.29518430000000001</v>
          </cell>
          <cell r="O12921">
            <v>409</v>
          </cell>
        </row>
        <row r="12922">
          <cell r="A12922" t="str">
            <v>Residential</v>
          </cell>
          <cell r="B12922">
            <v>9</v>
          </cell>
          <cell r="C12922" t="str">
            <v>S</v>
          </cell>
          <cell r="D12922" t="str">
            <v>PCT</v>
          </cell>
          <cell r="E12922" t="str">
            <v>Usage: Annual kwh&lt;5000</v>
          </cell>
          <cell r="F12922">
            <v>68.789900000000003</v>
          </cell>
          <cell r="G12922">
            <v>0.52363870000000001</v>
          </cell>
          <cell r="H12922">
            <v>0.68575940000000002</v>
          </cell>
          <cell r="I12922">
            <v>-0.3009985</v>
          </cell>
          <cell r="J12922">
            <v>-0.1231662</v>
          </cell>
          <cell r="K12922">
            <v>0</v>
          </cell>
          <cell r="L12922">
            <v>0.1231662</v>
          </cell>
          <cell r="M12922">
            <v>0.3009985</v>
          </cell>
          <cell r="N12922">
            <v>0.3009985</v>
          </cell>
          <cell r="O12922">
            <v>409</v>
          </cell>
        </row>
        <row r="12923">
          <cell r="A12923" t="str">
            <v>Residential</v>
          </cell>
          <cell r="B12923">
            <v>10</v>
          </cell>
          <cell r="C12923" t="str">
            <v>S</v>
          </cell>
          <cell r="D12923" t="str">
            <v>PCT</v>
          </cell>
          <cell r="E12923" t="str">
            <v>Usage: Annual kwh&lt;5000</v>
          </cell>
          <cell r="F12923">
            <v>74.201099999999997</v>
          </cell>
          <cell r="G12923">
            <v>0.70251300000000005</v>
          </cell>
          <cell r="H12923">
            <v>0.414109</v>
          </cell>
          <cell r="I12923">
            <v>-0.33493109999999998</v>
          </cell>
          <cell r="J12923">
            <v>-0.13705110000000001</v>
          </cell>
          <cell r="K12923">
            <v>0</v>
          </cell>
          <cell r="L12923">
            <v>0.13705110000000001</v>
          </cell>
          <cell r="M12923">
            <v>0.33493109999999998</v>
          </cell>
          <cell r="N12923">
            <v>0.33493109999999998</v>
          </cell>
          <cell r="O12923">
            <v>409</v>
          </cell>
        </row>
        <row r="12924">
          <cell r="A12924" t="str">
            <v>Residential</v>
          </cell>
          <cell r="B12924">
            <v>11</v>
          </cell>
          <cell r="C12924" t="str">
            <v>S</v>
          </cell>
          <cell r="D12924" t="str">
            <v>PCT</v>
          </cell>
          <cell r="E12924" t="str">
            <v>Usage: Annual kwh&lt;5000</v>
          </cell>
          <cell r="F12924">
            <v>79.250799999999998</v>
          </cell>
          <cell r="G12924">
            <v>0.91035480000000002</v>
          </cell>
          <cell r="H12924">
            <v>0.57765820000000001</v>
          </cell>
          <cell r="I12924">
            <v>-0.32678819999999997</v>
          </cell>
          <cell r="J12924">
            <v>-0.13371910000000001</v>
          </cell>
          <cell r="K12924">
            <v>0</v>
          </cell>
          <cell r="L12924">
            <v>0.13371910000000001</v>
          </cell>
          <cell r="M12924">
            <v>0.32678819999999997</v>
          </cell>
          <cell r="N12924">
            <v>0.32678819999999997</v>
          </cell>
          <cell r="O12924">
            <v>409</v>
          </cell>
        </row>
        <row r="12925">
          <cell r="A12925" t="str">
            <v>Residential</v>
          </cell>
          <cell r="B12925">
            <v>12</v>
          </cell>
          <cell r="C12925" t="str">
            <v>S</v>
          </cell>
          <cell r="D12925" t="str">
            <v>PCT</v>
          </cell>
          <cell r="E12925" t="str">
            <v>Usage: Annual kwh&lt;5000</v>
          </cell>
          <cell r="F12925">
            <v>83.694599999999994</v>
          </cell>
          <cell r="G12925">
            <v>0.69522390000000001</v>
          </cell>
          <cell r="H12925">
            <v>0.54949029999999999</v>
          </cell>
          <cell r="I12925">
            <v>-0.33295750000000002</v>
          </cell>
          <cell r="J12925">
            <v>-0.13624349999999999</v>
          </cell>
          <cell r="K12925">
            <v>0</v>
          </cell>
          <cell r="L12925">
            <v>0.13624349999999999</v>
          </cell>
          <cell r="M12925">
            <v>0.33295750000000002</v>
          </cell>
          <cell r="N12925">
            <v>0.33295750000000002</v>
          </cell>
          <cell r="O12925">
            <v>409</v>
          </cell>
        </row>
        <row r="12926">
          <cell r="A12926" t="str">
            <v>Residential</v>
          </cell>
          <cell r="B12926">
            <v>13</v>
          </cell>
          <cell r="C12926" t="str">
            <v>S</v>
          </cell>
          <cell r="D12926" t="str">
            <v>PCT</v>
          </cell>
          <cell r="E12926" t="str">
            <v>Usage: Annual kwh&lt;5000</v>
          </cell>
          <cell r="F12926">
            <v>87.194599999999994</v>
          </cell>
          <cell r="G12926">
            <v>0.7587699</v>
          </cell>
          <cell r="H12926">
            <v>0.48701870000000003</v>
          </cell>
          <cell r="I12926">
            <v>-0.33600960000000002</v>
          </cell>
          <cell r="J12926">
            <v>-0.13749239999999999</v>
          </cell>
          <cell r="K12926">
            <v>0</v>
          </cell>
          <cell r="L12926">
            <v>0.13749239999999999</v>
          </cell>
          <cell r="M12926">
            <v>0.33600960000000002</v>
          </cell>
          <cell r="N12926">
            <v>0.33600960000000002</v>
          </cell>
          <cell r="O12926">
            <v>409</v>
          </cell>
        </row>
        <row r="12927">
          <cell r="A12927" t="str">
            <v>Residential</v>
          </cell>
          <cell r="B12927">
            <v>14</v>
          </cell>
          <cell r="C12927" t="str">
            <v>S</v>
          </cell>
          <cell r="D12927" t="str">
            <v>PCT</v>
          </cell>
          <cell r="E12927" t="str">
            <v>Usage: Annual kwh&lt;5000</v>
          </cell>
          <cell r="F12927">
            <v>90.741200000000006</v>
          </cell>
          <cell r="G12927">
            <v>1.0766389999999999</v>
          </cell>
          <cell r="H12927">
            <v>1.3688910000000001</v>
          </cell>
          <cell r="I12927">
            <v>-0.34668199999999999</v>
          </cell>
          <cell r="J12927">
            <v>-0.1418595</v>
          </cell>
          <cell r="K12927">
            <v>0</v>
          </cell>
          <cell r="L12927">
            <v>0.1418595</v>
          </cell>
          <cell r="M12927">
            <v>0.34668199999999999</v>
          </cell>
          <cell r="N12927">
            <v>0.34668199999999999</v>
          </cell>
          <cell r="O12927">
            <v>409</v>
          </cell>
        </row>
        <row r="12928">
          <cell r="A12928" t="str">
            <v>Residential</v>
          </cell>
          <cell r="B12928">
            <v>15</v>
          </cell>
          <cell r="C12928" t="str">
            <v>S</v>
          </cell>
          <cell r="D12928" t="str">
            <v>PCT</v>
          </cell>
          <cell r="E12928" t="str">
            <v>Usage: Annual kwh&lt;5000</v>
          </cell>
          <cell r="F12928">
            <v>93.851299999999995</v>
          </cell>
          <cell r="G12928">
            <v>1.127175</v>
          </cell>
          <cell r="H12928">
            <v>1.585105</v>
          </cell>
          <cell r="I12928">
            <v>-0.33833730000000001</v>
          </cell>
          <cell r="J12928">
            <v>-0.13844490000000001</v>
          </cell>
          <cell r="K12928">
            <v>0</v>
          </cell>
          <cell r="L12928">
            <v>0.13844490000000001</v>
          </cell>
          <cell r="M12928">
            <v>0.33833730000000001</v>
          </cell>
          <cell r="N12928">
            <v>0.33833730000000001</v>
          </cell>
          <cell r="O12928">
            <v>409</v>
          </cell>
        </row>
        <row r="12929">
          <cell r="A12929" t="str">
            <v>Residential</v>
          </cell>
          <cell r="B12929">
            <v>16</v>
          </cell>
          <cell r="C12929" t="str">
            <v>S</v>
          </cell>
          <cell r="D12929" t="str">
            <v>PCT</v>
          </cell>
          <cell r="E12929" t="str">
            <v>Usage: Annual kwh&lt;5000</v>
          </cell>
          <cell r="F12929">
            <v>95.528899999999993</v>
          </cell>
          <cell r="G12929">
            <v>1.5835239999999999</v>
          </cell>
          <cell r="H12929">
            <v>1.5302549999999999</v>
          </cell>
          <cell r="I12929">
            <v>-0.36028789999999999</v>
          </cell>
          <cell r="J12929">
            <v>-0.1474269</v>
          </cell>
          <cell r="K12929">
            <v>0</v>
          </cell>
          <cell r="L12929">
            <v>0.1474269</v>
          </cell>
          <cell r="M12929">
            <v>0.36028789999999999</v>
          </cell>
          <cell r="N12929">
            <v>0.36028789999999999</v>
          </cell>
          <cell r="O12929">
            <v>409</v>
          </cell>
        </row>
        <row r="12930">
          <cell r="A12930" t="str">
            <v>Residential</v>
          </cell>
          <cell r="B12930">
            <v>17</v>
          </cell>
          <cell r="C12930" t="str">
            <v>S</v>
          </cell>
          <cell r="D12930" t="str">
            <v>PCT</v>
          </cell>
          <cell r="E12930" t="str">
            <v>Usage: Annual kwh&lt;5000</v>
          </cell>
          <cell r="F12930">
            <v>96.443799999999996</v>
          </cell>
          <cell r="G12930">
            <v>1.56887</v>
          </cell>
          <cell r="H12930">
            <v>1.0714490000000001</v>
          </cell>
          <cell r="I12930">
            <v>-0.38705859999999997</v>
          </cell>
          <cell r="J12930">
            <v>-0.1583813</v>
          </cell>
          <cell r="K12930">
            <v>0</v>
          </cell>
          <cell r="L12930">
            <v>0.1583813</v>
          </cell>
          <cell r="M12930">
            <v>0.38705859999999997</v>
          </cell>
          <cell r="N12930">
            <v>0.38705859999999997</v>
          </cell>
          <cell r="O12930">
            <v>409</v>
          </cell>
        </row>
        <row r="12931">
          <cell r="A12931" t="str">
            <v>Residential</v>
          </cell>
          <cell r="B12931">
            <v>18</v>
          </cell>
          <cell r="C12931" t="str">
            <v>S</v>
          </cell>
          <cell r="D12931" t="str">
            <v>PCT</v>
          </cell>
          <cell r="E12931" t="str">
            <v>Usage: Annual kwh&lt;5000</v>
          </cell>
          <cell r="F12931">
            <v>96.418700000000001</v>
          </cell>
          <cell r="G12931">
            <v>1.9632210000000001</v>
          </cell>
          <cell r="H12931">
            <v>1.1685380000000001</v>
          </cell>
          <cell r="I12931">
            <v>-0.36238359999999997</v>
          </cell>
          <cell r="J12931">
            <v>-0.14828440000000001</v>
          </cell>
          <cell r="K12931">
            <v>0</v>
          </cell>
          <cell r="L12931">
            <v>0.14828440000000001</v>
          </cell>
          <cell r="M12931">
            <v>0.36238359999999997</v>
          </cell>
          <cell r="N12931">
            <v>0.36238359999999997</v>
          </cell>
          <cell r="O12931">
            <v>409</v>
          </cell>
        </row>
        <row r="12932">
          <cell r="A12932" t="str">
            <v>Residential</v>
          </cell>
          <cell r="B12932">
            <v>19</v>
          </cell>
          <cell r="C12932" t="str">
            <v>S</v>
          </cell>
          <cell r="D12932" t="str">
            <v>PCT</v>
          </cell>
          <cell r="E12932" t="str">
            <v>Usage: Annual kwh&lt;5000</v>
          </cell>
          <cell r="F12932">
            <v>95.241200000000006</v>
          </cell>
          <cell r="G12932">
            <v>1.6472549999999999</v>
          </cell>
          <cell r="H12932">
            <v>2.2460089999999999</v>
          </cell>
          <cell r="I12932">
            <v>-0.34276649999999997</v>
          </cell>
          <cell r="J12932">
            <v>-0.1402573</v>
          </cell>
          <cell r="K12932">
            <v>0</v>
          </cell>
          <cell r="L12932">
            <v>0.1402573</v>
          </cell>
          <cell r="M12932">
            <v>0.34276649999999997</v>
          </cell>
          <cell r="N12932">
            <v>0.34276649999999997</v>
          </cell>
          <cell r="O12932">
            <v>409</v>
          </cell>
        </row>
        <row r="12933">
          <cell r="A12933" t="str">
            <v>Residential</v>
          </cell>
          <cell r="B12933">
            <v>20</v>
          </cell>
          <cell r="C12933" t="str">
            <v>S</v>
          </cell>
          <cell r="D12933" t="str">
            <v>PCT</v>
          </cell>
          <cell r="E12933" t="str">
            <v>Usage: Annual kwh&lt;5000</v>
          </cell>
          <cell r="F12933">
            <v>91.670100000000005</v>
          </cell>
          <cell r="G12933">
            <v>1.540581</v>
          </cell>
          <cell r="H12933">
            <v>2.7727040000000001</v>
          </cell>
          <cell r="I12933">
            <v>-0.35235749999999999</v>
          </cell>
          <cell r="J12933">
            <v>-0.1441818</v>
          </cell>
          <cell r="K12933">
            <v>0</v>
          </cell>
          <cell r="L12933">
            <v>0.1441818</v>
          </cell>
          <cell r="M12933">
            <v>0.35235749999999999</v>
          </cell>
          <cell r="N12933">
            <v>0.35235749999999999</v>
          </cell>
          <cell r="O12933">
            <v>409</v>
          </cell>
        </row>
        <row r="12934">
          <cell r="A12934" t="str">
            <v>Residential</v>
          </cell>
          <cell r="B12934">
            <v>21</v>
          </cell>
          <cell r="C12934" t="str">
            <v>S</v>
          </cell>
          <cell r="D12934" t="str">
            <v>PCT</v>
          </cell>
          <cell r="E12934" t="str">
            <v>Usage: Annual kwh&lt;5000</v>
          </cell>
          <cell r="F12934">
            <v>86.755099999999999</v>
          </cell>
          <cell r="G12934">
            <v>1.3198430000000001</v>
          </cell>
          <cell r="H12934">
            <v>2.5620289999999999</v>
          </cell>
          <cell r="I12934">
            <v>-0.36900359999999999</v>
          </cell>
          <cell r="J12934">
            <v>-0.1509933</v>
          </cell>
          <cell r="K12934">
            <v>0</v>
          </cell>
          <cell r="L12934">
            <v>0.1509933</v>
          </cell>
          <cell r="M12934">
            <v>0.36900359999999999</v>
          </cell>
          <cell r="N12934">
            <v>0.36900359999999999</v>
          </cell>
          <cell r="O12934">
            <v>409</v>
          </cell>
        </row>
        <row r="12935">
          <cell r="A12935" t="str">
            <v>Residential</v>
          </cell>
          <cell r="B12935">
            <v>22</v>
          </cell>
          <cell r="C12935" t="str">
            <v>S</v>
          </cell>
          <cell r="D12935" t="str">
            <v>PCT</v>
          </cell>
          <cell r="E12935" t="str">
            <v>Usage: Annual kwh&lt;5000</v>
          </cell>
          <cell r="F12935">
            <v>83.280199999999994</v>
          </cell>
          <cell r="G12935">
            <v>0.97471609999999997</v>
          </cell>
          <cell r="H12935">
            <v>2.0203090000000001</v>
          </cell>
          <cell r="I12935">
            <v>-0.3474566</v>
          </cell>
          <cell r="J12935">
            <v>-0.14217640000000001</v>
          </cell>
          <cell r="K12935">
            <v>0</v>
          </cell>
          <cell r="L12935">
            <v>0.14217640000000001</v>
          </cell>
          <cell r="M12935">
            <v>0.3474566</v>
          </cell>
          <cell r="N12935">
            <v>0.3474566</v>
          </cell>
          <cell r="O12935">
            <v>409</v>
          </cell>
        </row>
        <row r="12936">
          <cell r="A12936" t="str">
            <v>Residential</v>
          </cell>
          <cell r="B12936">
            <v>23</v>
          </cell>
          <cell r="C12936" t="str">
            <v>S</v>
          </cell>
          <cell r="D12936" t="str">
            <v>PCT</v>
          </cell>
          <cell r="E12936" t="str">
            <v>Usage: Annual kwh&lt;5000</v>
          </cell>
          <cell r="F12936">
            <v>80.141199999999998</v>
          </cell>
          <cell r="G12936">
            <v>0.77344639999999998</v>
          </cell>
          <cell r="H12936">
            <v>1.420555</v>
          </cell>
          <cell r="I12936">
            <v>-0.31589</v>
          </cell>
          <cell r="J12936">
            <v>-0.1292596</v>
          </cell>
          <cell r="K12936">
            <v>0</v>
          </cell>
          <cell r="L12936">
            <v>0.1292596</v>
          </cell>
          <cell r="M12936">
            <v>0.31589</v>
          </cell>
          <cell r="N12936">
            <v>0.31589</v>
          </cell>
          <cell r="O12936">
            <v>409</v>
          </cell>
        </row>
        <row r="12937">
          <cell r="A12937" t="str">
            <v>Residential</v>
          </cell>
          <cell r="B12937">
            <v>24</v>
          </cell>
          <cell r="C12937" t="str">
            <v>S</v>
          </cell>
          <cell r="D12937" t="str">
            <v>PCT</v>
          </cell>
          <cell r="E12937" t="str">
            <v>Usage: Annual kwh&lt;5000</v>
          </cell>
          <cell r="F12937">
            <v>77.963700000000003</v>
          </cell>
          <cell r="G12937">
            <v>0.60925759999999995</v>
          </cell>
          <cell r="H12937">
            <v>0.74161580000000005</v>
          </cell>
          <cell r="I12937">
            <v>-0.29980839999999997</v>
          </cell>
          <cell r="J12937">
            <v>-0.1226792</v>
          </cell>
          <cell r="K12937">
            <v>0</v>
          </cell>
          <cell r="L12937">
            <v>0.1226792</v>
          </cell>
          <cell r="M12937">
            <v>0.29980839999999997</v>
          </cell>
          <cell r="N12937">
            <v>0.29980839999999997</v>
          </cell>
          <cell r="O12937">
            <v>409</v>
          </cell>
        </row>
        <row r="12938">
          <cell r="A12938" t="str">
            <v>Residential</v>
          </cell>
          <cell r="B12938">
            <v>1</v>
          </cell>
          <cell r="C12938" t="str">
            <v>S</v>
          </cell>
          <cell r="D12938" t="str">
            <v>PCT</v>
          </cell>
          <cell r="E12938" t="str">
            <v>Usage: Annual kwh&gt;=40000</v>
          </cell>
          <cell r="F12938">
            <v>70.386899999999997</v>
          </cell>
          <cell r="G12938">
            <v>1.371516</v>
          </cell>
          <cell r="H12938">
            <v>1.4864219999999999</v>
          </cell>
          <cell r="I12938">
            <v>-0.22129670000000001</v>
          </cell>
          <cell r="J12938">
            <v>-9.0552800000000003E-2</v>
          </cell>
          <cell r="K12938">
            <v>0</v>
          </cell>
          <cell r="L12938">
            <v>9.0552800000000003E-2</v>
          </cell>
          <cell r="M12938">
            <v>0.22129670000000001</v>
          </cell>
          <cell r="N12938">
            <v>0.22129670000000001</v>
          </cell>
          <cell r="O12938">
            <v>1140</v>
          </cell>
        </row>
        <row r="12939">
          <cell r="A12939" t="str">
            <v>Residential</v>
          </cell>
          <cell r="B12939">
            <v>2</v>
          </cell>
          <cell r="C12939" t="str">
            <v>S</v>
          </cell>
          <cell r="D12939" t="str">
            <v>PCT</v>
          </cell>
          <cell r="E12939" t="str">
            <v>Usage: Annual kwh&gt;=40000</v>
          </cell>
          <cell r="F12939">
            <v>68.218000000000004</v>
          </cell>
          <cell r="G12939">
            <v>1.145429</v>
          </cell>
          <cell r="H12939">
            <v>1.1688160000000001</v>
          </cell>
          <cell r="I12939">
            <v>-0.21804680000000001</v>
          </cell>
          <cell r="J12939">
            <v>-8.9222999999999997E-2</v>
          </cell>
          <cell r="K12939">
            <v>0</v>
          </cell>
          <cell r="L12939">
            <v>8.9222999999999997E-2</v>
          </cell>
          <cell r="M12939">
            <v>0.21804680000000001</v>
          </cell>
          <cell r="N12939">
            <v>0.21804680000000001</v>
          </cell>
          <cell r="O12939">
            <v>1140</v>
          </cell>
        </row>
        <row r="12940">
          <cell r="A12940" t="str">
            <v>Residential</v>
          </cell>
          <cell r="B12940">
            <v>3</v>
          </cell>
          <cell r="C12940" t="str">
            <v>S</v>
          </cell>
          <cell r="D12940" t="str">
            <v>PCT</v>
          </cell>
          <cell r="E12940" t="str">
            <v>Usage: Annual kwh&gt;=40000</v>
          </cell>
          <cell r="F12940">
            <v>67.431700000000006</v>
          </cell>
          <cell r="G12940">
            <v>1.1158220000000001</v>
          </cell>
          <cell r="H12940">
            <v>1.099677</v>
          </cell>
          <cell r="I12940">
            <v>-0.21522810000000001</v>
          </cell>
          <cell r="J12940">
            <v>-8.8069599999999998E-2</v>
          </cell>
          <cell r="K12940">
            <v>0</v>
          </cell>
          <cell r="L12940">
            <v>8.8069599999999998E-2</v>
          </cell>
          <cell r="M12940">
            <v>0.21522810000000001</v>
          </cell>
          <cell r="N12940">
            <v>0.21522810000000001</v>
          </cell>
          <cell r="O12940">
            <v>1140</v>
          </cell>
        </row>
        <row r="12941">
          <cell r="A12941" t="str">
            <v>Residential</v>
          </cell>
          <cell r="B12941">
            <v>4</v>
          </cell>
          <cell r="C12941" t="str">
            <v>S</v>
          </cell>
          <cell r="D12941" t="str">
            <v>PCT</v>
          </cell>
          <cell r="E12941" t="str">
            <v>Usage: Annual kwh&gt;=40000</v>
          </cell>
          <cell r="F12941">
            <v>66.895499999999998</v>
          </cell>
          <cell r="G12941">
            <v>1.209257</v>
          </cell>
          <cell r="H12941">
            <v>1.1164350000000001</v>
          </cell>
          <cell r="I12941">
            <v>-0.213673</v>
          </cell>
          <cell r="J12941">
            <v>-8.7433300000000005E-2</v>
          </cell>
          <cell r="K12941">
            <v>0</v>
          </cell>
          <cell r="L12941">
            <v>8.7433300000000005E-2</v>
          </cell>
          <cell r="M12941">
            <v>0.213673</v>
          </cell>
          <cell r="N12941">
            <v>0.213673</v>
          </cell>
          <cell r="O12941">
            <v>1140</v>
          </cell>
        </row>
        <row r="12942">
          <cell r="A12942" t="str">
            <v>Residential</v>
          </cell>
          <cell r="B12942">
            <v>5</v>
          </cell>
          <cell r="C12942" t="str">
            <v>S</v>
          </cell>
          <cell r="D12942" t="str">
            <v>PCT</v>
          </cell>
          <cell r="E12942" t="str">
            <v>Usage: Annual kwh&gt;=40000</v>
          </cell>
          <cell r="F12942">
            <v>65.521199999999993</v>
          </cell>
          <cell r="G12942">
            <v>1.2008939999999999</v>
          </cell>
          <cell r="H12942">
            <v>1.325666</v>
          </cell>
          <cell r="I12942">
            <v>-0.2130515</v>
          </cell>
          <cell r="J12942">
            <v>-8.7178900000000004E-2</v>
          </cell>
          <cell r="K12942">
            <v>0</v>
          </cell>
          <cell r="L12942">
            <v>8.7178900000000004E-2</v>
          </cell>
          <cell r="M12942">
            <v>0.2130515</v>
          </cell>
          <cell r="N12942">
            <v>0.2130515</v>
          </cell>
          <cell r="O12942">
            <v>1140</v>
          </cell>
        </row>
        <row r="12943">
          <cell r="A12943" t="str">
            <v>Residential</v>
          </cell>
          <cell r="B12943">
            <v>6</v>
          </cell>
          <cell r="C12943" t="str">
            <v>S</v>
          </cell>
          <cell r="D12943" t="str">
            <v>PCT</v>
          </cell>
          <cell r="E12943" t="str">
            <v>Usage: Annual kwh&gt;=40000</v>
          </cell>
          <cell r="F12943">
            <v>64.741799999999998</v>
          </cell>
          <cell r="G12943">
            <v>1.2456430000000001</v>
          </cell>
          <cell r="H12943">
            <v>1.2339500000000001</v>
          </cell>
          <cell r="I12943">
            <v>-0.21275730000000001</v>
          </cell>
          <cell r="J12943">
            <v>-8.70586E-2</v>
          </cell>
          <cell r="K12943">
            <v>0</v>
          </cell>
          <cell r="L12943">
            <v>8.70586E-2</v>
          </cell>
          <cell r="M12943">
            <v>0.21275730000000001</v>
          </cell>
          <cell r="N12943">
            <v>0.21275730000000001</v>
          </cell>
          <cell r="O12943">
            <v>1140</v>
          </cell>
        </row>
        <row r="12944">
          <cell r="A12944" t="str">
            <v>Residential</v>
          </cell>
          <cell r="B12944">
            <v>7</v>
          </cell>
          <cell r="C12944" t="str">
            <v>S</v>
          </cell>
          <cell r="D12944" t="str">
            <v>PCT</v>
          </cell>
          <cell r="E12944" t="str">
            <v>Usage: Annual kwh&gt;=40000</v>
          </cell>
          <cell r="F12944">
            <v>63.530799999999999</v>
          </cell>
          <cell r="G12944">
            <v>1.349254</v>
          </cell>
          <cell r="H12944">
            <v>1.370717</v>
          </cell>
          <cell r="I12944">
            <v>-0.21309910000000001</v>
          </cell>
          <cell r="J12944">
            <v>-8.7198399999999995E-2</v>
          </cell>
          <cell r="K12944">
            <v>0</v>
          </cell>
          <cell r="L12944">
            <v>8.7198399999999995E-2</v>
          </cell>
          <cell r="M12944">
            <v>0.21309910000000001</v>
          </cell>
          <cell r="N12944">
            <v>0.21309910000000001</v>
          </cell>
          <cell r="O12944">
            <v>1140</v>
          </cell>
        </row>
        <row r="12945">
          <cell r="A12945" t="str">
            <v>Residential</v>
          </cell>
          <cell r="B12945">
            <v>8</v>
          </cell>
          <cell r="C12945" t="str">
            <v>S</v>
          </cell>
          <cell r="D12945" t="str">
            <v>PCT</v>
          </cell>
          <cell r="E12945" t="str">
            <v>Usage: Annual kwh&gt;=40000</v>
          </cell>
          <cell r="F12945">
            <v>64.438900000000004</v>
          </cell>
          <cell r="G12945">
            <v>1.5553220000000001</v>
          </cell>
          <cell r="H12945">
            <v>1.4274309999999999</v>
          </cell>
          <cell r="I12945">
            <v>-0.21619379999999999</v>
          </cell>
          <cell r="J12945">
            <v>-8.8464699999999993E-2</v>
          </cell>
          <cell r="K12945">
            <v>0</v>
          </cell>
          <cell r="L12945">
            <v>8.8464699999999993E-2</v>
          </cell>
          <cell r="M12945">
            <v>0.21619379999999999</v>
          </cell>
          <cell r="N12945">
            <v>0.21619379999999999</v>
          </cell>
          <cell r="O12945">
            <v>1140</v>
          </cell>
        </row>
        <row r="12946">
          <cell r="A12946" t="str">
            <v>Residential</v>
          </cell>
          <cell r="B12946">
            <v>9</v>
          </cell>
          <cell r="C12946" t="str">
            <v>S</v>
          </cell>
          <cell r="D12946" t="str">
            <v>PCT</v>
          </cell>
          <cell r="E12946" t="str">
            <v>Usage: Annual kwh&gt;=40000</v>
          </cell>
          <cell r="F12946">
            <v>68.876599999999996</v>
          </cell>
          <cell r="G12946">
            <v>1.545185</v>
          </cell>
          <cell r="H12946">
            <v>1.730348</v>
          </cell>
          <cell r="I12946">
            <v>-0.21970880000000001</v>
          </cell>
          <cell r="J12946">
            <v>-8.9902999999999997E-2</v>
          </cell>
          <cell r="K12946">
            <v>0</v>
          </cell>
          <cell r="L12946">
            <v>8.9902999999999997E-2</v>
          </cell>
          <cell r="M12946">
            <v>0.21970880000000001</v>
          </cell>
          <cell r="N12946">
            <v>0.21970880000000001</v>
          </cell>
          <cell r="O12946">
            <v>1140</v>
          </cell>
        </row>
        <row r="12947">
          <cell r="A12947" t="str">
            <v>Residential</v>
          </cell>
          <cell r="B12947">
            <v>10</v>
          </cell>
          <cell r="C12947" t="str">
            <v>S</v>
          </cell>
          <cell r="D12947" t="str">
            <v>PCT</v>
          </cell>
          <cell r="E12947" t="str">
            <v>Usage: Annual kwh&gt;=40000</v>
          </cell>
          <cell r="F12947">
            <v>74.520099999999999</v>
          </cell>
          <cell r="G12947">
            <v>1.611343</v>
          </cell>
          <cell r="H12947">
            <v>1.416358</v>
          </cell>
          <cell r="I12947">
            <v>-0.22622680000000001</v>
          </cell>
          <cell r="J12947">
            <v>-9.2570200000000005E-2</v>
          </cell>
          <cell r="K12947">
            <v>0</v>
          </cell>
          <cell r="L12947">
            <v>9.2570200000000005E-2</v>
          </cell>
          <cell r="M12947">
            <v>0.22622680000000001</v>
          </cell>
          <cell r="N12947">
            <v>0.22622680000000001</v>
          </cell>
          <cell r="O12947">
            <v>1140</v>
          </cell>
        </row>
        <row r="12948">
          <cell r="A12948" t="str">
            <v>Residential</v>
          </cell>
          <cell r="B12948">
            <v>11</v>
          </cell>
          <cell r="C12948" t="str">
            <v>S</v>
          </cell>
          <cell r="D12948" t="str">
            <v>PCT</v>
          </cell>
          <cell r="E12948" t="str">
            <v>Usage: Annual kwh&gt;=40000</v>
          </cell>
          <cell r="F12948">
            <v>78.801400000000001</v>
          </cell>
          <cell r="G12948">
            <v>1.5363519999999999</v>
          </cell>
          <cell r="H12948">
            <v>1.797911</v>
          </cell>
          <cell r="I12948">
            <v>-0.22646179999999999</v>
          </cell>
          <cell r="J12948">
            <v>-9.2666299999999993E-2</v>
          </cell>
          <cell r="K12948">
            <v>0</v>
          </cell>
          <cell r="L12948">
            <v>9.2666299999999993E-2</v>
          </cell>
          <cell r="M12948">
            <v>0.22646179999999999</v>
          </cell>
          <cell r="N12948">
            <v>0.22646179999999999</v>
          </cell>
          <cell r="O12948">
            <v>1140</v>
          </cell>
        </row>
        <row r="12949">
          <cell r="A12949" t="str">
            <v>Residential</v>
          </cell>
          <cell r="B12949">
            <v>12</v>
          </cell>
          <cell r="C12949" t="str">
            <v>S</v>
          </cell>
          <cell r="D12949" t="str">
            <v>PCT</v>
          </cell>
          <cell r="E12949" t="str">
            <v>Usage: Annual kwh&gt;=40000</v>
          </cell>
          <cell r="F12949">
            <v>83.136399999999995</v>
          </cell>
          <cell r="G12949">
            <v>1.8413170000000001</v>
          </cell>
          <cell r="H12949">
            <v>2.0764429999999998</v>
          </cell>
          <cell r="I12949">
            <v>-0.22858319999999999</v>
          </cell>
          <cell r="J12949">
            <v>-9.3534400000000004E-2</v>
          </cell>
          <cell r="K12949">
            <v>0</v>
          </cell>
          <cell r="L12949">
            <v>9.3534400000000004E-2</v>
          </cell>
          <cell r="M12949">
            <v>0.22858319999999999</v>
          </cell>
          <cell r="N12949">
            <v>0.22858319999999999</v>
          </cell>
          <cell r="O12949">
            <v>1140</v>
          </cell>
        </row>
        <row r="12950">
          <cell r="A12950" t="str">
            <v>Residential</v>
          </cell>
          <cell r="B12950">
            <v>13</v>
          </cell>
          <cell r="C12950" t="str">
            <v>S</v>
          </cell>
          <cell r="D12950" t="str">
            <v>PCT</v>
          </cell>
          <cell r="E12950" t="str">
            <v>Usage: Annual kwh&gt;=40000</v>
          </cell>
          <cell r="F12950">
            <v>86.559399999999997</v>
          </cell>
          <cell r="G12950">
            <v>2.2704339999999998</v>
          </cell>
          <cell r="H12950">
            <v>2.0915699999999999</v>
          </cell>
          <cell r="I12950">
            <v>-0.2373343</v>
          </cell>
          <cell r="J12950">
            <v>-9.7115300000000002E-2</v>
          </cell>
          <cell r="K12950">
            <v>0</v>
          </cell>
          <cell r="L12950">
            <v>9.7115300000000002E-2</v>
          </cell>
          <cell r="M12950">
            <v>0.2373343</v>
          </cell>
          <cell r="N12950">
            <v>0.2373343</v>
          </cell>
          <cell r="O12950">
            <v>1140</v>
          </cell>
        </row>
        <row r="12951">
          <cell r="A12951" t="str">
            <v>Residential</v>
          </cell>
          <cell r="B12951">
            <v>14</v>
          </cell>
          <cell r="C12951" t="str">
            <v>S</v>
          </cell>
          <cell r="D12951" t="str">
            <v>PCT</v>
          </cell>
          <cell r="E12951" t="str">
            <v>Usage: Annual kwh&gt;=40000</v>
          </cell>
          <cell r="F12951">
            <v>90.554400000000001</v>
          </cell>
          <cell r="G12951">
            <v>2.676666</v>
          </cell>
          <cell r="H12951">
            <v>2.382733</v>
          </cell>
          <cell r="I12951">
            <v>-0.2368468</v>
          </cell>
          <cell r="J12951">
            <v>-9.6915799999999996E-2</v>
          </cell>
          <cell r="K12951">
            <v>0</v>
          </cell>
          <cell r="L12951">
            <v>9.6915799999999996E-2</v>
          </cell>
          <cell r="M12951">
            <v>0.2368468</v>
          </cell>
          <cell r="N12951">
            <v>0.2368468</v>
          </cell>
          <cell r="O12951">
            <v>1140</v>
          </cell>
        </row>
        <row r="12952">
          <cell r="A12952" t="str">
            <v>Residential</v>
          </cell>
          <cell r="B12952">
            <v>15</v>
          </cell>
          <cell r="C12952" t="str">
            <v>S</v>
          </cell>
          <cell r="D12952" t="str">
            <v>PCT</v>
          </cell>
          <cell r="E12952" t="str">
            <v>Usage: Annual kwh&gt;=40000</v>
          </cell>
          <cell r="F12952">
            <v>93.903199999999998</v>
          </cell>
          <cell r="G12952">
            <v>2.8855439999999999</v>
          </cell>
          <cell r="H12952">
            <v>2.8616579999999998</v>
          </cell>
          <cell r="I12952">
            <v>-0.23910039999999999</v>
          </cell>
          <cell r="J12952">
            <v>-9.7837999999999994E-2</v>
          </cell>
          <cell r="K12952">
            <v>0</v>
          </cell>
          <cell r="L12952">
            <v>9.7837999999999994E-2</v>
          </cell>
          <cell r="M12952">
            <v>0.23910039999999999</v>
          </cell>
          <cell r="N12952">
            <v>0.23910039999999999</v>
          </cell>
          <cell r="O12952">
            <v>1140</v>
          </cell>
        </row>
        <row r="12953">
          <cell r="A12953" t="str">
            <v>Residential</v>
          </cell>
          <cell r="B12953">
            <v>16</v>
          </cell>
          <cell r="C12953" t="str">
            <v>S</v>
          </cell>
          <cell r="D12953" t="str">
            <v>PCT</v>
          </cell>
          <cell r="E12953" t="str">
            <v>Usage: Annual kwh&gt;=40000</v>
          </cell>
          <cell r="F12953">
            <v>95.578299999999999</v>
          </cell>
          <cell r="G12953">
            <v>3.20261</v>
          </cell>
          <cell r="H12953">
            <v>3.8751069999999999</v>
          </cell>
          <cell r="I12953">
            <v>-0.24543980000000001</v>
          </cell>
          <cell r="J12953">
            <v>-0.10043199999999999</v>
          </cell>
          <cell r="K12953">
            <v>0</v>
          </cell>
          <cell r="L12953">
            <v>0.10043199999999999</v>
          </cell>
          <cell r="M12953">
            <v>0.24543980000000001</v>
          </cell>
          <cell r="N12953">
            <v>0.24543980000000001</v>
          </cell>
          <cell r="O12953">
            <v>1140</v>
          </cell>
        </row>
        <row r="12954">
          <cell r="A12954" t="str">
            <v>Residential</v>
          </cell>
          <cell r="B12954">
            <v>17</v>
          </cell>
          <cell r="C12954" t="str">
            <v>S</v>
          </cell>
          <cell r="D12954" t="str">
            <v>PCT</v>
          </cell>
          <cell r="E12954" t="str">
            <v>Usage: Annual kwh&gt;=40000</v>
          </cell>
          <cell r="F12954">
            <v>96.309399999999997</v>
          </cell>
          <cell r="G12954">
            <v>3.4999250000000002</v>
          </cell>
          <cell r="H12954">
            <v>3.6556519999999999</v>
          </cell>
          <cell r="I12954">
            <v>-0.2464044</v>
          </cell>
          <cell r="J12954">
            <v>-0.10082670000000001</v>
          </cell>
          <cell r="K12954">
            <v>0</v>
          </cell>
          <cell r="L12954">
            <v>0.10082670000000001</v>
          </cell>
          <cell r="M12954">
            <v>0.2464044</v>
          </cell>
          <cell r="N12954">
            <v>0.2464044</v>
          </cell>
          <cell r="O12954">
            <v>1140</v>
          </cell>
        </row>
        <row r="12955">
          <cell r="A12955" t="str">
            <v>Residential</v>
          </cell>
          <cell r="B12955">
            <v>18</v>
          </cell>
          <cell r="C12955" t="str">
            <v>S</v>
          </cell>
          <cell r="D12955" t="str">
            <v>PCT</v>
          </cell>
          <cell r="E12955" t="str">
            <v>Usage: Annual kwh&gt;=40000</v>
          </cell>
          <cell r="F12955">
            <v>95.972800000000007</v>
          </cell>
          <cell r="G12955">
            <v>3.693791</v>
          </cell>
          <cell r="H12955">
            <v>3.8618990000000002</v>
          </cell>
          <cell r="I12955">
            <v>-0.25213930000000001</v>
          </cell>
          <cell r="J12955">
            <v>-0.1031734</v>
          </cell>
          <cell r="K12955">
            <v>0</v>
          </cell>
          <cell r="L12955">
            <v>0.1031734</v>
          </cell>
          <cell r="M12955">
            <v>0.25213930000000001</v>
          </cell>
          <cell r="N12955">
            <v>0.25213930000000001</v>
          </cell>
          <cell r="O12955">
            <v>1140</v>
          </cell>
        </row>
        <row r="12956">
          <cell r="A12956" t="str">
            <v>Residential</v>
          </cell>
          <cell r="B12956">
            <v>19</v>
          </cell>
          <cell r="C12956" t="str">
            <v>S</v>
          </cell>
          <cell r="D12956" t="str">
            <v>PCT</v>
          </cell>
          <cell r="E12956" t="str">
            <v>Usage: Annual kwh&gt;=40000</v>
          </cell>
          <cell r="F12956">
            <v>94.617999999999995</v>
          </cell>
          <cell r="G12956">
            <v>3.8103660000000001</v>
          </cell>
          <cell r="H12956">
            <v>3.5446200000000001</v>
          </cell>
          <cell r="I12956">
            <v>-0.25274859999999999</v>
          </cell>
          <cell r="J12956">
            <v>-0.10342270000000001</v>
          </cell>
          <cell r="K12956">
            <v>0</v>
          </cell>
          <cell r="L12956">
            <v>0.10342270000000001</v>
          </cell>
          <cell r="M12956">
            <v>0.25274859999999999</v>
          </cell>
          <cell r="N12956">
            <v>0.25274859999999999</v>
          </cell>
          <cell r="O12956">
            <v>1140</v>
          </cell>
        </row>
        <row r="12957">
          <cell r="A12957" t="str">
            <v>Residential</v>
          </cell>
          <cell r="B12957">
            <v>20</v>
          </cell>
          <cell r="C12957" t="str">
            <v>S</v>
          </cell>
          <cell r="D12957" t="str">
            <v>PCT</v>
          </cell>
          <cell r="E12957" t="str">
            <v>Usage: Annual kwh&gt;=40000</v>
          </cell>
          <cell r="F12957">
            <v>91.1648</v>
          </cell>
          <cell r="G12957">
            <v>3.9249779999999999</v>
          </cell>
          <cell r="H12957">
            <v>4.5142949999999997</v>
          </cell>
          <cell r="I12957">
            <v>-0.25652079999999999</v>
          </cell>
          <cell r="J12957">
            <v>-0.1049663</v>
          </cell>
          <cell r="K12957">
            <v>0</v>
          </cell>
          <cell r="L12957">
            <v>0.1049663</v>
          </cell>
          <cell r="M12957">
            <v>0.25652079999999999</v>
          </cell>
          <cell r="N12957">
            <v>0.25652079999999999</v>
          </cell>
          <cell r="O12957">
            <v>1140</v>
          </cell>
        </row>
        <row r="12958">
          <cell r="A12958" t="str">
            <v>Residential</v>
          </cell>
          <cell r="B12958">
            <v>21</v>
          </cell>
          <cell r="C12958" t="str">
            <v>S</v>
          </cell>
          <cell r="D12958" t="str">
            <v>PCT</v>
          </cell>
          <cell r="E12958" t="str">
            <v>Usage: Annual kwh&gt;=40000</v>
          </cell>
          <cell r="F12958">
            <v>86.3309</v>
          </cell>
          <cell r="G12958">
            <v>3.495946</v>
          </cell>
          <cell r="H12958">
            <v>4.2636580000000004</v>
          </cell>
          <cell r="I12958">
            <v>-0.25057059999999998</v>
          </cell>
          <cell r="J12958">
            <v>-0.10253139999999999</v>
          </cell>
          <cell r="K12958">
            <v>0</v>
          </cell>
          <cell r="L12958">
            <v>0.10253139999999999</v>
          </cell>
          <cell r="M12958">
            <v>0.25057059999999998</v>
          </cell>
          <cell r="N12958">
            <v>0.25057059999999998</v>
          </cell>
          <cell r="O12958">
            <v>1140</v>
          </cell>
        </row>
        <row r="12959">
          <cell r="A12959" t="str">
            <v>Residential</v>
          </cell>
          <cell r="B12959">
            <v>22</v>
          </cell>
          <cell r="C12959" t="str">
            <v>S</v>
          </cell>
          <cell r="D12959" t="str">
            <v>PCT</v>
          </cell>
          <cell r="E12959" t="str">
            <v>Usage: Annual kwh&gt;=40000</v>
          </cell>
          <cell r="F12959">
            <v>83.090500000000006</v>
          </cell>
          <cell r="G12959">
            <v>2.959479</v>
          </cell>
          <cell r="H12959">
            <v>2.9621379999999999</v>
          </cell>
          <cell r="I12959">
            <v>-0.25808779999999998</v>
          </cell>
          <cell r="J12959">
            <v>-0.1056074</v>
          </cell>
          <cell r="K12959">
            <v>0</v>
          </cell>
          <cell r="L12959">
            <v>0.1056074</v>
          </cell>
          <cell r="M12959">
            <v>0.25808779999999998</v>
          </cell>
          <cell r="N12959">
            <v>0.25808779999999998</v>
          </cell>
          <cell r="O12959">
            <v>1140</v>
          </cell>
        </row>
        <row r="12960">
          <cell r="A12960" t="str">
            <v>Residential</v>
          </cell>
          <cell r="B12960">
            <v>23</v>
          </cell>
          <cell r="C12960" t="str">
            <v>S</v>
          </cell>
          <cell r="D12960" t="str">
            <v>PCT</v>
          </cell>
          <cell r="E12960" t="str">
            <v>Usage: Annual kwh&gt;=40000</v>
          </cell>
          <cell r="F12960">
            <v>79.586500000000001</v>
          </cell>
          <cell r="G12960">
            <v>2.3335849999999998</v>
          </cell>
          <cell r="H12960">
            <v>2.3492760000000001</v>
          </cell>
          <cell r="I12960">
            <v>-0.247442</v>
          </cell>
          <cell r="J12960">
            <v>-0.1012513</v>
          </cell>
          <cell r="K12960">
            <v>0</v>
          </cell>
          <cell r="L12960">
            <v>0.1012513</v>
          </cell>
          <cell r="M12960">
            <v>0.247442</v>
          </cell>
          <cell r="N12960">
            <v>0.247442</v>
          </cell>
          <cell r="O12960">
            <v>1140</v>
          </cell>
        </row>
        <row r="12961">
          <cell r="A12961" t="str">
            <v>Residential</v>
          </cell>
          <cell r="B12961">
            <v>24</v>
          </cell>
          <cell r="C12961" t="str">
            <v>S</v>
          </cell>
          <cell r="D12961" t="str">
            <v>PCT</v>
          </cell>
          <cell r="E12961" t="str">
            <v>Usage: Annual kwh&gt;=40000</v>
          </cell>
          <cell r="F12961">
            <v>77.437100000000001</v>
          </cell>
          <cell r="G12961">
            <v>1.9018820000000001</v>
          </cell>
          <cell r="H12961">
            <v>1.7244999999999999</v>
          </cell>
          <cell r="I12961">
            <v>-0.24210860000000001</v>
          </cell>
          <cell r="J12961">
            <v>-9.9068900000000001E-2</v>
          </cell>
          <cell r="K12961">
            <v>0</v>
          </cell>
          <cell r="L12961">
            <v>9.9068900000000001E-2</v>
          </cell>
          <cell r="M12961">
            <v>0.24210860000000001</v>
          </cell>
          <cell r="N12961">
            <v>0.24210860000000001</v>
          </cell>
          <cell r="O12961">
            <v>1140</v>
          </cell>
        </row>
        <row r="12962">
          <cell r="A12962" t="str">
            <v>Residential</v>
          </cell>
          <cell r="B12962">
            <v>1</v>
          </cell>
          <cell r="C12962" t="str">
            <v>S</v>
          </cell>
          <cell r="D12962" t="str">
            <v>Switch</v>
          </cell>
          <cell r="E12962" t="str">
            <v>ACs per customer: 1</v>
          </cell>
          <cell r="F12962">
            <v>68.434700000000007</v>
          </cell>
          <cell r="G12962">
            <v>0.64113279999999995</v>
          </cell>
          <cell r="H12962">
            <v>0.72050879999999995</v>
          </cell>
          <cell r="I12962">
            <v>-3.3935399999999998E-2</v>
          </cell>
          <cell r="J12962">
            <v>-1.38861E-2</v>
          </cell>
          <cell r="K12962">
            <v>0</v>
          </cell>
          <cell r="L12962">
            <v>1.38861E-2</v>
          </cell>
          <cell r="M12962">
            <v>3.3935399999999998E-2</v>
          </cell>
          <cell r="N12962">
            <v>3.3935399999999998E-2</v>
          </cell>
          <cell r="O12962">
            <v>33100</v>
          </cell>
        </row>
        <row r="12963">
          <cell r="A12963" t="str">
            <v>Residential</v>
          </cell>
          <cell r="B12963">
            <v>2</v>
          </cell>
          <cell r="C12963" t="str">
            <v>S</v>
          </cell>
          <cell r="D12963" t="str">
            <v>Switch</v>
          </cell>
          <cell r="E12963" t="str">
            <v>ACs per customer: 1</v>
          </cell>
          <cell r="F12963">
            <v>66.301100000000005</v>
          </cell>
          <cell r="G12963">
            <v>0.56710499999999997</v>
          </cell>
          <cell r="H12963">
            <v>0.61986969999999997</v>
          </cell>
          <cell r="I12963">
            <v>-3.3590000000000002E-2</v>
          </cell>
          <cell r="J12963">
            <v>-1.37447E-2</v>
          </cell>
          <cell r="K12963">
            <v>0</v>
          </cell>
          <cell r="L12963">
            <v>1.37447E-2</v>
          </cell>
          <cell r="M12963">
            <v>3.3590000000000002E-2</v>
          </cell>
          <cell r="N12963">
            <v>3.3590000000000002E-2</v>
          </cell>
          <cell r="O12963">
            <v>33100</v>
          </cell>
        </row>
        <row r="12964">
          <cell r="A12964" t="str">
            <v>Residential</v>
          </cell>
          <cell r="B12964">
            <v>3</v>
          </cell>
          <cell r="C12964" t="str">
            <v>S</v>
          </cell>
          <cell r="D12964" t="str">
            <v>Switch</v>
          </cell>
          <cell r="E12964" t="str">
            <v>ACs per customer: 1</v>
          </cell>
          <cell r="F12964">
            <v>65.055599999999998</v>
          </cell>
          <cell r="G12964">
            <v>0.52912029999999999</v>
          </cell>
          <cell r="H12964">
            <v>0.56519359999999996</v>
          </cell>
          <cell r="I12964">
            <v>-3.32603E-2</v>
          </cell>
          <cell r="J12964">
            <v>-1.36098E-2</v>
          </cell>
          <cell r="K12964">
            <v>0</v>
          </cell>
          <cell r="L12964">
            <v>1.36098E-2</v>
          </cell>
          <cell r="M12964">
            <v>3.32603E-2</v>
          </cell>
          <cell r="N12964">
            <v>3.32603E-2</v>
          </cell>
          <cell r="O12964">
            <v>33100</v>
          </cell>
        </row>
        <row r="12965">
          <cell r="A12965" t="str">
            <v>Residential</v>
          </cell>
          <cell r="B12965">
            <v>4</v>
          </cell>
          <cell r="C12965" t="str">
            <v>S</v>
          </cell>
          <cell r="D12965" t="str">
            <v>Switch</v>
          </cell>
          <cell r="E12965" t="str">
            <v>ACs per customer: 1</v>
          </cell>
          <cell r="F12965">
            <v>64.667199999999994</v>
          </cell>
          <cell r="G12965">
            <v>0.5205495</v>
          </cell>
          <cell r="H12965">
            <v>0.53401509999999996</v>
          </cell>
          <cell r="I12965">
            <v>-3.3567800000000002E-2</v>
          </cell>
          <cell r="J12965">
            <v>-1.37357E-2</v>
          </cell>
          <cell r="K12965">
            <v>0</v>
          </cell>
          <cell r="L12965">
            <v>1.37357E-2</v>
          </cell>
          <cell r="M12965">
            <v>3.3567800000000002E-2</v>
          </cell>
          <cell r="N12965">
            <v>3.3567800000000002E-2</v>
          </cell>
          <cell r="O12965">
            <v>33100</v>
          </cell>
        </row>
        <row r="12966">
          <cell r="A12966" t="str">
            <v>Residential</v>
          </cell>
          <cell r="B12966">
            <v>5</v>
          </cell>
          <cell r="C12966" t="str">
            <v>S</v>
          </cell>
          <cell r="D12966" t="str">
            <v>Switch</v>
          </cell>
          <cell r="E12966" t="str">
            <v>ACs per customer: 1</v>
          </cell>
          <cell r="F12966">
            <v>63.809399999999997</v>
          </cell>
          <cell r="G12966">
            <v>0.50952470000000005</v>
          </cell>
          <cell r="H12966">
            <v>0.52748790000000001</v>
          </cell>
          <cell r="I12966">
            <v>-3.3182000000000003E-2</v>
          </cell>
          <cell r="J12966">
            <v>-1.3577799999999999E-2</v>
          </cell>
          <cell r="K12966">
            <v>0</v>
          </cell>
          <cell r="L12966">
            <v>1.3577799999999999E-2</v>
          </cell>
          <cell r="M12966">
            <v>3.3182000000000003E-2</v>
          </cell>
          <cell r="N12966">
            <v>3.3182000000000003E-2</v>
          </cell>
          <cell r="O12966">
            <v>33100</v>
          </cell>
        </row>
        <row r="12967">
          <cell r="A12967" t="str">
            <v>Residential</v>
          </cell>
          <cell r="B12967">
            <v>6</v>
          </cell>
          <cell r="C12967" t="str">
            <v>S</v>
          </cell>
          <cell r="D12967" t="str">
            <v>Switch</v>
          </cell>
          <cell r="E12967" t="str">
            <v>ACs per customer: 1</v>
          </cell>
          <cell r="F12967">
            <v>63.130200000000002</v>
          </cell>
          <cell r="G12967">
            <v>0.57256229999999997</v>
          </cell>
          <cell r="H12967">
            <v>0.60730689999999998</v>
          </cell>
          <cell r="I12967">
            <v>-3.3242399999999998E-2</v>
          </cell>
          <cell r="J12967">
            <v>-1.36025E-2</v>
          </cell>
          <cell r="K12967">
            <v>0</v>
          </cell>
          <cell r="L12967">
            <v>1.36025E-2</v>
          </cell>
          <cell r="M12967">
            <v>3.3242399999999998E-2</v>
          </cell>
          <cell r="N12967">
            <v>3.3242399999999998E-2</v>
          </cell>
          <cell r="O12967">
            <v>33100</v>
          </cell>
        </row>
        <row r="12968">
          <cell r="A12968" t="str">
            <v>Residential</v>
          </cell>
          <cell r="B12968">
            <v>7</v>
          </cell>
          <cell r="C12968" t="str">
            <v>S</v>
          </cell>
          <cell r="D12968" t="str">
            <v>Switch</v>
          </cell>
          <cell r="E12968" t="str">
            <v>ACs per customer: 1</v>
          </cell>
          <cell r="F12968">
            <v>62.317100000000003</v>
          </cell>
          <cell r="G12968">
            <v>0.69517960000000001</v>
          </cell>
          <cell r="H12968">
            <v>0.73526570000000002</v>
          </cell>
          <cell r="I12968">
            <v>-3.3346800000000003E-2</v>
          </cell>
          <cell r="J12968">
            <v>-1.3645300000000001E-2</v>
          </cell>
          <cell r="K12968">
            <v>0</v>
          </cell>
          <cell r="L12968">
            <v>1.3645300000000001E-2</v>
          </cell>
          <cell r="M12968">
            <v>3.3346800000000003E-2</v>
          </cell>
          <cell r="N12968">
            <v>3.3346800000000003E-2</v>
          </cell>
          <cell r="O12968">
            <v>33100</v>
          </cell>
        </row>
        <row r="12969">
          <cell r="A12969" t="str">
            <v>Residential</v>
          </cell>
          <cell r="B12969">
            <v>8</v>
          </cell>
          <cell r="C12969" t="str">
            <v>S</v>
          </cell>
          <cell r="D12969" t="str">
            <v>Switch</v>
          </cell>
          <cell r="E12969" t="str">
            <v>ACs per customer: 1</v>
          </cell>
          <cell r="F12969">
            <v>63.8307</v>
          </cell>
          <cell r="G12969">
            <v>0.74377389999999999</v>
          </cell>
          <cell r="H12969">
            <v>0.76436510000000002</v>
          </cell>
          <cell r="I12969">
            <v>-3.35593E-2</v>
          </cell>
          <cell r="J12969">
            <v>-1.37322E-2</v>
          </cell>
          <cell r="K12969">
            <v>0</v>
          </cell>
          <cell r="L12969">
            <v>1.37322E-2</v>
          </cell>
          <cell r="M12969">
            <v>3.35593E-2</v>
          </cell>
          <cell r="N12969">
            <v>3.35593E-2</v>
          </cell>
          <cell r="O12969">
            <v>33100</v>
          </cell>
        </row>
        <row r="12970">
          <cell r="A12970" t="str">
            <v>Residential</v>
          </cell>
          <cell r="B12970">
            <v>9</v>
          </cell>
          <cell r="C12970" t="str">
            <v>S</v>
          </cell>
          <cell r="D12970" t="str">
            <v>Switch</v>
          </cell>
          <cell r="E12970" t="str">
            <v>ACs per customer: 1</v>
          </cell>
          <cell r="F12970">
            <v>69.193399999999997</v>
          </cell>
          <cell r="G12970">
            <v>0.70726739999999999</v>
          </cell>
          <cell r="H12970">
            <v>0.73878739999999998</v>
          </cell>
          <cell r="I12970">
            <v>-3.4069000000000002E-2</v>
          </cell>
          <cell r="J12970">
            <v>-1.39407E-2</v>
          </cell>
          <cell r="K12970">
            <v>0</v>
          </cell>
          <cell r="L12970">
            <v>1.39407E-2</v>
          </cell>
          <cell r="M12970">
            <v>3.4069000000000002E-2</v>
          </cell>
          <cell r="N12970">
            <v>3.4069000000000002E-2</v>
          </cell>
          <cell r="O12970">
            <v>33100</v>
          </cell>
        </row>
        <row r="12971">
          <cell r="A12971" t="str">
            <v>Residential</v>
          </cell>
          <cell r="B12971">
            <v>10</v>
          </cell>
          <cell r="C12971" t="str">
            <v>S</v>
          </cell>
          <cell r="D12971" t="str">
            <v>Switch</v>
          </cell>
          <cell r="E12971" t="str">
            <v>ACs per customer: 1</v>
          </cell>
          <cell r="F12971">
            <v>75.531099999999995</v>
          </cell>
          <cell r="G12971">
            <v>0.72454010000000002</v>
          </cell>
          <cell r="H12971">
            <v>0.74535750000000001</v>
          </cell>
          <cell r="I12971">
            <v>-3.51794E-2</v>
          </cell>
          <cell r="J12971">
            <v>-1.4395099999999999E-2</v>
          </cell>
          <cell r="K12971">
            <v>0</v>
          </cell>
          <cell r="L12971">
            <v>1.4395099999999999E-2</v>
          </cell>
          <cell r="M12971">
            <v>3.51794E-2</v>
          </cell>
          <cell r="N12971">
            <v>3.51794E-2</v>
          </cell>
          <cell r="O12971">
            <v>33100</v>
          </cell>
        </row>
        <row r="12972">
          <cell r="A12972" t="str">
            <v>Residential</v>
          </cell>
          <cell r="B12972">
            <v>11</v>
          </cell>
          <cell r="C12972" t="str">
            <v>S</v>
          </cell>
          <cell r="D12972" t="str">
            <v>Switch</v>
          </cell>
          <cell r="E12972" t="str">
            <v>ACs per customer: 1</v>
          </cell>
          <cell r="F12972">
            <v>80.593800000000002</v>
          </cell>
          <cell r="G12972">
            <v>0.77302649999999995</v>
          </cell>
          <cell r="H12972">
            <v>0.79651740000000004</v>
          </cell>
          <cell r="I12972">
            <v>-3.6406599999999997E-2</v>
          </cell>
          <cell r="J12972">
            <v>-1.48973E-2</v>
          </cell>
          <cell r="K12972">
            <v>0</v>
          </cell>
          <cell r="L12972">
            <v>1.48973E-2</v>
          </cell>
          <cell r="M12972">
            <v>3.6406599999999997E-2</v>
          </cell>
          <cell r="N12972">
            <v>3.6406599999999997E-2</v>
          </cell>
          <cell r="O12972">
            <v>33100</v>
          </cell>
        </row>
        <row r="12973">
          <cell r="A12973" t="str">
            <v>Residential</v>
          </cell>
          <cell r="B12973">
            <v>12</v>
          </cell>
          <cell r="C12973" t="str">
            <v>S</v>
          </cell>
          <cell r="D12973" t="str">
            <v>Switch</v>
          </cell>
          <cell r="E12973" t="str">
            <v>ACs per customer: 1</v>
          </cell>
          <cell r="F12973">
            <v>84.690700000000007</v>
          </cell>
          <cell r="G12973">
            <v>0.89441029999999999</v>
          </cell>
          <cell r="H12973">
            <v>0.87694680000000003</v>
          </cell>
          <cell r="I12973">
            <v>-3.5397699999999997E-2</v>
          </cell>
          <cell r="J12973">
            <v>-1.4484500000000001E-2</v>
          </cell>
          <cell r="K12973">
            <v>0</v>
          </cell>
          <cell r="L12973">
            <v>1.4484500000000001E-2</v>
          </cell>
          <cell r="M12973">
            <v>3.5397699999999997E-2</v>
          </cell>
          <cell r="N12973">
            <v>3.5397699999999997E-2</v>
          </cell>
          <cell r="O12973">
            <v>33100</v>
          </cell>
        </row>
        <row r="12974">
          <cell r="A12974" t="str">
            <v>Residential</v>
          </cell>
          <cell r="B12974">
            <v>13</v>
          </cell>
          <cell r="C12974" t="str">
            <v>S</v>
          </cell>
          <cell r="D12974" t="str">
            <v>Switch</v>
          </cell>
          <cell r="E12974" t="str">
            <v>ACs per customer: 1</v>
          </cell>
          <cell r="F12974">
            <v>87.817899999999995</v>
          </cell>
          <cell r="G12974">
            <v>1.039415</v>
          </cell>
          <cell r="H12974">
            <v>1.0030429999999999</v>
          </cell>
          <cell r="I12974">
            <v>-3.6680600000000001E-2</v>
          </cell>
          <cell r="J12974">
            <v>-1.5009400000000001E-2</v>
          </cell>
          <cell r="K12974">
            <v>0</v>
          </cell>
          <cell r="L12974">
            <v>1.5009400000000001E-2</v>
          </cell>
          <cell r="M12974">
            <v>3.6680600000000001E-2</v>
          </cell>
          <cell r="N12974">
            <v>3.6680600000000001E-2</v>
          </cell>
          <cell r="O12974">
            <v>33100</v>
          </cell>
        </row>
        <row r="12975">
          <cell r="A12975" t="str">
            <v>Residential</v>
          </cell>
          <cell r="B12975">
            <v>14</v>
          </cell>
          <cell r="C12975" t="str">
            <v>S</v>
          </cell>
          <cell r="D12975" t="str">
            <v>Switch</v>
          </cell>
          <cell r="E12975" t="str">
            <v>ACs per customer: 1</v>
          </cell>
          <cell r="F12975">
            <v>90.993799999999993</v>
          </cell>
          <cell r="G12975">
            <v>1.237687</v>
          </cell>
          <cell r="H12975">
            <v>1.22024</v>
          </cell>
          <cell r="I12975">
            <v>-4.0578400000000001E-2</v>
          </cell>
          <cell r="J12975">
            <v>-1.6604399999999998E-2</v>
          </cell>
          <cell r="K12975">
            <v>0</v>
          </cell>
          <cell r="L12975">
            <v>1.6604399999999998E-2</v>
          </cell>
          <cell r="M12975">
            <v>4.0578400000000001E-2</v>
          </cell>
          <cell r="N12975">
            <v>4.0578400000000001E-2</v>
          </cell>
          <cell r="O12975">
            <v>33100</v>
          </cell>
        </row>
        <row r="12976">
          <cell r="A12976" t="str">
            <v>Residential</v>
          </cell>
          <cell r="B12976">
            <v>15</v>
          </cell>
          <cell r="C12976" t="str">
            <v>S</v>
          </cell>
          <cell r="D12976" t="str">
            <v>Switch</v>
          </cell>
          <cell r="E12976" t="str">
            <v>ACs per customer: 1</v>
          </cell>
          <cell r="F12976">
            <v>93.757599999999996</v>
          </cell>
          <cell r="G12976">
            <v>1.498108</v>
          </cell>
          <cell r="H12976">
            <v>1.5458989999999999</v>
          </cell>
          <cell r="I12976">
            <v>-4.2736999999999997E-2</v>
          </cell>
          <cell r="J12976">
            <v>-1.7487699999999998E-2</v>
          </cell>
          <cell r="K12976">
            <v>0</v>
          </cell>
          <cell r="L12976">
            <v>1.7487699999999998E-2</v>
          </cell>
          <cell r="M12976">
            <v>4.2736999999999997E-2</v>
          </cell>
          <cell r="N12976">
            <v>4.2736999999999997E-2</v>
          </cell>
          <cell r="O12976">
            <v>33100</v>
          </cell>
        </row>
        <row r="12977">
          <cell r="A12977" t="str">
            <v>Residential</v>
          </cell>
          <cell r="B12977">
            <v>16</v>
          </cell>
          <cell r="C12977" t="str">
            <v>S</v>
          </cell>
          <cell r="D12977" t="str">
            <v>Switch</v>
          </cell>
          <cell r="E12977" t="str">
            <v>ACs per customer: 1</v>
          </cell>
          <cell r="F12977">
            <v>95.410399999999996</v>
          </cell>
          <cell r="G12977">
            <v>1.8065230000000001</v>
          </cell>
          <cell r="H12977">
            <v>1.7615749999999999</v>
          </cell>
          <cell r="I12977">
            <v>-4.27038E-2</v>
          </cell>
          <cell r="J12977">
            <v>-1.7474E-2</v>
          </cell>
          <cell r="K12977">
            <v>0</v>
          </cell>
          <cell r="L12977">
            <v>1.7474E-2</v>
          </cell>
          <cell r="M12977">
            <v>4.27038E-2</v>
          </cell>
          <cell r="N12977">
            <v>4.27038E-2</v>
          </cell>
          <cell r="O12977">
            <v>33100</v>
          </cell>
        </row>
        <row r="12978">
          <cell r="A12978" t="str">
            <v>Residential</v>
          </cell>
          <cell r="B12978">
            <v>17</v>
          </cell>
          <cell r="C12978" t="str">
            <v>S</v>
          </cell>
          <cell r="D12978" t="str">
            <v>Switch</v>
          </cell>
          <cell r="E12978" t="str">
            <v>ACs per customer: 1</v>
          </cell>
          <cell r="F12978">
            <v>96.002899999999997</v>
          </cell>
          <cell r="G12978">
            <v>2.0464250000000002</v>
          </cell>
          <cell r="H12978">
            <v>1.7873680000000001</v>
          </cell>
          <cell r="I12978">
            <v>-4.0626200000000001E-2</v>
          </cell>
          <cell r="J12978">
            <v>-1.66239E-2</v>
          </cell>
          <cell r="K12978">
            <v>0</v>
          </cell>
          <cell r="L12978">
            <v>1.66239E-2</v>
          </cell>
          <cell r="M12978">
            <v>4.0626200000000001E-2</v>
          </cell>
          <cell r="N12978">
            <v>4.0626200000000001E-2</v>
          </cell>
          <cell r="O12978">
            <v>33100</v>
          </cell>
        </row>
        <row r="12979">
          <cell r="A12979" t="str">
            <v>Residential</v>
          </cell>
          <cell r="B12979">
            <v>18</v>
          </cell>
          <cell r="C12979" t="str">
            <v>S</v>
          </cell>
          <cell r="D12979" t="str">
            <v>Switch</v>
          </cell>
          <cell r="E12979" t="str">
            <v>ACs per customer: 1</v>
          </cell>
          <cell r="F12979">
            <v>95.502200000000002</v>
          </cell>
          <cell r="G12979">
            <v>2.2389230000000002</v>
          </cell>
          <cell r="H12979">
            <v>2.0199280000000002</v>
          </cell>
          <cell r="I12979">
            <v>-4.3654699999999998E-2</v>
          </cell>
          <cell r="J12979">
            <v>-1.7863199999999999E-2</v>
          </cell>
          <cell r="K12979">
            <v>0</v>
          </cell>
          <cell r="L12979">
            <v>1.7863199999999999E-2</v>
          </cell>
          <cell r="M12979">
            <v>4.3654699999999998E-2</v>
          </cell>
          <cell r="N12979">
            <v>4.3654699999999998E-2</v>
          </cell>
          <cell r="O12979">
            <v>33100</v>
          </cell>
        </row>
        <row r="12980">
          <cell r="A12980" t="str">
            <v>Residential</v>
          </cell>
          <cell r="B12980">
            <v>19</v>
          </cell>
          <cell r="C12980" t="str">
            <v>S</v>
          </cell>
          <cell r="D12980" t="str">
            <v>Switch</v>
          </cell>
          <cell r="E12980" t="str">
            <v>ACs per customer: 1</v>
          </cell>
          <cell r="F12980">
            <v>93.577799999999996</v>
          </cell>
          <cell r="G12980">
            <v>2.2463679999999999</v>
          </cell>
          <cell r="H12980">
            <v>2.133699</v>
          </cell>
          <cell r="I12980">
            <v>-4.5157099999999999E-2</v>
          </cell>
          <cell r="J12980">
            <v>-1.8477899999999998E-2</v>
          </cell>
          <cell r="K12980">
            <v>0</v>
          </cell>
          <cell r="L12980">
            <v>1.8477899999999998E-2</v>
          </cell>
          <cell r="M12980">
            <v>4.5157099999999999E-2</v>
          </cell>
          <cell r="N12980">
            <v>4.5157099999999999E-2</v>
          </cell>
          <cell r="O12980">
            <v>33100</v>
          </cell>
        </row>
        <row r="12981">
          <cell r="A12981" t="str">
            <v>Residential</v>
          </cell>
          <cell r="B12981">
            <v>20</v>
          </cell>
          <cell r="C12981" t="str">
            <v>S</v>
          </cell>
          <cell r="D12981" t="str">
            <v>Switch</v>
          </cell>
          <cell r="E12981" t="str">
            <v>ACs per customer: 1</v>
          </cell>
          <cell r="F12981">
            <v>88.732799999999997</v>
          </cell>
          <cell r="G12981">
            <v>2.039199</v>
          </cell>
          <cell r="H12981">
            <v>2.482316</v>
          </cell>
          <cell r="I12981">
            <v>-3.93371E-2</v>
          </cell>
          <cell r="J12981">
            <v>-1.60964E-2</v>
          </cell>
          <cell r="K12981">
            <v>0</v>
          </cell>
          <cell r="L12981">
            <v>1.60964E-2</v>
          </cell>
          <cell r="M12981">
            <v>3.93371E-2</v>
          </cell>
          <cell r="N12981">
            <v>3.93371E-2</v>
          </cell>
          <cell r="O12981">
            <v>33100</v>
          </cell>
        </row>
        <row r="12982">
          <cell r="A12982" t="str">
            <v>Residential</v>
          </cell>
          <cell r="B12982">
            <v>21</v>
          </cell>
          <cell r="C12982" t="str">
            <v>S</v>
          </cell>
          <cell r="D12982" t="str">
            <v>Switch</v>
          </cell>
          <cell r="E12982" t="str">
            <v>ACs per customer: 1</v>
          </cell>
          <cell r="F12982">
            <v>83.787000000000006</v>
          </cell>
          <cell r="G12982">
            <v>1.8502829999999999</v>
          </cell>
          <cell r="H12982">
            <v>2.2180399999999998</v>
          </cell>
          <cell r="I12982">
            <v>-3.9104100000000003E-2</v>
          </cell>
          <cell r="J12982">
            <v>-1.6001100000000001E-2</v>
          </cell>
          <cell r="K12982">
            <v>0</v>
          </cell>
          <cell r="L12982">
            <v>1.6001100000000001E-2</v>
          </cell>
          <cell r="M12982">
            <v>3.9104100000000003E-2</v>
          </cell>
          <cell r="N12982">
            <v>3.9104100000000003E-2</v>
          </cell>
          <cell r="O12982">
            <v>33100</v>
          </cell>
        </row>
        <row r="12983">
          <cell r="A12983" t="str">
            <v>Residential</v>
          </cell>
          <cell r="B12983">
            <v>22</v>
          </cell>
          <cell r="C12983" t="str">
            <v>S</v>
          </cell>
          <cell r="D12983" t="str">
            <v>Switch</v>
          </cell>
          <cell r="E12983" t="str">
            <v>ACs per customer: 1</v>
          </cell>
          <cell r="F12983">
            <v>80.255899999999997</v>
          </cell>
          <cell r="G12983">
            <v>1.5278080000000001</v>
          </cell>
          <cell r="H12983">
            <v>1.730127</v>
          </cell>
          <cell r="I12983">
            <v>-3.9016700000000001E-2</v>
          </cell>
          <cell r="J12983">
            <v>-1.5965300000000002E-2</v>
          </cell>
          <cell r="K12983">
            <v>0</v>
          </cell>
          <cell r="L12983">
            <v>1.5965300000000002E-2</v>
          </cell>
          <cell r="M12983">
            <v>3.9016700000000001E-2</v>
          </cell>
          <cell r="N12983">
            <v>3.9016700000000001E-2</v>
          </cell>
          <cell r="O12983">
            <v>33100</v>
          </cell>
        </row>
        <row r="12984">
          <cell r="A12984" t="str">
            <v>Residential</v>
          </cell>
          <cell r="B12984">
            <v>23</v>
          </cell>
          <cell r="C12984" t="str">
            <v>S</v>
          </cell>
          <cell r="D12984" t="str">
            <v>Switch</v>
          </cell>
          <cell r="E12984" t="str">
            <v>ACs per customer: 1</v>
          </cell>
          <cell r="F12984">
            <v>77.322400000000002</v>
          </cell>
          <cell r="G12984">
            <v>1.183621</v>
          </cell>
          <cell r="H12984">
            <v>1.3080419999999999</v>
          </cell>
          <cell r="I12984">
            <v>-3.71639E-2</v>
          </cell>
          <cell r="J12984">
            <v>-1.5207200000000001E-2</v>
          </cell>
          <cell r="K12984">
            <v>0</v>
          </cell>
          <cell r="L12984">
            <v>1.5207200000000001E-2</v>
          </cell>
          <cell r="M12984">
            <v>3.71639E-2</v>
          </cell>
          <cell r="N12984">
            <v>3.71639E-2</v>
          </cell>
          <cell r="O12984">
            <v>33100</v>
          </cell>
        </row>
        <row r="12985">
          <cell r="A12985" t="str">
            <v>Residential</v>
          </cell>
          <cell r="B12985">
            <v>24</v>
          </cell>
          <cell r="C12985" t="str">
            <v>S</v>
          </cell>
          <cell r="D12985" t="str">
            <v>Switch</v>
          </cell>
          <cell r="E12985" t="str">
            <v>ACs per customer: 1</v>
          </cell>
          <cell r="F12985">
            <v>75.240899999999996</v>
          </cell>
          <cell r="G12985">
            <v>0.90379880000000001</v>
          </cell>
          <cell r="H12985">
            <v>1.0447439999999999</v>
          </cell>
          <cell r="I12985">
            <v>-4.1442300000000001E-2</v>
          </cell>
          <cell r="J12985">
            <v>-1.6957799999999999E-2</v>
          </cell>
          <cell r="K12985">
            <v>0</v>
          </cell>
          <cell r="L12985">
            <v>1.6957799999999999E-2</v>
          </cell>
          <cell r="M12985">
            <v>4.1442300000000001E-2</v>
          </cell>
          <cell r="N12985">
            <v>4.1442300000000001E-2</v>
          </cell>
          <cell r="O12985">
            <v>33100</v>
          </cell>
        </row>
        <row r="12986">
          <cell r="A12986" t="str">
            <v>Residential</v>
          </cell>
          <cell r="B12986">
            <v>1</v>
          </cell>
          <cell r="C12986" t="str">
            <v>S</v>
          </cell>
          <cell r="D12986" t="str">
            <v>Switch</v>
          </cell>
          <cell r="E12986" t="str">
            <v>ACs per customer: 2-3</v>
          </cell>
          <cell r="F12986">
            <v>68.360399999999998</v>
          </cell>
          <cell r="G12986">
            <v>0.93591060000000004</v>
          </cell>
          <cell r="H12986">
            <v>0.96464539999999999</v>
          </cell>
          <cell r="I12986">
            <v>-0.1281127</v>
          </cell>
          <cell r="J12986">
            <v>-5.2422700000000003E-2</v>
          </cell>
          <cell r="K12986">
            <v>0</v>
          </cell>
          <cell r="L12986">
            <v>5.2422700000000003E-2</v>
          </cell>
          <cell r="M12986">
            <v>0.1281127</v>
          </cell>
          <cell r="N12986">
            <v>0.1281127</v>
          </cell>
          <cell r="O12986">
            <v>3424</v>
          </cell>
        </row>
        <row r="12987">
          <cell r="A12987" t="str">
            <v>Residential</v>
          </cell>
          <cell r="B12987">
            <v>2</v>
          </cell>
          <cell r="C12987" t="str">
            <v>S</v>
          </cell>
          <cell r="D12987" t="str">
            <v>Switch</v>
          </cell>
          <cell r="E12987" t="str">
            <v>ACs per customer: 2-3</v>
          </cell>
          <cell r="F12987">
            <v>66.581000000000003</v>
          </cell>
          <cell r="G12987">
            <v>0.83387920000000004</v>
          </cell>
          <cell r="H12987">
            <v>0.93936189999999997</v>
          </cell>
          <cell r="I12987">
            <v>-0.12670970000000001</v>
          </cell>
          <cell r="J12987">
            <v>-5.1848600000000002E-2</v>
          </cell>
          <cell r="K12987">
            <v>0</v>
          </cell>
          <cell r="L12987">
            <v>5.1848600000000002E-2</v>
          </cell>
          <cell r="M12987">
            <v>0.12670970000000001</v>
          </cell>
          <cell r="N12987">
            <v>0.12670970000000001</v>
          </cell>
          <cell r="O12987">
            <v>3424</v>
          </cell>
        </row>
        <row r="12988">
          <cell r="A12988" t="str">
            <v>Residential</v>
          </cell>
          <cell r="B12988">
            <v>3</v>
          </cell>
          <cell r="C12988" t="str">
            <v>S</v>
          </cell>
          <cell r="D12988" t="str">
            <v>Switch</v>
          </cell>
          <cell r="E12988" t="str">
            <v>ACs per customer: 2-3</v>
          </cell>
          <cell r="F12988">
            <v>65.08</v>
          </cell>
          <cell r="G12988">
            <v>0.76668919999999996</v>
          </cell>
          <cell r="H12988">
            <v>0.82832910000000004</v>
          </cell>
          <cell r="I12988">
            <v>-0.12573129999999999</v>
          </cell>
          <cell r="J12988">
            <v>-5.1448199999999999E-2</v>
          </cell>
          <cell r="K12988">
            <v>0</v>
          </cell>
          <cell r="L12988">
            <v>5.1448199999999999E-2</v>
          </cell>
          <cell r="M12988">
            <v>0.12573129999999999</v>
          </cell>
          <cell r="N12988">
            <v>0.12573129999999999</v>
          </cell>
          <cell r="O12988">
            <v>3424</v>
          </cell>
        </row>
        <row r="12989">
          <cell r="A12989" t="str">
            <v>Residential</v>
          </cell>
          <cell r="B12989">
            <v>4</v>
          </cell>
          <cell r="C12989" t="str">
            <v>S</v>
          </cell>
          <cell r="D12989" t="str">
            <v>Switch</v>
          </cell>
          <cell r="E12989" t="str">
            <v>ACs per customer: 2-3</v>
          </cell>
          <cell r="F12989">
            <v>64.784700000000001</v>
          </cell>
          <cell r="G12989">
            <v>0.78254230000000002</v>
          </cell>
          <cell r="H12989">
            <v>0.85684919999999998</v>
          </cell>
          <cell r="I12989">
            <v>-0.1265397</v>
          </cell>
          <cell r="J12989">
            <v>-5.1778999999999999E-2</v>
          </cell>
          <cell r="K12989">
            <v>0</v>
          </cell>
          <cell r="L12989">
            <v>5.1778999999999999E-2</v>
          </cell>
          <cell r="M12989">
            <v>0.1265397</v>
          </cell>
          <cell r="N12989">
            <v>0.1265397</v>
          </cell>
          <cell r="O12989">
            <v>3424</v>
          </cell>
        </row>
        <row r="12990">
          <cell r="A12990" t="str">
            <v>Residential</v>
          </cell>
          <cell r="B12990">
            <v>5</v>
          </cell>
          <cell r="C12990" t="str">
            <v>S</v>
          </cell>
          <cell r="D12990" t="str">
            <v>Switch</v>
          </cell>
          <cell r="E12990" t="str">
            <v>ACs per customer: 2-3</v>
          </cell>
          <cell r="F12990">
            <v>64.102000000000004</v>
          </cell>
          <cell r="G12990">
            <v>0.78450120000000001</v>
          </cell>
          <cell r="H12990">
            <v>0.84982310000000005</v>
          </cell>
          <cell r="I12990">
            <v>-0.1258716</v>
          </cell>
          <cell r="J12990">
            <v>-5.1505700000000001E-2</v>
          </cell>
          <cell r="K12990">
            <v>0</v>
          </cell>
          <cell r="L12990">
            <v>5.1505700000000001E-2</v>
          </cell>
          <cell r="M12990">
            <v>0.1258716</v>
          </cell>
          <cell r="N12990">
            <v>0.1258716</v>
          </cell>
          <cell r="O12990">
            <v>3424</v>
          </cell>
        </row>
        <row r="12991">
          <cell r="A12991" t="str">
            <v>Residential</v>
          </cell>
          <cell r="B12991">
            <v>6</v>
          </cell>
          <cell r="C12991" t="str">
            <v>S</v>
          </cell>
          <cell r="D12991" t="str">
            <v>Switch</v>
          </cell>
          <cell r="E12991" t="str">
            <v>ACs per customer: 2-3</v>
          </cell>
          <cell r="F12991">
            <v>63.421599999999998</v>
          </cell>
          <cell r="G12991">
            <v>0.84507860000000001</v>
          </cell>
          <cell r="H12991">
            <v>0.99010690000000001</v>
          </cell>
          <cell r="I12991">
            <v>-0.1257347</v>
          </cell>
          <cell r="J12991">
            <v>-5.1449599999999998E-2</v>
          </cell>
          <cell r="K12991">
            <v>0</v>
          </cell>
          <cell r="L12991">
            <v>5.1449599999999998E-2</v>
          </cell>
          <cell r="M12991">
            <v>0.1257347</v>
          </cell>
          <cell r="N12991">
            <v>0.1257347</v>
          </cell>
          <cell r="O12991">
            <v>3424</v>
          </cell>
        </row>
        <row r="12992">
          <cell r="A12992" t="str">
            <v>Residential</v>
          </cell>
          <cell r="B12992">
            <v>7</v>
          </cell>
          <cell r="C12992" t="str">
            <v>S</v>
          </cell>
          <cell r="D12992" t="str">
            <v>Switch</v>
          </cell>
          <cell r="E12992" t="str">
            <v>ACs per customer: 2-3</v>
          </cell>
          <cell r="F12992">
            <v>62.850999999999999</v>
          </cell>
          <cell r="G12992">
            <v>1.018176</v>
          </cell>
          <cell r="H12992">
            <v>1.2046939999999999</v>
          </cell>
          <cell r="I12992">
            <v>-0.12632119999999999</v>
          </cell>
          <cell r="J12992">
            <v>-5.1689600000000002E-2</v>
          </cell>
          <cell r="K12992">
            <v>0</v>
          </cell>
          <cell r="L12992">
            <v>5.1689600000000002E-2</v>
          </cell>
          <cell r="M12992">
            <v>0.12632119999999999</v>
          </cell>
          <cell r="N12992">
            <v>0.12632119999999999</v>
          </cell>
          <cell r="O12992">
            <v>3424</v>
          </cell>
        </row>
        <row r="12993">
          <cell r="A12993" t="str">
            <v>Residential</v>
          </cell>
          <cell r="B12993">
            <v>8</v>
          </cell>
          <cell r="C12993" t="str">
            <v>S</v>
          </cell>
          <cell r="D12993" t="str">
            <v>Switch</v>
          </cell>
          <cell r="E12993" t="str">
            <v>ACs per customer: 2-3</v>
          </cell>
          <cell r="F12993">
            <v>64.534800000000004</v>
          </cell>
          <cell r="G12993">
            <v>1.138037</v>
          </cell>
          <cell r="H12993">
            <v>1.467441</v>
          </cell>
          <cell r="I12993">
            <v>-0.12741269999999999</v>
          </cell>
          <cell r="J12993">
            <v>-5.2136200000000001E-2</v>
          </cell>
          <cell r="K12993">
            <v>0</v>
          </cell>
          <cell r="L12993">
            <v>5.2136200000000001E-2</v>
          </cell>
          <cell r="M12993">
            <v>0.12741269999999999</v>
          </cell>
          <cell r="N12993">
            <v>0.12741269999999999</v>
          </cell>
          <cell r="O12993">
            <v>3424</v>
          </cell>
        </row>
        <row r="12994">
          <cell r="A12994" t="str">
            <v>Residential</v>
          </cell>
          <cell r="B12994">
            <v>9</v>
          </cell>
          <cell r="C12994" t="str">
            <v>S</v>
          </cell>
          <cell r="D12994" t="str">
            <v>Switch</v>
          </cell>
          <cell r="E12994" t="str">
            <v>ACs per customer: 2-3</v>
          </cell>
          <cell r="F12994">
            <v>69.917199999999994</v>
          </cell>
          <cell r="G12994">
            <v>1.1216390000000001</v>
          </cell>
          <cell r="H12994">
            <v>1.3337190000000001</v>
          </cell>
          <cell r="I12994">
            <v>-0.12969820000000001</v>
          </cell>
          <cell r="J12994">
            <v>-5.3071399999999998E-2</v>
          </cell>
          <cell r="K12994">
            <v>0</v>
          </cell>
          <cell r="L12994">
            <v>5.3071399999999998E-2</v>
          </cell>
          <cell r="M12994">
            <v>0.12969820000000001</v>
          </cell>
          <cell r="N12994">
            <v>0.12969820000000001</v>
          </cell>
          <cell r="O12994">
            <v>3424</v>
          </cell>
        </row>
        <row r="12995">
          <cell r="A12995" t="str">
            <v>Residential</v>
          </cell>
          <cell r="B12995">
            <v>10</v>
          </cell>
          <cell r="C12995" t="str">
            <v>S</v>
          </cell>
          <cell r="D12995" t="str">
            <v>Switch</v>
          </cell>
          <cell r="E12995" t="str">
            <v>ACs per customer: 2-3</v>
          </cell>
          <cell r="F12995">
            <v>76.460700000000003</v>
          </cell>
          <cell r="G12995">
            <v>1.107316</v>
          </cell>
          <cell r="H12995">
            <v>1.3292330000000001</v>
          </cell>
          <cell r="I12995">
            <v>-0.1330588</v>
          </cell>
          <cell r="J12995">
            <v>-5.4446599999999998E-2</v>
          </cell>
          <cell r="K12995">
            <v>0</v>
          </cell>
          <cell r="L12995">
            <v>5.4446599999999998E-2</v>
          </cell>
          <cell r="M12995">
            <v>0.1330588</v>
          </cell>
          <cell r="N12995">
            <v>0.1330588</v>
          </cell>
          <cell r="O12995">
            <v>3424</v>
          </cell>
        </row>
        <row r="12996">
          <cell r="A12996" t="str">
            <v>Residential</v>
          </cell>
          <cell r="B12996">
            <v>11</v>
          </cell>
          <cell r="C12996" t="str">
            <v>S</v>
          </cell>
          <cell r="D12996" t="str">
            <v>Switch</v>
          </cell>
          <cell r="E12996" t="str">
            <v>ACs per customer: 2-3</v>
          </cell>
          <cell r="F12996">
            <v>81.482900000000001</v>
          </cell>
          <cell r="G12996">
            <v>1.273998</v>
          </cell>
          <cell r="H12996">
            <v>1.339348</v>
          </cell>
          <cell r="I12996">
            <v>-0.1361723</v>
          </cell>
          <cell r="J12996">
            <v>-5.5720600000000002E-2</v>
          </cell>
          <cell r="K12996">
            <v>0</v>
          </cell>
          <cell r="L12996">
            <v>5.5720600000000002E-2</v>
          </cell>
          <cell r="M12996">
            <v>0.1361723</v>
          </cell>
          <cell r="N12996">
            <v>0.1361723</v>
          </cell>
          <cell r="O12996">
            <v>3424</v>
          </cell>
        </row>
        <row r="12997">
          <cell r="A12997" t="str">
            <v>Residential</v>
          </cell>
          <cell r="B12997">
            <v>12</v>
          </cell>
          <cell r="C12997" t="str">
            <v>S</v>
          </cell>
          <cell r="D12997" t="str">
            <v>Switch</v>
          </cell>
          <cell r="E12997" t="str">
            <v>ACs per customer: 2-3</v>
          </cell>
          <cell r="F12997">
            <v>85.251300000000001</v>
          </cell>
          <cell r="G12997">
            <v>1.3575550000000001</v>
          </cell>
          <cell r="H12997">
            <v>1.3396459999999999</v>
          </cell>
          <cell r="I12997">
            <v>-0.13511319999999999</v>
          </cell>
          <cell r="J12997">
            <v>-5.5287200000000002E-2</v>
          </cell>
          <cell r="K12997">
            <v>0</v>
          </cell>
          <cell r="L12997">
            <v>5.5287200000000002E-2</v>
          </cell>
          <cell r="M12997">
            <v>0.13511319999999999</v>
          </cell>
          <cell r="N12997">
            <v>0.13511319999999999</v>
          </cell>
          <cell r="O12997">
            <v>3424</v>
          </cell>
        </row>
        <row r="12998">
          <cell r="A12998" t="str">
            <v>Residential</v>
          </cell>
          <cell r="B12998">
            <v>13</v>
          </cell>
          <cell r="C12998" t="str">
            <v>S</v>
          </cell>
          <cell r="D12998" t="str">
            <v>Switch</v>
          </cell>
          <cell r="E12998" t="str">
            <v>ACs per customer: 2-3</v>
          </cell>
          <cell r="F12998">
            <v>88.252700000000004</v>
          </cell>
          <cell r="G12998">
            <v>1.344991</v>
          </cell>
          <cell r="H12998">
            <v>1.3549610000000001</v>
          </cell>
          <cell r="I12998">
            <v>-0.13447339999999999</v>
          </cell>
          <cell r="J12998">
            <v>-5.5025400000000002E-2</v>
          </cell>
          <cell r="K12998">
            <v>0</v>
          </cell>
          <cell r="L12998">
            <v>5.5025400000000002E-2</v>
          </cell>
          <cell r="M12998">
            <v>0.13447339999999999</v>
          </cell>
          <cell r="N12998">
            <v>0.13447339999999999</v>
          </cell>
          <cell r="O12998">
            <v>3424</v>
          </cell>
        </row>
        <row r="12999">
          <cell r="A12999" t="str">
            <v>Residential</v>
          </cell>
          <cell r="B12999">
            <v>14</v>
          </cell>
          <cell r="C12999" t="str">
            <v>S</v>
          </cell>
          <cell r="D12999" t="str">
            <v>Switch</v>
          </cell>
          <cell r="E12999" t="str">
            <v>ACs per customer: 2-3</v>
          </cell>
          <cell r="F12999">
            <v>91.138099999999994</v>
          </cell>
          <cell r="G12999">
            <v>1.4732749999999999</v>
          </cell>
          <cell r="H12999">
            <v>1.4963690000000001</v>
          </cell>
          <cell r="I12999">
            <v>-0.13395399999999999</v>
          </cell>
          <cell r="J12999">
            <v>-5.4812899999999998E-2</v>
          </cell>
          <cell r="K12999">
            <v>0</v>
          </cell>
          <cell r="L12999">
            <v>5.4812899999999998E-2</v>
          </cell>
          <cell r="M12999">
            <v>0.13395399999999999</v>
          </cell>
          <cell r="N12999">
            <v>0.13395399999999999</v>
          </cell>
          <cell r="O12999">
            <v>3424</v>
          </cell>
        </row>
        <row r="13000">
          <cell r="A13000" t="str">
            <v>Residential</v>
          </cell>
          <cell r="B13000">
            <v>15</v>
          </cell>
          <cell r="C13000" t="str">
            <v>S</v>
          </cell>
          <cell r="D13000" t="str">
            <v>Switch</v>
          </cell>
          <cell r="E13000" t="str">
            <v>ACs per customer: 2-3</v>
          </cell>
          <cell r="F13000">
            <v>93.722899999999996</v>
          </cell>
          <cell r="G13000">
            <v>1.6538280000000001</v>
          </cell>
          <cell r="H13000">
            <v>1.573323</v>
          </cell>
          <cell r="I13000">
            <v>-0.1368325</v>
          </cell>
          <cell r="J13000">
            <v>-5.5990699999999997E-2</v>
          </cell>
          <cell r="K13000">
            <v>0</v>
          </cell>
          <cell r="L13000">
            <v>5.5990699999999997E-2</v>
          </cell>
          <cell r="M13000">
            <v>0.1368325</v>
          </cell>
          <cell r="N13000">
            <v>0.1368325</v>
          </cell>
          <cell r="O13000">
            <v>3424</v>
          </cell>
        </row>
        <row r="13001">
          <cell r="A13001" t="str">
            <v>Residential</v>
          </cell>
          <cell r="B13001">
            <v>16</v>
          </cell>
          <cell r="C13001" t="str">
            <v>S</v>
          </cell>
          <cell r="D13001" t="str">
            <v>Switch</v>
          </cell>
          <cell r="E13001" t="str">
            <v>ACs per customer: 2-3</v>
          </cell>
          <cell r="F13001">
            <v>95.204800000000006</v>
          </cell>
          <cell r="G13001">
            <v>1.818379</v>
          </cell>
          <cell r="H13001">
            <v>1.6364529999999999</v>
          </cell>
          <cell r="I13001">
            <v>-0.138547</v>
          </cell>
          <cell r="J13001">
            <v>-5.6692300000000001E-2</v>
          </cell>
          <cell r="K13001">
            <v>0</v>
          </cell>
          <cell r="L13001">
            <v>5.6692300000000001E-2</v>
          </cell>
          <cell r="M13001">
            <v>0.138547</v>
          </cell>
          <cell r="N13001">
            <v>0.138547</v>
          </cell>
          <cell r="O13001">
            <v>3424</v>
          </cell>
        </row>
        <row r="13002">
          <cell r="A13002" t="str">
            <v>Residential</v>
          </cell>
          <cell r="B13002">
            <v>17</v>
          </cell>
          <cell r="C13002" t="str">
            <v>S</v>
          </cell>
          <cell r="D13002" t="str">
            <v>Switch</v>
          </cell>
          <cell r="E13002" t="str">
            <v>ACs per customer: 2-3</v>
          </cell>
          <cell r="F13002">
            <v>95.670599999999993</v>
          </cell>
          <cell r="G13002">
            <v>2.1449060000000002</v>
          </cell>
          <cell r="H13002">
            <v>2.1851180000000001</v>
          </cell>
          <cell r="I13002">
            <v>-0.14054369999999999</v>
          </cell>
          <cell r="J13002">
            <v>-5.7509400000000002E-2</v>
          </cell>
          <cell r="K13002">
            <v>0</v>
          </cell>
          <cell r="L13002">
            <v>5.7509400000000002E-2</v>
          </cell>
          <cell r="M13002">
            <v>0.14054369999999999</v>
          </cell>
          <cell r="N13002">
            <v>0.14054369999999999</v>
          </cell>
          <cell r="O13002">
            <v>3424</v>
          </cell>
        </row>
        <row r="13003">
          <cell r="A13003" t="str">
            <v>Residential</v>
          </cell>
          <cell r="B13003">
            <v>18</v>
          </cell>
          <cell r="C13003" t="str">
            <v>S</v>
          </cell>
          <cell r="D13003" t="str">
            <v>Switch</v>
          </cell>
          <cell r="E13003" t="str">
            <v>ACs per customer: 2-3</v>
          </cell>
          <cell r="F13003">
            <v>95.180099999999996</v>
          </cell>
          <cell r="G13003">
            <v>2.6343719999999999</v>
          </cell>
          <cell r="H13003">
            <v>2.615551</v>
          </cell>
          <cell r="I13003">
            <v>-0.14518610000000001</v>
          </cell>
          <cell r="J13003">
            <v>-5.9409000000000003E-2</v>
          </cell>
          <cell r="K13003">
            <v>0</v>
          </cell>
          <cell r="L13003">
            <v>5.9409000000000003E-2</v>
          </cell>
          <cell r="M13003">
            <v>0.14518610000000001</v>
          </cell>
          <cell r="N13003">
            <v>0.14518610000000001</v>
          </cell>
          <cell r="O13003">
            <v>3424</v>
          </cell>
        </row>
        <row r="13004">
          <cell r="A13004" t="str">
            <v>Residential</v>
          </cell>
          <cell r="B13004">
            <v>19</v>
          </cell>
          <cell r="C13004" t="str">
            <v>S</v>
          </cell>
          <cell r="D13004" t="str">
            <v>Switch</v>
          </cell>
          <cell r="E13004" t="str">
            <v>ACs per customer: 2-3</v>
          </cell>
          <cell r="F13004">
            <v>93.256900000000002</v>
          </cell>
          <cell r="G13004">
            <v>2.53423</v>
          </cell>
          <cell r="H13004">
            <v>2.5226980000000001</v>
          </cell>
          <cell r="I13004">
            <v>-0.14449880000000001</v>
          </cell>
          <cell r="J13004">
            <v>-5.9127699999999998E-2</v>
          </cell>
          <cell r="K13004">
            <v>0</v>
          </cell>
          <cell r="L13004">
            <v>5.9127699999999998E-2</v>
          </cell>
          <cell r="M13004">
            <v>0.14449880000000001</v>
          </cell>
          <cell r="N13004">
            <v>0.14449880000000001</v>
          </cell>
          <cell r="O13004">
            <v>3424</v>
          </cell>
        </row>
        <row r="13005">
          <cell r="A13005" t="str">
            <v>Residential</v>
          </cell>
          <cell r="B13005">
            <v>20</v>
          </cell>
          <cell r="C13005" t="str">
            <v>S</v>
          </cell>
          <cell r="D13005" t="str">
            <v>Switch</v>
          </cell>
          <cell r="E13005" t="str">
            <v>ACs per customer: 2-3</v>
          </cell>
          <cell r="F13005">
            <v>88.37</v>
          </cell>
          <cell r="G13005">
            <v>2.429297</v>
          </cell>
          <cell r="H13005">
            <v>2.9893700000000001</v>
          </cell>
          <cell r="I13005">
            <v>-0.14426510000000001</v>
          </cell>
          <cell r="J13005">
            <v>-5.9032099999999997E-2</v>
          </cell>
          <cell r="K13005">
            <v>0</v>
          </cell>
          <cell r="L13005">
            <v>5.9032099999999997E-2</v>
          </cell>
          <cell r="M13005">
            <v>0.14426510000000001</v>
          </cell>
          <cell r="N13005">
            <v>0.14426510000000001</v>
          </cell>
          <cell r="O13005">
            <v>3424</v>
          </cell>
        </row>
        <row r="13006">
          <cell r="A13006" t="str">
            <v>Residential</v>
          </cell>
          <cell r="B13006">
            <v>21</v>
          </cell>
          <cell r="C13006" t="str">
            <v>S</v>
          </cell>
          <cell r="D13006" t="str">
            <v>Switch</v>
          </cell>
          <cell r="E13006" t="str">
            <v>ACs per customer: 2-3</v>
          </cell>
          <cell r="F13006">
            <v>83.564099999999996</v>
          </cell>
          <cell r="G13006">
            <v>2.4681440000000001</v>
          </cell>
          <cell r="H13006">
            <v>2.8219690000000002</v>
          </cell>
          <cell r="I13006">
            <v>-0.1431086</v>
          </cell>
          <cell r="J13006">
            <v>-5.8558899999999997E-2</v>
          </cell>
          <cell r="K13006">
            <v>0</v>
          </cell>
          <cell r="L13006">
            <v>5.8558899999999997E-2</v>
          </cell>
          <cell r="M13006">
            <v>0.1431086</v>
          </cell>
          <cell r="N13006">
            <v>0.1431086</v>
          </cell>
          <cell r="O13006">
            <v>3424</v>
          </cell>
        </row>
        <row r="13007">
          <cell r="A13007" t="str">
            <v>Residential</v>
          </cell>
          <cell r="B13007">
            <v>22</v>
          </cell>
          <cell r="C13007" t="str">
            <v>S</v>
          </cell>
          <cell r="D13007" t="str">
            <v>Switch</v>
          </cell>
          <cell r="E13007" t="str">
            <v>ACs per customer: 2-3</v>
          </cell>
          <cell r="F13007">
            <v>79.697100000000006</v>
          </cell>
          <cell r="G13007">
            <v>2.1041180000000002</v>
          </cell>
          <cell r="H13007">
            <v>2.5806689999999999</v>
          </cell>
          <cell r="I13007">
            <v>-0.1439298</v>
          </cell>
          <cell r="J13007">
            <v>-5.88949E-2</v>
          </cell>
          <cell r="K13007">
            <v>0</v>
          </cell>
          <cell r="L13007">
            <v>5.88949E-2</v>
          </cell>
          <cell r="M13007">
            <v>0.1439298</v>
          </cell>
          <cell r="N13007">
            <v>0.1439298</v>
          </cell>
          <cell r="O13007">
            <v>3424</v>
          </cell>
        </row>
        <row r="13008">
          <cell r="A13008" t="str">
            <v>Residential</v>
          </cell>
          <cell r="B13008">
            <v>23</v>
          </cell>
          <cell r="C13008" t="str">
            <v>S</v>
          </cell>
          <cell r="D13008" t="str">
            <v>Switch</v>
          </cell>
          <cell r="E13008" t="str">
            <v>ACs per customer: 2-3</v>
          </cell>
          <cell r="F13008">
            <v>77.165099999999995</v>
          </cell>
          <cell r="G13008">
            <v>1.7103699999999999</v>
          </cell>
          <cell r="H13008">
            <v>1.789822</v>
          </cell>
          <cell r="I13008">
            <v>-0.13945270000000001</v>
          </cell>
          <cell r="J13008">
            <v>-5.70629E-2</v>
          </cell>
          <cell r="K13008">
            <v>0</v>
          </cell>
          <cell r="L13008">
            <v>5.70629E-2</v>
          </cell>
          <cell r="M13008">
            <v>0.13945270000000001</v>
          </cell>
          <cell r="N13008">
            <v>0.13945270000000001</v>
          </cell>
          <cell r="O13008">
            <v>3424</v>
          </cell>
        </row>
        <row r="13009">
          <cell r="A13009" t="str">
            <v>Residential</v>
          </cell>
          <cell r="B13009">
            <v>24</v>
          </cell>
          <cell r="C13009" t="str">
            <v>S</v>
          </cell>
          <cell r="D13009" t="str">
            <v>Switch</v>
          </cell>
          <cell r="E13009" t="str">
            <v>ACs per customer: 2-3</v>
          </cell>
          <cell r="F13009">
            <v>75.229799999999997</v>
          </cell>
          <cell r="G13009">
            <v>1.3972720000000001</v>
          </cell>
          <cell r="H13009">
            <v>1.4063019999999999</v>
          </cell>
          <cell r="I13009">
            <v>-0.13883029999999999</v>
          </cell>
          <cell r="J13009">
            <v>-5.6808200000000003E-2</v>
          </cell>
          <cell r="K13009">
            <v>0</v>
          </cell>
          <cell r="L13009">
            <v>5.6808200000000003E-2</v>
          </cell>
          <cell r="M13009">
            <v>0.13883029999999999</v>
          </cell>
          <cell r="N13009">
            <v>0.13883029999999999</v>
          </cell>
          <cell r="O13009">
            <v>3424</v>
          </cell>
        </row>
        <row r="13010">
          <cell r="A13010" t="str">
            <v>Residential</v>
          </cell>
          <cell r="B13010">
            <v>1</v>
          </cell>
          <cell r="C13010" t="str">
            <v>S</v>
          </cell>
          <cell r="D13010" t="str">
            <v>Switch</v>
          </cell>
          <cell r="E13010" t="str">
            <v>All</v>
          </cell>
          <cell r="F13010">
            <v>68.428700000000006</v>
          </cell>
          <cell r="G13010">
            <v>0.66516730000000002</v>
          </cell>
          <cell r="H13010">
            <v>0.74034330000000004</v>
          </cell>
          <cell r="I13010">
            <v>-3.2869799999999998E-2</v>
          </cell>
          <cell r="J13010">
            <v>-1.345E-2</v>
          </cell>
          <cell r="K13010">
            <v>0</v>
          </cell>
          <cell r="L13010">
            <v>1.345E-2</v>
          </cell>
          <cell r="M13010">
            <v>3.2869799999999998E-2</v>
          </cell>
          <cell r="N13010">
            <v>3.2869799999999998E-2</v>
          </cell>
          <cell r="O13010">
            <v>36559</v>
          </cell>
        </row>
        <row r="13011">
          <cell r="A13011" t="str">
            <v>Residential</v>
          </cell>
          <cell r="B13011">
            <v>2</v>
          </cell>
          <cell r="C13011" t="str">
            <v>S</v>
          </cell>
          <cell r="D13011" t="str">
            <v>Switch</v>
          </cell>
          <cell r="E13011" t="str">
            <v>All</v>
          </cell>
          <cell r="F13011">
            <v>66.323899999999995</v>
          </cell>
          <cell r="G13011">
            <v>0.58885969999999999</v>
          </cell>
          <cell r="H13011">
            <v>0.64582640000000002</v>
          </cell>
          <cell r="I13011">
            <v>-3.2532699999999998E-2</v>
          </cell>
          <cell r="J13011">
            <v>-1.33121E-2</v>
          </cell>
          <cell r="K13011">
            <v>0</v>
          </cell>
          <cell r="L13011">
            <v>1.33121E-2</v>
          </cell>
          <cell r="M13011">
            <v>3.2532699999999998E-2</v>
          </cell>
          <cell r="N13011">
            <v>3.2532699999999998E-2</v>
          </cell>
          <cell r="O13011">
            <v>36559</v>
          </cell>
        </row>
        <row r="13012">
          <cell r="A13012" t="str">
            <v>Residential</v>
          </cell>
          <cell r="B13012">
            <v>3</v>
          </cell>
          <cell r="C13012" t="str">
            <v>S</v>
          </cell>
          <cell r="D13012" t="str">
            <v>Switch</v>
          </cell>
          <cell r="E13012" t="str">
            <v>All</v>
          </cell>
          <cell r="F13012">
            <v>65.057599999999994</v>
          </cell>
          <cell r="G13012">
            <v>0.54848699999999995</v>
          </cell>
          <cell r="H13012">
            <v>0.58657159999999997</v>
          </cell>
          <cell r="I13012">
            <v>-3.2220199999999997E-2</v>
          </cell>
          <cell r="J13012">
            <v>-1.31842E-2</v>
          </cell>
          <cell r="K13012">
            <v>0</v>
          </cell>
          <cell r="L13012">
            <v>1.31842E-2</v>
          </cell>
          <cell r="M13012">
            <v>3.2220199999999997E-2</v>
          </cell>
          <cell r="N13012">
            <v>3.2220199999999997E-2</v>
          </cell>
          <cell r="O13012">
            <v>36559</v>
          </cell>
        </row>
        <row r="13013">
          <cell r="A13013" t="str">
            <v>Residential</v>
          </cell>
          <cell r="B13013">
            <v>4</v>
          </cell>
          <cell r="C13013" t="str">
            <v>S</v>
          </cell>
          <cell r="D13013" t="str">
            <v>Switch</v>
          </cell>
          <cell r="E13013" t="str">
            <v>All</v>
          </cell>
          <cell r="F13013">
            <v>64.676699999999997</v>
          </cell>
          <cell r="G13013">
            <v>0.54192390000000001</v>
          </cell>
          <cell r="H13013">
            <v>0.5602433</v>
          </cell>
          <cell r="I13013">
            <v>-3.2509000000000003E-2</v>
          </cell>
          <cell r="J13013">
            <v>-1.3302400000000001E-2</v>
          </cell>
          <cell r="K13013">
            <v>0</v>
          </cell>
          <cell r="L13013">
            <v>1.3302400000000001E-2</v>
          </cell>
          <cell r="M13013">
            <v>3.2509000000000003E-2</v>
          </cell>
          <cell r="N13013">
            <v>3.2509000000000003E-2</v>
          </cell>
          <cell r="O13013">
            <v>36559</v>
          </cell>
        </row>
        <row r="13014">
          <cell r="A13014" t="str">
            <v>Residential</v>
          </cell>
          <cell r="B13014">
            <v>5</v>
          </cell>
          <cell r="C13014" t="str">
            <v>S</v>
          </cell>
          <cell r="D13014" t="str">
            <v>Switch</v>
          </cell>
          <cell r="E13014" t="str">
            <v>All</v>
          </cell>
          <cell r="F13014">
            <v>63.833199999999998</v>
          </cell>
          <cell r="G13014">
            <v>0.53196810000000005</v>
          </cell>
          <cell r="H13014">
            <v>0.55367560000000005</v>
          </cell>
          <cell r="I13014">
            <v>-3.2155599999999999E-2</v>
          </cell>
          <cell r="J13014">
            <v>-1.3157800000000001E-2</v>
          </cell>
          <cell r="K13014">
            <v>0</v>
          </cell>
          <cell r="L13014">
            <v>1.3157800000000001E-2</v>
          </cell>
          <cell r="M13014">
            <v>3.2155599999999999E-2</v>
          </cell>
          <cell r="N13014">
            <v>3.2155599999999999E-2</v>
          </cell>
          <cell r="O13014">
            <v>36559</v>
          </cell>
        </row>
        <row r="13015">
          <cell r="A13015" t="str">
            <v>Residential</v>
          </cell>
          <cell r="B13015">
            <v>6</v>
          </cell>
          <cell r="C13015" t="str">
            <v>S</v>
          </cell>
          <cell r="D13015" t="str">
            <v>Switch</v>
          </cell>
          <cell r="E13015" t="str">
            <v>All</v>
          </cell>
          <cell r="F13015">
            <v>63.1539</v>
          </cell>
          <cell r="G13015">
            <v>0.59478699999999995</v>
          </cell>
          <cell r="H13015">
            <v>0.6384069</v>
          </cell>
          <cell r="I13015">
            <v>-3.2204700000000003E-2</v>
          </cell>
          <cell r="J13015">
            <v>-1.3177899999999999E-2</v>
          </cell>
          <cell r="K13015">
            <v>0</v>
          </cell>
          <cell r="L13015">
            <v>1.3177899999999999E-2</v>
          </cell>
          <cell r="M13015">
            <v>3.2204700000000003E-2</v>
          </cell>
          <cell r="N13015">
            <v>3.2204700000000003E-2</v>
          </cell>
          <cell r="O13015">
            <v>36559</v>
          </cell>
        </row>
        <row r="13016">
          <cell r="A13016" t="str">
            <v>Residential</v>
          </cell>
          <cell r="B13016">
            <v>7</v>
          </cell>
          <cell r="C13016" t="str">
            <v>S</v>
          </cell>
          <cell r="D13016" t="str">
            <v>Switch</v>
          </cell>
          <cell r="E13016" t="str">
            <v>All</v>
          </cell>
          <cell r="F13016">
            <v>62.360500000000002</v>
          </cell>
          <cell r="G13016">
            <v>0.72151679999999996</v>
          </cell>
          <cell r="H13016">
            <v>0.77340379999999997</v>
          </cell>
          <cell r="I13016">
            <v>-3.2310800000000001E-2</v>
          </cell>
          <cell r="J13016">
            <v>-1.32213E-2</v>
          </cell>
          <cell r="K13016">
            <v>0</v>
          </cell>
          <cell r="L13016">
            <v>1.32213E-2</v>
          </cell>
          <cell r="M13016">
            <v>3.2310800000000001E-2</v>
          </cell>
          <cell r="N13016">
            <v>3.2310800000000001E-2</v>
          </cell>
          <cell r="O13016">
            <v>36559</v>
          </cell>
        </row>
        <row r="13017">
          <cell r="A13017" t="str">
            <v>Residential</v>
          </cell>
          <cell r="B13017">
            <v>8</v>
          </cell>
          <cell r="C13017" t="str">
            <v>S</v>
          </cell>
          <cell r="D13017" t="str">
            <v>Switch</v>
          </cell>
          <cell r="E13017" t="str">
            <v>All</v>
          </cell>
          <cell r="F13017">
            <v>63.887900000000002</v>
          </cell>
          <cell r="G13017">
            <v>0.77594980000000002</v>
          </cell>
          <cell r="H13017">
            <v>0.82148549999999998</v>
          </cell>
          <cell r="I13017">
            <v>-3.2523999999999997E-2</v>
          </cell>
          <cell r="J13017">
            <v>-1.33086E-2</v>
          </cell>
          <cell r="K13017">
            <v>0</v>
          </cell>
          <cell r="L13017">
            <v>1.33086E-2</v>
          </cell>
          <cell r="M13017">
            <v>3.2523999999999997E-2</v>
          </cell>
          <cell r="N13017">
            <v>3.2523999999999997E-2</v>
          </cell>
          <cell r="O13017">
            <v>36559</v>
          </cell>
        </row>
        <row r="13018">
          <cell r="A13018" t="str">
            <v>Residential</v>
          </cell>
          <cell r="B13018">
            <v>9</v>
          </cell>
          <cell r="C13018" t="str">
            <v>S</v>
          </cell>
          <cell r="D13018" t="str">
            <v>Switch</v>
          </cell>
          <cell r="E13018" t="str">
            <v>All</v>
          </cell>
          <cell r="F13018">
            <v>69.252200000000002</v>
          </cell>
          <cell r="G13018">
            <v>0.74110399999999998</v>
          </cell>
          <cell r="H13018">
            <v>0.78712179999999998</v>
          </cell>
          <cell r="I13018">
            <v>-3.3027099999999997E-2</v>
          </cell>
          <cell r="J13018">
            <v>-1.3514399999999999E-2</v>
          </cell>
          <cell r="K13018">
            <v>0</v>
          </cell>
          <cell r="L13018">
            <v>1.3514399999999999E-2</v>
          </cell>
          <cell r="M13018">
            <v>3.3027099999999997E-2</v>
          </cell>
          <cell r="N13018">
            <v>3.3027099999999997E-2</v>
          </cell>
          <cell r="O13018">
            <v>36559</v>
          </cell>
        </row>
        <row r="13019">
          <cell r="A13019" t="str">
            <v>Residential</v>
          </cell>
          <cell r="B13019">
            <v>10</v>
          </cell>
          <cell r="C13019" t="str">
            <v>S</v>
          </cell>
          <cell r="D13019" t="str">
            <v>Switch</v>
          </cell>
          <cell r="E13019" t="str">
            <v>All</v>
          </cell>
          <cell r="F13019">
            <v>75.6066</v>
          </cell>
          <cell r="G13019">
            <v>0.75577799999999995</v>
          </cell>
          <cell r="H13019">
            <v>0.79279350000000004</v>
          </cell>
          <cell r="I13019">
            <v>-3.4081199999999999E-2</v>
          </cell>
          <cell r="J13019">
            <v>-1.39457E-2</v>
          </cell>
          <cell r="K13019">
            <v>0</v>
          </cell>
          <cell r="L13019">
            <v>1.39457E-2</v>
          </cell>
          <cell r="M13019">
            <v>3.4081199999999999E-2</v>
          </cell>
          <cell r="N13019">
            <v>3.4081199999999999E-2</v>
          </cell>
          <cell r="O13019">
            <v>36559</v>
          </cell>
        </row>
        <row r="13020">
          <cell r="A13020" t="str">
            <v>Residential</v>
          </cell>
          <cell r="B13020">
            <v>11</v>
          </cell>
          <cell r="C13020" t="str">
            <v>S</v>
          </cell>
          <cell r="D13020" t="str">
            <v>Switch</v>
          </cell>
          <cell r="E13020" t="str">
            <v>All</v>
          </cell>
          <cell r="F13020">
            <v>80.6661</v>
          </cell>
          <cell r="G13020">
            <v>0.81395640000000002</v>
          </cell>
          <cell r="H13020">
            <v>0.84061900000000001</v>
          </cell>
          <cell r="I13020">
            <v>-3.5230900000000002E-2</v>
          </cell>
          <cell r="J13020">
            <v>-1.4416200000000001E-2</v>
          </cell>
          <cell r="K13020">
            <v>0</v>
          </cell>
          <cell r="L13020">
            <v>1.4416200000000001E-2</v>
          </cell>
          <cell r="M13020">
            <v>3.5230900000000002E-2</v>
          </cell>
          <cell r="N13020">
            <v>3.5230900000000002E-2</v>
          </cell>
          <cell r="O13020">
            <v>36559</v>
          </cell>
        </row>
        <row r="13021">
          <cell r="A13021" t="str">
            <v>Residential</v>
          </cell>
          <cell r="B13021">
            <v>12</v>
          </cell>
          <cell r="C13021" t="str">
            <v>S</v>
          </cell>
          <cell r="D13021" t="str">
            <v>Switch</v>
          </cell>
          <cell r="E13021" t="str">
            <v>All</v>
          </cell>
          <cell r="F13021">
            <v>84.7363</v>
          </cell>
          <cell r="G13021">
            <v>0.93220219999999998</v>
          </cell>
          <cell r="H13021">
            <v>0.91453810000000002</v>
          </cell>
          <cell r="I13021">
            <v>-3.4324500000000001E-2</v>
          </cell>
          <cell r="J13021">
            <v>-1.40453E-2</v>
          </cell>
          <cell r="K13021">
            <v>0</v>
          </cell>
          <cell r="L13021">
            <v>1.40453E-2</v>
          </cell>
          <cell r="M13021">
            <v>3.4324500000000001E-2</v>
          </cell>
          <cell r="N13021">
            <v>3.4324500000000001E-2</v>
          </cell>
          <cell r="O13021">
            <v>36559</v>
          </cell>
        </row>
        <row r="13022">
          <cell r="A13022" t="str">
            <v>Residential</v>
          </cell>
          <cell r="B13022">
            <v>13</v>
          </cell>
          <cell r="C13022" t="str">
            <v>S</v>
          </cell>
          <cell r="D13022" t="str">
            <v>Switch</v>
          </cell>
          <cell r="E13022" t="str">
            <v>All</v>
          </cell>
          <cell r="F13022">
            <v>87.853200000000001</v>
          </cell>
          <cell r="G13022">
            <v>1.0642309999999999</v>
          </cell>
          <cell r="H13022">
            <v>1.0316339999999999</v>
          </cell>
          <cell r="I13022">
            <v>-3.5427100000000003E-2</v>
          </cell>
          <cell r="J13022">
            <v>-1.4496500000000001E-2</v>
          </cell>
          <cell r="K13022">
            <v>0</v>
          </cell>
          <cell r="L13022">
            <v>1.4496500000000001E-2</v>
          </cell>
          <cell r="M13022">
            <v>3.5427100000000003E-2</v>
          </cell>
          <cell r="N13022">
            <v>3.5427100000000003E-2</v>
          </cell>
          <cell r="O13022">
            <v>36559</v>
          </cell>
        </row>
        <row r="13023">
          <cell r="A13023" t="str">
            <v>Residential</v>
          </cell>
          <cell r="B13023">
            <v>14</v>
          </cell>
          <cell r="C13023" t="str">
            <v>S</v>
          </cell>
          <cell r="D13023" t="str">
            <v>Switch</v>
          </cell>
          <cell r="E13023" t="str">
            <v>All</v>
          </cell>
          <cell r="F13023">
            <v>91.005499999999998</v>
          </cell>
          <cell r="G13023">
            <v>1.256704</v>
          </cell>
          <cell r="H13023">
            <v>1.2426740000000001</v>
          </cell>
          <cell r="I13023">
            <v>-3.88376E-2</v>
          </cell>
          <cell r="J13023">
            <v>-1.5892E-2</v>
          </cell>
          <cell r="K13023">
            <v>0</v>
          </cell>
          <cell r="L13023">
            <v>1.5892E-2</v>
          </cell>
          <cell r="M13023">
            <v>3.88376E-2</v>
          </cell>
          <cell r="N13023">
            <v>3.88376E-2</v>
          </cell>
          <cell r="O13023">
            <v>36559</v>
          </cell>
        </row>
        <row r="13024">
          <cell r="A13024" t="str">
            <v>Residential</v>
          </cell>
          <cell r="B13024">
            <v>15</v>
          </cell>
          <cell r="C13024" t="str">
            <v>S</v>
          </cell>
          <cell r="D13024" t="str">
            <v>Switch</v>
          </cell>
          <cell r="E13024" t="str">
            <v>All</v>
          </cell>
          <cell r="F13024">
            <v>93.7547</v>
          </cell>
          <cell r="G13024">
            <v>1.510499</v>
          </cell>
          <cell r="H13024">
            <v>1.548127</v>
          </cell>
          <cell r="I13024">
            <v>-4.0808299999999999E-2</v>
          </cell>
          <cell r="J13024">
            <v>-1.6698399999999999E-2</v>
          </cell>
          <cell r="K13024">
            <v>0</v>
          </cell>
          <cell r="L13024">
            <v>1.6698399999999999E-2</v>
          </cell>
          <cell r="M13024">
            <v>4.0808299999999999E-2</v>
          </cell>
          <cell r="N13024">
            <v>4.0808299999999999E-2</v>
          </cell>
          <cell r="O13024">
            <v>36559</v>
          </cell>
        </row>
        <row r="13025">
          <cell r="A13025" t="str">
            <v>Residential</v>
          </cell>
          <cell r="B13025">
            <v>16</v>
          </cell>
          <cell r="C13025" t="str">
            <v>S</v>
          </cell>
          <cell r="D13025" t="str">
            <v>Switch</v>
          </cell>
          <cell r="E13025" t="str">
            <v>All</v>
          </cell>
          <cell r="F13025">
            <v>95.393699999999995</v>
          </cell>
          <cell r="G13025">
            <v>1.8070189999999999</v>
          </cell>
          <cell r="H13025">
            <v>1.7514099999999999</v>
          </cell>
          <cell r="I13025">
            <v>-4.0817100000000002E-2</v>
          </cell>
          <cell r="J13025">
            <v>-1.6702000000000002E-2</v>
          </cell>
          <cell r="K13025">
            <v>0</v>
          </cell>
          <cell r="L13025">
            <v>1.6702000000000002E-2</v>
          </cell>
          <cell r="M13025">
            <v>4.0817100000000002E-2</v>
          </cell>
          <cell r="N13025">
            <v>4.0817100000000002E-2</v>
          </cell>
          <cell r="O13025">
            <v>36559</v>
          </cell>
        </row>
        <row r="13026">
          <cell r="A13026" t="str">
            <v>Residential</v>
          </cell>
          <cell r="B13026">
            <v>17</v>
          </cell>
          <cell r="C13026" t="str">
            <v>S</v>
          </cell>
          <cell r="D13026" t="str">
            <v>Switch</v>
          </cell>
          <cell r="E13026" t="str">
            <v>All</v>
          </cell>
          <cell r="F13026">
            <v>95.975899999999996</v>
          </cell>
          <cell r="G13026">
            <v>2.0539710000000002</v>
          </cell>
          <cell r="H13026">
            <v>1.8196829999999999</v>
          </cell>
          <cell r="I13026">
            <v>-3.9032999999999998E-2</v>
          </cell>
          <cell r="J13026">
            <v>-1.5972E-2</v>
          </cell>
          <cell r="K13026">
            <v>0</v>
          </cell>
          <cell r="L13026">
            <v>1.5972E-2</v>
          </cell>
          <cell r="M13026">
            <v>3.9032999999999998E-2</v>
          </cell>
          <cell r="N13026">
            <v>3.9032999999999998E-2</v>
          </cell>
          <cell r="O13026">
            <v>36559</v>
          </cell>
        </row>
        <row r="13027">
          <cell r="A13027" t="str">
            <v>Residential</v>
          </cell>
          <cell r="B13027">
            <v>18</v>
          </cell>
          <cell r="C13027" t="str">
            <v>S</v>
          </cell>
          <cell r="D13027" t="str">
            <v>Switch</v>
          </cell>
          <cell r="E13027" t="str">
            <v>All</v>
          </cell>
          <cell r="F13027">
            <v>95.475999999999999</v>
          </cell>
          <cell r="G13027">
            <v>2.2708020000000002</v>
          </cell>
          <cell r="H13027">
            <v>2.0683180000000001</v>
          </cell>
          <cell r="I13027">
            <v>-4.1806599999999999E-2</v>
          </cell>
          <cell r="J13027">
            <v>-1.7106900000000001E-2</v>
          </cell>
          <cell r="K13027">
            <v>0</v>
          </cell>
          <cell r="L13027">
            <v>1.7106900000000001E-2</v>
          </cell>
          <cell r="M13027">
            <v>4.1806599999999999E-2</v>
          </cell>
          <cell r="N13027">
            <v>4.1806599999999999E-2</v>
          </cell>
          <cell r="O13027">
            <v>36559</v>
          </cell>
        </row>
        <row r="13028">
          <cell r="A13028" t="str">
            <v>Residential</v>
          </cell>
          <cell r="B13028">
            <v>19</v>
          </cell>
          <cell r="C13028" t="str">
            <v>S</v>
          </cell>
          <cell r="D13028" t="str">
            <v>Switch</v>
          </cell>
          <cell r="E13028" t="str">
            <v>All</v>
          </cell>
          <cell r="F13028">
            <v>93.551699999999997</v>
          </cell>
          <cell r="G13028">
            <v>2.2694109999999998</v>
          </cell>
          <cell r="H13028">
            <v>2.1653030000000002</v>
          </cell>
          <cell r="I13028">
            <v>-4.3117299999999997E-2</v>
          </cell>
          <cell r="J13028">
            <v>-1.7643300000000001E-2</v>
          </cell>
          <cell r="K13028">
            <v>0</v>
          </cell>
          <cell r="L13028">
            <v>1.7643300000000001E-2</v>
          </cell>
          <cell r="M13028">
            <v>4.3117299999999997E-2</v>
          </cell>
          <cell r="N13028">
            <v>4.3117299999999997E-2</v>
          </cell>
          <cell r="O13028">
            <v>36559</v>
          </cell>
        </row>
        <row r="13029">
          <cell r="A13029" t="str">
            <v>Residential</v>
          </cell>
          <cell r="B13029">
            <v>20</v>
          </cell>
          <cell r="C13029" t="str">
            <v>S</v>
          </cell>
          <cell r="D13029" t="str">
            <v>Switch</v>
          </cell>
          <cell r="E13029" t="str">
            <v>All</v>
          </cell>
          <cell r="F13029">
            <v>88.703299999999999</v>
          </cell>
          <cell r="G13029">
            <v>2.0706910000000001</v>
          </cell>
          <cell r="H13029">
            <v>2.5235110000000001</v>
          </cell>
          <cell r="I13029">
            <v>-3.7994199999999999E-2</v>
          </cell>
          <cell r="J13029">
            <v>-1.5546900000000001E-2</v>
          </cell>
          <cell r="K13029">
            <v>0</v>
          </cell>
          <cell r="L13029">
            <v>1.5546900000000001E-2</v>
          </cell>
          <cell r="M13029">
            <v>3.7994199999999999E-2</v>
          </cell>
          <cell r="N13029">
            <v>3.7994199999999999E-2</v>
          </cell>
          <cell r="O13029">
            <v>36559</v>
          </cell>
        </row>
        <row r="13030">
          <cell r="A13030" t="str">
            <v>Residential</v>
          </cell>
          <cell r="B13030">
            <v>21</v>
          </cell>
          <cell r="C13030" t="str">
            <v>S</v>
          </cell>
          <cell r="D13030" t="str">
            <v>Switch</v>
          </cell>
          <cell r="E13030" t="str">
            <v>All</v>
          </cell>
          <cell r="F13030">
            <v>83.768900000000002</v>
          </cell>
          <cell r="G13030">
            <v>1.9005259999999999</v>
          </cell>
          <cell r="H13030">
            <v>2.2671049999999999</v>
          </cell>
          <cell r="I13030">
            <v>-3.7761599999999999E-2</v>
          </cell>
          <cell r="J13030">
            <v>-1.5451700000000001E-2</v>
          </cell>
          <cell r="K13030">
            <v>0</v>
          </cell>
          <cell r="L13030">
            <v>1.5451700000000001E-2</v>
          </cell>
          <cell r="M13030">
            <v>3.7761599999999999E-2</v>
          </cell>
          <cell r="N13030">
            <v>3.7761599999999999E-2</v>
          </cell>
          <cell r="O13030">
            <v>36559</v>
          </cell>
        </row>
        <row r="13031">
          <cell r="A13031" t="str">
            <v>Residential</v>
          </cell>
          <cell r="B13031">
            <v>22</v>
          </cell>
          <cell r="C13031" t="str">
            <v>S</v>
          </cell>
          <cell r="D13031" t="str">
            <v>Switch</v>
          </cell>
          <cell r="E13031" t="str">
            <v>All</v>
          </cell>
          <cell r="F13031">
            <v>80.210499999999996</v>
          </cell>
          <cell r="G13031">
            <v>1.5747249999999999</v>
          </cell>
          <cell r="H13031">
            <v>1.799228</v>
          </cell>
          <cell r="I13031">
            <v>-3.7705799999999998E-2</v>
          </cell>
          <cell r="J13031">
            <v>-1.5428900000000001E-2</v>
          </cell>
          <cell r="K13031">
            <v>0</v>
          </cell>
          <cell r="L13031">
            <v>1.5428900000000001E-2</v>
          </cell>
          <cell r="M13031">
            <v>3.7705799999999998E-2</v>
          </cell>
          <cell r="N13031">
            <v>3.7705799999999998E-2</v>
          </cell>
          <cell r="O13031">
            <v>36559</v>
          </cell>
        </row>
        <row r="13032">
          <cell r="A13032" t="str">
            <v>Residential</v>
          </cell>
          <cell r="B13032">
            <v>23</v>
          </cell>
          <cell r="C13032" t="str">
            <v>S</v>
          </cell>
          <cell r="D13032" t="str">
            <v>Switch</v>
          </cell>
          <cell r="E13032" t="str">
            <v>All</v>
          </cell>
          <cell r="F13032">
            <v>77.309600000000003</v>
          </cell>
          <cell r="G13032">
            <v>1.226559</v>
          </cell>
          <cell r="H13032">
            <v>1.347183</v>
          </cell>
          <cell r="I13032">
            <v>-3.5975199999999999E-2</v>
          </cell>
          <cell r="J13032">
            <v>-1.4720799999999999E-2</v>
          </cell>
          <cell r="K13032">
            <v>0</v>
          </cell>
          <cell r="L13032">
            <v>1.4720799999999999E-2</v>
          </cell>
          <cell r="M13032">
            <v>3.5975199999999999E-2</v>
          </cell>
          <cell r="N13032">
            <v>3.5975199999999999E-2</v>
          </cell>
          <cell r="O13032">
            <v>36559</v>
          </cell>
        </row>
        <row r="13033">
          <cell r="A13033" t="str">
            <v>Residential</v>
          </cell>
          <cell r="B13033">
            <v>24</v>
          </cell>
          <cell r="C13033" t="str">
            <v>S</v>
          </cell>
          <cell r="D13033" t="str">
            <v>Switch</v>
          </cell>
          <cell r="E13033" t="str">
            <v>All</v>
          </cell>
          <cell r="F13033">
            <v>75.239999999999995</v>
          </cell>
          <cell r="G13033">
            <v>0.94407839999999998</v>
          </cell>
          <cell r="H13033">
            <v>1.0741179999999999</v>
          </cell>
          <cell r="I13033">
            <v>-3.9710799999999997E-2</v>
          </cell>
          <cell r="J13033">
            <v>-1.6249300000000001E-2</v>
          </cell>
          <cell r="K13033">
            <v>0</v>
          </cell>
          <cell r="L13033">
            <v>1.6249300000000001E-2</v>
          </cell>
          <cell r="M13033">
            <v>3.9710799999999997E-2</v>
          </cell>
          <cell r="N13033">
            <v>3.9710799999999997E-2</v>
          </cell>
          <cell r="O13033">
            <v>36559</v>
          </cell>
        </row>
        <row r="13034">
          <cell r="A13034" t="str">
            <v>Residential</v>
          </cell>
          <cell r="B13034">
            <v>1</v>
          </cell>
          <cell r="C13034" t="str">
            <v>S</v>
          </cell>
          <cell r="D13034" t="str">
            <v>Switch</v>
          </cell>
          <cell r="E13034" t="str">
            <v>Building Age: &lt; 3 YEARS</v>
          </cell>
          <cell r="F13034">
            <v>68.798400000000001</v>
          </cell>
          <cell r="G13034">
            <v>0.82452049999999999</v>
          </cell>
          <cell r="H13034">
            <v>1.223568</v>
          </cell>
          <cell r="I13034">
            <v>-0.20055809999999999</v>
          </cell>
          <cell r="J13034">
            <v>-8.2066700000000006E-2</v>
          </cell>
          <cell r="K13034">
            <v>0</v>
          </cell>
          <cell r="L13034">
            <v>8.2066700000000006E-2</v>
          </cell>
          <cell r="M13034">
            <v>0.20055809999999999</v>
          </cell>
          <cell r="N13034">
            <v>0.20055809999999999</v>
          </cell>
          <cell r="O13034">
            <v>1340</v>
          </cell>
        </row>
        <row r="13035">
          <cell r="A13035" t="str">
            <v>Residential</v>
          </cell>
          <cell r="B13035">
            <v>2</v>
          </cell>
          <cell r="C13035" t="str">
            <v>S</v>
          </cell>
          <cell r="D13035" t="str">
            <v>Switch</v>
          </cell>
          <cell r="E13035" t="str">
            <v>Building Age: &lt; 3 YEARS</v>
          </cell>
          <cell r="F13035">
            <v>67.388800000000003</v>
          </cell>
          <cell r="G13035">
            <v>0.66025199999999995</v>
          </cell>
          <cell r="H13035">
            <v>0.99443499999999996</v>
          </cell>
          <cell r="I13035">
            <v>-0.19917109999999999</v>
          </cell>
          <cell r="J13035">
            <v>-8.1499199999999994E-2</v>
          </cell>
          <cell r="K13035">
            <v>0</v>
          </cell>
          <cell r="L13035">
            <v>8.1499199999999994E-2</v>
          </cell>
          <cell r="M13035">
            <v>0.19917109999999999</v>
          </cell>
          <cell r="N13035">
            <v>0.19917109999999999</v>
          </cell>
          <cell r="O13035">
            <v>1340</v>
          </cell>
        </row>
        <row r="13036">
          <cell r="A13036" t="str">
            <v>Residential</v>
          </cell>
          <cell r="B13036">
            <v>3</v>
          </cell>
          <cell r="C13036" t="str">
            <v>S</v>
          </cell>
          <cell r="D13036" t="str">
            <v>Switch</v>
          </cell>
          <cell r="E13036" t="str">
            <v>Building Age: &lt; 3 YEARS</v>
          </cell>
          <cell r="F13036">
            <v>66.504499999999993</v>
          </cell>
          <cell r="G13036">
            <v>0.59110960000000001</v>
          </cell>
          <cell r="H13036">
            <v>0.71602509999999997</v>
          </cell>
          <cell r="I13036">
            <v>-0.19609760000000001</v>
          </cell>
          <cell r="J13036">
            <v>-8.0241599999999996E-2</v>
          </cell>
          <cell r="K13036">
            <v>0</v>
          </cell>
          <cell r="L13036">
            <v>8.0241599999999996E-2</v>
          </cell>
          <cell r="M13036">
            <v>0.19609760000000001</v>
          </cell>
          <cell r="N13036">
            <v>0.19609760000000001</v>
          </cell>
          <cell r="O13036">
            <v>1340</v>
          </cell>
        </row>
        <row r="13037">
          <cell r="A13037" t="str">
            <v>Residential</v>
          </cell>
          <cell r="B13037">
            <v>4</v>
          </cell>
          <cell r="C13037" t="str">
            <v>S</v>
          </cell>
          <cell r="D13037" t="str">
            <v>Switch</v>
          </cell>
          <cell r="E13037" t="str">
            <v>Building Age: &lt; 3 YEARS</v>
          </cell>
          <cell r="F13037">
            <v>66.255399999999995</v>
          </cell>
          <cell r="G13037">
            <v>0.53953549999999995</v>
          </cell>
          <cell r="H13037">
            <v>0.55856260000000002</v>
          </cell>
          <cell r="I13037">
            <v>-0.19487650000000001</v>
          </cell>
          <cell r="J13037">
            <v>-7.9741900000000004E-2</v>
          </cell>
          <cell r="K13037">
            <v>0</v>
          </cell>
          <cell r="L13037">
            <v>7.9741900000000004E-2</v>
          </cell>
          <cell r="M13037">
            <v>0.19487650000000001</v>
          </cell>
          <cell r="N13037">
            <v>0.19487650000000001</v>
          </cell>
          <cell r="O13037">
            <v>1340</v>
          </cell>
        </row>
        <row r="13038">
          <cell r="A13038" t="str">
            <v>Residential</v>
          </cell>
          <cell r="B13038">
            <v>5</v>
          </cell>
          <cell r="C13038" t="str">
            <v>S</v>
          </cell>
          <cell r="D13038" t="str">
            <v>Switch</v>
          </cell>
          <cell r="E13038" t="str">
            <v>Building Age: &lt; 3 YEARS</v>
          </cell>
          <cell r="F13038">
            <v>65.309200000000004</v>
          </cell>
          <cell r="G13038">
            <v>0.52029119999999995</v>
          </cell>
          <cell r="H13038">
            <v>0.58955489999999999</v>
          </cell>
          <cell r="I13038">
            <v>-0.1946058</v>
          </cell>
          <cell r="J13038">
            <v>-7.9631099999999996E-2</v>
          </cell>
          <cell r="K13038">
            <v>0</v>
          </cell>
          <cell r="L13038">
            <v>7.9631099999999996E-2</v>
          </cell>
          <cell r="M13038">
            <v>0.1946058</v>
          </cell>
          <cell r="N13038">
            <v>0.1946058</v>
          </cell>
          <cell r="O13038">
            <v>1340</v>
          </cell>
        </row>
        <row r="13039">
          <cell r="A13039" t="str">
            <v>Residential</v>
          </cell>
          <cell r="B13039">
            <v>6</v>
          </cell>
          <cell r="C13039" t="str">
            <v>S</v>
          </cell>
          <cell r="D13039" t="str">
            <v>Switch</v>
          </cell>
          <cell r="E13039" t="str">
            <v>Building Age: &lt; 3 YEARS</v>
          </cell>
          <cell r="F13039">
            <v>64.539900000000003</v>
          </cell>
          <cell r="G13039">
            <v>0.55311469999999996</v>
          </cell>
          <cell r="H13039">
            <v>0.86377749999999998</v>
          </cell>
          <cell r="I13039">
            <v>-0.1941919</v>
          </cell>
          <cell r="J13039">
            <v>-7.9461799999999999E-2</v>
          </cell>
          <cell r="K13039">
            <v>0</v>
          </cell>
          <cell r="L13039">
            <v>7.9461799999999999E-2</v>
          </cell>
          <cell r="M13039">
            <v>0.1941919</v>
          </cell>
          <cell r="N13039">
            <v>0.1941919</v>
          </cell>
          <cell r="O13039">
            <v>1340</v>
          </cell>
        </row>
        <row r="13040">
          <cell r="A13040" t="str">
            <v>Residential</v>
          </cell>
          <cell r="B13040">
            <v>7</v>
          </cell>
          <cell r="C13040" t="str">
            <v>S</v>
          </cell>
          <cell r="D13040" t="str">
            <v>Switch</v>
          </cell>
          <cell r="E13040" t="str">
            <v>Building Age: &lt; 3 YEARS</v>
          </cell>
          <cell r="F13040">
            <v>63.5901</v>
          </cell>
          <cell r="G13040">
            <v>0.76020840000000001</v>
          </cell>
          <cell r="H13040">
            <v>1.0165169999999999</v>
          </cell>
          <cell r="I13040">
            <v>-0.1963666</v>
          </cell>
          <cell r="J13040">
            <v>-8.0351599999999995E-2</v>
          </cell>
          <cell r="K13040">
            <v>0</v>
          </cell>
          <cell r="L13040">
            <v>8.0351599999999995E-2</v>
          </cell>
          <cell r="M13040">
            <v>0.1963666</v>
          </cell>
          <cell r="N13040">
            <v>0.1963666</v>
          </cell>
          <cell r="O13040">
            <v>1340</v>
          </cell>
        </row>
        <row r="13041">
          <cell r="A13041" t="str">
            <v>Residential</v>
          </cell>
          <cell r="B13041">
            <v>8</v>
          </cell>
          <cell r="C13041" t="str">
            <v>S</v>
          </cell>
          <cell r="D13041" t="str">
            <v>Switch</v>
          </cell>
          <cell r="E13041" t="str">
            <v>Building Age: &lt; 3 YEARS</v>
          </cell>
          <cell r="F13041">
            <v>64.841300000000004</v>
          </cell>
          <cell r="G13041">
            <v>0.7715803</v>
          </cell>
          <cell r="H13041">
            <v>1.0466690000000001</v>
          </cell>
          <cell r="I13041">
            <v>-0.1972093</v>
          </cell>
          <cell r="J13041">
            <v>-8.0696400000000001E-2</v>
          </cell>
          <cell r="K13041">
            <v>0</v>
          </cell>
          <cell r="L13041">
            <v>8.0696400000000001E-2</v>
          </cell>
          <cell r="M13041">
            <v>0.1972093</v>
          </cell>
          <cell r="N13041">
            <v>0.1972093</v>
          </cell>
          <cell r="O13041">
            <v>1340</v>
          </cell>
        </row>
        <row r="13042">
          <cell r="A13042" t="str">
            <v>Residential</v>
          </cell>
          <cell r="B13042">
            <v>9</v>
          </cell>
          <cell r="C13042" t="str">
            <v>S</v>
          </cell>
          <cell r="D13042" t="str">
            <v>Switch</v>
          </cell>
          <cell r="E13042" t="str">
            <v>Building Age: &lt; 3 YEARS</v>
          </cell>
          <cell r="F13042">
            <v>70.153199999999998</v>
          </cell>
          <cell r="G13042">
            <v>0.6447716</v>
          </cell>
          <cell r="H13042">
            <v>0.94772529999999999</v>
          </cell>
          <cell r="I13042">
            <v>-0.2011647</v>
          </cell>
          <cell r="J13042">
            <v>-8.2314999999999999E-2</v>
          </cell>
          <cell r="K13042">
            <v>0</v>
          </cell>
          <cell r="L13042">
            <v>8.2314999999999999E-2</v>
          </cell>
          <cell r="M13042">
            <v>0.2011647</v>
          </cell>
          <cell r="N13042">
            <v>0.2011647</v>
          </cell>
          <cell r="O13042">
            <v>1340</v>
          </cell>
        </row>
        <row r="13043">
          <cell r="A13043" t="str">
            <v>Residential</v>
          </cell>
          <cell r="B13043">
            <v>10</v>
          </cell>
          <cell r="C13043" t="str">
            <v>S</v>
          </cell>
          <cell r="D13043" t="str">
            <v>Switch</v>
          </cell>
          <cell r="E13043" t="str">
            <v>Building Age: &lt; 3 YEARS</v>
          </cell>
          <cell r="F13043">
            <v>76.764099999999999</v>
          </cell>
          <cell r="G13043">
            <v>0.71096499999999996</v>
          </cell>
          <cell r="H13043">
            <v>0.82564499999999996</v>
          </cell>
          <cell r="I13043">
            <v>-0.20361889999999999</v>
          </cell>
          <cell r="J13043">
            <v>-8.3319199999999996E-2</v>
          </cell>
          <cell r="K13043">
            <v>0</v>
          </cell>
          <cell r="L13043">
            <v>8.3319199999999996E-2</v>
          </cell>
          <cell r="M13043">
            <v>0.20361889999999999</v>
          </cell>
          <cell r="N13043">
            <v>0.20361889999999999</v>
          </cell>
          <cell r="O13043">
            <v>1340</v>
          </cell>
        </row>
        <row r="13044">
          <cell r="A13044" t="str">
            <v>Residential</v>
          </cell>
          <cell r="B13044">
            <v>11</v>
          </cell>
          <cell r="C13044" t="str">
            <v>S</v>
          </cell>
          <cell r="D13044" t="str">
            <v>Switch</v>
          </cell>
          <cell r="E13044" t="str">
            <v>Building Age: &lt; 3 YEARS</v>
          </cell>
          <cell r="F13044">
            <v>80.956500000000005</v>
          </cell>
          <cell r="G13044">
            <v>0.76379379999999997</v>
          </cell>
          <cell r="H13044">
            <v>0.65052460000000001</v>
          </cell>
          <cell r="I13044">
            <v>-0.2040004</v>
          </cell>
          <cell r="J13044">
            <v>-8.3475300000000002E-2</v>
          </cell>
          <cell r="K13044">
            <v>0</v>
          </cell>
          <cell r="L13044">
            <v>8.3475300000000002E-2</v>
          </cell>
          <cell r="M13044">
            <v>0.2040004</v>
          </cell>
          <cell r="N13044">
            <v>0.2040004</v>
          </cell>
          <cell r="O13044">
            <v>1340</v>
          </cell>
        </row>
        <row r="13045">
          <cell r="A13045" t="str">
            <v>Residential</v>
          </cell>
          <cell r="B13045">
            <v>12</v>
          </cell>
          <cell r="C13045" t="str">
            <v>S</v>
          </cell>
          <cell r="D13045" t="str">
            <v>Switch</v>
          </cell>
          <cell r="E13045" t="str">
            <v>Building Age: &lt; 3 YEARS</v>
          </cell>
          <cell r="F13045">
            <v>84.491500000000002</v>
          </cell>
          <cell r="G13045">
            <v>0.89580389999999999</v>
          </cell>
          <cell r="H13045">
            <v>0.76888670000000003</v>
          </cell>
          <cell r="I13045">
            <v>-0.20933640000000001</v>
          </cell>
          <cell r="J13045">
            <v>-8.5658799999999993E-2</v>
          </cell>
          <cell r="K13045">
            <v>0</v>
          </cell>
          <cell r="L13045">
            <v>8.5658799999999993E-2</v>
          </cell>
          <cell r="M13045">
            <v>0.20933640000000001</v>
          </cell>
          <cell r="N13045">
            <v>0.20933640000000001</v>
          </cell>
          <cell r="O13045">
            <v>1340</v>
          </cell>
        </row>
        <row r="13046">
          <cell r="A13046" t="str">
            <v>Residential</v>
          </cell>
          <cell r="B13046">
            <v>13</v>
          </cell>
          <cell r="C13046" t="str">
            <v>S</v>
          </cell>
          <cell r="D13046" t="str">
            <v>Switch</v>
          </cell>
          <cell r="E13046" t="str">
            <v>Building Age: &lt; 3 YEARS</v>
          </cell>
          <cell r="F13046">
            <v>87.522800000000004</v>
          </cell>
          <cell r="G13046">
            <v>0.90480179999999999</v>
          </cell>
          <cell r="H13046">
            <v>0.75979059999999998</v>
          </cell>
          <cell r="I13046">
            <v>-0.21239739999999999</v>
          </cell>
          <cell r="J13046">
            <v>-8.6911299999999997E-2</v>
          </cell>
          <cell r="K13046">
            <v>0</v>
          </cell>
          <cell r="L13046">
            <v>8.6911299999999997E-2</v>
          </cell>
          <cell r="M13046">
            <v>0.21239739999999999</v>
          </cell>
          <cell r="N13046">
            <v>0.21239739999999999</v>
          </cell>
          <cell r="O13046">
            <v>1340</v>
          </cell>
        </row>
        <row r="13047">
          <cell r="A13047" t="str">
            <v>Residential</v>
          </cell>
          <cell r="B13047">
            <v>14</v>
          </cell>
          <cell r="C13047" t="str">
            <v>S</v>
          </cell>
          <cell r="D13047" t="str">
            <v>Switch</v>
          </cell>
          <cell r="E13047" t="str">
            <v>Building Age: &lt; 3 YEARS</v>
          </cell>
          <cell r="F13047">
            <v>90.826800000000006</v>
          </cell>
          <cell r="G13047">
            <v>1.0743370000000001</v>
          </cell>
          <cell r="H13047">
            <v>1.044246</v>
          </cell>
          <cell r="I13047">
            <v>-0.2143022</v>
          </cell>
          <cell r="J13047">
            <v>-8.7690699999999996E-2</v>
          </cell>
          <cell r="K13047">
            <v>0</v>
          </cell>
          <cell r="L13047">
            <v>8.7690699999999996E-2</v>
          </cell>
          <cell r="M13047">
            <v>0.2143022</v>
          </cell>
          <cell r="N13047">
            <v>0.2143022</v>
          </cell>
          <cell r="O13047">
            <v>1340</v>
          </cell>
        </row>
        <row r="13048">
          <cell r="A13048" t="str">
            <v>Residential</v>
          </cell>
          <cell r="B13048">
            <v>15</v>
          </cell>
          <cell r="C13048" t="str">
            <v>S</v>
          </cell>
          <cell r="D13048" t="str">
            <v>Switch</v>
          </cell>
          <cell r="E13048" t="str">
            <v>Building Age: &lt; 3 YEARS</v>
          </cell>
          <cell r="F13048">
            <v>93.665999999999997</v>
          </cell>
          <cell r="G13048">
            <v>1.111408</v>
          </cell>
          <cell r="H13048">
            <v>1.5266960000000001</v>
          </cell>
          <cell r="I13048">
            <v>-0.22035650000000001</v>
          </cell>
          <cell r="J13048">
            <v>-9.0168100000000001E-2</v>
          </cell>
          <cell r="K13048">
            <v>0</v>
          </cell>
          <cell r="L13048">
            <v>9.0168100000000001E-2</v>
          </cell>
          <cell r="M13048">
            <v>0.22035650000000001</v>
          </cell>
          <cell r="N13048">
            <v>0.22035650000000001</v>
          </cell>
          <cell r="O13048">
            <v>1340</v>
          </cell>
        </row>
        <row r="13049">
          <cell r="A13049" t="str">
            <v>Residential</v>
          </cell>
          <cell r="B13049">
            <v>16</v>
          </cell>
          <cell r="C13049" t="str">
            <v>S</v>
          </cell>
          <cell r="D13049" t="str">
            <v>Switch</v>
          </cell>
          <cell r="E13049" t="str">
            <v>Building Age: &lt; 3 YEARS</v>
          </cell>
          <cell r="F13049">
            <v>95.092200000000005</v>
          </cell>
          <cell r="G13049">
            <v>1.5706009999999999</v>
          </cell>
          <cell r="H13049">
            <v>1.392139</v>
          </cell>
          <cell r="I13049">
            <v>-0.21733130000000001</v>
          </cell>
          <cell r="J13049">
            <v>-8.8930200000000001E-2</v>
          </cell>
          <cell r="K13049">
            <v>0</v>
          </cell>
          <cell r="L13049">
            <v>8.8930200000000001E-2</v>
          </cell>
          <cell r="M13049">
            <v>0.21733130000000001</v>
          </cell>
          <cell r="N13049">
            <v>0.21733130000000001</v>
          </cell>
          <cell r="O13049">
            <v>1340</v>
          </cell>
        </row>
        <row r="13050">
          <cell r="A13050" t="str">
            <v>Residential</v>
          </cell>
          <cell r="B13050">
            <v>17</v>
          </cell>
          <cell r="C13050" t="str">
            <v>S</v>
          </cell>
          <cell r="D13050" t="str">
            <v>Switch</v>
          </cell>
          <cell r="E13050" t="str">
            <v>Building Age: &lt; 3 YEARS</v>
          </cell>
          <cell r="F13050">
            <v>95.427999999999997</v>
          </cell>
          <cell r="G13050">
            <v>1.9969220000000001</v>
          </cell>
          <cell r="H13050">
            <v>1.4948269999999999</v>
          </cell>
          <cell r="I13050">
            <v>-0.2202472</v>
          </cell>
          <cell r="J13050">
            <v>-9.0123400000000006E-2</v>
          </cell>
          <cell r="K13050">
            <v>0</v>
          </cell>
          <cell r="L13050">
            <v>9.0123400000000006E-2</v>
          </cell>
          <cell r="M13050">
            <v>0.2202472</v>
          </cell>
          <cell r="N13050">
            <v>0.2202472</v>
          </cell>
          <cell r="O13050">
            <v>1340</v>
          </cell>
        </row>
        <row r="13051">
          <cell r="A13051" t="str">
            <v>Residential</v>
          </cell>
          <cell r="B13051">
            <v>18</v>
          </cell>
          <cell r="C13051" t="str">
            <v>S</v>
          </cell>
          <cell r="D13051" t="str">
            <v>Switch</v>
          </cell>
          <cell r="E13051" t="str">
            <v>Building Age: &lt; 3 YEARS</v>
          </cell>
          <cell r="F13051">
            <v>94.8506</v>
          </cell>
          <cell r="G13051">
            <v>2.0099459999999998</v>
          </cell>
          <cell r="H13051">
            <v>1.9629000000000001</v>
          </cell>
          <cell r="I13051">
            <v>-0.2190153</v>
          </cell>
          <cell r="J13051">
            <v>-8.9619299999999999E-2</v>
          </cell>
          <cell r="K13051">
            <v>0</v>
          </cell>
          <cell r="L13051">
            <v>8.9619299999999999E-2</v>
          </cell>
          <cell r="M13051">
            <v>0.2190153</v>
          </cell>
          <cell r="N13051">
            <v>0.2190153</v>
          </cell>
          <cell r="O13051">
            <v>1340</v>
          </cell>
        </row>
        <row r="13052">
          <cell r="A13052" t="str">
            <v>Residential</v>
          </cell>
          <cell r="B13052">
            <v>19</v>
          </cell>
          <cell r="C13052" t="str">
            <v>S</v>
          </cell>
          <cell r="D13052" t="str">
            <v>Switch</v>
          </cell>
          <cell r="E13052" t="str">
            <v>Building Age: &lt; 3 YEARS</v>
          </cell>
          <cell r="F13052">
            <v>92.990700000000004</v>
          </cell>
          <cell r="G13052">
            <v>2.132889</v>
          </cell>
          <cell r="H13052">
            <v>2.3023349999999998</v>
          </cell>
          <cell r="I13052">
            <v>-0.21925559999999999</v>
          </cell>
          <cell r="J13052">
            <v>-8.9717599999999995E-2</v>
          </cell>
          <cell r="K13052">
            <v>0</v>
          </cell>
          <cell r="L13052">
            <v>8.9717599999999995E-2</v>
          </cell>
          <cell r="M13052">
            <v>0.21925559999999999</v>
          </cell>
          <cell r="N13052">
            <v>0.21925559999999999</v>
          </cell>
          <cell r="O13052">
            <v>1340</v>
          </cell>
        </row>
        <row r="13053">
          <cell r="A13053" t="str">
            <v>Residential</v>
          </cell>
          <cell r="B13053">
            <v>20</v>
          </cell>
          <cell r="C13053" t="str">
            <v>S</v>
          </cell>
          <cell r="D13053" t="str">
            <v>Switch</v>
          </cell>
          <cell r="E13053" t="str">
            <v>Building Age: &lt; 3 YEARS</v>
          </cell>
          <cell r="F13053">
            <v>88.562200000000004</v>
          </cell>
          <cell r="G13053">
            <v>1.952472</v>
          </cell>
          <cell r="H13053">
            <v>2.649003</v>
          </cell>
          <cell r="I13053">
            <v>-0.22070770000000001</v>
          </cell>
          <cell r="J13053">
            <v>-9.0311799999999998E-2</v>
          </cell>
          <cell r="K13053">
            <v>0</v>
          </cell>
          <cell r="L13053">
            <v>9.0311799999999998E-2</v>
          </cell>
          <cell r="M13053">
            <v>0.22070770000000001</v>
          </cell>
          <cell r="N13053">
            <v>0.22070770000000001</v>
          </cell>
          <cell r="O13053">
            <v>1340</v>
          </cell>
        </row>
        <row r="13054">
          <cell r="A13054" t="str">
            <v>Residential</v>
          </cell>
          <cell r="B13054">
            <v>21</v>
          </cell>
          <cell r="C13054" t="str">
            <v>S</v>
          </cell>
          <cell r="D13054" t="str">
            <v>Switch</v>
          </cell>
          <cell r="E13054" t="str">
            <v>Building Age: &lt; 3 YEARS</v>
          </cell>
          <cell r="F13054">
            <v>83.8352</v>
          </cell>
          <cell r="G13054">
            <v>1.9180120000000001</v>
          </cell>
          <cell r="H13054">
            <v>2.5603539999999998</v>
          </cell>
          <cell r="I13054">
            <v>-0.2243995</v>
          </cell>
          <cell r="J13054">
            <v>-9.1822500000000001E-2</v>
          </cell>
          <cell r="K13054">
            <v>0</v>
          </cell>
          <cell r="L13054">
            <v>9.1822500000000001E-2</v>
          </cell>
          <cell r="M13054">
            <v>0.2243995</v>
          </cell>
          <cell r="N13054">
            <v>0.2243995</v>
          </cell>
          <cell r="O13054">
            <v>1340</v>
          </cell>
        </row>
        <row r="13055">
          <cell r="A13055" t="str">
            <v>Residential</v>
          </cell>
          <cell r="B13055">
            <v>22</v>
          </cell>
          <cell r="C13055" t="str">
            <v>S</v>
          </cell>
          <cell r="D13055" t="str">
            <v>Switch</v>
          </cell>
          <cell r="E13055" t="str">
            <v>Building Age: &lt; 3 YEARS</v>
          </cell>
          <cell r="F13055">
            <v>80.185599999999994</v>
          </cell>
          <cell r="G13055">
            <v>1.962019</v>
          </cell>
          <cell r="H13055">
            <v>2.1492629999999999</v>
          </cell>
          <cell r="I13055">
            <v>-0.23530110000000001</v>
          </cell>
          <cell r="J13055">
            <v>-9.6283300000000002E-2</v>
          </cell>
          <cell r="K13055">
            <v>0</v>
          </cell>
          <cell r="L13055">
            <v>9.6283300000000002E-2</v>
          </cell>
          <cell r="M13055">
            <v>0.23530110000000001</v>
          </cell>
          <cell r="N13055">
            <v>0.23530110000000001</v>
          </cell>
          <cell r="O13055">
            <v>1340</v>
          </cell>
        </row>
        <row r="13056">
          <cell r="A13056" t="str">
            <v>Residential</v>
          </cell>
          <cell r="B13056">
            <v>23</v>
          </cell>
          <cell r="C13056" t="str">
            <v>S</v>
          </cell>
          <cell r="D13056" t="str">
            <v>Switch</v>
          </cell>
          <cell r="E13056" t="str">
            <v>Building Age: &lt; 3 YEARS</v>
          </cell>
          <cell r="F13056">
            <v>77.470100000000002</v>
          </cell>
          <cell r="G13056">
            <v>1.5704880000000001</v>
          </cell>
          <cell r="H13056">
            <v>1.617041</v>
          </cell>
          <cell r="I13056">
            <v>-0.21870139999999999</v>
          </cell>
          <cell r="J13056">
            <v>-8.9490799999999995E-2</v>
          </cell>
          <cell r="K13056">
            <v>0</v>
          </cell>
          <cell r="L13056">
            <v>8.9490799999999995E-2</v>
          </cell>
          <cell r="M13056">
            <v>0.21870139999999999</v>
          </cell>
          <cell r="N13056">
            <v>0.21870139999999999</v>
          </cell>
          <cell r="O13056">
            <v>1340</v>
          </cell>
        </row>
        <row r="13057">
          <cell r="A13057" t="str">
            <v>Residential</v>
          </cell>
          <cell r="B13057">
            <v>24</v>
          </cell>
          <cell r="C13057" t="str">
            <v>S</v>
          </cell>
          <cell r="D13057" t="str">
            <v>Switch</v>
          </cell>
          <cell r="E13057" t="str">
            <v>Building Age: &lt; 3 YEARS</v>
          </cell>
          <cell r="F13057">
            <v>75.614000000000004</v>
          </cell>
          <cell r="G13057">
            <v>1.1684939999999999</v>
          </cell>
          <cell r="H13057">
            <v>1.7386060000000001</v>
          </cell>
          <cell r="I13057">
            <v>-0.21507009999999999</v>
          </cell>
          <cell r="J13057">
            <v>-8.8004899999999997E-2</v>
          </cell>
          <cell r="K13057">
            <v>0</v>
          </cell>
          <cell r="L13057">
            <v>8.8004899999999997E-2</v>
          </cell>
          <cell r="M13057">
            <v>0.21507009999999999</v>
          </cell>
          <cell r="N13057">
            <v>0.21507009999999999</v>
          </cell>
          <cell r="O13057">
            <v>1340</v>
          </cell>
        </row>
        <row r="13058">
          <cell r="A13058" t="str">
            <v>Residential</v>
          </cell>
          <cell r="B13058">
            <v>1</v>
          </cell>
          <cell r="C13058" t="str">
            <v>S</v>
          </cell>
          <cell r="D13058" t="str">
            <v>Switch</v>
          </cell>
          <cell r="E13058" t="str">
            <v>Building Age: &gt; 20 YEARS</v>
          </cell>
          <cell r="F13058">
            <v>68.775099999999995</v>
          </cell>
          <cell r="G13058">
            <v>0.6411945</v>
          </cell>
          <cell r="H13058">
            <v>0.70742919999999998</v>
          </cell>
          <cell r="I13058">
            <v>-4.6084399999999998E-2</v>
          </cell>
          <cell r="J13058">
            <v>-1.88574E-2</v>
          </cell>
          <cell r="K13058">
            <v>0</v>
          </cell>
          <cell r="L13058">
            <v>1.88574E-2</v>
          </cell>
          <cell r="M13058">
            <v>4.6084399999999998E-2</v>
          </cell>
          <cell r="N13058">
            <v>4.6084399999999998E-2</v>
          </cell>
          <cell r="O13058">
            <v>17650</v>
          </cell>
        </row>
        <row r="13059">
          <cell r="A13059" t="str">
            <v>Residential</v>
          </cell>
          <cell r="B13059">
            <v>2</v>
          </cell>
          <cell r="C13059" t="str">
            <v>S</v>
          </cell>
          <cell r="D13059" t="str">
            <v>Switch</v>
          </cell>
          <cell r="E13059" t="str">
            <v>Building Age: &gt; 20 YEARS</v>
          </cell>
          <cell r="F13059">
            <v>66.748599999999996</v>
          </cell>
          <cell r="G13059">
            <v>0.56379000000000001</v>
          </cell>
          <cell r="H13059">
            <v>0.62491960000000002</v>
          </cell>
          <cell r="I13059">
            <v>-4.5307100000000003E-2</v>
          </cell>
          <cell r="J13059">
            <v>-1.8539300000000002E-2</v>
          </cell>
          <cell r="K13059">
            <v>0</v>
          </cell>
          <cell r="L13059">
            <v>1.8539300000000002E-2</v>
          </cell>
          <cell r="M13059">
            <v>4.5307100000000003E-2</v>
          </cell>
          <cell r="N13059">
            <v>4.5307100000000003E-2</v>
          </cell>
          <cell r="O13059">
            <v>17650</v>
          </cell>
        </row>
        <row r="13060">
          <cell r="A13060" t="str">
            <v>Residential</v>
          </cell>
          <cell r="B13060">
            <v>3</v>
          </cell>
          <cell r="C13060" t="str">
            <v>S</v>
          </cell>
          <cell r="D13060" t="str">
            <v>Switch</v>
          </cell>
          <cell r="E13060" t="str">
            <v>Building Age: &gt; 20 YEARS</v>
          </cell>
          <cell r="F13060">
            <v>65.463399999999993</v>
          </cell>
          <cell r="G13060">
            <v>0.52461869999999999</v>
          </cell>
          <cell r="H13060">
            <v>0.56948410000000005</v>
          </cell>
          <cell r="I13060">
            <v>-4.4967E-2</v>
          </cell>
          <cell r="J13060">
            <v>-1.8400099999999999E-2</v>
          </cell>
          <cell r="K13060">
            <v>0</v>
          </cell>
          <cell r="L13060">
            <v>1.8400099999999999E-2</v>
          </cell>
          <cell r="M13060">
            <v>4.4967E-2</v>
          </cell>
          <cell r="N13060">
            <v>4.4967E-2</v>
          </cell>
          <cell r="O13060">
            <v>17650</v>
          </cell>
        </row>
        <row r="13061">
          <cell r="A13061" t="str">
            <v>Residential</v>
          </cell>
          <cell r="B13061">
            <v>4</v>
          </cell>
          <cell r="C13061" t="str">
            <v>S</v>
          </cell>
          <cell r="D13061" t="str">
            <v>Switch</v>
          </cell>
          <cell r="E13061" t="str">
            <v>Building Age: &gt; 20 YEARS</v>
          </cell>
          <cell r="F13061">
            <v>65.077299999999994</v>
          </cell>
          <cell r="G13061">
            <v>0.51556299999999999</v>
          </cell>
          <cell r="H13061">
            <v>0.52095089999999999</v>
          </cell>
          <cell r="I13061">
            <v>-4.4900099999999998E-2</v>
          </cell>
          <cell r="J13061">
            <v>-1.8372800000000002E-2</v>
          </cell>
          <cell r="K13061">
            <v>0</v>
          </cell>
          <cell r="L13061">
            <v>1.8372800000000002E-2</v>
          </cell>
          <cell r="M13061">
            <v>4.4900099999999998E-2</v>
          </cell>
          <cell r="N13061">
            <v>4.4900099999999998E-2</v>
          </cell>
          <cell r="O13061">
            <v>17650</v>
          </cell>
        </row>
        <row r="13062">
          <cell r="A13062" t="str">
            <v>Residential</v>
          </cell>
          <cell r="B13062">
            <v>5</v>
          </cell>
          <cell r="C13062" t="str">
            <v>S</v>
          </cell>
          <cell r="D13062" t="str">
            <v>Switch</v>
          </cell>
          <cell r="E13062" t="str">
            <v>Building Age: &gt; 20 YEARS</v>
          </cell>
          <cell r="F13062">
            <v>64.192400000000006</v>
          </cell>
          <cell r="G13062">
            <v>0.51741649999999995</v>
          </cell>
          <cell r="H13062">
            <v>0.51826749999999999</v>
          </cell>
          <cell r="I13062">
            <v>-4.4810999999999997E-2</v>
          </cell>
          <cell r="J13062">
            <v>-1.83363E-2</v>
          </cell>
          <cell r="K13062">
            <v>0</v>
          </cell>
          <cell r="L13062">
            <v>1.83363E-2</v>
          </cell>
          <cell r="M13062">
            <v>4.4810999999999997E-2</v>
          </cell>
          <cell r="N13062">
            <v>4.4810999999999997E-2</v>
          </cell>
          <cell r="O13062">
            <v>17650</v>
          </cell>
        </row>
        <row r="13063">
          <cell r="A13063" t="str">
            <v>Residential</v>
          </cell>
          <cell r="B13063">
            <v>6</v>
          </cell>
          <cell r="C13063" t="str">
            <v>S</v>
          </cell>
          <cell r="D13063" t="str">
            <v>Switch</v>
          </cell>
          <cell r="E13063" t="str">
            <v>Building Age: &gt; 20 YEARS</v>
          </cell>
          <cell r="F13063">
            <v>63.499099999999999</v>
          </cell>
          <cell r="G13063">
            <v>0.58770330000000004</v>
          </cell>
          <cell r="H13063">
            <v>0.62121459999999995</v>
          </cell>
          <cell r="I13063">
            <v>-4.5053900000000001E-2</v>
          </cell>
          <cell r="J13063">
            <v>-1.8435699999999999E-2</v>
          </cell>
          <cell r="K13063">
            <v>0</v>
          </cell>
          <cell r="L13063">
            <v>1.8435699999999999E-2</v>
          </cell>
          <cell r="M13063">
            <v>4.5053900000000001E-2</v>
          </cell>
          <cell r="N13063">
            <v>4.5053900000000001E-2</v>
          </cell>
          <cell r="O13063">
            <v>17650</v>
          </cell>
        </row>
        <row r="13064">
          <cell r="A13064" t="str">
            <v>Residential</v>
          </cell>
          <cell r="B13064">
            <v>7</v>
          </cell>
          <cell r="C13064" t="str">
            <v>S</v>
          </cell>
          <cell r="D13064" t="str">
            <v>Switch</v>
          </cell>
          <cell r="E13064" t="str">
            <v>Building Age: &gt; 20 YEARS</v>
          </cell>
          <cell r="F13064">
            <v>62.715899999999998</v>
          </cell>
          <cell r="G13064">
            <v>0.71400030000000003</v>
          </cell>
          <cell r="H13064">
            <v>0.74189879999999997</v>
          </cell>
          <cell r="I13064">
            <v>-4.5289299999999998E-2</v>
          </cell>
          <cell r="J13064">
            <v>-1.8532E-2</v>
          </cell>
          <cell r="K13064">
            <v>0</v>
          </cell>
          <cell r="L13064">
            <v>1.8532E-2</v>
          </cell>
          <cell r="M13064">
            <v>4.5289299999999998E-2</v>
          </cell>
          <cell r="N13064">
            <v>4.5289299999999998E-2</v>
          </cell>
          <cell r="O13064">
            <v>17650</v>
          </cell>
        </row>
        <row r="13065">
          <cell r="A13065" t="str">
            <v>Residential</v>
          </cell>
          <cell r="B13065">
            <v>8</v>
          </cell>
          <cell r="C13065" t="str">
            <v>S</v>
          </cell>
          <cell r="D13065" t="str">
            <v>Switch</v>
          </cell>
          <cell r="E13065" t="str">
            <v>Building Age: &gt; 20 YEARS</v>
          </cell>
          <cell r="F13065">
            <v>64.187299999999993</v>
          </cell>
          <cell r="G13065">
            <v>0.76151310000000005</v>
          </cell>
          <cell r="H13065">
            <v>0.81994560000000005</v>
          </cell>
          <cell r="I13065">
            <v>-4.5474899999999999E-2</v>
          </cell>
          <cell r="J13065">
            <v>-1.8608E-2</v>
          </cell>
          <cell r="K13065">
            <v>0</v>
          </cell>
          <cell r="L13065">
            <v>1.8608E-2</v>
          </cell>
          <cell r="M13065">
            <v>4.5474899999999999E-2</v>
          </cell>
          <cell r="N13065">
            <v>4.5474899999999999E-2</v>
          </cell>
          <cell r="O13065">
            <v>17650</v>
          </cell>
        </row>
        <row r="13066">
          <cell r="A13066" t="str">
            <v>Residential</v>
          </cell>
          <cell r="B13066">
            <v>9</v>
          </cell>
          <cell r="C13066" t="str">
            <v>S</v>
          </cell>
          <cell r="D13066" t="str">
            <v>Switch</v>
          </cell>
          <cell r="E13066" t="str">
            <v>Building Age: &gt; 20 YEARS</v>
          </cell>
          <cell r="F13066">
            <v>69.368399999999994</v>
          </cell>
          <cell r="G13066">
            <v>0.74116939999999998</v>
          </cell>
          <cell r="H13066">
            <v>0.7690302</v>
          </cell>
          <cell r="I13066">
            <v>-4.6274099999999999E-2</v>
          </cell>
          <cell r="J13066">
            <v>-1.8935E-2</v>
          </cell>
          <cell r="K13066">
            <v>0</v>
          </cell>
          <cell r="L13066">
            <v>1.8935E-2</v>
          </cell>
          <cell r="M13066">
            <v>4.6274099999999999E-2</v>
          </cell>
          <cell r="N13066">
            <v>4.6274099999999999E-2</v>
          </cell>
          <cell r="O13066">
            <v>17650</v>
          </cell>
        </row>
        <row r="13067">
          <cell r="A13067" t="str">
            <v>Residential</v>
          </cell>
          <cell r="B13067">
            <v>10</v>
          </cell>
          <cell r="C13067" t="str">
            <v>S</v>
          </cell>
          <cell r="D13067" t="str">
            <v>Switch</v>
          </cell>
          <cell r="E13067" t="str">
            <v>Building Age: &gt; 20 YEARS</v>
          </cell>
          <cell r="F13067">
            <v>75.639300000000006</v>
          </cell>
          <cell r="G13067">
            <v>0.76649330000000004</v>
          </cell>
          <cell r="H13067">
            <v>0.79194710000000001</v>
          </cell>
          <cell r="I13067">
            <v>-4.8632700000000001E-2</v>
          </cell>
          <cell r="J13067">
            <v>-1.99001E-2</v>
          </cell>
          <cell r="K13067">
            <v>0</v>
          </cell>
          <cell r="L13067">
            <v>1.99001E-2</v>
          </cell>
          <cell r="M13067">
            <v>4.8632700000000001E-2</v>
          </cell>
          <cell r="N13067">
            <v>4.8632700000000001E-2</v>
          </cell>
          <cell r="O13067">
            <v>17650</v>
          </cell>
        </row>
        <row r="13068">
          <cell r="A13068" t="str">
            <v>Residential</v>
          </cell>
          <cell r="B13068">
            <v>11</v>
          </cell>
          <cell r="C13068" t="str">
            <v>S</v>
          </cell>
          <cell r="D13068" t="str">
            <v>Switch</v>
          </cell>
          <cell r="E13068" t="str">
            <v>Building Age: &gt; 20 YEARS</v>
          </cell>
          <cell r="F13068">
            <v>80.572400000000002</v>
          </cell>
          <cell r="G13068">
            <v>0.79693069999999999</v>
          </cell>
          <cell r="H13068">
            <v>0.85111979999999998</v>
          </cell>
          <cell r="I13068">
            <v>-5.0706800000000003E-2</v>
          </cell>
          <cell r="J13068">
            <v>-2.0748800000000001E-2</v>
          </cell>
          <cell r="K13068">
            <v>0</v>
          </cell>
          <cell r="L13068">
            <v>2.0748800000000001E-2</v>
          </cell>
          <cell r="M13068">
            <v>5.0706800000000003E-2</v>
          </cell>
          <cell r="N13068">
            <v>5.0706800000000003E-2</v>
          </cell>
          <cell r="O13068">
            <v>17650</v>
          </cell>
        </row>
        <row r="13069">
          <cell r="A13069" t="str">
            <v>Residential</v>
          </cell>
          <cell r="B13069">
            <v>12</v>
          </cell>
          <cell r="C13069" t="str">
            <v>S</v>
          </cell>
          <cell r="D13069" t="str">
            <v>Switch</v>
          </cell>
          <cell r="E13069" t="str">
            <v>Building Age: &gt; 20 YEARS</v>
          </cell>
          <cell r="F13069">
            <v>84.605099999999993</v>
          </cell>
          <cell r="G13069">
            <v>0.91379980000000005</v>
          </cell>
          <cell r="H13069">
            <v>0.88022670000000003</v>
          </cell>
          <cell r="I13069">
            <v>-4.7730700000000001E-2</v>
          </cell>
          <cell r="J13069">
            <v>-1.9531E-2</v>
          </cell>
          <cell r="K13069">
            <v>0</v>
          </cell>
          <cell r="L13069">
            <v>1.9531E-2</v>
          </cell>
          <cell r="M13069">
            <v>4.7730700000000001E-2</v>
          </cell>
          <cell r="N13069">
            <v>4.7730700000000001E-2</v>
          </cell>
          <cell r="O13069">
            <v>17650</v>
          </cell>
        </row>
        <row r="13070">
          <cell r="A13070" t="str">
            <v>Residential</v>
          </cell>
          <cell r="B13070">
            <v>13</v>
          </cell>
          <cell r="C13070" t="str">
            <v>S</v>
          </cell>
          <cell r="D13070" t="str">
            <v>Switch</v>
          </cell>
          <cell r="E13070" t="str">
            <v>Building Age: &gt; 20 YEARS</v>
          </cell>
          <cell r="F13070">
            <v>87.75</v>
          </cell>
          <cell r="G13070">
            <v>1.061369</v>
          </cell>
          <cell r="H13070">
            <v>1.034265</v>
          </cell>
          <cell r="I13070">
            <v>-5.0090799999999998E-2</v>
          </cell>
          <cell r="J13070">
            <v>-2.0496799999999999E-2</v>
          </cell>
          <cell r="K13070">
            <v>0</v>
          </cell>
          <cell r="L13070">
            <v>2.0496799999999999E-2</v>
          </cell>
          <cell r="M13070">
            <v>5.0090799999999998E-2</v>
          </cell>
          <cell r="N13070">
            <v>5.0090799999999998E-2</v>
          </cell>
          <cell r="O13070">
            <v>17650</v>
          </cell>
        </row>
        <row r="13071">
          <cell r="A13071" t="str">
            <v>Residential</v>
          </cell>
          <cell r="B13071">
            <v>14</v>
          </cell>
          <cell r="C13071" t="str">
            <v>S</v>
          </cell>
          <cell r="D13071" t="str">
            <v>Switch</v>
          </cell>
          <cell r="E13071" t="str">
            <v>Building Age: &gt; 20 YEARS</v>
          </cell>
          <cell r="F13071">
            <v>90.962900000000005</v>
          </cell>
          <cell r="G13071">
            <v>1.245627</v>
          </cell>
          <cell r="H13071">
            <v>1.2026870000000001</v>
          </cell>
          <cell r="I13071">
            <v>-5.8691199999999999E-2</v>
          </cell>
          <cell r="J13071">
            <v>-2.4015999999999999E-2</v>
          </cell>
          <cell r="K13071">
            <v>0</v>
          </cell>
          <cell r="L13071">
            <v>2.4015999999999999E-2</v>
          </cell>
          <cell r="M13071">
            <v>5.8691199999999999E-2</v>
          </cell>
          <cell r="N13071">
            <v>5.8691199999999999E-2</v>
          </cell>
          <cell r="O13071">
            <v>17650</v>
          </cell>
        </row>
        <row r="13072">
          <cell r="A13072" t="str">
            <v>Residential</v>
          </cell>
          <cell r="B13072">
            <v>15</v>
          </cell>
          <cell r="C13072" t="str">
            <v>S</v>
          </cell>
          <cell r="D13072" t="str">
            <v>Switch</v>
          </cell>
          <cell r="E13072" t="str">
            <v>Building Age: &gt; 20 YEARS</v>
          </cell>
          <cell r="F13072">
            <v>93.765500000000003</v>
          </cell>
          <cell r="G13072">
            <v>1.516214</v>
          </cell>
          <cell r="H13072">
            <v>1.565642</v>
          </cell>
          <cell r="I13072">
            <v>-6.2339400000000003E-2</v>
          </cell>
          <cell r="J13072">
            <v>-2.5508800000000002E-2</v>
          </cell>
          <cell r="K13072">
            <v>0</v>
          </cell>
          <cell r="L13072">
            <v>2.5508800000000002E-2</v>
          </cell>
          <cell r="M13072">
            <v>6.2339400000000003E-2</v>
          </cell>
          <cell r="N13072">
            <v>6.2339400000000003E-2</v>
          </cell>
          <cell r="O13072">
            <v>17650</v>
          </cell>
        </row>
        <row r="13073">
          <cell r="A13073" t="str">
            <v>Residential</v>
          </cell>
          <cell r="B13073">
            <v>16</v>
          </cell>
          <cell r="C13073" t="str">
            <v>S</v>
          </cell>
          <cell r="D13073" t="str">
            <v>Switch</v>
          </cell>
          <cell r="E13073" t="str">
            <v>Building Age: &gt; 20 YEARS</v>
          </cell>
          <cell r="F13073">
            <v>95.366900000000001</v>
          </cell>
          <cell r="G13073">
            <v>1.8531519999999999</v>
          </cell>
          <cell r="H13073">
            <v>1.8424510000000001</v>
          </cell>
          <cell r="I13073">
            <v>-6.1150299999999998E-2</v>
          </cell>
          <cell r="J13073">
            <v>-2.5022200000000001E-2</v>
          </cell>
          <cell r="K13073">
            <v>0</v>
          </cell>
          <cell r="L13073">
            <v>2.5022200000000001E-2</v>
          </cell>
          <cell r="M13073">
            <v>6.1150299999999998E-2</v>
          </cell>
          <cell r="N13073">
            <v>6.1150299999999998E-2</v>
          </cell>
          <cell r="O13073">
            <v>17650</v>
          </cell>
        </row>
        <row r="13074">
          <cell r="A13074" t="str">
            <v>Residential</v>
          </cell>
          <cell r="B13074">
            <v>17</v>
          </cell>
          <cell r="C13074" t="str">
            <v>S</v>
          </cell>
          <cell r="D13074" t="str">
            <v>Switch</v>
          </cell>
          <cell r="E13074" t="str">
            <v>Building Age: &gt; 20 YEARS</v>
          </cell>
          <cell r="F13074">
            <v>95.950400000000002</v>
          </cell>
          <cell r="G13074">
            <v>2.0796600000000001</v>
          </cell>
          <cell r="H13074">
            <v>1.858217</v>
          </cell>
          <cell r="I13074">
            <v>-5.6519399999999997E-2</v>
          </cell>
          <cell r="J13074">
            <v>-2.31273E-2</v>
          </cell>
          <cell r="K13074">
            <v>0</v>
          </cell>
          <cell r="L13074">
            <v>2.31273E-2</v>
          </cell>
          <cell r="M13074">
            <v>5.6519399999999997E-2</v>
          </cell>
          <cell r="N13074">
            <v>5.6519399999999997E-2</v>
          </cell>
          <cell r="O13074">
            <v>17650</v>
          </cell>
        </row>
        <row r="13075">
          <cell r="A13075" t="str">
            <v>Residential</v>
          </cell>
          <cell r="B13075">
            <v>18</v>
          </cell>
          <cell r="C13075" t="str">
            <v>S</v>
          </cell>
          <cell r="D13075" t="str">
            <v>Switch</v>
          </cell>
          <cell r="E13075" t="str">
            <v>Building Age: &gt; 20 YEARS</v>
          </cell>
          <cell r="F13075">
            <v>95.497900000000001</v>
          </cell>
          <cell r="G13075">
            <v>2.3266049999999998</v>
          </cell>
          <cell r="H13075">
            <v>2.0824449999999999</v>
          </cell>
          <cell r="I13075">
            <v>-6.3023099999999999E-2</v>
          </cell>
          <cell r="J13075">
            <v>-2.5788599999999998E-2</v>
          </cell>
          <cell r="K13075">
            <v>0</v>
          </cell>
          <cell r="L13075">
            <v>2.5788599999999998E-2</v>
          </cell>
          <cell r="M13075">
            <v>6.3023099999999999E-2</v>
          </cell>
          <cell r="N13075">
            <v>6.3023099999999999E-2</v>
          </cell>
          <cell r="O13075">
            <v>17650</v>
          </cell>
        </row>
        <row r="13076">
          <cell r="A13076" t="str">
            <v>Residential</v>
          </cell>
          <cell r="B13076">
            <v>19</v>
          </cell>
          <cell r="C13076" t="str">
            <v>S</v>
          </cell>
          <cell r="D13076" t="str">
            <v>Switch</v>
          </cell>
          <cell r="E13076" t="str">
            <v>Building Age: &gt; 20 YEARS</v>
          </cell>
          <cell r="F13076">
            <v>93.685299999999998</v>
          </cell>
          <cell r="G13076">
            <v>2.2816070000000002</v>
          </cell>
          <cell r="H13076">
            <v>2.146909</v>
          </cell>
          <cell r="I13076">
            <v>-6.5880400000000006E-2</v>
          </cell>
          <cell r="J13076">
            <v>-2.6957700000000001E-2</v>
          </cell>
          <cell r="K13076">
            <v>0</v>
          </cell>
          <cell r="L13076">
            <v>2.6957700000000001E-2</v>
          </cell>
          <cell r="M13076">
            <v>6.5880400000000006E-2</v>
          </cell>
          <cell r="N13076">
            <v>6.5880400000000006E-2</v>
          </cell>
          <cell r="O13076">
            <v>17650</v>
          </cell>
        </row>
        <row r="13077">
          <cell r="A13077" t="str">
            <v>Residential</v>
          </cell>
          <cell r="B13077">
            <v>20</v>
          </cell>
          <cell r="C13077" t="str">
            <v>S</v>
          </cell>
          <cell r="D13077" t="str">
            <v>Switch</v>
          </cell>
          <cell r="E13077" t="str">
            <v>Building Age: &gt; 20 YEARS</v>
          </cell>
          <cell r="F13077">
            <v>89.075699999999998</v>
          </cell>
          <cell r="G13077">
            <v>2.068146</v>
          </cell>
          <cell r="H13077">
            <v>2.4319060000000001</v>
          </cell>
          <cell r="I13077">
            <v>-5.2708699999999997E-2</v>
          </cell>
          <cell r="J13077">
            <v>-2.1568E-2</v>
          </cell>
          <cell r="K13077">
            <v>0</v>
          </cell>
          <cell r="L13077">
            <v>2.1568E-2</v>
          </cell>
          <cell r="M13077">
            <v>5.2708699999999997E-2</v>
          </cell>
          <cell r="N13077">
            <v>5.2708699999999997E-2</v>
          </cell>
          <cell r="O13077">
            <v>17650</v>
          </cell>
        </row>
        <row r="13078">
          <cell r="A13078" t="str">
            <v>Residential</v>
          </cell>
          <cell r="B13078">
            <v>21</v>
          </cell>
          <cell r="C13078" t="str">
            <v>S</v>
          </cell>
          <cell r="D13078" t="str">
            <v>Switch</v>
          </cell>
          <cell r="E13078" t="str">
            <v>Building Age: &gt; 20 YEARS</v>
          </cell>
          <cell r="F13078">
            <v>84.190200000000004</v>
          </cell>
          <cell r="G13078">
            <v>1.849575</v>
          </cell>
          <cell r="H13078">
            <v>2.174417</v>
          </cell>
          <cell r="I13078">
            <v>-5.3085899999999998E-2</v>
          </cell>
          <cell r="J13078">
            <v>-2.17223E-2</v>
          </cell>
          <cell r="K13078">
            <v>0</v>
          </cell>
          <cell r="L13078">
            <v>2.17223E-2</v>
          </cell>
          <cell r="M13078">
            <v>5.3085899999999998E-2</v>
          </cell>
          <cell r="N13078">
            <v>5.3085899999999998E-2</v>
          </cell>
          <cell r="O13078">
            <v>17650</v>
          </cell>
        </row>
        <row r="13079">
          <cell r="A13079" t="str">
            <v>Residential</v>
          </cell>
          <cell r="B13079">
            <v>22</v>
          </cell>
          <cell r="C13079" t="str">
            <v>S</v>
          </cell>
          <cell r="D13079" t="str">
            <v>Switch</v>
          </cell>
          <cell r="E13079" t="str">
            <v>Building Age: &gt; 20 YEARS</v>
          </cell>
          <cell r="F13079">
            <v>80.597999999999999</v>
          </cell>
          <cell r="G13079">
            <v>1.530848</v>
          </cell>
          <cell r="H13079">
            <v>1.7306379999999999</v>
          </cell>
          <cell r="I13079">
            <v>-5.2433800000000003E-2</v>
          </cell>
          <cell r="J13079">
            <v>-2.1455499999999999E-2</v>
          </cell>
          <cell r="K13079">
            <v>0</v>
          </cell>
          <cell r="L13079">
            <v>2.1455499999999999E-2</v>
          </cell>
          <cell r="M13079">
            <v>5.2433800000000003E-2</v>
          </cell>
          <cell r="N13079">
            <v>5.2433800000000003E-2</v>
          </cell>
          <cell r="O13079">
            <v>17650</v>
          </cell>
        </row>
        <row r="13080">
          <cell r="A13080" t="str">
            <v>Residential</v>
          </cell>
          <cell r="B13080">
            <v>23</v>
          </cell>
          <cell r="C13080" t="str">
            <v>S</v>
          </cell>
          <cell r="D13080" t="str">
            <v>Switch</v>
          </cell>
          <cell r="E13080" t="str">
            <v>Building Age: &gt; 20 YEARS</v>
          </cell>
          <cell r="F13080">
            <v>77.708799999999997</v>
          </cell>
          <cell r="G13080">
            <v>1.216097</v>
          </cell>
          <cell r="H13080">
            <v>1.310098</v>
          </cell>
          <cell r="I13080">
            <v>-5.0394899999999999E-2</v>
          </cell>
          <cell r="J13080">
            <v>-2.0621199999999999E-2</v>
          </cell>
          <cell r="K13080">
            <v>0</v>
          </cell>
          <cell r="L13080">
            <v>2.0621199999999999E-2</v>
          </cell>
          <cell r="M13080">
            <v>5.0394899999999999E-2</v>
          </cell>
          <cell r="N13080">
            <v>5.0394899999999999E-2</v>
          </cell>
          <cell r="O13080">
            <v>17650</v>
          </cell>
        </row>
        <row r="13081">
          <cell r="A13081" t="str">
            <v>Residential</v>
          </cell>
          <cell r="B13081">
            <v>24</v>
          </cell>
          <cell r="C13081" t="str">
            <v>S</v>
          </cell>
          <cell r="D13081" t="str">
            <v>Switch</v>
          </cell>
          <cell r="E13081" t="str">
            <v>Building Age: &gt; 20 YEARS</v>
          </cell>
          <cell r="F13081">
            <v>75.662599999999998</v>
          </cell>
          <cell r="G13081">
            <v>0.90817139999999996</v>
          </cell>
          <cell r="H13081">
            <v>1.0251699999999999</v>
          </cell>
          <cell r="I13081">
            <v>-6.07877E-2</v>
          </cell>
          <cell r="J13081">
            <v>-2.4873800000000001E-2</v>
          </cell>
          <cell r="K13081">
            <v>0</v>
          </cell>
          <cell r="L13081">
            <v>2.4873800000000001E-2</v>
          </cell>
          <cell r="M13081">
            <v>6.07877E-2</v>
          </cell>
          <cell r="N13081">
            <v>6.07877E-2</v>
          </cell>
          <cell r="O13081">
            <v>17650</v>
          </cell>
        </row>
        <row r="13082">
          <cell r="A13082" t="str">
            <v>Residential</v>
          </cell>
          <cell r="B13082">
            <v>1</v>
          </cell>
          <cell r="C13082" t="str">
            <v>S</v>
          </cell>
          <cell r="D13082" t="str">
            <v>Switch</v>
          </cell>
          <cell r="E13082" t="str">
            <v>Building Age: 10 - 20 YEARS</v>
          </cell>
          <cell r="F13082">
            <v>68.243700000000004</v>
          </cell>
          <cell r="G13082">
            <v>0.68530290000000005</v>
          </cell>
          <cell r="H13082">
            <v>0.73750760000000004</v>
          </cell>
          <cell r="I13082">
            <v>-7.1692800000000001E-2</v>
          </cell>
          <cell r="J13082">
            <v>-2.93361E-2</v>
          </cell>
          <cell r="K13082">
            <v>0</v>
          </cell>
          <cell r="L13082">
            <v>2.93361E-2</v>
          </cell>
          <cell r="M13082">
            <v>7.1692800000000001E-2</v>
          </cell>
          <cell r="N13082">
            <v>7.1692800000000001E-2</v>
          </cell>
          <cell r="O13082">
            <v>7798</v>
          </cell>
        </row>
        <row r="13083">
          <cell r="A13083" t="str">
            <v>Residential</v>
          </cell>
          <cell r="B13083">
            <v>2</v>
          </cell>
          <cell r="C13083" t="str">
            <v>S</v>
          </cell>
          <cell r="D13083" t="str">
            <v>Switch</v>
          </cell>
          <cell r="E13083" t="str">
            <v>Building Age: 10 - 20 YEARS</v>
          </cell>
          <cell r="F13083">
            <v>65.988100000000003</v>
          </cell>
          <cell r="G13083">
            <v>0.5936013</v>
          </cell>
          <cell r="H13083">
            <v>0.62417909999999999</v>
          </cell>
          <cell r="I13083">
            <v>-7.1898299999999998E-2</v>
          </cell>
          <cell r="J13083">
            <v>-2.9420200000000001E-2</v>
          </cell>
          <cell r="K13083">
            <v>0</v>
          </cell>
          <cell r="L13083">
            <v>2.9420200000000001E-2</v>
          </cell>
          <cell r="M13083">
            <v>7.1898299999999998E-2</v>
          </cell>
          <cell r="N13083">
            <v>7.1898299999999998E-2</v>
          </cell>
          <cell r="O13083">
            <v>7798</v>
          </cell>
        </row>
        <row r="13084">
          <cell r="A13084" t="str">
            <v>Residential</v>
          </cell>
          <cell r="B13084">
            <v>3</v>
          </cell>
          <cell r="C13084" t="str">
            <v>S</v>
          </cell>
          <cell r="D13084" t="str">
            <v>Switch</v>
          </cell>
          <cell r="E13084" t="str">
            <v>Building Age: 10 - 20 YEARS</v>
          </cell>
          <cell r="F13084">
            <v>64.657600000000002</v>
          </cell>
          <cell r="G13084">
            <v>0.5417092</v>
          </cell>
          <cell r="H13084">
            <v>0.55650679999999997</v>
          </cell>
          <cell r="I13084">
            <v>-7.09201E-2</v>
          </cell>
          <cell r="J13084">
            <v>-2.9019900000000001E-2</v>
          </cell>
          <cell r="K13084">
            <v>0</v>
          </cell>
          <cell r="L13084">
            <v>2.9019900000000001E-2</v>
          </cell>
          <cell r="M13084">
            <v>7.09201E-2</v>
          </cell>
          <cell r="N13084">
            <v>7.09201E-2</v>
          </cell>
          <cell r="O13084">
            <v>7798</v>
          </cell>
        </row>
        <row r="13085">
          <cell r="A13085" t="str">
            <v>Residential</v>
          </cell>
          <cell r="B13085">
            <v>4</v>
          </cell>
          <cell r="C13085" t="str">
            <v>S</v>
          </cell>
          <cell r="D13085" t="str">
            <v>Switch</v>
          </cell>
          <cell r="E13085" t="str">
            <v>Building Age: 10 - 20 YEARS</v>
          </cell>
          <cell r="F13085">
            <v>64.253200000000007</v>
          </cell>
          <cell r="G13085">
            <v>0.53155390000000002</v>
          </cell>
          <cell r="H13085">
            <v>0.53418620000000006</v>
          </cell>
          <cell r="I13085">
            <v>-7.0563899999999999E-2</v>
          </cell>
          <cell r="J13085">
            <v>-2.8874199999999999E-2</v>
          </cell>
          <cell r="K13085">
            <v>0</v>
          </cell>
          <cell r="L13085">
            <v>2.8874199999999999E-2</v>
          </cell>
          <cell r="M13085">
            <v>7.0563899999999999E-2</v>
          </cell>
          <cell r="N13085">
            <v>7.0563899999999999E-2</v>
          </cell>
          <cell r="O13085">
            <v>7798</v>
          </cell>
        </row>
        <row r="13086">
          <cell r="A13086" t="str">
            <v>Residential</v>
          </cell>
          <cell r="B13086">
            <v>5</v>
          </cell>
          <cell r="C13086" t="str">
            <v>S</v>
          </cell>
          <cell r="D13086" t="str">
            <v>Switch</v>
          </cell>
          <cell r="E13086" t="str">
            <v>Building Age: 10 - 20 YEARS</v>
          </cell>
          <cell r="F13086">
            <v>63.432899999999997</v>
          </cell>
          <cell r="G13086">
            <v>0.52230790000000005</v>
          </cell>
          <cell r="H13086">
            <v>0.55118560000000005</v>
          </cell>
          <cell r="I13086">
            <v>-7.0420300000000005E-2</v>
          </cell>
          <cell r="J13086">
            <v>-2.8815400000000001E-2</v>
          </cell>
          <cell r="K13086">
            <v>0</v>
          </cell>
          <cell r="L13086">
            <v>2.8815400000000001E-2</v>
          </cell>
          <cell r="M13086">
            <v>7.0420300000000005E-2</v>
          </cell>
          <cell r="N13086">
            <v>7.0420300000000005E-2</v>
          </cell>
          <cell r="O13086">
            <v>7798</v>
          </cell>
        </row>
        <row r="13087">
          <cell r="A13087" t="str">
            <v>Residential</v>
          </cell>
          <cell r="B13087">
            <v>6</v>
          </cell>
          <cell r="C13087" t="str">
            <v>S</v>
          </cell>
          <cell r="D13087" t="str">
            <v>Switch</v>
          </cell>
          <cell r="E13087" t="str">
            <v>Building Age: 10 - 20 YEARS</v>
          </cell>
          <cell r="F13087">
            <v>62.778100000000002</v>
          </cell>
          <cell r="G13087">
            <v>0.61628059999999996</v>
          </cell>
          <cell r="H13087">
            <v>0.60373089999999996</v>
          </cell>
          <cell r="I13087">
            <v>-7.0924000000000001E-2</v>
          </cell>
          <cell r="J13087">
            <v>-2.9021499999999999E-2</v>
          </cell>
          <cell r="K13087">
            <v>0</v>
          </cell>
          <cell r="L13087">
            <v>2.9021499999999999E-2</v>
          </cell>
          <cell r="M13087">
            <v>7.0924000000000001E-2</v>
          </cell>
          <cell r="N13087">
            <v>7.0924000000000001E-2</v>
          </cell>
          <cell r="O13087">
            <v>7798</v>
          </cell>
        </row>
        <row r="13088">
          <cell r="A13088" t="str">
            <v>Residential</v>
          </cell>
          <cell r="B13088">
            <v>7</v>
          </cell>
          <cell r="C13088" t="str">
            <v>S</v>
          </cell>
          <cell r="D13088" t="str">
            <v>Switch</v>
          </cell>
          <cell r="E13088" t="str">
            <v>Building Age: 10 - 20 YEARS</v>
          </cell>
          <cell r="F13088">
            <v>62.002499999999998</v>
          </cell>
          <cell r="G13088">
            <v>0.71483839999999998</v>
          </cell>
          <cell r="H13088">
            <v>0.76220069999999995</v>
          </cell>
          <cell r="I13088">
            <v>-7.0919200000000002E-2</v>
          </cell>
          <cell r="J13088">
            <v>-2.90196E-2</v>
          </cell>
          <cell r="K13088">
            <v>0</v>
          </cell>
          <cell r="L13088">
            <v>2.90196E-2</v>
          </cell>
          <cell r="M13088">
            <v>7.0919200000000002E-2</v>
          </cell>
          <cell r="N13088">
            <v>7.0919200000000002E-2</v>
          </cell>
          <cell r="O13088">
            <v>7798</v>
          </cell>
        </row>
        <row r="13089">
          <cell r="A13089" t="str">
            <v>Residential</v>
          </cell>
          <cell r="B13089">
            <v>8</v>
          </cell>
          <cell r="C13089" t="str">
            <v>S</v>
          </cell>
          <cell r="D13089" t="str">
            <v>Switch</v>
          </cell>
          <cell r="E13089" t="str">
            <v>Building Age: 10 - 20 YEARS</v>
          </cell>
          <cell r="F13089">
            <v>63.578899999999997</v>
          </cell>
          <cell r="G13089">
            <v>0.77062989999999998</v>
          </cell>
          <cell r="H13089">
            <v>0.76408620000000005</v>
          </cell>
          <cell r="I13089">
            <v>-7.1684800000000007E-2</v>
          </cell>
          <cell r="J13089">
            <v>-2.9332899999999999E-2</v>
          </cell>
          <cell r="K13089">
            <v>0</v>
          </cell>
          <cell r="L13089">
            <v>2.9332899999999999E-2</v>
          </cell>
          <cell r="M13089">
            <v>7.1684800000000007E-2</v>
          </cell>
          <cell r="N13089">
            <v>7.1684800000000007E-2</v>
          </cell>
          <cell r="O13089">
            <v>7798</v>
          </cell>
        </row>
        <row r="13090">
          <cell r="A13090" t="str">
            <v>Residential</v>
          </cell>
          <cell r="B13090">
            <v>9</v>
          </cell>
          <cell r="C13090" t="str">
            <v>S</v>
          </cell>
          <cell r="D13090" t="str">
            <v>Switch</v>
          </cell>
          <cell r="E13090" t="str">
            <v>Building Age: 10 - 20 YEARS</v>
          </cell>
          <cell r="F13090">
            <v>69</v>
          </cell>
          <cell r="G13090">
            <v>0.71207690000000001</v>
          </cell>
          <cell r="H13090">
            <v>0.72551410000000005</v>
          </cell>
          <cell r="I13090">
            <v>-7.2269700000000006E-2</v>
          </cell>
          <cell r="J13090">
            <v>-2.95722E-2</v>
          </cell>
          <cell r="K13090">
            <v>0</v>
          </cell>
          <cell r="L13090">
            <v>2.95722E-2</v>
          </cell>
          <cell r="M13090">
            <v>7.2269700000000006E-2</v>
          </cell>
          <cell r="N13090">
            <v>7.2269700000000006E-2</v>
          </cell>
          <cell r="O13090">
            <v>7798</v>
          </cell>
        </row>
        <row r="13091">
          <cell r="A13091" t="str">
            <v>Residential</v>
          </cell>
          <cell r="B13091">
            <v>10</v>
          </cell>
          <cell r="C13091" t="str">
            <v>S</v>
          </cell>
          <cell r="D13091" t="str">
            <v>Switch</v>
          </cell>
          <cell r="E13091" t="str">
            <v>Building Age: 10 - 20 YEARS</v>
          </cell>
          <cell r="F13091">
            <v>75.333799999999997</v>
          </cell>
          <cell r="G13091">
            <v>0.66807399999999995</v>
          </cell>
          <cell r="H13091">
            <v>0.7722251</v>
          </cell>
          <cell r="I13091">
            <v>-7.2255200000000006E-2</v>
          </cell>
          <cell r="J13091">
            <v>-2.9566200000000001E-2</v>
          </cell>
          <cell r="K13091">
            <v>0</v>
          </cell>
          <cell r="L13091">
            <v>2.9566200000000001E-2</v>
          </cell>
          <cell r="M13091">
            <v>7.2255200000000006E-2</v>
          </cell>
          <cell r="N13091">
            <v>7.2255200000000006E-2</v>
          </cell>
          <cell r="O13091">
            <v>7798</v>
          </cell>
        </row>
        <row r="13092">
          <cell r="A13092" t="str">
            <v>Residential</v>
          </cell>
          <cell r="B13092">
            <v>11</v>
          </cell>
          <cell r="C13092" t="str">
            <v>S</v>
          </cell>
          <cell r="D13092" t="str">
            <v>Switch</v>
          </cell>
          <cell r="E13092" t="str">
            <v>Building Age: 10 - 20 YEARS</v>
          </cell>
          <cell r="F13092">
            <v>80.585499999999996</v>
          </cell>
          <cell r="G13092">
            <v>0.78867889999999996</v>
          </cell>
          <cell r="H13092">
            <v>0.80962310000000004</v>
          </cell>
          <cell r="I13092">
            <v>-7.4791300000000005E-2</v>
          </cell>
          <cell r="J13092">
            <v>-3.0603999999999999E-2</v>
          </cell>
          <cell r="K13092">
            <v>0</v>
          </cell>
          <cell r="L13092">
            <v>3.0603999999999999E-2</v>
          </cell>
          <cell r="M13092">
            <v>7.4791300000000005E-2</v>
          </cell>
          <cell r="N13092">
            <v>7.4791300000000005E-2</v>
          </cell>
          <cell r="O13092">
            <v>7798</v>
          </cell>
        </row>
        <row r="13093">
          <cell r="A13093" t="str">
            <v>Residential</v>
          </cell>
          <cell r="B13093">
            <v>12</v>
          </cell>
          <cell r="C13093" t="str">
            <v>S</v>
          </cell>
          <cell r="D13093" t="str">
            <v>Switch</v>
          </cell>
          <cell r="E13093" t="str">
            <v>Building Age: 10 - 20 YEARS</v>
          </cell>
          <cell r="F13093">
            <v>84.763499999999993</v>
          </cell>
          <cell r="G13093">
            <v>0.87713719999999995</v>
          </cell>
          <cell r="H13093">
            <v>0.95033610000000002</v>
          </cell>
          <cell r="I13093">
            <v>-7.5641299999999995E-2</v>
          </cell>
          <cell r="J13093">
            <v>-3.0951800000000002E-2</v>
          </cell>
          <cell r="K13093">
            <v>0</v>
          </cell>
          <cell r="L13093">
            <v>3.0951800000000002E-2</v>
          </cell>
          <cell r="M13093">
            <v>7.5641299999999995E-2</v>
          </cell>
          <cell r="N13093">
            <v>7.5641299999999995E-2</v>
          </cell>
          <cell r="O13093">
            <v>7798</v>
          </cell>
        </row>
        <row r="13094">
          <cell r="A13094" t="str">
            <v>Residential</v>
          </cell>
          <cell r="B13094">
            <v>13</v>
          </cell>
          <cell r="C13094" t="str">
            <v>S</v>
          </cell>
          <cell r="D13094" t="str">
            <v>Switch</v>
          </cell>
          <cell r="E13094" t="str">
            <v>Building Age: 10 - 20 YEARS</v>
          </cell>
          <cell r="F13094">
            <v>87.903199999999998</v>
          </cell>
          <cell r="G13094">
            <v>1.0595589999999999</v>
          </cell>
          <cell r="H13094">
            <v>1.0304260000000001</v>
          </cell>
          <cell r="I13094">
            <v>-7.6113E-2</v>
          </cell>
          <cell r="J13094">
            <v>-3.11448E-2</v>
          </cell>
          <cell r="K13094">
            <v>0</v>
          </cell>
          <cell r="L13094">
            <v>3.11448E-2</v>
          </cell>
          <cell r="M13094">
            <v>7.6113E-2</v>
          </cell>
          <cell r="N13094">
            <v>7.6113E-2</v>
          </cell>
          <cell r="O13094">
            <v>7798</v>
          </cell>
        </row>
        <row r="13095">
          <cell r="A13095" t="str">
            <v>Residential</v>
          </cell>
          <cell r="B13095">
            <v>14</v>
          </cell>
          <cell r="C13095" t="str">
            <v>S</v>
          </cell>
          <cell r="D13095" t="str">
            <v>Switch</v>
          </cell>
          <cell r="E13095" t="str">
            <v>Building Age: 10 - 20 YEARS</v>
          </cell>
          <cell r="F13095">
            <v>91.019900000000007</v>
          </cell>
          <cell r="G13095">
            <v>1.3475330000000001</v>
          </cell>
          <cell r="H13095">
            <v>1.3353950000000001</v>
          </cell>
          <cell r="I13095">
            <v>-7.5582700000000003E-2</v>
          </cell>
          <cell r="J13095">
            <v>-3.0927799999999998E-2</v>
          </cell>
          <cell r="K13095">
            <v>0</v>
          </cell>
          <cell r="L13095">
            <v>3.0927799999999998E-2</v>
          </cell>
          <cell r="M13095">
            <v>7.5582700000000003E-2</v>
          </cell>
          <cell r="N13095">
            <v>7.5582700000000003E-2</v>
          </cell>
          <cell r="O13095">
            <v>7798</v>
          </cell>
        </row>
        <row r="13096">
          <cell r="A13096" t="str">
            <v>Residential</v>
          </cell>
          <cell r="B13096">
            <v>15</v>
          </cell>
          <cell r="C13096" t="str">
            <v>S</v>
          </cell>
          <cell r="D13096" t="str">
            <v>Switch</v>
          </cell>
          <cell r="E13096" t="str">
            <v>Building Age: 10 - 20 YEARS</v>
          </cell>
          <cell r="F13096">
            <v>93.741699999999994</v>
          </cell>
          <cell r="G13096">
            <v>1.612598</v>
          </cell>
          <cell r="H13096">
            <v>1.5597259999999999</v>
          </cell>
          <cell r="I13096">
            <v>-7.80531E-2</v>
          </cell>
          <cell r="J13096">
            <v>-3.19387E-2</v>
          </cell>
          <cell r="K13096">
            <v>0</v>
          </cell>
          <cell r="L13096">
            <v>3.19387E-2</v>
          </cell>
          <cell r="M13096">
            <v>7.80531E-2</v>
          </cell>
          <cell r="N13096">
            <v>7.80531E-2</v>
          </cell>
          <cell r="O13096">
            <v>7798</v>
          </cell>
        </row>
        <row r="13097">
          <cell r="A13097" t="str">
            <v>Residential</v>
          </cell>
          <cell r="B13097">
            <v>16</v>
          </cell>
          <cell r="C13097" t="str">
            <v>S</v>
          </cell>
          <cell r="D13097" t="str">
            <v>Switch</v>
          </cell>
          <cell r="E13097" t="str">
            <v>Building Age: 10 - 20 YEARS</v>
          </cell>
          <cell r="F13097">
            <v>95.444599999999994</v>
          </cell>
          <cell r="G13097">
            <v>1.836041</v>
          </cell>
          <cell r="H13097">
            <v>1.610355</v>
          </cell>
          <cell r="I13097">
            <v>-8.0207200000000006E-2</v>
          </cell>
          <cell r="J13097">
            <v>-3.2820099999999998E-2</v>
          </cell>
          <cell r="K13097">
            <v>0</v>
          </cell>
          <cell r="L13097">
            <v>3.2820099999999998E-2</v>
          </cell>
          <cell r="M13097">
            <v>8.0207200000000006E-2</v>
          </cell>
          <cell r="N13097">
            <v>8.0207200000000006E-2</v>
          </cell>
          <cell r="O13097">
            <v>7798</v>
          </cell>
        </row>
        <row r="13098">
          <cell r="A13098" t="str">
            <v>Residential</v>
          </cell>
          <cell r="B13098">
            <v>17</v>
          </cell>
          <cell r="C13098" t="str">
            <v>S</v>
          </cell>
          <cell r="D13098" t="str">
            <v>Switch</v>
          </cell>
          <cell r="E13098" t="str">
            <v>Building Age: 10 - 20 YEARS</v>
          </cell>
          <cell r="F13098">
            <v>96.079499999999996</v>
          </cell>
          <cell r="G13098">
            <v>2.1001729999999998</v>
          </cell>
          <cell r="H13098">
            <v>1.764062</v>
          </cell>
          <cell r="I13098">
            <v>-8.1588999999999995E-2</v>
          </cell>
          <cell r="J13098">
            <v>-3.3385600000000001E-2</v>
          </cell>
          <cell r="K13098">
            <v>0</v>
          </cell>
          <cell r="L13098">
            <v>3.3385600000000001E-2</v>
          </cell>
          <cell r="M13098">
            <v>8.1588999999999995E-2</v>
          </cell>
          <cell r="N13098">
            <v>8.1588999999999995E-2</v>
          </cell>
          <cell r="O13098">
            <v>7798</v>
          </cell>
        </row>
        <row r="13099">
          <cell r="A13099" t="str">
            <v>Residential</v>
          </cell>
          <cell r="B13099">
            <v>18</v>
          </cell>
          <cell r="C13099" t="str">
            <v>S</v>
          </cell>
          <cell r="D13099" t="str">
            <v>Switch</v>
          </cell>
          <cell r="E13099" t="str">
            <v>Building Age: 10 - 20 YEARS</v>
          </cell>
          <cell r="F13099">
            <v>95.591899999999995</v>
          </cell>
          <cell r="G13099">
            <v>2.2832180000000002</v>
          </cell>
          <cell r="H13099">
            <v>2.097003</v>
          </cell>
          <cell r="I13099">
            <v>-8.1895599999999999E-2</v>
          </cell>
          <cell r="J13099">
            <v>-3.3510999999999999E-2</v>
          </cell>
          <cell r="K13099">
            <v>0</v>
          </cell>
          <cell r="L13099">
            <v>3.3510999999999999E-2</v>
          </cell>
          <cell r="M13099">
            <v>8.1895599999999999E-2</v>
          </cell>
          <cell r="N13099">
            <v>8.1895599999999999E-2</v>
          </cell>
          <cell r="O13099">
            <v>7798</v>
          </cell>
        </row>
        <row r="13100">
          <cell r="A13100" t="str">
            <v>Residential</v>
          </cell>
          <cell r="B13100">
            <v>19</v>
          </cell>
          <cell r="C13100" t="str">
            <v>S</v>
          </cell>
          <cell r="D13100" t="str">
            <v>Switch</v>
          </cell>
          <cell r="E13100" t="str">
            <v>Building Age: 10 - 20 YEARS</v>
          </cell>
          <cell r="F13100">
            <v>93.618300000000005</v>
          </cell>
          <cell r="G13100">
            <v>2.3412999999999999</v>
          </cell>
          <cell r="H13100">
            <v>2.2756259999999999</v>
          </cell>
          <cell r="I13100">
            <v>-8.2243200000000002E-2</v>
          </cell>
          <cell r="J13100">
            <v>-3.3653200000000001E-2</v>
          </cell>
          <cell r="K13100">
            <v>0</v>
          </cell>
          <cell r="L13100">
            <v>3.3653200000000001E-2</v>
          </cell>
          <cell r="M13100">
            <v>8.2243200000000002E-2</v>
          </cell>
          <cell r="N13100">
            <v>8.2243200000000002E-2</v>
          </cell>
          <cell r="O13100">
            <v>7798</v>
          </cell>
        </row>
        <row r="13101">
          <cell r="A13101" t="str">
            <v>Residential</v>
          </cell>
          <cell r="B13101">
            <v>20</v>
          </cell>
          <cell r="C13101" t="str">
            <v>S</v>
          </cell>
          <cell r="D13101" t="str">
            <v>Switch</v>
          </cell>
          <cell r="E13101" t="str">
            <v>Building Age: 10 - 20 YEARS</v>
          </cell>
          <cell r="F13101">
            <v>88.605199999999996</v>
          </cell>
          <cell r="G13101">
            <v>2.1199150000000002</v>
          </cell>
          <cell r="H13101">
            <v>2.845275</v>
          </cell>
          <cell r="I13101">
            <v>-8.3461999999999995E-2</v>
          </cell>
          <cell r="J13101">
            <v>-3.4152000000000002E-2</v>
          </cell>
          <cell r="K13101">
            <v>0</v>
          </cell>
          <cell r="L13101">
            <v>3.4152000000000002E-2</v>
          </cell>
          <cell r="M13101">
            <v>8.3461999999999995E-2</v>
          </cell>
          <cell r="N13101">
            <v>8.3461999999999995E-2</v>
          </cell>
          <cell r="O13101">
            <v>7798</v>
          </cell>
        </row>
        <row r="13102">
          <cell r="A13102" t="str">
            <v>Residential</v>
          </cell>
          <cell r="B13102">
            <v>21</v>
          </cell>
          <cell r="C13102" t="str">
            <v>S</v>
          </cell>
          <cell r="D13102" t="str">
            <v>Switch</v>
          </cell>
          <cell r="E13102" t="str">
            <v>Building Age: 10 - 20 YEARS</v>
          </cell>
          <cell r="F13102">
            <v>83.592399999999998</v>
          </cell>
          <cell r="G13102">
            <v>1.9325749999999999</v>
          </cell>
          <cell r="H13102">
            <v>2.2556690000000001</v>
          </cell>
          <cell r="I13102">
            <v>-8.15583E-2</v>
          </cell>
          <cell r="J13102">
            <v>-3.3373E-2</v>
          </cell>
          <cell r="K13102">
            <v>0</v>
          </cell>
          <cell r="L13102">
            <v>3.3373E-2</v>
          </cell>
          <cell r="M13102">
            <v>8.15583E-2</v>
          </cell>
          <cell r="N13102">
            <v>8.15583E-2</v>
          </cell>
          <cell r="O13102">
            <v>7798</v>
          </cell>
        </row>
        <row r="13103">
          <cell r="A13103" t="str">
            <v>Residential</v>
          </cell>
          <cell r="B13103">
            <v>22</v>
          </cell>
          <cell r="C13103" t="str">
            <v>S</v>
          </cell>
          <cell r="D13103" t="str">
            <v>Switch</v>
          </cell>
          <cell r="E13103" t="str">
            <v>Building Age: 10 - 20 YEARS</v>
          </cell>
          <cell r="F13103">
            <v>80.106300000000005</v>
          </cell>
          <cell r="G13103">
            <v>1.572139</v>
          </cell>
          <cell r="H13103">
            <v>1.7849170000000001</v>
          </cell>
          <cell r="I13103">
            <v>-8.1925999999999999E-2</v>
          </cell>
          <cell r="J13103">
            <v>-3.3523499999999998E-2</v>
          </cell>
          <cell r="K13103">
            <v>0</v>
          </cell>
          <cell r="L13103">
            <v>3.3523499999999998E-2</v>
          </cell>
          <cell r="M13103">
            <v>8.1925999999999999E-2</v>
          </cell>
          <cell r="N13103">
            <v>8.1925999999999999E-2</v>
          </cell>
          <cell r="O13103">
            <v>7798</v>
          </cell>
        </row>
        <row r="13104">
          <cell r="A13104" t="str">
            <v>Residential</v>
          </cell>
          <cell r="B13104">
            <v>23</v>
          </cell>
          <cell r="C13104" t="str">
            <v>S</v>
          </cell>
          <cell r="D13104" t="str">
            <v>Switch</v>
          </cell>
          <cell r="E13104" t="str">
            <v>Building Age: 10 - 20 YEARS</v>
          </cell>
          <cell r="F13104">
            <v>77.160499999999999</v>
          </cell>
          <cell r="G13104">
            <v>1.177754</v>
          </cell>
          <cell r="H13104">
            <v>1.2162489999999999</v>
          </cell>
          <cell r="I13104">
            <v>-7.7859200000000003E-2</v>
          </cell>
          <cell r="J13104">
            <v>-3.1859400000000003E-2</v>
          </cell>
          <cell r="K13104">
            <v>0</v>
          </cell>
          <cell r="L13104">
            <v>3.1859400000000003E-2</v>
          </cell>
          <cell r="M13104">
            <v>7.7859200000000003E-2</v>
          </cell>
          <cell r="N13104">
            <v>7.7859200000000003E-2</v>
          </cell>
          <cell r="O13104">
            <v>7798</v>
          </cell>
        </row>
        <row r="13105">
          <cell r="A13105" t="str">
            <v>Residential</v>
          </cell>
          <cell r="B13105">
            <v>24</v>
          </cell>
          <cell r="C13105" t="str">
            <v>S</v>
          </cell>
          <cell r="D13105" t="str">
            <v>Switch</v>
          </cell>
          <cell r="E13105" t="str">
            <v>Building Age: 10 - 20 YEARS</v>
          </cell>
          <cell r="F13105">
            <v>75.039900000000003</v>
          </cell>
          <cell r="G13105">
            <v>0.9639974</v>
          </cell>
          <cell r="H13105">
            <v>1.044036</v>
          </cell>
          <cell r="I13105">
            <v>-7.6274499999999995E-2</v>
          </cell>
          <cell r="J13105">
            <v>-3.12109E-2</v>
          </cell>
          <cell r="K13105">
            <v>0</v>
          </cell>
          <cell r="L13105">
            <v>3.12109E-2</v>
          </cell>
          <cell r="M13105">
            <v>7.6274499999999995E-2</v>
          </cell>
          <cell r="N13105">
            <v>7.6274499999999995E-2</v>
          </cell>
          <cell r="O13105">
            <v>7798</v>
          </cell>
        </row>
        <row r="13106">
          <cell r="A13106" t="str">
            <v>Residential</v>
          </cell>
          <cell r="B13106">
            <v>1</v>
          </cell>
          <cell r="C13106" t="str">
            <v>S</v>
          </cell>
          <cell r="D13106" t="str">
            <v>Switch</v>
          </cell>
          <cell r="E13106" t="str">
            <v>Building Age: 3 - 10 YEARS</v>
          </cell>
          <cell r="F13106">
            <v>67.263900000000007</v>
          </cell>
          <cell r="G13106">
            <v>0.66804589999999997</v>
          </cell>
          <cell r="H13106">
            <v>0.743672</v>
          </cell>
          <cell r="I13106">
            <v>-7.7316300000000004E-2</v>
          </cell>
          <cell r="J13106">
            <v>-3.1637199999999997E-2</v>
          </cell>
          <cell r="K13106">
            <v>0</v>
          </cell>
          <cell r="L13106">
            <v>3.1637199999999997E-2</v>
          </cell>
          <cell r="M13106">
            <v>7.7316300000000004E-2</v>
          </cell>
          <cell r="N13106">
            <v>7.7316300000000004E-2</v>
          </cell>
          <cell r="O13106">
            <v>6530</v>
          </cell>
        </row>
        <row r="13107">
          <cell r="A13107" t="str">
            <v>Residential</v>
          </cell>
          <cell r="B13107">
            <v>2</v>
          </cell>
          <cell r="C13107" t="str">
            <v>S</v>
          </cell>
          <cell r="D13107" t="str">
            <v>Switch</v>
          </cell>
          <cell r="E13107" t="str">
            <v>Building Age: 3 - 10 YEARS</v>
          </cell>
          <cell r="F13107">
            <v>65.090199999999996</v>
          </cell>
          <cell r="G13107">
            <v>0.62458320000000001</v>
          </cell>
          <cell r="H13107">
            <v>0.65392669999999997</v>
          </cell>
          <cell r="I13107">
            <v>-7.6644000000000004E-2</v>
          </cell>
          <cell r="J13107">
            <v>-3.1362099999999997E-2</v>
          </cell>
          <cell r="K13107">
            <v>0</v>
          </cell>
          <cell r="L13107">
            <v>3.1362099999999997E-2</v>
          </cell>
          <cell r="M13107">
            <v>7.6644000000000004E-2</v>
          </cell>
          <cell r="N13107">
            <v>7.6644000000000004E-2</v>
          </cell>
          <cell r="O13107">
            <v>6530</v>
          </cell>
        </row>
        <row r="13108">
          <cell r="A13108" t="str">
            <v>Residential</v>
          </cell>
          <cell r="B13108">
            <v>3</v>
          </cell>
          <cell r="C13108" t="str">
            <v>S</v>
          </cell>
          <cell r="D13108" t="str">
            <v>Switch</v>
          </cell>
          <cell r="E13108" t="str">
            <v>Building Age: 3 - 10 YEARS</v>
          </cell>
          <cell r="F13108">
            <v>64.224199999999996</v>
          </cell>
          <cell r="G13108">
            <v>0.60877809999999999</v>
          </cell>
          <cell r="H13108">
            <v>0.61648179999999997</v>
          </cell>
          <cell r="I13108">
            <v>-7.58934E-2</v>
          </cell>
          <cell r="J13108">
            <v>-3.1054999999999999E-2</v>
          </cell>
          <cell r="K13108">
            <v>0</v>
          </cell>
          <cell r="L13108">
            <v>3.1054999999999999E-2</v>
          </cell>
          <cell r="M13108">
            <v>7.58934E-2</v>
          </cell>
          <cell r="N13108">
            <v>7.58934E-2</v>
          </cell>
          <cell r="O13108">
            <v>6530</v>
          </cell>
        </row>
        <row r="13109">
          <cell r="A13109" t="str">
            <v>Residential</v>
          </cell>
          <cell r="B13109">
            <v>4</v>
          </cell>
          <cell r="C13109" t="str">
            <v>S</v>
          </cell>
          <cell r="D13109" t="str">
            <v>Switch</v>
          </cell>
          <cell r="E13109" t="str">
            <v>Building Age: 3 - 10 YEARS</v>
          </cell>
          <cell r="F13109">
            <v>63.903599999999997</v>
          </cell>
          <cell r="G13109">
            <v>0.62650470000000003</v>
          </cell>
          <cell r="H13109">
            <v>0.63122409999999995</v>
          </cell>
          <cell r="I13109">
            <v>-8.0726099999999995E-2</v>
          </cell>
          <cell r="J13109">
            <v>-3.3032499999999999E-2</v>
          </cell>
          <cell r="K13109">
            <v>0</v>
          </cell>
          <cell r="L13109">
            <v>3.3032499999999999E-2</v>
          </cell>
          <cell r="M13109">
            <v>8.0726099999999995E-2</v>
          </cell>
          <cell r="N13109">
            <v>8.0726099999999995E-2</v>
          </cell>
          <cell r="O13109">
            <v>6530</v>
          </cell>
        </row>
        <row r="13110">
          <cell r="A13110" t="str">
            <v>Residential</v>
          </cell>
          <cell r="B13110">
            <v>5</v>
          </cell>
          <cell r="C13110" t="str">
            <v>S</v>
          </cell>
          <cell r="D13110" t="str">
            <v>Switch</v>
          </cell>
          <cell r="E13110" t="str">
            <v>Building Age: 3 - 10 YEARS</v>
          </cell>
          <cell r="F13110">
            <v>63.108199999999997</v>
          </cell>
          <cell r="G13110">
            <v>0.55380309999999999</v>
          </cell>
          <cell r="H13110">
            <v>0.57020400000000004</v>
          </cell>
          <cell r="I13110">
            <v>-7.6598799999999995E-2</v>
          </cell>
          <cell r="J13110">
            <v>-3.1343599999999999E-2</v>
          </cell>
          <cell r="K13110">
            <v>0</v>
          </cell>
          <cell r="L13110">
            <v>3.1343599999999999E-2</v>
          </cell>
          <cell r="M13110">
            <v>7.6598799999999995E-2</v>
          </cell>
          <cell r="N13110">
            <v>7.6598799999999995E-2</v>
          </cell>
          <cell r="O13110">
            <v>6530</v>
          </cell>
        </row>
        <row r="13111">
          <cell r="A13111" t="str">
            <v>Residential</v>
          </cell>
          <cell r="B13111">
            <v>6</v>
          </cell>
          <cell r="C13111" t="str">
            <v>S</v>
          </cell>
          <cell r="D13111" t="str">
            <v>Switch</v>
          </cell>
          <cell r="E13111" t="str">
            <v>Building Age: 3 - 10 YEARS</v>
          </cell>
          <cell r="F13111">
            <v>62.4315</v>
          </cell>
          <cell r="G13111">
            <v>0.55405459999999995</v>
          </cell>
          <cell r="H13111">
            <v>0.59129229999999999</v>
          </cell>
          <cell r="I13111">
            <v>-7.5382099999999994E-2</v>
          </cell>
          <cell r="J13111">
            <v>-3.08458E-2</v>
          </cell>
          <cell r="K13111">
            <v>0</v>
          </cell>
          <cell r="L13111">
            <v>3.08458E-2</v>
          </cell>
          <cell r="M13111">
            <v>7.5382099999999994E-2</v>
          </cell>
          <cell r="N13111">
            <v>7.5382099999999994E-2</v>
          </cell>
          <cell r="O13111">
            <v>6530</v>
          </cell>
        </row>
        <row r="13112">
          <cell r="A13112" t="str">
            <v>Residential</v>
          </cell>
          <cell r="B13112">
            <v>7</v>
          </cell>
          <cell r="C13112" t="str">
            <v>S</v>
          </cell>
          <cell r="D13112" t="str">
            <v>Switch</v>
          </cell>
          <cell r="E13112" t="str">
            <v>Building Age: 3 - 10 YEARS</v>
          </cell>
          <cell r="F13112">
            <v>61.4163</v>
          </cell>
          <cell r="G13112">
            <v>0.69081190000000003</v>
          </cell>
          <cell r="H13112">
            <v>0.77528319999999995</v>
          </cell>
          <cell r="I13112">
            <v>-7.5347899999999995E-2</v>
          </cell>
          <cell r="J13112">
            <v>-3.0831799999999999E-2</v>
          </cell>
          <cell r="K13112">
            <v>0</v>
          </cell>
          <cell r="L13112">
            <v>3.0831799999999999E-2</v>
          </cell>
          <cell r="M13112">
            <v>7.5347899999999995E-2</v>
          </cell>
          <cell r="N13112">
            <v>7.5347899999999995E-2</v>
          </cell>
          <cell r="O13112">
            <v>6530</v>
          </cell>
        </row>
        <row r="13113">
          <cell r="A13113" t="str">
            <v>Residential</v>
          </cell>
          <cell r="B13113">
            <v>8</v>
          </cell>
          <cell r="C13113" t="str">
            <v>S</v>
          </cell>
          <cell r="D13113" t="str">
            <v>Switch</v>
          </cell>
          <cell r="E13113" t="str">
            <v>Building Age: 3 - 10 YEARS</v>
          </cell>
          <cell r="F13113">
            <v>62.9664</v>
          </cell>
          <cell r="G13113">
            <v>0.76130889999999996</v>
          </cell>
          <cell r="H13113">
            <v>0.79495199999999999</v>
          </cell>
          <cell r="I13113">
            <v>-7.6079099999999997E-2</v>
          </cell>
          <cell r="J13113">
            <v>-3.1130999999999999E-2</v>
          </cell>
          <cell r="K13113">
            <v>0</v>
          </cell>
          <cell r="L13113">
            <v>3.1130999999999999E-2</v>
          </cell>
          <cell r="M13113">
            <v>7.6079099999999997E-2</v>
          </cell>
          <cell r="N13113">
            <v>7.6079099999999997E-2</v>
          </cell>
          <cell r="O13113">
            <v>6530</v>
          </cell>
        </row>
        <row r="13114">
          <cell r="A13114" t="str">
            <v>Residential</v>
          </cell>
          <cell r="B13114">
            <v>9</v>
          </cell>
          <cell r="C13114" t="str">
            <v>S</v>
          </cell>
          <cell r="D13114" t="str">
            <v>Switch</v>
          </cell>
          <cell r="E13114" t="str">
            <v>Building Age: 3 - 10 YEARS</v>
          </cell>
          <cell r="F13114">
            <v>69.052999999999997</v>
          </cell>
          <cell r="G13114">
            <v>0.76803390000000005</v>
          </cell>
          <cell r="H13114">
            <v>0.89767430000000004</v>
          </cell>
          <cell r="I13114">
            <v>-7.7477199999999996E-2</v>
          </cell>
          <cell r="J13114">
            <v>-3.1703000000000002E-2</v>
          </cell>
          <cell r="K13114">
            <v>0</v>
          </cell>
          <cell r="L13114">
            <v>3.1703000000000002E-2</v>
          </cell>
          <cell r="M13114">
            <v>7.7477199999999996E-2</v>
          </cell>
          <cell r="N13114">
            <v>7.7477199999999996E-2</v>
          </cell>
          <cell r="O13114">
            <v>6530</v>
          </cell>
        </row>
        <row r="13115">
          <cell r="A13115" t="str">
            <v>Residential</v>
          </cell>
          <cell r="B13115">
            <v>10</v>
          </cell>
          <cell r="C13115" t="str">
            <v>S</v>
          </cell>
          <cell r="D13115" t="str">
            <v>Switch</v>
          </cell>
          <cell r="E13115" t="str">
            <v>Building Age: 3 - 10 YEARS</v>
          </cell>
          <cell r="F13115">
            <v>75.811199999999999</v>
          </cell>
          <cell r="G13115">
            <v>0.79319209999999996</v>
          </cell>
          <cell r="H13115">
            <v>0.82556779999999996</v>
          </cell>
          <cell r="I13115">
            <v>-7.8789399999999996E-2</v>
          </cell>
          <cell r="J13115">
            <v>-3.2239999999999998E-2</v>
          </cell>
          <cell r="K13115">
            <v>0</v>
          </cell>
          <cell r="L13115">
            <v>3.2239999999999998E-2</v>
          </cell>
          <cell r="M13115">
            <v>7.8789399999999996E-2</v>
          </cell>
          <cell r="N13115">
            <v>7.8789399999999996E-2</v>
          </cell>
          <cell r="O13115">
            <v>6530</v>
          </cell>
        </row>
        <row r="13116">
          <cell r="A13116" t="str">
            <v>Residential</v>
          </cell>
          <cell r="B13116">
            <v>11</v>
          </cell>
          <cell r="C13116" t="str">
            <v>S</v>
          </cell>
          <cell r="D13116" t="str">
            <v>Switch</v>
          </cell>
          <cell r="E13116" t="str">
            <v>Building Age: 3 - 10 YEARS</v>
          </cell>
          <cell r="F13116">
            <v>80.914699999999996</v>
          </cell>
          <cell r="G13116">
            <v>0.83825139999999998</v>
          </cell>
          <cell r="H13116">
            <v>0.83595010000000003</v>
          </cell>
          <cell r="I13116">
            <v>-8.0310500000000007E-2</v>
          </cell>
          <cell r="J13116">
            <v>-3.28624E-2</v>
          </cell>
          <cell r="K13116">
            <v>0</v>
          </cell>
          <cell r="L13116">
            <v>3.28624E-2</v>
          </cell>
          <cell r="M13116">
            <v>8.0310500000000007E-2</v>
          </cell>
          <cell r="N13116">
            <v>8.0310500000000007E-2</v>
          </cell>
          <cell r="O13116">
            <v>6530</v>
          </cell>
        </row>
        <row r="13117">
          <cell r="A13117" t="str">
            <v>Residential</v>
          </cell>
          <cell r="B13117">
            <v>12</v>
          </cell>
          <cell r="C13117" t="str">
            <v>S</v>
          </cell>
          <cell r="D13117" t="str">
            <v>Switch</v>
          </cell>
          <cell r="E13117" t="str">
            <v>Building Age: 3 - 10 YEARS</v>
          </cell>
          <cell r="F13117">
            <v>84.968999999999994</v>
          </cell>
          <cell r="G13117">
            <v>0.97555559999999997</v>
          </cell>
          <cell r="H13117">
            <v>0.93467509999999998</v>
          </cell>
          <cell r="I13117">
            <v>-8.2079299999999994E-2</v>
          </cell>
          <cell r="J13117">
            <v>-3.3586199999999997E-2</v>
          </cell>
          <cell r="K13117">
            <v>0</v>
          </cell>
          <cell r="L13117">
            <v>3.3586199999999997E-2</v>
          </cell>
          <cell r="M13117">
            <v>8.2079299999999994E-2</v>
          </cell>
          <cell r="N13117">
            <v>8.2079299999999994E-2</v>
          </cell>
          <cell r="O13117">
            <v>6530</v>
          </cell>
        </row>
        <row r="13118">
          <cell r="A13118" t="str">
            <v>Residential</v>
          </cell>
          <cell r="B13118">
            <v>13</v>
          </cell>
          <cell r="C13118" t="str">
            <v>S</v>
          </cell>
          <cell r="D13118" t="str">
            <v>Switch</v>
          </cell>
          <cell r="E13118" t="str">
            <v>Building Age: 3 - 10 YEARS</v>
          </cell>
          <cell r="F13118">
            <v>87.956400000000002</v>
          </cell>
          <cell r="G13118">
            <v>1.0589900000000001</v>
          </cell>
          <cell r="H13118">
            <v>0.98435839999999997</v>
          </cell>
          <cell r="I13118">
            <v>-8.3605899999999997E-2</v>
          </cell>
          <cell r="J13118">
            <v>-3.42108E-2</v>
          </cell>
          <cell r="K13118">
            <v>0</v>
          </cell>
          <cell r="L13118">
            <v>3.42108E-2</v>
          </cell>
          <cell r="M13118">
            <v>8.3605899999999997E-2</v>
          </cell>
          <cell r="N13118">
            <v>8.3605899999999997E-2</v>
          </cell>
          <cell r="O13118">
            <v>6530</v>
          </cell>
        </row>
        <row r="13119">
          <cell r="A13119" t="str">
            <v>Residential</v>
          </cell>
          <cell r="B13119">
            <v>14</v>
          </cell>
          <cell r="C13119" t="str">
            <v>S</v>
          </cell>
          <cell r="D13119" t="str">
            <v>Switch</v>
          </cell>
          <cell r="E13119" t="str">
            <v>Building Age: 3 - 10 YEARS</v>
          </cell>
          <cell r="F13119">
            <v>91.053700000000006</v>
          </cell>
          <cell r="G13119">
            <v>1.2121489999999999</v>
          </cell>
          <cell r="H13119">
            <v>1.3303700000000001</v>
          </cell>
          <cell r="I13119">
            <v>-8.37455E-2</v>
          </cell>
          <cell r="J13119">
            <v>-3.4268E-2</v>
          </cell>
          <cell r="K13119">
            <v>0</v>
          </cell>
          <cell r="L13119">
            <v>3.4268E-2</v>
          </cell>
          <cell r="M13119">
            <v>8.37455E-2</v>
          </cell>
          <cell r="N13119">
            <v>8.37455E-2</v>
          </cell>
          <cell r="O13119">
            <v>6530</v>
          </cell>
        </row>
        <row r="13120">
          <cell r="A13120" t="str">
            <v>Residential</v>
          </cell>
          <cell r="B13120">
            <v>15</v>
          </cell>
          <cell r="C13120" t="str">
            <v>S</v>
          </cell>
          <cell r="D13120" t="str">
            <v>Switch</v>
          </cell>
          <cell r="E13120" t="str">
            <v>Building Age: 3 - 10 YEARS</v>
          </cell>
          <cell r="F13120">
            <v>93.7029</v>
          </cell>
          <cell r="G13120">
            <v>1.4751099999999999</v>
          </cell>
          <cell r="H13120">
            <v>1.474701</v>
          </cell>
          <cell r="I13120">
            <v>-8.6728E-2</v>
          </cell>
          <cell r="J13120">
            <v>-3.5488400000000003E-2</v>
          </cell>
          <cell r="K13120">
            <v>0</v>
          </cell>
          <cell r="L13120">
            <v>3.5488400000000003E-2</v>
          </cell>
          <cell r="M13120">
            <v>8.6728E-2</v>
          </cell>
          <cell r="N13120">
            <v>8.6728E-2</v>
          </cell>
          <cell r="O13120">
            <v>6530</v>
          </cell>
        </row>
        <row r="13121">
          <cell r="A13121" t="str">
            <v>Residential</v>
          </cell>
          <cell r="B13121">
            <v>16</v>
          </cell>
          <cell r="C13121" t="str">
            <v>S</v>
          </cell>
          <cell r="D13121" t="str">
            <v>Switch</v>
          </cell>
          <cell r="E13121" t="str">
            <v>Building Age: 3 - 10 YEARS</v>
          </cell>
          <cell r="F13121">
            <v>95.428899999999999</v>
          </cell>
          <cell r="G13121">
            <v>1.7228460000000001</v>
          </cell>
          <cell r="H13121">
            <v>1.7106060000000001</v>
          </cell>
          <cell r="I13121">
            <v>-9.0380600000000005E-2</v>
          </cell>
          <cell r="J13121">
            <v>-3.6983000000000002E-2</v>
          </cell>
          <cell r="K13121">
            <v>0</v>
          </cell>
          <cell r="L13121">
            <v>3.6983000000000002E-2</v>
          </cell>
          <cell r="M13121">
            <v>9.0380600000000005E-2</v>
          </cell>
          <cell r="N13121">
            <v>9.0380600000000005E-2</v>
          </cell>
          <cell r="O13121">
            <v>6530</v>
          </cell>
        </row>
        <row r="13122">
          <cell r="A13122" t="str">
            <v>Residential</v>
          </cell>
          <cell r="B13122">
            <v>17</v>
          </cell>
          <cell r="C13122" t="str">
            <v>S</v>
          </cell>
          <cell r="D13122" t="str">
            <v>Switch</v>
          </cell>
          <cell r="E13122" t="str">
            <v>Building Age: 3 - 10 YEARS</v>
          </cell>
          <cell r="F13122">
            <v>95.908100000000005</v>
          </cell>
          <cell r="G13122">
            <v>1.972431</v>
          </cell>
          <cell r="H13122">
            <v>1.8064439999999999</v>
          </cell>
          <cell r="I13122">
            <v>-8.8602799999999995E-2</v>
          </cell>
          <cell r="J13122">
            <v>-3.6255500000000003E-2</v>
          </cell>
          <cell r="K13122">
            <v>0</v>
          </cell>
          <cell r="L13122">
            <v>3.6255500000000003E-2</v>
          </cell>
          <cell r="M13122">
            <v>8.8602799999999995E-2</v>
          </cell>
          <cell r="N13122">
            <v>8.8602799999999995E-2</v>
          </cell>
          <cell r="O13122">
            <v>6530</v>
          </cell>
        </row>
        <row r="13123">
          <cell r="A13123" t="str">
            <v>Residential</v>
          </cell>
          <cell r="B13123">
            <v>18</v>
          </cell>
          <cell r="C13123" t="str">
            <v>S</v>
          </cell>
          <cell r="D13123" t="str">
            <v>Switch</v>
          </cell>
          <cell r="E13123" t="str">
            <v>Building Age: 3 - 10 YEARS</v>
          </cell>
          <cell r="F13123">
            <v>95.151300000000006</v>
          </cell>
          <cell r="G13123">
            <v>2.172463</v>
          </cell>
          <cell r="H13123">
            <v>2.046869</v>
          </cell>
          <cell r="I13123">
            <v>-9.0345499999999995E-2</v>
          </cell>
          <cell r="J13123">
            <v>-3.6968599999999997E-2</v>
          </cell>
          <cell r="K13123">
            <v>0</v>
          </cell>
          <cell r="L13123">
            <v>3.6968599999999997E-2</v>
          </cell>
          <cell r="M13123">
            <v>9.0345499999999995E-2</v>
          </cell>
          <cell r="N13123">
            <v>9.0345499999999995E-2</v>
          </cell>
          <cell r="O13123">
            <v>6530</v>
          </cell>
        </row>
        <row r="13124">
          <cell r="A13124" t="str">
            <v>Residential</v>
          </cell>
          <cell r="B13124">
            <v>19</v>
          </cell>
          <cell r="C13124" t="str">
            <v>S</v>
          </cell>
          <cell r="D13124" t="str">
            <v>Switch</v>
          </cell>
          <cell r="E13124" t="str">
            <v>Building Age: 3 - 10 YEARS</v>
          </cell>
          <cell r="F13124">
            <v>92.8095</v>
          </cell>
          <cell r="G13124">
            <v>2.2511930000000002</v>
          </cell>
          <cell r="H13124">
            <v>2.1395529999999998</v>
          </cell>
          <cell r="I13124">
            <v>-9.24788E-2</v>
          </cell>
          <cell r="J13124">
            <v>-3.7841600000000003E-2</v>
          </cell>
          <cell r="K13124">
            <v>0</v>
          </cell>
          <cell r="L13124">
            <v>3.7841600000000003E-2</v>
          </cell>
          <cell r="M13124">
            <v>9.24788E-2</v>
          </cell>
          <cell r="N13124">
            <v>9.24788E-2</v>
          </cell>
          <cell r="O13124">
            <v>6530</v>
          </cell>
        </row>
        <row r="13125">
          <cell r="A13125" t="str">
            <v>Residential</v>
          </cell>
          <cell r="B13125">
            <v>20</v>
          </cell>
          <cell r="C13125" t="str">
            <v>S</v>
          </cell>
          <cell r="D13125" t="str">
            <v>Switch</v>
          </cell>
          <cell r="E13125" t="str">
            <v>Building Age: 3 - 10 YEARS</v>
          </cell>
          <cell r="F13125">
            <v>87.256699999999995</v>
          </cell>
          <cell r="G13125">
            <v>2.085248</v>
          </cell>
          <cell r="H13125">
            <v>2.5747599999999999</v>
          </cell>
          <cell r="I13125">
            <v>-9.2138499999999998E-2</v>
          </cell>
          <cell r="J13125">
            <v>-3.7702300000000001E-2</v>
          </cell>
          <cell r="K13125">
            <v>0</v>
          </cell>
          <cell r="L13125">
            <v>3.7702300000000001E-2</v>
          </cell>
          <cell r="M13125">
            <v>9.2138499999999998E-2</v>
          </cell>
          <cell r="N13125">
            <v>9.2138499999999998E-2</v>
          </cell>
          <cell r="O13125">
            <v>6530</v>
          </cell>
        </row>
        <row r="13126">
          <cell r="A13126" t="str">
            <v>Residential</v>
          </cell>
          <cell r="B13126">
            <v>21</v>
          </cell>
          <cell r="C13126" t="str">
            <v>S</v>
          </cell>
          <cell r="D13126" t="str">
            <v>Switch</v>
          </cell>
          <cell r="E13126" t="str">
            <v>Building Age: 3 - 10 YEARS</v>
          </cell>
          <cell r="F13126">
            <v>82.211200000000005</v>
          </cell>
          <cell r="G13126">
            <v>1.9653579999999999</v>
          </cell>
          <cell r="H13126">
            <v>2.5175010000000002</v>
          </cell>
          <cell r="I13126">
            <v>-8.9909600000000006E-2</v>
          </cell>
          <cell r="J13126">
            <v>-3.6790299999999998E-2</v>
          </cell>
          <cell r="K13126">
            <v>0</v>
          </cell>
          <cell r="L13126">
            <v>3.6790299999999998E-2</v>
          </cell>
          <cell r="M13126">
            <v>8.9909600000000006E-2</v>
          </cell>
          <cell r="N13126">
            <v>8.9909600000000006E-2</v>
          </cell>
          <cell r="O13126">
            <v>6530</v>
          </cell>
        </row>
        <row r="13127">
          <cell r="A13127" t="str">
            <v>Residential</v>
          </cell>
          <cell r="B13127">
            <v>22</v>
          </cell>
          <cell r="C13127" t="str">
            <v>S</v>
          </cell>
          <cell r="D13127" t="str">
            <v>Switch</v>
          </cell>
          <cell r="E13127" t="str">
            <v>Building Age: 3 - 10 YEARS</v>
          </cell>
          <cell r="F13127">
            <v>78.825999999999993</v>
          </cell>
          <cell r="G13127">
            <v>1.61982</v>
          </cell>
          <cell r="H13127">
            <v>1.9447909999999999</v>
          </cell>
          <cell r="I13127">
            <v>-9.1686199999999995E-2</v>
          </cell>
          <cell r="J13127">
            <v>-3.7517200000000001E-2</v>
          </cell>
          <cell r="K13127">
            <v>0</v>
          </cell>
          <cell r="L13127">
            <v>3.7517200000000001E-2</v>
          </cell>
          <cell r="M13127">
            <v>9.1686199999999995E-2</v>
          </cell>
          <cell r="N13127">
            <v>9.1686199999999995E-2</v>
          </cell>
          <cell r="O13127">
            <v>6530</v>
          </cell>
        </row>
        <row r="13128">
          <cell r="A13128" t="str">
            <v>Residential</v>
          </cell>
          <cell r="B13128">
            <v>23</v>
          </cell>
          <cell r="C13128" t="str">
            <v>S</v>
          </cell>
          <cell r="D13128" t="str">
            <v>Switch</v>
          </cell>
          <cell r="E13128" t="str">
            <v>Building Age: 3 - 10 YEARS</v>
          </cell>
          <cell r="F13128">
            <v>75.827799999999996</v>
          </cell>
          <cell r="G13128">
            <v>1.2375119999999999</v>
          </cell>
          <cell r="H13128">
            <v>1.4936560000000001</v>
          </cell>
          <cell r="I13128">
            <v>-8.54877E-2</v>
          </cell>
          <cell r="J13128">
            <v>-3.4980900000000002E-2</v>
          </cell>
          <cell r="K13128">
            <v>0</v>
          </cell>
          <cell r="L13128">
            <v>3.4980900000000002E-2</v>
          </cell>
          <cell r="M13128">
            <v>8.54877E-2</v>
          </cell>
          <cell r="N13128">
            <v>8.54877E-2</v>
          </cell>
          <cell r="O13128">
            <v>6530</v>
          </cell>
        </row>
        <row r="13129">
          <cell r="A13129" t="str">
            <v>Residential</v>
          </cell>
          <cell r="B13129">
            <v>24</v>
          </cell>
          <cell r="C13129" t="str">
            <v>S</v>
          </cell>
          <cell r="D13129" t="str">
            <v>Switch</v>
          </cell>
          <cell r="E13129" t="str">
            <v>Building Age: 3 - 10 YEARS</v>
          </cell>
          <cell r="F13129">
            <v>73.729500000000002</v>
          </cell>
          <cell r="G13129">
            <v>0.9372104</v>
          </cell>
          <cell r="H13129">
            <v>1.078986</v>
          </cell>
          <cell r="I13129">
            <v>-8.1656699999999999E-2</v>
          </cell>
          <cell r="J13129">
            <v>-3.34133E-2</v>
          </cell>
          <cell r="K13129">
            <v>0</v>
          </cell>
          <cell r="L13129">
            <v>3.34133E-2</v>
          </cell>
          <cell r="M13129">
            <v>8.1656699999999999E-2</v>
          </cell>
          <cell r="N13129">
            <v>8.1656699999999999E-2</v>
          </cell>
          <cell r="O13129">
            <v>6530</v>
          </cell>
        </row>
        <row r="13130">
          <cell r="A13130" t="str">
            <v>Residential</v>
          </cell>
          <cell r="B13130">
            <v>1</v>
          </cell>
          <cell r="C13130" t="str">
            <v>S</v>
          </cell>
          <cell r="D13130" t="str">
            <v>Switch</v>
          </cell>
          <cell r="E13130" t="str">
            <v>CARE Status: CARE</v>
          </cell>
          <cell r="F13130">
            <v>69.288700000000006</v>
          </cell>
          <cell r="G13130">
            <v>0.70649260000000003</v>
          </cell>
          <cell r="H13130">
            <v>0.85172219999999998</v>
          </cell>
          <cell r="I13130">
            <v>-6.8824800000000005E-2</v>
          </cell>
          <cell r="J13130">
            <v>-2.8162599999999999E-2</v>
          </cell>
          <cell r="K13130">
            <v>0</v>
          </cell>
          <cell r="L13130">
            <v>2.8162599999999999E-2</v>
          </cell>
          <cell r="M13130">
            <v>6.8824800000000005E-2</v>
          </cell>
          <cell r="N13130">
            <v>6.8824800000000005E-2</v>
          </cell>
          <cell r="O13130">
            <v>7333</v>
          </cell>
        </row>
        <row r="13131">
          <cell r="A13131" t="str">
            <v>Residential</v>
          </cell>
          <cell r="B13131">
            <v>2</v>
          </cell>
          <cell r="C13131" t="str">
            <v>S</v>
          </cell>
          <cell r="D13131" t="str">
            <v>Switch</v>
          </cell>
          <cell r="E13131" t="str">
            <v>CARE Status: CARE</v>
          </cell>
          <cell r="F13131">
            <v>67.127499999999998</v>
          </cell>
          <cell r="G13131">
            <v>0.59094849999999999</v>
          </cell>
          <cell r="H13131">
            <v>0.70084690000000005</v>
          </cell>
          <cell r="I13131">
            <v>-6.83478E-2</v>
          </cell>
          <cell r="J13131">
            <v>-2.79674E-2</v>
          </cell>
          <cell r="K13131">
            <v>0</v>
          </cell>
          <cell r="L13131">
            <v>2.79674E-2</v>
          </cell>
          <cell r="M13131">
            <v>6.83478E-2</v>
          </cell>
          <cell r="N13131">
            <v>6.83478E-2</v>
          </cell>
          <cell r="O13131">
            <v>7333</v>
          </cell>
        </row>
        <row r="13132">
          <cell r="A13132" t="str">
            <v>Residential</v>
          </cell>
          <cell r="B13132">
            <v>3</v>
          </cell>
          <cell r="C13132" t="str">
            <v>S</v>
          </cell>
          <cell r="D13132" t="str">
            <v>Switch</v>
          </cell>
          <cell r="E13132" t="str">
            <v>CARE Status: CARE</v>
          </cell>
          <cell r="F13132">
            <v>66.579700000000003</v>
          </cell>
          <cell r="G13132">
            <v>0.55440619999999996</v>
          </cell>
          <cell r="H13132">
            <v>0.57748440000000001</v>
          </cell>
          <cell r="I13132">
            <v>-6.76456E-2</v>
          </cell>
          <cell r="J13132">
            <v>-2.768E-2</v>
          </cell>
          <cell r="K13132">
            <v>0</v>
          </cell>
          <cell r="L13132">
            <v>2.768E-2</v>
          </cell>
          <cell r="M13132">
            <v>6.76456E-2</v>
          </cell>
          <cell r="N13132">
            <v>6.76456E-2</v>
          </cell>
          <cell r="O13132">
            <v>7333</v>
          </cell>
        </row>
        <row r="13133">
          <cell r="A13133" t="str">
            <v>Residential</v>
          </cell>
          <cell r="B13133">
            <v>4</v>
          </cell>
          <cell r="C13133" t="str">
            <v>S</v>
          </cell>
          <cell r="D13133" t="str">
            <v>Switch</v>
          </cell>
          <cell r="E13133" t="str">
            <v>CARE Status: CARE</v>
          </cell>
          <cell r="F13133">
            <v>66.126499999999993</v>
          </cell>
          <cell r="G13133">
            <v>0.53701069999999995</v>
          </cell>
          <cell r="H13133">
            <v>0.53263190000000005</v>
          </cell>
          <cell r="I13133">
            <v>-7.1023799999999998E-2</v>
          </cell>
          <cell r="J13133">
            <v>-2.9062399999999999E-2</v>
          </cell>
          <cell r="K13133">
            <v>0</v>
          </cell>
          <cell r="L13133">
            <v>2.9062399999999999E-2</v>
          </cell>
          <cell r="M13133">
            <v>7.1023799999999998E-2</v>
          </cell>
          <cell r="N13133">
            <v>7.1023799999999998E-2</v>
          </cell>
          <cell r="O13133">
            <v>7333</v>
          </cell>
        </row>
        <row r="13134">
          <cell r="A13134" t="str">
            <v>Residential</v>
          </cell>
          <cell r="B13134">
            <v>5</v>
          </cell>
          <cell r="C13134" t="str">
            <v>S</v>
          </cell>
          <cell r="D13134" t="str">
            <v>Switch</v>
          </cell>
          <cell r="E13134" t="str">
            <v>CARE Status: CARE</v>
          </cell>
          <cell r="F13134">
            <v>64.900300000000001</v>
          </cell>
          <cell r="G13134">
            <v>0.50061270000000002</v>
          </cell>
          <cell r="H13134">
            <v>0.53035469999999996</v>
          </cell>
          <cell r="I13134">
            <v>-6.8066000000000002E-2</v>
          </cell>
          <cell r="J13134">
            <v>-2.7852100000000001E-2</v>
          </cell>
          <cell r="K13134">
            <v>0</v>
          </cell>
          <cell r="L13134">
            <v>2.7852100000000001E-2</v>
          </cell>
          <cell r="M13134">
            <v>6.8066000000000002E-2</v>
          </cell>
          <cell r="N13134">
            <v>6.8066000000000002E-2</v>
          </cell>
          <cell r="O13134">
            <v>7333</v>
          </cell>
        </row>
        <row r="13135">
          <cell r="A13135" t="str">
            <v>Residential</v>
          </cell>
          <cell r="B13135">
            <v>6</v>
          </cell>
          <cell r="C13135" t="str">
            <v>S</v>
          </cell>
          <cell r="D13135" t="str">
            <v>Switch</v>
          </cell>
          <cell r="E13135" t="str">
            <v>CARE Status: CARE</v>
          </cell>
          <cell r="F13135">
            <v>64.118300000000005</v>
          </cell>
          <cell r="G13135">
            <v>0.53988440000000004</v>
          </cell>
          <cell r="H13135">
            <v>0.60902769999999995</v>
          </cell>
          <cell r="I13135">
            <v>-6.73565E-2</v>
          </cell>
          <cell r="J13135">
            <v>-2.7561700000000001E-2</v>
          </cell>
          <cell r="K13135">
            <v>0</v>
          </cell>
          <cell r="L13135">
            <v>2.7561700000000001E-2</v>
          </cell>
          <cell r="M13135">
            <v>6.73565E-2</v>
          </cell>
          <cell r="N13135">
            <v>6.73565E-2</v>
          </cell>
          <cell r="O13135">
            <v>7333</v>
          </cell>
        </row>
        <row r="13136">
          <cell r="A13136" t="str">
            <v>Residential</v>
          </cell>
          <cell r="B13136">
            <v>7</v>
          </cell>
          <cell r="C13136" t="str">
            <v>S</v>
          </cell>
          <cell r="D13136" t="str">
            <v>Switch</v>
          </cell>
          <cell r="E13136" t="str">
            <v>CARE Status: CARE</v>
          </cell>
          <cell r="F13136">
            <v>62.835000000000001</v>
          </cell>
          <cell r="G13136">
            <v>0.63295500000000005</v>
          </cell>
          <cell r="H13136">
            <v>0.65729720000000003</v>
          </cell>
          <cell r="I13136">
            <v>-6.7660100000000001E-2</v>
          </cell>
          <cell r="J13136">
            <v>-2.7685899999999999E-2</v>
          </cell>
          <cell r="K13136">
            <v>0</v>
          </cell>
          <cell r="L13136">
            <v>2.7685899999999999E-2</v>
          </cell>
          <cell r="M13136">
            <v>6.7660100000000001E-2</v>
          </cell>
          <cell r="N13136">
            <v>6.7660100000000001E-2</v>
          </cell>
          <cell r="O13136">
            <v>7333</v>
          </cell>
        </row>
        <row r="13137">
          <cell r="A13137" t="str">
            <v>Residential</v>
          </cell>
          <cell r="B13137">
            <v>8</v>
          </cell>
          <cell r="C13137" t="str">
            <v>S</v>
          </cell>
          <cell r="D13137" t="str">
            <v>Switch</v>
          </cell>
          <cell r="E13137" t="str">
            <v>CARE Status: CARE</v>
          </cell>
          <cell r="F13137">
            <v>63.917200000000001</v>
          </cell>
          <cell r="G13137">
            <v>0.66278820000000005</v>
          </cell>
          <cell r="H13137">
            <v>0.67850489999999997</v>
          </cell>
          <cell r="I13137">
            <v>-6.8175799999999995E-2</v>
          </cell>
          <cell r="J13137">
            <v>-2.7897000000000002E-2</v>
          </cell>
          <cell r="K13137">
            <v>0</v>
          </cell>
          <cell r="L13137">
            <v>2.7897000000000002E-2</v>
          </cell>
          <cell r="M13137">
            <v>6.8175799999999995E-2</v>
          </cell>
          <cell r="N13137">
            <v>6.8175799999999995E-2</v>
          </cell>
          <cell r="O13137">
            <v>7333</v>
          </cell>
        </row>
        <row r="13138">
          <cell r="A13138" t="str">
            <v>Residential</v>
          </cell>
          <cell r="B13138">
            <v>9</v>
          </cell>
          <cell r="C13138" t="str">
            <v>S</v>
          </cell>
          <cell r="D13138" t="str">
            <v>Switch</v>
          </cell>
          <cell r="E13138" t="str">
            <v>CARE Status: CARE</v>
          </cell>
          <cell r="F13138">
            <v>69.063800000000001</v>
          </cell>
          <cell r="G13138">
            <v>0.64657220000000004</v>
          </cell>
          <cell r="H13138">
            <v>0.68241090000000004</v>
          </cell>
          <cell r="I13138">
            <v>-6.8884500000000001E-2</v>
          </cell>
          <cell r="J13138">
            <v>-2.8187E-2</v>
          </cell>
          <cell r="K13138">
            <v>0</v>
          </cell>
          <cell r="L13138">
            <v>2.8187E-2</v>
          </cell>
          <cell r="M13138">
            <v>6.8884500000000001E-2</v>
          </cell>
          <cell r="N13138">
            <v>6.8884500000000001E-2</v>
          </cell>
          <cell r="O13138">
            <v>7333</v>
          </cell>
        </row>
        <row r="13139">
          <cell r="A13139" t="str">
            <v>Residential</v>
          </cell>
          <cell r="B13139">
            <v>10</v>
          </cell>
          <cell r="C13139" t="str">
            <v>S</v>
          </cell>
          <cell r="D13139" t="str">
            <v>Switch</v>
          </cell>
          <cell r="E13139" t="str">
            <v>CARE Status: CARE</v>
          </cell>
          <cell r="F13139">
            <v>75.132999999999996</v>
          </cell>
          <cell r="G13139">
            <v>0.68929819999999997</v>
          </cell>
          <cell r="H13139">
            <v>0.73633340000000003</v>
          </cell>
          <cell r="I13139">
            <v>-6.9664500000000004E-2</v>
          </cell>
          <cell r="J13139">
            <v>-2.8506099999999999E-2</v>
          </cell>
          <cell r="K13139">
            <v>0</v>
          </cell>
          <cell r="L13139">
            <v>2.8506099999999999E-2</v>
          </cell>
          <cell r="M13139">
            <v>6.9664500000000004E-2</v>
          </cell>
          <cell r="N13139">
            <v>6.9664500000000004E-2</v>
          </cell>
          <cell r="O13139">
            <v>7333</v>
          </cell>
        </row>
        <row r="13140">
          <cell r="A13140" t="str">
            <v>Residential</v>
          </cell>
          <cell r="B13140">
            <v>11</v>
          </cell>
          <cell r="C13140" t="str">
            <v>S</v>
          </cell>
          <cell r="D13140" t="str">
            <v>Switch</v>
          </cell>
          <cell r="E13140" t="str">
            <v>CARE Status: CARE</v>
          </cell>
          <cell r="F13140">
            <v>79.534400000000005</v>
          </cell>
          <cell r="G13140">
            <v>0.74078999999999995</v>
          </cell>
          <cell r="H13140">
            <v>0.74847629999999998</v>
          </cell>
          <cell r="I13140">
            <v>-7.0737800000000003E-2</v>
          </cell>
          <cell r="J13140">
            <v>-2.89453E-2</v>
          </cell>
          <cell r="K13140">
            <v>0</v>
          </cell>
          <cell r="L13140">
            <v>2.89453E-2</v>
          </cell>
          <cell r="M13140">
            <v>7.0737800000000003E-2</v>
          </cell>
          <cell r="N13140">
            <v>7.0737800000000003E-2</v>
          </cell>
          <cell r="O13140">
            <v>7333</v>
          </cell>
        </row>
        <row r="13141">
          <cell r="A13141" t="str">
            <v>Residential</v>
          </cell>
          <cell r="B13141">
            <v>12</v>
          </cell>
          <cell r="C13141" t="str">
            <v>S</v>
          </cell>
          <cell r="D13141" t="str">
            <v>Switch</v>
          </cell>
          <cell r="E13141" t="str">
            <v>CARE Status: CARE</v>
          </cell>
          <cell r="F13141">
            <v>83.783100000000005</v>
          </cell>
          <cell r="G13141">
            <v>0.90560629999999998</v>
          </cell>
          <cell r="H13141">
            <v>0.88924029999999998</v>
          </cell>
          <cell r="I13141">
            <v>-7.1569499999999994E-2</v>
          </cell>
          <cell r="J13141">
            <v>-2.9285700000000001E-2</v>
          </cell>
          <cell r="K13141">
            <v>0</v>
          </cell>
          <cell r="L13141">
            <v>2.9285700000000001E-2</v>
          </cell>
          <cell r="M13141">
            <v>7.1569499999999994E-2</v>
          </cell>
          <cell r="N13141">
            <v>7.1569499999999994E-2</v>
          </cell>
          <cell r="O13141">
            <v>7333</v>
          </cell>
        </row>
        <row r="13142">
          <cell r="A13142" t="str">
            <v>Residential</v>
          </cell>
          <cell r="B13142">
            <v>13</v>
          </cell>
          <cell r="C13142" t="str">
            <v>S</v>
          </cell>
          <cell r="D13142" t="str">
            <v>Switch</v>
          </cell>
          <cell r="E13142" t="str">
            <v>CARE Status: CARE</v>
          </cell>
          <cell r="F13142">
            <v>86.993200000000002</v>
          </cell>
          <cell r="G13142">
            <v>1.0009479999999999</v>
          </cell>
          <cell r="H13142">
            <v>0.98022600000000004</v>
          </cell>
          <cell r="I13142">
            <v>-7.3368799999999998E-2</v>
          </cell>
          <cell r="J13142">
            <v>-3.0021900000000001E-2</v>
          </cell>
          <cell r="K13142">
            <v>0</v>
          </cell>
          <cell r="L13142">
            <v>3.0021900000000001E-2</v>
          </cell>
          <cell r="M13142">
            <v>7.3368799999999998E-2</v>
          </cell>
          <cell r="N13142">
            <v>7.3368799999999998E-2</v>
          </cell>
          <cell r="O13142">
            <v>7333</v>
          </cell>
        </row>
        <row r="13143">
          <cell r="A13143" t="str">
            <v>Residential</v>
          </cell>
          <cell r="B13143">
            <v>14</v>
          </cell>
          <cell r="C13143" t="str">
            <v>S</v>
          </cell>
          <cell r="D13143" t="str">
            <v>Switch</v>
          </cell>
          <cell r="E13143" t="str">
            <v>CARE Status: CARE</v>
          </cell>
          <cell r="F13143">
            <v>90.776499999999999</v>
          </cell>
          <cell r="G13143">
            <v>1.236024</v>
          </cell>
          <cell r="H13143">
            <v>1.179999</v>
          </cell>
          <cell r="I13143">
            <v>-7.3451000000000002E-2</v>
          </cell>
          <cell r="J13143">
            <v>-3.0055599999999998E-2</v>
          </cell>
          <cell r="K13143">
            <v>0</v>
          </cell>
          <cell r="L13143">
            <v>3.0055599999999998E-2</v>
          </cell>
          <cell r="M13143">
            <v>7.3451000000000002E-2</v>
          </cell>
          <cell r="N13143">
            <v>7.3451000000000002E-2</v>
          </cell>
          <cell r="O13143">
            <v>7333</v>
          </cell>
        </row>
        <row r="13144">
          <cell r="A13144" t="str">
            <v>Residential</v>
          </cell>
          <cell r="B13144">
            <v>15</v>
          </cell>
          <cell r="C13144" t="str">
            <v>S</v>
          </cell>
          <cell r="D13144" t="str">
            <v>Switch</v>
          </cell>
          <cell r="E13144" t="str">
            <v>CARE Status: CARE</v>
          </cell>
          <cell r="F13144">
            <v>93.938500000000005</v>
          </cell>
          <cell r="G13144">
            <v>1.5419849999999999</v>
          </cell>
          <cell r="H13144">
            <v>1.6274120000000001</v>
          </cell>
          <cell r="I13144">
            <v>-7.5816300000000003E-2</v>
          </cell>
          <cell r="J13144">
            <v>-3.10234E-2</v>
          </cell>
          <cell r="K13144">
            <v>0</v>
          </cell>
          <cell r="L13144">
            <v>3.10234E-2</v>
          </cell>
          <cell r="M13144">
            <v>7.5816300000000003E-2</v>
          </cell>
          <cell r="N13144">
            <v>7.5816300000000003E-2</v>
          </cell>
          <cell r="O13144">
            <v>7333</v>
          </cell>
        </row>
        <row r="13145">
          <cell r="A13145" t="str">
            <v>Residential</v>
          </cell>
          <cell r="B13145">
            <v>16</v>
          </cell>
          <cell r="C13145" t="str">
            <v>S</v>
          </cell>
          <cell r="D13145" t="str">
            <v>Switch</v>
          </cell>
          <cell r="E13145" t="str">
            <v>CARE Status: CARE</v>
          </cell>
          <cell r="F13145">
            <v>95.601799999999997</v>
          </cell>
          <cell r="G13145">
            <v>1.790114</v>
          </cell>
          <cell r="H13145">
            <v>1.797329</v>
          </cell>
          <cell r="I13145">
            <v>-7.6999399999999996E-2</v>
          </cell>
          <cell r="J13145">
            <v>-3.1507500000000001E-2</v>
          </cell>
          <cell r="K13145">
            <v>0</v>
          </cell>
          <cell r="L13145">
            <v>3.1507500000000001E-2</v>
          </cell>
          <cell r="M13145">
            <v>7.6999399999999996E-2</v>
          </cell>
          <cell r="N13145">
            <v>7.6999399999999996E-2</v>
          </cell>
          <cell r="O13145">
            <v>7333</v>
          </cell>
        </row>
        <row r="13146">
          <cell r="A13146" t="str">
            <v>Residential</v>
          </cell>
          <cell r="B13146">
            <v>17</v>
          </cell>
          <cell r="C13146" t="str">
            <v>S</v>
          </cell>
          <cell r="D13146" t="str">
            <v>Switch</v>
          </cell>
          <cell r="E13146" t="str">
            <v>CARE Status: CARE</v>
          </cell>
          <cell r="F13146">
            <v>96.1845</v>
          </cell>
          <cell r="G13146">
            <v>2.040238</v>
          </cell>
          <cell r="H13146">
            <v>1.7661370000000001</v>
          </cell>
          <cell r="I13146">
            <v>-7.7178899999999995E-2</v>
          </cell>
          <cell r="J13146">
            <v>-3.1580999999999998E-2</v>
          </cell>
          <cell r="K13146">
            <v>0</v>
          </cell>
          <cell r="L13146">
            <v>3.1580999999999998E-2</v>
          </cell>
          <cell r="M13146">
            <v>7.7178899999999995E-2</v>
          </cell>
          <cell r="N13146">
            <v>7.7178899999999995E-2</v>
          </cell>
          <cell r="O13146">
            <v>7333</v>
          </cell>
        </row>
        <row r="13147">
          <cell r="A13147" t="str">
            <v>Residential</v>
          </cell>
          <cell r="B13147">
            <v>18</v>
          </cell>
          <cell r="C13147" t="str">
            <v>S</v>
          </cell>
          <cell r="D13147" t="str">
            <v>Switch</v>
          </cell>
          <cell r="E13147" t="str">
            <v>CARE Status: CARE</v>
          </cell>
          <cell r="F13147">
            <v>95.578800000000001</v>
          </cell>
          <cell r="G13147">
            <v>2.1327729999999998</v>
          </cell>
          <cell r="H13147">
            <v>1.890598</v>
          </cell>
          <cell r="I13147">
            <v>-7.7214400000000002E-2</v>
          </cell>
          <cell r="J13147">
            <v>-3.1595499999999999E-2</v>
          </cell>
          <cell r="K13147">
            <v>0</v>
          </cell>
          <cell r="L13147">
            <v>3.1595499999999999E-2</v>
          </cell>
          <cell r="M13147">
            <v>7.7214400000000002E-2</v>
          </cell>
          <cell r="N13147">
            <v>7.7214400000000002E-2</v>
          </cell>
          <cell r="O13147">
            <v>7333</v>
          </cell>
        </row>
        <row r="13148">
          <cell r="A13148" t="str">
            <v>Residential</v>
          </cell>
          <cell r="B13148">
            <v>19</v>
          </cell>
          <cell r="C13148" t="str">
            <v>S</v>
          </cell>
          <cell r="D13148" t="str">
            <v>Switch</v>
          </cell>
          <cell r="E13148" t="str">
            <v>CARE Status: CARE</v>
          </cell>
          <cell r="F13148">
            <v>93.844399999999993</v>
          </cell>
          <cell r="G13148">
            <v>2.0846619999999998</v>
          </cell>
          <cell r="H13148">
            <v>1.844136</v>
          </cell>
          <cell r="I13148">
            <v>-7.7571600000000004E-2</v>
          </cell>
          <cell r="J13148">
            <v>-3.1741699999999998E-2</v>
          </cell>
          <cell r="K13148">
            <v>0</v>
          </cell>
          <cell r="L13148">
            <v>3.1741699999999998E-2</v>
          </cell>
          <cell r="M13148">
            <v>7.7571600000000004E-2</v>
          </cell>
          <cell r="N13148">
            <v>7.7571600000000004E-2</v>
          </cell>
          <cell r="O13148">
            <v>7333</v>
          </cell>
        </row>
        <row r="13149">
          <cell r="A13149" t="str">
            <v>Residential</v>
          </cell>
          <cell r="B13149">
            <v>20</v>
          </cell>
          <cell r="C13149" t="str">
            <v>S</v>
          </cell>
          <cell r="D13149" t="str">
            <v>Switch</v>
          </cell>
          <cell r="E13149" t="str">
            <v>CARE Status: CARE</v>
          </cell>
          <cell r="F13149">
            <v>89.738</v>
          </cell>
          <cell r="G13149">
            <v>1.8936809999999999</v>
          </cell>
          <cell r="H13149">
            <v>2.2821850000000001</v>
          </cell>
          <cell r="I13149">
            <v>-7.9092399999999993E-2</v>
          </cell>
          <cell r="J13149">
            <v>-3.2363999999999997E-2</v>
          </cell>
          <cell r="K13149">
            <v>0</v>
          </cell>
          <cell r="L13149">
            <v>3.2363999999999997E-2</v>
          </cell>
          <cell r="M13149">
            <v>7.9092399999999993E-2</v>
          </cell>
          <cell r="N13149">
            <v>7.9092399999999993E-2</v>
          </cell>
          <cell r="O13149">
            <v>7333</v>
          </cell>
        </row>
        <row r="13150">
          <cell r="A13150" t="str">
            <v>Residential</v>
          </cell>
          <cell r="B13150">
            <v>21</v>
          </cell>
          <cell r="C13150" t="str">
            <v>S</v>
          </cell>
          <cell r="D13150" t="str">
            <v>Switch</v>
          </cell>
          <cell r="E13150" t="str">
            <v>CARE Status: CARE</v>
          </cell>
          <cell r="F13150">
            <v>84.922799999999995</v>
          </cell>
          <cell r="G13150">
            <v>1.728634</v>
          </cell>
          <cell r="H13150">
            <v>2.095726</v>
          </cell>
          <cell r="I13150">
            <v>-7.8156699999999996E-2</v>
          </cell>
          <cell r="J13150">
            <v>-3.1981099999999998E-2</v>
          </cell>
          <cell r="K13150">
            <v>0</v>
          </cell>
          <cell r="L13150">
            <v>3.1981099999999998E-2</v>
          </cell>
          <cell r="M13150">
            <v>7.8156699999999996E-2</v>
          </cell>
          <cell r="N13150">
            <v>7.8156699999999996E-2</v>
          </cell>
          <cell r="O13150">
            <v>7333</v>
          </cell>
        </row>
        <row r="13151">
          <cell r="A13151" t="str">
            <v>Residential</v>
          </cell>
          <cell r="B13151">
            <v>22</v>
          </cell>
          <cell r="C13151" t="str">
            <v>S</v>
          </cell>
          <cell r="D13151" t="str">
            <v>Switch</v>
          </cell>
          <cell r="E13151" t="str">
            <v>CARE Status: CARE</v>
          </cell>
          <cell r="F13151">
            <v>81.568299999999994</v>
          </cell>
          <cell r="G13151">
            <v>1.4924550000000001</v>
          </cell>
          <cell r="H13151">
            <v>1.826587</v>
          </cell>
          <cell r="I13151">
            <v>-7.9684599999999994E-2</v>
          </cell>
          <cell r="J13151">
            <v>-3.2606299999999998E-2</v>
          </cell>
          <cell r="K13151">
            <v>0</v>
          </cell>
          <cell r="L13151">
            <v>3.2606299999999998E-2</v>
          </cell>
          <cell r="M13151">
            <v>7.9684599999999994E-2</v>
          </cell>
          <cell r="N13151">
            <v>7.9684599999999994E-2</v>
          </cell>
          <cell r="O13151">
            <v>7333</v>
          </cell>
        </row>
        <row r="13152">
          <cell r="A13152" t="str">
            <v>Residential</v>
          </cell>
          <cell r="B13152">
            <v>23</v>
          </cell>
          <cell r="C13152" t="str">
            <v>S</v>
          </cell>
          <cell r="D13152" t="str">
            <v>Switch</v>
          </cell>
          <cell r="E13152" t="str">
            <v>CARE Status: CARE</v>
          </cell>
          <cell r="F13152">
            <v>78.136200000000002</v>
          </cell>
          <cell r="G13152">
            <v>1.2169049999999999</v>
          </cell>
          <cell r="H13152">
            <v>1.3247629999999999</v>
          </cell>
          <cell r="I13152">
            <v>-7.4887499999999996E-2</v>
          </cell>
          <cell r="J13152">
            <v>-3.0643299999999998E-2</v>
          </cell>
          <cell r="K13152">
            <v>0</v>
          </cell>
          <cell r="L13152">
            <v>3.0643299999999998E-2</v>
          </cell>
          <cell r="M13152">
            <v>7.4887499999999996E-2</v>
          </cell>
          <cell r="N13152">
            <v>7.4887499999999996E-2</v>
          </cell>
          <cell r="O13152">
            <v>7333</v>
          </cell>
        </row>
        <row r="13153">
          <cell r="A13153" t="str">
            <v>Residential</v>
          </cell>
          <cell r="B13153">
            <v>24</v>
          </cell>
          <cell r="C13153" t="str">
            <v>S</v>
          </cell>
          <cell r="D13153" t="str">
            <v>Switch</v>
          </cell>
          <cell r="E13153" t="str">
            <v>CARE Status: CARE</v>
          </cell>
          <cell r="F13153">
            <v>76.012799999999999</v>
          </cell>
          <cell r="G13153">
            <v>0.9926471</v>
          </cell>
          <cell r="H13153">
            <v>1.1516599999999999</v>
          </cell>
          <cell r="I13153">
            <v>-7.3474999999999999E-2</v>
          </cell>
          <cell r="J13153">
            <v>-3.0065399999999999E-2</v>
          </cell>
          <cell r="K13153">
            <v>0</v>
          </cell>
          <cell r="L13153">
            <v>3.0065399999999999E-2</v>
          </cell>
          <cell r="M13153">
            <v>7.3474999999999999E-2</v>
          </cell>
          <cell r="N13153">
            <v>7.3474999999999999E-2</v>
          </cell>
          <cell r="O13153">
            <v>7333</v>
          </cell>
        </row>
        <row r="13154">
          <cell r="A13154" t="str">
            <v>Residential</v>
          </cell>
          <cell r="B13154">
            <v>1</v>
          </cell>
          <cell r="C13154" t="str">
            <v>S</v>
          </cell>
          <cell r="D13154" t="str">
            <v>Switch</v>
          </cell>
          <cell r="E13154" t="str">
            <v>CARE Status: Non-CARE</v>
          </cell>
          <cell r="F13154">
            <v>68.185100000000006</v>
          </cell>
          <cell r="G13154">
            <v>0.65368660000000001</v>
          </cell>
          <cell r="H13154">
            <v>0.70879020000000004</v>
          </cell>
          <cell r="I13154">
            <v>-3.7404899999999998E-2</v>
          </cell>
          <cell r="J13154">
            <v>-1.53058E-2</v>
          </cell>
          <cell r="K13154">
            <v>0</v>
          </cell>
          <cell r="L13154">
            <v>1.53058E-2</v>
          </cell>
          <cell r="M13154">
            <v>3.7404899999999998E-2</v>
          </cell>
          <cell r="N13154">
            <v>3.7404899999999998E-2</v>
          </cell>
          <cell r="O13154">
            <v>29226</v>
          </cell>
        </row>
        <row r="13155">
          <cell r="A13155" t="str">
            <v>Residential</v>
          </cell>
          <cell r="B13155">
            <v>2</v>
          </cell>
          <cell r="C13155" t="str">
            <v>S</v>
          </cell>
          <cell r="D13155" t="str">
            <v>Switch</v>
          </cell>
          <cell r="E13155" t="str">
            <v>CARE Status: Non-CARE</v>
          </cell>
          <cell r="F13155">
            <v>66.096199999999996</v>
          </cell>
          <cell r="G13155">
            <v>0.5883372</v>
          </cell>
          <cell r="H13155">
            <v>0.63023940000000001</v>
          </cell>
          <cell r="I13155">
            <v>-3.6987399999999997E-2</v>
          </cell>
          <cell r="J13155">
            <v>-1.5134999999999999E-2</v>
          </cell>
          <cell r="K13155">
            <v>0</v>
          </cell>
          <cell r="L13155">
            <v>1.5134999999999999E-2</v>
          </cell>
          <cell r="M13155">
            <v>3.6987399999999997E-2</v>
          </cell>
          <cell r="N13155">
            <v>3.6987399999999997E-2</v>
          </cell>
          <cell r="O13155">
            <v>29226</v>
          </cell>
        </row>
        <row r="13156">
          <cell r="A13156" t="str">
            <v>Residential</v>
          </cell>
          <cell r="B13156">
            <v>3</v>
          </cell>
          <cell r="C13156" t="str">
            <v>S</v>
          </cell>
          <cell r="D13156" t="str">
            <v>Switch</v>
          </cell>
          <cell r="E13156" t="str">
            <v>CARE Status: Non-CARE</v>
          </cell>
          <cell r="F13156">
            <v>64.626400000000004</v>
          </cell>
          <cell r="G13156">
            <v>0.54688970000000003</v>
          </cell>
          <cell r="H13156">
            <v>0.58914599999999995</v>
          </cell>
          <cell r="I13156">
            <v>-3.6638999999999998E-2</v>
          </cell>
          <cell r="J13156">
            <v>-1.4992399999999999E-2</v>
          </cell>
          <cell r="K13156">
            <v>0</v>
          </cell>
          <cell r="L13156">
            <v>1.4992399999999999E-2</v>
          </cell>
          <cell r="M13156">
            <v>3.6638999999999998E-2</v>
          </cell>
          <cell r="N13156">
            <v>3.6638999999999998E-2</v>
          </cell>
          <cell r="O13156">
            <v>29226</v>
          </cell>
        </row>
        <row r="13157">
          <cell r="A13157" t="str">
            <v>Residential</v>
          </cell>
          <cell r="B13157">
            <v>4</v>
          </cell>
          <cell r="C13157" t="str">
            <v>S</v>
          </cell>
          <cell r="D13157" t="str">
            <v>Switch</v>
          </cell>
          <cell r="E13157" t="str">
            <v>CARE Status: Non-CARE</v>
          </cell>
          <cell r="F13157">
            <v>64.266000000000005</v>
          </cell>
          <cell r="G13157">
            <v>0.54335350000000004</v>
          </cell>
          <cell r="H13157">
            <v>0.5680655</v>
          </cell>
          <cell r="I13157">
            <v>-3.6545899999999999E-2</v>
          </cell>
          <cell r="J13157">
            <v>-1.49543E-2</v>
          </cell>
          <cell r="K13157">
            <v>0</v>
          </cell>
          <cell r="L13157">
            <v>1.49543E-2</v>
          </cell>
          <cell r="M13157">
            <v>3.6545899999999999E-2</v>
          </cell>
          <cell r="N13157">
            <v>3.6545899999999999E-2</v>
          </cell>
          <cell r="O13157">
            <v>29226</v>
          </cell>
        </row>
        <row r="13158">
          <cell r="A13158" t="str">
            <v>Residential</v>
          </cell>
          <cell r="B13158">
            <v>5</v>
          </cell>
          <cell r="C13158" t="str">
            <v>S</v>
          </cell>
          <cell r="D13158" t="str">
            <v>Switch</v>
          </cell>
          <cell r="E13158" t="str">
            <v>CARE Status: Non-CARE</v>
          </cell>
          <cell r="F13158">
            <v>63.530900000000003</v>
          </cell>
          <cell r="G13158">
            <v>0.54078689999999996</v>
          </cell>
          <cell r="H13158">
            <v>0.56028230000000001</v>
          </cell>
          <cell r="I13158">
            <v>-3.64827E-2</v>
          </cell>
          <cell r="J13158">
            <v>-1.49284E-2</v>
          </cell>
          <cell r="K13158">
            <v>0</v>
          </cell>
          <cell r="L13158">
            <v>1.49284E-2</v>
          </cell>
          <cell r="M13158">
            <v>3.64827E-2</v>
          </cell>
          <cell r="N13158">
            <v>3.64827E-2</v>
          </cell>
          <cell r="O13158">
            <v>29226</v>
          </cell>
        </row>
        <row r="13159">
          <cell r="A13159" t="str">
            <v>Residential</v>
          </cell>
          <cell r="B13159">
            <v>6</v>
          </cell>
          <cell r="C13159" t="str">
            <v>S</v>
          </cell>
          <cell r="D13159" t="str">
            <v>Switch</v>
          </cell>
          <cell r="E13159" t="str">
            <v>CARE Status: Non-CARE</v>
          </cell>
          <cell r="F13159">
            <v>62.880699999999997</v>
          </cell>
          <cell r="G13159">
            <v>0.6101936</v>
          </cell>
          <cell r="H13159">
            <v>0.64672989999999997</v>
          </cell>
          <cell r="I13159">
            <v>-3.6659299999999999E-2</v>
          </cell>
          <cell r="J13159">
            <v>-1.50007E-2</v>
          </cell>
          <cell r="K13159">
            <v>0</v>
          </cell>
          <cell r="L13159">
            <v>1.50007E-2</v>
          </cell>
          <cell r="M13159">
            <v>3.6659299999999999E-2</v>
          </cell>
          <cell r="N13159">
            <v>3.6659299999999999E-2</v>
          </cell>
          <cell r="O13159">
            <v>29226</v>
          </cell>
        </row>
        <row r="13160">
          <cell r="A13160" t="str">
            <v>Residential</v>
          </cell>
          <cell r="B13160">
            <v>7</v>
          </cell>
          <cell r="C13160" t="str">
            <v>S</v>
          </cell>
          <cell r="D13160" t="str">
            <v>Switch</v>
          </cell>
          <cell r="E13160" t="str">
            <v>CARE Status: Non-CARE</v>
          </cell>
          <cell r="F13160">
            <v>62.226100000000002</v>
          </cell>
          <cell r="G13160">
            <v>0.7463438</v>
          </cell>
          <cell r="H13160">
            <v>0.80629620000000002</v>
          </cell>
          <cell r="I13160">
            <v>-3.6768000000000002E-2</v>
          </cell>
          <cell r="J13160">
            <v>-1.50452E-2</v>
          </cell>
          <cell r="K13160">
            <v>0</v>
          </cell>
          <cell r="L13160">
            <v>1.50452E-2</v>
          </cell>
          <cell r="M13160">
            <v>3.6768000000000002E-2</v>
          </cell>
          <cell r="N13160">
            <v>3.6768000000000002E-2</v>
          </cell>
          <cell r="O13160">
            <v>29226</v>
          </cell>
        </row>
        <row r="13161">
          <cell r="A13161" t="str">
            <v>Residential</v>
          </cell>
          <cell r="B13161">
            <v>8</v>
          </cell>
          <cell r="C13161" t="str">
            <v>S</v>
          </cell>
          <cell r="D13161" t="str">
            <v>Switch</v>
          </cell>
          <cell r="E13161" t="str">
            <v>CARE Status: Non-CARE</v>
          </cell>
          <cell r="F13161">
            <v>63.879600000000003</v>
          </cell>
          <cell r="G13161">
            <v>0.80765779999999998</v>
          </cell>
          <cell r="H13161">
            <v>0.86199119999999996</v>
          </cell>
          <cell r="I13161">
            <v>-3.7000400000000003E-2</v>
          </cell>
          <cell r="J13161">
            <v>-1.5140300000000001E-2</v>
          </cell>
          <cell r="K13161">
            <v>0</v>
          </cell>
          <cell r="L13161">
            <v>1.5140300000000001E-2</v>
          </cell>
          <cell r="M13161">
            <v>3.7000400000000003E-2</v>
          </cell>
          <cell r="N13161">
            <v>3.7000400000000003E-2</v>
          </cell>
          <cell r="O13161">
            <v>29226</v>
          </cell>
        </row>
        <row r="13162">
          <cell r="A13162" t="str">
            <v>Residential</v>
          </cell>
          <cell r="B13162">
            <v>9</v>
          </cell>
          <cell r="C13162" t="str">
            <v>S</v>
          </cell>
          <cell r="D13162" t="str">
            <v>Switch</v>
          </cell>
          <cell r="E13162" t="str">
            <v>CARE Status: Non-CARE</v>
          </cell>
          <cell r="F13162">
            <v>69.305499999999995</v>
          </cell>
          <cell r="G13162">
            <v>0.7676016</v>
          </cell>
          <cell r="H13162">
            <v>0.81678589999999995</v>
          </cell>
          <cell r="I13162">
            <v>-3.7623700000000003E-2</v>
          </cell>
          <cell r="J13162">
            <v>-1.5395300000000001E-2</v>
          </cell>
          <cell r="K13162">
            <v>0</v>
          </cell>
          <cell r="L13162">
            <v>1.5395300000000001E-2</v>
          </cell>
          <cell r="M13162">
            <v>3.7623700000000003E-2</v>
          </cell>
          <cell r="N13162">
            <v>3.7623700000000003E-2</v>
          </cell>
          <cell r="O13162">
            <v>29226</v>
          </cell>
        </row>
        <row r="13163">
          <cell r="A13163" t="str">
            <v>Residential</v>
          </cell>
          <cell r="B13163">
            <v>10</v>
          </cell>
          <cell r="C13163" t="str">
            <v>S</v>
          </cell>
          <cell r="D13163" t="str">
            <v>Switch</v>
          </cell>
          <cell r="E13163" t="str">
            <v>CARE Status: Non-CARE</v>
          </cell>
          <cell r="F13163">
            <v>75.740799999999993</v>
          </cell>
          <cell r="G13163">
            <v>0.77443689999999998</v>
          </cell>
          <cell r="H13163">
            <v>0.80878839999999996</v>
          </cell>
          <cell r="I13163">
            <v>-3.9030299999999997E-2</v>
          </cell>
          <cell r="J13163">
            <v>-1.59709E-2</v>
          </cell>
          <cell r="K13163">
            <v>0</v>
          </cell>
          <cell r="L13163">
            <v>1.59709E-2</v>
          </cell>
          <cell r="M13163">
            <v>3.9030299999999997E-2</v>
          </cell>
          <cell r="N13163">
            <v>3.9030299999999997E-2</v>
          </cell>
          <cell r="O13163">
            <v>29226</v>
          </cell>
        </row>
        <row r="13164">
          <cell r="A13164" t="str">
            <v>Residential</v>
          </cell>
          <cell r="B13164">
            <v>11</v>
          </cell>
          <cell r="C13164" t="str">
            <v>S</v>
          </cell>
          <cell r="D13164" t="str">
            <v>Switch</v>
          </cell>
          <cell r="E13164" t="str">
            <v>CARE Status: Non-CARE</v>
          </cell>
          <cell r="F13164">
            <v>80.986599999999996</v>
          </cell>
          <cell r="G13164">
            <v>0.83449019999999996</v>
          </cell>
          <cell r="H13164">
            <v>0.86672249999999995</v>
          </cell>
          <cell r="I13164">
            <v>-4.0527800000000003E-2</v>
          </cell>
          <cell r="J13164">
            <v>-1.65836E-2</v>
          </cell>
          <cell r="K13164">
            <v>0</v>
          </cell>
          <cell r="L13164">
            <v>1.65836E-2</v>
          </cell>
          <cell r="M13164">
            <v>4.0527800000000003E-2</v>
          </cell>
          <cell r="N13164">
            <v>4.0527800000000003E-2</v>
          </cell>
          <cell r="O13164">
            <v>29226</v>
          </cell>
        </row>
        <row r="13165">
          <cell r="A13165" t="str">
            <v>Residential</v>
          </cell>
          <cell r="B13165">
            <v>12</v>
          </cell>
          <cell r="C13165" t="str">
            <v>S</v>
          </cell>
          <cell r="D13165" t="str">
            <v>Switch</v>
          </cell>
          <cell r="E13165" t="str">
            <v>CARE Status: Non-CARE</v>
          </cell>
          <cell r="F13165">
            <v>85.006299999999996</v>
          </cell>
          <cell r="G13165">
            <v>0.93973240000000002</v>
          </cell>
          <cell r="H13165">
            <v>0.92170490000000005</v>
          </cell>
          <cell r="I13165">
            <v>-3.9104699999999999E-2</v>
          </cell>
          <cell r="J13165">
            <v>-1.60013E-2</v>
          </cell>
          <cell r="K13165">
            <v>0</v>
          </cell>
          <cell r="L13165">
            <v>1.60013E-2</v>
          </cell>
          <cell r="M13165">
            <v>3.9104699999999999E-2</v>
          </cell>
          <cell r="N13165">
            <v>3.9104699999999999E-2</v>
          </cell>
          <cell r="O13165">
            <v>29226</v>
          </cell>
        </row>
        <row r="13166">
          <cell r="A13166" t="str">
            <v>Residential</v>
          </cell>
          <cell r="B13166">
            <v>13</v>
          </cell>
          <cell r="C13166" t="str">
            <v>S</v>
          </cell>
          <cell r="D13166" t="str">
            <v>Switch</v>
          </cell>
          <cell r="E13166" t="str">
            <v>CARE Status: Non-CARE</v>
          </cell>
          <cell r="F13166">
            <v>88.096900000000005</v>
          </cell>
          <cell r="G13166">
            <v>1.082028</v>
          </cell>
          <cell r="H13166">
            <v>1.046198</v>
          </cell>
          <cell r="I13166">
            <v>-4.0433999999999998E-2</v>
          </cell>
          <cell r="J13166">
            <v>-1.6545299999999999E-2</v>
          </cell>
          <cell r="K13166">
            <v>0</v>
          </cell>
          <cell r="L13166">
            <v>1.6545299999999999E-2</v>
          </cell>
          <cell r="M13166">
            <v>4.0433999999999998E-2</v>
          </cell>
          <cell r="N13166">
            <v>4.0433999999999998E-2</v>
          </cell>
          <cell r="O13166">
            <v>29226</v>
          </cell>
        </row>
        <row r="13167">
          <cell r="A13167" t="str">
            <v>Residential</v>
          </cell>
          <cell r="B13167">
            <v>14</v>
          </cell>
          <cell r="C13167" t="str">
            <v>S</v>
          </cell>
          <cell r="D13167" t="str">
            <v>Switch</v>
          </cell>
          <cell r="E13167" t="str">
            <v>CARE Status: Non-CARE</v>
          </cell>
          <cell r="F13167">
            <v>91.070400000000006</v>
          </cell>
          <cell r="G13167">
            <v>1.2626139999999999</v>
          </cell>
          <cell r="H13167">
            <v>1.2604299999999999</v>
          </cell>
          <cell r="I13167">
            <v>-4.5288500000000002E-2</v>
          </cell>
          <cell r="J13167">
            <v>-1.8531700000000002E-2</v>
          </cell>
          <cell r="K13167">
            <v>0</v>
          </cell>
          <cell r="L13167">
            <v>1.8531700000000002E-2</v>
          </cell>
          <cell r="M13167">
            <v>4.5288500000000002E-2</v>
          </cell>
          <cell r="N13167">
            <v>4.5288500000000002E-2</v>
          </cell>
          <cell r="O13167">
            <v>29226</v>
          </cell>
        </row>
        <row r="13168">
          <cell r="A13168" t="str">
            <v>Residential</v>
          </cell>
          <cell r="B13168">
            <v>15</v>
          </cell>
          <cell r="C13168" t="str">
            <v>S</v>
          </cell>
          <cell r="D13168" t="str">
            <v>Switch</v>
          </cell>
          <cell r="E13168" t="str">
            <v>CARE Status: Non-CARE</v>
          </cell>
          <cell r="F13168">
            <v>93.702699999999993</v>
          </cell>
          <cell r="G13168">
            <v>1.5018560000000001</v>
          </cell>
          <cell r="H13168">
            <v>1.525666</v>
          </cell>
          <cell r="I13168">
            <v>-4.7761900000000003E-2</v>
          </cell>
          <cell r="J13168">
            <v>-1.95438E-2</v>
          </cell>
          <cell r="K13168">
            <v>0</v>
          </cell>
          <cell r="L13168">
            <v>1.95438E-2</v>
          </cell>
          <cell r="M13168">
            <v>4.7761900000000003E-2</v>
          </cell>
          <cell r="N13168">
            <v>4.7761900000000003E-2</v>
          </cell>
          <cell r="O13168">
            <v>29226</v>
          </cell>
        </row>
        <row r="13169">
          <cell r="A13169" t="str">
            <v>Residential</v>
          </cell>
          <cell r="B13169">
            <v>16</v>
          </cell>
          <cell r="C13169" t="str">
            <v>S</v>
          </cell>
          <cell r="D13169" t="str">
            <v>Switch</v>
          </cell>
          <cell r="E13169" t="str">
            <v>CARE Status: Non-CARE</v>
          </cell>
          <cell r="F13169">
            <v>95.334699999999998</v>
          </cell>
          <cell r="G13169">
            <v>1.8119320000000001</v>
          </cell>
          <cell r="H13169">
            <v>1.7384010000000001</v>
          </cell>
          <cell r="I13169">
            <v>-4.7622200000000003E-2</v>
          </cell>
          <cell r="J13169">
            <v>-1.94866E-2</v>
          </cell>
          <cell r="K13169">
            <v>0</v>
          </cell>
          <cell r="L13169">
            <v>1.94866E-2</v>
          </cell>
          <cell r="M13169">
            <v>4.7622200000000003E-2</v>
          </cell>
          <cell r="N13169">
            <v>4.7622200000000003E-2</v>
          </cell>
          <cell r="O13169">
            <v>29226</v>
          </cell>
        </row>
        <row r="13170">
          <cell r="A13170" t="str">
            <v>Residential</v>
          </cell>
          <cell r="B13170">
            <v>17</v>
          </cell>
          <cell r="C13170" t="str">
            <v>S</v>
          </cell>
          <cell r="D13170" t="str">
            <v>Switch</v>
          </cell>
          <cell r="E13170" t="str">
            <v>CARE Status: Non-CARE</v>
          </cell>
          <cell r="F13170">
            <v>95.916799999999995</v>
          </cell>
          <cell r="G13170">
            <v>2.0580229999999999</v>
          </cell>
          <cell r="H13170">
            <v>1.8348519999999999</v>
          </cell>
          <cell r="I13170">
            <v>-4.5067099999999999E-2</v>
          </cell>
          <cell r="J13170">
            <v>-1.8441099999999998E-2</v>
          </cell>
          <cell r="K13170">
            <v>0</v>
          </cell>
          <cell r="L13170">
            <v>1.8441099999999998E-2</v>
          </cell>
          <cell r="M13170">
            <v>4.5067099999999999E-2</v>
          </cell>
          <cell r="N13170">
            <v>4.5067099999999999E-2</v>
          </cell>
          <cell r="O13170">
            <v>29226</v>
          </cell>
        </row>
        <row r="13171">
          <cell r="A13171" t="str">
            <v>Residential</v>
          </cell>
          <cell r="B13171">
            <v>18</v>
          </cell>
          <cell r="C13171" t="str">
            <v>S</v>
          </cell>
          <cell r="D13171" t="str">
            <v>Switch</v>
          </cell>
          <cell r="E13171" t="str">
            <v>CARE Status: Non-CARE</v>
          </cell>
          <cell r="F13171">
            <v>95.446899999999999</v>
          </cell>
          <cell r="G13171">
            <v>2.309615</v>
          </cell>
          <cell r="H13171">
            <v>2.1186660000000002</v>
          </cell>
          <cell r="I13171">
            <v>-4.8988200000000003E-2</v>
          </cell>
          <cell r="J13171">
            <v>-2.00456E-2</v>
          </cell>
          <cell r="K13171">
            <v>0</v>
          </cell>
          <cell r="L13171">
            <v>2.00456E-2</v>
          </cell>
          <cell r="M13171">
            <v>4.8988200000000003E-2</v>
          </cell>
          <cell r="N13171">
            <v>4.8988200000000003E-2</v>
          </cell>
          <cell r="O13171">
            <v>29226</v>
          </cell>
        </row>
        <row r="13172">
          <cell r="A13172" t="str">
            <v>Residential</v>
          </cell>
          <cell r="B13172">
            <v>19</v>
          </cell>
          <cell r="C13172" t="str">
            <v>S</v>
          </cell>
          <cell r="D13172" t="str">
            <v>Switch</v>
          </cell>
          <cell r="E13172" t="str">
            <v>CARE Status: Non-CARE</v>
          </cell>
          <cell r="F13172">
            <v>93.468800000000002</v>
          </cell>
          <cell r="G13172">
            <v>2.3212820000000001</v>
          </cell>
          <cell r="H13172">
            <v>2.2562869999999999</v>
          </cell>
          <cell r="I13172">
            <v>-5.0781199999999999E-2</v>
          </cell>
          <cell r="J13172">
            <v>-2.0779200000000001E-2</v>
          </cell>
          <cell r="K13172">
            <v>0</v>
          </cell>
          <cell r="L13172">
            <v>2.0779200000000001E-2</v>
          </cell>
          <cell r="M13172">
            <v>5.0781199999999999E-2</v>
          </cell>
          <cell r="N13172">
            <v>5.0781199999999999E-2</v>
          </cell>
          <cell r="O13172">
            <v>29226</v>
          </cell>
        </row>
        <row r="13173">
          <cell r="A13173" t="str">
            <v>Residential</v>
          </cell>
          <cell r="B13173">
            <v>20</v>
          </cell>
          <cell r="C13173" t="str">
            <v>S</v>
          </cell>
          <cell r="D13173" t="str">
            <v>Switch</v>
          </cell>
          <cell r="E13173" t="str">
            <v>CARE Status: Non-CARE</v>
          </cell>
          <cell r="F13173">
            <v>88.410200000000003</v>
          </cell>
          <cell r="G13173">
            <v>2.1203780000000001</v>
          </cell>
          <cell r="H13173">
            <v>2.5918779999999999</v>
          </cell>
          <cell r="I13173">
            <v>-4.33044E-2</v>
          </cell>
          <cell r="J13173">
            <v>-1.7719800000000001E-2</v>
          </cell>
          <cell r="K13173">
            <v>0</v>
          </cell>
          <cell r="L13173">
            <v>1.7719800000000001E-2</v>
          </cell>
          <cell r="M13173">
            <v>4.33044E-2</v>
          </cell>
          <cell r="N13173">
            <v>4.33044E-2</v>
          </cell>
          <cell r="O13173">
            <v>29226</v>
          </cell>
        </row>
        <row r="13174">
          <cell r="A13174" t="str">
            <v>Residential</v>
          </cell>
          <cell r="B13174">
            <v>21</v>
          </cell>
          <cell r="C13174" t="str">
            <v>S</v>
          </cell>
          <cell r="D13174" t="str">
            <v>Switch</v>
          </cell>
          <cell r="E13174" t="str">
            <v>CARE Status: Non-CARE</v>
          </cell>
          <cell r="F13174">
            <v>83.441999999999993</v>
          </cell>
          <cell r="G13174">
            <v>1.9487650000000001</v>
          </cell>
          <cell r="H13174">
            <v>2.3156560000000002</v>
          </cell>
          <cell r="I13174">
            <v>-4.3105200000000003E-2</v>
          </cell>
          <cell r="J13174">
            <v>-1.7638299999999999E-2</v>
          </cell>
          <cell r="K13174">
            <v>0</v>
          </cell>
          <cell r="L13174">
            <v>1.7638299999999999E-2</v>
          </cell>
          <cell r="M13174">
            <v>4.3105200000000003E-2</v>
          </cell>
          <cell r="N13174">
            <v>4.3105200000000003E-2</v>
          </cell>
          <cell r="O13174">
            <v>29226</v>
          </cell>
        </row>
        <row r="13175">
          <cell r="A13175" t="str">
            <v>Residential</v>
          </cell>
          <cell r="B13175">
            <v>22</v>
          </cell>
          <cell r="C13175" t="str">
            <v>S</v>
          </cell>
          <cell r="D13175" t="str">
            <v>Switch</v>
          </cell>
          <cell r="E13175" t="str">
            <v>CARE Status: Non-CARE</v>
          </cell>
          <cell r="F13175">
            <v>79.825900000000004</v>
          </cell>
          <cell r="G13175">
            <v>1.597882</v>
          </cell>
          <cell r="H13175">
            <v>1.7914779999999999</v>
          </cell>
          <cell r="I13175">
            <v>-4.2799200000000003E-2</v>
          </cell>
          <cell r="J13175">
            <v>-1.75131E-2</v>
          </cell>
          <cell r="K13175">
            <v>0</v>
          </cell>
          <cell r="L13175">
            <v>1.75131E-2</v>
          </cell>
          <cell r="M13175">
            <v>4.2799200000000003E-2</v>
          </cell>
          <cell r="N13175">
            <v>4.2799200000000003E-2</v>
          </cell>
          <cell r="O13175">
            <v>29226</v>
          </cell>
        </row>
        <row r="13176">
          <cell r="A13176" t="str">
            <v>Residential</v>
          </cell>
          <cell r="B13176">
            <v>23</v>
          </cell>
          <cell r="C13176" t="str">
            <v>S</v>
          </cell>
          <cell r="D13176" t="str">
            <v>Switch</v>
          </cell>
          <cell r="E13176" t="str">
            <v>CARE Status: Non-CARE</v>
          </cell>
          <cell r="F13176">
            <v>77.075500000000005</v>
          </cell>
          <cell r="G13176">
            <v>1.229385</v>
          </cell>
          <cell r="H13176">
            <v>1.3535349999999999</v>
          </cell>
          <cell r="I13176">
            <v>-4.1003499999999998E-2</v>
          </cell>
          <cell r="J13176">
            <v>-1.6778299999999999E-2</v>
          </cell>
          <cell r="K13176">
            <v>0</v>
          </cell>
          <cell r="L13176">
            <v>1.6778299999999999E-2</v>
          </cell>
          <cell r="M13176">
            <v>4.1003499999999998E-2</v>
          </cell>
          <cell r="N13176">
            <v>4.1003499999999998E-2</v>
          </cell>
          <cell r="O13176">
            <v>29226</v>
          </cell>
        </row>
        <row r="13177">
          <cell r="A13177" t="str">
            <v>Residential</v>
          </cell>
          <cell r="B13177">
            <v>24</v>
          </cell>
          <cell r="C13177" t="str">
            <v>S</v>
          </cell>
          <cell r="D13177" t="str">
            <v>Switch</v>
          </cell>
          <cell r="E13177" t="str">
            <v>CARE Status: Non-CARE</v>
          </cell>
          <cell r="F13177">
            <v>75.021000000000001</v>
          </cell>
          <cell r="G13177">
            <v>0.93060229999999999</v>
          </cell>
          <cell r="H13177">
            <v>1.0521510000000001</v>
          </cell>
          <cell r="I13177">
            <v>-4.6515899999999999E-2</v>
          </cell>
          <cell r="J13177">
            <v>-1.9033899999999999E-2</v>
          </cell>
          <cell r="K13177">
            <v>0</v>
          </cell>
          <cell r="L13177">
            <v>1.9033899999999999E-2</v>
          </cell>
          <cell r="M13177">
            <v>4.6515899999999999E-2</v>
          </cell>
          <cell r="N13177">
            <v>4.6515899999999999E-2</v>
          </cell>
          <cell r="O13177">
            <v>29226</v>
          </cell>
        </row>
        <row r="13178">
          <cell r="A13178" t="str">
            <v>Residential</v>
          </cell>
          <cell r="B13178">
            <v>1</v>
          </cell>
          <cell r="C13178" t="str">
            <v>S</v>
          </cell>
          <cell r="D13178" t="str">
            <v>Switch</v>
          </cell>
          <cell r="E13178" t="str">
            <v>Enrollment Date Quintile: 2nd Earliest</v>
          </cell>
          <cell r="F13178">
            <v>68.104299999999995</v>
          </cell>
          <cell r="G13178">
            <v>0.59929960000000004</v>
          </cell>
          <cell r="H13178">
            <v>0.66095420000000005</v>
          </cell>
          <cell r="I13178">
            <v>-5.78129E-2</v>
          </cell>
          <cell r="J13178">
            <v>-2.36566E-2</v>
          </cell>
          <cell r="K13178">
            <v>0</v>
          </cell>
          <cell r="L13178">
            <v>2.36566E-2</v>
          </cell>
          <cell r="M13178">
            <v>5.78129E-2</v>
          </cell>
          <cell r="N13178">
            <v>5.78129E-2</v>
          </cell>
          <cell r="O13178">
            <v>10103</v>
          </cell>
        </row>
        <row r="13179">
          <cell r="A13179" t="str">
            <v>Residential</v>
          </cell>
          <cell r="B13179">
            <v>2</v>
          </cell>
          <cell r="C13179" t="str">
            <v>S</v>
          </cell>
          <cell r="D13179" t="str">
            <v>Switch</v>
          </cell>
          <cell r="E13179" t="str">
            <v>Enrollment Date Quintile: 2nd Earliest</v>
          </cell>
          <cell r="F13179">
            <v>66.067599999999999</v>
          </cell>
          <cell r="G13179">
            <v>0.52495610000000004</v>
          </cell>
          <cell r="H13179">
            <v>0.56385090000000004</v>
          </cell>
          <cell r="I13179">
            <v>-5.7211600000000001E-2</v>
          </cell>
          <cell r="J13179">
            <v>-2.3410500000000001E-2</v>
          </cell>
          <cell r="K13179">
            <v>0</v>
          </cell>
          <cell r="L13179">
            <v>2.3410500000000001E-2</v>
          </cell>
          <cell r="M13179">
            <v>5.7211600000000001E-2</v>
          </cell>
          <cell r="N13179">
            <v>5.7211600000000001E-2</v>
          </cell>
          <cell r="O13179">
            <v>10103</v>
          </cell>
        </row>
        <row r="13180">
          <cell r="A13180" t="str">
            <v>Residential</v>
          </cell>
          <cell r="B13180">
            <v>3</v>
          </cell>
          <cell r="C13180" t="str">
            <v>S</v>
          </cell>
          <cell r="D13180" t="str">
            <v>Switch</v>
          </cell>
          <cell r="E13180" t="str">
            <v>Enrollment Date Quintile: 2nd Earliest</v>
          </cell>
          <cell r="F13180">
            <v>64.8</v>
          </cell>
          <cell r="G13180">
            <v>0.49334489999999998</v>
          </cell>
          <cell r="H13180">
            <v>0.54450460000000001</v>
          </cell>
          <cell r="I13180">
            <v>-5.6726600000000002E-2</v>
          </cell>
          <cell r="J13180">
            <v>-2.3212099999999999E-2</v>
          </cell>
          <cell r="K13180">
            <v>0</v>
          </cell>
          <cell r="L13180">
            <v>2.3212099999999999E-2</v>
          </cell>
          <cell r="M13180">
            <v>5.6726600000000002E-2</v>
          </cell>
          <cell r="N13180">
            <v>5.6726600000000002E-2</v>
          </cell>
          <cell r="O13180">
            <v>10103</v>
          </cell>
        </row>
        <row r="13181">
          <cell r="A13181" t="str">
            <v>Residential</v>
          </cell>
          <cell r="B13181">
            <v>4</v>
          </cell>
          <cell r="C13181" t="str">
            <v>S</v>
          </cell>
          <cell r="D13181" t="str">
            <v>Switch</v>
          </cell>
          <cell r="E13181" t="str">
            <v>Enrollment Date Quintile: 2nd Earliest</v>
          </cell>
          <cell r="F13181">
            <v>64.463999999999999</v>
          </cell>
          <cell r="G13181">
            <v>0.4879175</v>
          </cell>
          <cell r="H13181">
            <v>0.52715109999999998</v>
          </cell>
          <cell r="I13181">
            <v>-5.6686500000000001E-2</v>
          </cell>
          <cell r="J13181">
            <v>-2.31957E-2</v>
          </cell>
          <cell r="K13181">
            <v>0</v>
          </cell>
          <cell r="L13181">
            <v>2.31957E-2</v>
          </cell>
          <cell r="M13181">
            <v>5.6686500000000001E-2</v>
          </cell>
          <cell r="N13181">
            <v>5.6686500000000001E-2</v>
          </cell>
          <cell r="O13181">
            <v>10103</v>
          </cell>
        </row>
        <row r="13182">
          <cell r="A13182" t="str">
            <v>Residential</v>
          </cell>
          <cell r="B13182">
            <v>5</v>
          </cell>
          <cell r="C13182" t="str">
            <v>S</v>
          </cell>
          <cell r="D13182" t="str">
            <v>Switch</v>
          </cell>
          <cell r="E13182" t="str">
            <v>Enrollment Date Quintile: 2nd Earliest</v>
          </cell>
          <cell r="F13182">
            <v>63.722700000000003</v>
          </cell>
          <cell r="G13182">
            <v>0.49017260000000001</v>
          </cell>
          <cell r="H13182">
            <v>0.51503410000000005</v>
          </cell>
          <cell r="I13182">
            <v>-5.6518899999999997E-2</v>
          </cell>
          <cell r="J13182">
            <v>-2.3127100000000001E-2</v>
          </cell>
          <cell r="K13182">
            <v>0</v>
          </cell>
          <cell r="L13182">
            <v>2.3127100000000001E-2</v>
          </cell>
          <cell r="M13182">
            <v>5.6518899999999997E-2</v>
          </cell>
          <cell r="N13182">
            <v>5.6518899999999997E-2</v>
          </cell>
          <cell r="O13182">
            <v>10103</v>
          </cell>
        </row>
        <row r="13183">
          <cell r="A13183" t="str">
            <v>Residential</v>
          </cell>
          <cell r="B13183">
            <v>6</v>
          </cell>
          <cell r="C13183" t="str">
            <v>S</v>
          </cell>
          <cell r="D13183" t="str">
            <v>Switch</v>
          </cell>
          <cell r="E13183" t="str">
            <v>Enrollment Date Quintile: 2nd Earliest</v>
          </cell>
          <cell r="F13183">
            <v>63.0379</v>
          </cell>
          <cell r="G13183">
            <v>0.56965319999999997</v>
          </cell>
          <cell r="H13183">
            <v>0.57728449999999998</v>
          </cell>
          <cell r="I13183">
            <v>-5.7257700000000002E-2</v>
          </cell>
          <cell r="J13183">
            <v>-2.34294E-2</v>
          </cell>
          <cell r="K13183">
            <v>0</v>
          </cell>
          <cell r="L13183">
            <v>2.34294E-2</v>
          </cell>
          <cell r="M13183">
            <v>5.7257700000000002E-2</v>
          </cell>
          <cell r="N13183">
            <v>5.7257700000000002E-2</v>
          </cell>
          <cell r="O13183">
            <v>10103</v>
          </cell>
        </row>
        <row r="13184">
          <cell r="A13184" t="str">
            <v>Residential</v>
          </cell>
          <cell r="B13184">
            <v>7</v>
          </cell>
          <cell r="C13184" t="str">
            <v>S</v>
          </cell>
          <cell r="D13184" t="str">
            <v>Switch</v>
          </cell>
          <cell r="E13184" t="str">
            <v>Enrollment Date Quintile: 2nd Earliest</v>
          </cell>
          <cell r="F13184">
            <v>62.299500000000002</v>
          </cell>
          <cell r="G13184">
            <v>0.6739619</v>
          </cell>
          <cell r="H13184">
            <v>0.67480929999999995</v>
          </cell>
          <cell r="I13184">
            <v>-5.7239199999999997E-2</v>
          </cell>
          <cell r="J13184">
            <v>-2.34218E-2</v>
          </cell>
          <cell r="K13184">
            <v>0</v>
          </cell>
          <cell r="L13184">
            <v>2.34218E-2</v>
          </cell>
          <cell r="M13184">
            <v>5.7239199999999997E-2</v>
          </cell>
          <cell r="N13184">
            <v>5.7239199999999997E-2</v>
          </cell>
          <cell r="O13184">
            <v>10103</v>
          </cell>
        </row>
        <row r="13185">
          <cell r="A13185" t="str">
            <v>Residential</v>
          </cell>
          <cell r="B13185">
            <v>8</v>
          </cell>
          <cell r="C13185" t="str">
            <v>S</v>
          </cell>
          <cell r="D13185" t="str">
            <v>Switch</v>
          </cell>
          <cell r="E13185" t="str">
            <v>Enrollment Date Quintile: 2nd Earliest</v>
          </cell>
          <cell r="F13185">
            <v>63.959400000000002</v>
          </cell>
          <cell r="G13185">
            <v>0.73382029999999998</v>
          </cell>
          <cell r="H13185">
            <v>0.75458899999999995</v>
          </cell>
          <cell r="I13185">
            <v>-5.7484300000000002E-2</v>
          </cell>
          <cell r="J13185">
            <v>-2.3522100000000001E-2</v>
          </cell>
          <cell r="K13185">
            <v>0</v>
          </cell>
          <cell r="L13185">
            <v>2.3522100000000001E-2</v>
          </cell>
          <cell r="M13185">
            <v>5.7484300000000002E-2</v>
          </cell>
          <cell r="N13185">
            <v>5.7484300000000002E-2</v>
          </cell>
          <cell r="O13185">
            <v>10103</v>
          </cell>
        </row>
        <row r="13186">
          <cell r="A13186" t="str">
            <v>Residential</v>
          </cell>
          <cell r="B13186">
            <v>9</v>
          </cell>
          <cell r="C13186" t="str">
            <v>S</v>
          </cell>
          <cell r="D13186" t="str">
            <v>Switch</v>
          </cell>
          <cell r="E13186" t="str">
            <v>Enrollment Date Quintile: 2nd Earliest</v>
          </cell>
          <cell r="F13186">
            <v>69.551299999999998</v>
          </cell>
          <cell r="G13186">
            <v>0.7334579</v>
          </cell>
          <cell r="H13186">
            <v>0.7383246</v>
          </cell>
          <cell r="I13186">
            <v>-5.8186799999999997E-2</v>
          </cell>
          <cell r="J13186">
            <v>-2.38096E-2</v>
          </cell>
          <cell r="K13186">
            <v>0</v>
          </cell>
          <cell r="L13186">
            <v>2.38096E-2</v>
          </cell>
          <cell r="M13186">
            <v>5.8186799999999997E-2</v>
          </cell>
          <cell r="N13186">
            <v>5.8186799999999997E-2</v>
          </cell>
          <cell r="O13186">
            <v>10103</v>
          </cell>
        </row>
        <row r="13187">
          <cell r="A13187" t="str">
            <v>Residential</v>
          </cell>
          <cell r="B13187">
            <v>10</v>
          </cell>
          <cell r="C13187" t="str">
            <v>S</v>
          </cell>
          <cell r="D13187" t="str">
            <v>Switch</v>
          </cell>
          <cell r="E13187" t="str">
            <v>Enrollment Date Quintile: 2nd Earliest</v>
          </cell>
          <cell r="F13187">
            <v>76.0702</v>
          </cell>
          <cell r="G13187">
            <v>0.78686049999999996</v>
          </cell>
          <cell r="H13187">
            <v>0.73055250000000005</v>
          </cell>
          <cell r="I13187">
            <v>-6.32162E-2</v>
          </cell>
          <cell r="J13187">
            <v>-2.5867600000000001E-2</v>
          </cell>
          <cell r="K13187">
            <v>0</v>
          </cell>
          <cell r="L13187">
            <v>2.5867600000000001E-2</v>
          </cell>
          <cell r="M13187">
            <v>6.32162E-2</v>
          </cell>
          <cell r="N13187">
            <v>6.32162E-2</v>
          </cell>
          <cell r="O13187">
            <v>10103</v>
          </cell>
        </row>
        <row r="13188">
          <cell r="A13188" t="str">
            <v>Residential</v>
          </cell>
          <cell r="B13188">
            <v>11</v>
          </cell>
          <cell r="C13188" t="str">
            <v>S</v>
          </cell>
          <cell r="D13188" t="str">
            <v>Switch</v>
          </cell>
          <cell r="E13188" t="str">
            <v>Enrollment Date Quintile: 2nd Earliest</v>
          </cell>
          <cell r="F13188">
            <v>81.186300000000003</v>
          </cell>
          <cell r="G13188">
            <v>0.7838811</v>
          </cell>
          <cell r="H13188">
            <v>0.75988840000000002</v>
          </cell>
          <cell r="I13188">
            <v>-6.8615399999999993E-2</v>
          </cell>
          <cell r="J13188">
            <v>-2.8076899999999998E-2</v>
          </cell>
          <cell r="K13188">
            <v>0</v>
          </cell>
          <cell r="L13188">
            <v>2.8076899999999998E-2</v>
          </cell>
          <cell r="M13188">
            <v>6.8615399999999993E-2</v>
          </cell>
          <cell r="N13188">
            <v>6.8615399999999993E-2</v>
          </cell>
          <cell r="O13188">
            <v>10103</v>
          </cell>
        </row>
        <row r="13189">
          <cell r="A13189" t="str">
            <v>Residential</v>
          </cell>
          <cell r="B13189">
            <v>12</v>
          </cell>
          <cell r="C13189" t="str">
            <v>S</v>
          </cell>
          <cell r="D13189" t="str">
            <v>Switch</v>
          </cell>
          <cell r="E13189" t="str">
            <v>Enrollment Date Quintile: 2nd Earliest</v>
          </cell>
          <cell r="F13189">
            <v>85.17</v>
          </cell>
          <cell r="G13189">
            <v>0.84182749999999995</v>
          </cell>
          <cell r="H13189">
            <v>0.86630980000000002</v>
          </cell>
          <cell r="I13189">
            <v>-5.9888499999999997E-2</v>
          </cell>
          <cell r="J13189">
            <v>-2.4505900000000001E-2</v>
          </cell>
          <cell r="K13189">
            <v>0</v>
          </cell>
          <cell r="L13189">
            <v>2.4505900000000001E-2</v>
          </cell>
          <cell r="M13189">
            <v>5.9888499999999997E-2</v>
          </cell>
          <cell r="N13189">
            <v>5.9888499999999997E-2</v>
          </cell>
          <cell r="O13189">
            <v>10103</v>
          </cell>
        </row>
        <row r="13190">
          <cell r="A13190" t="str">
            <v>Residential</v>
          </cell>
          <cell r="B13190">
            <v>13</v>
          </cell>
          <cell r="C13190" t="str">
            <v>S</v>
          </cell>
          <cell r="D13190" t="str">
            <v>Switch</v>
          </cell>
          <cell r="E13190" t="str">
            <v>Enrollment Date Quintile: 2nd Earliest</v>
          </cell>
          <cell r="F13190">
            <v>88.168599999999998</v>
          </cell>
          <cell r="G13190">
            <v>0.95613250000000005</v>
          </cell>
          <cell r="H13190">
            <v>0.9944345</v>
          </cell>
          <cell r="I13190">
            <v>-6.3683000000000003E-2</v>
          </cell>
          <cell r="J13190">
            <v>-2.6058499999999998E-2</v>
          </cell>
          <cell r="K13190">
            <v>0</v>
          </cell>
          <cell r="L13190">
            <v>2.6058499999999998E-2</v>
          </cell>
          <cell r="M13190">
            <v>6.3683000000000003E-2</v>
          </cell>
          <cell r="N13190">
            <v>6.3683000000000003E-2</v>
          </cell>
          <cell r="O13190">
            <v>10103</v>
          </cell>
        </row>
        <row r="13191">
          <cell r="A13191" t="str">
            <v>Residential</v>
          </cell>
          <cell r="B13191">
            <v>14</v>
          </cell>
          <cell r="C13191" t="str">
            <v>S</v>
          </cell>
          <cell r="D13191" t="str">
            <v>Switch</v>
          </cell>
          <cell r="E13191" t="str">
            <v>Enrollment Date Quintile: 2nd Earliest</v>
          </cell>
          <cell r="F13191">
            <v>91.166600000000003</v>
          </cell>
          <cell r="G13191">
            <v>1.1522429999999999</v>
          </cell>
          <cell r="H13191">
            <v>1.1522840000000001</v>
          </cell>
          <cell r="I13191">
            <v>-8.18913E-2</v>
          </cell>
          <cell r="J13191">
            <v>-3.3509299999999999E-2</v>
          </cell>
          <cell r="K13191">
            <v>0</v>
          </cell>
          <cell r="L13191">
            <v>3.3509299999999999E-2</v>
          </cell>
          <cell r="M13191">
            <v>8.18913E-2</v>
          </cell>
          <cell r="N13191">
            <v>8.18913E-2</v>
          </cell>
          <cell r="O13191">
            <v>10103</v>
          </cell>
        </row>
        <row r="13192">
          <cell r="A13192" t="str">
            <v>Residential</v>
          </cell>
          <cell r="B13192">
            <v>15</v>
          </cell>
          <cell r="C13192" t="str">
            <v>S</v>
          </cell>
          <cell r="D13192" t="str">
            <v>Switch</v>
          </cell>
          <cell r="E13192" t="str">
            <v>Enrollment Date Quintile: 2nd Earliest</v>
          </cell>
          <cell r="F13192">
            <v>93.807000000000002</v>
          </cell>
          <cell r="G13192">
            <v>1.4309499999999999</v>
          </cell>
          <cell r="H13192">
            <v>1.3921190000000001</v>
          </cell>
          <cell r="I13192">
            <v>-9.1281000000000001E-2</v>
          </cell>
          <cell r="J13192">
            <v>-3.73514E-2</v>
          </cell>
          <cell r="K13192">
            <v>0</v>
          </cell>
          <cell r="L13192">
            <v>3.73514E-2</v>
          </cell>
          <cell r="M13192">
            <v>9.1281000000000001E-2</v>
          </cell>
          <cell r="N13192">
            <v>9.1281000000000001E-2</v>
          </cell>
          <cell r="O13192">
            <v>10103</v>
          </cell>
        </row>
        <row r="13193">
          <cell r="A13193" t="str">
            <v>Residential</v>
          </cell>
          <cell r="B13193">
            <v>16</v>
          </cell>
          <cell r="C13193" t="str">
            <v>S</v>
          </cell>
          <cell r="D13193" t="str">
            <v>Switch</v>
          </cell>
          <cell r="E13193" t="str">
            <v>Enrollment Date Quintile: 2nd Earliest</v>
          </cell>
          <cell r="F13193">
            <v>95.382199999999997</v>
          </cell>
          <cell r="G13193">
            <v>1.745503</v>
          </cell>
          <cell r="H13193">
            <v>1.73838</v>
          </cell>
          <cell r="I13193">
            <v>-8.7966500000000003E-2</v>
          </cell>
          <cell r="J13193">
            <v>-3.5995199999999998E-2</v>
          </cell>
          <cell r="K13193">
            <v>0</v>
          </cell>
          <cell r="L13193">
            <v>3.5995199999999998E-2</v>
          </cell>
          <cell r="M13193">
            <v>8.7966500000000003E-2</v>
          </cell>
          <cell r="N13193">
            <v>8.7966500000000003E-2</v>
          </cell>
          <cell r="O13193">
            <v>10103</v>
          </cell>
        </row>
        <row r="13194">
          <cell r="A13194" t="str">
            <v>Residential</v>
          </cell>
          <cell r="B13194">
            <v>17</v>
          </cell>
          <cell r="C13194" t="str">
            <v>S</v>
          </cell>
          <cell r="D13194" t="str">
            <v>Switch</v>
          </cell>
          <cell r="E13194" t="str">
            <v>Enrollment Date Quintile: 2nd Earliest</v>
          </cell>
          <cell r="F13194">
            <v>95.882900000000006</v>
          </cell>
          <cell r="G13194">
            <v>1.98566</v>
          </cell>
          <cell r="H13194">
            <v>1.6988650000000001</v>
          </cell>
          <cell r="I13194">
            <v>-7.6990100000000006E-2</v>
          </cell>
          <cell r="J13194">
            <v>-3.1503700000000003E-2</v>
          </cell>
          <cell r="K13194">
            <v>0</v>
          </cell>
          <cell r="L13194">
            <v>3.1503700000000003E-2</v>
          </cell>
          <cell r="M13194">
            <v>7.6990100000000006E-2</v>
          </cell>
          <cell r="N13194">
            <v>7.6990100000000006E-2</v>
          </cell>
          <cell r="O13194">
            <v>10103</v>
          </cell>
        </row>
        <row r="13195">
          <cell r="A13195" t="str">
            <v>Residential</v>
          </cell>
          <cell r="B13195">
            <v>18</v>
          </cell>
          <cell r="C13195" t="str">
            <v>S</v>
          </cell>
          <cell r="D13195" t="str">
            <v>Switch</v>
          </cell>
          <cell r="E13195" t="str">
            <v>Enrollment Date Quintile: 2nd Earliest</v>
          </cell>
          <cell r="F13195">
            <v>95.286199999999994</v>
          </cell>
          <cell r="G13195">
            <v>2.1862240000000002</v>
          </cell>
          <cell r="H13195">
            <v>1.9585729999999999</v>
          </cell>
          <cell r="I13195">
            <v>-9.2101299999999997E-2</v>
          </cell>
          <cell r="J13195">
            <v>-3.7687100000000001E-2</v>
          </cell>
          <cell r="K13195">
            <v>0</v>
          </cell>
          <cell r="L13195">
            <v>3.7687100000000001E-2</v>
          </cell>
          <cell r="M13195">
            <v>9.2101299999999997E-2</v>
          </cell>
          <cell r="N13195">
            <v>9.2101299999999997E-2</v>
          </cell>
          <cell r="O13195">
            <v>10103</v>
          </cell>
        </row>
        <row r="13196">
          <cell r="A13196" t="str">
            <v>Residential</v>
          </cell>
          <cell r="B13196">
            <v>19</v>
          </cell>
          <cell r="C13196" t="str">
            <v>S</v>
          </cell>
          <cell r="D13196" t="str">
            <v>Switch</v>
          </cell>
          <cell r="E13196" t="str">
            <v>Enrollment Date Quintile: 2nd Earliest</v>
          </cell>
          <cell r="F13196">
            <v>93.256699999999995</v>
          </cell>
          <cell r="G13196">
            <v>2.1705009999999998</v>
          </cell>
          <cell r="H13196">
            <v>2.1728230000000002</v>
          </cell>
          <cell r="I13196">
            <v>-9.8061800000000005E-2</v>
          </cell>
          <cell r="J13196">
            <v>-4.0126099999999998E-2</v>
          </cell>
          <cell r="K13196">
            <v>0</v>
          </cell>
          <cell r="L13196">
            <v>4.0126099999999998E-2</v>
          </cell>
          <cell r="M13196">
            <v>9.8061800000000005E-2</v>
          </cell>
          <cell r="N13196">
            <v>9.8061800000000005E-2</v>
          </cell>
          <cell r="O13196">
            <v>10103</v>
          </cell>
        </row>
        <row r="13197">
          <cell r="A13197" t="str">
            <v>Residential</v>
          </cell>
          <cell r="B13197">
            <v>20</v>
          </cell>
          <cell r="C13197" t="str">
            <v>S</v>
          </cell>
          <cell r="D13197" t="str">
            <v>Switch</v>
          </cell>
          <cell r="E13197" t="str">
            <v>Enrollment Date Quintile: 2nd Earliest</v>
          </cell>
          <cell r="F13197">
            <v>88.225899999999996</v>
          </cell>
          <cell r="G13197">
            <v>1.98838</v>
          </cell>
          <cell r="H13197">
            <v>2.4651529999999999</v>
          </cell>
          <cell r="I13197">
            <v>-6.6919599999999996E-2</v>
          </cell>
          <cell r="J13197">
            <v>-2.7383000000000001E-2</v>
          </cell>
          <cell r="K13197">
            <v>0</v>
          </cell>
          <cell r="L13197">
            <v>2.7383000000000001E-2</v>
          </cell>
          <cell r="M13197">
            <v>6.6919599999999996E-2</v>
          </cell>
          <cell r="N13197">
            <v>6.6919599999999996E-2</v>
          </cell>
          <cell r="O13197">
            <v>10103</v>
          </cell>
        </row>
        <row r="13198">
          <cell r="A13198" t="str">
            <v>Residential</v>
          </cell>
          <cell r="B13198">
            <v>21</v>
          </cell>
          <cell r="C13198" t="str">
            <v>S</v>
          </cell>
          <cell r="D13198" t="str">
            <v>Switch</v>
          </cell>
          <cell r="E13198" t="str">
            <v>Enrollment Date Quintile: 2nd Earliest</v>
          </cell>
          <cell r="F13198">
            <v>83.371700000000004</v>
          </cell>
          <cell r="G13198">
            <v>1.767719</v>
          </cell>
          <cell r="H13198">
            <v>2.0850309999999999</v>
          </cell>
          <cell r="I13198">
            <v>-6.4833000000000002E-2</v>
          </cell>
          <cell r="J13198">
            <v>-2.6529199999999999E-2</v>
          </cell>
          <cell r="K13198">
            <v>0</v>
          </cell>
          <cell r="L13198">
            <v>2.6529199999999999E-2</v>
          </cell>
          <cell r="M13198">
            <v>6.4833000000000002E-2</v>
          </cell>
          <cell r="N13198">
            <v>6.4833000000000002E-2</v>
          </cell>
          <cell r="O13198">
            <v>10103</v>
          </cell>
        </row>
        <row r="13199">
          <cell r="A13199" t="str">
            <v>Residential</v>
          </cell>
          <cell r="B13199">
            <v>22</v>
          </cell>
          <cell r="C13199" t="str">
            <v>S</v>
          </cell>
          <cell r="D13199" t="str">
            <v>Switch</v>
          </cell>
          <cell r="E13199" t="str">
            <v>Enrollment Date Quintile: 2nd Earliest</v>
          </cell>
          <cell r="F13199">
            <v>79.619</v>
          </cell>
          <cell r="G13199">
            <v>1.4637789999999999</v>
          </cell>
          <cell r="H13199">
            <v>1.734359</v>
          </cell>
          <cell r="I13199">
            <v>-6.51563E-2</v>
          </cell>
          <cell r="J13199">
            <v>-2.6661399999999998E-2</v>
          </cell>
          <cell r="K13199">
            <v>0</v>
          </cell>
          <cell r="L13199">
            <v>2.6661399999999998E-2</v>
          </cell>
          <cell r="M13199">
            <v>6.51563E-2</v>
          </cell>
          <cell r="N13199">
            <v>6.51563E-2</v>
          </cell>
          <cell r="O13199">
            <v>10103</v>
          </cell>
        </row>
        <row r="13200">
          <cell r="A13200" t="str">
            <v>Residential</v>
          </cell>
          <cell r="B13200">
            <v>23</v>
          </cell>
          <cell r="C13200" t="str">
            <v>S</v>
          </cell>
          <cell r="D13200" t="str">
            <v>Switch</v>
          </cell>
          <cell r="E13200" t="str">
            <v>Enrollment Date Quintile: 2nd Earliest</v>
          </cell>
          <cell r="F13200">
            <v>76.843599999999995</v>
          </cell>
          <cell r="G13200">
            <v>1.132463</v>
          </cell>
          <cell r="H13200">
            <v>1.2533989999999999</v>
          </cell>
          <cell r="I13200">
            <v>-6.2224700000000001E-2</v>
          </cell>
          <cell r="J13200">
            <v>-2.54618E-2</v>
          </cell>
          <cell r="K13200">
            <v>0</v>
          </cell>
          <cell r="L13200">
            <v>2.54618E-2</v>
          </cell>
          <cell r="M13200">
            <v>6.2224700000000001E-2</v>
          </cell>
          <cell r="N13200">
            <v>6.2224700000000001E-2</v>
          </cell>
          <cell r="O13200">
            <v>10103</v>
          </cell>
        </row>
        <row r="13201">
          <cell r="A13201" t="str">
            <v>Residential</v>
          </cell>
          <cell r="B13201">
            <v>24</v>
          </cell>
          <cell r="C13201" t="str">
            <v>S</v>
          </cell>
          <cell r="D13201" t="str">
            <v>Switch</v>
          </cell>
          <cell r="E13201" t="str">
            <v>Enrollment Date Quintile: 2nd Earliest</v>
          </cell>
          <cell r="F13201">
            <v>74.819500000000005</v>
          </cell>
          <cell r="G13201">
            <v>0.88799479999999997</v>
          </cell>
          <cell r="H13201">
            <v>0.9519048</v>
          </cell>
          <cell r="I13201">
            <v>-6.1419000000000001E-2</v>
          </cell>
          <cell r="J13201">
            <v>-2.51322E-2</v>
          </cell>
          <cell r="K13201">
            <v>0</v>
          </cell>
          <cell r="L13201">
            <v>2.51322E-2</v>
          </cell>
          <cell r="M13201">
            <v>6.1419000000000001E-2</v>
          </cell>
          <cell r="N13201">
            <v>6.1419000000000001E-2</v>
          </cell>
          <cell r="O13201">
            <v>10103</v>
          </cell>
        </row>
        <row r="13202">
          <cell r="A13202" t="str">
            <v>Residential</v>
          </cell>
          <cell r="B13202">
            <v>1</v>
          </cell>
          <cell r="C13202" t="str">
            <v>S</v>
          </cell>
          <cell r="D13202" t="str">
            <v>Switch</v>
          </cell>
          <cell r="E13202" t="str">
            <v>Enrollment Date Quintile: 2nd Latest</v>
          </cell>
          <cell r="F13202">
            <v>68.134</v>
          </cell>
          <cell r="G13202">
            <v>0.6492791</v>
          </cell>
          <cell r="H13202">
            <v>0.71444149999999995</v>
          </cell>
          <cell r="I13202">
            <v>-9.79878E-2</v>
          </cell>
          <cell r="J13202">
            <v>-4.0095800000000001E-2</v>
          </cell>
          <cell r="K13202">
            <v>0</v>
          </cell>
          <cell r="L13202">
            <v>4.0095800000000001E-2</v>
          </cell>
          <cell r="M13202">
            <v>9.79878E-2</v>
          </cell>
          <cell r="N13202">
            <v>9.79878E-2</v>
          </cell>
          <cell r="O13202">
            <v>4075</v>
          </cell>
        </row>
        <row r="13203">
          <cell r="A13203" t="str">
            <v>Residential</v>
          </cell>
          <cell r="B13203">
            <v>2</v>
          </cell>
          <cell r="C13203" t="str">
            <v>S</v>
          </cell>
          <cell r="D13203" t="str">
            <v>Switch</v>
          </cell>
          <cell r="E13203" t="str">
            <v>Enrollment Date Quintile: 2nd Latest</v>
          </cell>
          <cell r="F13203">
            <v>65.101699999999994</v>
          </cell>
          <cell r="G13203">
            <v>0.54053629999999997</v>
          </cell>
          <cell r="H13203">
            <v>0.60397889999999999</v>
          </cell>
          <cell r="I13203">
            <v>-9.7283300000000003E-2</v>
          </cell>
          <cell r="J13203">
            <v>-3.9807500000000003E-2</v>
          </cell>
          <cell r="K13203">
            <v>0</v>
          </cell>
          <cell r="L13203">
            <v>3.9807500000000003E-2</v>
          </cell>
          <cell r="M13203">
            <v>9.7283300000000003E-2</v>
          </cell>
          <cell r="N13203">
            <v>9.7283300000000003E-2</v>
          </cell>
          <cell r="O13203">
            <v>4075</v>
          </cell>
        </row>
        <row r="13204">
          <cell r="A13204" t="str">
            <v>Residential</v>
          </cell>
          <cell r="B13204">
            <v>3</v>
          </cell>
          <cell r="C13204" t="str">
            <v>S</v>
          </cell>
          <cell r="D13204" t="str">
            <v>Switch</v>
          </cell>
          <cell r="E13204" t="str">
            <v>Enrollment Date Quintile: 2nd Latest</v>
          </cell>
          <cell r="F13204">
            <v>62.946100000000001</v>
          </cell>
          <cell r="G13204">
            <v>0.52390349999999997</v>
          </cell>
          <cell r="H13204">
            <v>0.56465489999999996</v>
          </cell>
          <cell r="I13204">
            <v>-9.6615699999999999E-2</v>
          </cell>
          <cell r="J13204">
            <v>-3.9534300000000001E-2</v>
          </cell>
          <cell r="K13204">
            <v>0</v>
          </cell>
          <cell r="L13204">
            <v>3.9534300000000001E-2</v>
          </cell>
          <cell r="M13204">
            <v>9.6615699999999999E-2</v>
          </cell>
          <cell r="N13204">
            <v>9.6615699999999999E-2</v>
          </cell>
          <cell r="O13204">
            <v>4075</v>
          </cell>
        </row>
        <row r="13205">
          <cell r="A13205" t="str">
            <v>Residential</v>
          </cell>
          <cell r="B13205">
            <v>4</v>
          </cell>
          <cell r="C13205" t="str">
            <v>S</v>
          </cell>
          <cell r="D13205" t="str">
            <v>Switch</v>
          </cell>
          <cell r="E13205" t="str">
            <v>Enrollment Date Quintile: 2nd Latest</v>
          </cell>
          <cell r="F13205">
            <v>62.374000000000002</v>
          </cell>
          <cell r="G13205">
            <v>0.51863380000000003</v>
          </cell>
          <cell r="H13205">
            <v>0.55771510000000002</v>
          </cell>
          <cell r="I13205">
            <v>-9.6295199999999997E-2</v>
          </cell>
          <cell r="J13205">
            <v>-3.9403199999999999E-2</v>
          </cell>
          <cell r="K13205">
            <v>0</v>
          </cell>
          <cell r="L13205">
            <v>3.9403199999999999E-2</v>
          </cell>
          <cell r="M13205">
            <v>9.6295199999999997E-2</v>
          </cell>
          <cell r="N13205">
            <v>9.6295199999999997E-2</v>
          </cell>
          <cell r="O13205">
            <v>4075</v>
          </cell>
        </row>
        <row r="13206">
          <cell r="A13206" t="str">
            <v>Residential</v>
          </cell>
          <cell r="B13206">
            <v>5</v>
          </cell>
          <cell r="C13206" t="str">
            <v>S</v>
          </cell>
          <cell r="D13206" t="str">
            <v>Switch</v>
          </cell>
          <cell r="E13206" t="str">
            <v>Enrollment Date Quintile: 2nd Latest</v>
          </cell>
          <cell r="F13206">
            <v>61.741599999999998</v>
          </cell>
          <cell r="G13206">
            <v>0.52493270000000003</v>
          </cell>
          <cell r="H13206">
            <v>0.59689979999999998</v>
          </cell>
          <cell r="I13206">
            <v>-9.6174399999999993E-2</v>
          </cell>
          <cell r="J13206">
            <v>-3.9353800000000001E-2</v>
          </cell>
          <cell r="K13206">
            <v>0</v>
          </cell>
          <cell r="L13206">
            <v>3.9353800000000001E-2</v>
          </cell>
          <cell r="M13206">
            <v>9.6174399999999993E-2</v>
          </cell>
          <cell r="N13206">
            <v>9.6174399999999993E-2</v>
          </cell>
          <cell r="O13206">
            <v>4075</v>
          </cell>
        </row>
        <row r="13207">
          <cell r="A13207" t="str">
            <v>Residential</v>
          </cell>
          <cell r="B13207">
            <v>6</v>
          </cell>
          <cell r="C13207" t="str">
            <v>S</v>
          </cell>
          <cell r="D13207" t="str">
            <v>Switch</v>
          </cell>
          <cell r="E13207" t="str">
            <v>Enrollment Date Quintile: 2nd Latest</v>
          </cell>
          <cell r="F13207">
            <v>61.221499999999999</v>
          </cell>
          <cell r="G13207">
            <v>0.59313950000000004</v>
          </cell>
          <cell r="H13207">
            <v>0.67926260000000005</v>
          </cell>
          <cell r="I13207">
            <v>-9.6157300000000001E-2</v>
          </cell>
          <cell r="J13207">
            <v>-3.9346800000000001E-2</v>
          </cell>
          <cell r="K13207">
            <v>0</v>
          </cell>
          <cell r="L13207">
            <v>3.9346800000000001E-2</v>
          </cell>
          <cell r="M13207">
            <v>9.6157300000000001E-2</v>
          </cell>
          <cell r="N13207">
            <v>9.6157300000000001E-2</v>
          </cell>
          <cell r="O13207">
            <v>4075</v>
          </cell>
        </row>
        <row r="13208">
          <cell r="A13208" t="str">
            <v>Residential</v>
          </cell>
          <cell r="B13208">
            <v>7</v>
          </cell>
          <cell r="C13208" t="str">
            <v>S</v>
          </cell>
          <cell r="D13208" t="str">
            <v>Switch</v>
          </cell>
          <cell r="E13208" t="str">
            <v>Enrollment Date Quintile: 2nd Latest</v>
          </cell>
          <cell r="F13208">
            <v>60.8538</v>
          </cell>
          <cell r="G13208">
            <v>0.73336420000000002</v>
          </cell>
          <cell r="H13208">
            <v>0.84080500000000002</v>
          </cell>
          <cell r="I13208">
            <v>-9.7555799999999998E-2</v>
          </cell>
          <cell r="J13208">
            <v>-3.9919000000000003E-2</v>
          </cell>
          <cell r="K13208">
            <v>0</v>
          </cell>
          <cell r="L13208">
            <v>3.9919000000000003E-2</v>
          </cell>
          <cell r="M13208">
            <v>9.7555799999999998E-2</v>
          </cell>
          <cell r="N13208">
            <v>9.7555799999999998E-2</v>
          </cell>
          <cell r="O13208">
            <v>4075</v>
          </cell>
        </row>
        <row r="13209">
          <cell r="A13209" t="str">
            <v>Residential</v>
          </cell>
          <cell r="B13209">
            <v>8</v>
          </cell>
          <cell r="C13209" t="str">
            <v>S</v>
          </cell>
          <cell r="D13209" t="str">
            <v>Switch</v>
          </cell>
          <cell r="E13209" t="str">
            <v>Enrollment Date Quintile: 2nd Latest</v>
          </cell>
          <cell r="F13209">
            <v>62.842199999999998</v>
          </cell>
          <cell r="G13209">
            <v>0.80423960000000005</v>
          </cell>
          <cell r="H13209">
            <v>0.98093600000000003</v>
          </cell>
          <cell r="I13209">
            <v>-9.7685900000000006E-2</v>
          </cell>
          <cell r="J13209">
            <v>-3.9972300000000002E-2</v>
          </cell>
          <cell r="K13209">
            <v>0</v>
          </cell>
          <cell r="L13209">
            <v>3.9972300000000002E-2</v>
          </cell>
          <cell r="M13209">
            <v>9.7685900000000006E-2</v>
          </cell>
          <cell r="N13209">
            <v>9.7685900000000006E-2</v>
          </cell>
          <cell r="O13209">
            <v>4075</v>
          </cell>
        </row>
        <row r="13210">
          <cell r="A13210" t="str">
            <v>Residential</v>
          </cell>
          <cell r="B13210">
            <v>9</v>
          </cell>
          <cell r="C13210" t="str">
            <v>S</v>
          </cell>
          <cell r="D13210" t="str">
            <v>Switch</v>
          </cell>
          <cell r="E13210" t="str">
            <v>Enrollment Date Quintile: 2nd Latest</v>
          </cell>
          <cell r="F13210">
            <v>68.028000000000006</v>
          </cell>
          <cell r="G13210">
            <v>0.78375680000000003</v>
          </cell>
          <cell r="H13210">
            <v>0.88002999999999998</v>
          </cell>
          <cell r="I13210">
            <v>-9.94834E-2</v>
          </cell>
          <cell r="J13210">
            <v>-4.0707800000000002E-2</v>
          </cell>
          <cell r="K13210">
            <v>0</v>
          </cell>
          <cell r="L13210">
            <v>4.0707800000000002E-2</v>
          </cell>
          <cell r="M13210">
            <v>9.94834E-2</v>
          </cell>
          <cell r="N13210">
            <v>9.94834E-2</v>
          </cell>
          <cell r="O13210">
            <v>4075</v>
          </cell>
        </row>
        <row r="13211">
          <cell r="A13211" t="str">
            <v>Residential</v>
          </cell>
          <cell r="B13211">
            <v>10</v>
          </cell>
          <cell r="C13211" t="str">
            <v>S</v>
          </cell>
          <cell r="D13211" t="str">
            <v>Switch</v>
          </cell>
          <cell r="E13211" t="str">
            <v>Enrollment Date Quintile: 2nd Latest</v>
          </cell>
          <cell r="F13211">
            <v>73.937899999999999</v>
          </cell>
          <cell r="G13211">
            <v>0.79249899999999995</v>
          </cell>
          <cell r="H13211">
            <v>0.84574470000000002</v>
          </cell>
          <cell r="I13211">
            <v>-0.102394</v>
          </cell>
          <cell r="J13211">
            <v>-4.18988E-2</v>
          </cell>
          <cell r="K13211">
            <v>0</v>
          </cell>
          <cell r="L13211">
            <v>4.18988E-2</v>
          </cell>
          <cell r="M13211">
            <v>0.102394</v>
          </cell>
          <cell r="N13211">
            <v>0.102394</v>
          </cell>
          <cell r="O13211">
            <v>4075</v>
          </cell>
        </row>
        <row r="13212">
          <cell r="A13212" t="str">
            <v>Residential</v>
          </cell>
          <cell r="B13212">
            <v>11</v>
          </cell>
          <cell r="C13212" t="str">
            <v>S</v>
          </cell>
          <cell r="D13212" t="str">
            <v>Switch</v>
          </cell>
          <cell r="E13212" t="str">
            <v>Enrollment Date Quintile: 2nd Latest</v>
          </cell>
          <cell r="F13212">
            <v>80.357799999999997</v>
          </cell>
          <cell r="G13212">
            <v>0.91044250000000004</v>
          </cell>
          <cell r="H13212">
            <v>0.99917219999999995</v>
          </cell>
          <cell r="I13212">
            <v>-0.102813</v>
          </cell>
          <cell r="J13212">
            <v>-4.2070299999999998E-2</v>
          </cell>
          <cell r="K13212">
            <v>0</v>
          </cell>
          <cell r="L13212">
            <v>4.2070299999999998E-2</v>
          </cell>
          <cell r="M13212">
            <v>0.102813</v>
          </cell>
          <cell r="N13212">
            <v>0.102813</v>
          </cell>
          <cell r="O13212">
            <v>4075</v>
          </cell>
        </row>
        <row r="13213">
          <cell r="A13213" t="str">
            <v>Residential</v>
          </cell>
          <cell r="B13213">
            <v>12</v>
          </cell>
          <cell r="C13213" t="str">
            <v>S</v>
          </cell>
          <cell r="D13213" t="str">
            <v>Switch</v>
          </cell>
          <cell r="E13213" t="str">
            <v>Enrollment Date Quintile: 2nd Latest</v>
          </cell>
          <cell r="F13213">
            <v>85.131500000000003</v>
          </cell>
          <cell r="G13213">
            <v>1.0518749999999999</v>
          </cell>
          <cell r="H13213">
            <v>1.043334</v>
          </cell>
          <cell r="I13213">
            <v>-0.1052684</v>
          </cell>
          <cell r="J13213">
            <v>-4.3075000000000002E-2</v>
          </cell>
          <cell r="K13213">
            <v>0</v>
          </cell>
          <cell r="L13213">
            <v>4.3075000000000002E-2</v>
          </cell>
          <cell r="M13213">
            <v>0.1052684</v>
          </cell>
          <cell r="N13213">
            <v>0.1052684</v>
          </cell>
          <cell r="O13213">
            <v>4075</v>
          </cell>
        </row>
        <row r="13214">
          <cell r="A13214" t="str">
            <v>Residential</v>
          </cell>
          <cell r="B13214">
            <v>13</v>
          </cell>
          <cell r="C13214" t="str">
            <v>S</v>
          </cell>
          <cell r="D13214" t="str">
            <v>Switch</v>
          </cell>
          <cell r="E13214" t="str">
            <v>Enrollment Date Quintile: 2nd Latest</v>
          </cell>
          <cell r="F13214">
            <v>88.424899999999994</v>
          </cell>
          <cell r="G13214">
            <v>1.109197</v>
          </cell>
          <cell r="H13214">
            <v>1.023012</v>
          </cell>
          <cell r="I13214">
            <v>-0.1063028</v>
          </cell>
          <cell r="J13214">
            <v>-4.3498200000000001E-2</v>
          </cell>
          <cell r="K13214">
            <v>0</v>
          </cell>
          <cell r="L13214">
            <v>4.3498200000000001E-2</v>
          </cell>
          <cell r="M13214">
            <v>0.1063028</v>
          </cell>
          <cell r="N13214">
            <v>0.1063028</v>
          </cell>
          <cell r="O13214">
            <v>4075</v>
          </cell>
        </row>
        <row r="13215">
          <cell r="A13215" t="str">
            <v>Residential</v>
          </cell>
          <cell r="B13215">
            <v>14</v>
          </cell>
          <cell r="C13215" t="str">
            <v>S</v>
          </cell>
          <cell r="D13215" t="str">
            <v>Switch</v>
          </cell>
          <cell r="E13215" t="str">
            <v>Enrollment Date Quintile: 2nd Latest</v>
          </cell>
          <cell r="F13215">
            <v>91.238500000000002</v>
          </cell>
          <cell r="G13215">
            <v>1.2828980000000001</v>
          </cell>
          <cell r="H13215">
            <v>1.345615</v>
          </cell>
          <cell r="I13215">
            <v>-0.1074473</v>
          </cell>
          <cell r="J13215">
            <v>-4.3966499999999999E-2</v>
          </cell>
          <cell r="K13215">
            <v>0</v>
          </cell>
          <cell r="L13215">
            <v>4.3966499999999999E-2</v>
          </cell>
          <cell r="M13215">
            <v>0.1074473</v>
          </cell>
          <cell r="N13215">
            <v>0.1074473</v>
          </cell>
          <cell r="O13215">
            <v>4075</v>
          </cell>
        </row>
        <row r="13216">
          <cell r="A13216" t="str">
            <v>Residential</v>
          </cell>
          <cell r="B13216">
            <v>15</v>
          </cell>
          <cell r="C13216" t="str">
            <v>S</v>
          </cell>
          <cell r="D13216" t="str">
            <v>Switch</v>
          </cell>
          <cell r="E13216" t="str">
            <v>Enrollment Date Quintile: 2nd Latest</v>
          </cell>
          <cell r="F13216">
            <v>93.802000000000007</v>
          </cell>
          <cell r="G13216">
            <v>1.5221610000000001</v>
          </cell>
          <cell r="H13216">
            <v>1.4654400000000001</v>
          </cell>
          <cell r="I13216">
            <v>-0.1084111</v>
          </cell>
          <cell r="J13216">
            <v>-4.4360999999999998E-2</v>
          </cell>
          <cell r="K13216">
            <v>0</v>
          </cell>
          <cell r="L13216">
            <v>4.4360999999999998E-2</v>
          </cell>
          <cell r="M13216">
            <v>0.1084111</v>
          </cell>
          <cell r="N13216">
            <v>0.1084111</v>
          </cell>
          <cell r="O13216">
            <v>4075</v>
          </cell>
        </row>
        <row r="13217">
          <cell r="A13217" t="str">
            <v>Residential</v>
          </cell>
          <cell r="B13217">
            <v>16</v>
          </cell>
          <cell r="C13217" t="str">
            <v>S</v>
          </cell>
          <cell r="D13217" t="str">
            <v>Switch</v>
          </cell>
          <cell r="E13217" t="str">
            <v>Enrollment Date Quintile: 2nd Latest</v>
          </cell>
          <cell r="F13217">
            <v>95.721699999999998</v>
          </cell>
          <cell r="G13217">
            <v>1.781064</v>
          </cell>
          <cell r="H13217">
            <v>1.6646540000000001</v>
          </cell>
          <cell r="I13217">
            <v>-0.1113804</v>
          </cell>
          <cell r="J13217">
            <v>-4.5575999999999998E-2</v>
          </cell>
          <cell r="K13217">
            <v>0</v>
          </cell>
          <cell r="L13217">
            <v>4.5575999999999998E-2</v>
          </cell>
          <cell r="M13217">
            <v>0.1113804</v>
          </cell>
          <cell r="N13217">
            <v>0.1113804</v>
          </cell>
          <cell r="O13217">
            <v>4075</v>
          </cell>
        </row>
        <row r="13218">
          <cell r="A13218" t="str">
            <v>Residential</v>
          </cell>
          <cell r="B13218">
            <v>17</v>
          </cell>
          <cell r="C13218" t="str">
            <v>S</v>
          </cell>
          <cell r="D13218" t="str">
            <v>Switch</v>
          </cell>
          <cell r="E13218" t="str">
            <v>Enrollment Date Quintile: 2nd Latest</v>
          </cell>
          <cell r="F13218">
            <v>96.704800000000006</v>
          </cell>
          <cell r="G13218">
            <v>1.963425</v>
          </cell>
          <cell r="H13218">
            <v>1.6173379999999999</v>
          </cell>
          <cell r="I13218">
            <v>-0.1142301</v>
          </cell>
          <cell r="J13218">
            <v>-4.6741999999999999E-2</v>
          </cell>
          <cell r="K13218">
            <v>0</v>
          </cell>
          <cell r="L13218">
            <v>4.6741999999999999E-2</v>
          </cell>
          <cell r="M13218">
            <v>0.1142301</v>
          </cell>
          <cell r="N13218">
            <v>0.1142301</v>
          </cell>
          <cell r="O13218">
            <v>4075</v>
          </cell>
        </row>
        <row r="13219">
          <cell r="A13219" t="str">
            <v>Residential</v>
          </cell>
          <cell r="B13219">
            <v>18</v>
          </cell>
          <cell r="C13219" t="str">
            <v>S</v>
          </cell>
          <cell r="D13219" t="str">
            <v>Switch</v>
          </cell>
          <cell r="E13219" t="str">
            <v>Enrollment Date Quintile: 2nd Latest</v>
          </cell>
          <cell r="F13219">
            <v>96.469499999999996</v>
          </cell>
          <cell r="G13219">
            <v>2.2746270000000002</v>
          </cell>
          <cell r="H13219">
            <v>1.992988</v>
          </cell>
          <cell r="I13219">
            <v>-0.1148719</v>
          </cell>
          <cell r="J13219">
            <v>-4.7004600000000001E-2</v>
          </cell>
          <cell r="K13219">
            <v>0</v>
          </cell>
          <cell r="L13219">
            <v>4.7004600000000001E-2</v>
          </cell>
          <cell r="M13219">
            <v>0.1148719</v>
          </cell>
          <cell r="N13219">
            <v>0.1148719</v>
          </cell>
          <cell r="O13219">
            <v>4075</v>
          </cell>
        </row>
        <row r="13220">
          <cell r="A13220" t="str">
            <v>Residential</v>
          </cell>
          <cell r="B13220">
            <v>19</v>
          </cell>
          <cell r="C13220" t="str">
            <v>S</v>
          </cell>
          <cell r="D13220" t="str">
            <v>Switch</v>
          </cell>
          <cell r="E13220" t="str">
            <v>Enrollment Date Quintile: 2nd Latest</v>
          </cell>
          <cell r="F13220">
            <v>94.567899999999995</v>
          </cell>
          <cell r="G13220">
            <v>2.2889759999999999</v>
          </cell>
          <cell r="H13220">
            <v>2.200501</v>
          </cell>
          <cell r="I13220">
            <v>-0.1153129</v>
          </cell>
          <cell r="J13220">
            <v>-4.7185100000000001E-2</v>
          </cell>
          <cell r="K13220">
            <v>0</v>
          </cell>
          <cell r="L13220">
            <v>4.7185100000000001E-2</v>
          </cell>
          <cell r="M13220">
            <v>0.1153129</v>
          </cell>
          <cell r="N13220">
            <v>0.1153129</v>
          </cell>
          <cell r="O13220">
            <v>4075</v>
          </cell>
        </row>
        <row r="13221">
          <cell r="A13221" t="str">
            <v>Residential</v>
          </cell>
          <cell r="B13221">
            <v>20</v>
          </cell>
          <cell r="C13221" t="str">
            <v>S</v>
          </cell>
          <cell r="D13221" t="str">
            <v>Switch</v>
          </cell>
          <cell r="E13221" t="str">
            <v>Enrollment Date Quintile: 2nd Latest</v>
          </cell>
          <cell r="F13221">
            <v>89.192499999999995</v>
          </cell>
          <cell r="G13221">
            <v>2.0385949999999999</v>
          </cell>
          <cell r="H13221">
            <v>2.7263860000000002</v>
          </cell>
          <cell r="I13221">
            <v>-0.11492719999999999</v>
          </cell>
          <cell r="J13221">
            <v>-4.7027300000000001E-2</v>
          </cell>
          <cell r="K13221">
            <v>0</v>
          </cell>
          <cell r="L13221">
            <v>4.7027300000000001E-2</v>
          </cell>
          <cell r="M13221">
            <v>0.11492719999999999</v>
          </cell>
          <cell r="N13221">
            <v>0.11492719999999999</v>
          </cell>
          <cell r="O13221">
            <v>4075</v>
          </cell>
        </row>
        <row r="13222">
          <cell r="A13222" t="str">
            <v>Residential</v>
          </cell>
          <cell r="B13222">
            <v>21</v>
          </cell>
          <cell r="C13222" t="str">
            <v>S</v>
          </cell>
          <cell r="D13222" t="str">
            <v>Switch</v>
          </cell>
          <cell r="E13222" t="str">
            <v>Enrollment Date Quintile: 2nd Latest</v>
          </cell>
          <cell r="F13222">
            <v>83.933899999999994</v>
          </cell>
          <cell r="G13222">
            <v>1.8516349999999999</v>
          </cell>
          <cell r="H13222">
            <v>2.3512230000000001</v>
          </cell>
          <cell r="I13222">
            <v>-0.11603239999999999</v>
          </cell>
          <cell r="J13222">
            <v>-4.7479500000000001E-2</v>
          </cell>
          <cell r="K13222">
            <v>0</v>
          </cell>
          <cell r="L13222">
            <v>4.7479500000000001E-2</v>
          </cell>
          <cell r="M13222">
            <v>0.11603239999999999</v>
          </cell>
          <cell r="N13222">
            <v>0.11603239999999999</v>
          </cell>
          <cell r="O13222">
            <v>4075</v>
          </cell>
        </row>
        <row r="13223">
          <cell r="A13223" t="str">
            <v>Residential</v>
          </cell>
          <cell r="B13223">
            <v>22</v>
          </cell>
          <cell r="C13223" t="str">
            <v>S</v>
          </cell>
          <cell r="D13223" t="str">
            <v>Switch</v>
          </cell>
          <cell r="E13223" t="str">
            <v>Enrollment Date Quintile: 2nd Latest</v>
          </cell>
          <cell r="F13223">
            <v>80.462599999999995</v>
          </cell>
          <cell r="G13223">
            <v>1.4917149999999999</v>
          </cell>
          <cell r="H13223">
            <v>1.7814430000000001</v>
          </cell>
          <cell r="I13223">
            <v>-0.110402</v>
          </cell>
          <cell r="J13223">
            <v>-4.5175600000000003E-2</v>
          </cell>
          <cell r="K13223">
            <v>0</v>
          </cell>
          <cell r="L13223">
            <v>4.5175600000000003E-2</v>
          </cell>
          <cell r="M13223">
            <v>0.110402</v>
          </cell>
          <cell r="N13223">
            <v>0.110402</v>
          </cell>
          <cell r="O13223">
            <v>4075</v>
          </cell>
        </row>
        <row r="13224">
          <cell r="A13224" t="str">
            <v>Residential</v>
          </cell>
          <cell r="B13224">
            <v>23</v>
          </cell>
          <cell r="C13224" t="str">
            <v>S</v>
          </cell>
          <cell r="D13224" t="str">
            <v>Switch</v>
          </cell>
          <cell r="E13224" t="str">
            <v>Enrollment Date Quintile: 2nd Latest</v>
          </cell>
          <cell r="F13224">
            <v>77.470799999999997</v>
          </cell>
          <cell r="G13224">
            <v>1.1685289999999999</v>
          </cell>
          <cell r="H13224">
            <v>1.214952</v>
          </cell>
          <cell r="I13224">
            <v>-0.10687670000000001</v>
          </cell>
          <cell r="J13224">
            <v>-4.3733099999999997E-2</v>
          </cell>
          <cell r="K13224">
            <v>0</v>
          </cell>
          <cell r="L13224">
            <v>4.3733099999999997E-2</v>
          </cell>
          <cell r="M13224">
            <v>0.10687670000000001</v>
          </cell>
          <cell r="N13224">
            <v>0.10687670000000001</v>
          </cell>
          <cell r="O13224">
            <v>4075</v>
          </cell>
        </row>
        <row r="13225">
          <cell r="A13225" t="str">
            <v>Residential</v>
          </cell>
          <cell r="B13225">
            <v>24</v>
          </cell>
          <cell r="C13225" t="str">
            <v>S</v>
          </cell>
          <cell r="D13225" t="str">
            <v>Switch</v>
          </cell>
          <cell r="E13225" t="str">
            <v>Enrollment Date Quintile: 2nd Latest</v>
          </cell>
          <cell r="F13225">
            <v>75.12</v>
          </cell>
          <cell r="G13225">
            <v>0.94951620000000003</v>
          </cell>
          <cell r="H13225">
            <v>1.02959</v>
          </cell>
          <cell r="I13225">
            <v>-0.1054262</v>
          </cell>
          <cell r="J13225">
            <v>-4.31396E-2</v>
          </cell>
          <cell r="K13225">
            <v>0</v>
          </cell>
          <cell r="L13225">
            <v>4.31396E-2</v>
          </cell>
          <cell r="M13225">
            <v>0.1054262</v>
          </cell>
          <cell r="N13225">
            <v>0.1054262</v>
          </cell>
          <cell r="O13225">
            <v>4075</v>
          </cell>
        </row>
        <row r="13226">
          <cell r="A13226" t="str">
            <v>Residential</v>
          </cell>
          <cell r="B13226">
            <v>1</v>
          </cell>
          <cell r="C13226" t="str">
            <v>S</v>
          </cell>
          <cell r="D13226" t="str">
            <v>Switch</v>
          </cell>
          <cell r="E13226" t="str">
            <v>Enrollment Date Quintile: Earliest</v>
          </cell>
          <cell r="F13226">
            <v>69.130700000000004</v>
          </cell>
          <cell r="G13226">
            <v>0.71344540000000001</v>
          </cell>
          <cell r="H13226">
            <v>1.014548</v>
          </cell>
          <cell r="I13226">
            <v>-0.14674789999999999</v>
          </cell>
          <cell r="J13226">
            <v>-6.0047999999999997E-2</v>
          </cell>
          <cell r="K13226">
            <v>0</v>
          </cell>
          <cell r="L13226">
            <v>6.0047999999999997E-2</v>
          </cell>
          <cell r="M13226">
            <v>0.14674789999999999</v>
          </cell>
          <cell r="N13226">
            <v>0.14674789999999999</v>
          </cell>
          <cell r="O13226">
            <v>4035</v>
          </cell>
        </row>
        <row r="13227">
          <cell r="A13227" t="str">
            <v>Residential</v>
          </cell>
          <cell r="B13227">
            <v>2</v>
          </cell>
          <cell r="C13227" t="str">
            <v>S</v>
          </cell>
          <cell r="D13227" t="str">
            <v>Switch</v>
          </cell>
          <cell r="E13227" t="str">
            <v>Enrollment Date Quintile: Earliest</v>
          </cell>
          <cell r="F13227">
            <v>66.494799999999998</v>
          </cell>
          <cell r="G13227">
            <v>0.63212570000000001</v>
          </cell>
          <cell r="H13227">
            <v>0.67703550000000001</v>
          </cell>
          <cell r="I13227">
            <v>-0.1398334</v>
          </cell>
          <cell r="J13227">
            <v>-5.7218699999999997E-2</v>
          </cell>
          <cell r="K13227">
            <v>0</v>
          </cell>
          <cell r="L13227">
            <v>5.7218699999999997E-2</v>
          </cell>
          <cell r="M13227">
            <v>0.1398334</v>
          </cell>
          <cell r="N13227">
            <v>0.1398334</v>
          </cell>
          <cell r="O13227">
            <v>4035</v>
          </cell>
        </row>
        <row r="13228">
          <cell r="A13228" t="str">
            <v>Residential</v>
          </cell>
          <cell r="B13228">
            <v>3</v>
          </cell>
          <cell r="C13228" t="str">
            <v>S</v>
          </cell>
          <cell r="D13228" t="str">
            <v>Switch</v>
          </cell>
          <cell r="E13228" t="str">
            <v>Enrollment Date Quintile: Earliest</v>
          </cell>
          <cell r="F13228">
            <v>65.346000000000004</v>
          </cell>
          <cell r="G13228">
            <v>0.57009739999999998</v>
          </cell>
          <cell r="H13228">
            <v>0.55243730000000002</v>
          </cell>
          <cell r="I13228">
            <v>-0.13672219999999999</v>
          </cell>
          <cell r="J13228">
            <v>-5.5945599999999998E-2</v>
          </cell>
          <cell r="K13228">
            <v>0</v>
          </cell>
          <cell r="L13228">
            <v>5.5945599999999998E-2</v>
          </cell>
          <cell r="M13228">
            <v>0.13672219999999999</v>
          </cell>
          <cell r="N13228">
            <v>0.13672219999999999</v>
          </cell>
          <cell r="O13228">
            <v>4035</v>
          </cell>
        </row>
        <row r="13229">
          <cell r="A13229" t="str">
            <v>Residential</v>
          </cell>
          <cell r="B13229">
            <v>4</v>
          </cell>
          <cell r="C13229" t="str">
            <v>S</v>
          </cell>
          <cell r="D13229" t="str">
            <v>Switch</v>
          </cell>
          <cell r="E13229" t="str">
            <v>Enrollment Date Quintile: Earliest</v>
          </cell>
          <cell r="F13229">
            <v>64.804299999999998</v>
          </cell>
          <cell r="G13229">
            <v>0.49160540000000003</v>
          </cell>
          <cell r="H13229">
            <v>0.46636719999999998</v>
          </cell>
          <cell r="I13229">
            <v>-0.1354186</v>
          </cell>
          <cell r="J13229">
            <v>-5.5412200000000002E-2</v>
          </cell>
          <cell r="K13229">
            <v>0</v>
          </cell>
          <cell r="L13229">
            <v>5.5412200000000002E-2</v>
          </cell>
          <cell r="M13229">
            <v>0.1354186</v>
          </cell>
          <cell r="N13229">
            <v>0.1354186</v>
          </cell>
          <cell r="O13229">
            <v>4035</v>
          </cell>
        </row>
        <row r="13230">
          <cell r="A13230" t="str">
            <v>Residential</v>
          </cell>
          <cell r="B13230">
            <v>5</v>
          </cell>
          <cell r="C13230" t="str">
            <v>S</v>
          </cell>
          <cell r="D13230" t="str">
            <v>Switch</v>
          </cell>
          <cell r="E13230" t="str">
            <v>Enrollment Date Quintile: Earliest</v>
          </cell>
          <cell r="F13230">
            <v>63.779499999999999</v>
          </cell>
          <cell r="G13230">
            <v>0.47627429999999998</v>
          </cell>
          <cell r="H13230">
            <v>0.46625499999999998</v>
          </cell>
          <cell r="I13230">
            <v>-0.13482279999999999</v>
          </cell>
          <cell r="J13230">
            <v>-5.5168399999999999E-2</v>
          </cell>
          <cell r="K13230">
            <v>0</v>
          </cell>
          <cell r="L13230">
            <v>5.5168399999999999E-2</v>
          </cell>
          <cell r="M13230">
            <v>0.13482279999999999</v>
          </cell>
          <cell r="N13230">
            <v>0.13482279999999999</v>
          </cell>
          <cell r="O13230">
            <v>4035</v>
          </cell>
        </row>
        <row r="13231">
          <cell r="A13231" t="str">
            <v>Residential</v>
          </cell>
          <cell r="B13231">
            <v>6</v>
          </cell>
          <cell r="C13231" t="str">
            <v>S</v>
          </cell>
          <cell r="D13231" t="str">
            <v>Switch</v>
          </cell>
          <cell r="E13231" t="str">
            <v>Enrollment Date Quintile: Earliest</v>
          </cell>
          <cell r="F13231">
            <v>63.080199999999998</v>
          </cell>
          <cell r="G13231">
            <v>0.47649780000000003</v>
          </cell>
          <cell r="H13231">
            <v>0.56542190000000003</v>
          </cell>
          <cell r="I13231">
            <v>-0.13448460000000001</v>
          </cell>
          <cell r="J13231">
            <v>-5.5030000000000003E-2</v>
          </cell>
          <cell r="K13231">
            <v>0</v>
          </cell>
          <cell r="L13231">
            <v>5.5030000000000003E-2</v>
          </cell>
          <cell r="M13231">
            <v>0.13448460000000001</v>
          </cell>
          <cell r="N13231">
            <v>0.13448460000000001</v>
          </cell>
          <cell r="O13231">
            <v>4035</v>
          </cell>
        </row>
        <row r="13232">
          <cell r="A13232" t="str">
            <v>Residential</v>
          </cell>
          <cell r="B13232">
            <v>7</v>
          </cell>
          <cell r="C13232" t="str">
            <v>S</v>
          </cell>
          <cell r="D13232" t="str">
            <v>Switch</v>
          </cell>
          <cell r="E13232" t="str">
            <v>Enrollment Date Quintile: Earliest</v>
          </cell>
          <cell r="F13232">
            <v>62.142499999999998</v>
          </cell>
          <cell r="G13232">
            <v>0.58370719999999998</v>
          </cell>
          <cell r="H13232">
            <v>0.73093680000000005</v>
          </cell>
          <cell r="I13232">
            <v>-0.13469639999999999</v>
          </cell>
          <cell r="J13232">
            <v>-5.5116699999999998E-2</v>
          </cell>
          <cell r="K13232">
            <v>0</v>
          </cell>
          <cell r="L13232">
            <v>5.5116699999999998E-2</v>
          </cell>
          <cell r="M13232">
            <v>0.13469639999999999</v>
          </cell>
          <cell r="N13232">
            <v>0.13469639999999999</v>
          </cell>
          <cell r="O13232">
            <v>4035</v>
          </cell>
        </row>
        <row r="13233">
          <cell r="A13233" t="str">
            <v>Residential</v>
          </cell>
          <cell r="B13233">
            <v>8</v>
          </cell>
          <cell r="C13233" t="str">
            <v>S</v>
          </cell>
          <cell r="D13233" t="str">
            <v>Switch</v>
          </cell>
          <cell r="E13233" t="str">
            <v>Enrollment Date Quintile: Earliest</v>
          </cell>
          <cell r="F13233">
            <v>63.6143</v>
          </cell>
          <cell r="G13233">
            <v>0.64353689999999997</v>
          </cell>
          <cell r="H13233">
            <v>0.74642030000000004</v>
          </cell>
          <cell r="I13233">
            <v>-0.13613819999999999</v>
          </cell>
          <cell r="J13233">
            <v>-5.5706600000000002E-2</v>
          </cell>
          <cell r="K13233">
            <v>0</v>
          </cell>
          <cell r="L13233">
            <v>5.5706600000000002E-2</v>
          </cell>
          <cell r="M13233">
            <v>0.13613819999999999</v>
          </cell>
          <cell r="N13233">
            <v>0.13613819999999999</v>
          </cell>
          <cell r="O13233">
            <v>4035</v>
          </cell>
        </row>
        <row r="13234">
          <cell r="A13234" t="str">
            <v>Residential</v>
          </cell>
          <cell r="B13234">
            <v>9</v>
          </cell>
          <cell r="C13234" t="str">
            <v>S</v>
          </cell>
          <cell r="D13234" t="str">
            <v>Switch</v>
          </cell>
          <cell r="E13234" t="str">
            <v>Enrollment Date Quintile: Earliest</v>
          </cell>
          <cell r="F13234">
            <v>68.691100000000006</v>
          </cell>
          <cell r="G13234">
            <v>0.58777849999999998</v>
          </cell>
          <cell r="H13234">
            <v>0.738429</v>
          </cell>
          <cell r="I13234">
            <v>-0.1397658</v>
          </cell>
          <cell r="J13234">
            <v>-5.7190999999999999E-2</v>
          </cell>
          <cell r="K13234">
            <v>0</v>
          </cell>
          <cell r="L13234">
            <v>5.7190999999999999E-2</v>
          </cell>
          <cell r="M13234">
            <v>0.1397658</v>
          </cell>
          <cell r="N13234">
            <v>0.1397658</v>
          </cell>
          <cell r="O13234">
            <v>4035</v>
          </cell>
        </row>
        <row r="13235">
          <cell r="A13235" t="str">
            <v>Residential</v>
          </cell>
          <cell r="B13235">
            <v>10</v>
          </cell>
          <cell r="C13235" t="str">
            <v>S</v>
          </cell>
          <cell r="D13235" t="str">
            <v>Switch</v>
          </cell>
          <cell r="E13235" t="str">
            <v>Enrollment Date Quintile: Earliest</v>
          </cell>
          <cell r="F13235">
            <v>74.540599999999998</v>
          </cell>
          <cell r="G13235">
            <v>0.54017470000000001</v>
          </cell>
          <cell r="H13235">
            <v>0.78229780000000004</v>
          </cell>
          <cell r="I13235">
            <v>-0.14090320000000001</v>
          </cell>
          <cell r="J13235">
            <v>-5.7656499999999999E-2</v>
          </cell>
          <cell r="K13235">
            <v>0</v>
          </cell>
          <cell r="L13235">
            <v>5.7656499999999999E-2</v>
          </cell>
          <cell r="M13235">
            <v>0.14090320000000001</v>
          </cell>
          <cell r="N13235">
            <v>0.14090320000000001</v>
          </cell>
          <cell r="O13235">
            <v>4035</v>
          </cell>
        </row>
        <row r="13236">
          <cell r="A13236" t="str">
            <v>Residential</v>
          </cell>
          <cell r="B13236">
            <v>11</v>
          </cell>
          <cell r="C13236" t="str">
            <v>S</v>
          </cell>
          <cell r="D13236" t="str">
            <v>Switch</v>
          </cell>
          <cell r="E13236" t="str">
            <v>Enrollment Date Quintile: Earliest</v>
          </cell>
          <cell r="F13236">
            <v>79.774100000000004</v>
          </cell>
          <cell r="G13236">
            <v>0.7601869</v>
          </cell>
          <cell r="H13236">
            <v>0.86542580000000002</v>
          </cell>
          <cell r="I13236">
            <v>-0.14416119999999999</v>
          </cell>
          <cell r="J13236">
            <v>-5.8989600000000003E-2</v>
          </cell>
          <cell r="K13236">
            <v>0</v>
          </cell>
          <cell r="L13236">
            <v>5.8989600000000003E-2</v>
          </cell>
          <cell r="M13236">
            <v>0.14416119999999999</v>
          </cell>
          <cell r="N13236">
            <v>0.14416119999999999</v>
          </cell>
          <cell r="O13236">
            <v>4035</v>
          </cell>
        </row>
        <row r="13237">
          <cell r="A13237" t="str">
            <v>Residential</v>
          </cell>
          <cell r="B13237">
            <v>12</v>
          </cell>
          <cell r="C13237" t="str">
            <v>S</v>
          </cell>
          <cell r="D13237" t="str">
            <v>Switch</v>
          </cell>
          <cell r="E13237" t="str">
            <v>Enrollment Date Quintile: Earliest</v>
          </cell>
          <cell r="F13237">
            <v>84.372600000000006</v>
          </cell>
          <cell r="G13237">
            <v>1.0153129999999999</v>
          </cell>
          <cell r="H13237">
            <v>0.91472819999999999</v>
          </cell>
          <cell r="I13237">
            <v>-0.14612900000000001</v>
          </cell>
          <cell r="J13237">
            <v>-5.9794800000000002E-2</v>
          </cell>
          <cell r="K13237">
            <v>0</v>
          </cell>
          <cell r="L13237">
            <v>5.9794800000000002E-2</v>
          </cell>
          <cell r="M13237">
            <v>0.14612900000000001</v>
          </cell>
          <cell r="N13237">
            <v>0.14612900000000001</v>
          </cell>
          <cell r="O13237">
            <v>4035</v>
          </cell>
        </row>
        <row r="13238">
          <cell r="A13238" t="str">
            <v>Residential</v>
          </cell>
          <cell r="B13238">
            <v>13</v>
          </cell>
          <cell r="C13238" t="str">
            <v>S</v>
          </cell>
          <cell r="D13238" t="str">
            <v>Switch</v>
          </cell>
          <cell r="E13238" t="str">
            <v>Enrollment Date Quintile: Earliest</v>
          </cell>
          <cell r="F13238">
            <v>87.601100000000002</v>
          </cell>
          <cell r="G13238">
            <v>1.0776140000000001</v>
          </cell>
          <cell r="H13238">
            <v>1.130584</v>
          </cell>
          <cell r="I13238">
            <v>-0.1560213</v>
          </cell>
          <cell r="J13238">
            <v>-6.3842700000000002E-2</v>
          </cell>
          <cell r="K13238">
            <v>0</v>
          </cell>
          <cell r="L13238">
            <v>6.3842700000000002E-2</v>
          </cell>
          <cell r="M13238">
            <v>0.1560213</v>
          </cell>
          <cell r="N13238">
            <v>0.1560213</v>
          </cell>
          <cell r="O13238">
            <v>4035</v>
          </cell>
        </row>
        <row r="13239">
          <cell r="A13239" t="str">
            <v>Residential</v>
          </cell>
          <cell r="B13239">
            <v>14</v>
          </cell>
          <cell r="C13239" t="str">
            <v>S</v>
          </cell>
          <cell r="D13239" t="str">
            <v>Switch</v>
          </cell>
          <cell r="E13239" t="str">
            <v>Enrollment Date Quintile: Earliest</v>
          </cell>
          <cell r="F13239">
            <v>91.067599999999999</v>
          </cell>
          <cell r="G13239">
            <v>1.3905339999999999</v>
          </cell>
          <cell r="H13239">
            <v>1.394601</v>
          </cell>
          <cell r="I13239">
            <v>-0.17125009999999999</v>
          </cell>
          <cell r="J13239">
            <v>-7.0074200000000003E-2</v>
          </cell>
          <cell r="K13239">
            <v>0</v>
          </cell>
          <cell r="L13239">
            <v>7.0074200000000003E-2</v>
          </cell>
          <cell r="M13239">
            <v>0.17125009999999999</v>
          </cell>
          <cell r="N13239">
            <v>0.17125009999999999</v>
          </cell>
          <cell r="O13239">
            <v>4035</v>
          </cell>
        </row>
        <row r="13240">
          <cell r="A13240" t="str">
            <v>Residential</v>
          </cell>
          <cell r="B13240">
            <v>15</v>
          </cell>
          <cell r="C13240" t="str">
            <v>S</v>
          </cell>
          <cell r="D13240" t="str">
            <v>Switch</v>
          </cell>
          <cell r="E13240" t="str">
            <v>Enrollment Date Quintile: Earliest</v>
          </cell>
          <cell r="F13240">
            <v>94.052899999999994</v>
          </cell>
          <cell r="G13240">
            <v>1.627122</v>
          </cell>
          <cell r="H13240">
            <v>1.5654319999999999</v>
          </cell>
          <cell r="I13240">
            <v>-0.16809170000000001</v>
          </cell>
          <cell r="J13240">
            <v>-6.8781800000000004E-2</v>
          </cell>
          <cell r="K13240">
            <v>0</v>
          </cell>
          <cell r="L13240">
            <v>6.8781800000000004E-2</v>
          </cell>
          <cell r="M13240">
            <v>0.16809170000000001</v>
          </cell>
          <cell r="N13240">
            <v>0.16809170000000001</v>
          </cell>
          <cell r="O13240">
            <v>4035</v>
          </cell>
        </row>
        <row r="13241">
          <cell r="A13241" t="str">
            <v>Residential</v>
          </cell>
          <cell r="B13241">
            <v>16</v>
          </cell>
          <cell r="C13241" t="str">
            <v>S</v>
          </cell>
          <cell r="D13241" t="str">
            <v>Switch</v>
          </cell>
          <cell r="E13241" t="str">
            <v>Enrollment Date Quintile: Earliest</v>
          </cell>
          <cell r="F13241">
            <v>95.794399999999996</v>
          </cell>
          <cell r="G13241">
            <v>1.9905679999999999</v>
          </cell>
          <cell r="H13241">
            <v>2.0354739999999998</v>
          </cell>
          <cell r="I13241">
            <v>-0.168075</v>
          </cell>
          <cell r="J13241">
            <v>-6.87749E-2</v>
          </cell>
          <cell r="K13241">
            <v>0</v>
          </cell>
          <cell r="L13241">
            <v>6.87749E-2</v>
          </cell>
          <cell r="M13241">
            <v>0.168075</v>
          </cell>
          <cell r="N13241">
            <v>0.168075</v>
          </cell>
          <cell r="O13241">
            <v>4035</v>
          </cell>
        </row>
        <row r="13242">
          <cell r="A13242" t="str">
            <v>Residential</v>
          </cell>
          <cell r="B13242">
            <v>17</v>
          </cell>
          <cell r="C13242" t="str">
            <v>S</v>
          </cell>
          <cell r="D13242" t="str">
            <v>Switch</v>
          </cell>
          <cell r="E13242" t="str">
            <v>Enrollment Date Quintile: Earliest</v>
          </cell>
          <cell r="F13242">
            <v>96.558999999999997</v>
          </cell>
          <cell r="G13242">
            <v>2.22668</v>
          </cell>
          <cell r="H13242">
            <v>2.2542</v>
          </cell>
          <cell r="I13242">
            <v>-0.17097950000000001</v>
          </cell>
          <cell r="J13242">
            <v>-6.9963399999999995E-2</v>
          </cell>
          <cell r="K13242">
            <v>0</v>
          </cell>
          <cell r="L13242">
            <v>6.9963399999999995E-2</v>
          </cell>
          <cell r="M13242">
            <v>0.17097950000000001</v>
          </cell>
          <cell r="N13242">
            <v>0.17097950000000001</v>
          </cell>
          <cell r="O13242">
            <v>4035</v>
          </cell>
        </row>
        <row r="13243">
          <cell r="A13243" t="str">
            <v>Residential</v>
          </cell>
          <cell r="B13243">
            <v>18</v>
          </cell>
          <cell r="C13243" t="str">
            <v>S</v>
          </cell>
          <cell r="D13243" t="str">
            <v>Switch</v>
          </cell>
          <cell r="E13243" t="str">
            <v>Enrollment Date Quintile: Earliest</v>
          </cell>
          <cell r="F13243">
            <v>96.069800000000001</v>
          </cell>
          <cell r="G13243">
            <v>2.458288</v>
          </cell>
          <cell r="H13243">
            <v>2.9129849999999999</v>
          </cell>
          <cell r="I13243">
            <v>-0.1673625</v>
          </cell>
          <cell r="J13243">
            <v>-6.84834E-2</v>
          </cell>
          <cell r="K13243">
            <v>0</v>
          </cell>
          <cell r="L13243">
            <v>6.84834E-2</v>
          </cell>
          <cell r="M13243">
            <v>0.1673625</v>
          </cell>
          <cell r="N13243">
            <v>0.1673625</v>
          </cell>
          <cell r="O13243">
            <v>4035</v>
          </cell>
        </row>
        <row r="13244">
          <cell r="A13244" t="str">
            <v>Residential</v>
          </cell>
          <cell r="B13244">
            <v>19</v>
          </cell>
          <cell r="C13244" t="str">
            <v>S</v>
          </cell>
          <cell r="D13244" t="str">
            <v>Switch</v>
          </cell>
          <cell r="E13244" t="str">
            <v>Enrollment Date Quintile: Earliest</v>
          </cell>
          <cell r="F13244">
            <v>94.360699999999994</v>
          </cell>
          <cell r="G13244">
            <v>2.4172280000000002</v>
          </cell>
          <cell r="H13244">
            <v>2.6729379999999998</v>
          </cell>
          <cell r="I13244">
            <v>-0.16559099999999999</v>
          </cell>
          <cell r="J13244">
            <v>-6.7758499999999999E-2</v>
          </cell>
          <cell r="K13244">
            <v>0</v>
          </cell>
          <cell r="L13244">
            <v>6.7758499999999999E-2</v>
          </cell>
          <cell r="M13244">
            <v>0.16559099999999999</v>
          </cell>
          <cell r="N13244">
            <v>0.16559099999999999</v>
          </cell>
          <cell r="O13244">
            <v>4035</v>
          </cell>
        </row>
        <row r="13245">
          <cell r="A13245" t="str">
            <v>Residential</v>
          </cell>
          <cell r="B13245">
            <v>20</v>
          </cell>
          <cell r="C13245" t="str">
            <v>S</v>
          </cell>
          <cell r="D13245" t="str">
            <v>Switch</v>
          </cell>
          <cell r="E13245" t="str">
            <v>Enrollment Date Quintile: Earliest</v>
          </cell>
          <cell r="F13245">
            <v>89.977599999999995</v>
          </cell>
          <cell r="G13245">
            <v>2.205435</v>
          </cell>
          <cell r="H13245">
            <v>2.895864</v>
          </cell>
          <cell r="I13245">
            <v>-0.1712871</v>
          </cell>
          <cell r="J13245">
            <v>-7.0089299999999993E-2</v>
          </cell>
          <cell r="K13245">
            <v>0</v>
          </cell>
          <cell r="L13245">
            <v>7.0089299999999993E-2</v>
          </cell>
          <cell r="M13245">
            <v>0.1712871</v>
          </cell>
          <cell r="N13245">
            <v>0.1712871</v>
          </cell>
          <cell r="O13245">
            <v>4035</v>
          </cell>
        </row>
        <row r="13246">
          <cell r="A13246" t="str">
            <v>Residential</v>
          </cell>
          <cell r="B13246">
            <v>21</v>
          </cell>
          <cell r="C13246" t="str">
            <v>S</v>
          </cell>
          <cell r="D13246" t="str">
            <v>Switch</v>
          </cell>
          <cell r="E13246" t="str">
            <v>Enrollment Date Quintile: Earliest</v>
          </cell>
          <cell r="F13246">
            <v>85.093199999999996</v>
          </cell>
          <cell r="G13246">
            <v>1.909959</v>
          </cell>
          <cell r="H13246">
            <v>2.9649800000000002</v>
          </cell>
          <cell r="I13246">
            <v>-0.19433159999999999</v>
          </cell>
          <cell r="J13246">
            <v>-7.9518900000000003E-2</v>
          </cell>
          <cell r="K13246">
            <v>0</v>
          </cell>
          <cell r="L13246">
            <v>7.9518900000000003E-2</v>
          </cell>
          <cell r="M13246">
            <v>0.19433159999999999</v>
          </cell>
          <cell r="N13246">
            <v>0.19433159999999999</v>
          </cell>
          <cell r="O13246">
            <v>4035</v>
          </cell>
        </row>
        <row r="13247">
          <cell r="A13247" t="str">
            <v>Residential</v>
          </cell>
          <cell r="B13247">
            <v>22</v>
          </cell>
          <cell r="C13247" t="str">
            <v>S</v>
          </cell>
          <cell r="D13247" t="str">
            <v>Switch</v>
          </cell>
          <cell r="E13247" t="str">
            <v>Enrollment Date Quintile: Earliest</v>
          </cell>
          <cell r="F13247">
            <v>81.543199999999999</v>
          </cell>
          <cell r="G13247">
            <v>1.7598419999999999</v>
          </cell>
          <cell r="H13247">
            <v>2.03877</v>
          </cell>
          <cell r="I13247">
            <v>-0.16855100000000001</v>
          </cell>
          <cell r="J13247">
            <v>-6.8969699999999995E-2</v>
          </cell>
          <cell r="K13247">
            <v>0</v>
          </cell>
          <cell r="L13247">
            <v>6.8969699999999995E-2</v>
          </cell>
          <cell r="M13247">
            <v>0.16855100000000001</v>
          </cell>
          <cell r="N13247">
            <v>0.16855100000000001</v>
          </cell>
          <cell r="O13247">
            <v>4035</v>
          </cell>
        </row>
        <row r="13248">
          <cell r="A13248" t="str">
            <v>Residential</v>
          </cell>
          <cell r="B13248">
            <v>23</v>
          </cell>
          <cell r="C13248" t="str">
            <v>S</v>
          </cell>
          <cell r="D13248" t="str">
            <v>Switch</v>
          </cell>
          <cell r="E13248" t="str">
            <v>Enrollment Date Quintile: Earliest</v>
          </cell>
          <cell r="F13248">
            <v>78.183199999999999</v>
          </cell>
          <cell r="G13248">
            <v>1.4225300000000001</v>
          </cell>
          <cell r="H13248">
            <v>1.5394939999999999</v>
          </cell>
          <cell r="I13248">
            <v>-0.15645120000000001</v>
          </cell>
          <cell r="J13248">
            <v>-6.4018599999999995E-2</v>
          </cell>
          <cell r="K13248">
            <v>0</v>
          </cell>
          <cell r="L13248">
            <v>6.4018599999999995E-2</v>
          </cell>
          <cell r="M13248">
            <v>0.15645120000000001</v>
          </cell>
          <cell r="N13248">
            <v>0.15645120000000001</v>
          </cell>
          <cell r="O13248">
            <v>4035</v>
          </cell>
        </row>
        <row r="13249">
          <cell r="A13249" t="str">
            <v>Residential</v>
          </cell>
          <cell r="B13249">
            <v>24</v>
          </cell>
          <cell r="C13249" t="str">
            <v>S</v>
          </cell>
          <cell r="D13249" t="str">
            <v>Switch</v>
          </cell>
          <cell r="E13249" t="str">
            <v>Enrollment Date Quintile: Earliest</v>
          </cell>
          <cell r="F13249">
            <v>75.943100000000001</v>
          </cell>
          <cell r="G13249">
            <v>1.1119049999999999</v>
          </cell>
          <cell r="H13249">
            <v>1.3270839999999999</v>
          </cell>
          <cell r="I13249">
            <v>-0.36922149999999998</v>
          </cell>
          <cell r="J13249">
            <v>-0.15108240000000001</v>
          </cell>
          <cell r="K13249">
            <v>0</v>
          </cell>
          <cell r="L13249">
            <v>0.15108240000000001</v>
          </cell>
          <cell r="M13249">
            <v>0.36922149999999998</v>
          </cell>
          <cell r="N13249">
            <v>0.36922149999999998</v>
          </cell>
          <cell r="O13249">
            <v>4035</v>
          </cell>
        </row>
        <row r="13250">
          <cell r="A13250" t="str">
            <v>Residential</v>
          </cell>
          <cell r="B13250">
            <v>1</v>
          </cell>
          <cell r="C13250" t="str">
            <v>S</v>
          </cell>
          <cell r="D13250" t="str">
            <v>Switch</v>
          </cell>
          <cell r="E13250" t="str">
            <v>Enrollment Date Quintile: Latest</v>
          </cell>
          <cell r="F13250">
            <v>70.526200000000003</v>
          </cell>
          <cell r="G13250">
            <v>0.70258540000000003</v>
          </cell>
          <cell r="H13250">
            <v>0.77432389999999995</v>
          </cell>
          <cell r="I13250">
            <v>-7.8441399999999994E-2</v>
          </cell>
          <cell r="J13250">
            <v>-3.2097599999999997E-2</v>
          </cell>
          <cell r="K13250">
            <v>0</v>
          </cell>
          <cell r="L13250">
            <v>3.2097599999999997E-2</v>
          </cell>
          <cell r="M13250">
            <v>7.8441399999999994E-2</v>
          </cell>
          <cell r="N13250">
            <v>7.8441399999999994E-2</v>
          </cell>
          <cell r="O13250">
            <v>5889</v>
          </cell>
        </row>
        <row r="13251">
          <cell r="A13251" t="str">
            <v>Residential</v>
          </cell>
          <cell r="B13251">
            <v>2</v>
          </cell>
          <cell r="C13251" t="str">
            <v>S</v>
          </cell>
          <cell r="D13251" t="str">
            <v>Switch</v>
          </cell>
          <cell r="E13251" t="str">
            <v>Enrollment Date Quintile: Latest</v>
          </cell>
          <cell r="F13251">
            <v>68.131600000000006</v>
          </cell>
          <cell r="G13251">
            <v>0.65058000000000005</v>
          </cell>
          <cell r="H13251">
            <v>0.73941800000000002</v>
          </cell>
          <cell r="I13251">
            <v>-7.8624399999999997E-2</v>
          </cell>
          <cell r="J13251">
            <v>-3.21725E-2</v>
          </cell>
          <cell r="K13251">
            <v>0</v>
          </cell>
          <cell r="L13251">
            <v>3.21725E-2</v>
          </cell>
          <cell r="M13251">
            <v>7.8624399999999997E-2</v>
          </cell>
          <cell r="N13251">
            <v>7.8624399999999997E-2</v>
          </cell>
          <cell r="O13251">
            <v>5889</v>
          </cell>
        </row>
        <row r="13252">
          <cell r="A13252" t="str">
            <v>Residential</v>
          </cell>
          <cell r="B13252">
            <v>3</v>
          </cell>
          <cell r="C13252" t="str">
            <v>S</v>
          </cell>
          <cell r="D13252" t="str">
            <v>Switch</v>
          </cell>
          <cell r="E13252" t="str">
            <v>Enrollment Date Quintile: Latest</v>
          </cell>
          <cell r="F13252">
            <v>67.492199999999997</v>
          </cell>
          <cell r="G13252">
            <v>0.60100679999999995</v>
          </cell>
          <cell r="H13252">
            <v>0.68182929999999997</v>
          </cell>
          <cell r="I13252">
            <v>-7.7573199999999995E-2</v>
          </cell>
          <cell r="J13252">
            <v>-3.1742300000000001E-2</v>
          </cell>
          <cell r="K13252">
            <v>0</v>
          </cell>
          <cell r="L13252">
            <v>3.1742300000000001E-2</v>
          </cell>
          <cell r="M13252">
            <v>7.7573199999999995E-2</v>
          </cell>
          <cell r="N13252">
            <v>7.7573199999999995E-2</v>
          </cell>
          <cell r="O13252">
            <v>5889</v>
          </cell>
        </row>
        <row r="13253">
          <cell r="A13253" t="str">
            <v>Residential</v>
          </cell>
          <cell r="B13253">
            <v>4</v>
          </cell>
          <cell r="C13253" t="str">
            <v>S</v>
          </cell>
          <cell r="D13253" t="str">
            <v>Switch</v>
          </cell>
          <cell r="E13253" t="str">
            <v>Enrollment Date Quintile: Latest</v>
          </cell>
          <cell r="F13253">
            <v>66.896299999999997</v>
          </cell>
          <cell r="G13253">
            <v>0.62076200000000004</v>
          </cell>
          <cell r="H13253">
            <v>0.64776100000000003</v>
          </cell>
          <cell r="I13253">
            <v>-8.1284499999999996E-2</v>
          </cell>
          <cell r="J13253">
            <v>-3.3260999999999999E-2</v>
          </cell>
          <cell r="K13253">
            <v>0</v>
          </cell>
          <cell r="L13253">
            <v>3.3260999999999999E-2</v>
          </cell>
          <cell r="M13253">
            <v>8.1284499999999996E-2</v>
          </cell>
          <cell r="N13253">
            <v>8.1284499999999996E-2</v>
          </cell>
          <cell r="O13253">
            <v>5889</v>
          </cell>
        </row>
        <row r="13254">
          <cell r="A13254" t="str">
            <v>Residential</v>
          </cell>
          <cell r="B13254">
            <v>5</v>
          </cell>
          <cell r="C13254" t="str">
            <v>S</v>
          </cell>
          <cell r="D13254" t="str">
            <v>Switch</v>
          </cell>
          <cell r="E13254" t="str">
            <v>Enrollment Date Quintile: Latest</v>
          </cell>
          <cell r="F13254">
            <v>65.430700000000002</v>
          </cell>
          <cell r="G13254">
            <v>0.57530159999999997</v>
          </cell>
          <cell r="H13254">
            <v>0.58970560000000005</v>
          </cell>
          <cell r="I13254">
            <v>-7.7968399999999993E-2</v>
          </cell>
          <cell r="J13254">
            <v>-3.1904000000000002E-2</v>
          </cell>
          <cell r="K13254">
            <v>0</v>
          </cell>
          <cell r="L13254">
            <v>3.1904000000000002E-2</v>
          </cell>
          <cell r="M13254">
            <v>7.7968399999999993E-2</v>
          </cell>
          <cell r="N13254">
            <v>7.7968399999999993E-2</v>
          </cell>
          <cell r="O13254">
            <v>5889</v>
          </cell>
        </row>
        <row r="13255">
          <cell r="A13255" t="str">
            <v>Residential</v>
          </cell>
          <cell r="B13255">
            <v>6</v>
          </cell>
          <cell r="C13255" t="str">
            <v>S</v>
          </cell>
          <cell r="D13255" t="str">
            <v>Switch</v>
          </cell>
          <cell r="E13255" t="str">
            <v>Enrollment Date Quintile: Latest</v>
          </cell>
          <cell r="F13255">
            <v>64.640799999999999</v>
          </cell>
          <cell r="G13255">
            <v>0.62958939999999997</v>
          </cell>
          <cell r="H13255">
            <v>0.64920929999999999</v>
          </cell>
          <cell r="I13255">
            <v>-7.7191200000000001E-2</v>
          </cell>
          <cell r="J13255">
            <v>-3.1586000000000003E-2</v>
          </cell>
          <cell r="K13255">
            <v>0</v>
          </cell>
          <cell r="L13255">
            <v>3.1586000000000003E-2</v>
          </cell>
          <cell r="M13255">
            <v>7.7191200000000001E-2</v>
          </cell>
          <cell r="N13255">
            <v>7.7191200000000001E-2</v>
          </cell>
          <cell r="O13255">
            <v>5889</v>
          </cell>
        </row>
        <row r="13256">
          <cell r="A13256" t="str">
            <v>Residential</v>
          </cell>
          <cell r="B13256">
            <v>7</v>
          </cell>
          <cell r="C13256" t="str">
            <v>S</v>
          </cell>
          <cell r="D13256" t="str">
            <v>Switch</v>
          </cell>
          <cell r="E13256" t="str">
            <v>Enrollment Date Quintile: Latest</v>
          </cell>
          <cell r="F13256">
            <v>63.3065</v>
          </cell>
          <cell r="G13256">
            <v>0.77525259999999996</v>
          </cell>
          <cell r="H13256">
            <v>0.85391969999999995</v>
          </cell>
          <cell r="I13256">
            <v>-7.7294500000000002E-2</v>
          </cell>
          <cell r="J13256">
            <v>-3.1628299999999998E-2</v>
          </cell>
          <cell r="K13256">
            <v>0</v>
          </cell>
          <cell r="L13256">
            <v>3.1628299999999998E-2</v>
          </cell>
          <cell r="M13256">
            <v>7.7294500000000002E-2</v>
          </cell>
          <cell r="N13256">
            <v>7.7294500000000002E-2</v>
          </cell>
          <cell r="O13256">
            <v>5889</v>
          </cell>
        </row>
        <row r="13257">
          <cell r="A13257" t="str">
            <v>Residential</v>
          </cell>
          <cell r="B13257">
            <v>8</v>
          </cell>
          <cell r="C13257" t="str">
            <v>S</v>
          </cell>
          <cell r="D13257" t="str">
            <v>Switch</v>
          </cell>
          <cell r="E13257" t="str">
            <v>Enrollment Date Quintile: Latest</v>
          </cell>
          <cell r="F13257">
            <v>64.159000000000006</v>
          </cell>
          <cell r="G13257">
            <v>0.83776669999999998</v>
          </cell>
          <cell r="H13257">
            <v>0.89277930000000005</v>
          </cell>
          <cell r="I13257">
            <v>-7.7852400000000002E-2</v>
          </cell>
          <cell r="J13257">
            <v>-3.1856599999999999E-2</v>
          </cell>
          <cell r="K13257">
            <v>0</v>
          </cell>
          <cell r="L13257">
            <v>3.1856599999999999E-2</v>
          </cell>
          <cell r="M13257">
            <v>7.7852400000000002E-2</v>
          </cell>
          <cell r="N13257">
            <v>7.7852400000000002E-2</v>
          </cell>
          <cell r="O13257">
            <v>5889</v>
          </cell>
        </row>
        <row r="13258">
          <cell r="A13258" t="str">
            <v>Residential</v>
          </cell>
          <cell r="B13258">
            <v>9</v>
          </cell>
          <cell r="C13258" t="str">
            <v>S</v>
          </cell>
          <cell r="D13258" t="str">
            <v>Switch</v>
          </cell>
          <cell r="E13258" t="str">
            <v>Enrollment Date Quintile: Latest</v>
          </cell>
          <cell r="F13258">
            <v>68.575199999999995</v>
          </cell>
          <cell r="G13258">
            <v>0.80378830000000001</v>
          </cell>
          <cell r="H13258">
            <v>0.79424110000000003</v>
          </cell>
          <cell r="I13258">
            <v>-7.9048999999999994E-2</v>
          </cell>
          <cell r="J13258">
            <v>-3.2346199999999999E-2</v>
          </cell>
          <cell r="K13258">
            <v>0</v>
          </cell>
          <cell r="L13258">
            <v>3.2346199999999999E-2</v>
          </cell>
          <cell r="M13258">
            <v>7.9048999999999994E-2</v>
          </cell>
          <cell r="N13258">
            <v>7.9048999999999994E-2</v>
          </cell>
          <cell r="O13258">
            <v>5889</v>
          </cell>
        </row>
        <row r="13259">
          <cell r="A13259" t="str">
            <v>Residential</v>
          </cell>
          <cell r="B13259">
            <v>10</v>
          </cell>
          <cell r="C13259" t="str">
            <v>S</v>
          </cell>
          <cell r="D13259" t="str">
            <v>Switch</v>
          </cell>
          <cell r="E13259" t="str">
            <v>Enrollment Date Quintile: Latest</v>
          </cell>
          <cell r="F13259">
            <v>74.064300000000003</v>
          </cell>
          <cell r="G13259">
            <v>0.77011010000000002</v>
          </cell>
          <cell r="H13259">
            <v>0.81010420000000005</v>
          </cell>
          <cell r="I13259">
            <v>-8.0279299999999998E-2</v>
          </cell>
          <cell r="J13259">
            <v>-3.28496E-2</v>
          </cell>
          <cell r="K13259">
            <v>0</v>
          </cell>
          <cell r="L13259">
            <v>3.28496E-2</v>
          </cell>
          <cell r="M13259">
            <v>8.0279299999999998E-2</v>
          </cell>
          <cell r="N13259">
            <v>8.0279299999999998E-2</v>
          </cell>
          <cell r="O13259">
            <v>5889</v>
          </cell>
        </row>
        <row r="13260">
          <cell r="A13260" t="str">
            <v>Residential</v>
          </cell>
          <cell r="B13260">
            <v>11</v>
          </cell>
          <cell r="C13260" t="str">
            <v>S</v>
          </cell>
          <cell r="D13260" t="str">
            <v>Switch</v>
          </cell>
          <cell r="E13260" t="str">
            <v>Enrollment Date Quintile: Latest</v>
          </cell>
          <cell r="F13260">
            <v>78.383200000000002</v>
          </cell>
          <cell r="G13260">
            <v>0.82602240000000005</v>
          </cell>
          <cell r="H13260">
            <v>0.87731130000000002</v>
          </cell>
          <cell r="I13260">
            <v>-8.1694799999999998E-2</v>
          </cell>
          <cell r="J13260">
            <v>-3.3428800000000002E-2</v>
          </cell>
          <cell r="K13260">
            <v>0</v>
          </cell>
          <cell r="L13260">
            <v>3.3428800000000002E-2</v>
          </cell>
          <cell r="M13260">
            <v>8.1694799999999998E-2</v>
          </cell>
          <cell r="N13260">
            <v>8.1694799999999998E-2</v>
          </cell>
          <cell r="O13260">
            <v>5889</v>
          </cell>
        </row>
        <row r="13261">
          <cell r="A13261" t="str">
            <v>Residential</v>
          </cell>
          <cell r="B13261">
            <v>12</v>
          </cell>
          <cell r="C13261" t="str">
            <v>S</v>
          </cell>
          <cell r="D13261" t="str">
            <v>Switch</v>
          </cell>
          <cell r="E13261" t="str">
            <v>Enrollment Date Quintile: Latest</v>
          </cell>
          <cell r="F13261">
            <v>82.935400000000001</v>
          </cell>
          <cell r="G13261">
            <v>0.99054039999999999</v>
          </cell>
          <cell r="H13261">
            <v>0.98192080000000004</v>
          </cell>
          <cell r="I13261">
            <v>-8.2334400000000002E-2</v>
          </cell>
          <cell r="J13261">
            <v>-3.3690600000000001E-2</v>
          </cell>
          <cell r="K13261">
            <v>0</v>
          </cell>
          <cell r="L13261">
            <v>3.3690600000000001E-2</v>
          </cell>
          <cell r="M13261">
            <v>8.2334400000000002E-2</v>
          </cell>
          <cell r="N13261">
            <v>8.2334400000000002E-2</v>
          </cell>
          <cell r="O13261">
            <v>5889</v>
          </cell>
        </row>
        <row r="13262">
          <cell r="A13262" t="str">
            <v>Residential</v>
          </cell>
          <cell r="B13262">
            <v>13</v>
          </cell>
          <cell r="C13262" t="str">
            <v>S</v>
          </cell>
          <cell r="D13262" t="str">
            <v>Switch</v>
          </cell>
          <cell r="E13262" t="str">
            <v>Enrollment Date Quintile: Latest</v>
          </cell>
          <cell r="F13262">
            <v>86.399000000000001</v>
          </cell>
          <cell r="G13262">
            <v>1.1639200000000001</v>
          </cell>
          <cell r="H13262">
            <v>1.0627359999999999</v>
          </cell>
          <cell r="I13262">
            <v>-8.3663799999999997E-2</v>
          </cell>
          <cell r="J13262">
            <v>-3.4234500000000001E-2</v>
          </cell>
          <cell r="K13262">
            <v>0</v>
          </cell>
          <cell r="L13262">
            <v>3.4234500000000001E-2</v>
          </cell>
          <cell r="M13262">
            <v>8.3663799999999997E-2</v>
          </cell>
          <cell r="N13262">
            <v>8.3663799999999997E-2</v>
          </cell>
          <cell r="O13262">
            <v>5889</v>
          </cell>
        </row>
        <row r="13263">
          <cell r="A13263" t="str">
            <v>Residential</v>
          </cell>
          <cell r="B13263">
            <v>14</v>
          </cell>
          <cell r="C13263" t="str">
            <v>S</v>
          </cell>
          <cell r="D13263" t="str">
            <v>Switch</v>
          </cell>
          <cell r="E13263" t="str">
            <v>Enrollment Date Quintile: Latest</v>
          </cell>
          <cell r="F13263">
            <v>90.552499999999995</v>
          </cell>
          <cell r="G13263">
            <v>1.3935280000000001</v>
          </cell>
          <cell r="H13263">
            <v>1.3394429999999999</v>
          </cell>
          <cell r="I13263">
            <v>-8.54264E-2</v>
          </cell>
          <cell r="J13263">
            <v>-3.4955800000000002E-2</v>
          </cell>
          <cell r="K13263">
            <v>0</v>
          </cell>
          <cell r="L13263">
            <v>3.4955800000000002E-2</v>
          </cell>
          <cell r="M13263">
            <v>8.54264E-2</v>
          </cell>
          <cell r="N13263">
            <v>8.54264E-2</v>
          </cell>
          <cell r="O13263">
            <v>5889</v>
          </cell>
        </row>
        <row r="13264">
          <cell r="A13264" t="str">
            <v>Residential</v>
          </cell>
          <cell r="B13264">
            <v>15</v>
          </cell>
          <cell r="C13264" t="str">
            <v>S</v>
          </cell>
          <cell r="D13264" t="str">
            <v>Switch</v>
          </cell>
          <cell r="E13264" t="str">
            <v>Enrollment Date Quintile: Latest</v>
          </cell>
          <cell r="F13264">
            <v>94.005899999999997</v>
          </cell>
          <cell r="G13264">
            <v>1.6624209999999999</v>
          </cell>
          <cell r="H13264">
            <v>1.77502</v>
          </cell>
          <cell r="I13264">
            <v>-8.6882699999999993E-2</v>
          </cell>
          <cell r="J13264">
            <v>-3.5551699999999999E-2</v>
          </cell>
          <cell r="K13264">
            <v>0</v>
          </cell>
          <cell r="L13264">
            <v>3.5551699999999999E-2</v>
          </cell>
          <cell r="M13264">
            <v>8.6882699999999993E-2</v>
          </cell>
          <cell r="N13264">
            <v>8.6882699999999993E-2</v>
          </cell>
          <cell r="O13264">
            <v>5889</v>
          </cell>
        </row>
        <row r="13265">
          <cell r="A13265" t="str">
            <v>Residential</v>
          </cell>
          <cell r="B13265">
            <v>16</v>
          </cell>
          <cell r="C13265" t="str">
            <v>S</v>
          </cell>
          <cell r="D13265" t="str">
            <v>Switch</v>
          </cell>
          <cell r="E13265" t="str">
            <v>Enrollment Date Quintile: Latest</v>
          </cell>
          <cell r="F13265">
            <v>95.746300000000005</v>
          </cell>
          <cell r="G13265">
            <v>1.929332</v>
          </cell>
          <cell r="H13265">
            <v>1.84162</v>
          </cell>
          <cell r="I13265">
            <v>-8.9655799999999994E-2</v>
          </cell>
          <cell r="J13265">
            <v>-3.6686400000000001E-2</v>
          </cell>
          <cell r="K13265">
            <v>0</v>
          </cell>
          <cell r="L13265">
            <v>3.6686400000000001E-2</v>
          </cell>
          <cell r="M13265">
            <v>8.9655799999999994E-2</v>
          </cell>
          <cell r="N13265">
            <v>8.9655799999999994E-2</v>
          </cell>
          <cell r="O13265">
            <v>5889</v>
          </cell>
        </row>
        <row r="13266">
          <cell r="A13266" t="str">
            <v>Residential</v>
          </cell>
          <cell r="B13266">
            <v>17</v>
          </cell>
          <cell r="C13266" t="str">
            <v>S</v>
          </cell>
          <cell r="D13266" t="str">
            <v>Switch</v>
          </cell>
          <cell r="E13266" t="str">
            <v>Enrollment Date Quintile: Latest</v>
          </cell>
          <cell r="F13266">
            <v>96.540099999999995</v>
          </cell>
          <cell r="G13266">
            <v>2.1329470000000001</v>
          </cell>
          <cell r="H13266">
            <v>1.93161</v>
          </cell>
          <cell r="I13266">
            <v>-8.8968800000000001E-2</v>
          </cell>
          <cell r="J13266">
            <v>-3.6405300000000002E-2</v>
          </cell>
          <cell r="K13266">
            <v>0</v>
          </cell>
          <cell r="L13266">
            <v>3.6405300000000002E-2</v>
          </cell>
          <cell r="M13266">
            <v>8.8968800000000001E-2</v>
          </cell>
          <cell r="N13266">
            <v>8.8968800000000001E-2</v>
          </cell>
          <cell r="O13266">
            <v>5889</v>
          </cell>
        </row>
        <row r="13267">
          <cell r="A13267" t="str">
            <v>Residential</v>
          </cell>
          <cell r="B13267">
            <v>18</v>
          </cell>
          <cell r="C13267" t="str">
            <v>S</v>
          </cell>
          <cell r="D13267" t="str">
            <v>Switch</v>
          </cell>
          <cell r="E13267" t="str">
            <v>Enrollment Date Quintile: Latest</v>
          </cell>
          <cell r="F13267">
            <v>96.171400000000006</v>
          </cell>
          <cell r="G13267">
            <v>2.3371209999999998</v>
          </cell>
          <cell r="H13267">
            <v>2.100311</v>
          </cell>
          <cell r="I13267">
            <v>-9.0431999999999998E-2</v>
          </cell>
          <cell r="J13267">
            <v>-3.7004099999999998E-2</v>
          </cell>
          <cell r="K13267">
            <v>0</v>
          </cell>
          <cell r="L13267">
            <v>3.7004099999999998E-2</v>
          </cell>
          <cell r="M13267">
            <v>9.0431999999999998E-2</v>
          </cell>
          <cell r="N13267">
            <v>9.0431999999999998E-2</v>
          </cell>
          <cell r="O13267">
            <v>5889</v>
          </cell>
        </row>
        <row r="13268">
          <cell r="A13268" t="str">
            <v>Residential</v>
          </cell>
          <cell r="B13268">
            <v>19</v>
          </cell>
          <cell r="C13268" t="str">
            <v>S</v>
          </cell>
          <cell r="D13268" t="str">
            <v>Switch</v>
          </cell>
          <cell r="E13268" t="str">
            <v>Enrollment Date Quintile: Latest</v>
          </cell>
          <cell r="F13268">
            <v>94.846100000000007</v>
          </cell>
          <cell r="G13268">
            <v>2.2243230000000001</v>
          </cell>
          <cell r="H13268">
            <v>1.9312830000000001</v>
          </cell>
          <cell r="I13268">
            <v>-8.9515899999999995E-2</v>
          </cell>
          <cell r="J13268">
            <v>-3.6629200000000001E-2</v>
          </cell>
          <cell r="K13268">
            <v>0</v>
          </cell>
          <cell r="L13268">
            <v>3.6629200000000001E-2</v>
          </cell>
          <cell r="M13268">
            <v>8.9515899999999995E-2</v>
          </cell>
          <cell r="N13268">
            <v>8.9515899999999995E-2</v>
          </cell>
          <cell r="O13268">
            <v>5889</v>
          </cell>
        </row>
        <row r="13269">
          <cell r="A13269" t="str">
            <v>Residential</v>
          </cell>
          <cell r="B13269">
            <v>20</v>
          </cell>
          <cell r="C13269" t="str">
            <v>S</v>
          </cell>
          <cell r="D13269" t="str">
            <v>Switch</v>
          </cell>
          <cell r="E13269" t="str">
            <v>Enrollment Date Quintile: Latest</v>
          </cell>
          <cell r="F13269">
            <v>91.499700000000004</v>
          </cell>
          <cell r="G13269">
            <v>2.016864</v>
          </cell>
          <cell r="H13269">
            <v>2.2708930000000001</v>
          </cell>
          <cell r="I13269">
            <v>-9.0533799999999998E-2</v>
          </cell>
          <cell r="J13269">
            <v>-3.7045700000000001E-2</v>
          </cell>
          <cell r="K13269">
            <v>0</v>
          </cell>
          <cell r="L13269">
            <v>3.7045700000000001E-2</v>
          </cell>
          <cell r="M13269">
            <v>9.0533799999999998E-2</v>
          </cell>
          <cell r="N13269">
            <v>9.0533799999999998E-2</v>
          </cell>
          <cell r="O13269">
            <v>5889</v>
          </cell>
        </row>
        <row r="13270">
          <cell r="A13270" t="str">
            <v>Residential</v>
          </cell>
          <cell r="B13270">
            <v>21</v>
          </cell>
          <cell r="C13270" t="str">
            <v>S</v>
          </cell>
          <cell r="D13270" t="str">
            <v>Switch</v>
          </cell>
          <cell r="E13270" t="str">
            <v>Enrollment Date Quintile: Latest</v>
          </cell>
          <cell r="F13270">
            <v>86.657300000000006</v>
          </cell>
          <cell r="G13270">
            <v>1.92584</v>
          </cell>
          <cell r="H13270">
            <v>2.1014879999999998</v>
          </cell>
          <cell r="I13270">
            <v>-8.9935200000000007E-2</v>
          </cell>
          <cell r="J13270">
            <v>-3.6800699999999999E-2</v>
          </cell>
          <cell r="K13270">
            <v>0</v>
          </cell>
          <cell r="L13270">
            <v>3.6800699999999999E-2</v>
          </cell>
          <cell r="M13270">
            <v>8.9935200000000007E-2</v>
          </cell>
          <cell r="N13270">
            <v>8.9935200000000007E-2</v>
          </cell>
          <cell r="O13270">
            <v>5889</v>
          </cell>
        </row>
        <row r="13271">
          <cell r="A13271" t="str">
            <v>Residential</v>
          </cell>
          <cell r="B13271">
            <v>22</v>
          </cell>
          <cell r="C13271" t="str">
            <v>S</v>
          </cell>
          <cell r="D13271" t="str">
            <v>Switch</v>
          </cell>
          <cell r="E13271" t="str">
            <v>Enrollment Date Quintile: Latest</v>
          </cell>
          <cell r="F13271">
            <v>83.489500000000007</v>
          </cell>
          <cell r="G13271">
            <v>1.5647150000000001</v>
          </cell>
          <cell r="H13271">
            <v>1.8819159999999999</v>
          </cell>
          <cell r="I13271">
            <v>-9.2868800000000001E-2</v>
          </cell>
          <cell r="J13271">
            <v>-3.8001100000000003E-2</v>
          </cell>
          <cell r="K13271">
            <v>0</v>
          </cell>
          <cell r="L13271">
            <v>3.8001100000000003E-2</v>
          </cell>
          <cell r="M13271">
            <v>9.2868800000000001E-2</v>
          </cell>
          <cell r="N13271">
            <v>9.2868800000000001E-2</v>
          </cell>
          <cell r="O13271">
            <v>5889</v>
          </cell>
        </row>
        <row r="13272">
          <cell r="A13272" t="str">
            <v>Residential</v>
          </cell>
          <cell r="B13272">
            <v>23</v>
          </cell>
          <cell r="C13272" t="str">
            <v>S</v>
          </cell>
          <cell r="D13272" t="str">
            <v>Switch</v>
          </cell>
          <cell r="E13272" t="str">
            <v>Enrollment Date Quintile: Latest</v>
          </cell>
          <cell r="F13272">
            <v>79.753399999999999</v>
          </cell>
          <cell r="G13272">
            <v>1.2586520000000001</v>
          </cell>
          <cell r="H13272">
            <v>1.368817</v>
          </cell>
          <cell r="I13272">
            <v>-9.00146E-2</v>
          </cell>
          <cell r="J13272">
            <v>-3.6833299999999999E-2</v>
          </cell>
          <cell r="K13272">
            <v>0</v>
          </cell>
          <cell r="L13272">
            <v>3.6833299999999999E-2</v>
          </cell>
          <cell r="M13272">
            <v>9.00146E-2</v>
          </cell>
          <cell r="N13272">
            <v>9.00146E-2</v>
          </cell>
          <cell r="O13272">
            <v>5889</v>
          </cell>
        </row>
        <row r="13273">
          <cell r="A13273" t="str">
            <v>Residential</v>
          </cell>
          <cell r="B13273">
            <v>24</v>
          </cell>
          <cell r="C13273" t="str">
            <v>S</v>
          </cell>
          <cell r="D13273" t="str">
            <v>Switch</v>
          </cell>
          <cell r="E13273" t="str">
            <v>Enrollment Date Quintile: Latest</v>
          </cell>
          <cell r="F13273">
            <v>77.525199999999998</v>
          </cell>
          <cell r="G13273">
            <v>1.011425</v>
          </cell>
          <cell r="H13273">
            <v>1.154976</v>
          </cell>
          <cell r="I13273">
            <v>-8.5141800000000004E-2</v>
          </cell>
          <cell r="J13273">
            <v>-3.4839299999999997E-2</v>
          </cell>
          <cell r="K13273">
            <v>0</v>
          </cell>
          <cell r="L13273">
            <v>3.4839299999999997E-2</v>
          </cell>
          <cell r="M13273">
            <v>8.5141800000000004E-2</v>
          </cell>
          <cell r="N13273">
            <v>8.5141800000000004E-2</v>
          </cell>
          <cell r="O13273">
            <v>5889</v>
          </cell>
        </row>
        <row r="13274">
          <cell r="A13274" t="str">
            <v>Residential</v>
          </cell>
          <cell r="B13274">
            <v>1</v>
          </cell>
          <cell r="C13274" t="str">
            <v>S</v>
          </cell>
          <cell r="D13274" t="str">
            <v>Switch</v>
          </cell>
          <cell r="E13274" t="str">
            <v>Enrollment Date Quintile: Middle</v>
          </cell>
          <cell r="F13274">
            <v>67.513300000000001</v>
          </cell>
          <cell r="G13274">
            <v>0.69760730000000004</v>
          </cell>
          <cell r="H13274">
            <v>0.75109360000000003</v>
          </cell>
          <cell r="I13274">
            <v>-5.5925900000000001E-2</v>
          </cell>
          <cell r="J13274">
            <v>-2.2884399999999999E-2</v>
          </cell>
          <cell r="K13274">
            <v>0</v>
          </cell>
          <cell r="L13274">
            <v>2.2884399999999999E-2</v>
          </cell>
          <cell r="M13274">
            <v>5.5925900000000001E-2</v>
          </cell>
          <cell r="N13274">
            <v>5.5925900000000001E-2</v>
          </cell>
          <cell r="O13274">
            <v>12457</v>
          </cell>
        </row>
        <row r="13275">
          <cell r="A13275" t="str">
            <v>Residential</v>
          </cell>
          <cell r="B13275">
            <v>2</v>
          </cell>
          <cell r="C13275" t="str">
            <v>S</v>
          </cell>
          <cell r="D13275" t="str">
            <v>Switch</v>
          </cell>
          <cell r="E13275" t="str">
            <v>Enrollment Date Quintile: Middle</v>
          </cell>
          <cell r="F13275">
            <v>65.884299999999996</v>
          </cell>
          <cell r="G13275">
            <v>0.61745459999999996</v>
          </cell>
          <cell r="H13275">
            <v>0.66888619999999999</v>
          </cell>
          <cell r="I13275">
            <v>-5.5225700000000003E-2</v>
          </cell>
          <cell r="J13275">
            <v>-2.2597900000000001E-2</v>
          </cell>
          <cell r="K13275">
            <v>0</v>
          </cell>
          <cell r="L13275">
            <v>2.2597900000000001E-2</v>
          </cell>
          <cell r="M13275">
            <v>5.5225700000000003E-2</v>
          </cell>
          <cell r="N13275">
            <v>5.5225700000000003E-2</v>
          </cell>
          <cell r="O13275">
            <v>12457</v>
          </cell>
        </row>
        <row r="13276">
          <cell r="A13276" t="str">
            <v>Residential</v>
          </cell>
          <cell r="B13276">
            <v>3</v>
          </cell>
          <cell r="C13276" t="str">
            <v>S</v>
          </cell>
          <cell r="D13276" t="str">
            <v>Switch</v>
          </cell>
          <cell r="E13276" t="str">
            <v>Enrollment Date Quintile: Middle</v>
          </cell>
          <cell r="F13276">
            <v>64.529300000000006</v>
          </cell>
          <cell r="G13276">
            <v>0.57040040000000003</v>
          </cell>
          <cell r="H13276">
            <v>0.58030459999999995</v>
          </cell>
          <cell r="I13276">
            <v>-5.4844499999999997E-2</v>
          </cell>
          <cell r="J13276">
            <v>-2.2441900000000001E-2</v>
          </cell>
          <cell r="K13276">
            <v>0</v>
          </cell>
          <cell r="L13276">
            <v>2.2441900000000001E-2</v>
          </cell>
          <cell r="M13276">
            <v>5.4844499999999997E-2</v>
          </cell>
          <cell r="N13276">
            <v>5.4844499999999997E-2</v>
          </cell>
          <cell r="O13276">
            <v>12457</v>
          </cell>
        </row>
        <row r="13277">
          <cell r="A13277" t="str">
            <v>Residential</v>
          </cell>
          <cell r="B13277">
            <v>4</v>
          </cell>
          <cell r="C13277" t="str">
            <v>S</v>
          </cell>
          <cell r="D13277" t="str">
            <v>Switch</v>
          </cell>
          <cell r="E13277" t="str">
            <v>Enrollment Date Quintile: Middle</v>
          </cell>
          <cell r="F13277">
            <v>64.315399999999997</v>
          </cell>
          <cell r="G13277">
            <v>0.55908060000000004</v>
          </cell>
          <cell r="H13277">
            <v>0.55434170000000005</v>
          </cell>
          <cell r="I13277">
            <v>-5.4730800000000003E-2</v>
          </cell>
          <cell r="J13277">
            <v>-2.2395399999999999E-2</v>
          </cell>
          <cell r="K13277">
            <v>0</v>
          </cell>
          <cell r="L13277">
            <v>2.2395399999999999E-2</v>
          </cell>
          <cell r="M13277">
            <v>5.4730800000000003E-2</v>
          </cell>
          <cell r="N13277">
            <v>5.4730800000000003E-2</v>
          </cell>
          <cell r="O13277">
            <v>12457</v>
          </cell>
        </row>
        <row r="13278">
          <cell r="A13278" t="str">
            <v>Residential</v>
          </cell>
          <cell r="B13278">
            <v>5</v>
          </cell>
          <cell r="C13278" t="str">
            <v>S</v>
          </cell>
          <cell r="D13278" t="str">
            <v>Switch</v>
          </cell>
          <cell r="E13278" t="str">
            <v>Enrollment Date Quintile: Middle</v>
          </cell>
          <cell r="F13278">
            <v>63.695700000000002</v>
          </cell>
          <cell r="G13278">
            <v>0.55459979999999998</v>
          </cell>
          <cell r="H13278">
            <v>0.5655907</v>
          </cell>
          <cell r="I13278">
            <v>-5.4701199999999998E-2</v>
          </cell>
          <cell r="J13278">
            <v>-2.2383299999999998E-2</v>
          </cell>
          <cell r="K13278">
            <v>0</v>
          </cell>
          <cell r="L13278">
            <v>2.2383299999999998E-2</v>
          </cell>
          <cell r="M13278">
            <v>5.4701199999999998E-2</v>
          </cell>
          <cell r="N13278">
            <v>5.4701199999999998E-2</v>
          </cell>
          <cell r="O13278">
            <v>12457</v>
          </cell>
        </row>
        <row r="13279">
          <cell r="A13279" t="str">
            <v>Residential</v>
          </cell>
          <cell r="B13279">
            <v>6</v>
          </cell>
          <cell r="C13279" t="str">
            <v>S</v>
          </cell>
          <cell r="D13279" t="str">
            <v>Switch</v>
          </cell>
          <cell r="E13279" t="str">
            <v>Enrollment Date Quintile: Middle</v>
          </cell>
          <cell r="F13279">
            <v>63.036000000000001</v>
          </cell>
          <cell r="G13279">
            <v>0.61693129999999996</v>
          </cell>
          <cell r="H13279">
            <v>0.68105720000000003</v>
          </cell>
          <cell r="I13279">
            <v>-5.4784300000000001E-2</v>
          </cell>
          <cell r="J13279">
            <v>-2.2417300000000001E-2</v>
          </cell>
          <cell r="K13279">
            <v>0</v>
          </cell>
          <cell r="L13279">
            <v>2.2417300000000001E-2</v>
          </cell>
          <cell r="M13279">
            <v>5.4784300000000001E-2</v>
          </cell>
          <cell r="N13279">
            <v>5.4784300000000001E-2</v>
          </cell>
          <cell r="O13279">
            <v>12457</v>
          </cell>
        </row>
        <row r="13280">
          <cell r="A13280" t="str">
            <v>Residential</v>
          </cell>
          <cell r="B13280">
            <v>7</v>
          </cell>
          <cell r="C13280" t="str">
            <v>S</v>
          </cell>
          <cell r="D13280" t="str">
            <v>Switch</v>
          </cell>
          <cell r="E13280" t="str">
            <v>Enrollment Date Quintile: Middle</v>
          </cell>
          <cell r="F13280">
            <v>62.387900000000002</v>
          </cell>
          <cell r="G13280">
            <v>0.75034330000000005</v>
          </cell>
          <cell r="H13280">
            <v>0.79498670000000005</v>
          </cell>
          <cell r="I13280">
            <v>-5.50041E-2</v>
          </cell>
          <cell r="J13280">
            <v>-2.2507200000000002E-2</v>
          </cell>
          <cell r="K13280">
            <v>0</v>
          </cell>
          <cell r="L13280">
            <v>2.2507200000000002E-2</v>
          </cell>
          <cell r="M13280">
            <v>5.50041E-2</v>
          </cell>
          <cell r="N13280">
            <v>5.50041E-2</v>
          </cell>
          <cell r="O13280">
            <v>12457</v>
          </cell>
        </row>
        <row r="13281">
          <cell r="A13281" t="str">
            <v>Residential</v>
          </cell>
          <cell r="B13281">
            <v>8</v>
          </cell>
          <cell r="C13281" t="str">
            <v>S</v>
          </cell>
          <cell r="D13281" t="str">
            <v>Switch</v>
          </cell>
          <cell r="E13281" t="str">
            <v>Enrollment Date Quintile: Middle</v>
          </cell>
          <cell r="F13281">
            <v>64.046599999999998</v>
          </cell>
          <cell r="G13281">
            <v>0.789273</v>
          </cell>
          <cell r="H13281">
            <v>0.79895839999999996</v>
          </cell>
          <cell r="I13281">
            <v>-5.5491499999999999E-2</v>
          </cell>
          <cell r="J13281">
            <v>-2.27067E-2</v>
          </cell>
          <cell r="K13281">
            <v>0</v>
          </cell>
          <cell r="L13281">
            <v>2.27067E-2</v>
          </cell>
          <cell r="M13281">
            <v>5.5491499999999999E-2</v>
          </cell>
          <cell r="N13281">
            <v>5.5491499999999999E-2</v>
          </cell>
          <cell r="O13281">
            <v>12457</v>
          </cell>
        </row>
        <row r="13282">
          <cell r="A13282" t="str">
            <v>Residential</v>
          </cell>
          <cell r="B13282">
            <v>9</v>
          </cell>
          <cell r="C13282" t="str">
            <v>S</v>
          </cell>
          <cell r="D13282" t="str">
            <v>Switch</v>
          </cell>
          <cell r="E13282" t="str">
            <v>Enrollment Date Quintile: Middle</v>
          </cell>
          <cell r="F13282">
            <v>69.8506</v>
          </cell>
          <cell r="G13282">
            <v>0.72366280000000005</v>
          </cell>
          <cell r="H13282">
            <v>0.80181860000000005</v>
          </cell>
          <cell r="I13282">
            <v>-5.63397E-2</v>
          </cell>
          <cell r="J13282">
            <v>-2.3053799999999999E-2</v>
          </cell>
          <cell r="K13282">
            <v>0</v>
          </cell>
          <cell r="L13282">
            <v>2.3053799999999999E-2</v>
          </cell>
          <cell r="M13282">
            <v>5.63397E-2</v>
          </cell>
          <cell r="N13282">
            <v>5.63397E-2</v>
          </cell>
          <cell r="O13282">
            <v>12457</v>
          </cell>
        </row>
        <row r="13283">
          <cell r="A13283" t="str">
            <v>Residential</v>
          </cell>
          <cell r="B13283">
            <v>10</v>
          </cell>
          <cell r="C13283" t="str">
            <v>S</v>
          </cell>
          <cell r="D13283" t="str">
            <v>Switch</v>
          </cell>
          <cell r="E13283" t="str">
            <v>Enrollment Date Quintile: Middle</v>
          </cell>
          <cell r="F13283">
            <v>76.766999999999996</v>
          </cell>
          <cell r="G13283">
            <v>0.74597999999999998</v>
          </cell>
          <cell r="H13283">
            <v>0.81917249999999997</v>
          </cell>
          <cell r="I13283">
            <v>-5.6684699999999998E-2</v>
          </cell>
          <cell r="J13283">
            <v>-2.3194900000000001E-2</v>
          </cell>
          <cell r="K13283">
            <v>0</v>
          </cell>
          <cell r="L13283">
            <v>2.3194900000000001E-2</v>
          </cell>
          <cell r="M13283">
            <v>5.6684699999999998E-2</v>
          </cell>
          <cell r="N13283">
            <v>5.6684699999999998E-2</v>
          </cell>
          <cell r="O13283">
            <v>12457</v>
          </cell>
        </row>
        <row r="13284">
          <cell r="A13284" t="str">
            <v>Residential</v>
          </cell>
          <cell r="B13284">
            <v>11</v>
          </cell>
          <cell r="C13284" t="str">
            <v>S</v>
          </cell>
          <cell r="D13284" t="str">
            <v>Switch</v>
          </cell>
          <cell r="E13284" t="str">
            <v>Enrollment Date Quintile: Middle</v>
          </cell>
          <cell r="F13284">
            <v>81.741100000000003</v>
          </cell>
          <cell r="G13284">
            <v>0.8097628</v>
          </cell>
          <cell r="H13284">
            <v>0.83306630000000004</v>
          </cell>
          <cell r="I13284">
            <v>-5.72697E-2</v>
          </cell>
          <cell r="J13284">
            <v>-2.3434300000000002E-2</v>
          </cell>
          <cell r="K13284">
            <v>0</v>
          </cell>
          <cell r="L13284">
            <v>2.3434300000000002E-2</v>
          </cell>
          <cell r="M13284">
            <v>5.72697E-2</v>
          </cell>
          <cell r="N13284">
            <v>5.72697E-2</v>
          </cell>
          <cell r="O13284">
            <v>12457</v>
          </cell>
        </row>
        <row r="13285">
          <cell r="A13285" t="str">
            <v>Residential</v>
          </cell>
          <cell r="B13285">
            <v>12</v>
          </cell>
          <cell r="C13285" t="str">
            <v>S</v>
          </cell>
          <cell r="D13285" t="str">
            <v>Switch</v>
          </cell>
          <cell r="E13285" t="str">
            <v>Enrollment Date Quintile: Middle</v>
          </cell>
          <cell r="F13285">
            <v>85.314099999999996</v>
          </cell>
          <cell r="G13285">
            <v>0.92177739999999997</v>
          </cell>
          <cell r="H13285">
            <v>0.87661869999999997</v>
          </cell>
          <cell r="I13285">
            <v>-5.84989E-2</v>
          </cell>
          <cell r="J13285">
            <v>-2.3937300000000002E-2</v>
          </cell>
          <cell r="K13285">
            <v>0</v>
          </cell>
          <cell r="L13285">
            <v>2.3937300000000002E-2</v>
          </cell>
          <cell r="M13285">
            <v>5.84989E-2</v>
          </cell>
          <cell r="N13285">
            <v>5.84989E-2</v>
          </cell>
          <cell r="O13285">
            <v>12457</v>
          </cell>
        </row>
        <row r="13286">
          <cell r="A13286" t="str">
            <v>Residential</v>
          </cell>
          <cell r="B13286">
            <v>13</v>
          </cell>
          <cell r="C13286" t="str">
            <v>S</v>
          </cell>
          <cell r="D13286" t="str">
            <v>Switch</v>
          </cell>
          <cell r="E13286" t="str">
            <v>Enrollment Date Quintile: Middle</v>
          </cell>
          <cell r="F13286">
            <v>88.263400000000004</v>
          </cell>
          <cell r="G13286">
            <v>1.081998</v>
          </cell>
          <cell r="H13286">
            <v>1.031833</v>
          </cell>
          <cell r="I13286">
            <v>-5.9720599999999999E-2</v>
          </cell>
          <cell r="J13286">
            <v>-2.4437199999999999E-2</v>
          </cell>
          <cell r="K13286">
            <v>0</v>
          </cell>
          <cell r="L13286">
            <v>2.4437199999999999E-2</v>
          </cell>
          <cell r="M13286">
            <v>5.9720599999999999E-2</v>
          </cell>
          <cell r="N13286">
            <v>5.9720599999999999E-2</v>
          </cell>
          <cell r="O13286">
            <v>12457</v>
          </cell>
        </row>
        <row r="13287">
          <cell r="A13287" t="str">
            <v>Residential</v>
          </cell>
          <cell r="B13287">
            <v>14</v>
          </cell>
          <cell r="C13287" t="str">
            <v>S</v>
          </cell>
          <cell r="D13287" t="str">
            <v>Switch</v>
          </cell>
          <cell r="E13287" t="str">
            <v>Enrollment Date Quintile: Middle</v>
          </cell>
          <cell r="F13287">
            <v>91.042900000000003</v>
          </cell>
          <cell r="G13287">
            <v>1.2374050000000001</v>
          </cell>
          <cell r="H13287">
            <v>1.206977</v>
          </cell>
          <cell r="I13287">
            <v>-6.0040400000000001E-2</v>
          </cell>
          <cell r="J13287">
            <v>-2.4568E-2</v>
          </cell>
          <cell r="K13287">
            <v>0</v>
          </cell>
          <cell r="L13287">
            <v>2.4568E-2</v>
          </cell>
          <cell r="M13287">
            <v>6.0040400000000001E-2</v>
          </cell>
          <cell r="N13287">
            <v>6.0040400000000001E-2</v>
          </cell>
          <cell r="O13287">
            <v>12457</v>
          </cell>
        </row>
        <row r="13288">
          <cell r="A13288" t="str">
            <v>Residential</v>
          </cell>
          <cell r="B13288">
            <v>15</v>
          </cell>
          <cell r="C13288" t="str">
            <v>S</v>
          </cell>
          <cell r="D13288" t="str">
            <v>Switch</v>
          </cell>
          <cell r="E13288" t="str">
            <v>Enrollment Date Quintile: Middle</v>
          </cell>
          <cell r="F13288">
            <v>93.511600000000001</v>
          </cell>
          <cell r="G13288">
            <v>1.470145</v>
          </cell>
          <cell r="H13288">
            <v>1.5725929999999999</v>
          </cell>
          <cell r="I13288">
            <v>-6.0966899999999997E-2</v>
          </cell>
          <cell r="J13288">
            <v>-2.49471E-2</v>
          </cell>
          <cell r="K13288">
            <v>0</v>
          </cell>
          <cell r="L13288">
            <v>2.49471E-2</v>
          </cell>
          <cell r="M13288">
            <v>6.0966899999999997E-2</v>
          </cell>
          <cell r="N13288">
            <v>6.0966899999999997E-2</v>
          </cell>
          <cell r="O13288">
            <v>12457</v>
          </cell>
        </row>
        <row r="13289">
          <cell r="A13289" t="str">
            <v>Residential</v>
          </cell>
          <cell r="B13289">
            <v>16</v>
          </cell>
          <cell r="C13289" t="str">
            <v>S</v>
          </cell>
          <cell r="D13289" t="str">
            <v>Switch</v>
          </cell>
          <cell r="E13289" t="str">
            <v>Enrollment Date Quintile: Middle</v>
          </cell>
          <cell r="F13289">
            <v>95.043300000000002</v>
          </cell>
          <cell r="G13289">
            <v>1.771199</v>
          </cell>
          <cell r="H13289">
            <v>1.694286</v>
          </cell>
          <cell r="I13289">
            <v>-6.2487800000000003E-2</v>
          </cell>
          <cell r="J13289">
            <v>-2.5569499999999998E-2</v>
          </cell>
          <cell r="K13289">
            <v>0</v>
          </cell>
          <cell r="L13289">
            <v>2.5569499999999998E-2</v>
          </cell>
          <cell r="M13289">
            <v>6.2487800000000003E-2</v>
          </cell>
          <cell r="N13289">
            <v>6.2487800000000003E-2</v>
          </cell>
          <cell r="O13289">
            <v>12457</v>
          </cell>
        </row>
        <row r="13290">
          <cell r="A13290" t="str">
            <v>Residential</v>
          </cell>
          <cell r="B13290">
            <v>17</v>
          </cell>
          <cell r="C13290" t="str">
            <v>S</v>
          </cell>
          <cell r="D13290" t="str">
            <v>Switch</v>
          </cell>
          <cell r="E13290" t="str">
            <v>Enrollment Date Quintile: Middle</v>
          </cell>
          <cell r="F13290">
            <v>95.421999999999997</v>
          </cell>
          <cell r="G13290">
            <v>2.0729510000000002</v>
          </cell>
          <cell r="H13290">
            <v>1.850495</v>
          </cell>
          <cell r="I13290">
            <v>-6.2553300000000006E-2</v>
          </cell>
          <cell r="J13290">
            <v>-2.5596299999999999E-2</v>
          </cell>
          <cell r="K13290">
            <v>0</v>
          </cell>
          <cell r="L13290">
            <v>2.5596299999999999E-2</v>
          </cell>
          <cell r="M13290">
            <v>6.2553300000000006E-2</v>
          </cell>
          <cell r="N13290">
            <v>6.2553300000000006E-2</v>
          </cell>
          <cell r="O13290">
            <v>12457</v>
          </cell>
        </row>
        <row r="13291">
          <cell r="A13291" t="str">
            <v>Residential</v>
          </cell>
          <cell r="B13291">
            <v>18</v>
          </cell>
          <cell r="C13291" t="str">
            <v>S</v>
          </cell>
          <cell r="D13291" t="str">
            <v>Switch</v>
          </cell>
          <cell r="E13291" t="str">
            <v>Enrollment Date Quintile: Middle</v>
          </cell>
          <cell r="F13291">
            <v>94.844700000000003</v>
          </cell>
          <cell r="G13291">
            <v>2.2764730000000002</v>
          </cell>
          <cell r="H13291">
            <v>2.0304350000000002</v>
          </cell>
          <cell r="I13291">
            <v>-6.2888600000000003E-2</v>
          </cell>
          <cell r="J13291">
            <v>-2.5733499999999999E-2</v>
          </cell>
          <cell r="K13291">
            <v>0</v>
          </cell>
          <cell r="L13291">
            <v>2.5733499999999999E-2</v>
          </cell>
          <cell r="M13291">
            <v>6.2888600000000003E-2</v>
          </cell>
          <cell r="N13291">
            <v>6.2888600000000003E-2</v>
          </cell>
          <cell r="O13291">
            <v>12457</v>
          </cell>
        </row>
        <row r="13292">
          <cell r="A13292" t="str">
            <v>Residential</v>
          </cell>
          <cell r="B13292">
            <v>19</v>
          </cell>
          <cell r="C13292" t="str">
            <v>S</v>
          </cell>
          <cell r="D13292" t="str">
            <v>Switch</v>
          </cell>
          <cell r="E13292" t="str">
            <v>Enrollment Date Quintile: Middle</v>
          </cell>
          <cell r="F13292">
            <v>92.633799999999994</v>
          </cell>
          <cell r="G13292">
            <v>2.3518789999999998</v>
          </cell>
          <cell r="H13292">
            <v>2.1978520000000001</v>
          </cell>
          <cell r="I13292">
            <v>-6.4441399999999996E-2</v>
          </cell>
          <cell r="J13292">
            <v>-2.6368900000000001E-2</v>
          </cell>
          <cell r="K13292">
            <v>0</v>
          </cell>
          <cell r="L13292">
            <v>2.6368900000000001E-2</v>
          </cell>
          <cell r="M13292">
            <v>6.4441399999999996E-2</v>
          </cell>
          <cell r="N13292">
            <v>6.4441399999999996E-2</v>
          </cell>
          <cell r="O13292">
            <v>12457</v>
          </cell>
        </row>
        <row r="13293">
          <cell r="A13293" t="str">
            <v>Residential</v>
          </cell>
          <cell r="B13293">
            <v>20</v>
          </cell>
          <cell r="C13293" t="str">
            <v>S</v>
          </cell>
          <cell r="D13293" t="str">
            <v>Switch</v>
          </cell>
          <cell r="E13293" t="str">
            <v>Enrollment Date Quintile: Middle</v>
          </cell>
          <cell r="F13293">
            <v>87.193200000000004</v>
          </cell>
          <cell r="G13293">
            <v>2.1636419999999998</v>
          </cell>
          <cell r="H13293">
            <v>2.5893679999999999</v>
          </cell>
          <cell r="I13293">
            <v>-6.4247600000000002E-2</v>
          </cell>
          <cell r="J13293">
            <v>-2.62896E-2</v>
          </cell>
          <cell r="K13293">
            <v>0</v>
          </cell>
          <cell r="L13293">
            <v>2.62896E-2</v>
          </cell>
          <cell r="M13293">
            <v>6.4247600000000002E-2</v>
          </cell>
          <cell r="N13293">
            <v>6.4247600000000002E-2</v>
          </cell>
          <cell r="O13293">
            <v>12457</v>
          </cell>
        </row>
        <row r="13294">
          <cell r="A13294" t="str">
            <v>Residential</v>
          </cell>
          <cell r="B13294">
            <v>21</v>
          </cell>
          <cell r="C13294" t="str">
            <v>S</v>
          </cell>
          <cell r="D13294" t="str">
            <v>Switch</v>
          </cell>
          <cell r="E13294" t="str">
            <v>Enrollment Date Quintile: Middle</v>
          </cell>
          <cell r="F13294">
            <v>82.234899999999996</v>
          </cell>
          <cell r="G13294">
            <v>2.0159419999999999</v>
          </cell>
          <cell r="H13294">
            <v>2.371181</v>
          </cell>
          <cell r="I13294">
            <v>-6.2995899999999994E-2</v>
          </cell>
          <cell r="J13294">
            <v>-2.5777399999999999E-2</v>
          </cell>
          <cell r="K13294">
            <v>0</v>
          </cell>
          <cell r="L13294">
            <v>2.5777399999999999E-2</v>
          </cell>
          <cell r="M13294">
            <v>6.2995899999999994E-2</v>
          </cell>
          <cell r="N13294">
            <v>6.2995899999999994E-2</v>
          </cell>
          <cell r="O13294">
            <v>12457</v>
          </cell>
        </row>
        <row r="13295">
          <cell r="A13295" t="str">
            <v>Residential</v>
          </cell>
          <cell r="B13295">
            <v>22</v>
          </cell>
          <cell r="C13295" t="str">
            <v>S</v>
          </cell>
          <cell r="D13295" t="str">
            <v>Switch</v>
          </cell>
          <cell r="E13295" t="str">
            <v>Enrollment Date Quintile: Middle</v>
          </cell>
          <cell r="F13295">
            <v>78.590400000000002</v>
          </cell>
          <cell r="G13295">
            <v>1.674469</v>
          </cell>
          <cell r="H13295">
            <v>1.7741420000000001</v>
          </cell>
          <cell r="I13295">
            <v>-6.4005500000000007E-2</v>
          </cell>
          <cell r="J13295">
            <v>-2.6190499999999999E-2</v>
          </cell>
          <cell r="K13295">
            <v>0</v>
          </cell>
          <cell r="L13295">
            <v>2.6190499999999999E-2</v>
          </cell>
          <cell r="M13295">
            <v>6.4005500000000007E-2</v>
          </cell>
          <cell r="N13295">
            <v>6.4005500000000007E-2</v>
          </cell>
          <cell r="O13295">
            <v>12457</v>
          </cell>
        </row>
        <row r="13296">
          <cell r="A13296" t="str">
            <v>Residential</v>
          </cell>
          <cell r="B13296">
            <v>23</v>
          </cell>
          <cell r="C13296" t="str">
            <v>S</v>
          </cell>
          <cell r="D13296" t="str">
            <v>Switch</v>
          </cell>
          <cell r="E13296" t="str">
            <v>Enrollment Date Quintile: Middle</v>
          </cell>
          <cell r="F13296">
            <v>76.149799999999999</v>
          </cell>
          <cell r="G13296">
            <v>1.2771140000000001</v>
          </cell>
          <cell r="H13296">
            <v>1.422323</v>
          </cell>
          <cell r="I13296">
            <v>-6.0417499999999999E-2</v>
          </cell>
          <cell r="J13296">
            <v>-2.4722399999999999E-2</v>
          </cell>
          <cell r="K13296">
            <v>0</v>
          </cell>
          <cell r="L13296">
            <v>2.4722399999999999E-2</v>
          </cell>
          <cell r="M13296">
            <v>6.0417499999999999E-2</v>
          </cell>
          <cell r="N13296">
            <v>6.0417499999999999E-2</v>
          </cell>
          <cell r="O13296">
            <v>12457</v>
          </cell>
        </row>
        <row r="13297">
          <cell r="A13297" t="str">
            <v>Residential</v>
          </cell>
          <cell r="B13297">
            <v>24</v>
          </cell>
          <cell r="C13297" t="str">
            <v>S</v>
          </cell>
          <cell r="D13297" t="str">
            <v>Switch</v>
          </cell>
          <cell r="E13297" t="str">
            <v>Enrollment Date Quintile: Middle</v>
          </cell>
          <cell r="F13297">
            <v>74.244699999999995</v>
          </cell>
          <cell r="G13297">
            <v>0.92513259999999997</v>
          </cell>
          <cell r="H13297">
            <v>1.1029359999999999</v>
          </cell>
          <cell r="I13297">
            <v>-5.9241799999999997E-2</v>
          </cell>
          <cell r="J13297">
            <v>-2.42413E-2</v>
          </cell>
          <cell r="K13297">
            <v>0</v>
          </cell>
          <cell r="L13297">
            <v>2.42413E-2</v>
          </cell>
          <cell r="M13297">
            <v>5.9241799999999997E-2</v>
          </cell>
          <cell r="N13297">
            <v>5.9241799999999997E-2</v>
          </cell>
          <cell r="O13297">
            <v>12457</v>
          </cell>
        </row>
        <row r="13298">
          <cell r="A13298" t="str">
            <v>Residential</v>
          </cell>
          <cell r="B13298">
            <v>1</v>
          </cell>
          <cell r="C13298" t="str">
            <v>S</v>
          </cell>
          <cell r="D13298" t="str">
            <v>Switch</v>
          </cell>
          <cell r="E13298" t="str">
            <v>LCA: Greater Bay Area</v>
          </cell>
          <cell r="F13298">
            <v>68</v>
          </cell>
          <cell r="G13298">
            <v>0.77619400000000005</v>
          </cell>
          <cell r="H13298">
            <v>0.78544729999999996</v>
          </cell>
          <cell r="I13298">
            <v>-7.3798100000000005E-2</v>
          </cell>
          <cell r="J13298">
            <v>-3.0197600000000002E-2</v>
          </cell>
          <cell r="K13298">
            <v>0</v>
          </cell>
          <cell r="L13298">
            <v>3.0197600000000002E-2</v>
          </cell>
          <cell r="M13298">
            <v>7.3798100000000005E-2</v>
          </cell>
          <cell r="N13298">
            <v>7.3798100000000005E-2</v>
          </cell>
          <cell r="O13298">
            <v>4786</v>
          </cell>
        </row>
        <row r="13299">
          <cell r="A13299" t="str">
            <v>Residential</v>
          </cell>
          <cell r="B13299">
            <v>2</v>
          </cell>
          <cell r="C13299" t="str">
            <v>S</v>
          </cell>
          <cell r="D13299" t="str">
            <v>Switch</v>
          </cell>
          <cell r="E13299" t="str">
            <v>LCA: Greater Bay Area</v>
          </cell>
          <cell r="F13299">
            <v>63</v>
          </cell>
          <cell r="G13299">
            <v>0.6654274</v>
          </cell>
          <cell r="H13299">
            <v>0.67780200000000002</v>
          </cell>
          <cell r="I13299">
            <v>-7.31937E-2</v>
          </cell>
          <cell r="J13299">
            <v>-2.9950299999999999E-2</v>
          </cell>
          <cell r="K13299">
            <v>0</v>
          </cell>
          <cell r="L13299">
            <v>2.9950299999999999E-2</v>
          </cell>
          <cell r="M13299">
            <v>7.31937E-2</v>
          </cell>
          <cell r="N13299">
            <v>7.31937E-2</v>
          </cell>
          <cell r="O13299">
            <v>4786</v>
          </cell>
        </row>
        <row r="13300">
          <cell r="A13300" t="str">
            <v>Residential</v>
          </cell>
          <cell r="B13300">
            <v>3</v>
          </cell>
          <cell r="C13300" t="str">
            <v>S</v>
          </cell>
          <cell r="D13300" t="str">
            <v>Switch</v>
          </cell>
          <cell r="E13300" t="str">
            <v>LCA: Greater Bay Area</v>
          </cell>
          <cell r="F13300">
            <v>61.5</v>
          </cell>
          <cell r="G13300">
            <v>0.60039629999999999</v>
          </cell>
          <cell r="H13300">
            <v>0.61658170000000001</v>
          </cell>
          <cell r="I13300">
            <v>-7.2561299999999995E-2</v>
          </cell>
          <cell r="J13300">
            <v>-2.9691499999999999E-2</v>
          </cell>
          <cell r="K13300">
            <v>0</v>
          </cell>
          <cell r="L13300">
            <v>2.9691499999999999E-2</v>
          </cell>
          <cell r="M13300">
            <v>7.2561299999999995E-2</v>
          </cell>
          <cell r="N13300">
            <v>7.2561299999999995E-2</v>
          </cell>
          <cell r="O13300">
            <v>4786</v>
          </cell>
        </row>
        <row r="13301">
          <cell r="A13301" t="str">
            <v>Residential</v>
          </cell>
          <cell r="B13301">
            <v>4</v>
          </cell>
          <cell r="C13301" t="str">
            <v>S</v>
          </cell>
          <cell r="D13301" t="str">
            <v>Switch</v>
          </cell>
          <cell r="E13301" t="str">
            <v>LCA: Greater Bay Area</v>
          </cell>
          <cell r="F13301">
            <v>60.5</v>
          </cell>
          <cell r="G13301">
            <v>0.57275600000000004</v>
          </cell>
          <cell r="H13301">
            <v>0.60315969999999997</v>
          </cell>
          <cell r="I13301">
            <v>-7.2107699999999997E-2</v>
          </cell>
          <cell r="J13301">
            <v>-2.9505900000000002E-2</v>
          </cell>
          <cell r="K13301">
            <v>0</v>
          </cell>
          <cell r="L13301">
            <v>2.9505900000000002E-2</v>
          </cell>
          <cell r="M13301">
            <v>7.2107699999999997E-2</v>
          </cell>
          <cell r="N13301">
            <v>7.2107699999999997E-2</v>
          </cell>
          <cell r="O13301">
            <v>4786</v>
          </cell>
        </row>
        <row r="13302">
          <cell r="A13302" t="str">
            <v>Residential</v>
          </cell>
          <cell r="B13302">
            <v>5</v>
          </cell>
          <cell r="C13302" t="str">
            <v>S</v>
          </cell>
          <cell r="D13302" t="str">
            <v>Switch</v>
          </cell>
          <cell r="E13302" t="str">
            <v>LCA: Greater Bay Area</v>
          </cell>
          <cell r="F13302">
            <v>59.5</v>
          </cell>
          <cell r="G13302">
            <v>0.55172290000000002</v>
          </cell>
          <cell r="H13302">
            <v>0.58618709999999996</v>
          </cell>
          <cell r="I13302">
            <v>-7.1904599999999999E-2</v>
          </cell>
          <cell r="J13302">
            <v>-2.9422799999999999E-2</v>
          </cell>
          <cell r="K13302">
            <v>0</v>
          </cell>
          <cell r="L13302">
            <v>2.9422799999999999E-2</v>
          </cell>
          <cell r="M13302">
            <v>7.1904599999999999E-2</v>
          </cell>
          <cell r="N13302">
            <v>7.1904599999999999E-2</v>
          </cell>
          <cell r="O13302">
            <v>4786</v>
          </cell>
        </row>
        <row r="13303">
          <cell r="A13303" t="str">
            <v>Residential</v>
          </cell>
          <cell r="B13303">
            <v>6</v>
          </cell>
          <cell r="C13303" t="str">
            <v>S</v>
          </cell>
          <cell r="D13303" t="str">
            <v>Switch</v>
          </cell>
          <cell r="E13303" t="str">
            <v>LCA: Greater Bay Area</v>
          </cell>
          <cell r="F13303">
            <v>59</v>
          </cell>
          <cell r="G13303">
            <v>0.56621049999999995</v>
          </cell>
          <cell r="H13303">
            <v>0.59522710000000001</v>
          </cell>
          <cell r="I13303">
            <v>-7.1891899999999995E-2</v>
          </cell>
          <cell r="J13303">
            <v>-2.9417599999999999E-2</v>
          </cell>
          <cell r="K13303">
            <v>0</v>
          </cell>
          <cell r="L13303">
            <v>2.9417599999999999E-2</v>
          </cell>
          <cell r="M13303">
            <v>7.1891899999999995E-2</v>
          </cell>
          <cell r="N13303">
            <v>7.1891899999999995E-2</v>
          </cell>
          <cell r="O13303">
            <v>4786</v>
          </cell>
        </row>
        <row r="13304">
          <cell r="A13304" t="str">
            <v>Residential</v>
          </cell>
          <cell r="B13304">
            <v>7</v>
          </cell>
          <cell r="C13304" t="str">
            <v>S</v>
          </cell>
          <cell r="D13304" t="str">
            <v>Switch</v>
          </cell>
          <cell r="E13304" t="str">
            <v>LCA: Greater Bay Area</v>
          </cell>
          <cell r="F13304">
            <v>58</v>
          </cell>
          <cell r="G13304">
            <v>0.70154110000000003</v>
          </cell>
          <cell r="H13304">
            <v>0.71748590000000001</v>
          </cell>
          <cell r="I13304">
            <v>-7.2205599999999995E-2</v>
          </cell>
          <cell r="J13304">
            <v>-2.95459E-2</v>
          </cell>
          <cell r="K13304">
            <v>0</v>
          </cell>
          <cell r="L13304">
            <v>2.95459E-2</v>
          </cell>
          <cell r="M13304">
            <v>7.2205599999999995E-2</v>
          </cell>
          <cell r="N13304">
            <v>7.2205599999999995E-2</v>
          </cell>
          <cell r="O13304">
            <v>4786</v>
          </cell>
        </row>
        <row r="13305">
          <cell r="A13305" t="str">
            <v>Residential</v>
          </cell>
          <cell r="B13305">
            <v>8</v>
          </cell>
          <cell r="C13305" t="str">
            <v>S</v>
          </cell>
          <cell r="D13305" t="str">
            <v>Switch</v>
          </cell>
          <cell r="E13305" t="str">
            <v>LCA: Greater Bay Area</v>
          </cell>
          <cell r="F13305">
            <v>60</v>
          </cell>
          <cell r="G13305">
            <v>0.74545170000000005</v>
          </cell>
          <cell r="H13305">
            <v>0.75954410000000006</v>
          </cell>
          <cell r="I13305">
            <v>-7.2816400000000003E-2</v>
          </cell>
          <cell r="J13305">
            <v>-2.97959E-2</v>
          </cell>
          <cell r="K13305">
            <v>0</v>
          </cell>
          <cell r="L13305">
            <v>2.97959E-2</v>
          </cell>
          <cell r="M13305">
            <v>7.2816400000000003E-2</v>
          </cell>
          <cell r="N13305">
            <v>7.2816400000000003E-2</v>
          </cell>
          <cell r="O13305">
            <v>4786</v>
          </cell>
        </row>
        <row r="13306">
          <cell r="A13306" t="str">
            <v>Residential</v>
          </cell>
          <cell r="B13306">
            <v>9</v>
          </cell>
          <cell r="C13306" t="str">
            <v>S</v>
          </cell>
          <cell r="D13306" t="str">
            <v>Switch</v>
          </cell>
          <cell r="E13306" t="str">
            <v>LCA: Greater Bay Area</v>
          </cell>
          <cell r="F13306">
            <v>65.5</v>
          </cell>
          <cell r="G13306">
            <v>0.71807069999999995</v>
          </cell>
          <cell r="H13306">
            <v>0.68439430000000001</v>
          </cell>
          <cell r="I13306">
            <v>-7.3468000000000006E-2</v>
          </cell>
          <cell r="J13306">
            <v>-3.0062499999999999E-2</v>
          </cell>
          <cell r="K13306">
            <v>0</v>
          </cell>
          <cell r="L13306">
            <v>3.0062499999999999E-2</v>
          </cell>
          <cell r="M13306">
            <v>7.3468000000000006E-2</v>
          </cell>
          <cell r="N13306">
            <v>7.3468000000000006E-2</v>
          </cell>
          <cell r="O13306">
            <v>4786</v>
          </cell>
        </row>
        <row r="13307">
          <cell r="A13307" t="str">
            <v>Residential</v>
          </cell>
          <cell r="B13307">
            <v>10</v>
          </cell>
          <cell r="C13307" t="str">
            <v>S</v>
          </cell>
          <cell r="D13307" t="str">
            <v>Switch</v>
          </cell>
          <cell r="E13307" t="str">
            <v>LCA: Greater Bay Area</v>
          </cell>
          <cell r="F13307">
            <v>70.5</v>
          </cell>
          <cell r="G13307">
            <v>0.76593789999999995</v>
          </cell>
          <cell r="H13307">
            <v>0.834372</v>
          </cell>
          <cell r="I13307">
            <v>-7.6630199999999996E-2</v>
          </cell>
          <cell r="J13307">
            <v>-3.1356500000000002E-2</v>
          </cell>
          <cell r="K13307">
            <v>0</v>
          </cell>
          <cell r="L13307">
            <v>3.1356500000000002E-2</v>
          </cell>
          <cell r="M13307">
            <v>7.6630199999999996E-2</v>
          </cell>
          <cell r="N13307">
            <v>7.6630199999999996E-2</v>
          </cell>
          <cell r="O13307">
            <v>4786</v>
          </cell>
        </row>
        <row r="13308">
          <cell r="A13308" t="str">
            <v>Residential</v>
          </cell>
          <cell r="B13308">
            <v>11</v>
          </cell>
          <cell r="C13308" t="str">
            <v>S</v>
          </cell>
          <cell r="D13308" t="str">
            <v>Switch</v>
          </cell>
          <cell r="E13308" t="str">
            <v>LCA: Greater Bay Area</v>
          </cell>
          <cell r="F13308">
            <v>78</v>
          </cell>
          <cell r="G13308">
            <v>0.84724359999999999</v>
          </cell>
          <cell r="H13308">
            <v>0.85325569999999995</v>
          </cell>
          <cell r="I13308">
            <v>-7.6087699999999994E-2</v>
          </cell>
          <cell r="J13308">
            <v>-3.1134499999999999E-2</v>
          </cell>
          <cell r="K13308">
            <v>0</v>
          </cell>
          <cell r="L13308">
            <v>3.1134499999999999E-2</v>
          </cell>
          <cell r="M13308">
            <v>7.6087699999999994E-2</v>
          </cell>
          <cell r="N13308">
            <v>7.6087699999999994E-2</v>
          </cell>
          <cell r="O13308">
            <v>4786</v>
          </cell>
        </row>
        <row r="13309">
          <cell r="A13309" t="str">
            <v>Residential</v>
          </cell>
          <cell r="B13309">
            <v>12</v>
          </cell>
          <cell r="C13309" t="str">
            <v>S</v>
          </cell>
          <cell r="D13309" t="str">
            <v>Switch</v>
          </cell>
          <cell r="E13309" t="str">
            <v>LCA: Greater Bay Area</v>
          </cell>
          <cell r="F13309">
            <v>84.5</v>
          </cell>
          <cell r="G13309">
            <v>1.0155099999999999</v>
          </cell>
          <cell r="H13309">
            <v>0.90557160000000003</v>
          </cell>
          <cell r="I13309">
            <v>-7.8922000000000006E-2</v>
          </cell>
          <cell r="J13309">
            <v>-3.2294200000000002E-2</v>
          </cell>
          <cell r="K13309">
            <v>0</v>
          </cell>
          <cell r="L13309">
            <v>3.2294200000000002E-2</v>
          </cell>
          <cell r="M13309">
            <v>7.8922000000000006E-2</v>
          </cell>
          <cell r="N13309">
            <v>7.8922000000000006E-2</v>
          </cell>
          <cell r="O13309">
            <v>4786</v>
          </cell>
        </row>
        <row r="13310">
          <cell r="A13310" t="str">
            <v>Residential</v>
          </cell>
          <cell r="B13310">
            <v>13</v>
          </cell>
          <cell r="C13310" t="str">
            <v>S</v>
          </cell>
          <cell r="D13310" t="str">
            <v>Switch</v>
          </cell>
          <cell r="E13310" t="str">
            <v>LCA: Greater Bay Area</v>
          </cell>
          <cell r="F13310">
            <v>88</v>
          </cell>
          <cell r="G13310">
            <v>1.136415</v>
          </cell>
          <cell r="H13310">
            <v>1.153659</v>
          </cell>
          <cell r="I13310">
            <v>-7.9996100000000001E-2</v>
          </cell>
          <cell r="J13310">
            <v>-3.2733699999999998E-2</v>
          </cell>
          <cell r="K13310">
            <v>0</v>
          </cell>
          <cell r="L13310">
            <v>3.2733699999999998E-2</v>
          </cell>
          <cell r="M13310">
            <v>7.9996100000000001E-2</v>
          </cell>
          <cell r="N13310">
            <v>7.9996100000000001E-2</v>
          </cell>
          <cell r="O13310">
            <v>4786</v>
          </cell>
        </row>
        <row r="13311">
          <cell r="A13311" t="str">
            <v>Residential</v>
          </cell>
          <cell r="B13311">
            <v>14</v>
          </cell>
          <cell r="C13311" t="str">
            <v>S</v>
          </cell>
          <cell r="D13311" t="str">
            <v>Switch</v>
          </cell>
          <cell r="E13311" t="str">
            <v>LCA: Greater Bay Area</v>
          </cell>
          <cell r="F13311">
            <v>91.5</v>
          </cell>
          <cell r="G13311">
            <v>1.4250560000000001</v>
          </cell>
          <cell r="H13311">
            <v>1.520751</v>
          </cell>
          <cell r="I13311">
            <v>-8.1788600000000003E-2</v>
          </cell>
          <cell r="J13311">
            <v>-3.3467200000000003E-2</v>
          </cell>
          <cell r="K13311">
            <v>0</v>
          </cell>
          <cell r="L13311">
            <v>3.3467200000000003E-2</v>
          </cell>
          <cell r="M13311">
            <v>8.1788600000000003E-2</v>
          </cell>
          <cell r="N13311">
            <v>8.1788600000000003E-2</v>
          </cell>
          <cell r="O13311">
            <v>4786</v>
          </cell>
        </row>
        <row r="13312">
          <cell r="A13312" t="str">
            <v>Residential</v>
          </cell>
          <cell r="B13312">
            <v>15</v>
          </cell>
          <cell r="C13312" t="str">
            <v>S</v>
          </cell>
          <cell r="D13312" t="str">
            <v>Switch</v>
          </cell>
          <cell r="E13312" t="str">
            <v>LCA: Greater Bay Area</v>
          </cell>
          <cell r="F13312">
            <v>94.5</v>
          </cell>
          <cell r="G13312">
            <v>1.709109</v>
          </cell>
          <cell r="H13312">
            <v>1.7000960000000001</v>
          </cell>
          <cell r="I13312">
            <v>-8.3732699999999993E-2</v>
          </cell>
          <cell r="J13312">
            <v>-3.4262800000000003E-2</v>
          </cell>
          <cell r="K13312">
            <v>0</v>
          </cell>
          <cell r="L13312">
            <v>3.4262800000000003E-2</v>
          </cell>
          <cell r="M13312">
            <v>8.3732699999999993E-2</v>
          </cell>
          <cell r="N13312">
            <v>8.3732699999999993E-2</v>
          </cell>
          <cell r="O13312">
            <v>4786</v>
          </cell>
        </row>
        <row r="13313">
          <cell r="A13313" t="str">
            <v>Residential</v>
          </cell>
          <cell r="B13313">
            <v>16</v>
          </cell>
          <cell r="C13313" t="str">
            <v>S</v>
          </cell>
          <cell r="D13313" t="str">
            <v>Switch</v>
          </cell>
          <cell r="E13313" t="str">
            <v>LCA: Greater Bay Area</v>
          </cell>
          <cell r="F13313">
            <v>97</v>
          </cell>
          <cell r="G13313">
            <v>2.0226069999999998</v>
          </cell>
          <cell r="H13313">
            <v>1.7872619999999999</v>
          </cell>
          <cell r="I13313">
            <v>-8.5151900000000003E-2</v>
          </cell>
          <cell r="J13313">
            <v>-3.4843499999999999E-2</v>
          </cell>
          <cell r="K13313">
            <v>0</v>
          </cell>
          <cell r="L13313">
            <v>3.4843499999999999E-2</v>
          </cell>
          <cell r="M13313">
            <v>8.5151900000000003E-2</v>
          </cell>
          <cell r="N13313">
            <v>8.5151900000000003E-2</v>
          </cell>
          <cell r="O13313">
            <v>4786</v>
          </cell>
        </row>
        <row r="13314">
          <cell r="A13314" t="str">
            <v>Residential</v>
          </cell>
          <cell r="B13314">
            <v>17</v>
          </cell>
          <cell r="C13314" t="str">
            <v>S</v>
          </cell>
          <cell r="D13314" t="str">
            <v>Switch</v>
          </cell>
          <cell r="E13314" t="str">
            <v>LCA: Greater Bay Area</v>
          </cell>
          <cell r="F13314">
            <v>98.5</v>
          </cell>
          <cell r="G13314">
            <v>2.2454100000000001</v>
          </cell>
          <cell r="H13314">
            <v>1.7164140000000001</v>
          </cell>
          <cell r="I13314">
            <v>-8.5561200000000004E-2</v>
          </cell>
          <cell r="J13314">
            <v>-3.5011E-2</v>
          </cell>
          <cell r="K13314">
            <v>0</v>
          </cell>
          <cell r="L13314">
            <v>3.5011E-2</v>
          </cell>
          <cell r="M13314">
            <v>8.5561200000000004E-2</v>
          </cell>
          <cell r="N13314">
            <v>8.5561200000000004E-2</v>
          </cell>
          <cell r="O13314">
            <v>4786</v>
          </cell>
        </row>
        <row r="13315">
          <cell r="A13315" t="str">
            <v>Residential</v>
          </cell>
          <cell r="B13315">
            <v>18</v>
          </cell>
          <cell r="C13315" t="str">
            <v>S</v>
          </cell>
          <cell r="D13315" t="str">
            <v>Switch</v>
          </cell>
          <cell r="E13315" t="str">
            <v>LCA: Greater Bay Area</v>
          </cell>
          <cell r="F13315">
            <v>98</v>
          </cell>
          <cell r="G13315">
            <v>2.44685</v>
          </cell>
          <cell r="H13315">
            <v>1.9198759999999999</v>
          </cell>
          <cell r="I13315">
            <v>-8.5024500000000003E-2</v>
          </cell>
          <cell r="J13315">
            <v>-3.4791299999999997E-2</v>
          </cell>
          <cell r="K13315">
            <v>0</v>
          </cell>
          <cell r="L13315">
            <v>3.4791299999999997E-2</v>
          </cell>
          <cell r="M13315">
            <v>8.5024500000000003E-2</v>
          </cell>
          <cell r="N13315">
            <v>8.5024500000000003E-2</v>
          </cell>
          <cell r="O13315">
            <v>4786</v>
          </cell>
        </row>
        <row r="13316">
          <cell r="A13316" t="str">
            <v>Residential</v>
          </cell>
          <cell r="B13316">
            <v>19</v>
          </cell>
          <cell r="C13316" t="str">
            <v>S</v>
          </cell>
          <cell r="D13316" t="str">
            <v>Switch</v>
          </cell>
          <cell r="E13316" t="str">
            <v>LCA: Greater Bay Area</v>
          </cell>
          <cell r="F13316">
            <v>96</v>
          </cell>
          <cell r="G13316">
            <v>2.4222459999999999</v>
          </cell>
          <cell r="H13316">
            <v>2.0813990000000002</v>
          </cell>
          <cell r="I13316">
            <v>-8.8225700000000004E-2</v>
          </cell>
          <cell r="J13316">
            <v>-3.61012E-2</v>
          </cell>
          <cell r="K13316">
            <v>0</v>
          </cell>
          <cell r="L13316">
            <v>3.61012E-2</v>
          </cell>
          <cell r="M13316">
            <v>8.8225700000000004E-2</v>
          </cell>
          <cell r="N13316">
            <v>8.8225700000000004E-2</v>
          </cell>
          <cell r="O13316">
            <v>4786</v>
          </cell>
        </row>
        <row r="13317">
          <cell r="A13317" t="str">
            <v>Residential</v>
          </cell>
          <cell r="B13317">
            <v>20</v>
          </cell>
          <cell r="C13317" t="str">
            <v>S</v>
          </cell>
          <cell r="D13317" t="str">
            <v>Switch</v>
          </cell>
          <cell r="E13317" t="str">
            <v>LCA: Greater Bay Area</v>
          </cell>
          <cell r="F13317">
            <v>90.5</v>
          </cell>
          <cell r="G13317">
            <v>2.267925</v>
          </cell>
          <cell r="H13317">
            <v>2.7246169999999998</v>
          </cell>
          <cell r="I13317">
            <v>-8.9558100000000002E-2</v>
          </cell>
          <cell r="J13317">
            <v>-3.6646499999999999E-2</v>
          </cell>
          <cell r="K13317">
            <v>0</v>
          </cell>
          <cell r="L13317">
            <v>3.6646499999999999E-2</v>
          </cell>
          <cell r="M13317">
            <v>8.9558100000000002E-2</v>
          </cell>
          <cell r="N13317">
            <v>8.9558100000000002E-2</v>
          </cell>
          <cell r="O13317">
            <v>4786</v>
          </cell>
        </row>
        <row r="13318">
          <cell r="A13318" t="str">
            <v>Residential</v>
          </cell>
          <cell r="B13318">
            <v>21</v>
          </cell>
          <cell r="C13318" t="str">
            <v>S</v>
          </cell>
          <cell r="D13318" t="str">
            <v>Switch</v>
          </cell>
          <cell r="E13318" t="str">
            <v>LCA: Greater Bay Area</v>
          </cell>
          <cell r="F13318">
            <v>85</v>
          </cell>
          <cell r="G13318">
            <v>2.0837509999999999</v>
          </cell>
          <cell r="H13318">
            <v>2.5750009999999999</v>
          </cell>
          <cell r="I13318">
            <v>-8.7469599999999995E-2</v>
          </cell>
          <cell r="J13318">
            <v>-3.5791900000000001E-2</v>
          </cell>
          <cell r="K13318">
            <v>0</v>
          </cell>
          <cell r="L13318">
            <v>3.5791900000000001E-2</v>
          </cell>
          <cell r="M13318">
            <v>8.7469599999999995E-2</v>
          </cell>
          <cell r="N13318">
            <v>8.7469599999999995E-2</v>
          </cell>
          <cell r="O13318">
            <v>4786</v>
          </cell>
        </row>
        <row r="13319">
          <cell r="A13319" t="str">
            <v>Residential</v>
          </cell>
          <cell r="B13319">
            <v>22</v>
          </cell>
          <cell r="C13319" t="str">
            <v>S</v>
          </cell>
          <cell r="D13319" t="str">
            <v>Switch</v>
          </cell>
          <cell r="E13319" t="str">
            <v>LCA: Greater Bay Area</v>
          </cell>
          <cell r="F13319">
            <v>82</v>
          </cell>
          <cell r="G13319">
            <v>1.7750889999999999</v>
          </cell>
          <cell r="H13319">
            <v>2.1936179999999998</v>
          </cell>
          <cell r="I13319">
            <v>-8.5742200000000005E-2</v>
          </cell>
          <cell r="J13319">
            <v>-3.5084999999999998E-2</v>
          </cell>
          <cell r="K13319">
            <v>0</v>
          </cell>
          <cell r="L13319">
            <v>3.5084999999999998E-2</v>
          </cell>
          <cell r="M13319">
            <v>8.5742200000000005E-2</v>
          </cell>
          <cell r="N13319">
            <v>8.5742200000000005E-2</v>
          </cell>
          <cell r="O13319">
            <v>4786</v>
          </cell>
        </row>
        <row r="13320">
          <cell r="A13320" t="str">
            <v>Residential</v>
          </cell>
          <cell r="B13320">
            <v>23</v>
          </cell>
          <cell r="C13320" t="str">
            <v>S</v>
          </cell>
          <cell r="D13320" t="str">
            <v>Switch</v>
          </cell>
          <cell r="E13320" t="str">
            <v>LCA: Greater Bay Area</v>
          </cell>
          <cell r="F13320">
            <v>77.5</v>
          </cell>
          <cell r="G13320">
            <v>1.360133</v>
          </cell>
          <cell r="H13320">
            <v>1.4805299999999999</v>
          </cell>
          <cell r="I13320">
            <v>-8.5694500000000007E-2</v>
          </cell>
          <cell r="J13320">
            <v>-3.5065499999999999E-2</v>
          </cell>
          <cell r="K13320">
            <v>0</v>
          </cell>
          <cell r="L13320">
            <v>3.5065499999999999E-2</v>
          </cell>
          <cell r="M13320">
            <v>8.5694500000000007E-2</v>
          </cell>
          <cell r="N13320">
            <v>8.5694500000000007E-2</v>
          </cell>
          <cell r="O13320">
            <v>4786</v>
          </cell>
        </row>
        <row r="13321">
          <cell r="A13321" t="str">
            <v>Residential</v>
          </cell>
          <cell r="B13321">
            <v>24</v>
          </cell>
          <cell r="C13321" t="str">
            <v>S</v>
          </cell>
          <cell r="D13321" t="str">
            <v>Switch</v>
          </cell>
          <cell r="E13321" t="str">
            <v>LCA: Greater Bay Area</v>
          </cell>
          <cell r="F13321">
            <v>74.5</v>
          </cell>
          <cell r="G13321">
            <v>1.113256</v>
          </cell>
          <cell r="H13321">
            <v>1.364015</v>
          </cell>
          <cell r="I13321">
            <v>-8.0566899999999997E-2</v>
          </cell>
          <cell r="J13321">
            <v>-3.2967299999999998E-2</v>
          </cell>
          <cell r="K13321">
            <v>0</v>
          </cell>
          <cell r="L13321">
            <v>3.2967299999999998E-2</v>
          </cell>
          <cell r="M13321">
            <v>8.0566899999999997E-2</v>
          </cell>
          <cell r="N13321">
            <v>8.0566899999999997E-2</v>
          </cell>
          <cell r="O13321">
            <v>4786</v>
          </cell>
        </row>
        <row r="13322">
          <cell r="A13322" t="str">
            <v>Residential</v>
          </cell>
          <cell r="B13322">
            <v>1</v>
          </cell>
          <cell r="C13322" t="str">
            <v>S</v>
          </cell>
          <cell r="D13322" t="str">
            <v>Switch</v>
          </cell>
          <cell r="E13322" t="str">
            <v>LCA: Greater Fresno</v>
          </cell>
          <cell r="F13322">
            <v>67</v>
          </cell>
          <cell r="G13322">
            <v>0.143819</v>
          </cell>
          <cell r="H13322">
            <v>0.32879999999999998</v>
          </cell>
          <cell r="I13322">
            <v>-0.69117930000000005</v>
          </cell>
          <cell r="J13322">
            <v>-0.28282499999999999</v>
          </cell>
          <cell r="K13322">
            <v>0</v>
          </cell>
          <cell r="L13322">
            <v>0.28282499999999999</v>
          </cell>
          <cell r="M13322">
            <v>0.69117930000000005</v>
          </cell>
          <cell r="N13322">
            <v>0.69117930000000005</v>
          </cell>
          <cell r="O13322">
            <v>43</v>
          </cell>
        </row>
        <row r="13323">
          <cell r="A13323" t="str">
            <v>Residential</v>
          </cell>
          <cell r="B13323">
            <v>2</v>
          </cell>
          <cell r="C13323" t="str">
            <v>S</v>
          </cell>
          <cell r="D13323" t="str">
            <v>Switch</v>
          </cell>
          <cell r="E13323" t="str">
            <v>LCA: Greater Fresno</v>
          </cell>
          <cell r="F13323">
            <v>65.5</v>
          </cell>
          <cell r="G13323">
            <v>0.14042470000000001</v>
          </cell>
          <cell r="H13323">
            <v>0.35639999999999999</v>
          </cell>
          <cell r="I13323">
            <v>-0.68625590000000003</v>
          </cell>
          <cell r="J13323">
            <v>-0.28081040000000002</v>
          </cell>
          <cell r="K13323">
            <v>0</v>
          </cell>
          <cell r="L13323">
            <v>0.28081040000000002</v>
          </cell>
          <cell r="M13323">
            <v>0.68625590000000003</v>
          </cell>
          <cell r="N13323">
            <v>0.68625590000000003</v>
          </cell>
          <cell r="O13323">
            <v>43</v>
          </cell>
        </row>
        <row r="13324">
          <cell r="A13324" t="str">
            <v>Residential</v>
          </cell>
          <cell r="B13324">
            <v>3</v>
          </cell>
          <cell r="C13324" t="str">
            <v>S</v>
          </cell>
          <cell r="D13324" t="str">
            <v>Switch</v>
          </cell>
          <cell r="E13324" t="str">
            <v>LCA: Greater Fresno</v>
          </cell>
          <cell r="F13324">
            <v>65</v>
          </cell>
          <cell r="G13324">
            <v>0.15429770000000001</v>
          </cell>
          <cell r="H13324">
            <v>0.29039999999999999</v>
          </cell>
          <cell r="I13324">
            <v>-0.68454230000000005</v>
          </cell>
          <cell r="J13324">
            <v>-0.2801092</v>
          </cell>
          <cell r="K13324">
            <v>0</v>
          </cell>
          <cell r="L13324">
            <v>0.2801092</v>
          </cell>
          <cell r="M13324">
            <v>0.68454230000000005</v>
          </cell>
          <cell r="N13324">
            <v>0.68454230000000005</v>
          </cell>
          <cell r="O13324">
            <v>43</v>
          </cell>
        </row>
        <row r="13325">
          <cell r="A13325" t="str">
            <v>Residential</v>
          </cell>
          <cell r="B13325">
            <v>4</v>
          </cell>
          <cell r="C13325" t="str">
            <v>S</v>
          </cell>
          <cell r="D13325" t="str">
            <v>Switch</v>
          </cell>
          <cell r="E13325" t="str">
            <v>LCA: Greater Fresno</v>
          </cell>
          <cell r="F13325">
            <v>65</v>
          </cell>
          <cell r="G13325">
            <v>0.1306619</v>
          </cell>
          <cell r="H13325">
            <v>0.34079999999999999</v>
          </cell>
          <cell r="I13325">
            <v>-0.68382209999999999</v>
          </cell>
          <cell r="J13325">
            <v>-0.27981450000000002</v>
          </cell>
          <cell r="K13325">
            <v>0</v>
          </cell>
          <cell r="L13325">
            <v>0.27981450000000002</v>
          </cell>
          <cell r="M13325">
            <v>0.68382209999999999</v>
          </cell>
          <cell r="N13325">
            <v>0.68382209999999999</v>
          </cell>
          <cell r="O13325">
            <v>43</v>
          </cell>
        </row>
        <row r="13326">
          <cell r="A13326" t="str">
            <v>Residential</v>
          </cell>
          <cell r="B13326">
            <v>5</v>
          </cell>
          <cell r="C13326" t="str">
            <v>S</v>
          </cell>
          <cell r="D13326" t="str">
            <v>Switch</v>
          </cell>
          <cell r="E13326" t="str">
            <v>LCA: Greater Fresno</v>
          </cell>
          <cell r="F13326">
            <v>65</v>
          </cell>
          <cell r="G13326">
            <v>0.17871219999999999</v>
          </cell>
          <cell r="H13326">
            <v>0.3498</v>
          </cell>
          <cell r="I13326">
            <v>-0.68685600000000002</v>
          </cell>
          <cell r="J13326">
            <v>-0.28105590000000003</v>
          </cell>
          <cell r="K13326">
            <v>0</v>
          </cell>
          <cell r="L13326">
            <v>0.28105590000000003</v>
          </cell>
          <cell r="M13326">
            <v>0.68685600000000002</v>
          </cell>
          <cell r="N13326">
            <v>0.68685600000000002</v>
          </cell>
          <cell r="O13326">
            <v>43</v>
          </cell>
        </row>
        <row r="13327">
          <cell r="A13327" t="str">
            <v>Residential</v>
          </cell>
          <cell r="B13327">
            <v>6</v>
          </cell>
          <cell r="C13327" t="str">
            <v>S</v>
          </cell>
          <cell r="D13327" t="str">
            <v>Switch</v>
          </cell>
          <cell r="E13327" t="str">
            <v>LCA: Greater Fresno</v>
          </cell>
          <cell r="F13327">
            <v>64</v>
          </cell>
          <cell r="G13327">
            <v>0.1952903</v>
          </cell>
          <cell r="H13327">
            <v>0.36359999999999998</v>
          </cell>
          <cell r="I13327">
            <v>-0.68765929999999997</v>
          </cell>
          <cell r="J13327">
            <v>-0.28138459999999998</v>
          </cell>
          <cell r="K13327">
            <v>0</v>
          </cell>
          <cell r="L13327">
            <v>0.28138459999999998</v>
          </cell>
          <cell r="M13327">
            <v>0.68765929999999997</v>
          </cell>
          <cell r="N13327">
            <v>0.68765929999999997</v>
          </cell>
          <cell r="O13327">
            <v>43</v>
          </cell>
        </row>
        <row r="13328">
          <cell r="A13328" t="str">
            <v>Residential</v>
          </cell>
          <cell r="B13328">
            <v>7</v>
          </cell>
          <cell r="C13328" t="str">
            <v>S</v>
          </cell>
          <cell r="D13328" t="str">
            <v>Switch</v>
          </cell>
          <cell r="E13328" t="str">
            <v>LCA: Greater Fresno</v>
          </cell>
          <cell r="F13328">
            <v>63.5</v>
          </cell>
          <cell r="G13328">
            <v>0.2770203</v>
          </cell>
          <cell r="H13328">
            <v>0.67020000000000002</v>
          </cell>
          <cell r="I13328">
            <v>-0.70342470000000001</v>
          </cell>
          <cell r="J13328">
            <v>-0.28783570000000003</v>
          </cell>
          <cell r="K13328">
            <v>0</v>
          </cell>
          <cell r="L13328">
            <v>0.28783570000000003</v>
          </cell>
          <cell r="M13328">
            <v>0.70342470000000001</v>
          </cell>
          <cell r="N13328">
            <v>0.70342470000000001</v>
          </cell>
          <cell r="O13328">
            <v>43</v>
          </cell>
        </row>
        <row r="13329">
          <cell r="A13329" t="str">
            <v>Residential</v>
          </cell>
          <cell r="B13329">
            <v>8</v>
          </cell>
          <cell r="C13329" t="str">
            <v>S</v>
          </cell>
          <cell r="D13329" t="str">
            <v>Switch</v>
          </cell>
          <cell r="E13329" t="str">
            <v>LCA: Greater Fresno</v>
          </cell>
          <cell r="F13329">
            <v>66.5</v>
          </cell>
          <cell r="G13329">
            <v>0.28876180000000001</v>
          </cell>
          <cell r="H13329">
            <v>0.309</v>
          </cell>
          <cell r="I13329">
            <v>-0.72171399999999997</v>
          </cell>
          <cell r="J13329">
            <v>-0.29531950000000001</v>
          </cell>
          <cell r="K13329">
            <v>0</v>
          </cell>
          <cell r="L13329">
            <v>0.29531950000000001</v>
          </cell>
          <cell r="M13329">
            <v>0.72171399999999997</v>
          </cell>
          <cell r="N13329">
            <v>0.72171399999999997</v>
          </cell>
          <cell r="O13329">
            <v>43</v>
          </cell>
        </row>
        <row r="13330">
          <cell r="A13330" t="str">
            <v>Residential</v>
          </cell>
          <cell r="B13330">
            <v>9</v>
          </cell>
          <cell r="C13330" t="str">
            <v>S</v>
          </cell>
          <cell r="D13330" t="str">
            <v>Switch</v>
          </cell>
          <cell r="E13330" t="str">
            <v>LCA: Greater Fresno</v>
          </cell>
          <cell r="F13330">
            <v>74</v>
          </cell>
          <cell r="G13330">
            <v>0.2327728</v>
          </cell>
          <cell r="H13330">
            <v>0.46800000000000003</v>
          </cell>
          <cell r="I13330">
            <v>-0.81656459999999997</v>
          </cell>
          <cell r="J13330">
            <v>-0.33413159999999997</v>
          </cell>
          <cell r="K13330">
            <v>0</v>
          </cell>
          <cell r="L13330">
            <v>0.33413159999999997</v>
          </cell>
          <cell r="M13330">
            <v>0.81656459999999997</v>
          </cell>
          <cell r="N13330">
            <v>0.81656459999999997</v>
          </cell>
          <cell r="O13330">
            <v>43</v>
          </cell>
        </row>
        <row r="13331">
          <cell r="A13331" t="str">
            <v>Residential</v>
          </cell>
          <cell r="B13331">
            <v>10</v>
          </cell>
          <cell r="C13331" t="str">
            <v>S</v>
          </cell>
          <cell r="D13331" t="str">
            <v>Switch</v>
          </cell>
          <cell r="E13331" t="str">
            <v>LCA: Greater Fresno</v>
          </cell>
          <cell r="F13331">
            <v>81.5</v>
          </cell>
          <cell r="G13331">
            <v>0.19232270000000001</v>
          </cell>
          <cell r="H13331">
            <v>0.71640000000000004</v>
          </cell>
          <cell r="I13331">
            <v>-0.74057510000000004</v>
          </cell>
          <cell r="J13331">
            <v>-0.30303730000000001</v>
          </cell>
          <cell r="K13331">
            <v>0</v>
          </cell>
          <cell r="L13331">
            <v>0.30303730000000001</v>
          </cell>
          <cell r="M13331">
            <v>0.74057510000000004</v>
          </cell>
          <cell r="N13331">
            <v>0.74057510000000004</v>
          </cell>
          <cell r="O13331">
            <v>43</v>
          </cell>
        </row>
        <row r="13332">
          <cell r="A13332" t="str">
            <v>Residential</v>
          </cell>
          <cell r="B13332">
            <v>11</v>
          </cell>
          <cell r="C13332" t="str">
            <v>S</v>
          </cell>
          <cell r="D13332" t="str">
            <v>Switch</v>
          </cell>
          <cell r="E13332" t="str">
            <v>LCA: Greater Fresno</v>
          </cell>
          <cell r="F13332">
            <v>86.5</v>
          </cell>
          <cell r="G13332">
            <v>0.25250899999999998</v>
          </cell>
          <cell r="H13332">
            <v>0.65039999999999998</v>
          </cell>
          <cell r="I13332">
            <v>-0.77408049999999995</v>
          </cell>
          <cell r="J13332">
            <v>-0.31674750000000002</v>
          </cell>
          <cell r="K13332">
            <v>0</v>
          </cell>
          <cell r="L13332">
            <v>0.31674750000000002</v>
          </cell>
          <cell r="M13332">
            <v>0.77408049999999995</v>
          </cell>
          <cell r="N13332">
            <v>0.77408049999999995</v>
          </cell>
          <cell r="O13332">
            <v>43</v>
          </cell>
        </row>
        <row r="13333">
          <cell r="A13333" t="str">
            <v>Residential</v>
          </cell>
          <cell r="B13333">
            <v>12</v>
          </cell>
          <cell r="C13333" t="str">
            <v>S</v>
          </cell>
          <cell r="D13333" t="str">
            <v>Switch</v>
          </cell>
          <cell r="E13333" t="str">
            <v>LCA: Greater Fresno</v>
          </cell>
          <cell r="F13333">
            <v>90</v>
          </cell>
          <cell r="G13333">
            <v>0.1433788</v>
          </cell>
          <cell r="H13333">
            <v>0.47160000000000002</v>
          </cell>
          <cell r="I13333">
            <v>-0.7721228</v>
          </cell>
          <cell r="J13333">
            <v>-0.31594640000000002</v>
          </cell>
          <cell r="K13333">
            <v>0</v>
          </cell>
          <cell r="L13333">
            <v>0.31594640000000002</v>
          </cell>
          <cell r="M13333">
            <v>0.7721228</v>
          </cell>
          <cell r="N13333">
            <v>0.7721228</v>
          </cell>
          <cell r="O13333">
            <v>43</v>
          </cell>
        </row>
        <row r="13334">
          <cell r="A13334" t="str">
            <v>Residential</v>
          </cell>
          <cell r="B13334">
            <v>13</v>
          </cell>
          <cell r="C13334" t="str">
            <v>S</v>
          </cell>
          <cell r="D13334" t="str">
            <v>Switch</v>
          </cell>
          <cell r="E13334" t="str">
            <v>LCA: Greater Fresno</v>
          </cell>
          <cell r="F13334">
            <v>91.5</v>
          </cell>
          <cell r="G13334">
            <v>0.6001204</v>
          </cell>
          <cell r="H13334">
            <v>0.29339999999999999</v>
          </cell>
          <cell r="I13334">
            <v>-1.300387</v>
          </cell>
          <cell r="J13334">
            <v>-0.53210780000000002</v>
          </cell>
          <cell r="K13334">
            <v>0</v>
          </cell>
          <cell r="L13334">
            <v>0.53210780000000002</v>
          </cell>
          <cell r="M13334">
            <v>1.300387</v>
          </cell>
          <cell r="N13334">
            <v>1.300387</v>
          </cell>
          <cell r="O13334">
            <v>43</v>
          </cell>
        </row>
        <row r="13335">
          <cell r="A13335" t="str">
            <v>Residential</v>
          </cell>
          <cell r="B13335">
            <v>14</v>
          </cell>
          <cell r="C13335" t="str">
            <v>S</v>
          </cell>
          <cell r="D13335" t="str">
            <v>Switch</v>
          </cell>
          <cell r="E13335" t="str">
            <v>LCA: Greater Fresno</v>
          </cell>
          <cell r="F13335">
            <v>93.5</v>
          </cell>
          <cell r="G13335">
            <v>1.0132989999999999</v>
          </cell>
          <cell r="H13335">
            <v>0.30359999999999998</v>
          </cell>
          <cell r="I13335">
            <v>-1.4891019999999999</v>
          </cell>
          <cell r="J13335">
            <v>-0.60932839999999999</v>
          </cell>
          <cell r="K13335">
            <v>0</v>
          </cell>
          <cell r="L13335">
            <v>0.60932839999999999</v>
          </cell>
          <cell r="M13335">
            <v>1.4891019999999999</v>
          </cell>
          <cell r="N13335">
            <v>1.4891019999999999</v>
          </cell>
          <cell r="O13335">
            <v>43</v>
          </cell>
        </row>
        <row r="13336">
          <cell r="A13336" t="str">
            <v>Residential</v>
          </cell>
          <cell r="B13336">
            <v>15</v>
          </cell>
          <cell r="C13336" t="str">
            <v>S</v>
          </cell>
          <cell r="D13336" t="str">
            <v>Switch</v>
          </cell>
          <cell r="E13336" t="str">
            <v>LCA: Greater Fresno</v>
          </cell>
          <cell r="F13336">
            <v>95.5</v>
          </cell>
          <cell r="G13336">
            <v>1.135893</v>
          </cell>
          <cell r="H13336">
            <v>1.4261999999999999</v>
          </cell>
          <cell r="I13336">
            <v>-1.134285</v>
          </cell>
          <cell r="J13336">
            <v>-0.4641402</v>
          </cell>
          <cell r="K13336">
            <v>0</v>
          </cell>
          <cell r="L13336">
            <v>0.4641402</v>
          </cell>
          <cell r="M13336">
            <v>1.134285</v>
          </cell>
          <cell r="N13336">
            <v>1.134285</v>
          </cell>
          <cell r="O13336">
            <v>43</v>
          </cell>
        </row>
        <row r="13337">
          <cell r="A13337" t="str">
            <v>Residential</v>
          </cell>
          <cell r="B13337">
            <v>16</v>
          </cell>
          <cell r="C13337" t="str">
            <v>S</v>
          </cell>
          <cell r="D13337" t="str">
            <v>Switch</v>
          </cell>
          <cell r="E13337" t="str">
            <v>LCA: Greater Fresno</v>
          </cell>
          <cell r="F13337">
            <v>96</v>
          </cell>
          <cell r="G13337">
            <v>1.7095720000000001</v>
          </cell>
          <cell r="H13337">
            <v>3.9287999999999998</v>
          </cell>
          <cell r="I13337">
            <v>-0.95080500000000001</v>
          </cell>
          <cell r="J13337">
            <v>-0.38906170000000001</v>
          </cell>
          <cell r="K13337">
            <v>0</v>
          </cell>
          <cell r="L13337">
            <v>0.38906170000000001</v>
          </cell>
          <cell r="M13337">
            <v>0.95080500000000001</v>
          </cell>
          <cell r="N13337">
            <v>0.95080500000000001</v>
          </cell>
          <cell r="O13337">
            <v>43</v>
          </cell>
        </row>
        <row r="13338">
          <cell r="A13338" t="str">
            <v>Residential</v>
          </cell>
          <cell r="B13338">
            <v>17</v>
          </cell>
          <cell r="C13338" t="str">
            <v>S</v>
          </cell>
          <cell r="D13338" t="str">
            <v>Switch</v>
          </cell>
          <cell r="E13338" t="str">
            <v>LCA: Greater Fresno</v>
          </cell>
          <cell r="F13338">
            <v>95.5</v>
          </cell>
          <cell r="G13338">
            <v>1.584722</v>
          </cell>
          <cell r="H13338">
            <v>4.7514000000000003</v>
          </cell>
          <cell r="I13338">
            <v>-0.99115439999999999</v>
          </cell>
          <cell r="J13338">
            <v>-0.4055724</v>
          </cell>
          <cell r="K13338">
            <v>0</v>
          </cell>
          <cell r="L13338">
            <v>0.4055724</v>
          </cell>
          <cell r="M13338">
            <v>0.99115439999999999</v>
          </cell>
          <cell r="N13338">
            <v>0.99115439999999999</v>
          </cell>
          <cell r="O13338">
            <v>43</v>
          </cell>
        </row>
        <row r="13339">
          <cell r="A13339" t="str">
            <v>Residential</v>
          </cell>
          <cell r="B13339">
            <v>18</v>
          </cell>
          <cell r="C13339" t="str">
            <v>S</v>
          </cell>
          <cell r="D13339" t="str">
            <v>Switch</v>
          </cell>
          <cell r="E13339" t="str">
            <v>LCA: Greater Fresno</v>
          </cell>
          <cell r="F13339">
            <v>93.5</v>
          </cell>
          <cell r="G13339">
            <v>0.98516789999999999</v>
          </cell>
          <cell r="H13339">
            <v>5.0261990000000001</v>
          </cell>
          <cell r="I13339">
            <v>-1.0620050000000001</v>
          </cell>
          <cell r="J13339">
            <v>-0.43456400000000001</v>
          </cell>
          <cell r="K13339">
            <v>0</v>
          </cell>
          <cell r="L13339">
            <v>0.43456400000000001</v>
          </cell>
          <cell r="M13339">
            <v>1.0620050000000001</v>
          </cell>
          <cell r="N13339">
            <v>1.0620050000000001</v>
          </cell>
          <cell r="O13339">
            <v>43</v>
          </cell>
        </row>
        <row r="13340">
          <cell r="A13340" t="str">
            <v>Residential</v>
          </cell>
          <cell r="B13340">
            <v>19</v>
          </cell>
          <cell r="C13340" t="str">
            <v>S</v>
          </cell>
          <cell r="D13340" t="str">
            <v>Switch</v>
          </cell>
          <cell r="E13340" t="str">
            <v>LCA: Greater Fresno</v>
          </cell>
          <cell r="F13340">
            <v>91</v>
          </cell>
          <cell r="G13340">
            <v>1.3809100000000001</v>
          </cell>
          <cell r="H13340">
            <v>3.014999</v>
          </cell>
          <cell r="I13340">
            <v>-1.067547</v>
          </cell>
          <cell r="J13340">
            <v>-0.43683169999999999</v>
          </cell>
          <cell r="K13340">
            <v>0</v>
          </cell>
          <cell r="L13340">
            <v>0.43683169999999999</v>
          </cell>
          <cell r="M13340">
            <v>1.067547</v>
          </cell>
          <cell r="N13340">
            <v>1.067547</v>
          </cell>
          <cell r="O13340">
            <v>43</v>
          </cell>
        </row>
        <row r="13341">
          <cell r="A13341" t="str">
            <v>Residential</v>
          </cell>
          <cell r="B13341">
            <v>20</v>
          </cell>
          <cell r="C13341" t="str">
            <v>S</v>
          </cell>
          <cell r="D13341" t="str">
            <v>Switch</v>
          </cell>
          <cell r="E13341" t="str">
            <v>LCA: Greater Fresno</v>
          </cell>
          <cell r="F13341">
            <v>86</v>
          </cell>
          <cell r="G13341">
            <v>1.259717</v>
          </cell>
          <cell r="H13341">
            <v>3.0977990000000002</v>
          </cell>
          <cell r="I13341">
            <v>-1.1399060000000001</v>
          </cell>
          <cell r="J13341">
            <v>-0.46644020000000003</v>
          </cell>
          <cell r="K13341">
            <v>0</v>
          </cell>
          <cell r="L13341">
            <v>0.46644020000000003</v>
          </cell>
          <cell r="M13341">
            <v>1.1399060000000001</v>
          </cell>
          <cell r="N13341">
            <v>1.1399060000000001</v>
          </cell>
          <cell r="O13341">
            <v>43</v>
          </cell>
        </row>
        <row r="13342">
          <cell r="A13342" t="str">
            <v>Residential</v>
          </cell>
          <cell r="B13342">
            <v>21</v>
          </cell>
          <cell r="C13342" t="str">
            <v>S</v>
          </cell>
          <cell r="D13342" t="str">
            <v>Switch</v>
          </cell>
          <cell r="E13342" t="str">
            <v>LCA: Greater Fresno</v>
          </cell>
          <cell r="F13342">
            <v>83</v>
          </cell>
          <cell r="G13342">
            <v>0.74243009999999998</v>
          </cell>
          <cell r="H13342">
            <v>2.9975999999999998</v>
          </cell>
          <cell r="I13342">
            <v>-1.109116</v>
          </cell>
          <cell r="J13342">
            <v>-0.4538412</v>
          </cell>
          <cell r="K13342">
            <v>0</v>
          </cell>
          <cell r="L13342">
            <v>0.4538412</v>
          </cell>
          <cell r="M13342">
            <v>1.109116</v>
          </cell>
          <cell r="N13342">
            <v>1.109116</v>
          </cell>
          <cell r="O13342">
            <v>43</v>
          </cell>
        </row>
        <row r="13343">
          <cell r="A13343" t="str">
            <v>Residential</v>
          </cell>
          <cell r="B13343">
            <v>22</v>
          </cell>
          <cell r="C13343" t="str">
            <v>S</v>
          </cell>
          <cell r="D13343" t="str">
            <v>Switch</v>
          </cell>
          <cell r="E13343" t="str">
            <v>LCA: Greater Fresno</v>
          </cell>
          <cell r="F13343">
            <v>76</v>
          </cell>
          <cell r="G13343">
            <v>0.53450030000000004</v>
          </cell>
          <cell r="H13343">
            <v>0.42120000000000002</v>
          </cell>
          <cell r="I13343">
            <v>-0.97512080000000001</v>
          </cell>
          <cell r="J13343">
            <v>-0.39901150000000002</v>
          </cell>
          <cell r="K13343">
            <v>0</v>
          </cell>
          <cell r="L13343">
            <v>0.39901150000000002</v>
          </cell>
          <cell r="M13343">
            <v>0.97512080000000001</v>
          </cell>
          <cell r="N13343">
            <v>0.97512080000000001</v>
          </cell>
          <cell r="O13343">
            <v>43</v>
          </cell>
        </row>
        <row r="13344">
          <cell r="A13344" t="str">
            <v>Residential</v>
          </cell>
          <cell r="B13344">
            <v>23</v>
          </cell>
          <cell r="C13344" t="str">
            <v>S</v>
          </cell>
          <cell r="D13344" t="str">
            <v>Switch</v>
          </cell>
          <cell r="E13344" t="str">
            <v>LCA: Greater Fresno</v>
          </cell>
          <cell r="F13344">
            <v>74</v>
          </cell>
          <cell r="G13344">
            <v>0.41710770000000003</v>
          </cell>
          <cell r="H13344">
            <v>0.51239999999999997</v>
          </cell>
          <cell r="I13344">
            <v>-0.81764590000000004</v>
          </cell>
          <cell r="J13344">
            <v>-0.33457409999999999</v>
          </cell>
          <cell r="K13344">
            <v>0</v>
          </cell>
          <cell r="L13344">
            <v>0.33457409999999999</v>
          </cell>
          <cell r="M13344">
            <v>0.81764590000000004</v>
          </cell>
          <cell r="N13344">
            <v>0.81764590000000004</v>
          </cell>
          <cell r="O13344">
            <v>43</v>
          </cell>
        </row>
        <row r="13345">
          <cell r="A13345" t="str">
            <v>Residential</v>
          </cell>
          <cell r="B13345">
            <v>24</v>
          </cell>
          <cell r="C13345" t="str">
            <v>S</v>
          </cell>
          <cell r="D13345" t="str">
            <v>Switch</v>
          </cell>
          <cell r="E13345" t="str">
            <v>LCA: Greater Fresno</v>
          </cell>
          <cell r="F13345">
            <v>72.5</v>
          </cell>
          <cell r="G13345">
            <v>0.2294892</v>
          </cell>
          <cell r="H13345">
            <v>0.38219989999999998</v>
          </cell>
          <cell r="I13345">
            <v>-0.74785579999999996</v>
          </cell>
          <cell r="J13345">
            <v>-0.30601650000000002</v>
          </cell>
          <cell r="K13345">
            <v>0</v>
          </cell>
          <cell r="L13345">
            <v>0.30601650000000002</v>
          </cell>
          <cell r="M13345">
            <v>0.74785579999999996</v>
          </cell>
          <cell r="N13345">
            <v>0.74785579999999996</v>
          </cell>
          <cell r="O13345">
            <v>43</v>
          </cell>
        </row>
        <row r="13346">
          <cell r="A13346" t="str">
            <v>Residential</v>
          </cell>
          <cell r="B13346">
            <v>1</v>
          </cell>
          <cell r="C13346" t="str">
            <v>S</v>
          </cell>
          <cell r="D13346" t="str">
            <v>Switch</v>
          </cell>
          <cell r="E13346" t="str">
            <v>LCA: Other</v>
          </cell>
          <cell r="F13346">
            <v>70.675399999999996</v>
          </cell>
          <cell r="G13346">
            <v>0.61560090000000001</v>
          </cell>
          <cell r="H13346">
            <v>0.74464430000000004</v>
          </cell>
          <cell r="I13346">
            <v>-5.9452699999999997E-2</v>
          </cell>
          <cell r="J13346">
            <v>-2.4327600000000001E-2</v>
          </cell>
          <cell r="K13346">
            <v>0</v>
          </cell>
          <cell r="L13346">
            <v>2.4327600000000001E-2</v>
          </cell>
          <cell r="M13346">
            <v>5.9452699999999997E-2</v>
          </cell>
          <cell r="N13346">
            <v>5.9452699999999997E-2</v>
          </cell>
          <cell r="O13346">
            <v>12776</v>
          </cell>
        </row>
        <row r="13347">
          <cell r="A13347" t="str">
            <v>Residential</v>
          </cell>
          <cell r="B13347">
            <v>2</v>
          </cell>
          <cell r="C13347" t="str">
            <v>S</v>
          </cell>
          <cell r="D13347" t="str">
            <v>Switch</v>
          </cell>
          <cell r="E13347" t="str">
            <v>LCA: Other</v>
          </cell>
          <cell r="F13347">
            <v>68.8309</v>
          </cell>
          <cell r="G13347">
            <v>0.53917269999999995</v>
          </cell>
          <cell r="H13347">
            <v>0.62170570000000003</v>
          </cell>
          <cell r="I13347">
            <v>-5.8116399999999999E-2</v>
          </cell>
          <cell r="J13347">
            <v>-2.3780800000000001E-2</v>
          </cell>
          <cell r="K13347">
            <v>0</v>
          </cell>
          <cell r="L13347">
            <v>2.3780800000000001E-2</v>
          </cell>
          <cell r="M13347">
            <v>5.8116399999999999E-2</v>
          </cell>
          <cell r="N13347">
            <v>5.8116399999999999E-2</v>
          </cell>
          <cell r="O13347">
            <v>12776</v>
          </cell>
        </row>
        <row r="13348">
          <cell r="A13348" t="str">
            <v>Residential</v>
          </cell>
          <cell r="B13348">
            <v>3</v>
          </cell>
          <cell r="C13348" t="str">
            <v>S</v>
          </cell>
          <cell r="D13348" t="str">
            <v>Switch</v>
          </cell>
          <cell r="E13348" t="str">
            <v>LCA: Other</v>
          </cell>
          <cell r="F13348">
            <v>66.516800000000003</v>
          </cell>
          <cell r="G13348">
            <v>0.50896609999999998</v>
          </cell>
          <cell r="H13348">
            <v>0.53769769999999995</v>
          </cell>
          <cell r="I13348">
            <v>-5.75757E-2</v>
          </cell>
          <cell r="J13348">
            <v>-2.3559500000000001E-2</v>
          </cell>
          <cell r="K13348">
            <v>0</v>
          </cell>
          <cell r="L13348">
            <v>2.3559500000000001E-2</v>
          </cell>
          <cell r="M13348">
            <v>5.75757E-2</v>
          </cell>
          <cell r="N13348">
            <v>5.75757E-2</v>
          </cell>
          <cell r="O13348">
            <v>12776</v>
          </cell>
        </row>
        <row r="13349">
          <cell r="A13349" t="str">
            <v>Residential</v>
          </cell>
          <cell r="B13349">
            <v>4</v>
          </cell>
          <cell r="C13349" t="str">
            <v>S</v>
          </cell>
          <cell r="D13349" t="str">
            <v>Switch</v>
          </cell>
          <cell r="E13349" t="str">
            <v>LCA: Other</v>
          </cell>
          <cell r="F13349">
            <v>66.046000000000006</v>
          </cell>
          <cell r="G13349">
            <v>0.50444869999999997</v>
          </cell>
          <cell r="H13349">
            <v>0.53864319999999999</v>
          </cell>
          <cell r="I13349">
            <v>-5.7405999999999999E-2</v>
          </cell>
          <cell r="J13349">
            <v>-2.34901E-2</v>
          </cell>
          <cell r="K13349">
            <v>0</v>
          </cell>
          <cell r="L13349">
            <v>2.34901E-2</v>
          </cell>
          <cell r="M13349">
            <v>5.7405999999999999E-2</v>
          </cell>
          <cell r="N13349">
            <v>5.7405999999999999E-2</v>
          </cell>
          <cell r="O13349">
            <v>12776</v>
          </cell>
        </row>
        <row r="13350">
          <cell r="A13350" t="str">
            <v>Residential</v>
          </cell>
          <cell r="B13350">
            <v>5</v>
          </cell>
          <cell r="C13350" t="str">
            <v>S</v>
          </cell>
          <cell r="D13350" t="str">
            <v>Switch</v>
          </cell>
          <cell r="E13350" t="str">
            <v>LCA: Other</v>
          </cell>
          <cell r="F13350">
            <v>65.195899999999995</v>
          </cell>
          <cell r="G13350">
            <v>0.50705160000000005</v>
          </cell>
          <cell r="H13350">
            <v>0.52002190000000004</v>
          </cell>
          <cell r="I13350">
            <v>-5.7318099999999997E-2</v>
          </cell>
          <cell r="J13350">
            <v>-2.3454099999999999E-2</v>
          </cell>
          <cell r="K13350">
            <v>0</v>
          </cell>
          <cell r="L13350">
            <v>2.3454099999999999E-2</v>
          </cell>
          <cell r="M13350">
            <v>5.7318099999999997E-2</v>
          </cell>
          <cell r="N13350">
            <v>5.7318099999999997E-2</v>
          </cell>
          <cell r="O13350">
            <v>12776</v>
          </cell>
        </row>
        <row r="13351">
          <cell r="A13351" t="str">
            <v>Residential</v>
          </cell>
          <cell r="B13351">
            <v>6</v>
          </cell>
          <cell r="C13351" t="str">
            <v>S</v>
          </cell>
          <cell r="D13351" t="str">
            <v>Switch</v>
          </cell>
          <cell r="E13351" t="str">
            <v>LCA: Other</v>
          </cell>
          <cell r="F13351">
            <v>64.540300000000002</v>
          </cell>
          <cell r="G13351">
            <v>0.59652950000000005</v>
          </cell>
          <cell r="H13351">
            <v>0.62426389999999998</v>
          </cell>
          <cell r="I13351">
            <v>-5.7703299999999999E-2</v>
          </cell>
          <cell r="J13351">
            <v>-2.3611699999999999E-2</v>
          </cell>
          <cell r="K13351">
            <v>0</v>
          </cell>
          <cell r="L13351">
            <v>2.3611699999999999E-2</v>
          </cell>
          <cell r="M13351">
            <v>5.7703299999999999E-2</v>
          </cell>
          <cell r="N13351">
            <v>5.7703299999999999E-2</v>
          </cell>
          <cell r="O13351">
            <v>12776</v>
          </cell>
        </row>
        <row r="13352">
          <cell r="A13352" t="str">
            <v>Residential</v>
          </cell>
          <cell r="B13352">
            <v>7</v>
          </cell>
          <cell r="C13352" t="str">
            <v>S</v>
          </cell>
          <cell r="D13352" t="str">
            <v>Switch</v>
          </cell>
          <cell r="E13352" t="str">
            <v>LCA: Other</v>
          </cell>
          <cell r="F13352">
            <v>64.350099999999998</v>
          </cell>
          <cell r="G13352">
            <v>0.73927549999999997</v>
          </cell>
          <cell r="H13352">
            <v>0.79644360000000003</v>
          </cell>
          <cell r="I13352">
            <v>-5.7972900000000001E-2</v>
          </cell>
          <cell r="J13352">
            <v>-2.3722E-2</v>
          </cell>
          <cell r="K13352">
            <v>0</v>
          </cell>
          <cell r="L13352">
            <v>2.3722E-2</v>
          </cell>
          <cell r="M13352">
            <v>5.7972900000000001E-2</v>
          </cell>
          <cell r="N13352">
            <v>5.7972900000000001E-2</v>
          </cell>
          <cell r="O13352">
            <v>12776</v>
          </cell>
        </row>
        <row r="13353">
          <cell r="A13353" t="str">
            <v>Residential</v>
          </cell>
          <cell r="B13353">
            <v>8</v>
          </cell>
          <cell r="C13353" t="str">
            <v>S</v>
          </cell>
          <cell r="D13353" t="str">
            <v>Switch</v>
          </cell>
          <cell r="E13353" t="str">
            <v>LCA: Other</v>
          </cell>
          <cell r="F13353">
            <v>65.902699999999996</v>
          </cell>
          <cell r="G13353">
            <v>0.78424769999999999</v>
          </cell>
          <cell r="H13353">
            <v>0.79513929999999999</v>
          </cell>
          <cell r="I13353">
            <v>-5.8319000000000003E-2</v>
          </cell>
          <cell r="J13353">
            <v>-2.3863700000000002E-2</v>
          </cell>
          <cell r="K13353">
            <v>0</v>
          </cell>
          <cell r="L13353">
            <v>2.3863700000000002E-2</v>
          </cell>
          <cell r="M13353">
            <v>5.8319000000000003E-2</v>
          </cell>
          <cell r="N13353">
            <v>5.8319000000000003E-2</v>
          </cell>
          <cell r="O13353">
            <v>12776</v>
          </cell>
        </row>
        <row r="13354">
          <cell r="A13354" t="str">
            <v>Residential</v>
          </cell>
          <cell r="B13354">
            <v>9</v>
          </cell>
          <cell r="C13354" t="str">
            <v>S</v>
          </cell>
          <cell r="D13354" t="str">
            <v>Switch</v>
          </cell>
          <cell r="E13354" t="str">
            <v>LCA: Other</v>
          </cell>
          <cell r="F13354">
            <v>69.762</v>
          </cell>
          <cell r="G13354">
            <v>0.72902750000000005</v>
          </cell>
          <cell r="H13354">
            <v>0.76221059999999996</v>
          </cell>
          <cell r="I13354">
            <v>-5.9547299999999997E-2</v>
          </cell>
          <cell r="J13354">
            <v>-2.43663E-2</v>
          </cell>
          <cell r="K13354">
            <v>0</v>
          </cell>
          <cell r="L13354">
            <v>2.43663E-2</v>
          </cell>
          <cell r="M13354">
            <v>5.9547299999999997E-2</v>
          </cell>
          <cell r="N13354">
            <v>5.9547299999999997E-2</v>
          </cell>
          <cell r="O13354">
            <v>12776</v>
          </cell>
        </row>
        <row r="13355">
          <cell r="A13355" t="str">
            <v>Residential</v>
          </cell>
          <cell r="B13355">
            <v>10</v>
          </cell>
          <cell r="C13355" t="str">
            <v>S</v>
          </cell>
          <cell r="D13355" t="str">
            <v>Switch</v>
          </cell>
          <cell r="E13355" t="str">
            <v>LCA: Other</v>
          </cell>
          <cell r="F13355">
            <v>75.378399999999999</v>
          </cell>
          <cell r="G13355">
            <v>0.70793499999999998</v>
          </cell>
          <cell r="H13355">
            <v>0.78549930000000001</v>
          </cell>
          <cell r="I13355">
            <v>-5.9963799999999998E-2</v>
          </cell>
          <cell r="J13355">
            <v>-2.4536700000000002E-2</v>
          </cell>
          <cell r="K13355">
            <v>0</v>
          </cell>
          <cell r="L13355">
            <v>2.4536700000000002E-2</v>
          </cell>
          <cell r="M13355">
            <v>5.9963799999999998E-2</v>
          </cell>
          <cell r="N13355">
            <v>5.9963799999999998E-2</v>
          </cell>
          <cell r="O13355">
            <v>12776</v>
          </cell>
        </row>
        <row r="13356">
          <cell r="A13356" t="str">
            <v>Residential</v>
          </cell>
          <cell r="B13356">
            <v>11</v>
          </cell>
          <cell r="C13356" t="str">
            <v>S</v>
          </cell>
          <cell r="D13356" t="str">
            <v>Switch</v>
          </cell>
          <cell r="E13356" t="str">
            <v>LCA: Other</v>
          </cell>
          <cell r="F13356">
            <v>80.435400000000001</v>
          </cell>
          <cell r="G13356">
            <v>0.77862500000000001</v>
          </cell>
          <cell r="H13356">
            <v>0.81997900000000001</v>
          </cell>
          <cell r="I13356">
            <v>-6.0729900000000003E-2</v>
          </cell>
          <cell r="J13356">
            <v>-2.4850199999999999E-2</v>
          </cell>
          <cell r="K13356">
            <v>0</v>
          </cell>
          <cell r="L13356">
            <v>2.4850199999999999E-2</v>
          </cell>
          <cell r="M13356">
            <v>6.0729900000000003E-2</v>
          </cell>
          <cell r="N13356">
            <v>6.0729900000000003E-2</v>
          </cell>
          <cell r="O13356">
            <v>12776</v>
          </cell>
        </row>
        <row r="13357">
          <cell r="A13357" t="str">
            <v>Residential</v>
          </cell>
          <cell r="B13357">
            <v>12</v>
          </cell>
          <cell r="C13357" t="str">
            <v>S</v>
          </cell>
          <cell r="D13357" t="str">
            <v>Switch</v>
          </cell>
          <cell r="E13357" t="str">
            <v>LCA: Other</v>
          </cell>
          <cell r="F13357">
            <v>84.406300000000002</v>
          </cell>
          <cell r="G13357">
            <v>0.88188460000000002</v>
          </cell>
          <cell r="H13357">
            <v>0.85156949999999998</v>
          </cell>
          <cell r="I13357">
            <v>-6.1428900000000002E-2</v>
          </cell>
          <cell r="J13357">
            <v>-2.5136200000000001E-2</v>
          </cell>
          <cell r="K13357">
            <v>0</v>
          </cell>
          <cell r="L13357">
            <v>2.5136200000000001E-2</v>
          </cell>
          <cell r="M13357">
            <v>6.1428900000000002E-2</v>
          </cell>
          <cell r="N13357">
            <v>6.1428900000000002E-2</v>
          </cell>
          <cell r="O13357">
            <v>12776</v>
          </cell>
        </row>
        <row r="13358">
          <cell r="A13358" t="str">
            <v>Residential</v>
          </cell>
          <cell r="B13358">
            <v>13</v>
          </cell>
          <cell r="C13358" t="str">
            <v>S</v>
          </cell>
          <cell r="D13358" t="str">
            <v>Switch</v>
          </cell>
          <cell r="E13358" t="str">
            <v>LCA: Other</v>
          </cell>
          <cell r="F13358">
            <v>87.7898</v>
          </cell>
          <cell r="G13358">
            <v>1.010543</v>
          </cell>
          <cell r="H13358">
            <v>1.000151</v>
          </cell>
          <cell r="I13358">
            <v>-6.2071599999999998E-2</v>
          </cell>
          <cell r="J13358">
            <v>-2.53992E-2</v>
          </cell>
          <cell r="K13358">
            <v>0</v>
          </cell>
          <cell r="L13358">
            <v>2.53992E-2</v>
          </cell>
          <cell r="M13358">
            <v>6.2071599999999998E-2</v>
          </cell>
          <cell r="N13358">
            <v>6.2071599999999998E-2</v>
          </cell>
          <cell r="O13358">
            <v>12776</v>
          </cell>
        </row>
        <row r="13359">
          <cell r="A13359" t="str">
            <v>Residential</v>
          </cell>
          <cell r="B13359">
            <v>14</v>
          </cell>
          <cell r="C13359" t="str">
            <v>S</v>
          </cell>
          <cell r="D13359" t="str">
            <v>Switch</v>
          </cell>
          <cell r="E13359" t="str">
            <v>LCA: Other</v>
          </cell>
          <cell r="F13359">
            <v>90.892799999999994</v>
          </cell>
          <cell r="G13359">
            <v>1.1690769999999999</v>
          </cell>
          <cell r="H13359">
            <v>1.1565540000000001</v>
          </cell>
          <cell r="I13359">
            <v>-6.4772300000000005E-2</v>
          </cell>
          <cell r="J13359">
            <v>-2.6504300000000001E-2</v>
          </cell>
          <cell r="K13359">
            <v>0</v>
          </cell>
          <cell r="L13359">
            <v>2.6504300000000001E-2</v>
          </cell>
          <cell r="M13359">
            <v>6.4772300000000005E-2</v>
          </cell>
          <cell r="N13359">
            <v>6.4772300000000005E-2</v>
          </cell>
          <cell r="O13359">
            <v>12776</v>
          </cell>
        </row>
        <row r="13360">
          <cell r="A13360" t="str">
            <v>Residential</v>
          </cell>
          <cell r="B13360">
            <v>15</v>
          </cell>
          <cell r="C13360" t="str">
            <v>S</v>
          </cell>
          <cell r="D13360" t="str">
            <v>Switch</v>
          </cell>
          <cell r="E13360" t="str">
            <v>LCA: Other</v>
          </cell>
          <cell r="F13360">
            <v>93.742900000000006</v>
          </cell>
          <cell r="G13360">
            <v>1.4513640000000001</v>
          </cell>
          <cell r="H13360">
            <v>1.4632400000000001</v>
          </cell>
          <cell r="I13360">
            <v>-6.5272899999999995E-2</v>
          </cell>
          <cell r="J13360">
            <v>-2.6709199999999999E-2</v>
          </cell>
          <cell r="K13360">
            <v>0</v>
          </cell>
          <cell r="L13360">
            <v>2.6709199999999999E-2</v>
          </cell>
          <cell r="M13360">
            <v>6.5272899999999995E-2</v>
          </cell>
          <cell r="N13360">
            <v>6.5272899999999995E-2</v>
          </cell>
          <cell r="O13360">
            <v>12776</v>
          </cell>
        </row>
        <row r="13361">
          <cell r="A13361" t="str">
            <v>Residential</v>
          </cell>
          <cell r="B13361">
            <v>16</v>
          </cell>
          <cell r="C13361" t="str">
            <v>S</v>
          </cell>
          <cell r="D13361" t="str">
            <v>Switch</v>
          </cell>
          <cell r="E13361" t="str">
            <v>LCA: Other</v>
          </cell>
          <cell r="F13361">
            <v>95.184600000000003</v>
          </cell>
          <cell r="G13361">
            <v>1.722407</v>
          </cell>
          <cell r="H13361">
            <v>1.69069</v>
          </cell>
          <cell r="I13361">
            <v>-6.7353300000000005E-2</v>
          </cell>
          <cell r="J13361">
            <v>-2.7560399999999999E-2</v>
          </cell>
          <cell r="K13361">
            <v>0</v>
          </cell>
          <cell r="L13361">
            <v>2.7560399999999999E-2</v>
          </cell>
          <cell r="M13361">
            <v>6.7353300000000005E-2</v>
          </cell>
          <cell r="N13361">
            <v>6.7353300000000005E-2</v>
          </cell>
          <cell r="O13361">
            <v>12776</v>
          </cell>
        </row>
        <row r="13362">
          <cell r="A13362" t="str">
            <v>Residential</v>
          </cell>
          <cell r="B13362">
            <v>17</v>
          </cell>
          <cell r="C13362" t="str">
            <v>S</v>
          </cell>
          <cell r="D13362" t="str">
            <v>Switch</v>
          </cell>
          <cell r="E13362" t="str">
            <v>LCA: Other</v>
          </cell>
          <cell r="F13362">
            <v>95.9709</v>
          </cell>
          <cell r="G13362">
            <v>1.946278</v>
          </cell>
          <cell r="H13362">
            <v>1.7547429999999999</v>
          </cell>
          <cell r="I13362">
            <v>-6.7980299999999994E-2</v>
          </cell>
          <cell r="J13362">
            <v>-2.7817000000000001E-2</v>
          </cell>
          <cell r="K13362">
            <v>0</v>
          </cell>
          <cell r="L13362">
            <v>2.7817000000000001E-2</v>
          </cell>
          <cell r="M13362">
            <v>6.7980299999999994E-2</v>
          </cell>
          <cell r="N13362">
            <v>6.7980299999999994E-2</v>
          </cell>
          <cell r="O13362">
            <v>12776</v>
          </cell>
        </row>
        <row r="13363">
          <cell r="A13363" t="str">
            <v>Residential</v>
          </cell>
          <cell r="B13363">
            <v>18</v>
          </cell>
          <cell r="C13363" t="str">
            <v>S</v>
          </cell>
          <cell r="D13363" t="str">
            <v>Switch</v>
          </cell>
          <cell r="E13363" t="str">
            <v>LCA: Other</v>
          </cell>
          <cell r="F13363">
            <v>96.072500000000005</v>
          </cell>
          <cell r="G13363">
            <v>2.1470600000000002</v>
          </cell>
          <cell r="H13363">
            <v>1.936035</v>
          </cell>
          <cell r="I13363">
            <v>-6.8879200000000002E-2</v>
          </cell>
          <cell r="J13363">
            <v>-2.8184799999999999E-2</v>
          </cell>
          <cell r="K13363">
            <v>0</v>
          </cell>
          <cell r="L13363">
            <v>2.8184799999999999E-2</v>
          </cell>
          <cell r="M13363">
            <v>6.8879200000000002E-2</v>
          </cell>
          <cell r="N13363">
            <v>6.8879200000000002E-2</v>
          </cell>
          <cell r="O13363">
            <v>12776</v>
          </cell>
        </row>
        <row r="13364">
          <cell r="A13364" t="str">
            <v>Residential</v>
          </cell>
          <cell r="B13364">
            <v>19</v>
          </cell>
          <cell r="C13364" t="str">
            <v>S</v>
          </cell>
          <cell r="D13364" t="str">
            <v>Switch</v>
          </cell>
          <cell r="E13364" t="str">
            <v>LCA: Other</v>
          </cell>
          <cell r="F13364">
            <v>94.985200000000006</v>
          </cell>
          <cell r="G13364">
            <v>2.140342</v>
          </cell>
          <cell r="H13364">
            <v>2.074084</v>
          </cell>
          <cell r="I13364">
            <v>-6.6892499999999994E-2</v>
          </cell>
          <cell r="J13364">
            <v>-2.7371900000000001E-2</v>
          </cell>
          <cell r="K13364">
            <v>0</v>
          </cell>
          <cell r="L13364">
            <v>2.7371900000000001E-2</v>
          </cell>
          <cell r="M13364">
            <v>6.6892499999999994E-2</v>
          </cell>
          <cell r="N13364">
            <v>6.6892499999999994E-2</v>
          </cell>
          <cell r="O13364">
            <v>12776</v>
          </cell>
        </row>
        <row r="13365">
          <cell r="A13365" t="str">
            <v>Residential</v>
          </cell>
          <cell r="B13365">
            <v>20</v>
          </cell>
          <cell r="C13365" t="str">
            <v>S</v>
          </cell>
          <cell r="D13365" t="str">
            <v>Switch</v>
          </cell>
          <cell r="E13365" t="str">
            <v>LCA: Other</v>
          </cell>
          <cell r="F13365">
            <v>91.432599999999994</v>
          </cell>
          <cell r="G13365">
            <v>1.9747570000000001</v>
          </cell>
          <cell r="H13365">
            <v>2.4260130000000002</v>
          </cell>
          <cell r="I13365">
            <v>-6.6835000000000006E-2</v>
          </cell>
          <cell r="J13365">
            <v>-2.7348299999999999E-2</v>
          </cell>
          <cell r="K13365">
            <v>0</v>
          </cell>
          <cell r="L13365">
            <v>2.7348299999999999E-2</v>
          </cell>
          <cell r="M13365">
            <v>6.6835000000000006E-2</v>
          </cell>
          <cell r="N13365">
            <v>6.6835000000000006E-2</v>
          </cell>
          <cell r="O13365">
            <v>12776</v>
          </cell>
        </row>
        <row r="13366">
          <cell r="A13366" t="str">
            <v>Residential</v>
          </cell>
          <cell r="B13366">
            <v>21</v>
          </cell>
          <cell r="C13366" t="str">
            <v>S</v>
          </cell>
          <cell r="D13366" t="str">
            <v>Switch</v>
          </cell>
          <cell r="E13366" t="str">
            <v>LCA: Other</v>
          </cell>
          <cell r="F13366">
            <v>86.675399999999996</v>
          </cell>
          <cell r="G13366">
            <v>1.8229759999999999</v>
          </cell>
          <cell r="H13366">
            <v>2.1954889999999998</v>
          </cell>
          <cell r="I13366">
            <v>-6.9469799999999998E-2</v>
          </cell>
          <cell r="J13366">
            <v>-2.84265E-2</v>
          </cell>
          <cell r="K13366">
            <v>0</v>
          </cell>
          <cell r="L13366">
            <v>2.84265E-2</v>
          </cell>
          <cell r="M13366">
            <v>6.9469799999999998E-2</v>
          </cell>
          <cell r="N13366">
            <v>6.9469799999999998E-2</v>
          </cell>
          <cell r="O13366">
            <v>12776</v>
          </cell>
        </row>
        <row r="13367">
          <cell r="A13367" t="str">
            <v>Residential</v>
          </cell>
          <cell r="B13367">
            <v>22</v>
          </cell>
          <cell r="C13367" t="str">
            <v>S</v>
          </cell>
          <cell r="D13367" t="str">
            <v>Switch</v>
          </cell>
          <cell r="E13367" t="str">
            <v>LCA: Other</v>
          </cell>
          <cell r="F13367">
            <v>82.753600000000006</v>
          </cell>
          <cell r="G13367">
            <v>1.491595</v>
          </cell>
          <cell r="H13367">
            <v>1.6783360000000001</v>
          </cell>
          <cell r="I13367">
            <v>-6.6563999999999998E-2</v>
          </cell>
          <cell r="J13367">
            <v>-2.7237500000000001E-2</v>
          </cell>
          <cell r="K13367">
            <v>0</v>
          </cell>
          <cell r="L13367">
            <v>2.7237500000000001E-2</v>
          </cell>
          <cell r="M13367">
            <v>6.6563999999999998E-2</v>
          </cell>
          <cell r="N13367">
            <v>6.6563999999999998E-2</v>
          </cell>
          <cell r="O13367">
            <v>12776</v>
          </cell>
        </row>
        <row r="13368">
          <cell r="A13368" t="str">
            <v>Residential</v>
          </cell>
          <cell r="B13368">
            <v>23</v>
          </cell>
          <cell r="C13368" t="str">
            <v>S</v>
          </cell>
          <cell r="D13368" t="str">
            <v>Switch</v>
          </cell>
          <cell r="E13368" t="str">
            <v>LCA: Other</v>
          </cell>
          <cell r="F13368">
            <v>80.248000000000005</v>
          </cell>
          <cell r="G13368">
            <v>1.149187</v>
          </cell>
          <cell r="H13368">
            <v>1.3112569999999999</v>
          </cell>
          <cell r="I13368">
            <v>-6.4180899999999999E-2</v>
          </cell>
          <cell r="J13368">
            <v>-2.6262299999999999E-2</v>
          </cell>
          <cell r="K13368">
            <v>0</v>
          </cell>
          <cell r="L13368">
            <v>2.6262299999999999E-2</v>
          </cell>
          <cell r="M13368">
            <v>6.4180899999999999E-2</v>
          </cell>
          <cell r="N13368">
            <v>6.4180899999999999E-2</v>
          </cell>
          <cell r="O13368">
            <v>12776</v>
          </cell>
        </row>
        <row r="13369">
          <cell r="A13369" t="str">
            <v>Residential</v>
          </cell>
          <cell r="B13369">
            <v>24</v>
          </cell>
          <cell r="C13369" t="str">
            <v>S</v>
          </cell>
          <cell r="D13369" t="str">
            <v>Switch</v>
          </cell>
          <cell r="E13369" t="str">
            <v>LCA: Other</v>
          </cell>
          <cell r="F13369">
            <v>78.277100000000004</v>
          </cell>
          <cell r="G13369">
            <v>0.90194430000000003</v>
          </cell>
          <cell r="H13369">
            <v>1.012888</v>
          </cell>
          <cell r="I13369">
            <v>-8.9428999999999995E-2</v>
          </cell>
          <cell r="J13369">
            <v>-3.6593599999999997E-2</v>
          </cell>
          <cell r="K13369">
            <v>0</v>
          </cell>
          <cell r="L13369">
            <v>3.6593599999999997E-2</v>
          </cell>
          <cell r="M13369">
            <v>8.9428999999999995E-2</v>
          </cell>
          <cell r="N13369">
            <v>8.9428999999999995E-2</v>
          </cell>
          <cell r="O13369">
            <v>12776</v>
          </cell>
        </row>
        <row r="13370">
          <cell r="A13370" t="str">
            <v>Residential</v>
          </cell>
          <cell r="B13370">
            <v>1</v>
          </cell>
          <cell r="C13370" t="str">
            <v>S</v>
          </cell>
          <cell r="D13370" t="str">
            <v>Switch</v>
          </cell>
          <cell r="E13370" t="str">
            <v>LCA: Sierra</v>
          </cell>
          <cell r="F13370">
            <v>62.815199999999997</v>
          </cell>
          <cell r="G13370">
            <v>0.60902239999999996</v>
          </cell>
          <cell r="H13370">
            <v>0.66997450000000003</v>
          </cell>
          <cell r="I13370">
            <v>-6.62074E-2</v>
          </cell>
          <cell r="J13370">
            <v>-2.7091500000000001E-2</v>
          </cell>
          <cell r="K13370">
            <v>0</v>
          </cell>
          <cell r="L13370">
            <v>2.7091500000000001E-2</v>
          </cell>
          <cell r="M13370">
            <v>6.62074E-2</v>
          </cell>
          <cell r="N13370">
            <v>6.62074E-2</v>
          </cell>
          <cell r="O13370">
            <v>10111</v>
          </cell>
        </row>
        <row r="13371">
          <cell r="A13371" t="str">
            <v>Residential</v>
          </cell>
          <cell r="B13371">
            <v>2</v>
          </cell>
          <cell r="C13371" t="str">
            <v>S</v>
          </cell>
          <cell r="D13371" t="str">
            <v>Switch</v>
          </cell>
          <cell r="E13371" t="str">
            <v>LCA: Sierra</v>
          </cell>
          <cell r="F13371">
            <v>61.9679</v>
          </cell>
          <cell r="G13371">
            <v>0.54080479999999997</v>
          </cell>
          <cell r="H13371">
            <v>0.60044299999999995</v>
          </cell>
          <cell r="I13371">
            <v>-6.5727499999999994E-2</v>
          </cell>
          <cell r="J13371">
            <v>-2.6895200000000001E-2</v>
          </cell>
          <cell r="K13371">
            <v>0</v>
          </cell>
          <cell r="L13371">
            <v>2.6895200000000001E-2</v>
          </cell>
          <cell r="M13371">
            <v>6.5727499999999994E-2</v>
          </cell>
          <cell r="N13371">
            <v>6.5727499999999994E-2</v>
          </cell>
          <cell r="O13371">
            <v>10111</v>
          </cell>
        </row>
        <row r="13372">
          <cell r="A13372" t="str">
            <v>Residential</v>
          </cell>
          <cell r="B13372">
            <v>3</v>
          </cell>
          <cell r="C13372" t="str">
            <v>S</v>
          </cell>
          <cell r="D13372" t="str">
            <v>Switch</v>
          </cell>
          <cell r="E13372" t="str">
            <v>LCA: Sierra</v>
          </cell>
          <cell r="F13372">
            <v>60.389099999999999</v>
          </cell>
          <cell r="G13372">
            <v>0.51203169999999998</v>
          </cell>
          <cell r="H13372">
            <v>0.54251680000000002</v>
          </cell>
          <cell r="I13372">
            <v>-6.5472000000000002E-2</v>
          </cell>
          <cell r="J13372">
            <v>-2.6790600000000001E-2</v>
          </cell>
          <cell r="K13372">
            <v>0</v>
          </cell>
          <cell r="L13372">
            <v>2.6790600000000001E-2</v>
          </cell>
          <cell r="M13372">
            <v>6.5472000000000002E-2</v>
          </cell>
          <cell r="N13372">
            <v>6.5472000000000002E-2</v>
          </cell>
          <cell r="O13372">
            <v>10111</v>
          </cell>
        </row>
        <row r="13373">
          <cell r="A13373" t="str">
            <v>Residential</v>
          </cell>
          <cell r="B13373">
            <v>4</v>
          </cell>
          <cell r="C13373" t="str">
            <v>S</v>
          </cell>
          <cell r="D13373" t="str">
            <v>Switch</v>
          </cell>
          <cell r="E13373" t="str">
            <v>LCA: Sierra</v>
          </cell>
          <cell r="F13373">
            <v>60.657600000000002</v>
          </cell>
          <cell r="G13373">
            <v>0.48997380000000001</v>
          </cell>
          <cell r="H13373">
            <v>0.50541210000000003</v>
          </cell>
          <cell r="I13373">
            <v>-6.5389900000000001E-2</v>
          </cell>
          <cell r="J13373">
            <v>-2.6757E-2</v>
          </cell>
          <cell r="K13373">
            <v>0</v>
          </cell>
          <cell r="L13373">
            <v>2.6757E-2</v>
          </cell>
          <cell r="M13373">
            <v>6.5389900000000001E-2</v>
          </cell>
          <cell r="N13373">
            <v>6.5389900000000001E-2</v>
          </cell>
          <cell r="O13373">
            <v>10111</v>
          </cell>
        </row>
        <row r="13374">
          <cell r="A13374" t="str">
            <v>Residential</v>
          </cell>
          <cell r="B13374">
            <v>5</v>
          </cell>
          <cell r="C13374" t="str">
            <v>S</v>
          </cell>
          <cell r="D13374" t="str">
            <v>Switch</v>
          </cell>
          <cell r="E13374" t="str">
            <v>LCA: Sierra</v>
          </cell>
          <cell r="F13374">
            <v>60.926099999999998</v>
          </cell>
          <cell r="G13374">
            <v>0.52198</v>
          </cell>
          <cell r="H13374">
            <v>0.54716310000000001</v>
          </cell>
          <cell r="I13374">
            <v>-6.5482299999999993E-2</v>
          </cell>
          <cell r="J13374">
            <v>-2.6794800000000001E-2</v>
          </cell>
          <cell r="K13374">
            <v>0</v>
          </cell>
          <cell r="L13374">
            <v>2.6794800000000001E-2</v>
          </cell>
          <cell r="M13374">
            <v>6.5482299999999993E-2</v>
          </cell>
          <cell r="N13374">
            <v>6.5482299999999993E-2</v>
          </cell>
          <cell r="O13374">
            <v>10111</v>
          </cell>
        </row>
        <row r="13375">
          <cell r="A13375" t="str">
            <v>Residential</v>
          </cell>
          <cell r="B13375">
            <v>6</v>
          </cell>
          <cell r="C13375" t="str">
            <v>S</v>
          </cell>
          <cell r="D13375" t="str">
            <v>Switch</v>
          </cell>
          <cell r="E13375" t="str">
            <v>LCA: Sierra</v>
          </cell>
          <cell r="F13375">
            <v>60.426099999999998</v>
          </cell>
          <cell r="G13375">
            <v>0.61491890000000005</v>
          </cell>
          <cell r="H13375">
            <v>0.73271649999999999</v>
          </cell>
          <cell r="I13375">
            <v>-6.5741900000000006E-2</v>
          </cell>
          <cell r="J13375">
            <v>-2.6901000000000001E-2</v>
          </cell>
          <cell r="K13375">
            <v>0</v>
          </cell>
          <cell r="L13375">
            <v>2.6901000000000001E-2</v>
          </cell>
          <cell r="M13375">
            <v>6.5741900000000006E-2</v>
          </cell>
          <cell r="N13375">
            <v>6.5741900000000006E-2</v>
          </cell>
          <cell r="O13375">
            <v>10111</v>
          </cell>
        </row>
        <row r="13376">
          <cell r="A13376" t="str">
            <v>Residential</v>
          </cell>
          <cell r="B13376">
            <v>7</v>
          </cell>
          <cell r="C13376" t="str">
            <v>S</v>
          </cell>
          <cell r="D13376" t="str">
            <v>Switch</v>
          </cell>
          <cell r="E13376" t="str">
            <v>LCA: Sierra</v>
          </cell>
          <cell r="F13376">
            <v>60.157600000000002</v>
          </cell>
          <cell r="G13376">
            <v>0.71932640000000003</v>
          </cell>
          <cell r="H13376">
            <v>0.74927250000000001</v>
          </cell>
          <cell r="I13376">
            <v>-6.6220000000000001E-2</v>
          </cell>
          <cell r="J13376">
            <v>-2.7096700000000001E-2</v>
          </cell>
          <cell r="K13376">
            <v>0</v>
          </cell>
          <cell r="L13376">
            <v>2.7096700000000001E-2</v>
          </cell>
          <cell r="M13376">
            <v>6.6220000000000001E-2</v>
          </cell>
          <cell r="N13376">
            <v>6.6220000000000001E-2</v>
          </cell>
          <cell r="O13376">
            <v>10111</v>
          </cell>
        </row>
        <row r="13377">
          <cell r="A13377" t="str">
            <v>Residential</v>
          </cell>
          <cell r="B13377">
            <v>8</v>
          </cell>
          <cell r="C13377" t="str">
            <v>S</v>
          </cell>
          <cell r="D13377" t="str">
            <v>Switch</v>
          </cell>
          <cell r="E13377" t="str">
            <v>LCA: Sierra</v>
          </cell>
          <cell r="F13377">
            <v>62.541800000000002</v>
          </cell>
          <cell r="G13377">
            <v>0.79400740000000003</v>
          </cell>
          <cell r="H13377">
            <v>0.88123859999999998</v>
          </cell>
          <cell r="I13377">
            <v>-6.6712099999999996E-2</v>
          </cell>
          <cell r="J13377">
            <v>-2.7298099999999999E-2</v>
          </cell>
          <cell r="K13377">
            <v>0</v>
          </cell>
          <cell r="L13377">
            <v>2.7298099999999999E-2</v>
          </cell>
          <cell r="M13377">
            <v>6.6712099999999996E-2</v>
          </cell>
          <cell r="N13377">
            <v>6.6712099999999996E-2</v>
          </cell>
          <cell r="O13377">
            <v>10111</v>
          </cell>
        </row>
        <row r="13378">
          <cell r="A13378" t="str">
            <v>Residential</v>
          </cell>
          <cell r="B13378">
            <v>9</v>
          </cell>
          <cell r="C13378" t="str">
            <v>S</v>
          </cell>
          <cell r="D13378" t="str">
            <v>Switch</v>
          </cell>
          <cell r="E13378" t="str">
            <v>LCA: Sierra</v>
          </cell>
          <cell r="F13378">
            <v>70.652699999999996</v>
          </cell>
          <cell r="G13378">
            <v>0.74733950000000005</v>
          </cell>
          <cell r="H13378">
            <v>0.80902450000000004</v>
          </cell>
          <cell r="I13378">
            <v>-6.7901199999999995E-2</v>
          </cell>
          <cell r="J13378">
            <v>-2.77846E-2</v>
          </cell>
          <cell r="K13378">
            <v>0</v>
          </cell>
          <cell r="L13378">
            <v>2.77846E-2</v>
          </cell>
          <cell r="M13378">
            <v>6.7901199999999995E-2</v>
          </cell>
          <cell r="N13378">
            <v>6.7901199999999995E-2</v>
          </cell>
          <cell r="O13378">
            <v>10111</v>
          </cell>
        </row>
        <row r="13379">
          <cell r="A13379" t="str">
            <v>Residential</v>
          </cell>
          <cell r="B13379">
            <v>10</v>
          </cell>
          <cell r="C13379" t="str">
            <v>S</v>
          </cell>
          <cell r="D13379" t="str">
            <v>Switch</v>
          </cell>
          <cell r="E13379" t="str">
            <v>LCA: Sierra</v>
          </cell>
          <cell r="F13379">
            <v>79.610900000000001</v>
          </cell>
          <cell r="G13379">
            <v>0.77897859999999997</v>
          </cell>
          <cell r="H13379">
            <v>0.79044080000000005</v>
          </cell>
          <cell r="I13379">
            <v>-7.2411699999999996E-2</v>
          </cell>
          <cell r="J13379">
            <v>-2.9630299999999998E-2</v>
          </cell>
          <cell r="K13379">
            <v>0</v>
          </cell>
          <cell r="L13379">
            <v>2.9630299999999998E-2</v>
          </cell>
          <cell r="M13379">
            <v>7.2411699999999996E-2</v>
          </cell>
          <cell r="N13379">
            <v>7.2411699999999996E-2</v>
          </cell>
          <cell r="O13379">
            <v>10111</v>
          </cell>
        </row>
        <row r="13380">
          <cell r="A13380" t="str">
            <v>Residential</v>
          </cell>
          <cell r="B13380">
            <v>11</v>
          </cell>
          <cell r="C13380" t="str">
            <v>S</v>
          </cell>
          <cell r="D13380" t="str">
            <v>Switch</v>
          </cell>
          <cell r="E13380" t="str">
            <v>LCA: Sierra</v>
          </cell>
          <cell r="F13380">
            <v>85.226699999999994</v>
          </cell>
          <cell r="G13380">
            <v>0.86251409999999995</v>
          </cell>
          <cell r="H13380">
            <v>0.96016619999999997</v>
          </cell>
          <cell r="I13380">
            <v>-7.9447199999999996E-2</v>
          </cell>
          <cell r="J13380">
            <v>-3.2509200000000002E-2</v>
          </cell>
          <cell r="K13380">
            <v>0</v>
          </cell>
          <cell r="L13380">
            <v>3.2509200000000002E-2</v>
          </cell>
          <cell r="M13380">
            <v>7.9447199999999996E-2</v>
          </cell>
          <cell r="N13380">
            <v>7.9447199999999996E-2</v>
          </cell>
          <cell r="O13380">
            <v>10111</v>
          </cell>
        </row>
        <row r="13381">
          <cell r="A13381" t="str">
            <v>Residential</v>
          </cell>
          <cell r="B13381">
            <v>12</v>
          </cell>
          <cell r="C13381" t="str">
            <v>S</v>
          </cell>
          <cell r="D13381" t="str">
            <v>Switch</v>
          </cell>
          <cell r="E13381" t="str">
            <v>LCA: Sierra</v>
          </cell>
          <cell r="F13381">
            <v>87.689700000000002</v>
          </cell>
          <cell r="G13381">
            <v>0.9711649</v>
          </cell>
          <cell r="H13381">
            <v>1.0256449999999999</v>
          </cell>
          <cell r="I13381">
            <v>-6.9208500000000006E-2</v>
          </cell>
          <cell r="J13381">
            <v>-2.83196E-2</v>
          </cell>
          <cell r="K13381">
            <v>0</v>
          </cell>
          <cell r="L13381">
            <v>2.83196E-2</v>
          </cell>
          <cell r="M13381">
            <v>6.9208500000000006E-2</v>
          </cell>
          <cell r="N13381">
            <v>6.9208500000000006E-2</v>
          </cell>
          <cell r="O13381">
            <v>10111</v>
          </cell>
        </row>
        <row r="13382">
          <cell r="A13382" t="str">
            <v>Residential</v>
          </cell>
          <cell r="B13382">
            <v>13</v>
          </cell>
          <cell r="C13382" t="str">
            <v>S</v>
          </cell>
          <cell r="D13382" t="str">
            <v>Switch</v>
          </cell>
          <cell r="E13382" t="str">
            <v>LCA: Sierra</v>
          </cell>
          <cell r="F13382">
            <v>90.037000000000006</v>
          </cell>
          <cell r="G13382">
            <v>1.101766</v>
          </cell>
          <cell r="H13382">
            <v>1.024281</v>
          </cell>
          <cell r="I13382">
            <v>-7.3854400000000001E-2</v>
          </cell>
          <cell r="J13382">
            <v>-3.02206E-2</v>
          </cell>
          <cell r="K13382">
            <v>0</v>
          </cell>
          <cell r="L13382">
            <v>3.02206E-2</v>
          </cell>
          <cell r="M13382">
            <v>7.3854400000000001E-2</v>
          </cell>
          <cell r="N13382">
            <v>7.3854400000000001E-2</v>
          </cell>
          <cell r="O13382">
            <v>10111</v>
          </cell>
        </row>
        <row r="13383">
          <cell r="A13383" t="str">
            <v>Residential</v>
          </cell>
          <cell r="B13383">
            <v>14</v>
          </cell>
          <cell r="C13383" t="str">
            <v>S</v>
          </cell>
          <cell r="D13383" t="str">
            <v>Switch</v>
          </cell>
          <cell r="E13383" t="str">
            <v>LCA: Sierra</v>
          </cell>
          <cell r="F13383">
            <v>91.384200000000007</v>
          </cell>
          <cell r="G13383">
            <v>1.2594320000000001</v>
          </cell>
          <cell r="H13383">
            <v>1.1568449999999999</v>
          </cell>
          <cell r="I13383">
            <v>-9.5223600000000005E-2</v>
          </cell>
          <cell r="J13383">
            <v>-3.8964699999999998E-2</v>
          </cell>
          <cell r="K13383">
            <v>0</v>
          </cell>
          <cell r="L13383">
            <v>3.8964699999999998E-2</v>
          </cell>
          <cell r="M13383">
            <v>9.5223600000000005E-2</v>
          </cell>
          <cell r="N13383">
            <v>9.5223600000000005E-2</v>
          </cell>
          <cell r="O13383">
            <v>10111</v>
          </cell>
        </row>
        <row r="13384">
          <cell r="A13384" t="str">
            <v>Residential</v>
          </cell>
          <cell r="B13384">
            <v>15</v>
          </cell>
          <cell r="C13384" t="str">
            <v>S</v>
          </cell>
          <cell r="D13384" t="str">
            <v>Switch</v>
          </cell>
          <cell r="E13384" t="str">
            <v>LCA: Sierra</v>
          </cell>
          <cell r="F13384">
            <v>92.731499999999997</v>
          </cell>
          <cell r="G13384">
            <v>1.454893</v>
          </cell>
          <cell r="H13384">
            <v>1.4828330000000001</v>
          </cell>
          <cell r="I13384">
            <v>-0.10600370000000001</v>
          </cell>
          <cell r="J13384">
            <v>-4.3375900000000002E-2</v>
          </cell>
          <cell r="K13384">
            <v>0</v>
          </cell>
          <cell r="L13384">
            <v>4.3375900000000002E-2</v>
          </cell>
          <cell r="M13384">
            <v>0.10600370000000001</v>
          </cell>
          <cell r="N13384">
            <v>0.10600370000000001</v>
          </cell>
          <cell r="O13384">
            <v>10111</v>
          </cell>
        </row>
        <row r="13385">
          <cell r="A13385" t="str">
            <v>Residential</v>
          </cell>
          <cell r="B13385">
            <v>16</v>
          </cell>
          <cell r="C13385" t="str">
            <v>S</v>
          </cell>
          <cell r="D13385" t="str">
            <v>Switch</v>
          </cell>
          <cell r="E13385" t="str">
            <v>LCA: Sierra</v>
          </cell>
          <cell r="F13385">
            <v>94.231499999999997</v>
          </cell>
          <cell r="G13385">
            <v>1.716043</v>
          </cell>
          <cell r="H13385">
            <v>1.7773669999999999</v>
          </cell>
          <cell r="I13385">
            <v>-0.1007034</v>
          </cell>
          <cell r="J13385">
            <v>-4.1207000000000001E-2</v>
          </cell>
          <cell r="K13385">
            <v>0</v>
          </cell>
          <cell r="L13385">
            <v>4.1207000000000001E-2</v>
          </cell>
          <cell r="M13385">
            <v>0.1007034</v>
          </cell>
          <cell r="N13385">
            <v>0.1007034</v>
          </cell>
          <cell r="O13385">
            <v>10111</v>
          </cell>
        </row>
        <row r="13386">
          <cell r="A13386" t="str">
            <v>Residential</v>
          </cell>
          <cell r="B13386">
            <v>17</v>
          </cell>
          <cell r="C13386" t="str">
            <v>S</v>
          </cell>
          <cell r="D13386" t="str">
            <v>Switch</v>
          </cell>
          <cell r="E13386" t="str">
            <v>LCA: Sierra</v>
          </cell>
          <cell r="F13386">
            <v>94.078800000000001</v>
          </cell>
          <cell r="G13386">
            <v>1.953816</v>
          </cell>
          <cell r="H13386">
            <v>1.8510960000000001</v>
          </cell>
          <cell r="I13386">
            <v>-8.7809300000000007E-2</v>
          </cell>
          <cell r="J13386">
            <v>-3.5930900000000002E-2</v>
          </cell>
          <cell r="K13386">
            <v>0</v>
          </cell>
          <cell r="L13386">
            <v>3.5930900000000002E-2</v>
          </cell>
          <cell r="M13386">
            <v>8.7809300000000007E-2</v>
          </cell>
          <cell r="N13386">
            <v>8.7809300000000007E-2</v>
          </cell>
          <cell r="O13386">
            <v>10111</v>
          </cell>
        </row>
        <row r="13387">
          <cell r="A13387" t="str">
            <v>Residential</v>
          </cell>
          <cell r="B13387">
            <v>18</v>
          </cell>
          <cell r="C13387" t="str">
            <v>S</v>
          </cell>
          <cell r="D13387" t="str">
            <v>Switch</v>
          </cell>
          <cell r="E13387" t="str">
            <v>LCA: Sierra</v>
          </cell>
          <cell r="F13387">
            <v>93.041799999999995</v>
          </cell>
          <cell r="G13387">
            <v>2.2114699999999998</v>
          </cell>
          <cell r="H13387">
            <v>2.1401819999999998</v>
          </cell>
          <cell r="I13387">
            <v>-0.1060714</v>
          </cell>
          <cell r="J13387">
            <v>-4.3403499999999998E-2</v>
          </cell>
          <cell r="K13387">
            <v>0</v>
          </cell>
          <cell r="L13387">
            <v>4.3403499999999998E-2</v>
          </cell>
          <cell r="M13387">
            <v>0.1060714</v>
          </cell>
          <cell r="N13387">
            <v>0.1060714</v>
          </cell>
          <cell r="O13387">
            <v>10111</v>
          </cell>
        </row>
        <row r="13388">
          <cell r="A13388" t="str">
            <v>Residential</v>
          </cell>
          <cell r="B13388">
            <v>19</v>
          </cell>
          <cell r="C13388" t="str">
            <v>S</v>
          </cell>
          <cell r="D13388" t="str">
            <v>Switch</v>
          </cell>
          <cell r="E13388" t="str">
            <v>LCA: Sierra</v>
          </cell>
          <cell r="F13388">
            <v>89.352099999999993</v>
          </cell>
          <cell r="G13388">
            <v>2.222105</v>
          </cell>
          <cell r="H13388">
            <v>2.1962609999999998</v>
          </cell>
          <cell r="I13388">
            <v>-0.1144573</v>
          </cell>
          <cell r="J13388">
            <v>-4.6835000000000002E-2</v>
          </cell>
          <cell r="K13388">
            <v>0</v>
          </cell>
          <cell r="L13388">
            <v>4.6835000000000002E-2</v>
          </cell>
          <cell r="M13388">
            <v>0.1144573</v>
          </cell>
          <cell r="N13388">
            <v>0.1144573</v>
          </cell>
          <cell r="O13388">
            <v>10111</v>
          </cell>
        </row>
        <row r="13389">
          <cell r="A13389" t="str">
            <v>Residential</v>
          </cell>
          <cell r="B13389">
            <v>20</v>
          </cell>
          <cell r="C13389" t="str">
            <v>S</v>
          </cell>
          <cell r="D13389" t="str">
            <v>Switch</v>
          </cell>
          <cell r="E13389" t="str">
            <v>LCA: Sierra</v>
          </cell>
          <cell r="F13389">
            <v>80.741200000000006</v>
          </cell>
          <cell r="G13389">
            <v>1.971401</v>
          </cell>
          <cell r="H13389">
            <v>2.473681</v>
          </cell>
          <cell r="I13389">
            <v>-7.4146199999999995E-2</v>
          </cell>
          <cell r="J13389">
            <v>-3.0339999999999999E-2</v>
          </cell>
          <cell r="K13389">
            <v>0</v>
          </cell>
          <cell r="L13389">
            <v>3.0339999999999999E-2</v>
          </cell>
          <cell r="M13389">
            <v>7.4146199999999995E-2</v>
          </cell>
          <cell r="N13389">
            <v>7.4146199999999995E-2</v>
          </cell>
          <cell r="O13389">
            <v>10111</v>
          </cell>
        </row>
        <row r="13390">
          <cell r="A13390" t="str">
            <v>Residential</v>
          </cell>
          <cell r="B13390">
            <v>21</v>
          </cell>
          <cell r="C13390" t="str">
            <v>S</v>
          </cell>
          <cell r="D13390" t="str">
            <v>Switch</v>
          </cell>
          <cell r="E13390" t="str">
            <v>LCA: Sierra</v>
          </cell>
          <cell r="F13390">
            <v>75.356999999999999</v>
          </cell>
          <cell r="G13390">
            <v>1.7298990000000001</v>
          </cell>
          <cell r="H13390">
            <v>2.042735</v>
          </cell>
          <cell r="I13390">
            <v>-7.1948100000000001E-2</v>
          </cell>
          <cell r="J13390">
            <v>-2.9440600000000001E-2</v>
          </cell>
          <cell r="K13390">
            <v>0</v>
          </cell>
          <cell r="L13390">
            <v>2.9440600000000001E-2</v>
          </cell>
          <cell r="M13390">
            <v>7.1948100000000001E-2</v>
          </cell>
          <cell r="N13390">
            <v>7.1948100000000001E-2</v>
          </cell>
          <cell r="O13390">
            <v>10111</v>
          </cell>
        </row>
        <row r="13391">
          <cell r="A13391" t="str">
            <v>Residential</v>
          </cell>
          <cell r="B13391">
            <v>22</v>
          </cell>
          <cell r="C13391" t="str">
            <v>S</v>
          </cell>
          <cell r="D13391" t="str">
            <v>Switch</v>
          </cell>
          <cell r="E13391" t="str">
            <v>LCA: Sierra</v>
          </cell>
          <cell r="F13391">
            <v>71.741200000000006</v>
          </cell>
          <cell r="G13391">
            <v>1.4215739999999999</v>
          </cell>
          <cell r="H13391">
            <v>1.546216</v>
          </cell>
          <cell r="I13391">
            <v>-7.0498500000000006E-2</v>
          </cell>
          <cell r="J13391">
            <v>-2.8847399999999999E-2</v>
          </cell>
          <cell r="K13391">
            <v>0</v>
          </cell>
          <cell r="L13391">
            <v>2.8847399999999999E-2</v>
          </cell>
          <cell r="M13391">
            <v>7.0498500000000006E-2</v>
          </cell>
          <cell r="N13391">
            <v>7.0498500000000006E-2</v>
          </cell>
          <cell r="O13391">
            <v>10111</v>
          </cell>
        </row>
        <row r="13392">
          <cell r="A13392" t="str">
            <v>Residential</v>
          </cell>
          <cell r="B13392">
            <v>23</v>
          </cell>
          <cell r="C13392" t="str">
            <v>S</v>
          </cell>
          <cell r="D13392" t="str">
            <v>Switch</v>
          </cell>
          <cell r="E13392" t="str">
            <v>LCA: Sierra</v>
          </cell>
          <cell r="F13392">
            <v>70.509699999999995</v>
          </cell>
          <cell r="G13392">
            <v>1.1258459999999999</v>
          </cell>
          <cell r="H13392">
            <v>1.2579659999999999</v>
          </cell>
          <cell r="I13392">
            <v>-6.9337899999999994E-2</v>
          </cell>
          <cell r="J13392">
            <v>-2.8372499999999998E-2</v>
          </cell>
          <cell r="K13392">
            <v>0</v>
          </cell>
          <cell r="L13392">
            <v>2.8372499999999998E-2</v>
          </cell>
          <cell r="M13392">
            <v>6.9337899999999994E-2</v>
          </cell>
          <cell r="N13392">
            <v>6.9337899999999994E-2</v>
          </cell>
          <cell r="O13392">
            <v>10111</v>
          </cell>
        </row>
        <row r="13393">
          <cell r="A13393" t="str">
            <v>Residential</v>
          </cell>
          <cell r="B13393">
            <v>24</v>
          </cell>
          <cell r="C13393" t="str">
            <v>S</v>
          </cell>
          <cell r="D13393" t="str">
            <v>Switch</v>
          </cell>
          <cell r="E13393" t="str">
            <v>LCA: Sierra</v>
          </cell>
          <cell r="F13393">
            <v>68.894000000000005</v>
          </cell>
          <cell r="G13393">
            <v>0.78640100000000002</v>
          </cell>
          <cell r="H13393">
            <v>0.91217630000000005</v>
          </cell>
          <cell r="I13393">
            <v>-6.90022E-2</v>
          </cell>
          <cell r="J13393">
            <v>-2.8235199999999998E-2</v>
          </cell>
          <cell r="K13393">
            <v>0</v>
          </cell>
          <cell r="L13393">
            <v>2.8235199999999998E-2</v>
          </cell>
          <cell r="M13393">
            <v>6.90022E-2</v>
          </cell>
          <cell r="N13393">
            <v>6.90022E-2</v>
          </cell>
          <cell r="O13393">
            <v>10111</v>
          </cell>
        </row>
        <row r="13394">
          <cell r="A13394" t="str">
            <v>Residential</v>
          </cell>
          <cell r="B13394">
            <v>1</v>
          </cell>
          <cell r="C13394" t="str">
            <v>S</v>
          </cell>
          <cell r="D13394" t="str">
            <v>Switch</v>
          </cell>
          <cell r="E13394" t="str">
            <v>LCA: Stockton</v>
          </cell>
          <cell r="F13394">
            <v>71.421199999999999</v>
          </cell>
          <cell r="G13394">
            <v>0.70640959999999997</v>
          </cell>
          <cell r="H13394">
            <v>0.77201529999999996</v>
          </cell>
          <cell r="I13394">
            <v>-6.5926200000000004E-2</v>
          </cell>
          <cell r="J13394">
            <v>-2.69765E-2</v>
          </cell>
          <cell r="K13394">
            <v>0</v>
          </cell>
          <cell r="L13394">
            <v>2.69765E-2</v>
          </cell>
          <cell r="M13394">
            <v>6.5926200000000004E-2</v>
          </cell>
          <cell r="N13394">
            <v>6.5926200000000004E-2</v>
          </cell>
          <cell r="O13394">
            <v>8826</v>
          </cell>
        </row>
        <row r="13395">
          <cell r="A13395" t="str">
            <v>Residential</v>
          </cell>
          <cell r="B13395">
            <v>2</v>
          </cell>
          <cell r="C13395" t="str">
            <v>S</v>
          </cell>
          <cell r="D13395" t="str">
            <v>Switch</v>
          </cell>
          <cell r="E13395" t="str">
            <v>LCA: Stockton</v>
          </cell>
          <cell r="F13395">
            <v>69.921199999999999</v>
          </cell>
          <cell r="G13395">
            <v>0.64643379999999995</v>
          </cell>
          <cell r="H13395">
            <v>0.69509690000000002</v>
          </cell>
          <cell r="I13395">
            <v>-6.5833100000000006E-2</v>
          </cell>
          <cell r="J13395">
            <v>-2.6938400000000001E-2</v>
          </cell>
          <cell r="K13395">
            <v>0</v>
          </cell>
          <cell r="L13395">
            <v>2.6938400000000001E-2</v>
          </cell>
          <cell r="M13395">
            <v>6.5833100000000006E-2</v>
          </cell>
          <cell r="N13395">
            <v>6.5833100000000006E-2</v>
          </cell>
          <cell r="O13395">
            <v>8826</v>
          </cell>
        </row>
        <row r="13396">
          <cell r="A13396" t="str">
            <v>Residential</v>
          </cell>
          <cell r="B13396">
            <v>3</v>
          </cell>
          <cell r="C13396" t="str">
            <v>S</v>
          </cell>
          <cell r="D13396" t="str">
            <v>Switch</v>
          </cell>
          <cell r="E13396" t="str">
            <v>LCA: Stockton</v>
          </cell>
          <cell r="F13396">
            <v>70.305400000000006</v>
          </cell>
          <cell r="G13396">
            <v>0.59939929999999997</v>
          </cell>
          <cell r="H13396">
            <v>0.66434800000000005</v>
          </cell>
          <cell r="I13396">
            <v>-6.4807799999999999E-2</v>
          </cell>
          <cell r="J13396">
            <v>-2.6518799999999999E-2</v>
          </cell>
          <cell r="K13396">
            <v>0</v>
          </cell>
          <cell r="L13396">
            <v>2.6518799999999999E-2</v>
          </cell>
          <cell r="M13396">
            <v>6.4807799999999999E-2</v>
          </cell>
          <cell r="N13396">
            <v>6.4807799999999999E-2</v>
          </cell>
          <cell r="O13396">
            <v>8826</v>
          </cell>
        </row>
        <row r="13397">
          <cell r="A13397" t="str">
            <v>Residential</v>
          </cell>
          <cell r="B13397">
            <v>4</v>
          </cell>
          <cell r="C13397" t="str">
            <v>S</v>
          </cell>
          <cell r="D13397" t="str">
            <v>Switch</v>
          </cell>
          <cell r="E13397" t="str">
            <v>LCA: Stockton</v>
          </cell>
          <cell r="F13397">
            <v>69.863299999999995</v>
          </cell>
          <cell r="G13397">
            <v>0.62193449999999995</v>
          </cell>
          <cell r="H13397">
            <v>0.60702409999999996</v>
          </cell>
          <cell r="I13397">
            <v>-6.7373199999999994E-2</v>
          </cell>
          <cell r="J13397">
            <v>-2.7568599999999999E-2</v>
          </cell>
          <cell r="K13397">
            <v>0</v>
          </cell>
          <cell r="L13397">
            <v>2.7568599999999999E-2</v>
          </cell>
          <cell r="M13397">
            <v>6.7373199999999994E-2</v>
          </cell>
          <cell r="N13397">
            <v>6.7373199999999994E-2</v>
          </cell>
          <cell r="O13397">
            <v>8826</v>
          </cell>
        </row>
        <row r="13398">
          <cell r="A13398" t="str">
            <v>Residential</v>
          </cell>
          <cell r="B13398">
            <v>5</v>
          </cell>
          <cell r="C13398" t="str">
            <v>S</v>
          </cell>
          <cell r="D13398" t="str">
            <v>Switch</v>
          </cell>
          <cell r="E13398" t="str">
            <v>LCA: Stockton</v>
          </cell>
          <cell r="F13398">
            <v>68.094800000000006</v>
          </cell>
          <cell r="G13398">
            <v>0.56144360000000004</v>
          </cell>
          <cell r="H13398">
            <v>0.57647970000000004</v>
          </cell>
          <cell r="I13398">
            <v>-6.5008800000000005E-2</v>
          </cell>
          <cell r="J13398">
            <v>-2.6601099999999999E-2</v>
          </cell>
          <cell r="K13398">
            <v>0</v>
          </cell>
          <cell r="L13398">
            <v>2.6601099999999999E-2</v>
          </cell>
          <cell r="M13398">
            <v>6.5008800000000005E-2</v>
          </cell>
          <cell r="N13398">
            <v>6.5008800000000005E-2</v>
          </cell>
          <cell r="O13398">
            <v>8826</v>
          </cell>
        </row>
        <row r="13399">
          <cell r="A13399" t="str">
            <v>Residential</v>
          </cell>
          <cell r="B13399">
            <v>6</v>
          </cell>
          <cell r="C13399" t="str">
            <v>S</v>
          </cell>
          <cell r="D13399" t="str">
            <v>Switch</v>
          </cell>
          <cell r="E13399" t="str">
            <v>LCA: Stockton</v>
          </cell>
          <cell r="F13399">
            <v>67.094800000000006</v>
          </cell>
          <cell r="G13399">
            <v>0.59771969999999996</v>
          </cell>
          <cell r="H13399">
            <v>0.59979090000000002</v>
          </cell>
          <cell r="I13399">
            <v>-6.4693500000000001E-2</v>
          </cell>
          <cell r="J13399">
            <v>-2.6472099999999998E-2</v>
          </cell>
          <cell r="K13399">
            <v>0</v>
          </cell>
          <cell r="L13399">
            <v>2.6472099999999998E-2</v>
          </cell>
          <cell r="M13399">
            <v>6.4693500000000001E-2</v>
          </cell>
          <cell r="N13399">
            <v>6.4693500000000001E-2</v>
          </cell>
          <cell r="O13399">
            <v>8826</v>
          </cell>
        </row>
        <row r="13400">
          <cell r="A13400" t="str">
            <v>Residential</v>
          </cell>
          <cell r="B13400">
            <v>7</v>
          </cell>
          <cell r="C13400" t="str">
            <v>S</v>
          </cell>
          <cell r="D13400" t="str">
            <v>Switch</v>
          </cell>
          <cell r="E13400" t="str">
            <v>LCA: Stockton</v>
          </cell>
          <cell r="F13400">
            <v>65.268500000000003</v>
          </cell>
          <cell r="G13400">
            <v>0.72165599999999996</v>
          </cell>
          <cell r="H13400">
            <v>0.81062970000000001</v>
          </cell>
          <cell r="I13400">
            <v>-6.4527299999999996E-2</v>
          </cell>
          <cell r="J13400">
            <v>-2.6404E-2</v>
          </cell>
          <cell r="K13400">
            <v>0</v>
          </cell>
          <cell r="L13400">
            <v>2.6404E-2</v>
          </cell>
          <cell r="M13400">
            <v>6.4527299999999996E-2</v>
          </cell>
          <cell r="N13400">
            <v>6.4527299999999996E-2</v>
          </cell>
          <cell r="O13400">
            <v>8826</v>
          </cell>
        </row>
        <row r="13401">
          <cell r="A13401" t="str">
            <v>Residential</v>
          </cell>
          <cell r="B13401">
            <v>8</v>
          </cell>
          <cell r="C13401" t="str">
            <v>S</v>
          </cell>
          <cell r="D13401" t="str">
            <v>Switch</v>
          </cell>
          <cell r="E13401" t="str">
            <v>LCA: Stockton</v>
          </cell>
          <cell r="F13401">
            <v>65.615799999999993</v>
          </cell>
          <cell r="G13401">
            <v>0.77521910000000005</v>
          </cell>
          <cell r="H13401">
            <v>0.84446849999999996</v>
          </cell>
          <cell r="I13401">
            <v>-6.4859E-2</v>
          </cell>
          <cell r="J13401">
            <v>-2.6539799999999999E-2</v>
          </cell>
          <cell r="K13401">
            <v>0</v>
          </cell>
          <cell r="L13401">
            <v>2.6539799999999999E-2</v>
          </cell>
          <cell r="M13401">
            <v>6.4859E-2</v>
          </cell>
          <cell r="N13401">
            <v>6.4859E-2</v>
          </cell>
          <cell r="O13401">
            <v>8826</v>
          </cell>
        </row>
        <row r="13402">
          <cell r="A13402" t="str">
            <v>Residential</v>
          </cell>
          <cell r="B13402">
            <v>9</v>
          </cell>
          <cell r="C13402" t="str">
            <v>S</v>
          </cell>
          <cell r="D13402" t="str">
            <v>Switch</v>
          </cell>
          <cell r="E13402" t="str">
            <v>LCA: Stockton</v>
          </cell>
          <cell r="F13402">
            <v>70.020899999999997</v>
          </cell>
          <cell r="G13402">
            <v>0.77197119999999997</v>
          </cell>
          <cell r="H13402">
            <v>0.87154759999999998</v>
          </cell>
          <cell r="I13402">
            <v>-6.5546800000000002E-2</v>
          </cell>
          <cell r="J13402">
            <v>-2.68212E-2</v>
          </cell>
          <cell r="K13402">
            <v>0</v>
          </cell>
          <cell r="L13402">
            <v>2.68212E-2</v>
          </cell>
          <cell r="M13402">
            <v>6.5546800000000002E-2</v>
          </cell>
          <cell r="N13402">
            <v>6.5546800000000002E-2</v>
          </cell>
          <cell r="O13402">
            <v>8826</v>
          </cell>
        </row>
        <row r="13403">
          <cell r="A13403" t="str">
            <v>Residential</v>
          </cell>
          <cell r="B13403">
            <v>10</v>
          </cell>
          <cell r="C13403" t="str">
            <v>S</v>
          </cell>
          <cell r="D13403" t="str">
            <v>Switch</v>
          </cell>
          <cell r="E13403" t="str">
            <v>LCA: Stockton</v>
          </cell>
          <cell r="F13403">
            <v>75.752399999999994</v>
          </cell>
          <cell r="G13403">
            <v>0.789053</v>
          </cell>
          <cell r="H13403">
            <v>0.77405520000000005</v>
          </cell>
          <cell r="I13403">
            <v>-6.68237E-2</v>
          </cell>
          <cell r="J13403">
            <v>-2.7343699999999999E-2</v>
          </cell>
          <cell r="K13403">
            <v>0</v>
          </cell>
          <cell r="L13403">
            <v>2.7343699999999999E-2</v>
          </cell>
          <cell r="M13403">
            <v>6.68237E-2</v>
          </cell>
          <cell r="N13403">
            <v>6.68237E-2</v>
          </cell>
          <cell r="O13403">
            <v>8826</v>
          </cell>
        </row>
        <row r="13404">
          <cell r="A13404" t="str">
            <v>Residential</v>
          </cell>
          <cell r="B13404">
            <v>11</v>
          </cell>
          <cell r="C13404" t="str">
            <v>S</v>
          </cell>
          <cell r="D13404" t="str">
            <v>Switch</v>
          </cell>
          <cell r="E13404" t="str">
            <v>LCA: Stockton</v>
          </cell>
          <cell r="F13404">
            <v>78.541899999999998</v>
          </cell>
          <cell r="G13404">
            <v>0.78911379999999998</v>
          </cell>
          <cell r="H13404">
            <v>0.74506839999999996</v>
          </cell>
          <cell r="I13404">
            <v>-6.7865300000000003E-2</v>
          </cell>
          <cell r="J13404">
            <v>-2.77699E-2</v>
          </cell>
          <cell r="K13404">
            <v>0</v>
          </cell>
          <cell r="L13404">
            <v>2.77699E-2</v>
          </cell>
          <cell r="M13404">
            <v>6.7865300000000003E-2</v>
          </cell>
          <cell r="N13404">
            <v>6.7865300000000003E-2</v>
          </cell>
          <cell r="O13404">
            <v>8826</v>
          </cell>
        </row>
        <row r="13405">
          <cell r="A13405" t="str">
            <v>Residential</v>
          </cell>
          <cell r="B13405">
            <v>12</v>
          </cell>
          <cell r="C13405" t="str">
            <v>S</v>
          </cell>
          <cell r="D13405" t="str">
            <v>Switch</v>
          </cell>
          <cell r="E13405" t="str">
            <v>LCA: Stockton</v>
          </cell>
          <cell r="F13405">
            <v>82.483999999999995</v>
          </cell>
          <cell r="G13405">
            <v>0.90194430000000003</v>
          </cell>
          <cell r="H13405">
            <v>0.89279070000000005</v>
          </cell>
          <cell r="I13405">
            <v>-6.8424299999999993E-2</v>
          </cell>
          <cell r="J13405">
            <v>-2.7998700000000001E-2</v>
          </cell>
          <cell r="K13405">
            <v>0</v>
          </cell>
          <cell r="L13405">
            <v>2.7998700000000001E-2</v>
          </cell>
          <cell r="M13405">
            <v>6.8424299999999993E-2</v>
          </cell>
          <cell r="N13405">
            <v>6.8424299999999993E-2</v>
          </cell>
          <cell r="O13405">
            <v>8826</v>
          </cell>
        </row>
        <row r="13406">
          <cell r="A13406" t="str">
            <v>Residential</v>
          </cell>
          <cell r="B13406">
            <v>13</v>
          </cell>
          <cell r="C13406" t="str">
            <v>S</v>
          </cell>
          <cell r="D13406" t="str">
            <v>Switch</v>
          </cell>
          <cell r="E13406" t="str">
            <v>LCA: Stockton</v>
          </cell>
          <cell r="F13406">
            <v>85.752399999999994</v>
          </cell>
          <cell r="G13406">
            <v>1.0410079999999999</v>
          </cell>
          <cell r="H13406">
            <v>0.99272110000000002</v>
          </cell>
          <cell r="I13406">
            <v>-7.0369399999999999E-2</v>
          </cell>
          <cell r="J13406">
            <v>-2.87946E-2</v>
          </cell>
          <cell r="K13406">
            <v>0</v>
          </cell>
          <cell r="L13406">
            <v>2.87946E-2</v>
          </cell>
          <cell r="M13406">
            <v>7.0369399999999999E-2</v>
          </cell>
          <cell r="N13406">
            <v>7.0369399999999999E-2</v>
          </cell>
          <cell r="O13406">
            <v>8826</v>
          </cell>
        </row>
        <row r="13407">
          <cell r="A13407" t="str">
            <v>Residential</v>
          </cell>
          <cell r="B13407">
            <v>14</v>
          </cell>
          <cell r="C13407" t="str">
            <v>S</v>
          </cell>
          <cell r="D13407" t="str">
            <v>Switch</v>
          </cell>
          <cell r="E13407" t="str">
            <v>LCA: Stockton</v>
          </cell>
          <cell r="F13407">
            <v>90.405199999999994</v>
          </cell>
          <cell r="G13407">
            <v>1.2338530000000001</v>
          </cell>
          <cell r="H13407">
            <v>1.228888</v>
          </cell>
          <cell r="I13407">
            <v>-6.9536399999999998E-2</v>
          </cell>
          <cell r="J13407">
            <v>-2.8453699999999998E-2</v>
          </cell>
          <cell r="K13407">
            <v>0</v>
          </cell>
          <cell r="L13407">
            <v>2.8453699999999998E-2</v>
          </cell>
          <cell r="M13407">
            <v>6.9536399999999998E-2</v>
          </cell>
          <cell r="N13407">
            <v>6.9536399999999998E-2</v>
          </cell>
          <cell r="O13407">
            <v>8826</v>
          </cell>
        </row>
        <row r="13408">
          <cell r="A13408" t="str">
            <v>Residential</v>
          </cell>
          <cell r="B13408">
            <v>15</v>
          </cell>
          <cell r="C13408" t="str">
            <v>S</v>
          </cell>
          <cell r="D13408" t="str">
            <v>Switch</v>
          </cell>
          <cell r="E13408" t="str">
            <v>LCA: Stockton</v>
          </cell>
          <cell r="F13408">
            <v>94.173599999999993</v>
          </cell>
          <cell r="G13408">
            <v>1.4913540000000001</v>
          </cell>
          <cell r="H13408">
            <v>1.5978049999999999</v>
          </cell>
          <cell r="I13408">
            <v>-7.0883699999999994E-2</v>
          </cell>
          <cell r="J13408">
            <v>-2.9005E-2</v>
          </cell>
          <cell r="K13408">
            <v>0</v>
          </cell>
          <cell r="L13408">
            <v>2.9005E-2</v>
          </cell>
          <cell r="M13408">
            <v>7.0883699999999994E-2</v>
          </cell>
          <cell r="N13408">
            <v>7.0883699999999994E-2</v>
          </cell>
          <cell r="O13408">
            <v>8826</v>
          </cell>
        </row>
        <row r="13409">
          <cell r="A13409" t="str">
            <v>Residential</v>
          </cell>
          <cell r="B13409">
            <v>16</v>
          </cell>
          <cell r="C13409" t="str">
            <v>S</v>
          </cell>
          <cell r="D13409" t="str">
            <v>Switch</v>
          </cell>
          <cell r="E13409" t="str">
            <v>LCA: Stockton</v>
          </cell>
          <cell r="F13409">
            <v>95.557900000000004</v>
          </cell>
          <cell r="G13409">
            <v>1.835329</v>
          </cell>
          <cell r="H13409">
            <v>1.753201</v>
          </cell>
          <cell r="I13409">
            <v>-7.4366600000000005E-2</v>
          </cell>
          <cell r="J13409">
            <v>-3.0430200000000001E-2</v>
          </cell>
          <cell r="K13409">
            <v>0</v>
          </cell>
          <cell r="L13409">
            <v>3.0430200000000001E-2</v>
          </cell>
          <cell r="M13409">
            <v>7.4366600000000005E-2</v>
          </cell>
          <cell r="N13409">
            <v>7.4366600000000005E-2</v>
          </cell>
          <cell r="O13409">
            <v>8826</v>
          </cell>
        </row>
        <row r="13410">
          <cell r="A13410" t="str">
            <v>Residential</v>
          </cell>
          <cell r="B13410">
            <v>17</v>
          </cell>
          <cell r="C13410" t="str">
            <v>S</v>
          </cell>
          <cell r="D13410" t="str">
            <v>Switch</v>
          </cell>
          <cell r="E13410" t="str">
            <v>LCA: Stockton</v>
          </cell>
          <cell r="F13410">
            <v>95.942099999999996</v>
          </cell>
          <cell r="G13410">
            <v>2.1427909999999999</v>
          </cell>
          <cell r="H13410">
            <v>1.915106</v>
          </cell>
          <cell r="I13410">
            <v>-7.3730100000000007E-2</v>
          </cell>
          <cell r="J13410">
            <v>-3.01698E-2</v>
          </cell>
          <cell r="K13410">
            <v>0</v>
          </cell>
          <cell r="L13410">
            <v>3.01698E-2</v>
          </cell>
          <cell r="M13410">
            <v>7.3730100000000007E-2</v>
          </cell>
          <cell r="N13410">
            <v>7.3730100000000007E-2</v>
          </cell>
          <cell r="O13410">
            <v>8826</v>
          </cell>
        </row>
        <row r="13411">
          <cell r="A13411" t="str">
            <v>Residential</v>
          </cell>
          <cell r="B13411">
            <v>18</v>
          </cell>
          <cell r="C13411" t="str">
            <v>S</v>
          </cell>
          <cell r="D13411" t="str">
            <v>Switch</v>
          </cell>
          <cell r="E13411" t="str">
            <v>LCA: Stockton</v>
          </cell>
          <cell r="F13411">
            <v>95.268500000000003</v>
          </cell>
          <cell r="G13411">
            <v>2.362892</v>
          </cell>
          <cell r="H13411">
            <v>2.2351779999999999</v>
          </cell>
          <cell r="I13411">
            <v>-7.3965199999999995E-2</v>
          </cell>
          <cell r="J13411">
            <v>-3.0266000000000001E-2</v>
          </cell>
          <cell r="K13411">
            <v>0</v>
          </cell>
          <cell r="L13411">
            <v>3.0266000000000001E-2</v>
          </cell>
          <cell r="M13411">
            <v>7.3965199999999995E-2</v>
          </cell>
          <cell r="N13411">
            <v>7.3965199999999995E-2</v>
          </cell>
          <cell r="O13411">
            <v>8826</v>
          </cell>
        </row>
        <row r="13412">
          <cell r="A13412" t="str">
            <v>Residential</v>
          </cell>
          <cell r="B13412">
            <v>19</v>
          </cell>
          <cell r="C13412" t="str">
            <v>S</v>
          </cell>
          <cell r="D13412" t="str">
            <v>Switch</v>
          </cell>
          <cell r="E13412" t="str">
            <v>LCA: Stockton</v>
          </cell>
          <cell r="F13412">
            <v>94.094800000000006</v>
          </cell>
          <cell r="G13412">
            <v>2.3654799999999998</v>
          </cell>
          <cell r="H13412">
            <v>2.2940610000000001</v>
          </cell>
          <cell r="I13412">
            <v>-7.4391200000000005E-2</v>
          </cell>
          <cell r="J13412">
            <v>-3.04403E-2</v>
          </cell>
          <cell r="K13412">
            <v>0</v>
          </cell>
          <cell r="L13412">
            <v>3.04403E-2</v>
          </cell>
          <cell r="M13412">
            <v>7.4391200000000005E-2</v>
          </cell>
          <cell r="N13412">
            <v>7.4391200000000005E-2</v>
          </cell>
          <cell r="O13412">
            <v>8826</v>
          </cell>
        </row>
        <row r="13413">
          <cell r="A13413" t="str">
            <v>Residential</v>
          </cell>
          <cell r="B13413">
            <v>20</v>
          </cell>
          <cell r="C13413" t="str">
            <v>S</v>
          </cell>
          <cell r="D13413" t="str">
            <v>Switch</v>
          </cell>
          <cell r="E13413" t="str">
            <v>LCA: Stockton</v>
          </cell>
          <cell r="F13413">
            <v>91.747600000000006</v>
          </cell>
          <cell r="G13413">
            <v>2.1464340000000002</v>
          </cell>
          <cell r="H13413">
            <v>2.5322279999999999</v>
          </cell>
          <cell r="I13413">
            <v>-7.7628500000000003E-2</v>
          </cell>
          <cell r="J13413">
            <v>-3.1764899999999999E-2</v>
          </cell>
          <cell r="K13413">
            <v>0</v>
          </cell>
          <cell r="L13413">
            <v>3.1764899999999999E-2</v>
          </cell>
          <cell r="M13413">
            <v>7.7628500000000003E-2</v>
          </cell>
          <cell r="N13413">
            <v>7.7628500000000003E-2</v>
          </cell>
          <cell r="O13413">
            <v>8826</v>
          </cell>
        </row>
        <row r="13414">
          <cell r="A13414" t="str">
            <v>Residential</v>
          </cell>
          <cell r="B13414">
            <v>21</v>
          </cell>
          <cell r="C13414" t="str">
            <v>S</v>
          </cell>
          <cell r="D13414" t="str">
            <v>Switch</v>
          </cell>
          <cell r="E13414" t="str">
            <v>LCA: Stockton</v>
          </cell>
          <cell r="F13414">
            <v>87.421199999999999</v>
          </cell>
          <cell r="G13414">
            <v>2.0440040000000002</v>
          </cell>
          <cell r="H13414">
            <v>2.3311489999999999</v>
          </cell>
          <cell r="I13414">
            <v>-7.6012800000000005E-2</v>
          </cell>
          <cell r="J13414">
            <v>-3.1103800000000001E-2</v>
          </cell>
          <cell r="K13414">
            <v>0</v>
          </cell>
          <cell r="L13414">
            <v>3.1103800000000001E-2</v>
          </cell>
          <cell r="M13414">
            <v>7.6012800000000005E-2</v>
          </cell>
          <cell r="N13414">
            <v>7.6012800000000005E-2</v>
          </cell>
          <cell r="O13414">
            <v>8826</v>
          </cell>
        </row>
        <row r="13415">
          <cell r="A13415" t="str">
            <v>Residential</v>
          </cell>
          <cell r="B13415">
            <v>22</v>
          </cell>
          <cell r="C13415" t="str">
            <v>S</v>
          </cell>
          <cell r="D13415" t="str">
            <v>Switch</v>
          </cell>
          <cell r="E13415" t="str">
            <v>LCA: Stockton</v>
          </cell>
          <cell r="F13415">
            <v>83.958100000000002</v>
          </cell>
          <cell r="G13415">
            <v>1.6940470000000001</v>
          </cell>
          <cell r="H13415">
            <v>1.9011579999999999</v>
          </cell>
          <cell r="I13415">
            <v>-8.1152000000000002E-2</v>
          </cell>
          <cell r="J13415">
            <v>-3.3206800000000002E-2</v>
          </cell>
          <cell r="K13415">
            <v>0</v>
          </cell>
          <cell r="L13415">
            <v>3.3206800000000002E-2</v>
          </cell>
          <cell r="M13415">
            <v>8.1152000000000002E-2</v>
          </cell>
          <cell r="N13415">
            <v>8.1152000000000002E-2</v>
          </cell>
          <cell r="O13415">
            <v>8826</v>
          </cell>
        </row>
        <row r="13416">
          <cell r="A13416" t="str">
            <v>Residential</v>
          </cell>
          <cell r="B13416">
            <v>23</v>
          </cell>
          <cell r="C13416" t="str">
            <v>S</v>
          </cell>
          <cell r="D13416" t="str">
            <v>Switch</v>
          </cell>
          <cell r="E13416" t="str">
            <v>LCA: Stockton</v>
          </cell>
          <cell r="F13416">
            <v>80.189700000000002</v>
          </cell>
          <cell r="G13416">
            <v>1.3324039999999999</v>
          </cell>
          <cell r="H13416">
            <v>1.382398</v>
          </cell>
          <cell r="I13416">
            <v>-7.2886699999999999E-2</v>
          </cell>
          <cell r="J13416">
            <v>-2.98246E-2</v>
          </cell>
          <cell r="K13416">
            <v>0</v>
          </cell>
          <cell r="L13416">
            <v>2.98246E-2</v>
          </cell>
          <cell r="M13416">
            <v>7.2886699999999999E-2</v>
          </cell>
          <cell r="N13416">
            <v>7.2886699999999999E-2</v>
          </cell>
          <cell r="O13416">
            <v>8826</v>
          </cell>
        </row>
        <row r="13417">
          <cell r="A13417" t="str">
            <v>Residential</v>
          </cell>
          <cell r="B13417">
            <v>24</v>
          </cell>
          <cell r="C13417" t="str">
            <v>S</v>
          </cell>
          <cell r="D13417" t="str">
            <v>Switch</v>
          </cell>
          <cell r="E13417" t="str">
            <v>LCA: Stockton</v>
          </cell>
          <cell r="F13417">
            <v>78.247600000000006</v>
          </cell>
          <cell r="G13417">
            <v>1.038683</v>
          </cell>
          <cell r="H13417">
            <v>1.092449</v>
          </cell>
          <cell r="I13417">
            <v>-6.9476700000000002E-2</v>
          </cell>
          <cell r="J13417">
            <v>-2.8429300000000001E-2</v>
          </cell>
          <cell r="K13417">
            <v>0</v>
          </cell>
          <cell r="L13417">
            <v>2.8429300000000001E-2</v>
          </cell>
          <cell r="M13417">
            <v>6.9476700000000002E-2</v>
          </cell>
          <cell r="N13417">
            <v>6.9476700000000002E-2</v>
          </cell>
          <cell r="O13417">
            <v>8826</v>
          </cell>
        </row>
        <row r="13418">
          <cell r="A13418" t="str">
            <v>Residential</v>
          </cell>
          <cell r="B13418">
            <v>1</v>
          </cell>
          <cell r="C13418" t="str">
            <v>S</v>
          </cell>
          <cell r="D13418" t="str">
            <v>Switch</v>
          </cell>
          <cell r="E13418" t="str">
            <v>Tonnage: 2&lt;=tons&lt;3</v>
          </cell>
          <cell r="F13418">
            <v>68.583600000000004</v>
          </cell>
          <cell r="G13418">
            <v>0.49603249999999999</v>
          </cell>
          <cell r="H13418">
            <v>0.50922979999999995</v>
          </cell>
          <cell r="I13418">
            <v>-6.2714599999999995E-2</v>
          </cell>
          <cell r="J13418">
            <v>-2.5662299999999999E-2</v>
          </cell>
          <cell r="K13418">
            <v>0</v>
          </cell>
          <cell r="L13418">
            <v>2.5662299999999999E-2</v>
          </cell>
          <cell r="M13418">
            <v>6.2714599999999995E-2</v>
          </cell>
          <cell r="N13418">
            <v>6.2714599999999995E-2</v>
          </cell>
          <cell r="O13418">
            <v>5679</v>
          </cell>
        </row>
        <row r="13419">
          <cell r="A13419" t="str">
            <v>Residential</v>
          </cell>
          <cell r="B13419">
            <v>2</v>
          </cell>
          <cell r="C13419" t="str">
            <v>S</v>
          </cell>
          <cell r="D13419" t="str">
            <v>Switch</v>
          </cell>
          <cell r="E13419" t="str">
            <v>Tonnage: 2&lt;=tons&lt;3</v>
          </cell>
          <cell r="F13419">
            <v>66.543499999999995</v>
          </cell>
          <cell r="G13419">
            <v>0.42484709999999998</v>
          </cell>
          <cell r="H13419">
            <v>0.42983339999999998</v>
          </cell>
          <cell r="I13419">
            <v>-6.2151499999999998E-2</v>
          </cell>
          <cell r="J13419">
            <v>-2.54319E-2</v>
          </cell>
          <cell r="K13419">
            <v>0</v>
          </cell>
          <cell r="L13419">
            <v>2.54319E-2</v>
          </cell>
          <cell r="M13419">
            <v>6.2151499999999998E-2</v>
          </cell>
          <cell r="N13419">
            <v>6.2151499999999998E-2</v>
          </cell>
          <cell r="O13419">
            <v>5679</v>
          </cell>
        </row>
        <row r="13420">
          <cell r="A13420" t="str">
            <v>Residential</v>
          </cell>
          <cell r="B13420">
            <v>3</v>
          </cell>
          <cell r="C13420" t="str">
            <v>S</v>
          </cell>
          <cell r="D13420" t="str">
            <v>Switch</v>
          </cell>
          <cell r="E13420" t="str">
            <v>Tonnage: 2&lt;=tons&lt;3</v>
          </cell>
          <cell r="F13420">
            <v>65.322900000000004</v>
          </cell>
          <cell r="G13420">
            <v>0.39693640000000002</v>
          </cell>
          <cell r="H13420">
            <v>0.40478720000000001</v>
          </cell>
          <cell r="I13420">
            <v>-6.19433E-2</v>
          </cell>
          <cell r="J13420">
            <v>-2.53467E-2</v>
          </cell>
          <cell r="K13420">
            <v>0</v>
          </cell>
          <cell r="L13420">
            <v>2.53467E-2</v>
          </cell>
          <cell r="M13420">
            <v>6.19433E-2</v>
          </cell>
          <cell r="N13420">
            <v>6.19433E-2</v>
          </cell>
          <cell r="O13420">
            <v>5679</v>
          </cell>
        </row>
        <row r="13421">
          <cell r="A13421" t="str">
            <v>Residential</v>
          </cell>
          <cell r="B13421">
            <v>4</v>
          </cell>
          <cell r="C13421" t="str">
            <v>S</v>
          </cell>
          <cell r="D13421" t="str">
            <v>Switch</v>
          </cell>
          <cell r="E13421" t="str">
            <v>Tonnage: 2&lt;=tons&lt;3</v>
          </cell>
          <cell r="F13421">
            <v>64.950900000000004</v>
          </cell>
          <cell r="G13421">
            <v>0.39561410000000002</v>
          </cell>
          <cell r="H13421">
            <v>0.39178420000000003</v>
          </cell>
          <cell r="I13421">
            <v>-6.1734200000000003E-2</v>
          </cell>
          <cell r="J13421">
            <v>-2.5261100000000002E-2</v>
          </cell>
          <cell r="K13421">
            <v>0</v>
          </cell>
          <cell r="L13421">
            <v>2.5261100000000002E-2</v>
          </cell>
          <cell r="M13421">
            <v>6.1734200000000003E-2</v>
          </cell>
          <cell r="N13421">
            <v>6.1734200000000003E-2</v>
          </cell>
          <cell r="O13421">
            <v>5679</v>
          </cell>
        </row>
        <row r="13422">
          <cell r="A13422" t="str">
            <v>Residential</v>
          </cell>
          <cell r="B13422">
            <v>5</v>
          </cell>
          <cell r="C13422" t="str">
            <v>S</v>
          </cell>
          <cell r="D13422" t="str">
            <v>Switch</v>
          </cell>
          <cell r="E13422" t="str">
            <v>Tonnage: 2&lt;=tons&lt;3</v>
          </cell>
          <cell r="F13422">
            <v>64.099299999999999</v>
          </cell>
          <cell r="G13422">
            <v>0.40626859999999998</v>
          </cell>
          <cell r="H13422">
            <v>0.39784120000000001</v>
          </cell>
          <cell r="I13422">
            <v>-6.1716600000000003E-2</v>
          </cell>
          <cell r="J13422">
            <v>-2.5253899999999999E-2</v>
          </cell>
          <cell r="K13422">
            <v>0</v>
          </cell>
          <cell r="L13422">
            <v>2.5253899999999999E-2</v>
          </cell>
          <cell r="M13422">
            <v>6.1716600000000003E-2</v>
          </cell>
          <cell r="N13422">
            <v>6.1716600000000003E-2</v>
          </cell>
          <cell r="O13422">
            <v>5679</v>
          </cell>
        </row>
        <row r="13423">
          <cell r="A13423" t="str">
            <v>Residential</v>
          </cell>
          <cell r="B13423">
            <v>6</v>
          </cell>
          <cell r="C13423" t="str">
            <v>S</v>
          </cell>
          <cell r="D13423" t="str">
            <v>Switch</v>
          </cell>
          <cell r="E13423" t="str">
            <v>Tonnage: 2&lt;=tons&lt;3</v>
          </cell>
          <cell r="F13423">
            <v>63.398400000000002</v>
          </cell>
          <cell r="G13423">
            <v>0.47751779999999999</v>
          </cell>
          <cell r="H13423">
            <v>0.50671460000000002</v>
          </cell>
          <cell r="I13423">
            <v>-6.2387400000000003E-2</v>
          </cell>
          <cell r="J13423">
            <v>-2.55284E-2</v>
          </cell>
          <cell r="K13423">
            <v>0</v>
          </cell>
          <cell r="L13423">
            <v>2.55284E-2</v>
          </cell>
          <cell r="M13423">
            <v>6.2387400000000003E-2</v>
          </cell>
          <cell r="N13423">
            <v>6.2387400000000003E-2</v>
          </cell>
          <cell r="O13423">
            <v>5679</v>
          </cell>
        </row>
        <row r="13424">
          <cell r="A13424" t="str">
            <v>Residential</v>
          </cell>
          <cell r="B13424">
            <v>7</v>
          </cell>
          <cell r="C13424" t="str">
            <v>S</v>
          </cell>
          <cell r="D13424" t="str">
            <v>Switch</v>
          </cell>
          <cell r="E13424" t="str">
            <v>Tonnage: 2&lt;=tons&lt;3</v>
          </cell>
          <cell r="F13424">
            <v>62.599699999999999</v>
          </cell>
          <cell r="G13424">
            <v>0.5375721</v>
          </cell>
          <cell r="H13424">
            <v>0.56152060000000004</v>
          </cell>
          <cell r="I13424">
            <v>-6.2298800000000001E-2</v>
          </cell>
          <cell r="J13424">
            <v>-2.54921E-2</v>
          </cell>
          <cell r="K13424">
            <v>0</v>
          </cell>
          <cell r="L13424">
            <v>2.54921E-2</v>
          </cell>
          <cell r="M13424">
            <v>6.2298800000000001E-2</v>
          </cell>
          <cell r="N13424">
            <v>6.2298800000000001E-2</v>
          </cell>
          <cell r="O13424">
            <v>5679</v>
          </cell>
        </row>
        <row r="13425">
          <cell r="A13425" t="str">
            <v>Residential</v>
          </cell>
          <cell r="B13425">
            <v>8</v>
          </cell>
          <cell r="C13425" t="str">
            <v>S</v>
          </cell>
          <cell r="D13425" t="str">
            <v>Switch</v>
          </cell>
          <cell r="E13425" t="str">
            <v>Tonnage: 2&lt;=tons&lt;3</v>
          </cell>
          <cell r="F13425">
            <v>64.126800000000003</v>
          </cell>
          <cell r="G13425">
            <v>0.56876150000000003</v>
          </cell>
          <cell r="H13425">
            <v>0.65400930000000002</v>
          </cell>
          <cell r="I13425">
            <v>-6.2568200000000004E-2</v>
          </cell>
          <cell r="J13425">
            <v>-2.5602400000000001E-2</v>
          </cell>
          <cell r="K13425">
            <v>0</v>
          </cell>
          <cell r="L13425">
            <v>2.5602400000000001E-2</v>
          </cell>
          <cell r="M13425">
            <v>6.2568200000000004E-2</v>
          </cell>
          <cell r="N13425">
            <v>6.2568200000000004E-2</v>
          </cell>
          <cell r="O13425">
            <v>5679</v>
          </cell>
        </row>
        <row r="13426">
          <cell r="A13426" t="str">
            <v>Residential</v>
          </cell>
          <cell r="B13426">
            <v>9</v>
          </cell>
          <cell r="C13426" t="str">
            <v>S</v>
          </cell>
          <cell r="D13426" t="str">
            <v>Switch</v>
          </cell>
          <cell r="E13426" t="str">
            <v>Tonnage: 2&lt;=tons&lt;3</v>
          </cell>
          <cell r="F13426">
            <v>69.462599999999995</v>
          </cell>
          <cell r="G13426">
            <v>0.52976760000000001</v>
          </cell>
          <cell r="H13426">
            <v>0.59995929999999997</v>
          </cell>
          <cell r="I13426">
            <v>-6.3505000000000006E-2</v>
          </cell>
          <cell r="J13426">
            <v>-2.59857E-2</v>
          </cell>
          <cell r="K13426">
            <v>0</v>
          </cell>
          <cell r="L13426">
            <v>2.59857E-2</v>
          </cell>
          <cell r="M13426">
            <v>6.3505000000000006E-2</v>
          </cell>
          <cell r="N13426">
            <v>6.3505000000000006E-2</v>
          </cell>
          <cell r="O13426">
            <v>5679</v>
          </cell>
        </row>
        <row r="13427">
          <cell r="A13427" t="str">
            <v>Residential</v>
          </cell>
          <cell r="B13427">
            <v>10</v>
          </cell>
          <cell r="C13427" t="str">
            <v>S</v>
          </cell>
          <cell r="D13427" t="str">
            <v>Switch</v>
          </cell>
          <cell r="E13427" t="str">
            <v>Tonnage: 2&lt;=tons&lt;3</v>
          </cell>
          <cell r="F13427">
            <v>75.807299999999998</v>
          </cell>
          <cell r="G13427">
            <v>0.56018179999999995</v>
          </cell>
          <cell r="H13427">
            <v>0.54912349999999999</v>
          </cell>
          <cell r="I13427">
            <v>-6.4563599999999999E-2</v>
          </cell>
          <cell r="J13427">
            <v>-2.6418899999999999E-2</v>
          </cell>
          <cell r="K13427">
            <v>0</v>
          </cell>
          <cell r="L13427">
            <v>2.6418899999999999E-2</v>
          </cell>
          <cell r="M13427">
            <v>6.4563599999999999E-2</v>
          </cell>
          <cell r="N13427">
            <v>6.4563599999999999E-2</v>
          </cell>
          <cell r="O13427">
            <v>5679</v>
          </cell>
        </row>
        <row r="13428">
          <cell r="A13428" t="str">
            <v>Residential</v>
          </cell>
          <cell r="B13428">
            <v>11</v>
          </cell>
          <cell r="C13428" t="str">
            <v>S</v>
          </cell>
          <cell r="D13428" t="str">
            <v>Switch</v>
          </cell>
          <cell r="E13428" t="str">
            <v>Tonnage: 2&lt;=tons&lt;3</v>
          </cell>
          <cell r="F13428">
            <v>80.769000000000005</v>
          </cell>
          <cell r="G13428">
            <v>0.53986290000000003</v>
          </cell>
          <cell r="H13428">
            <v>0.58851600000000004</v>
          </cell>
          <cell r="I13428">
            <v>-6.4552499999999999E-2</v>
          </cell>
          <cell r="J13428">
            <v>-2.6414300000000002E-2</v>
          </cell>
          <cell r="K13428">
            <v>0</v>
          </cell>
          <cell r="L13428">
            <v>2.6414300000000002E-2</v>
          </cell>
          <cell r="M13428">
            <v>6.4552499999999999E-2</v>
          </cell>
          <cell r="N13428">
            <v>6.4552499999999999E-2</v>
          </cell>
          <cell r="O13428">
            <v>5679</v>
          </cell>
        </row>
        <row r="13429">
          <cell r="A13429" t="str">
            <v>Residential</v>
          </cell>
          <cell r="B13429">
            <v>12</v>
          </cell>
          <cell r="C13429" t="str">
            <v>S</v>
          </cell>
          <cell r="D13429" t="str">
            <v>Switch</v>
          </cell>
          <cell r="E13429" t="str">
            <v>Tonnage: 2&lt;=tons&lt;3</v>
          </cell>
          <cell r="F13429">
            <v>84.801599999999993</v>
          </cell>
          <cell r="G13429">
            <v>0.62806039999999996</v>
          </cell>
          <cell r="H13429">
            <v>0.58508859999999996</v>
          </cell>
          <cell r="I13429">
            <v>-6.5958500000000003E-2</v>
          </cell>
          <cell r="J13429">
            <v>-2.6989699999999998E-2</v>
          </cell>
          <cell r="K13429">
            <v>0</v>
          </cell>
          <cell r="L13429">
            <v>2.6989699999999998E-2</v>
          </cell>
          <cell r="M13429">
            <v>6.5958500000000003E-2</v>
          </cell>
          <cell r="N13429">
            <v>6.5958500000000003E-2</v>
          </cell>
          <cell r="O13429">
            <v>5679</v>
          </cell>
        </row>
        <row r="13430">
          <cell r="A13430" t="str">
            <v>Residential</v>
          </cell>
          <cell r="B13430">
            <v>13</v>
          </cell>
          <cell r="C13430" t="str">
            <v>S</v>
          </cell>
          <cell r="D13430" t="str">
            <v>Switch</v>
          </cell>
          <cell r="E13430" t="str">
            <v>Tonnage: 2&lt;=tons&lt;3</v>
          </cell>
          <cell r="F13430">
            <v>87.883200000000002</v>
          </cell>
          <cell r="G13430">
            <v>0.74408980000000002</v>
          </cell>
          <cell r="H13430">
            <v>0.75282979999999999</v>
          </cell>
          <cell r="I13430">
            <v>-6.7905900000000005E-2</v>
          </cell>
          <cell r="J13430">
            <v>-2.7786499999999999E-2</v>
          </cell>
          <cell r="K13430">
            <v>0</v>
          </cell>
          <cell r="L13430">
            <v>2.7786499999999999E-2</v>
          </cell>
          <cell r="M13430">
            <v>6.7905900000000005E-2</v>
          </cell>
          <cell r="N13430">
            <v>6.7905900000000005E-2</v>
          </cell>
          <cell r="O13430">
            <v>5679</v>
          </cell>
        </row>
        <row r="13431">
          <cell r="A13431" t="str">
            <v>Residential</v>
          </cell>
          <cell r="B13431">
            <v>14</v>
          </cell>
          <cell r="C13431" t="str">
            <v>S</v>
          </cell>
          <cell r="D13431" t="str">
            <v>Switch</v>
          </cell>
          <cell r="E13431" t="str">
            <v>Tonnage: 2&lt;=tons&lt;3</v>
          </cell>
          <cell r="F13431">
            <v>91.052400000000006</v>
          </cell>
          <cell r="G13431">
            <v>0.90167299999999995</v>
          </cell>
          <cell r="H13431">
            <v>0.84019489999999997</v>
          </cell>
          <cell r="I13431">
            <v>-6.8535899999999997E-2</v>
          </cell>
          <cell r="J13431">
            <v>-2.8044300000000001E-2</v>
          </cell>
          <cell r="K13431">
            <v>0</v>
          </cell>
          <cell r="L13431">
            <v>2.8044300000000001E-2</v>
          </cell>
          <cell r="M13431">
            <v>6.8535899999999997E-2</v>
          </cell>
          <cell r="N13431">
            <v>6.8535899999999997E-2</v>
          </cell>
          <cell r="O13431">
            <v>5679</v>
          </cell>
        </row>
        <row r="13432">
          <cell r="A13432" t="str">
            <v>Residential</v>
          </cell>
          <cell r="B13432">
            <v>15</v>
          </cell>
          <cell r="C13432" t="str">
            <v>S</v>
          </cell>
          <cell r="D13432" t="str">
            <v>Switch</v>
          </cell>
          <cell r="E13432" t="str">
            <v>Tonnage: 2&lt;=tons&lt;3</v>
          </cell>
          <cell r="F13432">
            <v>93.819199999999995</v>
          </cell>
          <cell r="G13432">
            <v>1.136949</v>
          </cell>
          <cell r="H13432">
            <v>1.1840059999999999</v>
          </cell>
          <cell r="I13432">
            <v>-6.8693299999999999E-2</v>
          </cell>
          <cell r="J13432">
            <v>-2.81088E-2</v>
          </cell>
          <cell r="K13432">
            <v>0</v>
          </cell>
          <cell r="L13432">
            <v>2.81088E-2</v>
          </cell>
          <cell r="M13432">
            <v>6.8693299999999999E-2</v>
          </cell>
          <cell r="N13432">
            <v>6.8693299999999999E-2</v>
          </cell>
          <cell r="O13432">
            <v>5679</v>
          </cell>
        </row>
        <row r="13433">
          <cell r="A13433" t="str">
            <v>Residential</v>
          </cell>
          <cell r="B13433">
            <v>16</v>
          </cell>
          <cell r="C13433" t="str">
            <v>S</v>
          </cell>
          <cell r="D13433" t="str">
            <v>Switch</v>
          </cell>
          <cell r="E13433" t="str">
            <v>Tonnage: 2&lt;=tons&lt;3</v>
          </cell>
          <cell r="F13433">
            <v>95.4024</v>
          </cell>
          <cell r="G13433">
            <v>1.405243</v>
          </cell>
          <cell r="H13433">
            <v>1.4356610000000001</v>
          </cell>
          <cell r="I13433">
            <v>-7.3012900000000006E-2</v>
          </cell>
          <cell r="J13433">
            <v>-2.9876300000000001E-2</v>
          </cell>
          <cell r="K13433">
            <v>0</v>
          </cell>
          <cell r="L13433">
            <v>2.9876300000000001E-2</v>
          </cell>
          <cell r="M13433">
            <v>7.3012900000000006E-2</v>
          </cell>
          <cell r="N13433">
            <v>7.3012900000000006E-2</v>
          </cell>
          <cell r="O13433">
            <v>5679</v>
          </cell>
        </row>
        <row r="13434">
          <cell r="A13434" t="str">
            <v>Residential</v>
          </cell>
          <cell r="B13434">
            <v>17</v>
          </cell>
          <cell r="C13434" t="str">
            <v>S</v>
          </cell>
          <cell r="D13434" t="str">
            <v>Switch</v>
          </cell>
          <cell r="E13434" t="str">
            <v>Tonnage: 2&lt;=tons&lt;3</v>
          </cell>
          <cell r="F13434">
            <v>95.947699999999998</v>
          </cell>
          <cell r="G13434">
            <v>1.684234</v>
          </cell>
          <cell r="H13434">
            <v>1.4717629999999999</v>
          </cell>
          <cell r="I13434">
            <v>-7.1245000000000003E-2</v>
          </cell>
          <cell r="J13434">
            <v>-2.9152899999999999E-2</v>
          </cell>
          <cell r="K13434">
            <v>0</v>
          </cell>
          <cell r="L13434">
            <v>2.9152899999999999E-2</v>
          </cell>
          <cell r="M13434">
            <v>7.1245000000000003E-2</v>
          </cell>
          <cell r="N13434">
            <v>7.1245000000000003E-2</v>
          </cell>
          <cell r="O13434">
            <v>5679</v>
          </cell>
        </row>
        <row r="13435">
          <cell r="A13435" t="str">
            <v>Residential</v>
          </cell>
          <cell r="B13435">
            <v>18</v>
          </cell>
          <cell r="C13435" t="str">
            <v>S</v>
          </cell>
          <cell r="D13435" t="str">
            <v>Switch</v>
          </cell>
          <cell r="E13435" t="str">
            <v>Tonnage: 2&lt;=tons&lt;3</v>
          </cell>
          <cell r="F13435">
            <v>95.418700000000001</v>
          </cell>
          <cell r="G13435">
            <v>1.8316650000000001</v>
          </cell>
          <cell r="H13435">
            <v>1.7452589999999999</v>
          </cell>
          <cell r="I13435">
            <v>-7.0561499999999999E-2</v>
          </cell>
          <cell r="J13435">
            <v>-2.8873200000000002E-2</v>
          </cell>
          <cell r="K13435">
            <v>0</v>
          </cell>
          <cell r="L13435">
            <v>2.8873200000000002E-2</v>
          </cell>
          <cell r="M13435">
            <v>7.0561499999999999E-2</v>
          </cell>
          <cell r="N13435">
            <v>7.0561499999999999E-2</v>
          </cell>
          <cell r="O13435">
            <v>5679</v>
          </cell>
        </row>
        <row r="13436">
          <cell r="A13436" t="str">
            <v>Residential</v>
          </cell>
          <cell r="B13436">
            <v>19</v>
          </cell>
          <cell r="C13436" t="str">
            <v>S</v>
          </cell>
          <cell r="D13436" t="str">
            <v>Switch</v>
          </cell>
          <cell r="E13436" t="str">
            <v>Tonnage: 2&lt;=tons&lt;3</v>
          </cell>
          <cell r="F13436">
            <v>93.536900000000003</v>
          </cell>
          <cell r="G13436">
            <v>1.7826850000000001</v>
          </cell>
          <cell r="H13436">
            <v>1.830783</v>
          </cell>
          <cell r="I13436">
            <v>-7.0164000000000004E-2</v>
          </cell>
          <cell r="J13436">
            <v>-2.87105E-2</v>
          </cell>
          <cell r="K13436">
            <v>0</v>
          </cell>
          <cell r="L13436">
            <v>2.87105E-2</v>
          </cell>
          <cell r="M13436">
            <v>7.0164000000000004E-2</v>
          </cell>
          <cell r="N13436">
            <v>7.0164000000000004E-2</v>
          </cell>
          <cell r="O13436">
            <v>5679</v>
          </cell>
        </row>
        <row r="13437">
          <cell r="A13437" t="str">
            <v>Residential</v>
          </cell>
          <cell r="B13437">
            <v>20</v>
          </cell>
          <cell r="C13437" t="str">
            <v>S</v>
          </cell>
          <cell r="D13437" t="str">
            <v>Switch</v>
          </cell>
          <cell r="E13437" t="str">
            <v>Tonnage: 2&lt;=tons&lt;3</v>
          </cell>
          <cell r="F13437">
            <v>88.828900000000004</v>
          </cell>
          <cell r="G13437">
            <v>1.670207</v>
          </cell>
          <cell r="H13437">
            <v>2.2064270000000001</v>
          </cell>
          <cell r="I13437">
            <v>-7.1133199999999994E-2</v>
          </cell>
          <cell r="J13437">
            <v>-2.91071E-2</v>
          </cell>
          <cell r="K13437">
            <v>0</v>
          </cell>
          <cell r="L13437">
            <v>2.91071E-2</v>
          </cell>
          <cell r="M13437">
            <v>7.1133199999999994E-2</v>
          </cell>
          <cell r="N13437">
            <v>7.1133199999999994E-2</v>
          </cell>
          <cell r="O13437">
            <v>5679</v>
          </cell>
        </row>
        <row r="13438">
          <cell r="A13438" t="str">
            <v>Residential</v>
          </cell>
          <cell r="B13438">
            <v>21</v>
          </cell>
          <cell r="C13438" t="str">
            <v>S</v>
          </cell>
          <cell r="D13438" t="str">
            <v>Switch</v>
          </cell>
          <cell r="E13438" t="str">
            <v>Tonnage: 2&lt;=tons&lt;3</v>
          </cell>
          <cell r="F13438">
            <v>83.985299999999995</v>
          </cell>
          <cell r="G13438">
            <v>1.5293099999999999</v>
          </cell>
          <cell r="H13438">
            <v>1.9548650000000001</v>
          </cell>
          <cell r="I13438">
            <v>-7.1513599999999997E-2</v>
          </cell>
          <cell r="J13438">
            <v>-2.9262799999999999E-2</v>
          </cell>
          <cell r="K13438">
            <v>0</v>
          </cell>
          <cell r="L13438">
            <v>2.9262799999999999E-2</v>
          </cell>
          <cell r="M13438">
            <v>7.1513599999999997E-2</v>
          </cell>
          <cell r="N13438">
            <v>7.1513599999999997E-2</v>
          </cell>
          <cell r="O13438">
            <v>5679</v>
          </cell>
        </row>
        <row r="13439">
          <cell r="A13439" t="str">
            <v>Residential</v>
          </cell>
          <cell r="B13439">
            <v>22</v>
          </cell>
          <cell r="C13439" t="str">
            <v>S</v>
          </cell>
          <cell r="D13439" t="str">
            <v>Switch</v>
          </cell>
          <cell r="E13439" t="str">
            <v>Tonnage: 2&lt;=tons&lt;3</v>
          </cell>
          <cell r="F13439">
            <v>80.309299999999993</v>
          </cell>
          <cell r="G13439">
            <v>1.228062</v>
          </cell>
          <cell r="H13439">
            <v>1.549585</v>
          </cell>
          <cell r="I13439">
            <v>-7.2976399999999997E-2</v>
          </cell>
          <cell r="J13439">
            <v>-2.98613E-2</v>
          </cell>
          <cell r="K13439">
            <v>0</v>
          </cell>
          <cell r="L13439">
            <v>2.98613E-2</v>
          </cell>
          <cell r="M13439">
            <v>7.2976399999999997E-2</v>
          </cell>
          <cell r="N13439">
            <v>7.2976399999999997E-2</v>
          </cell>
          <cell r="O13439">
            <v>5679</v>
          </cell>
        </row>
        <row r="13440">
          <cell r="A13440" t="str">
            <v>Residential</v>
          </cell>
          <cell r="B13440">
            <v>23</v>
          </cell>
          <cell r="C13440" t="str">
            <v>S</v>
          </cell>
          <cell r="D13440" t="str">
            <v>Switch</v>
          </cell>
          <cell r="E13440" t="str">
            <v>Tonnage: 2&lt;=tons&lt;3</v>
          </cell>
          <cell r="F13440">
            <v>77.426500000000004</v>
          </cell>
          <cell r="G13440">
            <v>0.92795249999999996</v>
          </cell>
          <cell r="H13440">
            <v>1.156121</v>
          </cell>
          <cell r="I13440">
            <v>-6.7754499999999995E-2</v>
          </cell>
          <cell r="J13440">
            <v>-2.7724599999999999E-2</v>
          </cell>
          <cell r="K13440">
            <v>0</v>
          </cell>
          <cell r="L13440">
            <v>2.7724599999999999E-2</v>
          </cell>
          <cell r="M13440">
            <v>6.7754499999999995E-2</v>
          </cell>
          <cell r="N13440">
            <v>6.7754499999999995E-2</v>
          </cell>
          <cell r="O13440">
            <v>5679</v>
          </cell>
        </row>
        <row r="13441">
          <cell r="A13441" t="str">
            <v>Residential</v>
          </cell>
          <cell r="B13441">
            <v>24</v>
          </cell>
          <cell r="C13441" t="str">
            <v>S</v>
          </cell>
          <cell r="D13441" t="str">
            <v>Switch</v>
          </cell>
          <cell r="E13441" t="str">
            <v>Tonnage: 2&lt;=tons&lt;3</v>
          </cell>
          <cell r="F13441">
            <v>75.387200000000007</v>
          </cell>
          <cell r="G13441">
            <v>0.73765250000000004</v>
          </cell>
          <cell r="H13441">
            <v>0.82870790000000005</v>
          </cell>
          <cell r="I13441">
            <v>-6.5990699999999999E-2</v>
          </cell>
          <cell r="J13441">
            <v>-2.70029E-2</v>
          </cell>
          <cell r="K13441">
            <v>0</v>
          </cell>
          <cell r="L13441">
            <v>2.70029E-2</v>
          </cell>
          <cell r="M13441">
            <v>6.5990699999999999E-2</v>
          </cell>
          <cell r="N13441">
            <v>6.5990699999999999E-2</v>
          </cell>
          <cell r="O13441">
            <v>5679</v>
          </cell>
        </row>
        <row r="13442">
          <cell r="A13442" t="str">
            <v>Residential</v>
          </cell>
          <cell r="B13442">
            <v>1</v>
          </cell>
          <cell r="C13442" t="str">
            <v>S</v>
          </cell>
          <cell r="D13442" t="str">
            <v>Switch</v>
          </cell>
          <cell r="E13442" t="str">
            <v>Tonnage: 3&lt;=tons&lt;4</v>
          </cell>
          <cell r="F13442">
            <v>68.359700000000004</v>
          </cell>
          <cell r="G13442">
            <v>0.63550649999999997</v>
          </cell>
          <cell r="H13442">
            <v>0.71965000000000001</v>
          </cell>
          <cell r="I13442">
            <v>-4.7608900000000003E-2</v>
          </cell>
          <cell r="J13442">
            <v>-1.9481200000000001E-2</v>
          </cell>
          <cell r="K13442">
            <v>0</v>
          </cell>
          <cell r="L13442">
            <v>1.9481200000000001E-2</v>
          </cell>
          <cell r="M13442">
            <v>4.7608900000000003E-2</v>
          </cell>
          <cell r="N13442">
            <v>4.7608900000000003E-2</v>
          </cell>
          <cell r="O13442">
            <v>16385</v>
          </cell>
        </row>
        <row r="13443">
          <cell r="A13443" t="str">
            <v>Residential</v>
          </cell>
          <cell r="B13443">
            <v>2</v>
          </cell>
          <cell r="C13443" t="str">
            <v>S</v>
          </cell>
          <cell r="D13443" t="str">
            <v>Switch</v>
          </cell>
          <cell r="E13443" t="str">
            <v>Tonnage: 3&lt;=tons&lt;4</v>
          </cell>
          <cell r="F13443">
            <v>66.328999999999994</v>
          </cell>
          <cell r="G13443">
            <v>0.57517220000000002</v>
          </cell>
          <cell r="H13443">
            <v>0.63139469999999998</v>
          </cell>
          <cell r="I13443">
            <v>-4.6792399999999998E-2</v>
          </cell>
          <cell r="J13443">
            <v>-1.91471E-2</v>
          </cell>
          <cell r="K13443">
            <v>0</v>
          </cell>
          <cell r="L13443">
            <v>1.91471E-2</v>
          </cell>
          <cell r="M13443">
            <v>4.6792399999999998E-2</v>
          </cell>
          <cell r="N13443">
            <v>4.6792399999999998E-2</v>
          </cell>
          <cell r="O13443">
            <v>16385</v>
          </cell>
        </row>
        <row r="13444">
          <cell r="A13444" t="str">
            <v>Residential</v>
          </cell>
          <cell r="B13444">
            <v>3</v>
          </cell>
          <cell r="C13444" t="str">
            <v>S</v>
          </cell>
          <cell r="D13444" t="str">
            <v>Switch</v>
          </cell>
          <cell r="E13444" t="str">
            <v>Tonnage: 3&lt;=tons&lt;4</v>
          </cell>
          <cell r="F13444">
            <v>65.186400000000006</v>
          </cell>
          <cell r="G13444">
            <v>0.5513671</v>
          </cell>
          <cell r="H13444">
            <v>0.56982949999999999</v>
          </cell>
          <cell r="I13444">
            <v>-4.6324799999999999E-2</v>
          </cell>
          <cell r="J13444">
            <v>-1.8955699999999999E-2</v>
          </cell>
          <cell r="K13444">
            <v>0</v>
          </cell>
          <cell r="L13444">
            <v>1.8955699999999999E-2</v>
          </cell>
          <cell r="M13444">
            <v>4.6324799999999999E-2</v>
          </cell>
          <cell r="N13444">
            <v>4.6324799999999999E-2</v>
          </cell>
          <cell r="O13444">
            <v>16385</v>
          </cell>
        </row>
        <row r="13445">
          <cell r="A13445" t="str">
            <v>Residential</v>
          </cell>
          <cell r="B13445">
            <v>4</v>
          </cell>
          <cell r="C13445" t="str">
            <v>S</v>
          </cell>
          <cell r="D13445" t="str">
            <v>Switch</v>
          </cell>
          <cell r="E13445" t="str">
            <v>Tonnage: 3&lt;=tons&lt;4</v>
          </cell>
          <cell r="F13445">
            <v>64.8245</v>
          </cell>
          <cell r="G13445">
            <v>0.5377343</v>
          </cell>
          <cell r="H13445">
            <v>0.52823589999999998</v>
          </cell>
          <cell r="I13445">
            <v>-4.7432200000000001E-2</v>
          </cell>
          <cell r="J13445">
            <v>-1.94089E-2</v>
          </cell>
          <cell r="K13445">
            <v>0</v>
          </cell>
          <cell r="L13445">
            <v>1.94089E-2</v>
          </cell>
          <cell r="M13445">
            <v>4.7432200000000001E-2</v>
          </cell>
          <cell r="N13445">
            <v>4.7432200000000001E-2</v>
          </cell>
          <cell r="O13445">
            <v>16385</v>
          </cell>
        </row>
        <row r="13446">
          <cell r="A13446" t="str">
            <v>Residential</v>
          </cell>
          <cell r="B13446">
            <v>5</v>
          </cell>
          <cell r="C13446" t="str">
            <v>S</v>
          </cell>
          <cell r="D13446" t="str">
            <v>Switch</v>
          </cell>
          <cell r="E13446" t="str">
            <v>Tonnage: 3&lt;=tons&lt;4</v>
          </cell>
          <cell r="F13446">
            <v>63.9497</v>
          </cell>
          <cell r="G13446">
            <v>0.51549389999999995</v>
          </cell>
          <cell r="H13446">
            <v>0.4970521</v>
          </cell>
          <cell r="I13446">
            <v>-4.6350599999999999E-2</v>
          </cell>
          <cell r="J13446">
            <v>-1.8966299999999998E-2</v>
          </cell>
          <cell r="K13446">
            <v>0</v>
          </cell>
          <cell r="L13446">
            <v>1.8966299999999998E-2</v>
          </cell>
          <cell r="M13446">
            <v>4.6350599999999999E-2</v>
          </cell>
          <cell r="N13446">
            <v>4.6350599999999999E-2</v>
          </cell>
          <cell r="O13446">
            <v>16385</v>
          </cell>
        </row>
        <row r="13447">
          <cell r="A13447" t="str">
            <v>Residential</v>
          </cell>
          <cell r="B13447">
            <v>6</v>
          </cell>
          <cell r="C13447" t="str">
            <v>S</v>
          </cell>
          <cell r="D13447" t="str">
            <v>Switch</v>
          </cell>
          <cell r="E13447" t="str">
            <v>Tonnage: 3&lt;=tons&lt;4</v>
          </cell>
          <cell r="F13447">
            <v>63.259300000000003</v>
          </cell>
          <cell r="G13447">
            <v>0.58856679999999995</v>
          </cell>
          <cell r="H13447">
            <v>0.59043920000000005</v>
          </cell>
          <cell r="I13447">
            <v>-4.6334699999999999E-2</v>
          </cell>
          <cell r="J13447">
            <v>-1.8959799999999999E-2</v>
          </cell>
          <cell r="K13447">
            <v>0</v>
          </cell>
          <cell r="L13447">
            <v>1.8959799999999999E-2</v>
          </cell>
          <cell r="M13447">
            <v>4.6334699999999999E-2</v>
          </cell>
          <cell r="N13447">
            <v>4.6334699999999999E-2</v>
          </cell>
          <cell r="O13447">
            <v>16385</v>
          </cell>
        </row>
        <row r="13448">
          <cell r="A13448" t="str">
            <v>Residential</v>
          </cell>
          <cell r="B13448">
            <v>7</v>
          </cell>
          <cell r="C13448" t="str">
            <v>S</v>
          </cell>
          <cell r="D13448" t="str">
            <v>Switch</v>
          </cell>
          <cell r="E13448" t="str">
            <v>Tonnage: 3&lt;=tons&lt;4</v>
          </cell>
          <cell r="F13448">
            <v>62.392200000000003</v>
          </cell>
          <cell r="G13448">
            <v>0.71977720000000001</v>
          </cell>
          <cell r="H13448">
            <v>0.70769760000000004</v>
          </cell>
          <cell r="I13448">
            <v>-4.6597600000000003E-2</v>
          </cell>
          <cell r="J13448">
            <v>-1.9067400000000002E-2</v>
          </cell>
          <cell r="K13448">
            <v>0</v>
          </cell>
          <cell r="L13448">
            <v>1.9067400000000002E-2</v>
          </cell>
          <cell r="M13448">
            <v>4.6597600000000003E-2</v>
          </cell>
          <cell r="N13448">
            <v>4.6597600000000003E-2</v>
          </cell>
          <cell r="O13448">
            <v>16385</v>
          </cell>
        </row>
        <row r="13449">
          <cell r="A13449" t="str">
            <v>Residential</v>
          </cell>
          <cell r="B13449">
            <v>8</v>
          </cell>
          <cell r="C13449" t="str">
            <v>S</v>
          </cell>
          <cell r="D13449" t="str">
            <v>Switch</v>
          </cell>
          <cell r="E13449" t="str">
            <v>Tonnage: 3&lt;=tons&lt;4</v>
          </cell>
          <cell r="F13449">
            <v>63.850900000000003</v>
          </cell>
          <cell r="G13449">
            <v>0.76098880000000002</v>
          </cell>
          <cell r="H13449">
            <v>0.69269539999999996</v>
          </cell>
          <cell r="I13449">
            <v>-4.68207E-2</v>
          </cell>
          <cell r="J13449">
            <v>-1.9158700000000001E-2</v>
          </cell>
          <cell r="K13449">
            <v>0</v>
          </cell>
          <cell r="L13449">
            <v>1.9158700000000001E-2</v>
          </cell>
          <cell r="M13449">
            <v>4.68207E-2</v>
          </cell>
          <cell r="N13449">
            <v>4.68207E-2</v>
          </cell>
          <cell r="O13449">
            <v>16385</v>
          </cell>
        </row>
        <row r="13450">
          <cell r="A13450" t="str">
            <v>Residential</v>
          </cell>
          <cell r="B13450">
            <v>9</v>
          </cell>
          <cell r="C13450" t="str">
            <v>S</v>
          </cell>
          <cell r="D13450" t="str">
            <v>Switch</v>
          </cell>
          <cell r="E13450" t="str">
            <v>Tonnage: 3&lt;=tons&lt;4</v>
          </cell>
          <cell r="F13450">
            <v>69.2761</v>
          </cell>
          <cell r="G13450">
            <v>0.74333289999999996</v>
          </cell>
          <cell r="H13450">
            <v>0.72003260000000002</v>
          </cell>
          <cell r="I13450">
            <v>-4.76327E-2</v>
          </cell>
          <cell r="J13450">
            <v>-1.9490899999999999E-2</v>
          </cell>
          <cell r="K13450">
            <v>0</v>
          </cell>
          <cell r="L13450">
            <v>1.9490899999999999E-2</v>
          </cell>
          <cell r="M13450">
            <v>4.76327E-2</v>
          </cell>
          <cell r="N13450">
            <v>4.76327E-2</v>
          </cell>
          <cell r="O13450">
            <v>16385</v>
          </cell>
        </row>
        <row r="13451">
          <cell r="A13451" t="str">
            <v>Residential</v>
          </cell>
          <cell r="B13451">
            <v>10</v>
          </cell>
          <cell r="C13451" t="str">
            <v>S</v>
          </cell>
          <cell r="D13451" t="str">
            <v>Switch</v>
          </cell>
          <cell r="E13451" t="str">
            <v>Tonnage: 3&lt;=tons&lt;4</v>
          </cell>
          <cell r="F13451">
            <v>75.698300000000003</v>
          </cell>
          <cell r="G13451">
            <v>0.7279428</v>
          </cell>
          <cell r="H13451">
            <v>0.69120970000000004</v>
          </cell>
          <cell r="I13451">
            <v>-4.9846300000000003E-2</v>
          </cell>
          <cell r="J13451">
            <v>-2.03967E-2</v>
          </cell>
          <cell r="K13451">
            <v>0</v>
          </cell>
          <cell r="L13451">
            <v>2.03967E-2</v>
          </cell>
          <cell r="M13451">
            <v>4.9846300000000003E-2</v>
          </cell>
          <cell r="N13451">
            <v>4.9846300000000003E-2</v>
          </cell>
          <cell r="O13451">
            <v>16385</v>
          </cell>
        </row>
        <row r="13452">
          <cell r="A13452" t="str">
            <v>Residential</v>
          </cell>
          <cell r="B13452">
            <v>11</v>
          </cell>
          <cell r="C13452" t="str">
            <v>S</v>
          </cell>
          <cell r="D13452" t="str">
            <v>Switch</v>
          </cell>
          <cell r="E13452" t="str">
            <v>Tonnage: 3&lt;=tons&lt;4</v>
          </cell>
          <cell r="F13452">
            <v>80.625100000000003</v>
          </cell>
          <cell r="G13452">
            <v>0.78935379999999999</v>
          </cell>
          <cell r="H13452">
            <v>0.73521210000000004</v>
          </cell>
          <cell r="I13452">
            <v>-5.2749499999999998E-2</v>
          </cell>
          <cell r="J13452">
            <v>-2.1584699999999998E-2</v>
          </cell>
          <cell r="K13452">
            <v>0</v>
          </cell>
          <cell r="L13452">
            <v>2.1584699999999998E-2</v>
          </cell>
          <cell r="M13452">
            <v>5.2749499999999998E-2</v>
          </cell>
          <cell r="N13452">
            <v>5.2749499999999998E-2</v>
          </cell>
          <cell r="O13452">
            <v>16385</v>
          </cell>
        </row>
        <row r="13453">
          <cell r="A13453" t="str">
            <v>Residential</v>
          </cell>
          <cell r="B13453">
            <v>12</v>
          </cell>
          <cell r="C13453" t="str">
            <v>S</v>
          </cell>
          <cell r="D13453" t="str">
            <v>Switch</v>
          </cell>
          <cell r="E13453" t="str">
            <v>Tonnage: 3&lt;=tons&lt;4</v>
          </cell>
          <cell r="F13453">
            <v>84.634299999999996</v>
          </cell>
          <cell r="G13453">
            <v>0.93151419999999996</v>
          </cell>
          <cell r="H13453">
            <v>0.87072130000000003</v>
          </cell>
          <cell r="I13453">
            <v>-4.8911799999999998E-2</v>
          </cell>
          <cell r="J13453">
            <v>-2.0014299999999999E-2</v>
          </cell>
          <cell r="K13453">
            <v>0</v>
          </cell>
          <cell r="L13453">
            <v>2.0014299999999999E-2</v>
          </cell>
          <cell r="M13453">
            <v>4.8911799999999998E-2</v>
          </cell>
          <cell r="N13453">
            <v>4.8911799999999998E-2</v>
          </cell>
          <cell r="O13453">
            <v>16385</v>
          </cell>
        </row>
        <row r="13454">
          <cell r="A13454" t="str">
            <v>Residential</v>
          </cell>
          <cell r="B13454">
            <v>13</v>
          </cell>
          <cell r="C13454" t="str">
            <v>S</v>
          </cell>
          <cell r="D13454" t="str">
            <v>Switch</v>
          </cell>
          <cell r="E13454" t="str">
            <v>Tonnage: 3&lt;=tons&lt;4</v>
          </cell>
          <cell r="F13454">
            <v>87.745699999999999</v>
          </cell>
          <cell r="G13454">
            <v>1.040918</v>
          </cell>
          <cell r="H13454">
            <v>1.0270919999999999</v>
          </cell>
          <cell r="I13454">
            <v>-5.1379899999999999E-2</v>
          </cell>
          <cell r="J13454">
            <v>-2.1024299999999999E-2</v>
          </cell>
          <cell r="K13454">
            <v>0</v>
          </cell>
          <cell r="L13454">
            <v>2.1024299999999999E-2</v>
          </cell>
          <cell r="M13454">
            <v>5.1379899999999999E-2</v>
          </cell>
          <cell r="N13454">
            <v>5.1379899999999999E-2</v>
          </cell>
          <cell r="O13454">
            <v>16385</v>
          </cell>
        </row>
        <row r="13455">
          <cell r="A13455" t="str">
            <v>Residential</v>
          </cell>
          <cell r="B13455">
            <v>14</v>
          </cell>
          <cell r="C13455" t="str">
            <v>S</v>
          </cell>
          <cell r="D13455" t="str">
            <v>Switch</v>
          </cell>
          <cell r="E13455" t="str">
            <v>Tonnage: 3&lt;=tons&lt;4</v>
          </cell>
          <cell r="F13455">
            <v>90.947400000000002</v>
          </cell>
          <cell r="G13455">
            <v>1.2402470000000001</v>
          </cell>
          <cell r="H13455">
            <v>1.292319</v>
          </cell>
          <cell r="I13455">
            <v>-6.1507699999999998E-2</v>
          </cell>
          <cell r="J13455">
            <v>-2.51685E-2</v>
          </cell>
          <cell r="K13455">
            <v>0</v>
          </cell>
          <cell r="L13455">
            <v>2.51685E-2</v>
          </cell>
          <cell r="M13455">
            <v>6.1507699999999998E-2</v>
          </cell>
          <cell r="N13455">
            <v>6.1507699999999998E-2</v>
          </cell>
          <cell r="O13455">
            <v>16385</v>
          </cell>
        </row>
        <row r="13456">
          <cell r="A13456" t="str">
            <v>Residential</v>
          </cell>
          <cell r="B13456">
            <v>15</v>
          </cell>
          <cell r="C13456" t="str">
            <v>S</v>
          </cell>
          <cell r="D13456" t="str">
            <v>Switch</v>
          </cell>
          <cell r="E13456" t="str">
            <v>Tonnage: 3&lt;=tons&lt;4</v>
          </cell>
          <cell r="F13456">
            <v>93.718500000000006</v>
          </cell>
          <cell r="G13456">
            <v>1.553431</v>
          </cell>
          <cell r="H13456">
            <v>1.6301190000000001</v>
          </cell>
          <cell r="I13456">
            <v>-6.6914500000000002E-2</v>
          </cell>
          <cell r="J13456">
            <v>-2.73809E-2</v>
          </cell>
          <cell r="K13456">
            <v>0</v>
          </cell>
          <cell r="L13456">
            <v>2.73809E-2</v>
          </cell>
          <cell r="M13456">
            <v>6.6914500000000002E-2</v>
          </cell>
          <cell r="N13456">
            <v>6.6914500000000002E-2</v>
          </cell>
          <cell r="O13456">
            <v>16385</v>
          </cell>
        </row>
        <row r="13457">
          <cell r="A13457" t="str">
            <v>Residential</v>
          </cell>
          <cell r="B13457">
            <v>16</v>
          </cell>
          <cell r="C13457" t="str">
            <v>S</v>
          </cell>
          <cell r="D13457" t="str">
            <v>Switch</v>
          </cell>
          <cell r="E13457" t="str">
            <v>Tonnage: 3&lt;=tons&lt;4</v>
          </cell>
          <cell r="F13457">
            <v>95.357100000000003</v>
          </cell>
          <cell r="G13457">
            <v>1.925055</v>
          </cell>
          <cell r="H13457">
            <v>1.8596969999999999</v>
          </cell>
          <cell r="I13457">
            <v>-6.5282400000000004E-2</v>
          </cell>
          <cell r="J13457">
            <v>-2.6713000000000001E-2</v>
          </cell>
          <cell r="K13457">
            <v>0</v>
          </cell>
          <cell r="L13457">
            <v>2.6713000000000001E-2</v>
          </cell>
          <cell r="M13457">
            <v>6.5282400000000004E-2</v>
          </cell>
          <cell r="N13457">
            <v>6.5282400000000004E-2</v>
          </cell>
          <cell r="O13457">
            <v>16385</v>
          </cell>
        </row>
        <row r="13458">
          <cell r="A13458" t="str">
            <v>Residential</v>
          </cell>
          <cell r="B13458">
            <v>17</v>
          </cell>
          <cell r="C13458" t="str">
            <v>S</v>
          </cell>
          <cell r="D13458" t="str">
            <v>Switch</v>
          </cell>
          <cell r="E13458" t="str">
            <v>Tonnage: 3&lt;=tons&lt;4</v>
          </cell>
          <cell r="F13458">
            <v>95.905500000000004</v>
          </cell>
          <cell r="G13458">
            <v>2.1412979999999999</v>
          </cell>
          <cell r="H13458">
            <v>1.8217890000000001</v>
          </cell>
          <cell r="I13458">
            <v>-5.9700900000000001E-2</v>
          </cell>
          <cell r="J13458">
            <v>-2.4429099999999999E-2</v>
          </cell>
          <cell r="K13458">
            <v>0</v>
          </cell>
          <cell r="L13458">
            <v>2.4429099999999999E-2</v>
          </cell>
          <cell r="M13458">
            <v>5.9700900000000001E-2</v>
          </cell>
          <cell r="N13458">
            <v>5.9700900000000001E-2</v>
          </cell>
          <cell r="O13458">
            <v>16385</v>
          </cell>
        </row>
        <row r="13459">
          <cell r="A13459" t="str">
            <v>Residential</v>
          </cell>
          <cell r="B13459">
            <v>18</v>
          </cell>
          <cell r="C13459" t="str">
            <v>S</v>
          </cell>
          <cell r="D13459" t="str">
            <v>Switch</v>
          </cell>
          <cell r="E13459" t="str">
            <v>Tonnage: 3&lt;=tons&lt;4</v>
          </cell>
          <cell r="F13459">
            <v>95.374499999999998</v>
          </cell>
          <cell r="G13459">
            <v>2.3482370000000001</v>
          </cell>
          <cell r="H13459">
            <v>2.0354049999999999</v>
          </cell>
          <cell r="I13459">
            <v>-6.7590700000000004E-2</v>
          </cell>
          <cell r="J13459">
            <v>-2.7657600000000001E-2</v>
          </cell>
          <cell r="K13459">
            <v>0</v>
          </cell>
          <cell r="L13459">
            <v>2.7657600000000001E-2</v>
          </cell>
          <cell r="M13459">
            <v>6.7590700000000004E-2</v>
          </cell>
          <cell r="N13459">
            <v>6.7590700000000004E-2</v>
          </cell>
          <cell r="O13459">
            <v>16385</v>
          </cell>
        </row>
        <row r="13460">
          <cell r="A13460" t="str">
            <v>Residential</v>
          </cell>
          <cell r="B13460">
            <v>19</v>
          </cell>
          <cell r="C13460" t="str">
            <v>S</v>
          </cell>
          <cell r="D13460" t="str">
            <v>Switch</v>
          </cell>
          <cell r="E13460" t="str">
            <v>Tonnage: 3&lt;=tons&lt;4</v>
          </cell>
          <cell r="F13460">
            <v>93.412999999999997</v>
          </cell>
          <cell r="G13460">
            <v>2.3319299999999998</v>
          </cell>
          <cell r="H13460">
            <v>2.0588700000000002</v>
          </cell>
          <cell r="I13460">
            <v>-7.0851600000000001E-2</v>
          </cell>
          <cell r="J13460">
            <v>-2.8991900000000001E-2</v>
          </cell>
          <cell r="K13460">
            <v>0</v>
          </cell>
          <cell r="L13460">
            <v>2.8991900000000001E-2</v>
          </cell>
          <cell r="M13460">
            <v>7.0851600000000001E-2</v>
          </cell>
          <cell r="N13460">
            <v>7.0851600000000001E-2</v>
          </cell>
          <cell r="O13460">
            <v>16385</v>
          </cell>
        </row>
        <row r="13461">
          <cell r="A13461" t="str">
            <v>Residential</v>
          </cell>
          <cell r="B13461">
            <v>20</v>
          </cell>
          <cell r="C13461" t="str">
            <v>S</v>
          </cell>
          <cell r="D13461" t="str">
            <v>Switch</v>
          </cell>
          <cell r="E13461" t="str">
            <v>Tonnage: 3&lt;=tons&lt;4</v>
          </cell>
          <cell r="F13461">
            <v>88.547600000000003</v>
          </cell>
          <cell r="G13461">
            <v>2.0636580000000002</v>
          </cell>
          <cell r="H13461">
            <v>2.2940420000000001</v>
          </cell>
          <cell r="I13461">
            <v>-5.4948799999999999E-2</v>
          </cell>
          <cell r="J13461">
            <v>-2.24846E-2</v>
          </cell>
          <cell r="K13461">
            <v>0</v>
          </cell>
          <cell r="L13461">
            <v>2.24846E-2</v>
          </cell>
          <cell r="M13461">
            <v>5.4948799999999999E-2</v>
          </cell>
          <cell r="N13461">
            <v>5.4948799999999999E-2</v>
          </cell>
          <cell r="O13461">
            <v>16385</v>
          </cell>
        </row>
        <row r="13462">
          <cell r="A13462" t="str">
            <v>Residential</v>
          </cell>
          <cell r="B13462">
            <v>21</v>
          </cell>
          <cell r="C13462" t="str">
            <v>S</v>
          </cell>
          <cell r="D13462" t="str">
            <v>Switch</v>
          </cell>
          <cell r="E13462" t="str">
            <v>Tonnage: 3&lt;=tons&lt;4</v>
          </cell>
          <cell r="F13462">
            <v>83.603800000000007</v>
          </cell>
          <cell r="G13462">
            <v>1.848797</v>
          </cell>
          <cell r="H13462">
            <v>2.048578</v>
          </cell>
          <cell r="I13462">
            <v>-5.51431E-2</v>
          </cell>
          <cell r="J13462">
            <v>-2.25641E-2</v>
          </cell>
          <cell r="K13462">
            <v>0</v>
          </cell>
          <cell r="L13462">
            <v>2.25641E-2</v>
          </cell>
          <cell r="M13462">
            <v>5.51431E-2</v>
          </cell>
          <cell r="N13462">
            <v>5.51431E-2</v>
          </cell>
          <cell r="O13462">
            <v>16385</v>
          </cell>
        </row>
        <row r="13463">
          <cell r="A13463" t="str">
            <v>Residential</v>
          </cell>
          <cell r="B13463">
            <v>22</v>
          </cell>
          <cell r="C13463" t="str">
            <v>S</v>
          </cell>
          <cell r="D13463" t="str">
            <v>Switch</v>
          </cell>
          <cell r="E13463" t="str">
            <v>Tonnage: 3&lt;=tons&lt;4</v>
          </cell>
          <cell r="F13463">
            <v>80.110500000000002</v>
          </cell>
          <cell r="G13463">
            <v>1.4982329999999999</v>
          </cell>
          <cell r="H13463">
            <v>1.5355460000000001</v>
          </cell>
          <cell r="I13463">
            <v>-5.4298300000000001E-2</v>
          </cell>
          <cell r="J13463">
            <v>-2.2218399999999999E-2</v>
          </cell>
          <cell r="K13463">
            <v>0</v>
          </cell>
          <cell r="L13463">
            <v>2.2218399999999999E-2</v>
          </cell>
          <cell r="M13463">
            <v>5.4298300000000001E-2</v>
          </cell>
          <cell r="N13463">
            <v>5.4298300000000001E-2</v>
          </cell>
          <cell r="O13463">
            <v>16385</v>
          </cell>
        </row>
        <row r="13464">
          <cell r="A13464" t="str">
            <v>Residential</v>
          </cell>
          <cell r="B13464">
            <v>23</v>
          </cell>
          <cell r="C13464" t="str">
            <v>S</v>
          </cell>
          <cell r="D13464" t="str">
            <v>Switch</v>
          </cell>
          <cell r="E13464" t="str">
            <v>Tonnage: 3&lt;=tons&lt;4</v>
          </cell>
          <cell r="F13464">
            <v>77.190600000000003</v>
          </cell>
          <cell r="G13464">
            <v>1.163694</v>
          </cell>
          <cell r="H13464">
            <v>1.1172150000000001</v>
          </cell>
          <cell r="I13464">
            <v>-5.2167199999999997E-2</v>
          </cell>
          <cell r="J13464">
            <v>-2.1346400000000001E-2</v>
          </cell>
          <cell r="K13464">
            <v>0</v>
          </cell>
          <cell r="L13464">
            <v>2.1346400000000001E-2</v>
          </cell>
          <cell r="M13464">
            <v>5.2167199999999997E-2</v>
          </cell>
          <cell r="N13464">
            <v>5.2167199999999997E-2</v>
          </cell>
          <cell r="O13464">
            <v>16385</v>
          </cell>
        </row>
        <row r="13465">
          <cell r="A13465" t="str">
            <v>Residential</v>
          </cell>
          <cell r="B13465">
            <v>24</v>
          </cell>
          <cell r="C13465" t="str">
            <v>S</v>
          </cell>
          <cell r="D13465" t="str">
            <v>Switch</v>
          </cell>
          <cell r="E13465" t="str">
            <v>Tonnage: 3&lt;=tons&lt;4</v>
          </cell>
          <cell r="F13465">
            <v>75.136300000000006</v>
          </cell>
          <cell r="G13465">
            <v>0.91665980000000002</v>
          </cell>
          <cell r="H13465">
            <v>0.95583870000000004</v>
          </cell>
          <cell r="I13465">
            <v>-6.5234E-2</v>
          </cell>
          <cell r="J13465">
            <v>-2.66932E-2</v>
          </cell>
          <cell r="K13465">
            <v>0</v>
          </cell>
          <cell r="L13465">
            <v>2.66932E-2</v>
          </cell>
          <cell r="M13465">
            <v>6.5234E-2</v>
          </cell>
          <cell r="N13465">
            <v>6.5234E-2</v>
          </cell>
          <cell r="O13465">
            <v>16385</v>
          </cell>
        </row>
        <row r="13466">
          <cell r="A13466" t="str">
            <v>Residential</v>
          </cell>
          <cell r="B13466">
            <v>1</v>
          </cell>
          <cell r="C13466" t="str">
            <v>S</v>
          </cell>
          <cell r="D13466" t="str">
            <v>Switch</v>
          </cell>
          <cell r="E13466" t="str">
            <v>Tonnage: 4&lt;=tons&lt;5</v>
          </cell>
          <cell r="F13466">
            <v>69.172300000000007</v>
          </cell>
          <cell r="G13466">
            <v>0.66307970000000005</v>
          </cell>
          <cell r="H13466">
            <v>0.73033979999999998</v>
          </cell>
          <cell r="I13466">
            <v>-8.1340999999999997E-2</v>
          </cell>
          <cell r="J13466">
            <v>-3.3284099999999997E-2</v>
          </cell>
          <cell r="K13466">
            <v>0</v>
          </cell>
          <cell r="L13466">
            <v>3.3284099999999997E-2</v>
          </cell>
          <cell r="M13466">
            <v>8.1340999999999997E-2</v>
          </cell>
          <cell r="N13466">
            <v>8.1340999999999997E-2</v>
          </cell>
          <cell r="O13466">
            <v>7111</v>
          </cell>
        </row>
        <row r="13467">
          <cell r="A13467" t="str">
            <v>Residential</v>
          </cell>
          <cell r="B13467">
            <v>2</v>
          </cell>
          <cell r="C13467" t="str">
            <v>S</v>
          </cell>
          <cell r="D13467" t="str">
            <v>Switch</v>
          </cell>
          <cell r="E13467" t="str">
            <v>Tonnage: 4&lt;=tons&lt;5</v>
          </cell>
          <cell r="F13467">
            <v>66.930099999999996</v>
          </cell>
          <cell r="G13467">
            <v>0.6116703</v>
          </cell>
          <cell r="H13467">
            <v>0.66976349999999996</v>
          </cell>
          <cell r="I13467">
            <v>-8.16056E-2</v>
          </cell>
          <cell r="J13467">
            <v>-3.33923E-2</v>
          </cell>
          <cell r="K13467">
            <v>0</v>
          </cell>
          <cell r="L13467">
            <v>3.33923E-2</v>
          </cell>
          <cell r="M13467">
            <v>8.16056E-2</v>
          </cell>
          <cell r="N13467">
            <v>8.16056E-2</v>
          </cell>
          <cell r="O13467">
            <v>7111</v>
          </cell>
        </row>
        <row r="13468">
          <cell r="A13468" t="str">
            <v>Residential</v>
          </cell>
          <cell r="B13468">
            <v>3</v>
          </cell>
          <cell r="C13468" t="str">
            <v>S</v>
          </cell>
          <cell r="D13468" t="str">
            <v>Switch</v>
          </cell>
          <cell r="E13468" t="str">
            <v>Tonnage: 4&lt;=tons&lt;5</v>
          </cell>
          <cell r="F13468">
            <v>65.424199999999999</v>
          </cell>
          <cell r="G13468">
            <v>0.54981009999999997</v>
          </cell>
          <cell r="H13468">
            <v>0.64782899999999999</v>
          </cell>
          <cell r="I13468">
            <v>-8.0367300000000003E-2</v>
          </cell>
          <cell r="J13468">
            <v>-3.2885699999999997E-2</v>
          </cell>
          <cell r="K13468">
            <v>0</v>
          </cell>
          <cell r="L13468">
            <v>3.2885699999999997E-2</v>
          </cell>
          <cell r="M13468">
            <v>8.0367300000000003E-2</v>
          </cell>
          <cell r="N13468">
            <v>8.0367300000000003E-2</v>
          </cell>
          <cell r="O13468">
            <v>7111</v>
          </cell>
        </row>
        <row r="13469">
          <cell r="A13469" t="str">
            <v>Residential</v>
          </cell>
          <cell r="B13469">
            <v>4</v>
          </cell>
          <cell r="C13469" t="str">
            <v>S</v>
          </cell>
          <cell r="D13469" t="str">
            <v>Switch</v>
          </cell>
          <cell r="E13469" t="str">
            <v>Tonnage: 4&lt;=tons&lt;5</v>
          </cell>
          <cell r="F13469">
            <v>64.960899999999995</v>
          </cell>
          <cell r="G13469">
            <v>0.56854729999999998</v>
          </cell>
          <cell r="H13469">
            <v>0.67131839999999998</v>
          </cell>
          <cell r="I13469">
            <v>-7.9952999999999996E-2</v>
          </cell>
          <cell r="J13469">
            <v>-3.2716099999999998E-2</v>
          </cell>
          <cell r="K13469">
            <v>0</v>
          </cell>
          <cell r="L13469">
            <v>3.2716099999999998E-2</v>
          </cell>
          <cell r="M13469">
            <v>7.9952999999999996E-2</v>
          </cell>
          <cell r="N13469">
            <v>7.9952999999999996E-2</v>
          </cell>
          <cell r="O13469">
            <v>7111</v>
          </cell>
        </row>
        <row r="13470">
          <cell r="A13470" t="str">
            <v>Residential</v>
          </cell>
          <cell r="B13470">
            <v>5</v>
          </cell>
          <cell r="C13470" t="str">
            <v>S</v>
          </cell>
          <cell r="D13470" t="str">
            <v>Switch</v>
          </cell>
          <cell r="E13470" t="str">
            <v>Tonnage: 4&lt;=tons&lt;5</v>
          </cell>
          <cell r="F13470">
            <v>64.045199999999994</v>
          </cell>
          <cell r="G13470">
            <v>0.53413520000000003</v>
          </cell>
          <cell r="H13470">
            <v>0.67729119999999998</v>
          </cell>
          <cell r="I13470">
            <v>-7.9823099999999994E-2</v>
          </cell>
          <cell r="J13470">
            <v>-3.2662999999999998E-2</v>
          </cell>
          <cell r="K13470">
            <v>0</v>
          </cell>
          <cell r="L13470">
            <v>3.2662999999999998E-2</v>
          </cell>
          <cell r="M13470">
            <v>7.9823099999999994E-2</v>
          </cell>
          <cell r="N13470">
            <v>7.9823099999999994E-2</v>
          </cell>
          <cell r="O13470">
            <v>7111</v>
          </cell>
        </row>
        <row r="13471">
          <cell r="A13471" t="str">
            <v>Residential</v>
          </cell>
          <cell r="B13471">
            <v>6</v>
          </cell>
          <cell r="C13471" t="str">
            <v>S</v>
          </cell>
          <cell r="D13471" t="str">
            <v>Switch</v>
          </cell>
          <cell r="E13471" t="str">
            <v>Tonnage: 4&lt;=tons&lt;5</v>
          </cell>
          <cell r="F13471">
            <v>63.377000000000002</v>
          </cell>
          <cell r="G13471">
            <v>0.5755884</v>
          </cell>
          <cell r="H13471">
            <v>0.68854870000000001</v>
          </cell>
          <cell r="I13471">
            <v>-8.0023999999999998E-2</v>
          </cell>
          <cell r="J13471">
            <v>-3.2745200000000002E-2</v>
          </cell>
          <cell r="K13471">
            <v>0</v>
          </cell>
          <cell r="L13471">
            <v>3.2745200000000002E-2</v>
          </cell>
          <cell r="M13471">
            <v>8.0023999999999998E-2</v>
          </cell>
          <cell r="N13471">
            <v>8.0023999999999998E-2</v>
          </cell>
          <cell r="O13471">
            <v>7111</v>
          </cell>
        </row>
        <row r="13472">
          <cell r="A13472" t="str">
            <v>Residential</v>
          </cell>
          <cell r="B13472">
            <v>7</v>
          </cell>
          <cell r="C13472" t="str">
            <v>S</v>
          </cell>
          <cell r="D13472" t="str">
            <v>Switch</v>
          </cell>
          <cell r="E13472" t="str">
            <v>Tonnage: 4&lt;=tons&lt;5</v>
          </cell>
          <cell r="F13472">
            <v>62.678100000000001</v>
          </cell>
          <cell r="G13472">
            <v>0.75328839999999997</v>
          </cell>
          <cell r="H13472">
            <v>0.8712297</v>
          </cell>
          <cell r="I13472">
            <v>-8.0176499999999998E-2</v>
          </cell>
          <cell r="J13472">
            <v>-3.2807599999999999E-2</v>
          </cell>
          <cell r="K13472">
            <v>0</v>
          </cell>
          <cell r="L13472">
            <v>3.2807599999999999E-2</v>
          </cell>
          <cell r="M13472">
            <v>8.0176499999999998E-2</v>
          </cell>
          <cell r="N13472">
            <v>8.0176499999999998E-2</v>
          </cell>
          <cell r="O13472">
            <v>7111</v>
          </cell>
        </row>
        <row r="13473">
          <cell r="A13473" t="str">
            <v>Residential</v>
          </cell>
          <cell r="B13473">
            <v>8</v>
          </cell>
          <cell r="C13473" t="str">
            <v>S</v>
          </cell>
          <cell r="D13473" t="str">
            <v>Switch</v>
          </cell>
          <cell r="E13473" t="str">
            <v>Tonnage: 4&lt;=tons&lt;5</v>
          </cell>
          <cell r="F13473">
            <v>64.168099999999995</v>
          </cell>
          <cell r="G13473">
            <v>0.85478810000000005</v>
          </cell>
          <cell r="H13473">
            <v>0.93394489999999997</v>
          </cell>
          <cell r="I13473">
            <v>-8.0827200000000002E-2</v>
          </cell>
          <cell r="J13473">
            <v>-3.30738E-2</v>
          </cell>
          <cell r="K13473">
            <v>0</v>
          </cell>
          <cell r="L13473">
            <v>3.30738E-2</v>
          </cell>
          <cell r="M13473">
            <v>8.0827200000000002E-2</v>
          </cell>
          <cell r="N13473">
            <v>8.0827200000000002E-2</v>
          </cell>
          <cell r="O13473">
            <v>7111</v>
          </cell>
        </row>
        <row r="13474">
          <cell r="A13474" t="str">
            <v>Residential</v>
          </cell>
          <cell r="B13474">
            <v>9</v>
          </cell>
          <cell r="C13474" t="str">
            <v>S</v>
          </cell>
          <cell r="D13474" t="str">
            <v>Switch</v>
          </cell>
          <cell r="E13474" t="str">
            <v>Tonnage: 4&lt;=tons&lt;5</v>
          </cell>
          <cell r="F13474">
            <v>69.050700000000006</v>
          </cell>
          <cell r="G13474">
            <v>0.79927530000000002</v>
          </cell>
          <cell r="H13474">
            <v>0.87186629999999998</v>
          </cell>
          <cell r="I13474">
            <v>-8.2058800000000001E-2</v>
          </cell>
          <cell r="J13474">
            <v>-3.3577799999999998E-2</v>
          </cell>
          <cell r="K13474">
            <v>0</v>
          </cell>
          <cell r="L13474">
            <v>3.3577799999999998E-2</v>
          </cell>
          <cell r="M13474">
            <v>8.2058800000000001E-2</v>
          </cell>
          <cell r="N13474">
            <v>8.2058800000000001E-2</v>
          </cell>
          <cell r="O13474">
            <v>7111</v>
          </cell>
        </row>
        <row r="13475">
          <cell r="A13475" t="str">
            <v>Residential</v>
          </cell>
          <cell r="B13475">
            <v>10</v>
          </cell>
          <cell r="C13475" t="str">
            <v>S</v>
          </cell>
          <cell r="D13475" t="str">
            <v>Switch</v>
          </cell>
          <cell r="E13475" t="str">
            <v>Tonnage: 4&lt;=tons&lt;5</v>
          </cell>
          <cell r="F13475">
            <v>75.049199999999999</v>
          </cell>
          <cell r="G13475">
            <v>0.84670959999999995</v>
          </cell>
          <cell r="H13475">
            <v>1.0158860000000001</v>
          </cell>
          <cell r="I13475">
            <v>-8.3515800000000001E-2</v>
          </cell>
          <cell r="J13475">
            <v>-3.4174000000000003E-2</v>
          </cell>
          <cell r="K13475">
            <v>0</v>
          </cell>
          <cell r="L13475">
            <v>3.4174000000000003E-2</v>
          </cell>
          <cell r="M13475">
            <v>8.3515800000000001E-2</v>
          </cell>
          <cell r="N13475">
            <v>8.3515800000000001E-2</v>
          </cell>
          <cell r="O13475">
            <v>7111</v>
          </cell>
        </row>
        <row r="13476">
          <cell r="A13476" t="str">
            <v>Residential</v>
          </cell>
          <cell r="B13476">
            <v>11</v>
          </cell>
          <cell r="C13476" t="str">
            <v>S</v>
          </cell>
          <cell r="D13476" t="str">
            <v>Switch</v>
          </cell>
          <cell r="E13476" t="str">
            <v>Tonnage: 4&lt;=tons&lt;5</v>
          </cell>
          <cell r="F13476">
            <v>80.193100000000001</v>
          </cell>
          <cell r="G13476">
            <v>0.90911249999999999</v>
          </cell>
          <cell r="H13476">
            <v>1.0057640000000001</v>
          </cell>
          <cell r="I13476">
            <v>-8.5612400000000005E-2</v>
          </cell>
          <cell r="J13476">
            <v>-3.5031899999999998E-2</v>
          </cell>
          <cell r="K13476">
            <v>0</v>
          </cell>
          <cell r="L13476">
            <v>3.5031899999999998E-2</v>
          </cell>
          <cell r="M13476">
            <v>8.5612400000000005E-2</v>
          </cell>
          <cell r="N13476">
            <v>8.5612400000000005E-2</v>
          </cell>
          <cell r="O13476">
            <v>7111</v>
          </cell>
        </row>
        <row r="13477">
          <cell r="A13477" t="str">
            <v>Residential</v>
          </cell>
          <cell r="B13477">
            <v>12</v>
          </cell>
          <cell r="C13477" t="str">
            <v>S</v>
          </cell>
          <cell r="D13477" t="str">
            <v>Switch</v>
          </cell>
          <cell r="E13477" t="str">
            <v>Tonnage: 4&lt;=tons&lt;5</v>
          </cell>
          <cell r="F13477">
            <v>84.429900000000004</v>
          </cell>
          <cell r="G13477">
            <v>0.96835199999999999</v>
          </cell>
          <cell r="H13477">
            <v>1.0744860000000001</v>
          </cell>
          <cell r="I13477">
            <v>-8.6645100000000003E-2</v>
          </cell>
          <cell r="J13477">
            <v>-3.54545E-2</v>
          </cell>
          <cell r="K13477">
            <v>0</v>
          </cell>
          <cell r="L13477">
            <v>3.54545E-2</v>
          </cell>
          <cell r="M13477">
            <v>8.6645100000000003E-2</v>
          </cell>
          <cell r="N13477">
            <v>8.6645100000000003E-2</v>
          </cell>
          <cell r="O13477">
            <v>7111</v>
          </cell>
        </row>
        <row r="13478">
          <cell r="A13478" t="str">
            <v>Residential</v>
          </cell>
          <cell r="B13478">
            <v>13</v>
          </cell>
          <cell r="C13478" t="str">
            <v>S</v>
          </cell>
          <cell r="D13478" t="str">
            <v>Switch</v>
          </cell>
          <cell r="E13478" t="str">
            <v>Tonnage: 4&lt;=tons&lt;5</v>
          </cell>
          <cell r="F13478">
            <v>87.684899999999999</v>
          </cell>
          <cell r="G13478">
            <v>1.172452</v>
          </cell>
          <cell r="H13478">
            <v>1.1391260000000001</v>
          </cell>
          <cell r="I13478">
            <v>-8.77024E-2</v>
          </cell>
          <cell r="J13478">
            <v>-3.5887099999999998E-2</v>
          </cell>
          <cell r="K13478">
            <v>0</v>
          </cell>
          <cell r="L13478">
            <v>3.5887099999999998E-2</v>
          </cell>
          <cell r="M13478">
            <v>8.77024E-2</v>
          </cell>
          <cell r="N13478">
            <v>8.77024E-2</v>
          </cell>
          <cell r="O13478">
            <v>7111</v>
          </cell>
        </row>
        <row r="13479">
          <cell r="A13479" t="str">
            <v>Residential</v>
          </cell>
          <cell r="B13479">
            <v>14</v>
          </cell>
          <cell r="C13479" t="str">
            <v>S</v>
          </cell>
          <cell r="D13479" t="str">
            <v>Switch</v>
          </cell>
          <cell r="E13479" t="str">
            <v>Tonnage: 4&lt;=tons&lt;5</v>
          </cell>
          <cell r="F13479">
            <v>90.941400000000002</v>
          </cell>
          <cell r="G13479">
            <v>1.3242339999999999</v>
          </cell>
          <cell r="H13479">
            <v>1.18116</v>
          </cell>
          <cell r="I13479">
            <v>-8.9530899999999997E-2</v>
          </cell>
          <cell r="J13479">
            <v>-3.6635300000000003E-2</v>
          </cell>
          <cell r="K13479">
            <v>0</v>
          </cell>
          <cell r="L13479">
            <v>3.6635300000000003E-2</v>
          </cell>
          <cell r="M13479">
            <v>8.9530899999999997E-2</v>
          </cell>
          <cell r="N13479">
            <v>8.9530899999999997E-2</v>
          </cell>
          <cell r="O13479">
            <v>7111</v>
          </cell>
        </row>
        <row r="13480">
          <cell r="A13480" t="str">
            <v>Residential</v>
          </cell>
          <cell r="B13480">
            <v>15</v>
          </cell>
          <cell r="C13480" t="str">
            <v>S</v>
          </cell>
          <cell r="D13480" t="str">
            <v>Switch</v>
          </cell>
          <cell r="E13480" t="str">
            <v>Tonnage: 4&lt;=tons&lt;5</v>
          </cell>
          <cell r="F13480">
            <v>93.798599999999993</v>
          </cell>
          <cell r="G13480">
            <v>1.506381</v>
          </cell>
          <cell r="H13480">
            <v>1.4799960000000001</v>
          </cell>
          <cell r="I13480">
            <v>-8.9610400000000007E-2</v>
          </cell>
          <cell r="J13480">
            <v>-3.6667900000000003E-2</v>
          </cell>
          <cell r="K13480">
            <v>0</v>
          </cell>
          <cell r="L13480">
            <v>3.6667900000000003E-2</v>
          </cell>
          <cell r="M13480">
            <v>8.9610400000000007E-2</v>
          </cell>
          <cell r="N13480">
            <v>8.9610400000000007E-2</v>
          </cell>
          <cell r="O13480">
            <v>7111</v>
          </cell>
        </row>
        <row r="13481">
          <cell r="A13481" t="str">
            <v>Residential</v>
          </cell>
          <cell r="B13481">
            <v>16</v>
          </cell>
          <cell r="C13481" t="str">
            <v>S</v>
          </cell>
          <cell r="D13481" t="str">
            <v>Switch</v>
          </cell>
          <cell r="E13481" t="str">
            <v>Tonnage: 4&lt;=tons&lt;5</v>
          </cell>
          <cell r="F13481">
            <v>95.459199999999996</v>
          </cell>
          <cell r="G13481">
            <v>1.7121249999999999</v>
          </cell>
          <cell r="H13481">
            <v>1.693478</v>
          </cell>
          <cell r="I13481">
            <v>-9.1921000000000003E-2</v>
          </cell>
          <cell r="J13481">
            <v>-3.7613300000000002E-2</v>
          </cell>
          <cell r="K13481">
            <v>0</v>
          </cell>
          <cell r="L13481">
            <v>3.7613300000000002E-2</v>
          </cell>
          <cell r="M13481">
            <v>9.1921000000000003E-2</v>
          </cell>
          <cell r="N13481">
            <v>9.1921000000000003E-2</v>
          </cell>
          <cell r="O13481">
            <v>7111</v>
          </cell>
        </row>
        <row r="13482">
          <cell r="A13482" t="str">
            <v>Residential</v>
          </cell>
          <cell r="B13482">
            <v>17</v>
          </cell>
          <cell r="C13482" t="str">
            <v>S</v>
          </cell>
          <cell r="D13482" t="str">
            <v>Switch</v>
          </cell>
          <cell r="E13482" t="str">
            <v>Tonnage: 4&lt;=tons&lt;5</v>
          </cell>
          <cell r="F13482">
            <v>96.178299999999993</v>
          </cell>
          <cell r="G13482">
            <v>1.9775659999999999</v>
          </cell>
          <cell r="H13482">
            <v>1.8169219999999999</v>
          </cell>
          <cell r="I13482">
            <v>-9.2966999999999994E-2</v>
          </cell>
          <cell r="J13482">
            <v>-3.80413E-2</v>
          </cell>
          <cell r="K13482">
            <v>0</v>
          </cell>
          <cell r="L13482">
            <v>3.80413E-2</v>
          </cell>
          <cell r="M13482">
            <v>9.2966999999999994E-2</v>
          </cell>
          <cell r="N13482">
            <v>9.2966999999999994E-2</v>
          </cell>
          <cell r="O13482">
            <v>7111</v>
          </cell>
        </row>
        <row r="13483">
          <cell r="A13483" t="str">
            <v>Residential</v>
          </cell>
          <cell r="B13483">
            <v>18</v>
          </cell>
          <cell r="C13483" t="str">
            <v>S</v>
          </cell>
          <cell r="D13483" t="str">
            <v>Switch</v>
          </cell>
          <cell r="E13483" t="str">
            <v>Tonnage: 4&lt;=tons&lt;5</v>
          </cell>
          <cell r="F13483">
            <v>95.860399999999998</v>
          </cell>
          <cell r="G13483">
            <v>2.2310509999999999</v>
          </cell>
          <cell r="H13483">
            <v>2.0408409999999999</v>
          </cell>
          <cell r="I13483">
            <v>-9.3649399999999994E-2</v>
          </cell>
          <cell r="J13483">
            <v>-3.8320600000000003E-2</v>
          </cell>
          <cell r="K13483">
            <v>0</v>
          </cell>
          <cell r="L13483">
            <v>3.8320600000000003E-2</v>
          </cell>
          <cell r="M13483">
            <v>9.3649399999999994E-2</v>
          </cell>
          <cell r="N13483">
            <v>9.3649399999999994E-2</v>
          </cell>
          <cell r="O13483">
            <v>7111</v>
          </cell>
        </row>
        <row r="13484">
          <cell r="A13484" t="str">
            <v>Residential</v>
          </cell>
          <cell r="B13484">
            <v>19</v>
          </cell>
          <cell r="C13484" t="str">
            <v>S</v>
          </cell>
          <cell r="D13484" t="str">
            <v>Switch</v>
          </cell>
          <cell r="E13484" t="str">
            <v>Tonnage: 4&lt;=tons&lt;5</v>
          </cell>
          <cell r="F13484">
            <v>94.203299999999999</v>
          </cell>
          <cell r="G13484">
            <v>2.2537980000000002</v>
          </cell>
          <cell r="H13484">
            <v>2.276132</v>
          </cell>
          <cell r="I13484">
            <v>-9.2657799999999998E-2</v>
          </cell>
          <cell r="J13484">
            <v>-3.7914799999999999E-2</v>
          </cell>
          <cell r="K13484">
            <v>0</v>
          </cell>
          <cell r="L13484">
            <v>3.7914799999999999E-2</v>
          </cell>
          <cell r="M13484">
            <v>9.2657799999999998E-2</v>
          </cell>
          <cell r="N13484">
            <v>9.2657799999999998E-2</v>
          </cell>
          <cell r="O13484">
            <v>7111</v>
          </cell>
        </row>
        <row r="13485">
          <cell r="A13485" t="str">
            <v>Residential</v>
          </cell>
          <cell r="B13485">
            <v>20</v>
          </cell>
          <cell r="C13485" t="str">
            <v>S</v>
          </cell>
          <cell r="D13485" t="str">
            <v>Switch</v>
          </cell>
          <cell r="E13485" t="str">
            <v>Tonnage: 4&lt;=tons&lt;5</v>
          </cell>
          <cell r="F13485">
            <v>89.776799999999994</v>
          </cell>
          <cell r="G13485">
            <v>2.130379</v>
          </cell>
          <cell r="H13485">
            <v>2.7781169999999999</v>
          </cell>
          <cell r="I13485">
            <v>-9.4618800000000003E-2</v>
          </cell>
          <cell r="J13485">
            <v>-3.8717300000000003E-2</v>
          </cell>
          <cell r="K13485">
            <v>0</v>
          </cell>
          <cell r="L13485">
            <v>3.8717300000000003E-2</v>
          </cell>
          <cell r="M13485">
            <v>9.4618800000000003E-2</v>
          </cell>
          <cell r="N13485">
            <v>9.4618800000000003E-2</v>
          </cell>
          <cell r="O13485">
            <v>7111</v>
          </cell>
        </row>
        <row r="13486">
          <cell r="A13486" t="str">
            <v>Residential</v>
          </cell>
          <cell r="B13486">
            <v>21</v>
          </cell>
          <cell r="C13486" t="str">
            <v>S</v>
          </cell>
          <cell r="D13486" t="str">
            <v>Switch</v>
          </cell>
          <cell r="E13486" t="str">
            <v>Tonnage: 4&lt;=tons&lt;5</v>
          </cell>
          <cell r="F13486">
            <v>84.840900000000005</v>
          </cell>
          <cell r="G13486">
            <v>1.958664</v>
          </cell>
          <cell r="H13486">
            <v>2.5313439999999998</v>
          </cell>
          <cell r="I13486">
            <v>-9.2104199999999997E-2</v>
          </cell>
          <cell r="J13486">
            <v>-3.7688300000000001E-2</v>
          </cell>
          <cell r="K13486">
            <v>0</v>
          </cell>
          <cell r="L13486">
            <v>3.7688300000000001E-2</v>
          </cell>
          <cell r="M13486">
            <v>9.2104199999999997E-2</v>
          </cell>
          <cell r="N13486">
            <v>9.2104199999999997E-2</v>
          </cell>
          <cell r="O13486">
            <v>7111</v>
          </cell>
        </row>
        <row r="13487">
          <cell r="A13487" t="str">
            <v>Residential</v>
          </cell>
          <cell r="B13487">
            <v>22</v>
          </cell>
          <cell r="C13487" t="str">
            <v>S</v>
          </cell>
          <cell r="D13487" t="str">
            <v>Switch</v>
          </cell>
          <cell r="E13487" t="str">
            <v>Tonnage: 4&lt;=tons&lt;5</v>
          </cell>
          <cell r="F13487">
            <v>81.292100000000005</v>
          </cell>
          <cell r="G13487">
            <v>1.649456</v>
          </cell>
          <cell r="H13487">
            <v>2.1945760000000001</v>
          </cell>
          <cell r="I13487">
            <v>-9.4227900000000003E-2</v>
          </cell>
          <cell r="J13487">
            <v>-3.8557300000000003E-2</v>
          </cell>
          <cell r="K13487">
            <v>0</v>
          </cell>
          <cell r="L13487">
            <v>3.8557300000000003E-2</v>
          </cell>
          <cell r="M13487">
            <v>9.4227900000000003E-2</v>
          </cell>
          <cell r="N13487">
            <v>9.4227900000000003E-2</v>
          </cell>
          <cell r="O13487">
            <v>7111</v>
          </cell>
        </row>
        <row r="13488">
          <cell r="A13488" t="str">
            <v>Residential</v>
          </cell>
          <cell r="B13488">
            <v>23</v>
          </cell>
          <cell r="C13488" t="str">
            <v>S</v>
          </cell>
          <cell r="D13488" t="str">
            <v>Switch</v>
          </cell>
          <cell r="E13488" t="str">
            <v>Tonnage: 4&lt;=tons&lt;5</v>
          </cell>
          <cell r="F13488">
            <v>78.317599999999999</v>
          </cell>
          <cell r="G13488">
            <v>1.2523070000000001</v>
          </cell>
          <cell r="H13488">
            <v>1.635213</v>
          </cell>
          <cell r="I13488">
            <v>-8.9437900000000001E-2</v>
          </cell>
          <cell r="J13488">
            <v>-3.6597200000000003E-2</v>
          </cell>
          <cell r="K13488">
            <v>0</v>
          </cell>
          <cell r="L13488">
            <v>3.6597200000000003E-2</v>
          </cell>
          <cell r="M13488">
            <v>8.9437900000000001E-2</v>
          </cell>
          <cell r="N13488">
            <v>8.9437900000000001E-2</v>
          </cell>
          <cell r="O13488">
            <v>7111</v>
          </cell>
        </row>
        <row r="13489">
          <cell r="A13489" t="str">
            <v>Residential</v>
          </cell>
          <cell r="B13489">
            <v>24</v>
          </cell>
          <cell r="C13489" t="str">
            <v>S</v>
          </cell>
          <cell r="D13489" t="str">
            <v>Switch</v>
          </cell>
          <cell r="E13489" t="str">
            <v>Tonnage: 4&lt;=tons&lt;5</v>
          </cell>
          <cell r="F13489">
            <v>76.1982</v>
          </cell>
          <cell r="G13489">
            <v>0.89822820000000003</v>
          </cell>
          <cell r="H13489">
            <v>1.2333289999999999</v>
          </cell>
          <cell r="I13489">
            <v>-8.6613399999999993E-2</v>
          </cell>
          <cell r="J13489">
            <v>-3.5441500000000001E-2</v>
          </cell>
          <cell r="K13489">
            <v>0</v>
          </cell>
          <cell r="L13489">
            <v>3.5441500000000001E-2</v>
          </cell>
          <cell r="M13489">
            <v>8.6613399999999993E-2</v>
          </cell>
          <cell r="N13489">
            <v>8.6613399999999993E-2</v>
          </cell>
          <cell r="O13489">
            <v>7111</v>
          </cell>
        </row>
        <row r="13490">
          <cell r="A13490" t="str">
            <v>Residential</v>
          </cell>
          <cell r="B13490">
            <v>1</v>
          </cell>
          <cell r="C13490" t="str">
            <v>S</v>
          </cell>
          <cell r="D13490" t="str">
            <v>Switch</v>
          </cell>
          <cell r="E13490" t="str">
            <v>Tonnage: 5&lt;=tons</v>
          </cell>
          <cell r="F13490">
            <v>67.6083</v>
          </cell>
          <cell r="G13490">
            <v>0.94967690000000005</v>
          </cell>
          <cell r="H13490">
            <v>1.071709</v>
          </cell>
          <cell r="I13490">
            <v>-9.7098699999999996E-2</v>
          </cell>
          <cell r="J13490">
            <v>-3.9732000000000003E-2</v>
          </cell>
          <cell r="K13490">
            <v>0</v>
          </cell>
          <cell r="L13490">
            <v>3.9732000000000003E-2</v>
          </cell>
          <cell r="M13490">
            <v>9.7098699999999996E-2</v>
          </cell>
          <cell r="N13490">
            <v>9.7098699999999996E-2</v>
          </cell>
          <cell r="O13490">
            <v>6957</v>
          </cell>
        </row>
        <row r="13491">
          <cell r="A13491" t="str">
            <v>Residential</v>
          </cell>
          <cell r="B13491">
            <v>2</v>
          </cell>
          <cell r="C13491" t="str">
            <v>S</v>
          </cell>
          <cell r="D13491" t="str">
            <v>Switch</v>
          </cell>
          <cell r="E13491" t="str">
            <v>Tonnage: 5&lt;=tons</v>
          </cell>
          <cell r="F13491">
            <v>65.408900000000003</v>
          </cell>
          <cell r="G13491">
            <v>0.7936105</v>
          </cell>
          <cell r="H13491">
            <v>0.90849480000000005</v>
          </cell>
          <cell r="I13491">
            <v>-9.6129500000000007E-2</v>
          </cell>
          <cell r="J13491">
            <v>-3.93354E-2</v>
          </cell>
          <cell r="K13491">
            <v>0</v>
          </cell>
          <cell r="L13491">
            <v>3.93354E-2</v>
          </cell>
          <cell r="M13491">
            <v>9.6129500000000007E-2</v>
          </cell>
          <cell r="N13491">
            <v>9.6129500000000007E-2</v>
          </cell>
          <cell r="O13491">
            <v>6957</v>
          </cell>
        </row>
        <row r="13492">
          <cell r="A13492" t="str">
            <v>Residential</v>
          </cell>
          <cell r="B13492">
            <v>3</v>
          </cell>
          <cell r="C13492" t="str">
            <v>S</v>
          </cell>
          <cell r="D13492" t="str">
            <v>Switch</v>
          </cell>
          <cell r="E13492" t="str">
            <v>Tonnage: 5&lt;=tons</v>
          </cell>
          <cell r="F13492">
            <v>63.961300000000001</v>
          </cell>
          <cell r="G13492">
            <v>0.7196456</v>
          </cell>
          <cell r="H13492">
            <v>0.77560260000000003</v>
          </cell>
          <cell r="I13492">
            <v>-9.54425E-2</v>
          </cell>
          <cell r="J13492">
            <v>-3.90543E-2</v>
          </cell>
          <cell r="K13492">
            <v>0</v>
          </cell>
          <cell r="L13492">
            <v>3.90543E-2</v>
          </cell>
          <cell r="M13492">
            <v>9.54425E-2</v>
          </cell>
          <cell r="N13492">
            <v>9.54425E-2</v>
          </cell>
          <cell r="O13492">
            <v>6957</v>
          </cell>
        </row>
        <row r="13493">
          <cell r="A13493" t="str">
            <v>Residential</v>
          </cell>
          <cell r="B13493">
            <v>4</v>
          </cell>
          <cell r="C13493" t="str">
            <v>S</v>
          </cell>
          <cell r="D13493" t="str">
            <v>Switch</v>
          </cell>
          <cell r="E13493" t="str">
            <v>Tonnage: 5&lt;=tons</v>
          </cell>
          <cell r="F13493">
            <v>63.617800000000003</v>
          </cell>
          <cell r="G13493">
            <v>0.69699319999999998</v>
          </cell>
          <cell r="H13493">
            <v>0.73244949999999998</v>
          </cell>
          <cell r="I13493">
            <v>-9.54787E-2</v>
          </cell>
          <cell r="J13493">
            <v>-3.9069100000000002E-2</v>
          </cell>
          <cell r="K13493">
            <v>0</v>
          </cell>
          <cell r="L13493">
            <v>3.9069100000000002E-2</v>
          </cell>
          <cell r="M13493">
            <v>9.54787E-2</v>
          </cell>
          <cell r="N13493">
            <v>9.54787E-2</v>
          </cell>
          <cell r="O13493">
            <v>6957</v>
          </cell>
        </row>
        <row r="13494">
          <cell r="A13494" t="str">
            <v>Residential</v>
          </cell>
          <cell r="B13494">
            <v>5</v>
          </cell>
          <cell r="C13494" t="str">
            <v>S</v>
          </cell>
          <cell r="D13494" t="str">
            <v>Switch</v>
          </cell>
          <cell r="E13494" t="str">
            <v>Tonnage: 5&lt;=tons</v>
          </cell>
          <cell r="F13494">
            <v>62.974699999999999</v>
          </cell>
          <cell r="G13494">
            <v>0.7256283</v>
          </cell>
          <cell r="H13494">
            <v>0.77305539999999995</v>
          </cell>
          <cell r="I13494">
            <v>-9.5307199999999995E-2</v>
          </cell>
          <cell r="J13494">
            <v>-3.8998900000000003E-2</v>
          </cell>
          <cell r="K13494">
            <v>0</v>
          </cell>
          <cell r="L13494">
            <v>3.8998900000000003E-2</v>
          </cell>
          <cell r="M13494">
            <v>9.5307199999999995E-2</v>
          </cell>
          <cell r="N13494">
            <v>9.5307199999999995E-2</v>
          </cell>
          <cell r="O13494">
            <v>6957</v>
          </cell>
        </row>
        <row r="13495">
          <cell r="A13495" t="str">
            <v>Residential</v>
          </cell>
          <cell r="B13495">
            <v>6</v>
          </cell>
          <cell r="C13495" t="str">
            <v>S</v>
          </cell>
          <cell r="D13495" t="str">
            <v>Switch</v>
          </cell>
          <cell r="E13495" t="str">
            <v>Tonnage: 5&lt;=tons</v>
          </cell>
          <cell r="F13495">
            <v>62.341999999999999</v>
          </cell>
          <cell r="G13495">
            <v>0.78326119999999999</v>
          </cell>
          <cell r="H13495">
            <v>0.89447750000000004</v>
          </cell>
          <cell r="I13495">
            <v>-9.5187999999999995E-2</v>
          </cell>
          <cell r="J13495">
            <v>-3.8950199999999997E-2</v>
          </cell>
          <cell r="K13495">
            <v>0</v>
          </cell>
          <cell r="L13495">
            <v>3.8950199999999997E-2</v>
          </cell>
          <cell r="M13495">
            <v>9.5187999999999995E-2</v>
          </cell>
          <cell r="N13495">
            <v>9.5187999999999995E-2</v>
          </cell>
          <cell r="O13495">
            <v>6957</v>
          </cell>
        </row>
        <row r="13496">
          <cell r="A13496" t="str">
            <v>Residential</v>
          </cell>
          <cell r="B13496">
            <v>7</v>
          </cell>
          <cell r="C13496" t="str">
            <v>S</v>
          </cell>
          <cell r="D13496" t="str">
            <v>Switch</v>
          </cell>
          <cell r="E13496" t="str">
            <v>Tonnage: 5&lt;=tons</v>
          </cell>
          <cell r="F13496">
            <v>61.6935</v>
          </cell>
          <cell r="G13496">
            <v>0.91538280000000005</v>
          </cell>
          <cell r="H13496">
            <v>1.1167689999999999</v>
          </cell>
          <cell r="I13496">
            <v>-9.5442100000000002E-2</v>
          </cell>
          <cell r="J13496">
            <v>-3.9054100000000001E-2</v>
          </cell>
          <cell r="K13496">
            <v>0</v>
          </cell>
          <cell r="L13496">
            <v>3.9054100000000001E-2</v>
          </cell>
          <cell r="M13496">
            <v>9.5442100000000002E-2</v>
          </cell>
          <cell r="N13496">
            <v>9.5442100000000002E-2</v>
          </cell>
          <cell r="O13496">
            <v>6957</v>
          </cell>
        </row>
        <row r="13497">
          <cell r="A13497" t="str">
            <v>Residential</v>
          </cell>
          <cell r="B13497">
            <v>8</v>
          </cell>
          <cell r="C13497" t="str">
            <v>S</v>
          </cell>
          <cell r="D13497" t="str">
            <v>Switch</v>
          </cell>
          <cell r="E13497" t="str">
            <v>Tonnage: 5&lt;=tons</v>
          </cell>
          <cell r="F13497">
            <v>63.479199999999999</v>
          </cell>
          <cell r="G13497">
            <v>0.98605480000000001</v>
          </cell>
          <cell r="H13497">
            <v>1.2885599999999999</v>
          </cell>
          <cell r="I13497">
            <v>-9.6401399999999998E-2</v>
          </cell>
          <cell r="J13497">
            <v>-3.9446700000000001E-2</v>
          </cell>
          <cell r="K13497">
            <v>0</v>
          </cell>
          <cell r="L13497">
            <v>3.9446700000000001E-2</v>
          </cell>
          <cell r="M13497">
            <v>9.6401399999999998E-2</v>
          </cell>
          <cell r="N13497">
            <v>9.6401399999999998E-2</v>
          </cell>
          <cell r="O13497">
            <v>6957</v>
          </cell>
        </row>
        <row r="13498">
          <cell r="A13498" t="str">
            <v>Residential</v>
          </cell>
          <cell r="B13498">
            <v>9</v>
          </cell>
          <cell r="C13498" t="str">
            <v>S</v>
          </cell>
          <cell r="D13498" t="str">
            <v>Switch</v>
          </cell>
          <cell r="E13498" t="str">
            <v>Tonnage: 5&lt;=tons</v>
          </cell>
          <cell r="F13498">
            <v>69.233699999999999</v>
          </cell>
          <cell r="G13498">
            <v>0.93776970000000004</v>
          </cell>
          <cell r="H13498">
            <v>1.1268149999999999</v>
          </cell>
          <cell r="I13498">
            <v>-9.7628099999999995E-2</v>
          </cell>
          <cell r="J13498">
            <v>-3.9948600000000001E-2</v>
          </cell>
          <cell r="K13498">
            <v>0</v>
          </cell>
          <cell r="L13498">
            <v>3.9948600000000001E-2</v>
          </cell>
          <cell r="M13498">
            <v>9.7628099999999995E-2</v>
          </cell>
          <cell r="N13498">
            <v>9.7628099999999995E-2</v>
          </cell>
          <cell r="O13498">
            <v>6957</v>
          </cell>
        </row>
        <row r="13499">
          <cell r="A13499" t="str">
            <v>Residential</v>
          </cell>
          <cell r="B13499">
            <v>10</v>
          </cell>
          <cell r="C13499" t="str">
            <v>S</v>
          </cell>
          <cell r="D13499" t="str">
            <v>Switch</v>
          </cell>
          <cell r="E13499" t="str">
            <v>Tonnage: 5&lt;=tons</v>
          </cell>
          <cell r="F13499">
            <v>75.823800000000006</v>
          </cell>
          <cell r="G13499">
            <v>0.97598269999999998</v>
          </cell>
          <cell r="H13499">
            <v>1.1287940000000001</v>
          </cell>
          <cell r="I13499">
            <v>-0.1001312</v>
          </cell>
          <cell r="J13499">
            <v>-4.09729E-2</v>
          </cell>
          <cell r="K13499">
            <v>0</v>
          </cell>
          <cell r="L13499">
            <v>4.09729E-2</v>
          </cell>
          <cell r="M13499">
            <v>0.1001312</v>
          </cell>
          <cell r="N13499">
            <v>0.1001312</v>
          </cell>
          <cell r="O13499">
            <v>6957</v>
          </cell>
        </row>
        <row r="13500">
          <cell r="A13500" t="str">
            <v>Residential</v>
          </cell>
          <cell r="B13500">
            <v>11</v>
          </cell>
          <cell r="C13500" t="str">
            <v>S</v>
          </cell>
          <cell r="D13500" t="str">
            <v>Switch</v>
          </cell>
          <cell r="E13500" t="str">
            <v>Tonnage: 5&lt;=tons</v>
          </cell>
          <cell r="F13500">
            <v>81.284999999999997</v>
          </cell>
          <cell r="G13500">
            <v>1.1172260000000001</v>
          </cell>
          <cell r="H13500">
            <v>1.2676190000000001</v>
          </cell>
          <cell r="I13500">
            <v>-0.10121910000000001</v>
          </cell>
          <cell r="J13500">
            <v>-4.1418099999999999E-2</v>
          </cell>
          <cell r="K13500">
            <v>0</v>
          </cell>
          <cell r="L13500">
            <v>4.1418099999999999E-2</v>
          </cell>
          <cell r="M13500">
            <v>0.10121910000000001</v>
          </cell>
          <cell r="N13500">
            <v>0.10121910000000001</v>
          </cell>
          <cell r="O13500">
            <v>6957</v>
          </cell>
        </row>
        <row r="13501">
          <cell r="A13501" t="str">
            <v>Residential</v>
          </cell>
          <cell r="B13501">
            <v>12</v>
          </cell>
          <cell r="C13501" t="str">
            <v>S</v>
          </cell>
          <cell r="D13501" t="str">
            <v>Switch</v>
          </cell>
          <cell r="E13501" t="str">
            <v>Tonnage: 5&lt;=tons</v>
          </cell>
          <cell r="F13501">
            <v>85.35</v>
          </cell>
          <cell r="G13501">
            <v>1.282683</v>
          </cell>
          <cell r="H13501">
            <v>1.277434</v>
          </cell>
          <cell r="I13501">
            <v>-0.102377</v>
          </cell>
          <cell r="J13501">
            <v>-4.18918E-2</v>
          </cell>
          <cell r="K13501">
            <v>0</v>
          </cell>
          <cell r="L13501">
            <v>4.18918E-2</v>
          </cell>
          <cell r="M13501">
            <v>0.102377</v>
          </cell>
          <cell r="N13501">
            <v>0.102377</v>
          </cell>
          <cell r="O13501">
            <v>6957</v>
          </cell>
        </row>
        <row r="13502">
          <cell r="A13502" t="str">
            <v>Residential</v>
          </cell>
          <cell r="B13502">
            <v>13</v>
          </cell>
          <cell r="C13502" t="str">
            <v>S</v>
          </cell>
          <cell r="D13502" t="str">
            <v>Switch</v>
          </cell>
          <cell r="E13502" t="str">
            <v>Tonnage: 5&lt;=tons</v>
          </cell>
          <cell r="F13502">
            <v>88.360600000000005</v>
          </cell>
          <cell r="G13502">
            <v>1.4119390000000001</v>
          </cell>
          <cell r="H13502">
            <v>1.2780849999999999</v>
          </cell>
          <cell r="I13502">
            <v>-0.1041759</v>
          </cell>
          <cell r="J13502">
            <v>-4.2627999999999999E-2</v>
          </cell>
          <cell r="K13502">
            <v>0</v>
          </cell>
          <cell r="L13502">
            <v>4.2627999999999999E-2</v>
          </cell>
          <cell r="M13502">
            <v>0.1041759</v>
          </cell>
          <cell r="N13502">
            <v>0.1041759</v>
          </cell>
          <cell r="O13502">
            <v>6957</v>
          </cell>
        </row>
        <row r="13503">
          <cell r="A13503" t="str">
            <v>Residential</v>
          </cell>
          <cell r="B13503">
            <v>14</v>
          </cell>
          <cell r="C13503" t="str">
            <v>S</v>
          </cell>
          <cell r="D13503" t="str">
            <v>Switch</v>
          </cell>
          <cell r="E13503" t="str">
            <v>Tonnage: 5&lt;=tons</v>
          </cell>
          <cell r="F13503">
            <v>91.198999999999998</v>
          </cell>
          <cell r="G13503">
            <v>1.6822379999999999</v>
          </cell>
          <cell r="H13503">
            <v>1.686407</v>
          </cell>
          <cell r="I13503">
            <v>-0.1041692</v>
          </cell>
          <cell r="J13503">
            <v>-4.2625200000000002E-2</v>
          </cell>
          <cell r="K13503">
            <v>0</v>
          </cell>
          <cell r="L13503">
            <v>4.2625200000000002E-2</v>
          </cell>
          <cell r="M13503">
            <v>0.1041692</v>
          </cell>
          <cell r="N13503">
            <v>0.1041692</v>
          </cell>
          <cell r="O13503">
            <v>6957</v>
          </cell>
        </row>
        <row r="13504">
          <cell r="A13504" t="str">
            <v>Residential</v>
          </cell>
          <cell r="B13504">
            <v>15</v>
          </cell>
          <cell r="C13504" t="str">
            <v>S</v>
          </cell>
          <cell r="D13504" t="str">
            <v>Switch</v>
          </cell>
          <cell r="E13504" t="str">
            <v>Tonnage: 5&lt;=tons</v>
          </cell>
          <cell r="F13504">
            <v>93.722700000000003</v>
          </cell>
          <cell r="G13504">
            <v>1.89788</v>
          </cell>
          <cell r="H13504">
            <v>1.8824209999999999</v>
          </cell>
          <cell r="I13504">
            <v>-0.1060994</v>
          </cell>
          <cell r="J13504">
            <v>-4.3415000000000002E-2</v>
          </cell>
          <cell r="K13504">
            <v>0</v>
          </cell>
          <cell r="L13504">
            <v>4.3415000000000002E-2</v>
          </cell>
          <cell r="M13504">
            <v>0.1060994</v>
          </cell>
          <cell r="N13504">
            <v>0.1060994</v>
          </cell>
          <cell r="O13504">
            <v>6957</v>
          </cell>
        </row>
        <row r="13505">
          <cell r="A13505" t="str">
            <v>Residential</v>
          </cell>
          <cell r="B13505">
            <v>16</v>
          </cell>
          <cell r="C13505" t="str">
            <v>S</v>
          </cell>
          <cell r="D13505" t="str">
            <v>Switch</v>
          </cell>
          <cell r="E13505" t="str">
            <v>Tonnage: 5&lt;=tons</v>
          </cell>
          <cell r="F13505">
            <v>95.387</v>
          </cell>
          <cell r="G13505">
            <v>2.154325</v>
          </cell>
          <cell r="H13505">
            <v>1.948572</v>
          </cell>
          <cell r="I13505">
            <v>-0.1078773</v>
          </cell>
          <cell r="J13505">
            <v>-4.4142500000000001E-2</v>
          </cell>
          <cell r="K13505">
            <v>0</v>
          </cell>
          <cell r="L13505">
            <v>4.4142500000000001E-2</v>
          </cell>
          <cell r="M13505">
            <v>0.1078773</v>
          </cell>
          <cell r="N13505">
            <v>0.1078773</v>
          </cell>
          <cell r="O13505">
            <v>6957</v>
          </cell>
        </row>
        <row r="13506">
          <cell r="A13506" t="str">
            <v>Residential</v>
          </cell>
          <cell r="B13506">
            <v>17</v>
          </cell>
          <cell r="C13506" t="str">
            <v>S</v>
          </cell>
          <cell r="D13506" t="str">
            <v>Switch</v>
          </cell>
          <cell r="E13506" t="str">
            <v>Tonnage: 5&lt;=tons</v>
          </cell>
          <cell r="F13506">
            <v>95.945700000000002</v>
          </cell>
          <cell r="G13506">
            <v>2.425646</v>
          </cell>
          <cell r="H13506">
            <v>2.2966440000000001</v>
          </cell>
          <cell r="I13506">
            <v>-0.1090178</v>
          </cell>
          <cell r="J13506">
            <v>-4.4609200000000002E-2</v>
          </cell>
          <cell r="K13506">
            <v>0</v>
          </cell>
          <cell r="L13506">
            <v>4.4609200000000002E-2</v>
          </cell>
          <cell r="M13506">
            <v>0.1090178</v>
          </cell>
          <cell r="N13506">
            <v>0.1090178</v>
          </cell>
          <cell r="O13506">
            <v>6957</v>
          </cell>
        </row>
        <row r="13507">
          <cell r="A13507" t="str">
            <v>Residential</v>
          </cell>
          <cell r="B13507">
            <v>18</v>
          </cell>
          <cell r="C13507" t="str">
            <v>S</v>
          </cell>
          <cell r="D13507" t="str">
            <v>Switch</v>
          </cell>
          <cell r="E13507" t="str">
            <v>Tonnage: 5&lt;=tons</v>
          </cell>
          <cell r="F13507">
            <v>95.374399999999994</v>
          </cell>
          <cell r="G13507">
            <v>2.7265540000000001</v>
          </cell>
          <cell r="H13507">
            <v>2.645559</v>
          </cell>
          <cell r="I13507">
            <v>-0.1113695</v>
          </cell>
          <cell r="J13507">
            <v>-4.5571500000000001E-2</v>
          </cell>
          <cell r="K13507">
            <v>0</v>
          </cell>
          <cell r="L13507">
            <v>4.5571500000000001E-2</v>
          </cell>
          <cell r="M13507">
            <v>0.1113695</v>
          </cell>
          <cell r="N13507">
            <v>0.1113695</v>
          </cell>
          <cell r="O13507">
            <v>6957</v>
          </cell>
        </row>
        <row r="13508">
          <cell r="A13508" t="str">
            <v>Residential</v>
          </cell>
          <cell r="B13508">
            <v>19</v>
          </cell>
          <cell r="C13508" t="str">
            <v>S</v>
          </cell>
          <cell r="D13508" t="str">
            <v>Switch</v>
          </cell>
          <cell r="E13508" t="str">
            <v>Tonnage: 5&lt;=tons</v>
          </cell>
          <cell r="F13508">
            <v>93.210700000000003</v>
          </cell>
          <cell r="G13508">
            <v>2.7811590000000002</v>
          </cell>
          <cell r="H13508">
            <v>2.7902909999999999</v>
          </cell>
          <cell r="I13508">
            <v>-0.11563859999999999</v>
          </cell>
          <cell r="J13508">
            <v>-4.7318399999999997E-2</v>
          </cell>
          <cell r="K13508">
            <v>0</v>
          </cell>
          <cell r="L13508">
            <v>4.7318399999999997E-2</v>
          </cell>
          <cell r="M13508">
            <v>0.11563859999999999</v>
          </cell>
          <cell r="N13508">
            <v>0.11563859999999999</v>
          </cell>
          <cell r="O13508">
            <v>6957</v>
          </cell>
        </row>
        <row r="13509">
          <cell r="A13509" t="str">
            <v>Residential</v>
          </cell>
          <cell r="B13509">
            <v>20</v>
          </cell>
          <cell r="C13509" t="str">
            <v>S</v>
          </cell>
          <cell r="D13509" t="str">
            <v>Switch</v>
          </cell>
          <cell r="E13509" t="str">
            <v>Tonnage: 5&lt;=tons</v>
          </cell>
          <cell r="F13509">
            <v>87.767600000000002</v>
          </cell>
          <cell r="G13509">
            <v>2.5633159999999999</v>
          </cell>
          <cell r="H13509">
            <v>3.373999</v>
          </cell>
          <cell r="I13509">
            <v>-0.113138</v>
          </cell>
          <cell r="J13509">
            <v>-4.6295099999999999E-2</v>
          </cell>
          <cell r="K13509">
            <v>0</v>
          </cell>
          <cell r="L13509">
            <v>4.6295099999999999E-2</v>
          </cell>
          <cell r="M13509">
            <v>0.113138</v>
          </cell>
          <cell r="N13509">
            <v>0.113138</v>
          </cell>
          <cell r="O13509">
            <v>6957</v>
          </cell>
        </row>
        <row r="13510">
          <cell r="A13510" t="str">
            <v>Residential</v>
          </cell>
          <cell r="B13510">
            <v>21</v>
          </cell>
          <cell r="C13510" t="str">
            <v>S</v>
          </cell>
          <cell r="D13510" t="str">
            <v>Switch</v>
          </cell>
          <cell r="E13510" t="str">
            <v>Tonnage: 5&lt;=tons</v>
          </cell>
          <cell r="F13510">
            <v>82.764600000000002</v>
          </cell>
          <cell r="G13510">
            <v>2.4601489999999999</v>
          </cell>
          <cell r="H13510">
            <v>3.0077769999999999</v>
          </cell>
          <cell r="I13510">
            <v>-0.11173710000000001</v>
          </cell>
          <cell r="J13510">
            <v>-4.5721900000000003E-2</v>
          </cell>
          <cell r="K13510">
            <v>0</v>
          </cell>
          <cell r="L13510">
            <v>4.5721900000000003E-2</v>
          </cell>
          <cell r="M13510">
            <v>0.11173710000000001</v>
          </cell>
          <cell r="N13510">
            <v>0.11173710000000001</v>
          </cell>
          <cell r="O13510">
            <v>6957</v>
          </cell>
        </row>
        <row r="13511">
          <cell r="A13511" t="str">
            <v>Residential</v>
          </cell>
          <cell r="B13511">
            <v>22</v>
          </cell>
          <cell r="C13511" t="str">
            <v>S</v>
          </cell>
          <cell r="D13511" t="str">
            <v>Switch</v>
          </cell>
          <cell r="E13511" t="str">
            <v>Tonnage: 5&lt;=tons</v>
          </cell>
          <cell r="F13511">
            <v>79.116399999999999</v>
          </cell>
          <cell r="G13511">
            <v>2.1442260000000002</v>
          </cell>
          <cell r="H13511">
            <v>2.4462480000000002</v>
          </cell>
          <cell r="I13511">
            <v>-0.1107342</v>
          </cell>
          <cell r="J13511">
            <v>-4.5311499999999998E-2</v>
          </cell>
          <cell r="K13511">
            <v>0</v>
          </cell>
          <cell r="L13511">
            <v>4.5311499999999998E-2</v>
          </cell>
          <cell r="M13511">
            <v>0.1107342</v>
          </cell>
          <cell r="N13511">
            <v>0.1107342</v>
          </cell>
          <cell r="O13511">
            <v>6957</v>
          </cell>
        </row>
        <row r="13512">
          <cell r="A13512" t="str">
            <v>Residential</v>
          </cell>
          <cell r="B13512">
            <v>23</v>
          </cell>
          <cell r="C13512" t="str">
            <v>S</v>
          </cell>
          <cell r="D13512" t="str">
            <v>Switch</v>
          </cell>
          <cell r="E13512" t="str">
            <v>Tonnage: 5&lt;=tons</v>
          </cell>
          <cell r="F13512">
            <v>76.380600000000001</v>
          </cell>
          <cell r="G13512">
            <v>1.739484</v>
          </cell>
          <cell r="H13512">
            <v>1.920242</v>
          </cell>
          <cell r="I13512">
            <v>-0.1064599</v>
          </cell>
          <cell r="J13512">
            <v>-4.3562499999999997E-2</v>
          </cell>
          <cell r="K13512">
            <v>0</v>
          </cell>
          <cell r="L13512">
            <v>4.3562499999999997E-2</v>
          </cell>
          <cell r="M13512">
            <v>0.1064599</v>
          </cell>
          <cell r="N13512">
            <v>0.1064599</v>
          </cell>
          <cell r="O13512">
            <v>6957</v>
          </cell>
        </row>
        <row r="13513">
          <cell r="A13513" t="str">
            <v>Residential</v>
          </cell>
          <cell r="B13513">
            <v>24</v>
          </cell>
          <cell r="C13513" t="str">
            <v>S</v>
          </cell>
          <cell r="D13513" t="str">
            <v>Switch</v>
          </cell>
          <cell r="E13513" t="str">
            <v>Tonnage: 5&lt;=tons</v>
          </cell>
          <cell r="F13513">
            <v>74.302800000000005</v>
          </cell>
          <cell r="G13513">
            <v>1.329758</v>
          </cell>
          <cell r="H13513">
            <v>1.525182</v>
          </cell>
          <cell r="I13513">
            <v>-0.10401340000000001</v>
          </cell>
          <cell r="J13513">
            <v>-4.2561399999999999E-2</v>
          </cell>
          <cell r="K13513">
            <v>0</v>
          </cell>
          <cell r="L13513">
            <v>4.2561399999999999E-2</v>
          </cell>
          <cell r="M13513">
            <v>0.10401340000000001</v>
          </cell>
          <cell r="N13513">
            <v>0.10401340000000001</v>
          </cell>
          <cell r="O13513">
            <v>6957</v>
          </cell>
        </row>
        <row r="13514">
          <cell r="A13514" t="str">
            <v>Residential</v>
          </cell>
          <cell r="B13514">
            <v>1</v>
          </cell>
          <cell r="C13514" t="str">
            <v>S</v>
          </cell>
          <cell r="D13514" t="str">
            <v>Switch</v>
          </cell>
          <cell r="E13514" t="str">
            <v>Tonnage: tons&lt;2</v>
          </cell>
          <cell r="F13514">
            <v>68.103099999999998</v>
          </cell>
          <cell r="G13514">
            <v>0.67486080000000004</v>
          </cell>
          <cell r="H13514">
            <v>0.95196159999999996</v>
          </cell>
          <cell r="I13514">
            <v>-0.1932509</v>
          </cell>
          <cell r="J13514">
            <v>-7.90767E-2</v>
          </cell>
          <cell r="K13514">
            <v>0</v>
          </cell>
          <cell r="L13514">
            <v>7.90767E-2</v>
          </cell>
          <cell r="M13514">
            <v>0.1932509</v>
          </cell>
          <cell r="N13514">
            <v>0.1932509</v>
          </cell>
          <cell r="O13514">
            <v>426</v>
          </cell>
        </row>
        <row r="13515">
          <cell r="A13515" t="str">
            <v>Residential</v>
          </cell>
          <cell r="B13515">
            <v>2</v>
          </cell>
          <cell r="C13515" t="str">
            <v>S</v>
          </cell>
          <cell r="D13515" t="str">
            <v>Switch</v>
          </cell>
          <cell r="E13515" t="str">
            <v>Tonnage: tons&lt;2</v>
          </cell>
          <cell r="F13515">
            <v>65.4559</v>
          </cell>
          <cell r="G13515">
            <v>0.59925139999999999</v>
          </cell>
          <cell r="H13515">
            <v>0.76435229999999998</v>
          </cell>
          <cell r="I13515">
            <v>-0.1909517</v>
          </cell>
          <cell r="J13515">
            <v>-7.8135899999999994E-2</v>
          </cell>
          <cell r="K13515">
            <v>0</v>
          </cell>
          <cell r="L13515">
            <v>7.8135899999999994E-2</v>
          </cell>
          <cell r="M13515">
            <v>0.1909517</v>
          </cell>
          <cell r="N13515">
            <v>0.1909517</v>
          </cell>
          <cell r="O13515">
            <v>426</v>
          </cell>
        </row>
        <row r="13516">
          <cell r="A13516" t="str">
            <v>Residential</v>
          </cell>
          <cell r="B13516">
            <v>3</v>
          </cell>
          <cell r="C13516" t="str">
            <v>S</v>
          </cell>
          <cell r="D13516" t="str">
            <v>Switch</v>
          </cell>
          <cell r="E13516" t="str">
            <v>Tonnage: tons&lt;2</v>
          </cell>
          <cell r="F13516">
            <v>64.876800000000003</v>
          </cell>
          <cell r="G13516">
            <v>0.56384089999999998</v>
          </cell>
          <cell r="H13516">
            <v>0.65556190000000003</v>
          </cell>
          <cell r="I13516">
            <v>-0.1882006</v>
          </cell>
          <cell r="J13516">
            <v>-7.7010200000000001E-2</v>
          </cell>
          <cell r="K13516">
            <v>0</v>
          </cell>
          <cell r="L13516">
            <v>7.7010200000000001E-2</v>
          </cell>
          <cell r="M13516">
            <v>0.1882006</v>
          </cell>
          <cell r="N13516">
            <v>0.1882006</v>
          </cell>
          <cell r="O13516">
            <v>426</v>
          </cell>
        </row>
        <row r="13517">
          <cell r="A13517" t="str">
            <v>Residential</v>
          </cell>
          <cell r="B13517">
            <v>4</v>
          </cell>
          <cell r="C13517" t="str">
            <v>S</v>
          </cell>
          <cell r="D13517" t="str">
            <v>Switch</v>
          </cell>
          <cell r="E13517" t="str">
            <v>Tonnage: tons&lt;2</v>
          </cell>
          <cell r="F13517">
            <v>64.388199999999998</v>
          </cell>
          <cell r="G13517">
            <v>0.53102229999999995</v>
          </cell>
          <cell r="H13517">
            <v>0.44820729999999998</v>
          </cell>
          <cell r="I13517">
            <v>-0.1867415</v>
          </cell>
          <cell r="J13517">
            <v>-7.6413099999999998E-2</v>
          </cell>
          <cell r="K13517">
            <v>0</v>
          </cell>
          <cell r="L13517">
            <v>7.6413099999999998E-2</v>
          </cell>
          <cell r="M13517">
            <v>0.1867415</v>
          </cell>
          <cell r="N13517">
            <v>0.1867415</v>
          </cell>
          <cell r="O13517">
            <v>426</v>
          </cell>
        </row>
        <row r="13518">
          <cell r="A13518" t="str">
            <v>Residential</v>
          </cell>
          <cell r="B13518">
            <v>5</v>
          </cell>
          <cell r="C13518" t="str">
            <v>S</v>
          </cell>
          <cell r="D13518" t="str">
            <v>Switch</v>
          </cell>
          <cell r="E13518" t="str">
            <v>Tonnage: tons&lt;2</v>
          </cell>
          <cell r="F13518">
            <v>63.285699999999999</v>
          </cell>
          <cell r="G13518">
            <v>0.51938649999999997</v>
          </cell>
          <cell r="H13518">
            <v>0.35782039999999998</v>
          </cell>
          <cell r="I13518">
            <v>-0.18648719999999999</v>
          </cell>
          <cell r="J13518">
            <v>-7.6309100000000005E-2</v>
          </cell>
          <cell r="K13518">
            <v>0</v>
          </cell>
          <cell r="L13518">
            <v>7.6309100000000005E-2</v>
          </cell>
          <cell r="M13518">
            <v>0.18648719999999999</v>
          </cell>
          <cell r="N13518">
            <v>0.18648719999999999</v>
          </cell>
          <cell r="O13518">
            <v>426</v>
          </cell>
        </row>
        <row r="13519">
          <cell r="A13519" t="str">
            <v>Residential</v>
          </cell>
          <cell r="B13519">
            <v>6</v>
          </cell>
          <cell r="C13519" t="str">
            <v>S</v>
          </cell>
          <cell r="D13519" t="str">
            <v>Switch</v>
          </cell>
          <cell r="E13519" t="str">
            <v>Tonnage: tons&lt;2</v>
          </cell>
          <cell r="F13519">
            <v>62.581099999999999</v>
          </cell>
          <cell r="G13519">
            <v>0.50302239999999998</v>
          </cell>
          <cell r="H13519">
            <v>0.36127429999999999</v>
          </cell>
          <cell r="I13519">
            <v>-0.18627279999999999</v>
          </cell>
          <cell r="J13519">
            <v>-7.6221300000000006E-2</v>
          </cell>
          <cell r="K13519">
            <v>0</v>
          </cell>
          <cell r="L13519">
            <v>7.6221300000000006E-2</v>
          </cell>
          <cell r="M13519">
            <v>0.18627279999999999</v>
          </cell>
          <cell r="N13519">
            <v>0.18627279999999999</v>
          </cell>
          <cell r="O13519">
            <v>426</v>
          </cell>
        </row>
        <row r="13520">
          <cell r="A13520" t="str">
            <v>Residential</v>
          </cell>
          <cell r="B13520">
            <v>7</v>
          </cell>
          <cell r="C13520" t="str">
            <v>S</v>
          </cell>
          <cell r="D13520" t="str">
            <v>Switch</v>
          </cell>
          <cell r="E13520" t="str">
            <v>Tonnage: tons&lt;2</v>
          </cell>
          <cell r="F13520">
            <v>61.274099999999997</v>
          </cell>
          <cell r="G13520">
            <v>0.62578400000000001</v>
          </cell>
          <cell r="H13520">
            <v>0.55667759999999999</v>
          </cell>
          <cell r="I13520">
            <v>-0.18797249999999999</v>
          </cell>
          <cell r="J13520">
            <v>-7.6916799999999994E-2</v>
          </cell>
          <cell r="K13520">
            <v>0</v>
          </cell>
          <cell r="L13520">
            <v>7.6916799999999994E-2</v>
          </cell>
          <cell r="M13520">
            <v>0.18797249999999999</v>
          </cell>
          <cell r="N13520">
            <v>0.18797249999999999</v>
          </cell>
          <cell r="O13520">
            <v>426</v>
          </cell>
        </row>
        <row r="13521">
          <cell r="A13521" t="str">
            <v>Residential</v>
          </cell>
          <cell r="B13521">
            <v>8</v>
          </cell>
          <cell r="C13521" t="str">
            <v>S</v>
          </cell>
          <cell r="D13521" t="str">
            <v>Switch</v>
          </cell>
          <cell r="E13521" t="str">
            <v>Tonnage: tons&lt;2</v>
          </cell>
          <cell r="F13521">
            <v>62.5578</v>
          </cell>
          <cell r="G13521">
            <v>0.53968079999999996</v>
          </cell>
          <cell r="H13521">
            <v>0.43366900000000003</v>
          </cell>
          <cell r="I13521">
            <v>-0.189856</v>
          </cell>
          <cell r="J13521">
            <v>-7.7687500000000007E-2</v>
          </cell>
          <cell r="K13521">
            <v>0</v>
          </cell>
          <cell r="L13521">
            <v>7.7687500000000007E-2</v>
          </cell>
          <cell r="M13521">
            <v>0.189856</v>
          </cell>
          <cell r="N13521">
            <v>0.189856</v>
          </cell>
          <cell r="O13521">
            <v>426</v>
          </cell>
        </row>
        <row r="13522">
          <cell r="A13522" t="str">
            <v>Residential</v>
          </cell>
          <cell r="B13522">
            <v>9</v>
          </cell>
          <cell r="C13522" t="str">
            <v>S</v>
          </cell>
          <cell r="D13522" t="str">
            <v>Switch</v>
          </cell>
          <cell r="E13522" t="str">
            <v>Tonnage: tons&lt;2</v>
          </cell>
          <cell r="F13522">
            <v>68.262100000000004</v>
          </cell>
          <cell r="G13522">
            <v>0.46568080000000001</v>
          </cell>
          <cell r="H13522">
            <v>0.47390159999999998</v>
          </cell>
          <cell r="I13522">
            <v>-0.1884682</v>
          </cell>
          <cell r="J13522">
            <v>-7.7119699999999999E-2</v>
          </cell>
          <cell r="K13522">
            <v>0</v>
          </cell>
          <cell r="L13522">
            <v>7.7119699999999999E-2</v>
          </cell>
          <cell r="M13522">
            <v>0.1884682</v>
          </cell>
          <cell r="N13522">
            <v>0.1884682</v>
          </cell>
          <cell r="O13522">
            <v>426</v>
          </cell>
        </row>
        <row r="13523">
          <cell r="A13523" t="str">
            <v>Residential</v>
          </cell>
          <cell r="B13523">
            <v>10</v>
          </cell>
          <cell r="C13523" t="str">
            <v>S</v>
          </cell>
          <cell r="D13523" t="str">
            <v>Switch</v>
          </cell>
          <cell r="E13523" t="str">
            <v>Tonnage: tons&lt;2</v>
          </cell>
          <cell r="F13523">
            <v>74.489400000000003</v>
          </cell>
          <cell r="G13523">
            <v>0.46514119999999998</v>
          </cell>
          <cell r="H13523">
            <v>0.63436289999999995</v>
          </cell>
          <cell r="I13523">
            <v>-0.1903261</v>
          </cell>
          <cell r="J13523">
            <v>-7.7879900000000002E-2</v>
          </cell>
          <cell r="K13523">
            <v>0</v>
          </cell>
          <cell r="L13523">
            <v>7.7879900000000002E-2</v>
          </cell>
          <cell r="M13523">
            <v>0.1903261</v>
          </cell>
          <cell r="N13523">
            <v>0.1903261</v>
          </cell>
          <cell r="O13523">
            <v>426</v>
          </cell>
        </row>
        <row r="13524">
          <cell r="A13524" t="str">
            <v>Residential</v>
          </cell>
          <cell r="B13524">
            <v>11</v>
          </cell>
          <cell r="C13524" t="str">
            <v>S</v>
          </cell>
          <cell r="D13524" t="str">
            <v>Switch</v>
          </cell>
          <cell r="E13524" t="str">
            <v>Tonnage: tons&lt;2</v>
          </cell>
          <cell r="F13524">
            <v>79.533900000000003</v>
          </cell>
          <cell r="G13524">
            <v>0.46610889999999999</v>
          </cell>
          <cell r="H13524">
            <v>0.63644049999999996</v>
          </cell>
          <cell r="I13524">
            <v>-0.18850339999999999</v>
          </cell>
          <cell r="J13524">
            <v>-7.7133999999999994E-2</v>
          </cell>
          <cell r="K13524">
            <v>0</v>
          </cell>
          <cell r="L13524">
            <v>7.7133999999999994E-2</v>
          </cell>
          <cell r="M13524">
            <v>0.18850339999999999</v>
          </cell>
          <cell r="N13524">
            <v>0.18850339999999999</v>
          </cell>
          <cell r="O13524">
            <v>426</v>
          </cell>
        </row>
        <row r="13525">
          <cell r="A13525" t="str">
            <v>Residential</v>
          </cell>
          <cell r="B13525">
            <v>12</v>
          </cell>
          <cell r="C13525" t="str">
            <v>S</v>
          </cell>
          <cell r="D13525" t="str">
            <v>Switch</v>
          </cell>
          <cell r="E13525" t="str">
            <v>Tonnage: tons&lt;2</v>
          </cell>
          <cell r="F13525">
            <v>84.090299999999999</v>
          </cell>
          <cell r="G13525">
            <v>0.53697289999999998</v>
          </cell>
          <cell r="H13525">
            <v>0.49099009999999998</v>
          </cell>
          <cell r="I13525">
            <v>-0.19191349999999999</v>
          </cell>
          <cell r="J13525">
            <v>-7.8529399999999999E-2</v>
          </cell>
          <cell r="K13525">
            <v>0</v>
          </cell>
          <cell r="L13525">
            <v>7.8529399999999999E-2</v>
          </cell>
          <cell r="M13525">
            <v>0.19191349999999999</v>
          </cell>
          <cell r="N13525">
            <v>0.19191349999999999</v>
          </cell>
          <cell r="O13525">
            <v>426</v>
          </cell>
        </row>
        <row r="13526">
          <cell r="A13526" t="str">
            <v>Residential</v>
          </cell>
          <cell r="B13526">
            <v>13</v>
          </cell>
          <cell r="C13526" t="str">
            <v>S</v>
          </cell>
          <cell r="D13526" t="str">
            <v>Switch</v>
          </cell>
          <cell r="E13526" t="str">
            <v>Tonnage: tons&lt;2</v>
          </cell>
          <cell r="F13526">
            <v>87.283500000000004</v>
          </cell>
          <cell r="G13526">
            <v>0.60676070000000004</v>
          </cell>
          <cell r="H13526">
            <v>0.66061630000000005</v>
          </cell>
          <cell r="I13526">
            <v>-0.19549849999999999</v>
          </cell>
          <cell r="J13526">
            <v>-7.9996399999999995E-2</v>
          </cell>
          <cell r="K13526">
            <v>0</v>
          </cell>
          <cell r="L13526">
            <v>7.9996399999999995E-2</v>
          </cell>
          <cell r="M13526">
            <v>0.19549849999999999</v>
          </cell>
          <cell r="N13526">
            <v>0.19549849999999999</v>
          </cell>
          <cell r="O13526">
            <v>426</v>
          </cell>
        </row>
        <row r="13527">
          <cell r="A13527" t="str">
            <v>Residential</v>
          </cell>
          <cell r="B13527">
            <v>14</v>
          </cell>
          <cell r="C13527" t="str">
            <v>S</v>
          </cell>
          <cell r="D13527" t="str">
            <v>Switch</v>
          </cell>
          <cell r="E13527" t="str">
            <v>Tonnage: tons&lt;2</v>
          </cell>
          <cell r="F13527">
            <v>90.886099999999999</v>
          </cell>
          <cell r="G13527">
            <v>0.73889899999999997</v>
          </cell>
          <cell r="H13527">
            <v>0.70818559999999997</v>
          </cell>
          <cell r="I13527">
            <v>-0.19411610000000001</v>
          </cell>
          <cell r="J13527">
            <v>-7.9430700000000007E-2</v>
          </cell>
          <cell r="K13527">
            <v>0</v>
          </cell>
          <cell r="L13527">
            <v>7.9430700000000007E-2</v>
          </cell>
          <cell r="M13527">
            <v>0.19411610000000001</v>
          </cell>
          <cell r="N13527">
            <v>0.19411610000000001</v>
          </cell>
          <cell r="O13527">
            <v>426</v>
          </cell>
        </row>
        <row r="13528">
          <cell r="A13528" t="str">
            <v>Residential</v>
          </cell>
          <cell r="B13528">
            <v>15</v>
          </cell>
          <cell r="C13528" t="str">
            <v>S</v>
          </cell>
          <cell r="D13528" t="str">
            <v>Switch</v>
          </cell>
          <cell r="E13528" t="str">
            <v>Tonnage: tons&lt;2</v>
          </cell>
          <cell r="F13528">
            <v>93.886300000000006</v>
          </cell>
          <cell r="G13528">
            <v>0.84786050000000002</v>
          </cell>
          <cell r="H13528">
            <v>0.70036949999999998</v>
          </cell>
          <cell r="I13528">
            <v>-0.1950712</v>
          </cell>
          <cell r="J13528">
            <v>-7.9821600000000006E-2</v>
          </cell>
          <cell r="K13528">
            <v>0</v>
          </cell>
          <cell r="L13528">
            <v>7.9821600000000006E-2</v>
          </cell>
          <cell r="M13528">
            <v>0.1950712</v>
          </cell>
          <cell r="N13528">
            <v>0.1950712</v>
          </cell>
          <cell r="O13528">
            <v>426</v>
          </cell>
        </row>
        <row r="13529">
          <cell r="A13529" t="str">
            <v>Residential</v>
          </cell>
          <cell r="B13529">
            <v>16</v>
          </cell>
          <cell r="C13529" t="str">
            <v>S</v>
          </cell>
          <cell r="D13529" t="str">
            <v>Switch</v>
          </cell>
          <cell r="E13529" t="str">
            <v>Tonnage: tons&lt;2</v>
          </cell>
          <cell r="F13529">
            <v>95.772499999999994</v>
          </cell>
          <cell r="G13529">
            <v>0.92781119999999995</v>
          </cell>
          <cell r="H13529">
            <v>0.79013409999999995</v>
          </cell>
          <cell r="I13529">
            <v>-0.2013182</v>
          </cell>
          <cell r="J13529">
            <v>-8.2377800000000001E-2</v>
          </cell>
          <cell r="K13529">
            <v>0</v>
          </cell>
          <cell r="L13529">
            <v>8.2377800000000001E-2</v>
          </cell>
          <cell r="M13529">
            <v>0.2013182</v>
          </cell>
          <cell r="N13529">
            <v>0.2013182</v>
          </cell>
          <cell r="O13529">
            <v>426</v>
          </cell>
        </row>
        <row r="13530">
          <cell r="A13530" t="str">
            <v>Residential</v>
          </cell>
          <cell r="B13530">
            <v>17</v>
          </cell>
          <cell r="C13530" t="str">
            <v>S</v>
          </cell>
          <cell r="D13530" t="str">
            <v>Switch</v>
          </cell>
          <cell r="E13530" t="str">
            <v>Tonnage: tons&lt;2</v>
          </cell>
          <cell r="F13530">
            <v>96.454099999999997</v>
          </cell>
          <cell r="G13530">
            <v>1.1673180000000001</v>
          </cell>
          <cell r="H13530">
            <v>0.86542779999999997</v>
          </cell>
          <cell r="I13530">
            <v>-0.20121420000000001</v>
          </cell>
          <cell r="J13530">
            <v>-8.2335199999999997E-2</v>
          </cell>
          <cell r="K13530">
            <v>0</v>
          </cell>
          <cell r="L13530">
            <v>8.2335199999999997E-2</v>
          </cell>
          <cell r="M13530">
            <v>0.20121420000000001</v>
          </cell>
          <cell r="N13530">
            <v>0.20121420000000001</v>
          </cell>
          <cell r="O13530">
            <v>426</v>
          </cell>
        </row>
        <row r="13531">
          <cell r="A13531" t="str">
            <v>Residential</v>
          </cell>
          <cell r="B13531">
            <v>18</v>
          </cell>
          <cell r="C13531" t="str">
            <v>S</v>
          </cell>
          <cell r="D13531" t="str">
            <v>Switch</v>
          </cell>
          <cell r="E13531" t="str">
            <v>Tonnage: tons&lt;2</v>
          </cell>
          <cell r="F13531">
            <v>95.749600000000001</v>
          </cell>
          <cell r="G13531">
            <v>1.1242669999999999</v>
          </cell>
          <cell r="H13531">
            <v>1.1058570000000001</v>
          </cell>
          <cell r="I13531">
            <v>-0.2009793</v>
          </cell>
          <cell r="J13531">
            <v>-8.2239099999999996E-2</v>
          </cell>
          <cell r="K13531">
            <v>0</v>
          </cell>
          <cell r="L13531">
            <v>8.2239099999999996E-2</v>
          </cell>
          <cell r="M13531">
            <v>0.2009793</v>
          </cell>
          <cell r="N13531">
            <v>0.2009793</v>
          </cell>
          <cell r="O13531">
            <v>426</v>
          </cell>
        </row>
        <row r="13532">
          <cell r="A13532" t="str">
            <v>Residential</v>
          </cell>
          <cell r="B13532">
            <v>19</v>
          </cell>
          <cell r="C13532" t="str">
            <v>S</v>
          </cell>
          <cell r="D13532" t="str">
            <v>Switch</v>
          </cell>
          <cell r="E13532" t="str">
            <v>Tonnage: tons&lt;2</v>
          </cell>
          <cell r="F13532">
            <v>93.647499999999994</v>
          </cell>
          <cell r="G13532">
            <v>1.2665869999999999</v>
          </cell>
          <cell r="H13532">
            <v>1.4638789999999999</v>
          </cell>
          <cell r="I13532">
            <v>-0.21074290000000001</v>
          </cell>
          <cell r="J13532">
            <v>-8.62343E-2</v>
          </cell>
          <cell r="K13532">
            <v>0</v>
          </cell>
          <cell r="L13532">
            <v>8.62343E-2</v>
          </cell>
          <cell r="M13532">
            <v>0.21074290000000001</v>
          </cell>
          <cell r="N13532">
            <v>0.21074290000000001</v>
          </cell>
          <cell r="O13532">
            <v>426</v>
          </cell>
        </row>
        <row r="13533">
          <cell r="A13533" t="str">
            <v>Residential</v>
          </cell>
          <cell r="B13533">
            <v>20</v>
          </cell>
          <cell r="C13533" t="str">
            <v>S</v>
          </cell>
          <cell r="D13533" t="str">
            <v>Switch</v>
          </cell>
          <cell r="E13533" t="str">
            <v>Tonnage: tons&lt;2</v>
          </cell>
          <cell r="F13533">
            <v>88.659499999999994</v>
          </cell>
          <cell r="G13533">
            <v>1.223984</v>
          </cell>
          <cell r="H13533">
            <v>0.98546420000000001</v>
          </cell>
          <cell r="I13533">
            <v>-0.22259229999999999</v>
          </cell>
          <cell r="J13533">
            <v>-9.1082999999999997E-2</v>
          </cell>
          <cell r="K13533">
            <v>0</v>
          </cell>
          <cell r="L13533">
            <v>9.1082999999999997E-2</v>
          </cell>
          <cell r="M13533">
            <v>0.22259229999999999</v>
          </cell>
          <cell r="N13533">
            <v>0.22259229999999999</v>
          </cell>
          <cell r="O13533">
            <v>426</v>
          </cell>
        </row>
        <row r="13534">
          <cell r="A13534" t="str">
            <v>Residential</v>
          </cell>
          <cell r="B13534">
            <v>21</v>
          </cell>
          <cell r="C13534" t="str">
            <v>S</v>
          </cell>
          <cell r="D13534" t="str">
            <v>Switch</v>
          </cell>
          <cell r="E13534" t="str">
            <v>Tonnage: tons&lt;2</v>
          </cell>
          <cell r="F13534">
            <v>83.568799999999996</v>
          </cell>
          <cell r="G13534">
            <v>1.3166869999999999</v>
          </cell>
          <cell r="H13534">
            <v>1.617686</v>
          </cell>
          <cell r="I13534">
            <v>-0.21686549999999999</v>
          </cell>
          <cell r="J13534">
            <v>-8.8739600000000002E-2</v>
          </cell>
          <cell r="K13534">
            <v>0</v>
          </cell>
          <cell r="L13534">
            <v>8.8739600000000002E-2</v>
          </cell>
          <cell r="M13534">
            <v>0.21686549999999999</v>
          </cell>
          <cell r="N13534">
            <v>0.21686549999999999</v>
          </cell>
          <cell r="O13534">
            <v>426</v>
          </cell>
        </row>
        <row r="13535">
          <cell r="A13535" t="str">
            <v>Residential</v>
          </cell>
          <cell r="B13535">
            <v>22</v>
          </cell>
          <cell r="C13535" t="str">
            <v>S</v>
          </cell>
          <cell r="D13535" t="str">
            <v>Switch</v>
          </cell>
          <cell r="E13535" t="str">
            <v>Tonnage: tons&lt;2</v>
          </cell>
          <cell r="F13535">
            <v>80.4666</v>
          </cell>
          <cell r="G13535">
            <v>1.065253</v>
          </cell>
          <cell r="H13535">
            <v>1.1212070000000001</v>
          </cell>
          <cell r="I13535">
            <v>-0.21571770000000001</v>
          </cell>
          <cell r="J13535">
            <v>-8.8269899999999998E-2</v>
          </cell>
          <cell r="K13535">
            <v>0</v>
          </cell>
          <cell r="L13535">
            <v>8.8269899999999998E-2</v>
          </cell>
          <cell r="M13535">
            <v>0.21571770000000001</v>
          </cell>
          <cell r="N13535">
            <v>0.21571770000000001</v>
          </cell>
          <cell r="O13535">
            <v>426</v>
          </cell>
        </row>
        <row r="13536">
          <cell r="A13536" t="str">
            <v>Residential</v>
          </cell>
          <cell r="B13536">
            <v>23</v>
          </cell>
          <cell r="C13536" t="str">
            <v>S</v>
          </cell>
          <cell r="D13536" t="str">
            <v>Switch</v>
          </cell>
          <cell r="E13536" t="str">
            <v>Tonnage: tons&lt;2</v>
          </cell>
          <cell r="F13536">
            <v>76.887100000000004</v>
          </cell>
          <cell r="G13536">
            <v>1.0006440000000001</v>
          </cell>
          <cell r="H13536">
            <v>1.1168119999999999</v>
          </cell>
          <cell r="I13536">
            <v>-0.2018877</v>
          </cell>
          <cell r="J13536">
            <v>-8.2610799999999998E-2</v>
          </cell>
          <cell r="K13536">
            <v>0</v>
          </cell>
          <cell r="L13536">
            <v>8.2610799999999998E-2</v>
          </cell>
          <cell r="M13536">
            <v>0.2018877</v>
          </cell>
          <cell r="N13536">
            <v>0.2018877</v>
          </cell>
          <cell r="O13536">
            <v>426</v>
          </cell>
        </row>
        <row r="13537">
          <cell r="A13537" t="str">
            <v>Residential</v>
          </cell>
          <cell r="B13537">
            <v>24</v>
          </cell>
          <cell r="C13537" t="str">
            <v>S</v>
          </cell>
          <cell r="D13537" t="str">
            <v>Switch</v>
          </cell>
          <cell r="E13537" t="str">
            <v>Tonnage: tons&lt;2</v>
          </cell>
          <cell r="F13537">
            <v>74.603099999999998</v>
          </cell>
          <cell r="G13537">
            <v>0.84131129999999998</v>
          </cell>
          <cell r="H13537">
            <v>1.041539</v>
          </cell>
          <cell r="I13537">
            <v>-0.19455749999999999</v>
          </cell>
          <cell r="J13537">
            <v>-7.9611399999999999E-2</v>
          </cell>
          <cell r="K13537">
            <v>0</v>
          </cell>
          <cell r="L13537">
            <v>7.9611399999999999E-2</v>
          </cell>
          <cell r="M13537">
            <v>0.19455749999999999</v>
          </cell>
          <cell r="N13537">
            <v>0.19455749999999999</v>
          </cell>
          <cell r="O13537">
            <v>426</v>
          </cell>
        </row>
        <row r="13538">
          <cell r="A13538" t="str">
            <v>Residential</v>
          </cell>
          <cell r="B13538">
            <v>1</v>
          </cell>
          <cell r="C13538" t="str">
            <v>S</v>
          </cell>
          <cell r="D13538" t="str">
            <v>Switch</v>
          </cell>
          <cell r="E13538" t="str">
            <v>Usage: 10000&lt;Annual kwh&lt;20000</v>
          </cell>
          <cell r="F13538">
            <v>68.275499999999994</v>
          </cell>
          <cell r="G13538">
            <v>0.59943869999999999</v>
          </cell>
          <cell r="H13538">
            <v>0.68182379999999998</v>
          </cell>
          <cell r="I13538">
            <v>-5.3952100000000003E-2</v>
          </cell>
          <cell r="J13538">
            <v>-2.2076700000000001E-2</v>
          </cell>
          <cell r="K13538">
            <v>0</v>
          </cell>
          <cell r="L13538">
            <v>2.2076700000000001E-2</v>
          </cell>
          <cell r="M13538">
            <v>5.3952100000000003E-2</v>
          </cell>
          <cell r="N13538">
            <v>5.3952100000000003E-2</v>
          </cell>
          <cell r="O13538">
            <v>10042</v>
          </cell>
        </row>
        <row r="13539">
          <cell r="A13539" t="str">
            <v>Residential</v>
          </cell>
          <cell r="B13539">
            <v>2</v>
          </cell>
          <cell r="C13539" t="str">
            <v>S</v>
          </cell>
          <cell r="D13539" t="str">
            <v>Switch</v>
          </cell>
          <cell r="E13539" t="str">
            <v>Usage: 10000&lt;Annual kwh&lt;20000</v>
          </cell>
          <cell r="F13539">
            <v>66.132099999999994</v>
          </cell>
          <cell r="G13539">
            <v>0.54655160000000003</v>
          </cell>
          <cell r="H13539">
            <v>0.60267809999999999</v>
          </cell>
          <cell r="I13539">
            <v>-5.3475599999999998E-2</v>
          </cell>
          <cell r="J13539">
            <v>-2.18818E-2</v>
          </cell>
          <cell r="K13539">
            <v>0</v>
          </cell>
          <cell r="L13539">
            <v>2.18818E-2</v>
          </cell>
          <cell r="M13539">
            <v>5.3475599999999998E-2</v>
          </cell>
          <cell r="N13539">
            <v>5.3475599999999998E-2</v>
          </cell>
          <cell r="O13539">
            <v>10042</v>
          </cell>
        </row>
        <row r="13540">
          <cell r="A13540" t="str">
            <v>Residential</v>
          </cell>
          <cell r="B13540">
            <v>3</v>
          </cell>
          <cell r="C13540" t="str">
            <v>S</v>
          </cell>
          <cell r="D13540" t="str">
            <v>Switch</v>
          </cell>
          <cell r="E13540" t="str">
            <v>Usage: 10000&lt;Annual kwh&lt;20000</v>
          </cell>
          <cell r="F13540">
            <v>64.6661</v>
          </cell>
          <cell r="G13540">
            <v>0.52338879999999999</v>
          </cell>
          <cell r="H13540">
            <v>0.55445</v>
          </cell>
          <cell r="I13540">
            <v>-5.2996000000000001E-2</v>
          </cell>
          <cell r="J13540">
            <v>-2.16855E-2</v>
          </cell>
          <cell r="K13540">
            <v>0</v>
          </cell>
          <cell r="L13540">
            <v>2.16855E-2</v>
          </cell>
          <cell r="M13540">
            <v>5.2996000000000001E-2</v>
          </cell>
          <cell r="N13540">
            <v>5.2996000000000001E-2</v>
          </cell>
          <cell r="O13540">
            <v>10042</v>
          </cell>
        </row>
        <row r="13541">
          <cell r="A13541" t="str">
            <v>Residential</v>
          </cell>
          <cell r="B13541">
            <v>4</v>
          </cell>
          <cell r="C13541" t="str">
            <v>S</v>
          </cell>
          <cell r="D13541" t="str">
            <v>Switch</v>
          </cell>
          <cell r="E13541" t="str">
            <v>Usage: 10000&lt;Annual kwh&lt;20000</v>
          </cell>
          <cell r="F13541">
            <v>64.2851</v>
          </cell>
          <cell r="G13541">
            <v>0.4954942</v>
          </cell>
          <cell r="H13541">
            <v>0.51187649999999996</v>
          </cell>
          <cell r="I13541">
            <v>-5.28432E-2</v>
          </cell>
          <cell r="J13541">
            <v>-2.1623E-2</v>
          </cell>
          <cell r="K13541">
            <v>0</v>
          </cell>
          <cell r="L13541">
            <v>2.1623E-2</v>
          </cell>
          <cell r="M13541">
            <v>5.28432E-2</v>
          </cell>
          <cell r="N13541">
            <v>5.28432E-2</v>
          </cell>
          <cell r="O13541">
            <v>10042</v>
          </cell>
        </row>
        <row r="13542">
          <cell r="A13542" t="str">
            <v>Residential</v>
          </cell>
          <cell r="B13542">
            <v>5</v>
          </cell>
          <cell r="C13542" t="str">
            <v>S</v>
          </cell>
          <cell r="D13542" t="str">
            <v>Switch</v>
          </cell>
          <cell r="E13542" t="str">
            <v>Usage: 10000&lt;Annual kwh&lt;20000</v>
          </cell>
          <cell r="F13542">
            <v>63.515700000000002</v>
          </cell>
          <cell r="G13542">
            <v>0.47656660000000001</v>
          </cell>
          <cell r="H13542">
            <v>0.51115949999999999</v>
          </cell>
          <cell r="I13542">
            <v>-5.2805600000000001E-2</v>
          </cell>
          <cell r="J13542">
            <v>-2.1607600000000001E-2</v>
          </cell>
          <cell r="K13542">
            <v>0</v>
          </cell>
          <cell r="L13542">
            <v>2.1607600000000001E-2</v>
          </cell>
          <cell r="M13542">
            <v>5.2805600000000001E-2</v>
          </cell>
          <cell r="N13542">
            <v>5.2805600000000001E-2</v>
          </cell>
          <cell r="O13542">
            <v>10042</v>
          </cell>
        </row>
        <row r="13543">
          <cell r="A13543" t="str">
            <v>Residential</v>
          </cell>
          <cell r="B13543">
            <v>6</v>
          </cell>
          <cell r="C13543" t="str">
            <v>S</v>
          </cell>
          <cell r="D13543" t="str">
            <v>Switch</v>
          </cell>
          <cell r="E13543" t="str">
            <v>Usage: 10000&lt;Annual kwh&lt;20000</v>
          </cell>
          <cell r="F13543">
            <v>62.868699999999997</v>
          </cell>
          <cell r="G13543">
            <v>0.54292309999999999</v>
          </cell>
          <cell r="H13543">
            <v>0.62219259999999998</v>
          </cell>
          <cell r="I13543">
            <v>-5.2892099999999997E-2</v>
          </cell>
          <cell r="J13543">
            <v>-2.1642999999999999E-2</v>
          </cell>
          <cell r="K13543">
            <v>0</v>
          </cell>
          <cell r="L13543">
            <v>2.1642999999999999E-2</v>
          </cell>
          <cell r="M13543">
            <v>5.2892099999999997E-2</v>
          </cell>
          <cell r="N13543">
            <v>5.2892099999999997E-2</v>
          </cell>
          <cell r="O13543">
            <v>10042</v>
          </cell>
        </row>
        <row r="13544">
          <cell r="A13544" t="str">
            <v>Residential</v>
          </cell>
          <cell r="B13544">
            <v>7</v>
          </cell>
          <cell r="C13544" t="str">
            <v>S</v>
          </cell>
          <cell r="D13544" t="str">
            <v>Switch</v>
          </cell>
          <cell r="E13544" t="str">
            <v>Usage: 10000&lt;Annual kwh&lt;20000</v>
          </cell>
          <cell r="F13544">
            <v>62.191400000000002</v>
          </cell>
          <cell r="G13544">
            <v>0.63207860000000005</v>
          </cell>
          <cell r="H13544">
            <v>0.73256500000000002</v>
          </cell>
          <cell r="I13544">
            <v>-5.3253500000000002E-2</v>
          </cell>
          <cell r="J13544">
            <v>-2.1790899999999998E-2</v>
          </cell>
          <cell r="K13544">
            <v>0</v>
          </cell>
          <cell r="L13544">
            <v>2.1790899999999998E-2</v>
          </cell>
          <cell r="M13544">
            <v>5.3253500000000002E-2</v>
          </cell>
          <cell r="N13544">
            <v>5.3253500000000002E-2</v>
          </cell>
          <cell r="O13544">
            <v>10042</v>
          </cell>
        </row>
        <row r="13545">
          <cell r="A13545" t="str">
            <v>Residential</v>
          </cell>
          <cell r="B13545">
            <v>8</v>
          </cell>
          <cell r="C13545" t="str">
            <v>S</v>
          </cell>
          <cell r="D13545" t="str">
            <v>Switch</v>
          </cell>
          <cell r="E13545" t="str">
            <v>Usage: 10000&lt;Annual kwh&lt;20000</v>
          </cell>
          <cell r="F13545">
            <v>63.808500000000002</v>
          </cell>
          <cell r="G13545">
            <v>0.70091559999999997</v>
          </cell>
          <cell r="H13545">
            <v>0.81544689999999997</v>
          </cell>
          <cell r="I13545">
            <v>-5.36477E-2</v>
          </cell>
          <cell r="J13545">
            <v>-2.1952200000000002E-2</v>
          </cell>
          <cell r="K13545">
            <v>0</v>
          </cell>
          <cell r="L13545">
            <v>2.1952200000000002E-2</v>
          </cell>
          <cell r="M13545">
            <v>5.36477E-2</v>
          </cell>
          <cell r="N13545">
            <v>5.36477E-2</v>
          </cell>
          <cell r="O13545">
            <v>10042</v>
          </cell>
        </row>
        <row r="13546">
          <cell r="A13546" t="str">
            <v>Residential</v>
          </cell>
          <cell r="B13546">
            <v>9</v>
          </cell>
          <cell r="C13546" t="str">
            <v>S</v>
          </cell>
          <cell r="D13546" t="str">
            <v>Switch</v>
          </cell>
          <cell r="E13546" t="str">
            <v>Usage: 10000&lt;Annual kwh&lt;20000</v>
          </cell>
          <cell r="F13546">
            <v>69.170699999999997</v>
          </cell>
          <cell r="G13546">
            <v>0.66899819999999999</v>
          </cell>
          <cell r="H13546">
            <v>0.76696229999999999</v>
          </cell>
          <cell r="I13546">
            <v>-5.44141E-2</v>
          </cell>
          <cell r="J13546">
            <v>-2.2265799999999999E-2</v>
          </cell>
          <cell r="K13546">
            <v>0</v>
          </cell>
          <cell r="L13546">
            <v>2.2265799999999999E-2</v>
          </cell>
          <cell r="M13546">
            <v>5.44141E-2</v>
          </cell>
          <cell r="N13546">
            <v>5.44141E-2</v>
          </cell>
          <cell r="O13546">
            <v>10042</v>
          </cell>
        </row>
        <row r="13547">
          <cell r="A13547" t="str">
            <v>Residential</v>
          </cell>
          <cell r="B13547">
            <v>10</v>
          </cell>
          <cell r="C13547" t="str">
            <v>S</v>
          </cell>
          <cell r="D13547" t="str">
            <v>Switch</v>
          </cell>
          <cell r="E13547" t="str">
            <v>Usage: 10000&lt;Annual kwh&lt;20000</v>
          </cell>
          <cell r="F13547">
            <v>75.541799999999995</v>
          </cell>
          <cell r="G13547">
            <v>0.66591999999999996</v>
          </cell>
          <cell r="H13547">
            <v>0.73159180000000001</v>
          </cell>
          <cell r="I13547">
            <v>-5.9177100000000003E-2</v>
          </cell>
          <cell r="J13547">
            <v>-2.4214800000000002E-2</v>
          </cell>
          <cell r="K13547">
            <v>0</v>
          </cell>
          <cell r="L13547">
            <v>2.4214800000000002E-2</v>
          </cell>
          <cell r="M13547">
            <v>5.9177100000000003E-2</v>
          </cell>
          <cell r="N13547">
            <v>5.9177100000000003E-2</v>
          </cell>
          <cell r="O13547">
            <v>10042</v>
          </cell>
        </row>
        <row r="13548">
          <cell r="A13548" t="str">
            <v>Residential</v>
          </cell>
          <cell r="B13548">
            <v>11</v>
          </cell>
          <cell r="C13548" t="str">
            <v>S</v>
          </cell>
          <cell r="D13548" t="str">
            <v>Switch</v>
          </cell>
          <cell r="E13548" t="str">
            <v>Usage: 10000&lt;Annual kwh&lt;20000</v>
          </cell>
          <cell r="F13548">
            <v>80.795599999999993</v>
          </cell>
          <cell r="G13548">
            <v>0.68372239999999995</v>
          </cell>
          <cell r="H13548">
            <v>0.77721830000000003</v>
          </cell>
          <cell r="I13548">
            <v>-6.4124E-2</v>
          </cell>
          <cell r="J13548">
            <v>-2.6238999999999998E-2</v>
          </cell>
          <cell r="K13548">
            <v>0</v>
          </cell>
          <cell r="L13548">
            <v>2.6238999999999998E-2</v>
          </cell>
          <cell r="M13548">
            <v>6.4124E-2</v>
          </cell>
          <cell r="N13548">
            <v>6.4124E-2</v>
          </cell>
          <cell r="O13548">
            <v>10042</v>
          </cell>
        </row>
        <row r="13549">
          <cell r="A13549" t="str">
            <v>Residential</v>
          </cell>
          <cell r="B13549">
            <v>12</v>
          </cell>
          <cell r="C13549" t="str">
            <v>S</v>
          </cell>
          <cell r="D13549" t="str">
            <v>Switch</v>
          </cell>
          <cell r="E13549" t="str">
            <v>Usage: 10000&lt;Annual kwh&lt;20000</v>
          </cell>
          <cell r="F13549">
            <v>84.870099999999994</v>
          </cell>
          <cell r="G13549">
            <v>0.79371650000000005</v>
          </cell>
          <cell r="H13549">
            <v>0.77557580000000004</v>
          </cell>
          <cell r="I13549">
            <v>-5.62678E-2</v>
          </cell>
          <cell r="J13549">
            <v>-2.3024300000000001E-2</v>
          </cell>
          <cell r="K13549">
            <v>0</v>
          </cell>
          <cell r="L13549">
            <v>2.3024300000000001E-2</v>
          </cell>
          <cell r="M13549">
            <v>5.62678E-2</v>
          </cell>
          <cell r="N13549">
            <v>5.62678E-2</v>
          </cell>
          <cell r="O13549">
            <v>10042</v>
          </cell>
        </row>
        <row r="13550">
          <cell r="A13550" t="str">
            <v>Residential</v>
          </cell>
          <cell r="B13550">
            <v>13</v>
          </cell>
          <cell r="C13550" t="str">
            <v>S</v>
          </cell>
          <cell r="D13550" t="str">
            <v>Switch</v>
          </cell>
          <cell r="E13550" t="str">
            <v>Usage: 10000&lt;Annual kwh&lt;20000</v>
          </cell>
          <cell r="F13550">
            <v>88.000299999999996</v>
          </cell>
          <cell r="G13550">
            <v>0.92033149999999997</v>
          </cell>
          <cell r="H13550">
            <v>0.861487</v>
          </cell>
          <cell r="I13550">
            <v>-6.0005999999999997E-2</v>
          </cell>
          <cell r="J13550">
            <v>-2.4553999999999999E-2</v>
          </cell>
          <cell r="K13550">
            <v>0</v>
          </cell>
          <cell r="L13550">
            <v>2.4553999999999999E-2</v>
          </cell>
          <cell r="M13550">
            <v>6.0005999999999997E-2</v>
          </cell>
          <cell r="N13550">
            <v>6.0005999999999997E-2</v>
          </cell>
          <cell r="O13550">
            <v>10042</v>
          </cell>
        </row>
        <row r="13551">
          <cell r="A13551" t="str">
            <v>Residential</v>
          </cell>
          <cell r="B13551">
            <v>14</v>
          </cell>
          <cell r="C13551" t="str">
            <v>S</v>
          </cell>
          <cell r="D13551" t="str">
            <v>Switch</v>
          </cell>
          <cell r="E13551" t="str">
            <v>Usage: 10000&lt;Annual kwh&lt;20000</v>
          </cell>
          <cell r="F13551">
            <v>91.027000000000001</v>
          </cell>
          <cell r="G13551">
            <v>1.0845849999999999</v>
          </cell>
          <cell r="H13551">
            <v>1.0632699999999999</v>
          </cell>
          <cell r="I13551">
            <v>-7.6453099999999996E-2</v>
          </cell>
          <cell r="J13551">
            <v>-3.1283999999999999E-2</v>
          </cell>
          <cell r="K13551">
            <v>0</v>
          </cell>
          <cell r="L13551">
            <v>3.1283999999999999E-2</v>
          </cell>
          <cell r="M13551">
            <v>7.6453099999999996E-2</v>
          </cell>
          <cell r="N13551">
            <v>7.6453099999999996E-2</v>
          </cell>
          <cell r="O13551">
            <v>10042</v>
          </cell>
        </row>
        <row r="13552">
          <cell r="A13552" t="str">
            <v>Residential</v>
          </cell>
          <cell r="B13552">
            <v>15</v>
          </cell>
          <cell r="C13552" t="str">
            <v>S</v>
          </cell>
          <cell r="D13552" t="str">
            <v>Switch</v>
          </cell>
          <cell r="E13552" t="str">
            <v>Usage: 10000&lt;Annual kwh&lt;20000</v>
          </cell>
          <cell r="F13552">
            <v>93.6965</v>
          </cell>
          <cell r="G13552">
            <v>1.259722</v>
          </cell>
          <cell r="H13552">
            <v>1.264526</v>
          </cell>
          <cell r="I13552">
            <v>-8.49139E-2</v>
          </cell>
          <cell r="J13552">
            <v>-3.4746100000000002E-2</v>
          </cell>
          <cell r="K13552">
            <v>0</v>
          </cell>
          <cell r="L13552">
            <v>3.4746100000000002E-2</v>
          </cell>
          <cell r="M13552">
            <v>8.49139E-2</v>
          </cell>
          <cell r="N13552">
            <v>8.49139E-2</v>
          </cell>
          <cell r="O13552">
            <v>10042</v>
          </cell>
        </row>
        <row r="13553">
          <cell r="A13553" t="str">
            <v>Residential</v>
          </cell>
          <cell r="B13553">
            <v>16</v>
          </cell>
          <cell r="C13553" t="str">
            <v>S</v>
          </cell>
          <cell r="D13553" t="str">
            <v>Switch</v>
          </cell>
          <cell r="E13553" t="str">
            <v>Usage: 10000&lt;Annual kwh&lt;20000</v>
          </cell>
          <cell r="F13553">
            <v>95.358099999999993</v>
          </cell>
          <cell r="G13553">
            <v>1.496394</v>
          </cell>
          <cell r="H13553">
            <v>1.46292</v>
          </cell>
          <cell r="I13553">
            <v>-8.0808500000000005E-2</v>
          </cell>
          <cell r="J13553">
            <v>-3.3066199999999997E-2</v>
          </cell>
          <cell r="K13553">
            <v>0</v>
          </cell>
          <cell r="L13553">
            <v>3.3066199999999997E-2</v>
          </cell>
          <cell r="M13553">
            <v>8.0808500000000005E-2</v>
          </cell>
          <cell r="N13553">
            <v>8.0808500000000005E-2</v>
          </cell>
          <cell r="O13553">
            <v>10042</v>
          </cell>
        </row>
        <row r="13554">
          <cell r="A13554" t="str">
            <v>Residential</v>
          </cell>
          <cell r="B13554">
            <v>17</v>
          </cell>
          <cell r="C13554" t="str">
            <v>S</v>
          </cell>
          <cell r="D13554" t="str">
            <v>Switch</v>
          </cell>
          <cell r="E13554" t="str">
            <v>Usage: 10000&lt;Annual kwh&lt;20000</v>
          </cell>
          <cell r="F13554">
            <v>95.974599999999995</v>
          </cell>
          <cell r="G13554">
            <v>1.707538</v>
          </cell>
          <cell r="H13554">
            <v>1.608182</v>
          </cell>
          <cell r="I13554">
            <v>-7.1431800000000004E-2</v>
          </cell>
          <cell r="J13554">
            <v>-2.92293E-2</v>
          </cell>
          <cell r="K13554">
            <v>0</v>
          </cell>
          <cell r="L13554">
            <v>2.92293E-2</v>
          </cell>
          <cell r="M13554">
            <v>7.1431800000000004E-2</v>
          </cell>
          <cell r="N13554">
            <v>7.1431800000000004E-2</v>
          </cell>
          <cell r="O13554">
            <v>10042</v>
          </cell>
        </row>
        <row r="13555">
          <cell r="A13555" t="str">
            <v>Residential</v>
          </cell>
          <cell r="B13555">
            <v>18</v>
          </cell>
          <cell r="C13555" t="str">
            <v>S</v>
          </cell>
          <cell r="D13555" t="str">
            <v>Switch</v>
          </cell>
          <cell r="E13555" t="str">
            <v>Usage: 10000&lt;Annual kwh&lt;20000</v>
          </cell>
          <cell r="F13555">
            <v>95.531599999999997</v>
          </cell>
          <cell r="G13555">
            <v>1.8593459999999999</v>
          </cell>
          <cell r="H13555">
            <v>1.8618729999999999</v>
          </cell>
          <cell r="I13555">
            <v>-8.6129999999999998E-2</v>
          </cell>
          <cell r="J13555">
            <v>-3.5243700000000003E-2</v>
          </cell>
          <cell r="K13555">
            <v>0</v>
          </cell>
          <cell r="L13555">
            <v>3.5243700000000003E-2</v>
          </cell>
          <cell r="M13555">
            <v>8.6129999999999998E-2</v>
          </cell>
          <cell r="N13555">
            <v>8.6129999999999998E-2</v>
          </cell>
          <cell r="O13555">
            <v>10042</v>
          </cell>
        </row>
        <row r="13556">
          <cell r="A13556" t="str">
            <v>Residential</v>
          </cell>
          <cell r="B13556">
            <v>19</v>
          </cell>
          <cell r="C13556" t="str">
            <v>S</v>
          </cell>
          <cell r="D13556" t="str">
            <v>Switch</v>
          </cell>
          <cell r="E13556" t="str">
            <v>Usage: 10000&lt;Annual kwh&lt;20000</v>
          </cell>
          <cell r="F13556">
            <v>93.582899999999995</v>
          </cell>
          <cell r="G13556">
            <v>1.856819</v>
          </cell>
          <cell r="H13556">
            <v>1.8110539999999999</v>
          </cell>
          <cell r="I13556">
            <v>-9.2122700000000002E-2</v>
          </cell>
          <cell r="J13556">
            <v>-3.7695800000000002E-2</v>
          </cell>
          <cell r="K13556">
            <v>0</v>
          </cell>
          <cell r="L13556">
            <v>3.7695800000000002E-2</v>
          </cell>
          <cell r="M13556">
            <v>9.2122700000000002E-2</v>
          </cell>
          <cell r="N13556">
            <v>9.2122700000000002E-2</v>
          </cell>
          <cell r="O13556">
            <v>10042</v>
          </cell>
        </row>
        <row r="13557">
          <cell r="A13557" t="str">
            <v>Residential</v>
          </cell>
          <cell r="B13557">
            <v>20</v>
          </cell>
          <cell r="C13557" t="str">
            <v>S</v>
          </cell>
          <cell r="D13557" t="str">
            <v>Switch</v>
          </cell>
          <cell r="E13557" t="str">
            <v>Usage: 10000&lt;Annual kwh&lt;20000</v>
          </cell>
          <cell r="F13557">
            <v>88.571600000000004</v>
          </cell>
          <cell r="G13557">
            <v>1.7185779999999999</v>
          </cell>
          <cell r="H13557">
            <v>2.0767069999999999</v>
          </cell>
          <cell r="I13557">
            <v>-6.2510599999999999E-2</v>
          </cell>
          <cell r="J13557">
            <v>-2.5578799999999999E-2</v>
          </cell>
          <cell r="K13557">
            <v>0</v>
          </cell>
          <cell r="L13557">
            <v>2.5578799999999999E-2</v>
          </cell>
          <cell r="M13557">
            <v>6.2510599999999999E-2</v>
          </cell>
          <cell r="N13557">
            <v>6.2510599999999999E-2</v>
          </cell>
          <cell r="O13557">
            <v>10042</v>
          </cell>
        </row>
        <row r="13558">
          <cell r="A13558" t="str">
            <v>Residential</v>
          </cell>
          <cell r="B13558">
            <v>21</v>
          </cell>
          <cell r="C13558" t="str">
            <v>S</v>
          </cell>
          <cell r="D13558" t="str">
            <v>Switch</v>
          </cell>
          <cell r="E13558" t="str">
            <v>Usage: 10000&lt;Annual kwh&lt;20000</v>
          </cell>
          <cell r="F13558">
            <v>83.572900000000004</v>
          </cell>
          <cell r="G13558">
            <v>1.614185</v>
          </cell>
          <cell r="H13558">
            <v>1.998731</v>
          </cell>
          <cell r="I13558">
            <v>-6.0854999999999999E-2</v>
          </cell>
          <cell r="J13558">
            <v>-2.4901400000000001E-2</v>
          </cell>
          <cell r="K13558">
            <v>0</v>
          </cell>
          <cell r="L13558">
            <v>2.4901400000000001E-2</v>
          </cell>
          <cell r="M13558">
            <v>6.0854999999999999E-2</v>
          </cell>
          <cell r="N13558">
            <v>6.0854999999999999E-2</v>
          </cell>
          <cell r="O13558">
            <v>10042</v>
          </cell>
        </row>
        <row r="13559">
          <cell r="A13559" t="str">
            <v>Residential</v>
          </cell>
          <cell r="B13559">
            <v>22</v>
          </cell>
          <cell r="C13559" t="str">
            <v>S</v>
          </cell>
          <cell r="D13559" t="str">
            <v>Switch</v>
          </cell>
          <cell r="E13559" t="str">
            <v>Usage: 10000&lt;Annual kwh&lt;20000</v>
          </cell>
          <cell r="F13559">
            <v>80.023300000000006</v>
          </cell>
          <cell r="G13559">
            <v>1.411921</v>
          </cell>
          <cell r="H13559">
            <v>1.566187</v>
          </cell>
          <cell r="I13559">
            <v>-6.2262600000000001E-2</v>
          </cell>
          <cell r="J13559">
            <v>-2.5477400000000001E-2</v>
          </cell>
          <cell r="K13559">
            <v>0</v>
          </cell>
          <cell r="L13559">
            <v>2.5477400000000001E-2</v>
          </cell>
          <cell r="M13559">
            <v>6.2262600000000001E-2</v>
          </cell>
          <cell r="N13559">
            <v>6.2262600000000001E-2</v>
          </cell>
          <cell r="O13559">
            <v>10042</v>
          </cell>
        </row>
        <row r="13560">
          <cell r="A13560" t="str">
            <v>Residential</v>
          </cell>
          <cell r="B13560">
            <v>23</v>
          </cell>
          <cell r="C13560" t="str">
            <v>S</v>
          </cell>
          <cell r="D13560" t="str">
            <v>Switch</v>
          </cell>
          <cell r="E13560" t="str">
            <v>Usage: 10000&lt;Annual kwh&lt;20000</v>
          </cell>
          <cell r="F13560">
            <v>77.213499999999996</v>
          </cell>
          <cell r="G13560">
            <v>1.081159</v>
          </cell>
          <cell r="H13560">
            <v>1.187378</v>
          </cell>
          <cell r="I13560">
            <v>-5.8823500000000001E-2</v>
          </cell>
          <cell r="J13560">
            <v>-2.4070100000000001E-2</v>
          </cell>
          <cell r="K13560">
            <v>0</v>
          </cell>
          <cell r="L13560">
            <v>2.4070100000000001E-2</v>
          </cell>
          <cell r="M13560">
            <v>5.8823500000000001E-2</v>
          </cell>
          <cell r="N13560">
            <v>5.8823500000000001E-2</v>
          </cell>
          <cell r="O13560">
            <v>10042</v>
          </cell>
        </row>
        <row r="13561">
          <cell r="A13561" t="str">
            <v>Residential</v>
          </cell>
          <cell r="B13561">
            <v>24</v>
          </cell>
          <cell r="C13561" t="str">
            <v>S</v>
          </cell>
          <cell r="D13561" t="str">
            <v>Switch</v>
          </cell>
          <cell r="E13561" t="str">
            <v>Usage: 10000&lt;Annual kwh&lt;20000</v>
          </cell>
          <cell r="F13561">
            <v>75.134200000000007</v>
          </cell>
          <cell r="G13561">
            <v>0.78939090000000001</v>
          </cell>
          <cell r="H13561">
            <v>0.95154519999999998</v>
          </cell>
          <cell r="I13561">
            <v>-5.7796800000000002E-2</v>
          </cell>
          <cell r="J13561">
            <v>-2.3650000000000001E-2</v>
          </cell>
          <cell r="K13561">
            <v>0</v>
          </cell>
          <cell r="L13561">
            <v>2.3650000000000001E-2</v>
          </cell>
          <cell r="M13561">
            <v>5.7796800000000002E-2</v>
          </cell>
          <cell r="N13561">
            <v>5.7796800000000002E-2</v>
          </cell>
          <cell r="O13561">
            <v>10042</v>
          </cell>
        </row>
        <row r="13562">
          <cell r="A13562" t="str">
            <v>Residential</v>
          </cell>
          <cell r="B13562">
            <v>1</v>
          </cell>
          <cell r="C13562" t="str">
            <v>S</v>
          </cell>
          <cell r="D13562" t="str">
            <v>Switch</v>
          </cell>
          <cell r="E13562" t="str">
            <v>Usage: 20000&lt;Annual kwh&lt;30000</v>
          </cell>
          <cell r="F13562">
            <v>68.6922</v>
          </cell>
          <cell r="G13562">
            <v>0.56215910000000002</v>
          </cell>
          <cell r="H13562">
            <v>0.63766690000000004</v>
          </cell>
          <cell r="I13562">
            <v>-7.2272699999999995E-2</v>
          </cell>
          <cell r="J13562">
            <v>-2.95734E-2</v>
          </cell>
          <cell r="K13562">
            <v>0</v>
          </cell>
          <cell r="L13562">
            <v>2.95734E-2</v>
          </cell>
          <cell r="M13562">
            <v>7.2272699999999995E-2</v>
          </cell>
          <cell r="N13562">
            <v>7.2272699999999995E-2</v>
          </cell>
          <cell r="O13562">
            <v>8748</v>
          </cell>
        </row>
        <row r="13563">
          <cell r="A13563" t="str">
            <v>Residential</v>
          </cell>
          <cell r="B13563">
            <v>2</v>
          </cell>
          <cell r="C13563" t="str">
            <v>S</v>
          </cell>
          <cell r="D13563" t="str">
            <v>Switch</v>
          </cell>
          <cell r="E13563" t="str">
            <v>Usage: 20000&lt;Annual kwh&lt;30000</v>
          </cell>
          <cell r="F13563">
            <v>66.628200000000007</v>
          </cell>
          <cell r="G13563">
            <v>0.49874770000000002</v>
          </cell>
          <cell r="H13563">
            <v>0.55798389999999998</v>
          </cell>
          <cell r="I13563">
            <v>-7.1403300000000003E-2</v>
          </cell>
          <cell r="J13563">
            <v>-2.9217699999999999E-2</v>
          </cell>
          <cell r="K13563">
            <v>0</v>
          </cell>
          <cell r="L13563">
            <v>2.9217699999999999E-2</v>
          </cell>
          <cell r="M13563">
            <v>7.1403300000000003E-2</v>
          </cell>
          <cell r="N13563">
            <v>7.1403300000000003E-2</v>
          </cell>
          <cell r="O13563">
            <v>8748</v>
          </cell>
        </row>
        <row r="13564">
          <cell r="A13564" t="str">
            <v>Residential</v>
          </cell>
          <cell r="B13564">
            <v>3</v>
          </cell>
          <cell r="C13564" t="str">
            <v>S</v>
          </cell>
          <cell r="D13564" t="str">
            <v>Switch</v>
          </cell>
          <cell r="E13564" t="str">
            <v>Usage: 20000&lt;Annual kwh&lt;30000</v>
          </cell>
          <cell r="F13564">
            <v>65.761200000000002</v>
          </cell>
          <cell r="G13564">
            <v>0.46338970000000002</v>
          </cell>
          <cell r="H13564">
            <v>0.4901915</v>
          </cell>
          <cell r="I13564">
            <v>-7.0967100000000005E-2</v>
          </cell>
          <cell r="J13564">
            <v>-2.9039100000000002E-2</v>
          </cell>
          <cell r="K13564">
            <v>0</v>
          </cell>
          <cell r="L13564">
            <v>2.9039100000000002E-2</v>
          </cell>
          <cell r="M13564">
            <v>7.0967100000000005E-2</v>
          </cell>
          <cell r="N13564">
            <v>7.0967100000000005E-2</v>
          </cell>
          <cell r="O13564">
            <v>8748</v>
          </cell>
        </row>
        <row r="13565">
          <cell r="A13565" t="str">
            <v>Residential</v>
          </cell>
          <cell r="B13565">
            <v>4</v>
          </cell>
          <cell r="C13565" t="str">
            <v>S</v>
          </cell>
          <cell r="D13565" t="str">
            <v>Switch</v>
          </cell>
          <cell r="E13565" t="str">
            <v>Usage: 20000&lt;Annual kwh&lt;30000</v>
          </cell>
          <cell r="F13565">
            <v>65.369299999999996</v>
          </cell>
          <cell r="G13565">
            <v>0.47981430000000003</v>
          </cell>
          <cell r="H13565">
            <v>0.49520710000000001</v>
          </cell>
          <cell r="I13565">
            <v>-7.4507799999999999E-2</v>
          </cell>
          <cell r="J13565">
            <v>-3.0488000000000001E-2</v>
          </cell>
          <cell r="K13565">
            <v>0</v>
          </cell>
          <cell r="L13565">
            <v>3.0488000000000001E-2</v>
          </cell>
          <cell r="M13565">
            <v>7.4507799999999999E-2</v>
          </cell>
          <cell r="N13565">
            <v>7.4507799999999999E-2</v>
          </cell>
          <cell r="O13565">
            <v>8748</v>
          </cell>
        </row>
        <row r="13566">
          <cell r="A13566" t="str">
            <v>Residential</v>
          </cell>
          <cell r="B13566">
            <v>5</v>
          </cell>
          <cell r="C13566" t="str">
            <v>S</v>
          </cell>
          <cell r="D13566" t="str">
            <v>Switch</v>
          </cell>
          <cell r="E13566" t="str">
            <v>Usage: 20000&lt;Annual kwh&lt;30000</v>
          </cell>
          <cell r="F13566">
            <v>64.349000000000004</v>
          </cell>
          <cell r="G13566">
            <v>0.46727960000000002</v>
          </cell>
          <cell r="H13566">
            <v>0.4559684</v>
          </cell>
          <cell r="I13566">
            <v>-7.1665400000000004E-2</v>
          </cell>
          <cell r="J13566">
            <v>-2.9324900000000001E-2</v>
          </cell>
          <cell r="K13566">
            <v>0</v>
          </cell>
          <cell r="L13566">
            <v>2.9324900000000001E-2</v>
          </cell>
          <cell r="M13566">
            <v>7.1665400000000004E-2</v>
          </cell>
          <cell r="N13566">
            <v>7.1665400000000004E-2</v>
          </cell>
          <cell r="O13566">
            <v>8748</v>
          </cell>
        </row>
        <row r="13567">
          <cell r="A13567" t="str">
            <v>Residential</v>
          </cell>
          <cell r="B13567">
            <v>6</v>
          </cell>
          <cell r="C13567" t="str">
            <v>S</v>
          </cell>
          <cell r="D13567" t="str">
            <v>Switch</v>
          </cell>
          <cell r="E13567" t="str">
            <v>Usage: 20000&lt;Annual kwh&lt;30000</v>
          </cell>
          <cell r="F13567">
            <v>63.6188</v>
          </cell>
          <cell r="G13567">
            <v>0.49802600000000002</v>
          </cell>
          <cell r="H13567">
            <v>0.49706040000000001</v>
          </cell>
          <cell r="I13567">
            <v>-7.1764300000000003E-2</v>
          </cell>
          <cell r="J13567">
            <v>-2.93654E-2</v>
          </cell>
          <cell r="K13567">
            <v>0</v>
          </cell>
          <cell r="L13567">
            <v>2.93654E-2</v>
          </cell>
          <cell r="M13567">
            <v>7.1764300000000003E-2</v>
          </cell>
          <cell r="N13567">
            <v>7.1764300000000003E-2</v>
          </cell>
          <cell r="O13567">
            <v>8748</v>
          </cell>
        </row>
        <row r="13568">
          <cell r="A13568" t="str">
            <v>Residential</v>
          </cell>
          <cell r="B13568">
            <v>7</v>
          </cell>
          <cell r="C13568" t="str">
            <v>S</v>
          </cell>
          <cell r="D13568" t="str">
            <v>Switch</v>
          </cell>
          <cell r="E13568" t="str">
            <v>Usage: 20000&lt;Annual kwh&lt;30000</v>
          </cell>
          <cell r="F13568">
            <v>62.564500000000002</v>
          </cell>
          <cell r="G13568">
            <v>0.59969110000000003</v>
          </cell>
          <cell r="H13568">
            <v>0.67932780000000004</v>
          </cell>
          <cell r="I13568">
            <v>-7.1208199999999999E-2</v>
          </cell>
          <cell r="J13568">
            <v>-2.9137799999999998E-2</v>
          </cell>
          <cell r="K13568">
            <v>0</v>
          </cell>
          <cell r="L13568">
            <v>2.9137799999999998E-2</v>
          </cell>
          <cell r="M13568">
            <v>7.1208199999999999E-2</v>
          </cell>
          <cell r="N13568">
            <v>7.1208199999999999E-2</v>
          </cell>
          <cell r="O13568">
            <v>8748</v>
          </cell>
        </row>
        <row r="13569">
          <cell r="A13569" t="str">
            <v>Residential</v>
          </cell>
          <cell r="B13569">
            <v>8</v>
          </cell>
          <cell r="C13569" t="str">
            <v>S</v>
          </cell>
          <cell r="D13569" t="str">
            <v>Switch</v>
          </cell>
          <cell r="E13569" t="str">
            <v>Usage: 20000&lt;Annual kwh&lt;30000</v>
          </cell>
          <cell r="F13569">
            <v>63.859200000000001</v>
          </cell>
          <cell r="G13569">
            <v>0.65437460000000003</v>
          </cell>
          <cell r="H13569">
            <v>0.73575639999999998</v>
          </cell>
          <cell r="I13569">
            <v>-7.1649000000000004E-2</v>
          </cell>
          <cell r="J13569">
            <v>-2.9318199999999999E-2</v>
          </cell>
          <cell r="K13569">
            <v>0</v>
          </cell>
          <cell r="L13569">
            <v>2.9318199999999999E-2</v>
          </cell>
          <cell r="M13569">
            <v>7.1649000000000004E-2</v>
          </cell>
          <cell r="N13569">
            <v>7.1649000000000004E-2</v>
          </cell>
          <cell r="O13569">
            <v>8748</v>
          </cell>
        </row>
        <row r="13570">
          <cell r="A13570" t="str">
            <v>Residential</v>
          </cell>
          <cell r="B13570">
            <v>9</v>
          </cell>
          <cell r="C13570" t="str">
            <v>S</v>
          </cell>
          <cell r="D13570" t="str">
            <v>Switch</v>
          </cell>
          <cell r="E13570" t="str">
            <v>Usage: 20000&lt;Annual kwh&lt;30000</v>
          </cell>
          <cell r="F13570">
            <v>69.203900000000004</v>
          </cell>
          <cell r="G13570">
            <v>0.63961730000000006</v>
          </cell>
          <cell r="H13570">
            <v>0.71399889999999999</v>
          </cell>
          <cell r="I13570">
            <v>-7.2854000000000002E-2</v>
          </cell>
          <cell r="J13570">
            <v>-2.9811299999999999E-2</v>
          </cell>
          <cell r="K13570">
            <v>0</v>
          </cell>
          <cell r="L13570">
            <v>2.9811299999999999E-2</v>
          </cell>
          <cell r="M13570">
            <v>7.2854000000000002E-2</v>
          </cell>
          <cell r="N13570">
            <v>7.2854000000000002E-2</v>
          </cell>
          <cell r="O13570">
            <v>8748</v>
          </cell>
        </row>
        <row r="13571">
          <cell r="A13571" t="str">
            <v>Residential</v>
          </cell>
          <cell r="B13571">
            <v>10</v>
          </cell>
          <cell r="C13571" t="str">
            <v>S</v>
          </cell>
          <cell r="D13571" t="str">
            <v>Switch</v>
          </cell>
          <cell r="E13571" t="str">
            <v>Usage: 20000&lt;Annual kwh&lt;30000</v>
          </cell>
          <cell r="F13571">
            <v>75.5107</v>
          </cell>
          <cell r="G13571">
            <v>0.65523089999999995</v>
          </cell>
          <cell r="H13571">
            <v>0.6334843</v>
          </cell>
          <cell r="I13571">
            <v>-7.3039699999999999E-2</v>
          </cell>
          <cell r="J13571">
            <v>-2.9887199999999999E-2</v>
          </cell>
          <cell r="K13571">
            <v>0</v>
          </cell>
          <cell r="L13571">
            <v>2.9887199999999999E-2</v>
          </cell>
          <cell r="M13571">
            <v>7.3039699999999999E-2</v>
          </cell>
          <cell r="N13571">
            <v>7.3039699999999999E-2</v>
          </cell>
          <cell r="O13571">
            <v>8748</v>
          </cell>
        </row>
        <row r="13572">
          <cell r="A13572" t="str">
            <v>Residential</v>
          </cell>
          <cell r="B13572">
            <v>11</v>
          </cell>
          <cell r="C13572" t="str">
            <v>S</v>
          </cell>
          <cell r="D13572" t="str">
            <v>Switch</v>
          </cell>
          <cell r="E13572" t="str">
            <v>Usage: 20000&lt;Annual kwh&lt;30000</v>
          </cell>
          <cell r="F13572">
            <v>80.195499999999996</v>
          </cell>
          <cell r="G13572">
            <v>0.69656870000000004</v>
          </cell>
          <cell r="H13572">
            <v>0.67580799999999996</v>
          </cell>
          <cell r="I13572">
            <v>-7.3231900000000003E-2</v>
          </cell>
          <cell r="J13572">
            <v>-2.99659E-2</v>
          </cell>
          <cell r="K13572">
            <v>0</v>
          </cell>
          <cell r="L13572">
            <v>2.99659E-2</v>
          </cell>
          <cell r="M13572">
            <v>7.3231900000000003E-2</v>
          </cell>
          <cell r="N13572">
            <v>7.3231900000000003E-2</v>
          </cell>
          <cell r="O13572">
            <v>8748</v>
          </cell>
        </row>
        <row r="13573">
          <cell r="A13573" t="str">
            <v>Residential</v>
          </cell>
          <cell r="B13573">
            <v>12</v>
          </cell>
          <cell r="C13573" t="str">
            <v>S</v>
          </cell>
          <cell r="D13573" t="str">
            <v>Switch</v>
          </cell>
          <cell r="E13573" t="str">
            <v>Usage: 20000&lt;Annual kwh&lt;30000</v>
          </cell>
          <cell r="F13573">
            <v>84.283600000000007</v>
          </cell>
          <cell r="G13573">
            <v>0.77094490000000004</v>
          </cell>
          <cell r="H13573">
            <v>0.73780849999999998</v>
          </cell>
          <cell r="I13573">
            <v>-7.5322399999999998E-2</v>
          </cell>
          <cell r="J13573">
            <v>-3.0821299999999999E-2</v>
          </cell>
          <cell r="K13573">
            <v>0</v>
          </cell>
          <cell r="L13573">
            <v>3.0821299999999999E-2</v>
          </cell>
          <cell r="M13573">
            <v>7.5322399999999998E-2</v>
          </cell>
          <cell r="N13573">
            <v>7.5322399999999998E-2</v>
          </cell>
          <cell r="O13573">
            <v>8748</v>
          </cell>
        </row>
        <row r="13574">
          <cell r="A13574" t="str">
            <v>Residential</v>
          </cell>
          <cell r="B13574">
            <v>13</v>
          </cell>
          <cell r="C13574" t="str">
            <v>S</v>
          </cell>
          <cell r="D13574" t="str">
            <v>Switch</v>
          </cell>
          <cell r="E13574" t="str">
            <v>Usage: 20000&lt;Annual kwh&lt;30000</v>
          </cell>
          <cell r="F13574">
            <v>87.427700000000002</v>
          </cell>
          <cell r="G13574">
            <v>0.90068619999999999</v>
          </cell>
          <cell r="H13574">
            <v>0.92131890000000005</v>
          </cell>
          <cell r="I13574">
            <v>-7.7520900000000004E-2</v>
          </cell>
          <cell r="J13574">
            <v>-3.1720900000000003E-2</v>
          </cell>
          <cell r="K13574">
            <v>0</v>
          </cell>
          <cell r="L13574">
            <v>3.1720900000000003E-2</v>
          </cell>
          <cell r="M13574">
            <v>7.7520900000000004E-2</v>
          </cell>
          <cell r="N13574">
            <v>7.7520900000000004E-2</v>
          </cell>
          <cell r="O13574">
            <v>8748</v>
          </cell>
        </row>
        <row r="13575">
          <cell r="A13575" t="str">
            <v>Residential</v>
          </cell>
          <cell r="B13575">
            <v>14</v>
          </cell>
          <cell r="C13575" t="str">
            <v>S</v>
          </cell>
          <cell r="D13575" t="str">
            <v>Switch</v>
          </cell>
          <cell r="E13575" t="str">
            <v>Usage: 20000&lt;Annual kwh&lt;30000</v>
          </cell>
          <cell r="F13575">
            <v>90.870500000000007</v>
          </cell>
          <cell r="G13575">
            <v>1.1728620000000001</v>
          </cell>
          <cell r="H13575">
            <v>1.131084</v>
          </cell>
          <cell r="I13575">
            <v>-7.9212199999999997E-2</v>
          </cell>
          <cell r="J13575">
            <v>-3.2412999999999997E-2</v>
          </cell>
          <cell r="K13575">
            <v>0</v>
          </cell>
          <cell r="L13575">
            <v>3.2412999999999997E-2</v>
          </cell>
          <cell r="M13575">
            <v>7.9212199999999997E-2</v>
          </cell>
          <cell r="N13575">
            <v>7.9212199999999997E-2</v>
          </cell>
          <cell r="O13575">
            <v>8748</v>
          </cell>
        </row>
        <row r="13576">
          <cell r="A13576" t="str">
            <v>Residential</v>
          </cell>
          <cell r="B13576">
            <v>15</v>
          </cell>
          <cell r="C13576" t="str">
            <v>S</v>
          </cell>
          <cell r="D13576" t="str">
            <v>Switch</v>
          </cell>
          <cell r="E13576" t="str">
            <v>Usage: 20000&lt;Annual kwh&lt;30000</v>
          </cell>
          <cell r="F13576">
            <v>93.799899999999994</v>
          </cell>
          <cell r="G13576">
            <v>1.523339</v>
          </cell>
          <cell r="H13576">
            <v>1.598382</v>
          </cell>
          <cell r="I13576">
            <v>-7.9816700000000004E-2</v>
          </cell>
          <cell r="J13576">
            <v>-3.2660399999999999E-2</v>
          </cell>
          <cell r="K13576">
            <v>0</v>
          </cell>
          <cell r="L13576">
            <v>3.2660399999999999E-2</v>
          </cell>
          <cell r="M13576">
            <v>7.9816700000000004E-2</v>
          </cell>
          <cell r="N13576">
            <v>7.9816700000000004E-2</v>
          </cell>
          <cell r="O13576">
            <v>8748</v>
          </cell>
        </row>
        <row r="13577">
          <cell r="A13577" t="str">
            <v>Residential</v>
          </cell>
          <cell r="B13577">
            <v>16</v>
          </cell>
          <cell r="C13577" t="str">
            <v>S</v>
          </cell>
          <cell r="D13577" t="str">
            <v>Switch</v>
          </cell>
          <cell r="E13577" t="str">
            <v>Usage: 20000&lt;Annual kwh&lt;30000</v>
          </cell>
          <cell r="F13577">
            <v>95.447299999999998</v>
          </cell>
          <cell r="G13577">
            <v>1.9217930000000001</v>
          </cell>
          <cell r="H13577">
            <v>1.943295</v>
          </cell>
          <cell r="I13577">
            <v>-8.2435499999999995E-2</v>
          </cell>
          <cell r="J13577">
            <v>-3.3731900000000002E-2</v>
          </cell>
          <cell r="K13577">
            <v>0</v>
          </cell>
          <cell r="L13577">
            <v>3.3731900000000002E-2</v>
          </cell>
          <cell r="M13577">
            <v>8.2435499999999995E-2</v>
          </cell>
          <cell r="N13577">
            <v>8.2435499999999995E-2</v>
          </cell>
          <cell r="O13577">
            <v>8748</v>
          </cell>
        </row>
        <row r="13578">
          <cell r="A13578" t="str">
            <v>Residential</v>
          </cell>
          <cell r="B13578">
            <v>17</v>
          </cell>
          <cell r="C13578" t="str">
            <v>S</v>
          </cell>
          <cell r="D13578" t="str">
            <v>Switch</v>
          </cell>
          <cell r="E13578" t="str">
            <v>Usage: 20000&lt;Annual kwh&lt;30000</v>
          </cell>
          <cell r="F13578">
            <v>95.997200000000007</v>
          </cell>
          <cell r="G13578">
            <v>2.1780949999999999</v>
          </cell>
          <cell r="H13578">
            <v>1.976456</v>
          </cell>
          <cell r="I13578">
            <v>-8.1663700000000006E-2</v>
          </cell>
          <cell r="J13578">
            <v>-3.3416099999999997E-2</v>
          </cell>
          <cell r="K13578">
            <v>0</v>
          </cell>
          <cell r="L13578">
            <v>3.3416099999999997E-2</v>
          </cell>
          <cell r="M13578">
            <v>8.1663700000000006E-2</v>
          </cell>
          <cell r="N13578">
            <v>8.1663700000000006E-2</v>
          </cell>
          <cell r="O13578">
            <v>8748</v>
          </cell>
        </row>
        <row r="13579">
          <cell r="A13579" t="str">
            <v>Residential</v>
          </cell>
          <cell r="B13579">
            <v>18</v>
          </cell>
          <cell r="C13579" t="str">
            <v>S</v>
          </cell>
          <cell r="D13579" t="str">
            <v>Switch</v>
          </cell>
          <cell r="E13579" t="str">
            <v>Usage: 20000&lt;Annual kwh&lt;30000</v>
          </cell>
          <cell r="F13579">
            <v>95.421700000000001</v>
          </cell>
          <cell r="G13579">
            <v>2.3897349999999999</v>
          </cell>
          <cell r="H13579">
            <v>2.2913969999999999</v>
          </cell>
          <cell r="I13579">
            <v>-8.1373000000000001E-2</v>
          </cell>
          <cell r="J13579">
            <v>-3.3297199999999999E-2</v>
          </cell>
          <cell r="K13579">
            <v>0</v>
          </cell>
          <cell r="L13579">
            <v>3.3297199999999999E-2</v>
          </cell>
          <cell r="M13579">
            <v>8.1373000000000001E-2</v>
          </cell>
          <cell r="N13579">
            <v>8.1373000000000001E-2</v>
          </cell>
          <cell r="O13579">
            <v>8748</v>
          </cell>
        </row>
        <row r="13580">
          <cell r="A13580" t="str">
            <v>Residential</v>
          </cell>
          <cell r="B13580">
            <v>19</v>
          </cell>
          <cell r="C13580" t="str">
            <v>S</v>
          </cell>
          <cell r="D13580" t="str">
            <v>Switch</v>
          </cell>
          <cell r="E13580" t="str">
            <v>Usage: 20000&lt;Annual kwh&lt;30000</v>
          </cell>
          <cell r="F13580">
            <v>93.534000000000006</v>
          </cell>
          <cell r="G13580">
            <v>2.4145490000000001</v>
          </cell>
          <cell r="H13580">
            <v>2.317186</v>
          </cell>
          <cell r="I13580">
            <v>-8.3030199999999998E-2</v>
          </cell>
          <cell r="J13580">
            <v>-3.39753E-2</v>
          </cell>
          <cell r="K13580">
            <v>0</v>
          </cell>
          <cell r="L13580">
            <v>3.39753E-2</v>
          </cell>
          <cell r="M13580">
            <v>8.3030199999999998E-2</v>
          </cell>
          <cell r="N13580">
            <v>8.3030199999999998E-2</v>
          </cell>
          <cell r="O13580">
            <v>8748</v>
          </cell>
        </row>
        <row r="13581">
          <cell r="A13581" t="str">
            <v>Residential</v>
          </cell>
          <cell r="B13581">
            <v>20</v>
          </cell>
          <cell r="C13581" t="str">
            <v>S</v>
          </cell>
          <cell r="D13581" t="str">
            <v>Switch</v>
          </cell>
          <cell r="E13581" t="str">
            <v>Usage: 20000&lt;Annual kwh&lt;30000</v>
          </cell>
          <cell r="F13581">
            <v>88.9559</v>
          </cell>
          <cell r="G13581">
            <v>2.1139640000000002</v>
          </cell>
          <cell r="H13581">
            <v>2.6802929999999998</v>
          </cell>
          <cell r="I13581">
            <v>-8.45799E-2</v>
          </cell>
          <cell r="J13581">
            <v>-3.4609399999999998E-2</v>
          </cell>
          <cell r="K13581">
            <v>0</v>
          </cell>
          <cell r="L13581">
            <v>3.4609399999999998E-2</v>
          </cell>
          <cell r="M13581">
            <v>8.45799E-2</v>
          </cell>
          <cell r="N13581">
            <v>8.45799E-2</v>
          </cell>
          <cell r="O13581">
            <v>8748</v>
          </cell>
        </row>
        <row r="13582">
          <cell r="A13582" t="str">
            <v>Residential</v>
          </cell>
          <cell r="B13582">
            <v>21</v>
          </cell>
          <cell r="C13582" t="str">
            <v>S</v>
          </cell>
          <cell r="D13582" t="str">
            <v>Switch</v>
          </cell>
          <cell r="E13582" t="str">
            <v>Usage: 20000&lt;Annual kwh&lt;30000</v>
          </cell>
          <cell r="F13582">
            <v>84.063100000000006</v>
          </cell>
          <cell r="G13582">
            <v>1.7721629999999999</v>
          </cell>
          <cell r="H13582">
            <v>2.2780490000000002</v>
          </cell>
          <cell r="I13582">
            <v>-8.2653099999999993E-2</v>
          </cell>
          <cell r="J13582">
            <v>-3.3820999999999997E-2</v>
          </cell>
          <cell r="K13582">
            <v>0</v>
          </cell>
          <cell r="L13582">
            <v>3.3820999999999997E-2</v>
          </cell>
          <cell r="M13582">
            <v>8.2653099999999993E-2</v>
          </cell>
          <cell r="N13582">
            <v>8.2653099999999993E-2</v>
          </cell>
          <cell r="O13582">
            <v>8748</v>
          </cell>
        </row>
        <row r="13583">
          <cell r="A13583" t="str">
            <v>Residential</v>
          </cell>
          <cell r="B13583">
            <v>22</v>
          </cell>
          <cell r="C13583" t="str">
            <v>S</v>
          </cell>
          <cell r="D13583" t="str">
            <v>Switch</v>
          </cell>
          <cell r="E13583" t="str">
            <v>Usage: 20000&lt;Annual kwh&lt;30000</v>
          </cell>
          <cell r="F13583">
            <v>80.637200000000007</v>
          </cell>
          <cell r="G13583">
            <v>1.424617</v>
          </cell>
          <cell r="H13583">
            <v>1.7487200000000001</v>
          </cell>
          <cell r="I13583">
            <v>-8.3690200000000006E-2</v>
          </cell>
          <cell r="J13583">
            <v>-3.4245299999999999E-2</v>
          </cell>
          <cell r="K13583">
            <v>0</v>
          </cell>
          <cell r="L13583">
            <v>3.4245299999999999E-2</v>
          </cell>
          <cell r="M13583">
            <v>8.3690200000000006E-2</v>
          </cell>
          <cell r="N13583">
            <v>8.3690200000000006E-2</v>
          </cell>
          <cell r="O13583">
            <v>8748</v>
          </cell>
        </row>
        <row r="13584">
          <cell r="A13584" t="str">
            <v>Residential</v>
          </cell>
          <cell r="B13584">
            <v>23</v>
          </cell>
          <cell r="C13584" t="str">
            <v>S</v>
          </cell>
          <cell r="D13584" t="str">
            <v>Switch</v>
          </cell>
          <cell r="E13584" t="str">
            <v>Usage: 20000&lt;Annual kwh&lt;30000</v>
          </cell>
          <cell r="F13584">
            <v>77.508600000000001</v>
          </cell>
          <cell r="G13584">
            <v>1.0848979999999999</v>
          </cell>
          <cell r="H13584">
            <v>1.1957</v>
          </cell>
          <cell r="I13584">
            <v>-7.8005099999999994E-2</v>
          </cell>
          <cell r="J13584">
            <v>-3.1919000000000003E-2</v>
          </cell>
          <cell r="K13584">
            <v>0</v>
          </cell>
          <cell r="L13584">
            <v>3.1919000000000003E-2</v>
          </cell>
          <cell r="M13584">
            <v>7.8005099999999994E-2</v>
          </cell>
          <cell r="N13584">
            <v>7.8005099999999994E-2</v>
          </cell>
          <cell r="O13584">
            <v>8748</v>
          </cell>
        </row>
        <row r="13585">
          <cell r="A13585" t="str">
            <v>Residential</v>
          </cell>
          <cell r="B13585">
            <v>24</v>
          </cell>
          <cell r="C13585" t="str">
            <v>S</v>
          </cell>
          <cell r="D13585" t="str">
            <v>Switch</v>
          </cell>
          <cell r="E13585" t="str">
            <v>Usage: 20000&lt;Annual kwh&lt;30000</v>
          </cell>
          <cell r="F13585">
            <v>75.431299999999993</v>
          </cell>
          <cell r="G13585">
            <v>0.86269149999999994</v>
          </cell>
          <cell r="H13585">
            <v>0.92204549999999996</v>
          </cell>
          <cell r="I13585">
            <v>-7.5252200000000005E-2</v>
          </cell>
          <cell r="J13585">
            <v>-3.07926E-2</v>
          </cell>
          <cell r="K13585">
            <v>0</v>
          </cell>
          <cell r="L13585">
            <v>3.07926E-2</v>
          </cell>
          <cell r="M13585">
            <v>7.5252200000000005E-2</v>
          </cell>
          <cell r="N13585">
            <v>7.5252200000000005E-2</v>
          </cell>
          <cell r="O13585">
            <v>8748</v>
          </cell>
        </row>
        <row r="13586">
          <cell r="A13586" t="str">
            <v>Residential</v>
          </cell>
          <cell r="B13586">
            <v>1</v>
          </cell>
          <cell r="C13586" t="str">
            <v>S</v>
          </cell>
          <cell r="D13586" t="str">
            <v>Switch</v>
          </cell>
          <cell r="E13586" t="str">
            <v>Usage: 30000&lt;Annual kwh&lt;40000</v>
          </cell>
          <cell r="F13586">
            <v>68.863500000000002</v>
          </cell>
          <cell r="G13586">
            <v>0.88591509999999996</v>
          </cell>
          <cell r="H13586">
            <v>0.97376019999999996</v>
          </cell>
          <cell r="I13586">
            <v>-8.7073999999999999E-2</v>
          </cell>
          <cell r="J13586">
            <v>-3.5630000000000002E-2</v>
          </cell>
          <cell r="K13586">
            <v>0</v>
          </cell>
          <cell r="L13586">
            <v>3.5630000000000002E-2</v>
          </cell>
          <cell r="M13586">
            <v>8.7073999999999999E-2</v>
          </cell>
          <cell r="N13586">
            <v>8.7073999999999999E-2</v>
          </cell>
          <cell r="O13586">
            <v>5497</v>
          </cell>
        </row>
        <row r="13587">
          <cell r="A13587" t="str">
            <v>Residential</v>
          </cell>
          <cell r="B13587">
            <v>2</v>
          </cell>
          <cell r="C13587" t="str">
            <v>S</v>
          </cell>
          <cell r="D13587" t="str">
            <v>Switch</v>
          </cell>
          <cell r="E13587" t="str">
            <v>Usage: 30000&lt;Annual kwh&lt;40000</v>
          </cell>
          <cell r="F13587">
            <v>66.711799999999997</v>
          </cell>
          <cell r="G13587">
            <v>0.77349869999999998</v>
          </cell>
          <cell r="H13587">
            <v>0.8576743</v>
          </cell>
          <cell r="I13587">
            <v>-8.4765699999999999E-2</v>
          </cell>
          <cell r="J13587">
            <v>-3.4685399999999998E-2</v>
          </cell>
          <cell r="K13587">
            <v>0</v>
          </cell>
          <cell r="L13587">
            <v>3.4685399999999998E-2</v>
          </cell>
          <cell r="M13587">
            <v>8.4765699999999999E-2</v>
          </cell>
          <cell r="N13587">
            <v>8.4765699999999999E-2</v>
          </cell>
          <cell r="O13587">
            <v>5497</v>
          </cell>
        </row>
        <row r="13588">
          <cell r="A13588" t="str">
            <v>Residential</v>
          </cell>
          <cell r="B13588">
            <v>3</v>
          </cell>
          <cell r="C13588" t="str">
            <v>S</v>
          </cell>
          <cell r="D13588" t="str">
            <v>Switch</v>
          </cell>
          <cell r="E13588" t="str">
            <v>Usage: 30000&lt;Annual kwh&lt;40000</v>
          </cell>
          <cell r="F13588">
            <v>65.5458</v>
          </cell>
          <cell r="G13588">
            <v>0.70654159999999999</v>
          </cell>
          <cell r="H13588">
            <v>0.81366519999999998</v>
          </cell>
          <cell r="I13588">
            <v>-8.3765800000000001E-2</v>
          </cell>
          <cell r="J13588">
            <v>-3.4276300000000003E-2</v>
          </cell>
          <cell r="K13588">
            <v>0</v>
          </cell>
          <cell r="L13588">
            <v>3.4276300000000003E-2</v>
          </cell>
          <cell r="M13588">
            <v>8.3765800000000001E-2</v>
          </cell>
          <cell r="N13588">
            <v>8.3765800000000001E-2</v>
          </cell>
          <cell r="O13588">
            <v>5497</v>
          </cell>
        </row>
        <row r="13589">
          <cell r="A13589" t="str">
            <v>Residential</v>
          </cell>
          <cell r="B13589">
            <v>4</v>
          </cell>
          <cell r="C13589" t="str">
            <v>S</v>
          </cell>
          <cell r="D13589" t="str">
            <v>Switch</v>
          </cell>
          <cell r="E13589" t="str">
            <v>Usage: 30000&lt;Annual kwh&lt;40000</v>
          </cell>
          <cell r="F13589">
            <v>65.134900000000002</v>
          </cell>
          <cell r="G13589">
            <v>0.68758549999999996</v>
          </cell>
          <cell r="H13589">
            <v>0.71536840000000002</v>
          </cell>
          <cell r="I13589">
            <v>-8.3757899999999996E-2</v>
          </cell>
          <cell r="J13589">
            <v>-3.4272999999999998E-2</v>
          </cell>
          <cell r="K13589">
            <v>0</v>
          </cell>
          <cell r="L13589">
            <v>3.4272999999999998E-2</v>
          </cell>
          <cell r="M13589">
            <v>8.3757899999999996E-2</v>
          </cell>
          <cell r="N13589">
            <v>8.3757899999999996E-2</v>
          </cell>
          <cell r="O13589">
            <v>5497</v>
          </cell>
        </row>
        <row r="13590">
          <cell r="A13590" t="str">
            <v>Residential</v>
          </cell>
          <cell r="B13590">
            <v>5</v>
          </cell>
          <cell r="C13590" t="str">
            <v>S</v>
          </cell>
          <cell r="D13590" t="str">
            <v>Switch</v>
          </cell>
          <cell r="E13590" t="str">
            <v>Usage: 30000&lt;Annual kwh&lt;40000</v>
          </cell>
          <cell r="F13590">
            <v>64.233599999999996</v>
          </cell>
          <cell r="G13590">
            <v>0.66887560000000001</v>
          </cell>
          <cell r="H13590">
            <v>0.68990890000000005</v>
          </cell>
          <cell r="I13590">
            <v>-8.3358699999999994E-2</v>
          </cell>
          <cell r="J13590">
            <v>-3.41097E-2</v>
          </cell>
          <cell r="K13590">
            <v>0</v>
          </cell>
          <cell r="L13590">
            <v>3.41097E-2</v>
          </cell>
          <cell r="M13590">
            <v>8.3358699999999994E-2</v>
          </cell>
          <cell r="N13590">
            <v>8.3358699999999994E-2</v>
          </cell>
          <cell r="O13590">
            <v>5497</v>
          </cell>
        </row>
        <row r="13591">
          <cell r="A13591" t="str">
            <v>Residential</v>
          </cell>
          <cell r="B13591">
            <v>6</v>
          </cell>
          <cell r="C13591" t="str">
            <v>S</v>
          </cell>
          <cell r="D13591" t="str">
            <v>Switch</v>
          </cell>
          <cell r="E13591" t="str">
            <v>Usage: 30000&lt;Annual kwh&lt;40000</v>
          </cell>
          <cell r="F13591">
            <v>63.514299999999999</v>
          </cell>
          <cell r="G13591">
            <v>0.71126219999999996</v>
          </cell>
          <cell r="H13591">
            <v>0.7588606</v>
          </cell>
          <cell r="I13591">
            <v>-8.33483E-2</v>
          </cell>
          <cell r="J13591">
            <v>-3.4105400000000001E-2</v>
          </cell>
          <cell r="K13591">
            <v>0</v>
          </cell>
          <cell r="L13591">
            <v>3.4105400000000001E-2</v>
          </cell>
          <cell r="M13591">
            <v>8.33483E-2</v>
          </cell>
          <cell r="N13591">
            <v>8.33483E-2</v>
          </cell>
          <cell r="O13591">
            <v>5497</v>
          </cell>
        </row>
        <row r="13592">
          <cell r="A13592" t="str">
            <v>Residential</v>
          </cell>
          <cell r="B13592">
            <v>7</v>
          </cell>
          <cell r="C13592" t="str">
            <v>S</v>
          </cell>
          <cell r="D13592" t="str">
            <v>Switch</v>
          </cell>
          <cell r="E13592" t="str">
            <v>Usage: 30000&lt;Annual kwh&lt;40000</v>
          </cell>
          <cell r="F13592">
            <v>62.677799999999998</v>
          </cell>
          <cell r="G13592">
            <v>0.8888606</v>
          </cell>
          <cell r="H13592">
            <v>0.89851340000000002</v>
          </cell>
          <cell r="I13592">
            <v>-8.3666500000000005E-2</v>
          </cell>
          <cell r="J13592">
            <v>-3.4235700000000001E-2</v>
          </cell>
          <cell r="K13592">
            <v>0</v>
          </cell>
          <cell r="L13592">
            <v>3.4235700000000001E-2</v>
          </cell>
          <cell r="M13592">
            <v>8.3666500000000005E-2</v>
          </cell>
          <cell r="N13592">
            <v>8.3666500000000005E-2</v>
          </cell>
          <cell r="O13592">
            <v>5497</v>
          </cell>
        </row>
        <row r="13593">
          <cell r="A13593" t="str">
            <v>Residential</v>
          </cell>
          <cell r="B13593">
            <v>8</v>
          </cell>
          <cell r="C13593" t="str">
            <v>S</v>
          </cell>
          <cell r="D13593" t="str">
            <v>Switch</v>
          </cell>
          <cell r="E13593" t="str">
            <v>Usage: 30000&lt;Annual kwh&lt;40000</v>
          </cell>
          <cell r="F13593">
            <v>64.198999999999998</v>
          </cell>
          <cell r="G13593">
            <v>0.94446770000000002</v>
          </cell>
          <cell r="H13593">
            <v>0.97060979999999997</v>
          </cell>
          <cell r="I13593">
            <v>-8.4284100000000001E-2</v>
          </cell>
          <cell r="J13593">
            <v>-3.4488400000000002E-2</v>
          </cell>
          <cell r="K13593">
            <v>0</v>
          </cell>
          <cell r="L13593">
            <v>3.4488400000000002E-2</v>
          </cell>
          <cell r="M13593">
            <v>8.4284100000000001E-2</v>
          </cell>
          <cell r="N13593">
            <v>8.4284100000000001E-2</v>
          </cell>
          <cell r="O13593">
            <v>5497</v>
          </cell>
        </row>
        <row r="13594">
          <cell r="A13594" t="str">
            <v>Residential</v>
          </cell>
          <cell r="B13594">
            <v>9</v>
          </cell>
          <cell r="C13594" t="str">
            <v>S</v>
          </cell>
          <cell r="D13594" t="str">
            <v>Switch</v>
          </cell>
          <cell r="E13594" t="str">
            <v>Usage: 30000&lt;Annual kwh&lt;40000</v>
          </cell>
          <cell r="F13594">
            <v>69.444299999999998</v>
          </cell>
          <cell r="G13594">
            <v>0.8795558</v>
          </cell>
          <cell r="H13594">
            <v>0.84830669999999997</v>
          </cell>
          <cell r="I13594">
            <v>-8.5669099999999998E-2</v>
          </cell>
          <cell r="J13594">
            <v>-3.5055099999999999E-2</v>
          </cell>
          <cell r="K13594">
            <v>0</v>
          </cell>
          <cell r="L13594">
            <v>3.5055099999999999E-2</v>
          </cell>
          <cell r="M13594">
            <v>8.5669099999999998E-2</v>
          </cell>
          <cell r="N13594">
            <v>8.5669099999999998E-2</v>
          </cell>
          <cell r="O13594">
            <v>5497</v>
          </cell>
        </row>
        <row r="13595">
          <cell r="A13595" t="str">
            <v>Residential</v>
          </cell>
          <cell r="B13595">
            <v>10</v>
          </cell>
          <cell r="C13595" t="str">
            <v>S</v>
          </cell>
          <cell r="D13595" t="str">
            <v>Switch</v>
          </cell>
          <cell r="E13595" t="str">
            <v>Usage: 30000&lt;Annual kwh&lt;40000</v>
          </cell>
          <cell r="F13595">
            <v>75.644900000000007</v>
          </cell>
          <cell r="G13595">
            <v>0.92183530000000002</v>
          </cell>
          <cell r="H13595">
            <v>0.9439594</v>
          </cell>
          <cell r="I13595">
            <v>-8.7775699999999998E-2</v>
          </cell>
          <cell r="J13595">
            <v>-3.59171E-2</v>
          </cell>
          <cell r="K13595">
            <v>0</v>
          </cell>
          <cell r="L13595">
            <v>3.59171E-2</v>
          </cell>
          <cell r="M13595">
            <v>8.7775699999999998E-2</v>
          </cell>
          <cell r="N13595">
            <v>8.7775699999999998E-2</v>
          </cell>
          <cell r="O13595">
            <v>5497</v>
          </cell>
        </row>
        <row r="13596">
          <cell r="A13596" t="str">
            <v>Residential</v>
          </cell>
          <cell r="B13596">
            <v>11</v>
          </cell>
          <cell r="C13596" t="str">
            <v>S</v>
          </cell>
          <cell r="D13596" t="str">
            <v>Switch</v>
          </cell>
          <cell r="E13596" t="str">
            <v>Usage: 30000&lt;Annual kwh&lt;40000</v>
          </cell>
          <cell r="F13596">
            <v>80.606200000000001</v>
          </cell>
          <cell r="G13596">
            <v>1.008508</v>
          </cell>
          <cell r="H13596">
            <v>1.039955</v>
          </cell>
          <cell r="I13596">
            <v>-8.9729500000000004E-2</v>
          </cell>
          <cell r="J13596">
            <v>-3.6716600000000002E-2</v>
          </cell>
          <cell r="K13596">
            <v>0</v>
          </cell>
          <cell r="L13596">
            <v>3.6716600000000002E-2</v>
          </cell>
          <cell r="M13596">
            <v>8.9729500000000004E-2</v>
          </cell>
          <cell r="N13596">
            <v>8.9729500000000004E-2</v>
          </cell>
          <cell r="O13596">
            <v>5497</v>
          </cell>
        </row>
        <row r="13597">
          <cell r="A13597" t="str">
            <v>Residential</v>
          </cell>
          <cell r="B13597">
            <v>12</v>
          </cell>
          <cell r="C13597" t="str">
            <v>S</v>
          </cell>
          <cell r="D13597" t="str">
            <v>Switch</v>
          </cell>
          <cell r="E13597" t="str">
            <v>Usage: 30000&lt;Annual kwh&lt;40000</v>
          </cell>
          <cell r="F13597">
            <v>84.764399999999995</v>
          </cell>
          <cell r="G13597">
            <v>1.182375</v>
          </cell>
          <cell r="H13597">
            <v>1.248062</v>
          </cell>
          <cell r="I13597">
            <v>-8.9662400000000003E-2</v>
          </cell>
          <cell r="J13597">
            <v>-3.6689100000000002E-2</v>
          </cell>
          <cell r="K13597">
            <v>0</v>
          </cell>
          <cell r="L13597">
            <v>3.6689100000000002E-2</v>
          </cell>
          <cell r="M13597">
            <v>8.9662400000000003E-2</v>
          </cell>
          <cell r="N13597">
            <v>8.9662400000000003E-2</v>
          </cell>
          <cell r="O13597">
            <v>5497</v>
          </cell>
        </row>
        <row r="13598">
          <cell r="A13598" t="str">
            <v>Residential</v>
          </cell>
          <cell r="B13598">
            <v>13</v>
          </cell>
          <cell r="C13598" t="str">
            <v>S</v>
          </cell>
          <cell r="D13598" t="str">
            <v>Switch</v>
          </cell>
          <cell r="E13598" t="str">
            <v>Usage: 30000&lt;Annual kwh&lt;40000</v>
          </cell>
          <cell r="F13598">
            <v>87.850899999999996</v>
          </cell>
          <cell r="G13598">
            <v>1.3733059999999999</v>
          </cell>
          <cell r="H13598">
            <v>1.381313</v>
          </cell>
          <cell r="I13598">
            <v>-9.1924699999999998E-2</v>
          </cell>
          <cell r="J13598">
            <v>-3.7614799999999997E-2</v>
          </cell>
          <cell r="K13598">
            <v>0</v>
          </cell>
          <cell r="L13598">
            <v>3.7614799999999997E-2</v>
          </cell>
          <cell r="M13598">
            <v>9.1924699999999998E-2</v>
          </cell>
          <cell r="N13598">
            <v>9.1924699999999998E-2</v>
          </cell>
          <cell r="O13598">
            <v>5497</v>
          </cell>
        </row>
        <row r="13599">
          <cell r="A13599" t="str">
            <v>Residential</v>
          </cell>
          <cell r="B13599">
            <v>14</v>
          </cell>
          <cell r="C13599" t="str">
            <v>S</v>
          </cell>
          <cell r="D13599" t="str">
            <v>Switch</v>
          </cell>
          <cell r="E13599" t="str">
            <v>Usage: 30000&lt;Annual kwh&lt;40000</v>
          </cell>
          <cell r="F13599">
            <v>91.109200000000001</v>
          </cell>
          <cell r="G13599">
            <v>1.7094860000000001</v>
          </cell>
          <cell r="H13599">
            <v>1.596482</v>
          </cell>
          <cell r="I13599">
            <v>-9.9069199999999996E-2</v>
          </cell>
          <cell r="J13599">
            <v>-4.0538299999999999E-2</v>
          </cell>
          <cell r="K13599">
            <v>0</v>
          </cell>
          <cell r="L13599">
            <v>4.0538299999999999E-2</v>
          </cell>
          <cell r="M13599">
            <v>9.9069199999999996E-2</v>
          </cell>
          <cell r="N13599">
            <v>9.9069199999999996E-2</v>
          </cell>
          <cell r="O13599">
            <v>5497</v>
          </cell>
        </row>
        <row r="13600">
          <cell r="A13600" t="str">
            <v>Residential</v>
          </cell>
          <cell r="B13600">
            <v>15</v>
          </cell>
          <cell r="C13600" t="str">
            <v>S</v>
          </cell>
          <cell r="D13600" t="str">
            <v>Switch</v>
          </cell>
          <cell r="E13600" t="str">
            <v>Usage: 30000&lt;Annual kwh&lt;40000</v>
          </cell>
          <cell r="F13600">
            <v>93.947100000000006</v>
          </cell>
          <cell r="G13600">
            <v>2.0687389999999999</v>
          </cell>
          <cell r="H13600">
            <v>2.0766010000000001</v>
          </cell>
          <cell r="I13600">
            <v>-9.8101999999999995E-2</v>
          </cell>
          <cell r="J13600">
            <v>-4.0142600000000001E-2</v>
          </cell>
          <cell r="K13600">
            <v>0</v>
          </cell>
          <cell r="L13600">
            <v>4.0142600000000001E-2</v>
          </cell>
          <cell r="M13600">
            <v>9.8101999999999995E-2</v>
          </cell>
          <cell r="N13600">
            <v>9.8101999999999995E-2</v>
          </cell>
          <cell r="O13600">
            <v>5497</v>
          </cell>
        </row>
        <row r="13601">
          <cell r="A13601" t="str">
            <v>Residential</v>
          </cell>
          <cell r="B13601">
            <v>16</v>
          </cell>
          <cell r="C13601" t="str">
            <v>S</v>
          </cell>
          <cell r="D13601" t="str">
            <v>Switch</v>
          </cell>
          <cell r="E13601" t="str">
            <v>Usage: 30000&lt;Annual kwh&lt;40000</v>
          </cell>
          <cell r="F13601">
            <v>95.522499999999994</v>
          </cell>
          <cell r="G13601">
            <v>2.4888720000000002</v>
          </cell>
          <cell r="H13601">
            <v>2.4381590000000002</v>
          </cell>
          <cell r="I13601">
            <v>-0.1009285</v>
          </cell>
          <cell r="J13601">
            <v>-4.1299099999999998E-2</v>
          </cell>
          <cell r="K13601">
            <v>0</v>
          </cell>
          <cell r="L13601">
            <v>4.1299099999999998E-2</v>
          </cell>
          <cell r="M13601">
            <v>0.1009285</v>
          </cell>
          <cell r="N13601">
            <v>0.1009285</v>
          </cell>
          <cell r="O13601">
            <v>5497</v>
          </cell>
        </row>
        <row r="13602">
          <cell r="A13602" t="str">
            <v>Residential</v>
          </cell>
          <cell r="B13602">
            <v>17</v>
          </cell>
          <cell r="C13602" t="str">
            <v>S</v>
          </cell>
          <cell r="D13602" t="str">
            <v>Switch</v>
          </cell>
          <cell r="E13602" t="str">
            <v>Usage: 30000&lt;Annual kwh&lt;40000</v>
          </cell>
          <cell r="F13602">
            <v>96.094800000000006</v>
          </cell>
          <cell r="G13602">
            <v>2.709193</v>
          </cell>
          <cell r="H13602">
            <v>2.4911919999999999</v>
          </cell>
          <cell r="I13602">
            <v>-9.9889199999999997E-2</v>
          </cell>
          <cell r="J13602">
            <v>-4.0873899999999998E-2</v>
          </cell>
          <cell r="K13602">
            <v>0</v>
          </cell>
          <cell r="L13602">
            <v>4.0873899999999998E-2</v>
          </cell>
          <cell r="M13602">
            <v>9.9889199999999997E-2</v>
          </cell>
          <cell r="N13602">
            <v>9.9889199999999997E-2</v>
          </cell>
          <cell r="O13602">
            <v>5497</v>
          </cell>
        </row>
        <row r="13603">
          <cell r="A13603" t="str">
            <v>Residential</v>
          </cell>
          <cell r="B13603">
            <v>18</v>
          </cell>
          <cell r="C13603" t="str">
            <v>S</v>
          </cell>
          <cell r="D13603" t="str">
            <v>Switch</v>
          </cell>
          <cell r="E13603" t="str">
            <v>Usage: 30000&lt;Annual kwh&lt;40000</v>
          </cell>
          <cell r="F13603">
            <v>95.548000000000002</v>
          </cell>
          <cell r="G13603">
            <v>2.9711470000000002</v>
          </cell>
          <cell r="H13603">
            <v>2.6045479999999999</v>
          </cell>
          <cell r="I13603">
            <v>-9.7095299999999995E-2</v>
          </cell>
          <cell r="J13603">
            <v>-3.9730599999999998E-2</v>
          </cell>
          <cell r="K13603">
            <v>0</v>
          </cell>
          <cell r="L13603">
            <v>3.9730599999999998E-2</v>
          </cell>
          <cell r="M13603">
            <v>9.7095299999999995E-2</v>
          </cell>
          <cell r="N13603">
            <v>9.7095299999999995E-2</v>
          </cell>
          <cell r="O13603">
            <v>5497</v>
          </cell>
        </row>
        <row r="13604">
          <cell r="A13604" t="str">
            <v>Residential</v>
          </cell>
          <cell r="B13604">
            <v>19</v>
          </cell>
          <cell r="C13604" t="str">
            <v>S</v>
          </cell>
          <cell r="D13604" t="str">
            <v>Switch</v>
          </cell>
          <cell r="E13604" t="str">
            <v>Usage: 30000&lt;Annual kwh&lt;40000</v>
          </cell>
          <cell r="F13604">
            <v>93.749499999999998</v>
          </cell>
          <cell r="G13604">
            <v>2.834168</v>
          </cell>
          <cell r="H13604">
            <v>2.6916310000000001</v>
          </cell>
          <cell r="I13604">
            <v>-9.7613099999999994E-2</v>
          </cell>
          <cell r="J13604">
            <v>-3.9942499999999999E-2</v>
          </cell>
          <cell r="K13604">
            <v>0</v>
          </cell>
          <cell r="L13604">
            <v>3.9942499999999999E-2</v>
          </cell>
          <cell r="M13604">
            <v>9.7613099999999994E-2</v>
          </cell>
          <cell r="N13604">
            <v>9.7613099999999994E-2</v>
          </cell>
          <cell r="O13604">
            <v>5497</v>
          </cell>
        </row>
        <row r="13605">
          <cell r="A13605" t="str">
            <v>Residential</v>
          </cell>
          <cell r="B13605">
            <v>20</v>
          </cell>
          <cell r="C13605" t="str">
            <v>S</v>
          </cell>
          <cell r="D13605" t="str">
            <v>Switch</v>
          </cell>
          <cell r="E13605" t="str">
            <v>Usage: 30000&lt;Annual kwh&lt;40000</v>
          </cell>
          <cell r="F13605">
            <v>89.250100000000003</v>
          </cell>
          <cell r="G13605">
            <v>2.6361810000000001</v>
          </cell>
          <cell r="H13605">
            <v>3.060791</v>
          </cell>
          <cell r="I13605">
            <v>-9.9421099999999998E-2</v>
          </cell>
          <cell r="J13605">
            <v>-4.0682299999999998E-2</v>
          </cell>
          <cell r="K13605">
            <v>0</v>
          </cell>
          <cell r="L13605">
            <v>4.0682299999999998E-2</v>
          </cell>
          <cell r="M13605">
            <v>9.9421099999999998E-2</v>
          </cell>
          <cell r="N13605">
            <v>9.9421099999999998E-2</v>
          </cell>
          <cell r="O13605">
            <v>5497</v>
          </cell>
        </row>
        <row r="13606">
          <cell r="A13606" t="str">
            <v>Residential</v>
          </cell>
          <cell r="B13606">
            <v>21</v>
          </cell>
          <cell r="C13606" t="str">
            <v>S</v>
          </cell>
          <cell r="D13606" t="str">
            <v>Switch</v>
          </cell>
          <cell r="E13606" t="str">
            <v>Usage: 30000&lt;Annual kwh&lt;40000</v>
          </cell>
          <cell r="F13606">
            <v>84.479900000000001</v>
          </cell>
          <cell r="G13606">
            <v>2.4126270000000001</v>
          </cell>
          <cell r="H13606">
            <v>2.8283170000000002</v>
          </cell>
          <cell r="I13606">
            <v>-0.1042101</v>
          </cell>
          <cell r="J13606">
            <v>-4.2641900000000003E-2</v>
          </cell>
          <cell r="K13606">
            <v>0</v>
          </cell>
          <cell r="L13606">
            <v>4.2641900000000003E-2</v>
          </cell>
          <cell r="M13606">
            <v>0.1042101</v>
          </cell>
          <cell r="N13606">
            <v>0.1042101</v>
          </cell>
          <cell r="O13606">
            <v>5497</v>
          </cell>
        </row>
        <row r="13607">
          <cell r="A13607" t="str">
            <v>Residential</v>
          </cell>
          <cell r="B13607">
            <v>22</v>
          </cell>
          <cell r="C13607" t="str">
            <v>S</v>
          </cell>
          <cell r="D13607" t="str">
            <v>Switch</v>
          </cell>
          <cell r="E13607" t="str">
            <v>Usage: 30000&lt;Annual kwh&lt;40000</v>
          </cell>
          <cell r="F13607">
            <v>80.722300000000004</v>
          </cell>
          <cell r="G13607">
            <v>1.9454089999999999</v>
          </cell>
          <cell r="H13607">
            <v>2.3118660000000002</v>
          </cell>
          <cell r="I13607">
            <v>-9.8179699999999995E-2</v>
          </cell>
          <cell r="J13607">
            <v>-4.0174300000000003E-2</v>
          </cell>
          <cell r="K13607">
            <v>0</v>
          </cell>
          <cell r="L13607">
            <v>4.0174300000000003E-2</v>
          </cell>
          <cell r="M13607">
            <v>9.8179699999999995E-2</v>
          </cell>
          <cell r="N13607">
            <v>9.8179699999999995E-2</v>
          </cell>
          <cell r="O13607">
            <v>5497</v>
          </cell>
        </row>
        <row r="13608">
          <cell r="A13608" t="str">
            <v>Residential</v>
          </cell>
          <cell r="B13608">
            <v>23</v>
          </cell>
          <cell r="C13608" t="str">
            <v>S</v>
          </cell>
          <cell r="D13608" t="str">
            <v>Switch</v>
          </cell>
          <cell r="E13608" t="str">
            <v>Usage: 30000&lt;Annual kwh&lt;40000</v>
          </cell>
          <cell r="F13608">
            <v>77.727599999999995</v>
          </cell>
          <cell r="G13608">
            <v>1.5912710000000001</v>
          </cell>
          <cell r="H13608">
            <v>1.807895</v>
          </cell>
          <cell r="I13608">
            <v>-9.3651499999999999E-2</v>
          </cell>
          <cell r="J13608">
            <v>-3.8321399999999999E-2</v>
          </cell>
          <cell r="K13608">
            <v>0</v>
          </cell>
          <cell r="L13608">
            <v>3.8321399999999999E-2</v>
          </cell>
          <cell r="M13608">
            <v>9.3651499999999999E-2</v>
          </cell>
          <cell r="N13608">
            <v>9.3651499999999999E-2</v>
          </cell>
          <cell r="O13608">
            <v>5497</v>
          </cell>
        </row>
        <row r="13609">
          <cell r="A13609" t="str">
            <v>Residential</v>
          </cell>
          <cell r="B13609">
            <v>24</v>
          </cell>
          <cell r="C13609" t="str">
            <v>S</v>
          </cell>
          <cell r="D13609" t="str">
            <v>Switch</v>
          </cell>
          <cell r="E13609" t="str">
            <v>Usage: 30000&lt;Annual kwh&lt;40000</v>
          </cell>
          <cell r="F13609">
            <v>75.659700000000001</v>
          </cell>
          <cell r="G13609">
            <v>1.2796380000000001</v>
          </cell>
          <cell r="H13609">
            <v>1.486232</v>
          </cell>
          <cell r="I13609">
            <v>-0.1510715</v>
          </cell>
          <cell r="J13609">
            <v>-6.1817200000000003E-2</v>
          </cell>
          <cell r="K13609">
            <v>0</v>
          </cell>
          <cell r="L13609">
            <v>6.1817200000000003E-2</v>
          </cell>
          <cell r="M13609">
            <v>0.1510715</v>
          </cell>
          <cell r="N13609">
            <v>0.1510715</v>
          </cell>
          <cell r="O13609">
            <v>5497</v>
          </cell>
        </row>
        <row r="13610">
          <cell r="A13610" t="str">
            <v>Residential</v>
          </cell>
          <cell r="B13610">
            <v>1</v>
          </cell>
          <cell r="C13610" t="str">
            <v>S</v>
          </cell>
          <cell r="D13610" t="str">
            <v>Switch</v>
          </cell>
          <cell r="E13610" t="str">
            <v>Usage: 5000&lt;Annual kwh&lt;10000</v>
          </cell>
          <cell r="F13610">
            <v>67.778199999999998</v>
          </cell>
          <cell r="G13610">
            <v>0.5140439</v>
          </cell>
          <cell r="H13610">
            <v>0.52085780000000004</v>
          </cell>
          <cell r="I13610">
            <v>-7.2065000000000004E-2</v>
          </cell>
          <cell r="J13610">
            <v>-2.9488400000000001E-2</v>
          </cell>
          <cell r="K13610">
            <v>0</v>
          </cell>
          <cell r="L13610">
            <v>2.9488400000000001E-2</v>
          </cell>
          <cell r="M13610">
            <v>7.2065000000000004E-2</v>
          </cell>
          <cell r="N13610">
            <v>7.2065000000000004E-2</v>
          </cell>
          <cell r="O13610">
            <v>5212</v>
          </cell>
        </row>
        <row r="13611">
          <cell r="A13611" t="str">
            <v>Residential</v>
          </cell>
          <cell r="B13611">
            <v>2</v>
          </cell>
          <cell r="C13611" t="str">
            <v>S</v>
          </cell>
          <cell r="D13611" t="str">
            <v>Switch</v>
          </cell>
          <cell r="E13611" t="str">
            <v>Usage: 5000&lt;Annual kwh&lt;10000</v>
          </cell>
          <cell r="F13611">
            <v>65.540099999999995</v>
          </cell>
          <cell r="G13611">
            <v>0.46742309999999998</v>
          </cell>
          <cell r="H13611">
            <v>0.48365469999999999</v>
          </cell>
          <cell r="I13611">
            <v>-7.1719699999999997E-2</v>
          </cell>
          <cell r="J13611">
            <v>-2.9347100000000001E-2</v>
          </cell>
          <cell r="K13611">
            <v>0</v>
          </cell>
          <cell r="L13611">
            <v>2.9347100000000001E-2</v>
          </cell>
          <cell r="M13611">
            <v>7.1719699999999997E-2</v>
          </cell>
          <cell r="N13611">
            <v>7.1719699999999997E-2</v>
          </cell>
          <cell r="O13611">
            <v>5212</v>
          </cell>
        </row>
        <row r="13612">
          <cell r="A13612" t="str">
            <v>Residential</v>
          </cell>
          <cell r="B13612">
            <v>3</v>
          </cell>
          <cell r="C13612" t="str">
            <v>S</v>
          </cell>
          <cell r="D13612" t="str">
            <v>Switch</v>
          </cell>
          <cell r="E13612" t="str">
            <v>Usage: 5000&lt;Annual kwh&lt;10000</v>
          </cell>
          <cell r="F13612">
            <v>64.075999999999993</v>
          </cell>
          <cell r="G13612">
            <v>0.4206955</v>
          </cell>
          <cell r="H13612">
            <v>0.42486420000000003</v>
          </cell>
          <cell r="I13612">
            <v>-7.1207999999999994E-2</v>
          </cell>
          <cell r="J13612">
            <v>-2.9137699999999999E-2</v>
          </cell>
          <cell r="K13612">
            <v>0</v>
          </cell>
          <cell r="L13612">
            <v>2.9137699999999999E-2</v>
          </cell>
          <cell r="M13612">
            <v>7.1207999999999994E-2</v>
          </cell>
          <cell r="N13612">
            <v>7.1207999999999994E-2</v>
          </cell>
          <cell r="O13612">
            <v>5212</v>
          </cell>
        </row>
        <row r="13613">
          <cell r="A13613" t="str">
            <v>Residential</v>
          </cell>
          <cell r="B13613">
            <v>4</v>
          </cell>
          <cell r="C13613" t="str">
            <v>S</v>
          </cell>
          <cell r="D13613" t="str">
            <v>Switch</v>
          </cell>
          <cell r="E13613" t="str">
            <v>Usage: 5000&lt;Annual kwh&lt;10000</v>
          </cell>
          <cell r="F13613">
            <v>63.707000000000001</v>
          </cell>
          <cell r="G13613">
            <v>0.40756550000000002</v>
          </cell>
          <cell r="H13613">
            <v>0.423738</v>
          </cell>
          <cell r="I13613">
            <v>-7.0884299999999997E-2</v>
          </cell>
          <cell r="J13613">
            <v>-2.9005300000000001E-2</v>
          </cell>
          <cell r="K13613">
            <v>0</v>
          </cell>
          <cell r="L13613">
            <v>2.9005300000000001E-2</v>
          </cell>
          <cell r="M13613">
            <v>7.0884299999999997E-2</v>
          </cell>
          <cell r="N13613">
            <v>7.0884299999999997E-2</v>
          </cell>
          <cell r="O13613">
            <v>5212</v>
          </cell>
        </row>
        <row r="13614">
          <cell r="A13614" t="str">
            <v>Residential</v>
          </cell>
          <cell r="B13614">
            <v>5</v>
          </cell>
          <cell r="C13614" t="str">
            <v>S</v>
          </cell>
          <cell r="D13614" t="str">
            <v>Switch</v>
          </cell>
          <cell r="E13614" t="str">
            <v>Usage: 5000&lt;Annual kwh&lt;10000</v>
          </cell>
          <cell r="F13614">
            <v>63.008499999999998</v>
          </cell>
          <cell r="G13614">
            <v>0.41467480000000001</v>
          </cell>
          <cell r="H13614">
            <v>0.42973840000000002</v>
          </cell>
          <cell r="I13614">
            <v>-7.0716899999999999E-2</v>
          </cell>
          <cell r="J13614">
            <v>-2.8936799999999999E-2</v>
          </cell>
          <cell r="K13614">
            <v>0</v>
          </cell>
          <cell r="L13614">
            <v>2.8936799999999999E-2</v>
          </cell>
          <cell r="M13614">
            <v>7.0716899999999999E-2</v>
          </cell>
          <cell r="N13614">
            <v>7.0716899999999999E-2</v>
          </cell>
          <cell r="O13614">
            <v>5212</v>
          </cell>
        </row>
        <row r="13615">
          <cell r="A13615" t="str">
            <v>Residential</v>
          </cell>
          <cell r="B13615">
            <v>6</v>
          </cell>
          <cell r="C13615" t="str">
            <v>S</v>
          </cell>
          <cell r="D13615" t="str">
            <v>Switch</v>
          </cell>
          <cell r="E13615" t="str">
            <v>Usage: 5000&lt;Annual kwh&lt;10000</v>
          </cell>
          <cell r="F13615">
            <v>62.383000000000003</v>
          </cell>
          <cell r="G13615">
            <v>0.44127240000000001</v>
          </cell>
          <cell r="H13615">
            <v>0.45276</v>
          </cell>
          <cell r="I13615">
            <v>-7.0706199999999997E-2</v>
          </cell>
          <cell r="J13615">
            <v>-2.89324E-2</v>
          </cell>
          <cell r="K13615">
            <v>0</v>
          </cell>
          <cell r="L13615">
            <v>2.89324E-2</v>
          </cell>
          <cell r="M13615">
            <v>7.0706199999999997E-2</v>
          </cell>
          <cell r="N13615">
            <v>7.0706199999999997E-2</v>
          </cell>
          <cell r="O13615">
            <v>5212</v>
          </cell>
        </row>
        <row r="13616">
          <cell r="A13616" t="str">
            <v>Residential</v>
          </cell>
          <cell r="B13616">
            <v>7</v>
          </cell>
          <cell r="C13616" t="str">
            <v>S</v>
          </cell>
          <cell r="D13616" t="str">
            <v>Switch</v>
          </cell>
          <cell r="E13616" t="str">
            <v>Usage: 5000&lt;Annual kwh&lt;10000</v>
          </cell>
          <cell r="F13616">
            <v>61.710299999999997</v>
          </cell>
          <cell r="G13616">
            <v>0.54142210000000002</v>
          </cell>
          <cell r="H13616">
            <v>0.51440799999999998</v>
          </cell>
          <cell r="I13616">
            <v>-7.0859400000000003E-2</v>
          </cell>
          <cell r="J13616">
            <v>-2.8995099999999999E-2</v>
          </cell>
          <cell r="K13616">
            <v>0</v>
          </cell>
          <cell r="L13616">
            <v>2.8995099999999999E-2</v>
          </cell>
          <cell r="M13616">
            <v>7.0859400000000003E-2</v>
          </cell>
          <cell r="N13616">
            <v>7.0859400000000003E-2</v>
          </cell>
          <cell r="O13616">
            <v>5212</v>
          </cell>
        </row>
        <row r="13617">
          <cell r="A13617" t="str">
            <v>Residential</v>
          </cell>
          <cell r="B13617">
            <v>8</v>
          </cell>
          <cell r="C13617" t="str">
            <v>S</v>
          </cell>
          <cell r="D13617" t="str">
            <v>Switch</v>
          </cell>
          <cell r="E13617" t="str">
            <v>Usage: 5000&lt;Annual kwh&lt;10000</v>
          </cell>
          <cell r="F13617">
            <v>63.419600000000003</v>
          </cell>
          <cell r="G13617">
            <v>0.58114560000000004</v>
          </cell>
          <cell r="H13617">
            <v>0.49442269999999999</v>
          </cell>
          <cell r="I13617">
            <v>-7.13395E-2</v>
          </cell>
          <cell r="J13617">
            <v>-2.9191600000000002E-2</v>
          </cell>
          <cell r="K13617">
            <v>0</v>
          </cell>
          <cell r="L13617">
            <v>2.9191600000000002E-2</v>
          </cell>
          <cell r="M13617">
            <v>7.13395E-2</v>
          </cell>
          <cell r="N13617">
            <v>7.13395E-2</v>
          </cell>
          <cell r="O13617">
            <v>5212</v>
          </cell>
        </row>
        <row r="13618">
          <cell r="A13618" t="str">
            <v>Residential</v>
          </cell>
          <cell r="B13618">
            <v>9</v>
          </cell>
          <cell r="C13618" t="str">
            <v>S</v>
          </cell>
          <cell r="D13618" t="str">
            <v>Switch</v>
          </cell>
          <cell r="E13618" t="str">
            <v>Usage: 5000&lt;Annual kwh&lt;10000</v>
          </cell>
          <cell r="F13618">
            <v>69.039000000000001</v>
          </cell>
          <cell r="G13618">
            <v>0.59041089999999996</v>
          </cell>
          <cell r="H13618">
            <v>0.53427709999999995</v>
          </cell>
          <cell r="I13618">
            <v>-7.2080900000000003E-2</v>
          </cell>
          <cell r="J13618">
            <v>-2.9494900000000001E-2</v>
          </cell>
          <cell r="K13618">
            <v>0</v>
          </cell>
          <cell r="L13618">
            <v>2.9494900000000001E-2</v>
          </cell>
          <cell r="M13618">
            <v>7.2080900000000003E-2</v>
          </cell>
          <cell r="N13618">
            <v>7.2080900000000003E-2</v>
          </cell>
          <cell r="O13618">
            <v>5212</v>
          </cell>
        </row>
        <row r="13619">
          <cell r="A13619" t="str">
            <v>Residential</v>
          </cell>
          <cell r="B13619">
            <v>10</v>
          </cell>
          <cell r="C13619" t="str">
            <v>S</v>
          </cell>
          <cell r="D13619" t="str">
            <v>Switch</v>
          </cell>
          <cell r="E13619" t="str">
            <v>Usage: 5000&lt;Annual kwh&lt;10000</v>
          </cell>
          <cell r="F13619">
            <v>75.537899999999993</v>
          </cell>
          <cell r="G13619">
            <v>0.55827729999999998</v>
          </cell>
          <cell r="H13619">
            <v>0.64295930000000001</v>
          </cell>
          <cell r="I13619">
            <v>-7.2834599999999999E-2</v>
          </cell>
          <cell r="J13619">
            <v>-2.9803300000000001E-2</v>
          </cell>
          <cell r="K13619">
            <v>0</v>
          </cell>
          <cell r="L13619">
            <v>2.9803300000000001E-2</v>
          </cell>
          <cell r="M13619">
            <v>7.2834599999999999E-2</v>
          </cell>
          <cell r="N13619">
            <v>7.2834599999999999E-2</v>
          </cell>
          <cell r="O13619">
            <v>5212</v>
          </cell>
        </row>
        <row r="13620">
          <cell r="A13620" t="str">
            <v>Residential</v>
          </cell>
          <cell r="B13620">
            <v>11</v>
          </cell>
          <cell r="C13620" t="str">
            <v>S</v>
          </cell>
          <cell r="D13620" t="str">
            <v>Switch</v>
          </cell>
          <cell r="E13620" t="str">
            <v>Usage: 5000&lt;Annual kwh&lt;10000</v>
          </cell>
          <cell r="F13620">
            <v>80.978200000000001</v>
          </cell>
          <cell r="G13620">
            <v>0.57556379999999996</v>
          </cell>
          <cell r="H13620">
            <v>0.60195339999999997</v>
          </cell>
          <cell r="I13620">
            <v>-7.2167499999999996E-2</v>
          </cell>
          <cell r="J13620">
            <v>-2.9530299999999999E-2</v>
          </cell>
          <cell r="K13620">
            <v>0</v>
          </cell>
          <cell r="L13620">
            <v>2.9530299999999999E-2</v>
          </cell>
          <cell r="M13620">
            <v>7.2167499999999996E-2</v>
          </cell>
          <cell r="N13620">
            <v>7.2167499999999996E-2</v>
          </cell>
          <cell r="O13620">
            <v>5212</v>
          </cell>
        </row>
        <row r="13621">
          <cell r="A13621" t="str">
            <v>Residential</v>
          </cell>
          <cell r="B13621">
            <v>12</v>
          </cell>
          <cell r="C13621" t="str">
            <v>S</v>
          </cell>
          <cell r="D13621" t="str">
            <v>Switch</v>
          </cell>
          <cell r="E13621" t="str">
            <v>Usage: 5000&lt;Annual kwh&lt;10000</v>
          </cell>
          <cell r="F13621">
            <v>85.089600000000004</v>
          </cell>
          <cell r="G13621">
            <v>0.68562860000000003</v>
          </cell>
          <cell r="H13621">
            <v>0.67177960000000003</v>
          </cell>
          <cell r="I13621">
            <v>-7.5282600000000005E-2</v>
          </cell>
          <cell r="J13621">
            <v>-3.0804999999999999E-2</v>
          </cell>
          <cell r="K13621">
            <v>0</v>
          </cell>
          <cell r="L13621">
            <v>3.0804999999999999E-2</v>
          </cell>
          <cell r="M13621">
            <v>7.5282600000000005E-2</v>
          </cell>
          <cell r="N13621">
            <v>7.5282600000000005E-2</v>
          </cell>
          <cell r="O13621">
            <v>5212</v>
          </cell>
        </row>
        <row r="13622">
          <cell r="A13622" t="str">
            <v>Residential</v>
          </cell>
          <cell r="B13622">
            <v>13</v>
          </cell>
          <cell r="C13622" t="str">
            <v>S</v>
          </cell>
          <cell r="D13622" t="str">
            <v>Switch</v>
          </cell>
          <cell r="E13622" t="str">
            <v>Usage: 5000&lt;Annual kwh&lt;10000</v>
          </cell>
          <cell r="F13622">
            <v>88.1751</v>
          </cell>
          <cell r="G13622">
            <v>0.79681749999999996</v>
          </cell>
          <cell r="H13622">
            <v>0.83968189999999998</v>
          </cell>
          <cell r="I13622">
            <v>-7.7647499999999994E-2</v>
          </cell>
          <cell r="J13622">
            <v>-3.1772700000000001E-2</v>
          </cell>
          <cell r="K13622">
            <v>0</v>
          </cell>
          <cell r="L13622">
            <v>3.1772700000000001E-2</v>
          </cell>
          <cell r="M13622">
            <v>7.7647499999999994E-2</v>
          </cell>
          <cell r="N13622">
            <v>7.7647499999999994E-2</v>
          </cell>
          <cell r="O13622">
            <v>5212</v>
          </cell>
        </row>
        <row r="13623">
          <cell r="A13623" t="str">
            <v>Residential</v>
          </cell>
          <cell r="B13623">
            <v>14</v>
          </cell>
          <cell r="C13623" t="str">
            <v>S</v>
          </cell>
          <cell r="D13623" t="str">
            <v>Switch</v>
          </cell>
          <cell r="E13623" t="str">
            <v>Usage: 5000&lt;Annual kwh&lt;10000</v>
          </cell>
          <cell r="F13623">
            <v>91.095200000000006</v>
          </cell>
          <cell r="G13623">
            <v>0.92620179999999996</v>
          </cell>
          <cell r="H13623">
            <v>0.92555339999999997</v>
          </cell>
          <cell r="I13623">
            <v>-7.82254E-2</v>
          </cell>
          <cell r="J13623">
            <v>-3.2009200000000002E-2</v>
          </cell>
          <cell r="K13623">
            <v>0</v>
          </cell>
          <cell r="L13623">
            <v>3.2009200000000002E-2</v>
          </cell>
          <cell r="M13623">
            <v>7.82254E-2</v>
          </cell>
          <cell r="N13623">
            <v>7.82254E-2</v>
          </cell>
          <cell r="O13623">
            <v>5212</v>
          </cell>
        </row>
        <row r="13624">
          <cell r="A13624" t="str">
            <v>Residential</v>
          </cell>
          <cell r="B13624">
            <v>15</v>
          </cell>
          <cell r="C13624" t="str">
            <v>S</v>
          </cell>
          <cell r="D13624" t="str">
            <v>Switch</v>
          </cell>
          <cell r="E13624" t="str">
            <v>Usage: 5000&lt;Annual kwh&lt;10000</v>
          </cell>
          <cell r="F13624">
            <v>93.676400000000001</v>
          </cell>
          <cell r="G13624">
            <v>1.1432199999999999</v>
          </cell>
          <cell r="H13624">
            <v>1.088463</v>
          </cell>
          <cell r="I13624">
            <v>-8.0063700000000002E-2</v>
          </cell>
          <cell r="J13624">
            <v>-3.2761400000000003E-2</v>
          </cell>
          <cell r="K13624">
            <v>0</v>
          </cell>
          <cell r="L13624">
            <v>3.2761400000000003E-2</v>
          </cell>
          <cell r="M13624">
            <v>8.0063700000000002E-2</v>
          </cell>
          <cell r="N13624">
            <v>8.0063700000000002E-2</v>
          </cell>
          <cell r="O13624">
            <v>5212</v>
          </cell>
        </row>
        <row r="13625">
          <cell r="A13625" t="str">
            <v>Residential</v>
          </cell>
          <cell r="B13625">
            <v>16</v>
          </cell>
          <cell r="C13625" t="str">
            <v>S</v>
          </cell>
          <cell r="D13625" t="str">
            <v>Switch</v>
          </cell>
          <cell r="E13625" t="str">
            <v>Usage: 5000&lt;Annual kwh&lt;10000</v>
          </cell>
          <cell r="F13625">
            <v>95.383600000000001</v>
          </cell>
          <cell r="G13625">
            <v>1.324643</v>
          </cell>
          <cell r="H13625">
            <v>1.1290420000000001</v>
          </cell>
          <cell r="I13625">
            <v>-8.1241900000000006E-2</v>
          </cell>
          <cell r="J13625">
            <v>-3.3243500000000002E-2</v>
          </cell>
          <cell r="K13625">
            <v>0</v>
          </cell>
          <cell r="L13625">
            <v>3.3243500000000002E-2</v>
          </cell>
          <cell r="M13625">
            <v>8.1241900000000006E-2</v>
          </cell>
          <cell r="N13625">
            <v>8.1241900000000006E-2</v>
          </cell>
          <cell r="O13625">
            <v>5212</v>
          </cell>
        </row>
        <row r="13626">
          <cell r="A13626" t="str">
            <v>Residential</v>
          </cell>
          <cell r="B13626">
            <v>17</v>
          </cell>
          <cell r="C13626" t="str">
            <v>S</v>
          </cell>
          <cell r="D13626" t="str">
            <v>Switch</v>
          </cell>
          <cell r="E13626" t="str">
            <v>Usage: 5000&lt;Annual kwh&lt;10000</v>
          </cell>
          <cell r="F13626">
            <v>95.994100000000003</v>
          </cell>
          <cell r="G13626">
            <v>1.5482610000000001</v>
          </cell>
          <cell r="H13626">
            <v>1.1187560000000001</v>
          </cell>
          <cell r="I13626">
            <v>-8.18638E-2</v>
          </cell>
          <cell r="J13626">
            <v>-3.3498E-2</v>
          </cell>
          <cell r="K13626">
            <v>0</v>
          </cell>
          <cell r="L13626">
            <v>3.3498E-2</v>
          </cell>
          <cell r="M13626">
            <v>8.18638E-2</v>
          </cell>
          <cell r="N13626">
            <v>8.18638E-2</v>
          </cell>
          <cell r="O13626">
            <v>5212</v>
          </cell>
        </row>
        <row r="13627">
          <cell r="A13627" t="str">
            <v>Residential</v>
          </cell>
          <cell r="B13627">
            <v>18</v>
          </cell>
          <cell r="C13627" t="str">
            <v>S</v>
          </cell>
          <cell r="D13627" t="str">
            <v>Switch</v>
          </cell>
          <cell r="E13627" t="str">
            <v>Usage: 5000&lt;Annual kwh&lt;10000</v>
          </cell>
          <cell r="F13627">
            <v>95.488500000000002</v>
          </cell>
          <cell r="G13627">
            <v>1.738035</v>
          </cell>
          <cell r="H13627">
            <v>1.3949480000000001</v>
          </cell>
          <cell r="I13627">
            <v>-8.3268300000000003E-2</v>
          </cell>
          <cell r="J13627">
            <v>-3.4072699999999997E-2</v>
          </cell>
          <cell r="K13627">
            <v>0</v>
          </cell>
          <cell r="L13627">
            <v>3.4072699999999997E-2</v>
          </cell>
          <cell r="M13627">
            <v>8.3268300000000003E-2</v>
          </cell>
          <cell r="N13627">
            <v>8.3268300000000003E-2</v>
          </cell>
          <cell r="O13627">
            <v>5212</v>
          </cell>
        </row>
        <row r="13628">
          <cell r="A13628" t="str">
            <v>Residential</v>
          </cell>
          <cell r="B13628">
            <v>19</v>
          </cell>
          <cell r="C13628" t="str">
            <v>S</v>
          </cell>
          <cell r="D13628" t="str">
            <v>Switch</v>
          </cell>
          <cell r="E13628" t="str">
            <v>Usage: 5000&lt;Annual kwh&lt;10000</v>
          </cell>
          <cell r="F13628">
            <v>93.382199999999997</v>
          </cell>
          <cell r="G13628">
            <v>1.7494430000000001</v>
          </cell>
          <cell r="H13628">
            <v>1.6520010000000001</v>
          </cell>
          <cell r="I13628">
            <v>-8.3224500000000007E-2</v>
          </cell>
          <cell r="J13628">
            <v>-3.4054800000000003E-2</v>
          </cell>
          <cell r="K13628">
            <v>0</v>
          </cell>
          <cell r="L13628">
            <v>3.4054800000000003E-2</v>
          </cell>
          <cell r="M13628">
            <v>8.3224500000000007E-2</v>
          </cell>
          <cell r="N13628">
            <v>8.3224500000000007E-2</v>
          </cell>
          <cell r="O13628">
            <v>5212</v>
          </cell>
        </row>
        <row r="13629">
          <cell r="A13629" t="str">
            <v>Residential</v>
          </cell>
          <cell r="B13629">
            <v>20</v>
          </cell>
          <cell r="C13629" t="str">
            <v>S</v>
          </cell>
          <cell r="D13629" t="str">
            <v>Switch</v>
          </cell>
          <cell r="E13629" t="str">
            <v>Usage: 5000&lt;Annual kwh&lt;10000</v>
          </cell>
          <cell r="F13629">
            <v>88.025099999999995</v>
          </cell>
          <cell r="G13629">
            <v>1.629564</v>
          </cell>
          <cell r="H13629">
            <v>1.907796</v>
          </cell>
          <cell r="I13629">
            <v>-8.4088599999999999E-2</v>
          </cell>
          <cell r="J13629">
            <v>-3.4408399999999999E-2</v>
          </cell>
          <cell r="K13629">
            <v>0</v>
          </cell>
          <cell r="L13629">
            <v>3.4408399999999999E-2</v>
          </cell>
          <cell r="M13629">
            <v>8.4088599999999999E-2</v>
          </cell>
          <cell r="N13629">
            <v>8.4088599999999999E-2</v>
          </cell>
          <cell r="O13629">
            <v>5212</v>
          </cell>
        </row>
        <row r="13630">
          <cell r="A13630" t="str">
            <v>Residential</v>
          </cell>
          <cell r="B13630">
            <v>21</v>
          </cell>
          <cell r="C13630" t="str">
            <v>S</v>
          </cell>
          <cell r="D13630" t="str">
            <v>Switch</v>
          </cell>
          <cell r="E13630" t="str">
            <v>Usage: 5000&lt;Annual kwh&lt;10000</v>
          </cell>
          <cell r="F13630">
            <v>82.961200000000005</v>
          </cell>
          <cell r="G13630">
            <v>1.5117080000000001</v>
          </cell>
          <cell r="H13630">
            <v>1.624654</v>
          </cell>
          <cell r="I13630">
            <v>-8.1731700000000004E-2</v>
          </cell>
          <cell r="J13630">
            <v>-3.3444000000000002E-2</v>
          </cell>
          <cell r="K13630">
            <v>0</v>
          </cell>
          <cell r="L13630">
            <v>3.3444000000000002E-2</v>
          </cell>
          <cell r="M13630">
            <v>8.1731700000000004E-2</v>
          </cell>
          <cell r="N13630">
            <v>8.1731700000000004E-2</v>
          </cell>
          <cell r="O13630">
            <v>5212</v>
          </cell>
        </row>
        <row r="13631">
          <cell r="A13631" t="str">
            <v>Residential</v>
          </cell>
          <cell r="B13631">
            <v>22</v>
          </cell>
          <cell r="C13631" t="str">
            <v>S</v>
          </cell>
          <cell r="D13631" t="str">
            <v>Switch</v>
          </cell>
          <cell r="E13631" t="str">
            <v>Usage: 5000&lt;Annual kwh&lt;10000</v>
          </cell>
          <cell r="F13631">
            <v>79.442499999999995</v>
          </cell>
          <cell r="G13631">
            <v>1.240972</v>
          </cell>
          <cell r="H13631">
            <v>1.329504</v>
          </cell>
          <cell r="I13631">
            <v>-8.0984E-2</v>
          </cell>
          <cell r="J13631">
            <v>-3.3138000000000001E-2</v>
          </cell>
          <cell r="K13631">
            <v>0</v>
          </cell>
          <cell r="L13631">
            <v>3.3138000000000001E-2</v>
          </cell>
          <cell r="M13631">
            <v>8.0984E-2</v>
          </cell>
          <cell r="N13631">
            <v>8.0984E-2</v>
          </cell>
          <cell r="O13631">
            <v>5212</v>
          </cell>
        </row>
        <row r="13632">
          <cell r="A13632" t="str">
            <v>Residential</v>
          </cell>
          <cell r="B13632">
            <v>23</v>
          </cell>
          <cell r="C13632" t="str">
            <v>S</v>
          </cell>
          <cell r="D13632" t="str">
            <v>Switch</v>
          </cell>
          <cell r="E13632" t="str">
            <v>Usage: 5000&lt;Annual kwh&lt;10000</v>
          </cell>
          <cell r="F13632">
            <v>76.641599999999997</v>
          </cell>
          <cell r="G13632">
            <v>0.936971</v>
          </cell>
          <cell r="H13632">
            <v>1.0534159999999999</v>
          </cell>
          <cell r="I13632">
            <v>-7.8454399999999994E-2</v>
          </cell>
          <cell r="J13632">
            <v>-3.2102899999999997E-2</v>
          </cell>
          <cell r="K13632">
            <v>0</v>
          </cell>
          <cell r="L13632">
            <v>3.2102899999999997E-2</v>
          </cell>
          <cell r="M13632">
            <v>7.8454399999999994E-2</v>
          </cell>
          <cell r="N13632">
            <v>7.8454399999999994E-2</v>
          </cell>
          <cell r="O13632">
            <v>5212</v>
          </cell>
        </row>
        <row r="13633">
          <cell r="A13633" t="str">
            <v>Residential</v>
          </cell>
          <cell r="B13633">
            <v>24</v>
          </cell>
          <cell r="C13633" t="str">
            <v>S</v>
          </cell>
          <cell r="D13633" t="str">
            <v>Switch</v>
          </cell>
          <cell r="E13633" t="str">
            <v>Usage: 5000&lt;Annual kwh&lt;10000</v>
          </cell>
          <cell r="F13633">
            <v>74.536100000000005</v>
          </cell>
          <cell r="G13633">
            <v>0.71166620000000003</v>
          </cell>
          <cell r="H13633">
            <v>0.82867409999999997</v>
          </cell>
          <cell r="I13633">
            <v>-7.6759300000000003E-2</v>
          </cell>
          <cell r="J13633">
            <v>-3.1409300000000001E-2</v>
          </cell>
          <cell r="K13633">
            <v>0</v>
          </cell>
          <cell r="L13633">
            <v>3.1409300000000001E-2</v>
          </cell>
          <cell r="M13633">
            <v>7.6759300000000003E-2</v>
          </cell>
          <cell r="N13633">
            <v>7.6759300000000003E-2</v>
          </cell>
          <cell r="O13633">
            <v>5212</v>
          </cell>
        </row>
        <row r="13634">
          <cell r="A13634" t="str">
            <v>Residential</v>
          </cell>
          <cell r="B13634">
            <v>1</v>
          </cell>
          <cell r="C13634" t="str">
            <v>S</v>
          </cell>
          <cell r="D13634" t="str">
            <v>Switch</v>
          </cell>
          <cell r="E13634" t="str">
            <v>Usage: Annual kwh&lt;5000</v>
          </cell>
          <cell r="F13634">
            <v>68.415700000000001</v>
          </cell>
          <cell r="G13634">
            <v>0.22972790000000001</v>
          </cell>
          <cell r="H13634">
            <v>0.25140620000000002</v>
          </cell>
          <cell r="I13634">
            <v>-7.9352000000000006E-2</v>
          </cell>
          <cell r="J13634">
            <v>-3.2470199999999998E-2</v>
          </cell>
          <cell r="K13634">
            <v>0</v>
          </cell>
          <cell r="L13634">
            <v>3.2470199999999998E-2</v>
          </cell>
          <cell r="M13634">
            <v>7.9352000000000006E-2</v>
          </cell>
          <cell r="N13634">
            <v>7.9352000000000006E-2</v>
          </cell>
          <cell r="O13634">
            <v>1828</v>
          </cell>
        </row>
        <row r="13635">
          <cell r="A13635" t="str">
            <v>Residential</v>
          </cell>
          <cell r="B13635">
            <v>2</v>
          </cell>
          <cell r="C13635" t="str">
            <v>S</v>
          </cell>
          <cell r="D13635" t="str">
            <v>Switch</v>
          </cell>
          <cell r="E13635" t="str">
            <v>Usage: Annual kwh&lt;5000</v>
          </cell>
          <cell r="F13635">
            <v>66.583100000000002</v>
          </cell>
          <cell r="G13635">
            <v>0.22554630000000001</v>
          </cell>
          <cell r="H13635">
            <v>0.22528889999999999</v>
          </cell>
          <cell r="I13635">
            <v>-7.8351299999999999E-2</v>
          </cell>
          <cell r="J13635">
            <v>-3.2060699999999998E-2</v>
          </cell>
          <cell r="K13635">
            <v>0</v>
          </cell>
          <cell r="L13635">
            <v>3.2060699999999998E-2</v>
          </cell>
          <cell r="M13635">
            <v>7.8351299999999999E-2</v>
          </cell>
          <cell r="N13635">
            <v>7.8351299999999999E-2</v>
          </cell>
          <cell r="O13635">
            <v>1828</v>
          </cell>
        </row>
        <row r="13636">
          <cell r="A13636" t="str">
            <v>Residential</v>
          </cell>
          <cell r="B13636">
            <v>3</v>
          </cell>
          <cell r="C13636" t="str">
            <v>S</v>
          </cell>
          <cell r="D13636" t="str">
            <v>Switch</v>
          </cell>
          <cell r="E13636" t="str">
            <v>Usage: Annual kwh&lt;5000</v>
          </cell>
          <cell r="F13636">
            <v>65.3536</v>
          </cell>
          <cell r="G13636">
            <v>0.2172171</v>
          </cell>
          <cell r="H13636">
            <v>0.2168832</v>
          </cell>
          <cell r="I13636">
            <v>-7.8019900000000003E-2</v>
          </cell>
          <cell r="J13636">
            <v>-3.1925099999999998E-2</v>
          </cell>
          <cell r="K13636">
            <v>0</v>
          </cell>
          <cell r="L13636">
            <v>3.1925099999999998E-2</v>
          </cell>
          <cell r="M13636">
            <v>7.8019900000000003E-2</v>
          </cell>
          <cell r="N13636">
            <v>7.8019900000000003E-2</v>
          </cell>
          <cell r="O13636">
            <v>1828</v>
          </cell>
        </row>
        <row r="13637">
          <cell r="A13637" t="str">
            <v>Residential</v>
          </cell>
          <cell r="B13637">
            <v>4</v>
          </cell>
          <cell r="C13637" t="str">
            <v>S</v>
          </cell>
          <cell r="D13637" t="str">
            <v>Switch</v>
          </cell>
          <cell r="E13637" t="str">
            <v>Usage: Annual kwh&lt;5000</v>
          </cell>
          <cell r="F13637">
            <v>65.031700000000001</v>
          </cell>
          <cell r="G13637">
            <v>0.20725180000000001</v>
          </cell>
          <cell r="H13637">
            <v>0.19939419999999999</v>
          </cell>
          <cell r="I13637">
            <v>-7.7848200000000006E-2</v>
          </cell>
          <cell r="J13637">
            <v>-3.1854899999999998E-2</v>
          </cell>
          <cell r="K13637">
            <v>0</v>
          </cell>
          <cell r="L13637">
            <v>3.1854899999999998E-2</v>
          </cell>
          <cell r="M13637">
            <v>7.7848200000000006E-2</v>
          </cell>
          <cell r="N13637">
            <v>7.7848200000000006E-2</v>
          </cell>
          <cell r="O13637">
            <v>1828</v>
          </cell>
        </row>
        <row r="13638">
          <cell r="A13638" t="str">
            <v>Residential</v>
          </cell>
          <cell r="B13638">
            <v>5</v>
          </cell>
          <cell r="C13638" t="str">
            <v>S</v>
          </cell>
          <cell r="D13638" t="str">
            <v>Switch</v>
          </cell>
          <cell r="E13638" t="str">
            <v>Usage: Annual kwh&lt;5000</v>
          </cell>
          <cell r="F13638">
            <v>64.192499999999995</v>
          </cell>
          <cell r="G13638">
            <v>0.2120773</v>
          </cell>
          <cell r="H13638">
            <v>0.22020609999999999</v>
          </cell>
          <cell r="I13638">
            <v>-7.7820799999999996E-2</v>
          </cell>
          <cell r="J13638">
            <v>-3.18436E-2</v>
          </cell>
          <cell r="K13638">
            <v>0</v>
          </cell>
          <cell r="L13638">
            <v>3.18436E-2</v>
          </cell>
          <cell r="M13638">
            <v>7.7820799999999996E-2</v>
          </cell>
          <cell r="N13638">
            <v>7.7820799999999996E-2</v>
          </cell>
          <cell r="O13638">
            <v>1828</v>
          </cell>
        </row>
        <row r="13639">
          <cell r="A13639" t="str">
            <v>Residential</v>
          </cell>
          <cell r="B13639">
            <v>6</v>
          </cell>
          <cell r="C13639" t="str">
            <v>S</v>
          </cell>
          <cell r="D13639" t="str">
            <v>Switch</v>
          </cell>
          <cell r="E13639" t="str">
            <v>Usage: Annual kwh&lt;5000</v>
          </cell>
          <cell r="F13639">
            <v>63.501300000000001</v>
          </cell>
          <cell r="G13639">
            <v>0.23916370000000001</v>
          </cell>
          <cell r="H13639">
            <v>0.23459630000000001</v>
          </cell>
          <cell r="I13639">
            <v>-7.7995300000000004E-2</v>
          </cell>
          <cell r="J13639">
            <v>-3.1915100000000002E-2</v>
          </cell>
          <cell r="K13639">
            <v>0</v>
          </cell>
          <cell r="L13639">
            <v>3.1915100000000002E-2</v>
          </cell>
          <cell r="M13639">
            <v>7.7995300000000004E-2</v>
          </cell>
          <cell r="N13639">
            <v>7.7995300000000004E-2</v>
          </cell>
          <cell r="O13639">
            <v>1828</v>
          </cell>
        </row>
        <row r="13640">
          <cell r="A13640" t="str">
            <v>Residential</v>
          </cell>
          <cell r="B13640">
            <v>7</v>
          </cell>
          <cell r="C13640" t="str">
            <v>S</v>
          </cell>
          <cell r="D13640" t="str">
            <v>Switch</v>
          </cell>
          <cell r="E13640" t="str">
            <v>Usage: Annual kwh&lt;5000</v>
          </cell>
          <cell r="F13640">
            <v>62.708399999999997</v>
          </cell>
          <cell r="G13640">
            <v>0.35366979999999998</v>
          </cell>
          <cell r="H13640">
            <v>0.37693690000000002</v>
          </cell>
          <cell r="I13640">
            <v>-7.8035599999999997E-2</v>
          </cell>
          <cell r="J13640">
            <v>-3.1931500000000002E-2</v>
          </cell>
          <cell r="K13640">
            <v>0</v>
          </cell>
          <cell r="L13640">
            <v>3.1931500000000002E-2</v>
          </cell>
          <cell r="M13640">
            <v>7.8035599999999997E-2</v>
          </cell>
          <cell r="N13640">
            <v>7.8035599999999997E-2</v>
          </cell>
          <cell r="O13640">
            <v>1828</v>
          </cell>
        </row>
        <row r="13641">
          <cell r="A13641" t="str">
            <v>Residential</v>
          </cell>
          <cell r="B13641">
            <v>8</v>
          </cell>
          <cell r="C13641" t="str">
            <v>S</v>
          </cell>
          <cell r="D13641" t="str">
            <v>Switch</v>
          </cell>
          <cell r="E13641" t="str">
            <v>Usage: Annual kwh&lt;5000</v>
          </cell>
          <cell r="F13641">
            <v>64.164900000000003</v>
          </cell>
          <cell r="G13641">
            <v>0.43462200000000001</v>
          </cell>
          <cell r="H13641">
            <v>0.394341</v>
          </cell>
          <cell r="I13641">
            <v>-7.8575500000000006E-2</v>
          </cell>
          <cell r="J13641">
            <v>-3.2152399999999998E-2</v>
          </cell>
          <cell r="K13641">
            <v>0</v>
          </cell>
          <cell r="L13641">
            <v>3.2152399999999998E-2</v>
          </cell>
          <cell r="M13641">
            <v>7.8575500000000006E-2</v>
          </cell>
          <cell r="N13641">
            <v>7.8575500000000006E-2</v>
          </cell>
          <cell r="O13641">
            <v>1828</v>
          </cell>
        </row>
        <row r="13642">
          <cell r="A13642" t="str">
            <v>Residential</v>
          </cell>
          <cell r="B13642">
            <v>9</v>
          </cell>
          <cell r="C13642" t="str">
            <v>S</v>
          </cell>
          <cell r="D13642" t="str">
            <v>Switch</v>
          </cell>
          <cell r="E13642" t="str">
            <v>Usage: Annual kwh&lt;5000</v>
          </cell>
          <cell r="F13642">
            <v>69.528099999999995</v>
          </cell>
          <cell r="G13642">
            <v>0.42487740000000002</v>
          </cell>
          <cell r="H13642">
            <v>0.49686449999999999</v>
          </cell>
          <cell r="I13642">
            <v>-8.0301200000000003E-2</v>
          </cell>
          <cell r="J13642">
            <v>-3.2858600000000002E-2</v>
          </cell>
          <cell r="K13642">
            <v>0</v>
          </cell>
          <cell r="L13642">
            <v>3.2858600000000002E-2</v>
          </cell>
          <cell r="M13642">
            <v>8.0301200000000003E-2</v>
          </cell>
          <cell r="N13642">
            <v>8.0301200000000003E-2</v>
          </cell>
          <cell r="O13642">
            <v>1828</v>
          </cell>
        </row>
        <row r="13643">
          <cell r="A13643" t="str">
            <v>Residential</v>
          </cell>
          <cell r="B13643">
            <v>10</v>
          </cell>
          <cell r="C13643" t="str">
            <v>S</v>
          </cell>
          <cell r="D13643" t="str">
            <v>Switch</v>
          </cell>
          <cell r="E13643" t="str">
            <v>Usage: Annual kwh&lt;5000</v>
          </cell>
          <cell r="F13643">
            <v>76.024900000000002</v>
          </cell>
          <cell r="G13643">
            <v>0.37425779999999997</v>
          </cell>
          <cell r="H13643">
            <v>0.3561262</v>
          </cell>
          <cell r="I13643">
            <v>-8.0348199999999995E-2</v>
          </cell>
          <cell r="J13643">
            <v>-3.2877799999999999E-2</v>
          </cell>
          <cell r="K13643">
            <v>0</v>
          </cell>
          <cell r="L13643">
            <v>3.2877799999999999E-2</v>
          </cell>
          <cell r="M13643">
            <v>8.0348199999999995E-2</v>
          </cell>
          <cell r="N13643">
            <v>8.0348199999999995E-2</v>
          </cell>
          <cell r="O13643">
            <v>1828</v>
          </cell>
        </row>
        <row r="13644">
          <cell r="A13644" t="str">
            <v>Residential</v>
          </cell>
          <cell r="B13644">
            <v>11</v>
          </cell>
          <cell r="C13644" t="str">
            <v>S</v>
          </cell>
          <cell r="D13644" t="str">
            <v>Switch</v>
          </cell>
          <cell r="E13644" t="str">
            <v>Usage: Annual kwh&lt;5000</v>
          </cell>
          <cell r="F13644">
            <v>80.846599999999995</v>
          </cell>
          <cell r="G13644">
            <v>0.27888030000000003</v>
          </cell>
          <cell r="H13644">
            <v>0.31096889999999999</v>
          </cell>
          <cell r="I13644">
            <v>-7.9562099999999997E-2</v>
          </cell>
          <cell r="J13644">
            <v>-3.25562E-2</v>
          </cell>
          <cell r="K13644">
            <v>0</v>
          </cell>
          <cell r="L13644">
            <v>3.25562E-2</v>
          </cell>
          <cell r="M13644">
            <v>7.9562099999999997E-2</v>
          </cell>
          <cell r="N13644">
            <v>7.9562099999999997E-2</v>
          </cell>
          <cell r="O13644">
            <v>1828</v>
          </cell>
        </row>
        <row r="13645">
          <cell r="A13645" t="str">
            <v>Residential</v>
          </cell>
          <cell r="B13645">
            <v>12</v>
          </cell>
          <cell r="C13645" t="str">
            <v>S</v>
          </cell>
          <cell r="D13645" t="str">
            <v>Switch</v>
          </cell>
          <cell r="E13645" t="str">
            <v>Usage: Annual kwh&lt;5000</v>
          </cell>
          <cell r="F13645">
            <v>84.684299999999993</v>
          </cell>
          <cell r="G13645">
            <v>0.24623800000000001</v>
          </cell>
          <cell r="H13645">
            <v>0.29046339999999998</v>
          </cell>
          <cell r="I13645">
            <v>-7.90743E-2</v>
          </cell>
          <cell r="J13645">
            <v>-3.2356500000000003E-2</v>
          </cell>
          <cell r="K13645">
            <v>0</v>
          </cell>
          <cell r="L13645">
            <v>3.2356500000000003E-2</v>
          </cell>
          <cell r="M13645">
            <v>7.90743E-2</v>
          </cell>
          <cell r="N13645">
            <v>7.90743E-2</v>
          </cell>
          <cell r="O13645">
            <v>1828</v>
          </cell>
        </row>
        <row r="13646">
          <cell r="A13646" t="str">
            <v>Residential</v>
          </cell>
          <cell r="B13646">
            <v>13</v>
          </cell>
          <cell r="C13646" t="str">
            <v>S</v>
          </cell>
          <cell r="D13646" t="str">
            <v>Switch</v>
          </cell>
          <cell r="E13646" t="str">
            <v>Usage: Annual kwh&lt;5000</v>
          </cell>
          <cell r="F13646">
            <v>87.782499999999999</v>
          </cell>
          <cell r="G13646">
            <v>0.2355727</v>
          </cell>
          <cell r="H13646">
            <v>0.28899019999999997</v>
          </cell>
          <cell r="I13646">
            <v>-8.0278100000000005E-2</v>
          </cell>
          <cell r="J13646">
            <v>-3.2849099999999999E-2</v>
          </cell>
          <cell r="K13646">
            <v>0</v>
          </cell>
          <cell r="L13646">
            <v>3.2849099999999999E-2</v>
          </cell>
          <cell r="M13646">
            <v>8.0278100000000005E-2</v>
          </cell>
          <cell r="N13646">
            <v>8.0278100000000005E-2</v>
          </cell>
          <cell r="O13646">
            <v>1828</v>
          </cell>
        </row>
        <row r="13647">
          <cell r="A13647" t="str">
            <v>Residential</v>
          </cell>
          <cell r="B13647">
            <v>14</v>
          </cell>
          <cell r="C13647" t="str">
            <v>S</v>
          </cell>
          <cell r="D13647" t="str">
            <v>Switch</v>
          </cell>
          <cell r="E13647" t="str">
            <v>Usage: Annual kwh&lt;5000</v>
          </cell>
          <cell r="F13647">
            <v>90.916200000000003</v>
          </cell>
          <cell r="G13647">
            <v>0.29033140000000002</v>
          </cell>
          <cell r="H13647">
            <v>0.25584580000000001</v>
          </cell>
          <cell r="I13647">
            <v>-8.1116400000000005E-2</v>
          </cell>
          <cell r="J13647">
            <v>-3.3192199999999998E-2</v>
          </cell>
          <cell r="K13647">
            <v>0</v>
          </cell>
          <cell r="L13647">
            <v>3.3192199999999998E-2</v>
          </cell>
          <cell r="M13647">
            <v>8.1116400000000005E-2</v>
          </cell>
          <cell r="N13647">
            <v>8.1116400000000005E-2</v>
          </cell>
          <cell r="O13647">
            <v>1828</v>
          </cell>
        </row>
        <row r="13648">
          <cell r="A13648" t="str">
            <v>Residential</v>
          </cell>
          <cell r="B13648">
            <v>15</v>
          </cell>
          <cell r="C13648" t="str">
            <v>S</v>
          </cell>
          <cell r="D13648" t="str">
            <v>Switch</v>
          </cell>
          <cell r="E13648" t="str">
            <v>Usage: Annual kwh&lt;5000</v>
          </cell>
          <cell r="F13648">
            <v>93.646500000000003</v>
          </cell>
          <cell r="G13648">
            <v>0.43617669999999997</v>
          </cell>
          <cell r="H13648">
            <v>0.34093069999999998</v>
          </cell>
          <cell r="I13648">
            <v>-8.4570500000000007E-2</v>
          </cell>
          <cell r="J13648">
            <v>-3.46056E-2</v>
          </cell>
          <cell r="K13648">
            <v>0</v>
          </cell>
          <cell r="L13648">
            <v>3.46056E-2</v>
          </cell>
          <cell r="M13648">
            <v>8.4570500000000007E-2</v>
          </cell>
          <cell r="N13648">
            <v>8.4570500000000007E-2</v>
          </cell>
          <cell r="O13648">
            <v>1828</v>
          </cell>
        </row>
        <row r="13649">
          <cell r="A13649" t="str">
            <v>Residential</v>
          </cell>
          <cell r="B13649">
            <v>16</v>
          </cell>
          <cell r="C13649" t="str">
            <v>S</v>
          </cell>
          <cell r="D13649" t="str">
            <v>Switch</v>
          </cell>
          <cell r="E13649" t="str">
            <v>Usage: Annual kwh&lt;5000</v>
          </cell>
          <cell r="F13649">
            <v>95.225800000000007</v>
          </cell>
          <cell r="G13649">
            <v>0.63974189999999997</v>
          </cell>
          <cell r="H13649">
            <v>0.38473259999999998</v>
          </cell>
          <cell r="I13649">
            <v>-9.0262300000000004E-2</v>
          </cell>
          <cell r="J13649">
            <v>-3.6934599999999998E-2</v>
          </cell>
          <cell r="K13649">
            <v>0</v>
          </cell>
          <cell r="L13649">
            <v>3.6934599999999998E-2</v>
          </cell>
          <cell r="M13649">
            <v>9.0262300000000004E-2</v>
          </cell>
          <cell r="N13649">
            <v>9.0262300000000004E-2</v>
          </cell>
          <cell r="O13649">
            <v>1828</v>
          </cell>
        </row>
        <row r="13650">
          <cell r="A13650" t="str">
            <v>Residential</v>
          </cell>
          <cell r="B13650">
            <v>17</v>
          </cell>
          <cell r="C13650" t="str">
            <v>S</v>
          </cell>
          <cell r="D13650" t="str">
            <v>Switch</v>
          </cell>
          <cell r="E13650" t="str">
            <v>Usage: Annual kwh&lt;5000</v>
          </cell>
          <cell r="F13650">
            <v>95.728800000000007</v>
          </cell>
          <cell r="G13650">
            <v>0.87936499999999995</v>
          </cell>
          <cell r="H13650">
            <v>0.58712730000000002</v>
          </cell>
          <cell r="I13650">
            <v>-9.3987399999999999E-2</v>
          </cell>
          <cell r="J13650">
            <v>-3.8458899999999997E-2</v>
          </cell>
          <cell r="K13650">
            <v>0</v>
          </cell>
          <cell r="L13650">
            <v>3.8458899999999997E-2</v>
          </cell>
          <cell r="M13650">
            <v>9.3987399999999999E-2</v>
          </cell>
          <cell r="N13650">
            <v>9.3987399999999999E-2</v>
          </cell>
          <cell r="O13650">
            <v>1828</v>
          </cell>
        </row>
        <row r="13651">
          <cell r="A13651" t="str">
            <v>Residential</v>
          </cell>
          <cell r="B13651">
            <v>18</v>
          </cell>
          <cell r="C13651" t="str">
            <v>S</v>
          </cell>
          <cell r="D13651" t="str">
            <v>Switch</v>
          </cell>
          <cell r="E13651" t="str">
            <v>Usage: Annual kwh&lt;5000</v>
          </cell>
          <cell r="F13651">
            <v>95.2376</v>
          </cell>
          <cell r="G13651">
            <v>1.08039</v>
          </cell>
          <cell r="H13651">
            <v>0.89177450000000003</v>
          </cell>
          <cell r="I13651">
            <v>-9.6151E-2</v>
          </cell>
          <cell r="J13651">
            <v>-3.9344200000000003E-2</v>
          </cell>
          <cell r="K13651">
            <v>0</v>
          </cell>
          <cell r="L13651">
            <v>3.9344200000000003E-2</v>
          </cell>
          <cell r="M13651">
            <v>9.6151E-2</v>
          </cell>
          <cell r="N13651">
            <v>9.6151E-2</v>
          </cell>
          <cell r="O13651">
            <v>1828</v>
          </cell>
        </row>
        <row r="13652">
          <cell r="A13652" t="str">
            <v>Residential</v>
          </cell>
          <cell r="B13652">
            <v>19</v>
          </cell>
          <cell r="C13652" t="str">
            <v>S</v>
          </cell>
          <cell r="D13652" t="str">
            <v>Switch</v>
          </cell>
          <cell r="E13652" t="str">
            <v>Usage: Annual kwh&lt;5000</v>
          </cell>
          <cell r="F13652">
            <v>93.302099999999996</v>
          </cell>
          <cell r="G13652">
            <v>1.158779</v>
          </cell>
          <cell r="H13652">
            <v>1.0360769999999999</v>
          </cell>
          <cell r="I13652">
            <v>-9.7696900000000003E-2</v>
          </cell>
          <cell r="J13652">
            <v>-3.99768E-2</v>
          </cell>
          <cell r="K13652">
            <v>0</v>
          </cell>
          <cell r="L13652">
            <v>3.99768E-2</v>
          </cell>
          <cell r="M13652">
            <v>9.7696900000000003E-2</v>
          </cell>
          <cell r="N13652">
            <v>9.7696900000000003E-2</v>
          </cell>
          <cell r="O13652">
            <v>1828</v>
          </cell>
        </row>
        <row r="13653">
          <cell r="A13653" t="str">
            <v>Residential</v>
          </cell>
          <cell r="B13653">
            <v>20</v>
          </cell>
          <cell r="C13653" t="str">
            <v>S</v>
          </cell>
          <cell r="D13653" t="str">
            <v>Switch</v>
          </cell>
          <cell r="E13653" t="str">
            <v>Usage: Annual kwh&lt;5000</v>
          </cell>
          <cell r="F13653">
            <v>88.472099999999998</v>
          </cell>
          <cell r="G13653">
            <v>1.0695429999999999</v>
          </cell>
          <cell r="H13653">
            <v>1.1713089999999999</v>
          </cell>
          <cell r="I13653">
            <v>-9.9690799999999996E-2</v>
          </cell>
          <cell r="J13653">
            <v>-4.0792700000000001E-2</v>
          </cell>
          <cell r="K13653">
            <v>0</v>
          </cell>
          <cell r="L13653">
            <v>4.0792700000000001E-2</v>
          </cell>
          <cell r="M13653">
            <v>9.9690799999999996E-2</v>
          </cell>
          <cell r="N13653">
            <v>9.9690799999999996E-2</v>
          </cell>
          <cell r="O13653">
            <v>1828</v>
          </cell>
        </row>
        <row r="13654">
          <cell r="A13654" t="str">
            <v>Residential</v>
          </cell>
          <cell r="B13654">
            <v>21</v>
          </cell>
          <cell r="C13654" t="str">
            <v>S</v>
          </cell>
          <cell r="D13654" t="str">
            <v>Switch</v>
          </cell>
          <cell r="E13654" t="str">
            <v>Usage: Annual kwh&lt;5000</v>
          </cell>
          <cell r="F13654">
            <v>83.552300000000002</v>
          </cell>
          <cell r="G13654">
            <v>0.95183070000000003</v>
          </cell>
          <cell r="H13654">
            <v>0.99004570000000003</v>
          </cell>
          <cell r="I13654">
            <v>-9.5822400000000002E-2</v>
          </cell>
          <cell r="J13654">
            <v>-3.9209800000000003E-2</v>
          </cell>
          <cell r="K13654">
            <v>0</v>
          </cell>
          <cell r="L13654">
            <v>3.9209800000000003E-2</v>
          </cell>
          <cell r="M13654">
            <v>9.5822400000000002E-2</v>
          </cell>
          <cell r="N13654">
            <v>9.5822400000000002E-2</v>
          </cell>
          <cell r="O13654">
            <v>1828</v>
          </cell>
        </row>
        <row r="13655">
          <cell r="A13655" t="str">
            <v>Residential</v>
          </cell>
          <cell r="B13655">
            <v>22</v>
          </cell>
          <cell r="C13655" t="str">
            <v>S</v>
          </cell>
          <cell r="D13655" t="str">
            <v>Switch</v>
          </cell>
          <cell r="E13655" t="str">
            <v>Usage: Annual kwh&lt;5000</v>
          </cell>
          <cell r="F13655">
            <v>80.010499999999993</v>
          </cell>
          <cell r="G13655">
            <v>0.732599</v>
          </cell>
          <cell r="H13655">
            <v>0.77253570000000005</v>
          </cell>
          <cell r="I13655">
            <v>-9.54295E-2</v>
          </cell>
          <cell r="J13655">
            <v>-3.9049E-2</v>
          </cell>
          <cell r="K13655">
            <v>0</v>
          </cell>
          <cell r="L13655">
            <v>3.9049E-2</v>
          </cell>
          <cell r="M13655">
            <v>9.54295E-2</v>
          </cell>
          <cell r="N13655">
            <v>9.54295E-2</v>
          </cell>
          <cell r="O13655">
            <v>1828</v>
          </cell>
        </row>
        <row r="13656">
          <cell r="A13656" t="str">
            <v>Residential</v>
          </cell>
          <cell r="B13656">
            <v>23</v>
          </cell>
          <cell r="C13656" t="str">
            <v>S</v>
          </cell>
          <cell r="D13656" t="str">
            <v>Switch</v>
          </cell>
          <cell r="E13656" t="str">
            <v>Usage: Annual kwh&lt;5000</v>
          </cell>
          <cell r="F13656">
            <v>77.246300000000005</v>
          </cell>
          <cell r="G13656">
            <v>0.49824580000000002</v>
          </cell>
          <cell r="H13656">
            <v>0.66257169999999999</v>
          </cell>
          <cell r="I13656">
            <v>-8.6240499999999998E-2</v>
          </cell>
          <cell r="J13656">
            <v>-3.5288899999999998E-2</v>
          </cell>
          <cell r="K13656">
            <v>0</v>
          </cell>
          <cell r="L13656">
            <v>3.5288899999999998E-2</v>
          </cell>
          <cell r="M13656">
            <v>8.6240499999999998E-2</v>
          </cell>
          <cell r="N13656">
            <v>8.6240499999999998E-2</v>
          </cell>
          <cell r="O13656">
            <v>1828</v>
          </cell>
        </row>
        <row r="13657">
          <cell r="A13657" t="str">
            <v>Residential</v>
          </cell>
          <cell r="B13657">
            <v>24</v>
          </cell>
          <cell r="C13657" t="str">
            <v>S</v>
          </cell>
          <cell r="D13657" t="str">
            <v>Switch</v>
          </cell>
          <cell r="E13657" t="str">
            <v>Usage: Annual kwh&lt;5000</v>
          </cell>
          <cell r="F13657">
            <v>75.257099999999994</v>
          </cell>
          <cell r="G13657">
            <v>0.34478360000000002</v>
          </cell>
          <cell r="H13657">
            <v>0.69871059999999996</v>
          </cell>
          <cell r="I13657">
            <v>-8.5073700000000002E-2</v>
          </cell>
          <cell r="J13657">
            <v>-3.4811500000000002E-2</v>
          </cell>
          <cell r="K13657">
            <v>0</v>
          </cell>
          <cell r="L13657">
            <v>3.4811500000000002E-2</v>
          </cell>
          <cell r="M13657">
            <v>8.5073700000000002E-2</v>
          </cell>
          <cell r="N13657">
            <v>8.5073700000000002E-2</v>
          </cell>
          <cell r="O13657">
            <v>1828</v>
          </cell>
        </row>
        <row r="13658">
          <cell r="A13658" t="str">
            <v>Residential</v>
          </cell>
          <cell r="B13658">
            <v>1</v>
          </cell>
          <cell r="C13658" t="str">
            <v>S</v>
          </cell>
          <cell r="D13658" t="str">
            <v>Switch</v>
          </cell>
          <cell r="E13658" t="str">
            <v>Usage: Annual kwh&gt;=40000</v>
          </cell>
          <cell r="F13658">
            <v>68.546700000000001</v>
          </cell>
          <cell r="G13658">
            <v>1.1071899999999999</v>
          </cell>
          <cell r="H13658">
            <v>1.2497339999999999</v>
          </cell>
          <cell r="I13658">
            <v>-0.12973290000000001</v>
          </cell>
          <cell r="J13658">
            <v>-5.30857E-2</v>
          </cell>
          <cell r="K13658">
            <v>0</v>
          </cell>
          <cell r="L13658">
            <v>5.30857E-2</v>
          </cell>
          <cell r="M13658">
            <v>0.12973290000000001</v>
          </cell>
          <cell r="N13658">
            <v>0.12973290000000001</v>
          </cell>
          <cell r="O13658">
            <v>5232</v>
          </cell>
        </row>
        <row r="13659">
          <cell r="A13659" t="str">
            <v>Residential</v>
          </cell>
          <cell r="B13659">
            <v>2</v>
          </cell>
          <cell r="C13659" t="str">
            <v>S</v>
          </cell>
          <cell r="D13659" t="str">
            <v>Switch</v>
          </cell>
          <cell r="E13659" t="str">
            <v>Usage: Annual kwh&gt;=40000</v>
          </cell>
          <cell r="F13659">
            <v>66.552700000000002</v>
          </cell>
          <cell r="G13659">
            <v>0.92559840000000004</v>
          </cell>
          <cell r="H13659">
            <v>1.0206310000000001</v>
          </cell>
          <cell r="I13659">
            <v>-0.1296649</v>
          </cell>
          <cell r="J13659">
            <v>-5.3057800000000002E-2</v>
          </cell>
          <cell r="K13659">
            <v>0</v>
          </cell>
          <cell r="L13659">
            <v>5.3057800000000002E-2</v>
          </cell>
          <cell r="M13659">
            <v>0.1296649</v>
          </cell>
          <cell r="N13659">
            <v>0.1296649</v>
          </cell>
          <cell r="O13659">
            <v>5232</v>
          </cell>
        </row>
        <row r="13660">
          <cell r="A13660" t="str">
            <v>Residential</v>
          </cell>
          <cell r="B13660">
            <v>3</v>
          </cell>
          <cell r="C13660" t="str">
            <v>S</v>
          </cell>
          <cell r="D13660" t="str">
            <v>Switch</v>
          </cell>
          <cell r="E13660" t="str">
            <v>Usage: Annual kwh&gt;=40000</v>
          </cell>
          <cell r="F13660">
            <v>65.1678</v>
          </cell>
          <cell r="G13660">
            <v>0.85548159999999995</v>
          </cell>
          <cell r="H13660">
            <v>0.90523450000000005</v>
          </cell>
          <cell r="I13660">
            <v>-0.12791279999999999</v>
          </cell>
          <cell r="J13660">
            <v>-5.2340900000000003E-2</v>
          </cell>
          <cell r="K13660">
            <v>0</v>
          </cell>
          <cell r="L13660">
            <v>5.2340900000000003E-2</v>
          </cell>
          <cell r="M13660">
            <v>0.12791279999999999</v>
          </cell>
          <cell r="N13660">
            <v>0.12791279999999999</v>
          </cell>
          <cell r="O13660">
            <v>5232</v>
          </cell>
        </row>
        <row r="13661">
          <cell r="A13661" t="str">
            <v>Residential</v>
          </cell>
          <cell r="B13661">
            <v>4</v>
          </cell>
          <cell r="C13661" t="str">
            <v>S</v>
          </cell>
          <cell r="D13661" t="str">
            <v>Switch</v>
          </cell>
          <cell r="E13661" t="str">
            <v>Usage: Annual kwh&gt;=40000</v>
          </cell>
          <cell r="F13661">
            <v>64.804199999999994</v>
          </cell>
          <cell r="G13661">
            <v>0.88805440000000002</v>
          </cell>
          <cell r="H13661">
            <v>0.92302430000000002</v>
          </cell>
          <cell r="I13661">
            <v>-0.12717029999999999</v>
          </cell>
          <cell r="J13661">
            <v>-5.2037E-2</v>
          </cell>
          <cell r="K13661">
            <v>0</v>
          </cell>
          <cell r="L13661">
            <v>5.2037E-2</v>
          </cell>
          <cell r="M13661">
            <v>0.12717029999999999</v>
          </cell>
          <cell r="N13661">
            <v>0.12717029999999999</v>
          </cell>
          <cell r="O13661">
            <v>5232</v>
          </cell>
        </row>
        <row r="13662">
          <cell r="A13662" t="str">
            <v>Residential</v>
          </cell>
          <cell r="B13662">
            <v>5</v>
          </cell>
          <cell r="C13662" t="str">
            <v>S</v>
          </cell>
          <cell r="D13662" t="str">
            <v>Switch</v>
          </cell>
          <cell r="E13662" t="str">
            <v>Usage: Annual kwh&gt;=40000</v>
          </cell>
          <cell r="F13662">
            <v>63.990900000000003</v>
          </cell>
          <cell r="G13662">
            <v>0.89364759999999999</v>
          </cell>
          <cell r="H13662">
            <v>0.95630570000000004</v>
          </cell>
          <cell r="I13662">
            <v>-0.12692139999999999</v>
          </cell>
          <cell r="J13662">
            <v>-5.1935200000000001E-2</v>
          </cell>
          <cell r="K13662">
            <v>0</v>
          </cell>
          <cell r="L13662">
            <v>5.1935200000000001E-2</v>
          </cell>
          <cell r="M13662">
            <v>0.12692139999999999</v>
          </cell>
          <cell r="N13662">
            <v>0.12692139999999999</v>
          </cell>
          <cell r="O13662">
            <v>5232</v>
          </cell>
        </row>
        <row r="13663">
          <cell r="A13663" t="str">
            <v>Residential</v>
          </cell>
          <cell r="B13663">
            <v>6</v>
          </cell>
          <cell r="C13663" t="str">
            <v>S</v>
          </cell>
          <cell r="D13663" t="str">
            <v>Switch</v>
          </cell>
          <cell r="E13663" t="str">
            <v>Usage: Annual kwh&gt;=40000</v>
          </cell>
          <cell r="F13663">
            <v>63.314999999999998</v>
          </cell>
          <cell r="G13663">
            <v>1.0867059999999999</v>
          </cell>
          <cell r="H13663">
            <v>1.174275</v>
          </cell>
          <cell r="I13663">
            <v>-0.1273418</v>
          </cell>
          <cell r="J13663">
            <v>-5.2107199999999999E-2</v>
          </cell>
          <cell r="K13663">
            <v>0</v>
          </cell>
          <cell r="L13663">
            <v>5.2107199999999999E-2</v>
          </cell>
          <cell r="M13663">
            <v>0.1273418</v>
          </cell>
          <cell r="N13663">
            <v>0.1273418</v>
          </cell>
          <cell r="O13663">
            <v>5232</v>
          </cell>
        </row>
        <row r="13664">
          <cell r="A13664" t="str">
            <v>Residential</v>
          </cell>
          <cell r="B13664">
            <v>7</v>
          </cell>
          <cell r="C13664" t="str">
            <v>S</v>
          </cell>
          <cell r="D13664" t="str">
            <v>Switch</v>
          </cell>
          <cell r="E13664" t="str">
            <v>Usage: Annual kwh&gt;=40000</v>
          </cell>
          <cell r="F13664">
            <v>62.605200000000004</v>
          </cell>
          <cell r="G13664">
            <v>1.3301289999999999</v>
          </cell>
          <cell r="H13664">
            <v>1.3622989999999999</v>
          </cell>
          <cell r="I13664">
            <v>-0.12868399999999999</v>
          </cell>
          <cell r="J13664">
            <v>-5.2656399999999999E-2</v>
          </cell>
          <cell r="K13664">
            <v>0</v>
          </cell>
          <cell r="L13664">
            <v>5.2656399999999999E-2</v>
          </cell>
          <cell r="M13664">
            <v>0.12868399999999999</v>
          </cell>
          <cell r="N13664">
            <v>0.12868399999999999</v>
          </cell>
          <cell r="O13664">
            <v>5232</v>
          </cell>
        </row>
        <row r="13665">
          <cell r="A13665" t="str">
            <v>Residential</v>
          </cell>
          <cell r="B13665">
            <v>8</v>
          </cell>
          <cell r="C13665" t="str">
            <v>S</v>
          </cell>
          <cell r="D13665" t="str">
            <v>Switch</v>
          </cell>
          <cell r="E13665" t="str">
            <v>Usage: Annual kwh&gt;=40000</v>
          </cell>
          <cell r="F13665">
            <v>64.150099999999995</v>
          </cell>
          <cell r="G13665">
            <v>1.3465210000000001</v>
          </cell>
          <cell r="H13665">
            <v>1.368868</v>
          </cell>
          <cell r="I13665">
            <v>-0.1293898</v>
          </cell>
          <cell r="J13665">
            <v>-5.2945199999999998E-2</v>
          </cell>
          <cell r="K13665">
            <v>0</v>
          </cell>
          <cell r="L13665">
            <v>5.2945199999999998E-2</v>
          </cell>
          <cell r="M13665">
            <v>0.1293898</v>
          </cell>
          <cell r="N13665">
            <v>0.1293898</v>
          </cell>
          <cell r="O13665">
            <v>5232</v>
          </cell>
        </row>
        <row r="13666">
          <cell r="A13666" t="str">
            <v>Residential</v>
          </cell>
          <cell r="B13666">
            <v>9</v>
          </cell>
          <cell r="C13666" t="str">
            <v>S</v>
          </cell>
          <cell r="D13666" t="str">
            <v>Switch</v>
          </cell>
          <cell r="E13666" t="str">
            <v>Usage: Annual kwh&gt;=40000</v>
          </cell>
          <cell r="F13666">
            <v>69.415099999999995</v>
          </cell>
          <cell r="G13666">
            <v>1.2464740000000001</v>
          </cell>
          <cell r="H13666">
            <v>1.311607</v>
          </cell>
          <cell r="I13666">
            <v>-0.13149839999999999</v>
          </cell>
          <cell r="J13666">
            <v>-5.3808099999999998E-2</v>
          </cell>
          <cell r="K13666">
            <v>0</v>
          </cell>
          <cell r="L13666">
            <v>5.3808099999999998E-2</v>
          </cell>
          <cell r="M13666">
            <v>0.13149839999999999</v>
          </cell>
          <cell r="N13666">
            <v>0.13149839999999999</v>
          </cell>
          <cell r="O13666">
            <v>5232</v>
          </cell>
        </row>
        <row r="13667">
          <cell r="A13667" t="str">
            <v>Residential</v>
          </cell>
          <cell r="B13667">
            <v>10</v>
          </cell>
          <cell r="C13667" t="str">
            <v>S</v>
          </cell>
          <cell r="D13667" t="str">
            <v>Switch</v>
          </cell>
          <cell r="E13667" t="str">
            <v>Usage: Annual kwh&gt;=40000</v>
          </cell>
          <cell r="F13667">
            <v>75.776300000000006</v>
          </cell>
          <cell r="G13667">
            <v>1.351661</v>
          </cell>
          <cell r="H13667">
            <v>1.4096770000000001</v>
          </cell>
          <cell r="I13667">
            <v>-0.13314999999999999</v>
          </cell>
          <cell r="J13667">
            <v>-5.4483900000000002E-2</v>
          </cell>
          <cell r="K13667">
            <v>0</v>
          </cell>
          <cell r="L13667">
            <v>5.4483900000000002E-2</v>
          </cell>
          <cell r="M13667">
            <v>0.13314999999999999</v>
          </cell>
          <cell r="N13667">
            <v>0.13314999999999999</v>
          </cell>
          <cell r="O13667">
            <v>5232</v>
          </cell>
        </row>
        <row r="13668">
          <cell r="A13668" t="str">
            <v>Residential</v>
          </cell>
          <cell r="B13668">
            <v>11</v>
          </cell>
          <cell r="C13668" t="str">
            <v>S</v>
          </cell>
          <cell r="D13668" t="str">
            <v>Switch</v>
          </cell>
          <cell r="E13668" t="str">
            <v>Usage: Annual kwh&gt;=40000</v>
          </cell>
          <cell r="F13668">
            <v>80.806299999999993</v>
          </cell>
          <cell r="G13668">
            <v>1.627173</v>
          </cell>
          <cell r="H13668">
            <v>1.5558430000000001</v>
          </cell>
          <cell r="I13668">
            <v>-0.13653999999999999</v>
          </cell>
          <cell r="J13668">
            <v>-5.58711E-2</v>
          </cell>
          <cell r="K13668">
            <v>0</v>
          </cell>
          <cell r="L13668">
            <v>5.58711E-2</v>
          </cell>
          <cell r="M13668">
            <v>0.13653999999999999</v>
          </cell>
          <cell r="N13668">
            <v>0.13653999999999999</v>
          </cell>
          <cell r="O13668">
            <v>5232</v>
          </cell>
        </row>
        <row r="13669">
          <cell r="A13669" t="str">
            <v>Residential</v>
          </cell>
          <cell r="B13669">
            <v>12</v>
          </cell>
          <cell r="C13669" t="str">
            <v>S</v>
          </cell>
          <cell r="D13669" t="str">
            <v>Switch</v>
          </cell>
          <cell r="E13669" t="str">
            <v>Usage: Annual kwh&gt;=40000</v>
          </cell>
          <cell r="F13669">
            <v>84.783199999999994</v>
          </cell>
          <cell r="G13669">
            <v>1.855286</v>
          </cell>
          <cell r="H13669">
            <v>1.7202660000000001</v>
          </cell>
          <cell r="I13669">
            <v>-0.1377207</v>
          </cell>
          <cell r="J13669">
            <v>-5.63542E-2</v>
          </cell>
          <cell r="K13669">
            <v>0</v>
          </cell>
          <cell r="L13669">
            <v>5.63542E-2</v>
          </cell>
          <cell r="M13669">
            <v>0.1377207</v>
          </cell>
          <cell r="N13669">
            <v>0.1377207</v>
          </cell>
          <cell r="O13669">
            <v>5232</v>
          </cell>
        </row>
        <row r="13670">
          <cell r="A13670" t="str">
            <v>Residential</v>
          </cell>
          <cell r="B13670">
            <v>13</v>
          </cell>
          <cell r="C13670" t="str">
            <v>S</v>
          </cell>
          <cell r="D13670" t="str">
            <v>Switch</v>
          </cell>
          <cell r="E13670" t="str">
            <v>Usage: Annual kwh&gt;=40000</v>
          </cell>
          <cell r="F13670">
            <v>87.902000000000001</v>
          </cell>
          <cell r="G13670">
            <v>2.017115</v>
          </cell>
          <cell r="H13670">
            <v>1.7754760000000001</v>
          </cell>
          <cell r="I13670">
            <v>-0.13818050000000001</v>
          </cell>
          <cell r="J13670">
            <v>-5.6542299999999997E-2</v>
          </cell>
          <cell r="K13670">
            <v>0</v>
          </cell>
          <cell r="L13670">
            <v>5.6542299999999997E-2</v>
          </cell>
          <cell r="M13670">
            <v>0.13818050000000001</v>
          </cell>
          <cell r="N13670">
            <v>0.13818050000000001</v>
          </cell>
          <cell r="O13670">
            <v>5232</v>
          </cell>
        </row>
        <row r="13671">
          <cell r="A13671" t="str">
            <v>Residential</v>
          </cell>
          <cell r="B13671">
            <v>14</v>
          </cell>
          <cell r="C13671" t="str">
            <v>S</v>
          </cell>
          <cell r="D13671" t="str">
            <v>Switch</v>
          </cell>
          <cell r="E13671" t="str">
            <v>Usage: Annual kwh&gt;=40000</v>
          </cell>
          <cell r="F13671">
            <v>90.997100000000003</v>
          </cell>
          <cell r="G13671">
            <v>2.0823179999999999</v>
          </cell>
          <cell r="H13671">
            <v>2.2622270000000002</v>
          </cell>
          <cell r="I13671">
            <v>-0.13581889999999999</v>
          </cell>
          <cell r="J13671">
            <v>-5.5576E-2</v>
          </cell>
          <cell r="K13671">
            <v>0</v>
          </cell>
          <cell r="L13671">
            <v>5.5576E-2</v>
          </cell>
          <cell r="M13671">
            <v>0.13581889999999999</v>
          </cell>
          <cell r="N13671">
            <v>0.13581889999999999</v>
          </cell>
          <cell r="O13671">
            <v>5232</v>
          </cell>
        </row>
        <row r="13672">
          <cell r="A13672" t="str">
            <v>Residential</v>
          </cell>
          <cell r="B13672">
            <v>15</v>
          </cell>
          <cell r="C13672" t="str">
            <v>S</v>
          </cell>
          <cell r="D13672" t="str">
            <v>Switch</v>
          </cell>
          <cell r="E13672" t="str">
            <v>Usage: Annual kwh&gt;=40000</v>
          </cell>
          <cell r="F13672">
            <v>93.718000000000004</v>
          </cell>
          <cell r="G13672">
            <v>2.3202750000000001</v>
          </cell>
          <cell r="H13672">
            <v>2.5883560000000001</v>
          </cell>
          <cell r="I13672">
            <v>-0.1402658</v>
          </cell>
          <cell r="J13672">
            <v>-5.7395599999999998E-2</v>
          </cell>
          <cell r="K13672">
            <v>0</v>
          </cell>
          <cell r="L13672">
            <v>5.7395599999999998E-2</v>
          </cell>
          <cell r="M13672">
            <v>0.1402658</v>
          </cell>
          <cell r="N13672">
            <v>0.1402658</v>
          </cell>
          <cell r="O13672">
            <v>5232</v>
          </cell>
        </row>
        <row r="13673">
          <cell r="A13673" t="str">
            <v>Residential</v>
          </cell>
          <cell r="B13673">
            <v>16</v>
          </cell>
          <cell r="C13673" t="str">
            <v>S</v>
          </cell>
          <cell r="D13673" t="str">
            <v>Switch</v>
          </cell>
          <cell r="E13673" t="str">
            <v>Usage: Annual kwh&gt;=40000</v>
          </cell>
          <cell r="F13673">
            <v>95.315100000000001</v>
          </cell>
          <cell r="G13673">
            <v>2.5928990000000001</v>
          </cell>
          <cell r="H13673">
            <v>2.6124139999999998</v>
          </cell>
          <cell r="I13673">
            <v>-0.14625050000000001</v>
          </cell>
          <cell r="J13673">
            <v>-5.9844500000000002E-2</v>
          </cell>
          <cell r="K13673">
            <v>0</v>
          </cell>
          <cell r="L13673">
            <v>5.9844500000000002E-2</v>
          </cell>
          <cell r="M13673">
            <v>0.14625050000000001</v>
          </cell>
          <cell r="N13673">
            <v>0.14625050000000001</v>
          </cell>
          <cell r="O13673">
            <v>5232</v>
          </cell>
        </row>
        <row r="13674">
          <cell r="A13674" t="str">
            <v>Residential</v>
          </cell>
          <cell r="B13674">
            <v>17</v>
          </cell>
          <cell r="C13674" t="str">
            <v>S</v>
          </cell>
          <cell r="D13674" t="str">
            <v>Switch</v>
          </cell>
          <cell r="E13674" t="str">
            <v>Usage: Annual kwh&gt;=40000</v>
          </cell>
          <cell r="F13674">
            <v>95.884500000000003</v>
          </cell>
          <cell r="G13674">
            <v>2.9786609999999998</v>
          </cell>
          <cell r="H13674">
            <v>2.594716</v>
          </cell>
          <cell r="I13674">
            <v>-0.14657329999999999</v>
          </cell>
          <cell r="J13674">
            <v>-5.9976599999999998E-2</v>
          </cell>
          <cell r="K13674">
            <v>0</v>
          </cell>
          <cell r="L13674">
            <v>5.9976599999999998E-2</v>
          </cell>
          <cell r="M13674">
            <v>0.14657329999999999</v>
          </cell>
          <cell r="N13674">
            <v>0.14657329999999999</v>
          </cell>
          <cell r="O13674">
            <v>5232</v>
          </cell>
        </row>
        <row r="13675">
          <cell r="A13675" t="str">
            <v>Residential</v>
          </cell>
          <cell r="B13675">
            <v>18</v>
          </cell>
          <cell r="C13675" t="str">
            <v>S</v>
          </cell>
          <cell r="D13675" t="str">
            <v>Switch</v>
          </cell>
          <cell r="E13675" t="str">
            <v>Usage: Annual kwh&gt;=40000</v>
          </cell>
          <cell r="F13675">
            <v>95.436099999999996</v>
          </cell>
          <cell r="G13675">
            <v>3.357907</v>
          </cell>
          <cell r="H13675">
            <v>2.8275760000000001</v>
          </cell>
          <cell r="I13675">
            <v>-0.14914849999999999</v>
          </cell>
          <cell r="J13675">
            <v>-6.1030300000000003E-2</v>
          </cell>
          <cell r="K13675">
            <v>0</v>
          </cell>
          <cell r="L13675">
            <v>6.1030300000000003E-2</v>
          </cell>
          <cell r="M13675">
            <v>0.14914849999999999</v>
          </cell>
          <cell r="N13675">
            <v>0.14914849999999999</v>
          </cell>
          <cell r="O13675">
            <v>5232</v>
          </cell>
        </row>
        <row r="13676">
          <cell r="A13676" t="str">
            <v>Residential</v>
          </cell>
          <cell r="B13676">
            <v>19</v>
          </cell>
          <cell r="C13676" t="str">
            <v>S</v>
          </cell>
          <cell r="D13676" t="str">
            <v>Switch</v>
          </cell>
          <cell r="E13676" t="str">
            <v>Usage: Annual kwh&gt;=40000</v>
          </cell>
          <cell r="F13676">
            <v>93.562100000000001</v>
          </cell>
          <cell r="G13676">
            <v>3.4326370000000002</v>
          </cell>
          <cell r="H13676">
            <v>3.232548</v>
          </cell>
          <cell r="I13676">
            <v>-0.1475158</v>
          </cell>
          <cell r="J13676">
            <v>-6.0362199999999998E-2</v>
          </cell>
          <cell r="K13676">
            <v>0</v>
          </cell>
          <cell r="L13676">
            <v>6.0362199999999998E-2</v>
          </cell>
          <cell r="M13676">
            <v>0.1475158</v>
          </cell>
          <cell r="N13676">
            <v>0.1475158</v>
          </cell>
          <cell r="O13676">
            <v>5232</v>
          </cell>
        </row>
        <row r="13677">
          <cell r="A13677" t="str">
            <v>Residential</v>
          </cell>
          <cell r="B13677">
            <v>20</v>
          </cell>
          <cell r="C13677" t="str">
            <v>S</v>
          </cell>
          <cell r="D13677" t="str">
            <v>Switch</v>
          </cell>
          <cell r="E13677" t="str">
            <v>Usage: Annual kwh&gt;=40000</v>
          </cell>
          <cell r="F13677">
            <v>88.777000000000001</v>
          </cell>
          <cell r="G13677">
            <v>3.128298</v>
          </cell>
          <cell r="H13677">
            <v>4.0219079999999998</v>
          </cell>
          <cell r="I13677">
            <v>-0.14738499999999999</v>
          </cell>
          <cell r="J13677">
            <v>-6.03087E-2</v>
          </cell>
          <cell r="K13677">
            <v>0</v>
          </cell>
          <cell r="L13677">
            <v>6.03087E-2</v>
          </cell>
          <cell r="M13677">
            <v>0.14738499999999999</v>
          </cell>
          <cell r="N13677">
            <v>0.14738499999999999</v>
          </cell>
          <cell r="O13677">
            <v>5232</v>
          </cell>
        </row>
        <row r="13678">
          <cell r="A13678" t="str">
            <v>Residential</v>
          </cell>
          <cell r="B13678">
            <v>21</v>
          </cell>
          <cell r="C13678" t="str">
            <v>S</v>
          </cell>
          <cell r="D13678" t="str">
            <v>Switch</v>
          </cell>
          <cell r="E13678" t="str">
            <v>Usage: Annual kwh&gt;=40000</v>
          </cell>
          <cell r="F13678">
            <v>83.863900000000001</v>
          </cell>
          <cell r="G13678">
            <v>3.0909529999999998</v>
          </cell>
          <cell r="H13678">
            <v>3.537096</v>
          </cell>
          <cell r="I13678">
            <v>-0.14820050000000001</v>
          </cell>
          <cell r="J13678">
            <v>-6.0642500000000002E-2</v>
          </cell>
          <cell r="K13678">
            <v>0</v>
          </cell>
          <cell r="L13678">
            <v>6.0642500000000002E-2</v>
          </cell>
          <cell r="M13678">
            <v>0.14820050000000001</v>
          </cell>
          <cell r="N13678">
            <v>0.14820050000000001</v>
          </cell>
          <cell r="O13678">
            <v>5232</v>
          </cell>
        </row>
        <row r="13679">
          <cell r="A13679" t="str">
            <v>Residential</v>
          </cell>
          <cell r="B13679">
            <v>22</v>
          </cell>
          <cell r="C13679" t="str">
            <v>S</v>
          </cell>
          <cell r="D13679" t="str">
            <v>Switch</v>
          </cell>
          <cell r="E13679" t="str">
            <v>Usage: Annual kwh&gt;=40000</v>
          </cell>
          <cell r="F13679">
            <v>80.249200000000002</v>
          </cell>
          <cell r="G13679">
            <v>2.5467080000000002</v>
          </cell>
          <cell r="H13679">
            <v>2.8375900000000001</v>
          </cell>
          <cell r="I13679">
            <v>-0.14888860000000001</v>
          </cell>
          <cell r="J13679">
            <v>-6.0923999999999999E-2</v>
          </cell>
          <cell r="K13679">
            <v>0</v>
          </cell>
          <cell r="L13679">
            <v>6.0923999999999999E-2</v>
          </cell>
          <cell r="M13679">
            <v>0.14888860000000001</v>
          </cell>
          <cell r="N13679">
            <v>0.14888860000000001</v>
          </cell>
          <cell r="O13679">
            <v>5232</v>
          </cell>
        </row>
        <row r="13680">
          <cell r="A13680" t="str">
            <v>Residential</v>
          </cell>
          <cell r="B13680">
            <v>23</v>
          </cell>
          <cell r="C13680" t="str">
            <v>S</v>
          </cell>
          <cell r="D13680" t="str">
            <v>Switch</v>
          </cell>
          <cell r="E13680" t="str">
            <v>Usage: Annual kwh&gt;=40000</v>
          </cell>
          <cell r="F13680">
            <v>77.462000000000003</v>
          </cell>
          <cell r="G13680">
            <v>2.0483069999999999</v>
          </cell>
          <cell r="H13680">
            <v>2.0860210000000001</v>
          </cell>
          <cell r="I13680">
            <v>-0.1465448</v>
          </cell>
          <cell r="J13680">
            <v>-5.9964900000000002E-2</v>
          </cell>
          <cell r="K13680">
            <v>0</v>
          </cell>
          <cell r="L13680">
            <v>5.9964900000000002E-2</v>
          </cell>
          <cell r="M13680">
            <v>0.1465448</v>
          </cell>
          <cell r="N13680">
            <v>0.1465448</v>
          </cell>
          <cell r="O13680">
            <v>5232</v>
          </cell>
        </row>
        <row r="13681">
          <cell r="A13681" t="str">
            <v>Residential</v>
          </cell>
          <cell r="B13681">
            <v>24</v>
          </cell>
          <cell r="C13681" t="str">
            <v>S</v>
          </cell>
          <cell r="D13681" t="str">
            <v>Switch</v>
          </cell>
          <cell r="E13681" t="str">
            <v>Usage: Annual kwh&gt;=40000</v>
          </cell>
          <cell r="F13681">
            <v>75.431299999999993</v>
          </cell>
          <cell r="G13681">
            <v>1.59903</v>
          </cell>
          <cell r="H13681">
            <v>1.583523</v>
          </cell>
          <cell r="I13681">
            <v>-0.1422572</v>
          </cell>
          <cell r="J13681">
            <v>-5.8210499999999998E-2</v>
          </cell>
          <cell r="K13681">
            <v>0</v>
          </cell>
          <cell r="L13681">
            <v>5.8210499999999998E-2</v>
          </cell>
          <cell r="M13681">
            <v>0.1422572</v>
          </cell>
          <cell r="N13681">
            <v>0.1422572</v>
          </cell>
          <cell r="O13681">
            <v>5232</v>
          </cell>
        </row>
        <row r="13682">
          <cell r="A13682" t="str">
            <v>Residential</v>
          </cell>
          <cell r="B13682">
            <v>1</v>
          </cell>
          <cell r="C13682" t="str">
            <v>X</v>
          </cell>
          <cell r="D13682" t="str">
            <v>All</v>
          </cell>
          <cell r="E13682" t="str">
            <v>ACs per customer: 1</v>
          </cell>
          <cell r="F13682">
            <v>64.965599999999995</v>
          </cell>
          <cell r="G13682">
            <v>0.53280260000000002</v>
          </cell>
          <cell r="H13682">
            <v>0.58997339999999998</v>
          </cell>
          <cell r="I13682">
            <v>-2.4716599999999998E-2</v>
          </cell>
          <cell r="J13682">
            <v>-1.0113799999999999E-2</v>
          </cell>
          <cell r="K13682">
            <v>0</v>
          </cell>
          <cell r="L13682">
            <v>1.0113799999999999E-2</v>
          </cell>
          <cell r="M13682">
            <v>2.4716599999999998E-2</v>
          </cell>
          <cell r="N13682">
            <v>2.4716599999999998E-2</v>
          </cell>
          <cell r="O13682">
            <v>29828</v>
          </cell>
        </row>
        <row r="13683">
          <cell r="A13683" t="str">
            <v>Residential</v>
          </cell>
          <cell r="B13683">
            <v>2</v>
          </cell>
          <cell r="C13683" t="str">
            <v>X</v>
          </cell>
          <cell r="D13683" t="str">
            <v>All</v>
          </cell>
          <cell r="E13683" t="str">
            <v>ACs per customer: 1</v>
          </cell>
          <cell r="F13683">
            <v>62.9587</v>
          </cell>
          <cell r="G13683">
            <v>0.4615088</v>
          </cell>
          <cell r="H13683">
            <v>0.4916739</v>
          </cell>
          <cell r="I13683">
            <v>-2.4396999999999999E-2</v>
          </cell>
          <cell r="J13683">
            <v>-9.9830000000000006E-3</v>
          </cell>
          <cell r="K13683">
            <v>0</v>
          </cell>
          <cell r="L13683">
            <v>9.9830000000000006E-3</v>
          </cell>
          <cell r="M13683">
            <v>2.4396999999999999E-2</v>
          </cell>
          <cell r="N13683">
            <v>2.4396999999999999E-2</v>
          </cell>
          <cell r="O13683">
            <v>29828</v>
          </cell>
        </row>
        <row r="13684">
          <cell r="A13684" t="str">
            <v>Residential</v>
          </cell>
          <cell r="B13684">
            <v>3</v>
          </cell>
          <cell r="C13684" t="str">
            <v>X</v>
          </cell>
          <cell r="D13684" t="str">
            <v>All</v>
          </cell>
          <cell r="E13684" t="str">
            <v>ACs per customer: 1</v>
          </cell>
          <cell r="F13684">
            <v>62.203499999999998</v>
          </cell>
          <cell r="G13684">
            <v>0.4236994</v>
          </cell>
          <cell r="H13684">
            <v>0.4626673</v>
          </cell>
          <cell r="I13684">
            <v>-2.4181100000000001E-2</v>
          </cell>
          <cell r="J13684">
            <v>-9.8946999999999993E-3</v>
          </cell>
          <cell r="K13684">
            <v>0</v>
          </cell>
          <cell r="L13684">
            <v>9.8946999999999993E-3</v>
          </cell>
          <cell r="M13684">
            <v>2.4181100000000001E-2</v>
          </cell>
          <cell r="N13684">
            <v>2.4181100000000001E-2</v>
          </cell>
          <cell r="O13684">
            <v>29828</v>
          </cell>
        </row>
        <row r="13685">
          <cell r="A13685" t="str">
            <v>Residential</v>
          </cell>
          <cell r="B13685">
            <v>4</v>
          </cell>
          <cell r="C13685" t="str">
            <v>X</v>
          </cell>
          <cell r="D13685" t="str">
            <v>All</v>
          </cell>
          <cell r="E13685" t="str">
            <v>ACs per customer: 1</v>
          </cell>
          <cell r="F13685">
            <v>60.839700000000001</v>
          </cell>
          <cell r="G13685">
            <v>0.4035975</v>
          </cell>
          <cell r="H13685">
            <v>0.43735740000000001</v>
          </cell>
          <cell r="I13685">
            <v>-2.4020199999999998E-2</v>
          </cell>
          <cell r="J13685">
            <v>-9.8288999999999998E-3</v>
          </cell>
          <cell r="K13685">
            <v>0</v>
          </cell>
          <cell r="L13685">
            <v>9.8288999999999998E-3</v>
          </cell>
          <cell r="M13685">
            <v>2.4020199999999998E-2</v>
          </cell>
          <cell r="N13685">
            <v>2.4020199999999998E-2</v>
          </cell>
          <cell r="O13685">
            <v>29828</v>
          </cell>
        </row>
        <row r="13686">
          <cell r="A13686" t="str">
            <v>Residential</v>
          </cell>
          <cell r="B13686">
            <v>5</v>
          </cell>
          <cell r="C13686" t="str">
            <v>X</v>
          </cell>
          <cell r="D13686" t="str">
            <v>All</v>
          </cell>
          <cell r="E13686" t="str">
            <v>ACs per customer: 1</v>
          </cell>
          <cell r="F13686">
            <v>60.588099999999997</v>
          </cell>
          <cell r="G13686">
            <v>0.40288499999999999</v>
          </cell>
          <cell r="H13686">
            <v>0.4463936</v>
          </cell>
          <cell r="I13686">
            <v>-2.40077E-2</v>
          </cell>
          <cell r="J13686">
            <v>-9.8238000000000006E-3</v>
          </cell>
          <cell r="K13686">
            <v>0</v>
          </cell>
          <cell r="L13686">
            <v>9.8238000000000006E-3</v>
          </cell>
          <cell r="M13686">
            <v>2.40077E-2</v>
          </cell>
          <cell r="N13686">
            <v>2.40077E-2</v>
          </cell>
          <cell r="O13686">
            <v>29828</v>
          </cell>
        </row>
        <row r="13687">
          <cell r="A13687" t="str">
            <v>Residential</v>
          </cell>
          <cell r="B13687">
            <v>6</v>
          </cell>
          <cell r="C13687" t="str">
            <v>X</v>
          </cell>
          <cell r="D13687" t="str">
            <v>All</v>
          </cell>
          <cell r="E13687" t="str">
            <v>ACs per customer: 1</v>
          </cell>
          <cell r="F13687">
            <v>60.454000000000001</v>
          </cell>
          <cell r="G13687">
            <v>0.44076609999999999</v>
          </cell>
          <cell r="H13687">
            <v>0.49490289999999998</v>
          </cell>
          <cell r="I13687">
            <v>-2.40538E-2</v>
          </cell>
          <cell r="J13687">
            <v>-9.8426E-3</v>
          </cell>
          <cell r="K13687">
            <v>0</v>
          </cell>
          <cell r="L13687">
            <v>9.8426E-3</v>
          </cell>
          <cell r="M13687">
            <v>2.40538E-2</v>
          </cell>
          <cell r="N13687">
            <v>2.40538E-2</v>
          </cell>
          <cell r="O13687">
            <v>29828</v>
          </cell>
        </row>
        <row r="13688">
          <cell r="A13688" t="str">
            <v>Residential</v>
          </cell>
          <cell r="B13688">
            <v>7</v>
          </cell>
          <cell r="C13688" t="str">
            <v>X</v>
          </cell>
          <cell r="D13688" t="str">
            <v>All</v>
          </cell>
          <cell r="E13688" t="str">
            <v>ACs per customer: 1</v>
          </cell>
          <cell r="F13688">
            <v>59.461300000000001</v>
          </cell>
          <cell r="G13688">
            <v>0.53404039999999997</v>
          </cell>
          <cell r="H13688">
            <v>0.5986049</v>
          </cell>
          <cell r="I13688">
            <v>-2.42145E-2</v>
          </cell>
          <cell r="J13688">
            <v>-9.9083999999999995E-3</v>
          </cell>
          <cell r="K13688">
            <v>0</v>
          </cell>
          <cell r="L13688">
            <v>9.9083999999999995E-3</v>
          </cell>
          <cell r="M13688">
            <v>2.42145E-2</v>
          </cell>
          <cell r="N13688">
            <v>2.42145E-2</v>
          </cell>
          <cell r="O13688">
            <v>29828</v>
          </cell>
        </row>
        <row r="13689">
          <cell r="A13689" t="str">
            <v>Residential</v>
          </cell>
          <cell r="B13689">
            <v>8</v>
          </cell>
          <cell r="C13689" t="str">
            <v>X</v>
          </cell>
          <cell r="D13689" t="str">
            <v>All</v>
          </cell>
          <cell r="E13689" t="str">
            <v>ACs per customer: 1</v>
          </cell>
          <cell r="F13689">
            <v>60.360599999999998</v>
          </cell>
          <cell r="G13689">
            <v>0.63175550000000003</v>
          </cell>
          <cell r="H13689">
            <v>0.70148250000000001</v>
          </cell>
          <cell r="I13689">
            <v>-2.4647800000000001E-2</v>
          </cell>
          <cell r="J13689">
            <v>-1.00857E-2</v>
          </cell>
          <cell r="K13689">
            <v>0</v>
          </cell>
          <cell r="L13689">
            <v>1.00857E-2</v>
          </cell>
          <cell r="M13689">
            <v>2.4647800000000001E-2</v>
          </cell>
          <cell r="N13689">
            <v>2.4647800000000001E-2</v>
          </cell>
          <cell r="O13689">
            <v>29828</v>
          </cell>
        </row>
        <row r="13690">
          <cell r="A13690" t="str">
            <v>Residential</v>
          </cell>
          <cell r="B13690">
            <v>9</v>
          </cell>
          <cell r="C13690" t="str">
            <v>X</v>
          </cell>
          <cell r="D13690" t="str">
            <v>All</v>
          </cell>
          <cell r="E13690" t="str">
            <v>ACs per customer: 1</v>
          </cell>
          <cell r="F13690">
            <v>64.378500000000003</v>
          </cell>
          <cell r="G13690">
            <v>0.60587880000000005</v>
          </cell>
          <cell r="H13690">
            <v>0.64920100000000003</v>
          </cell>
          <cell r="I13690">
            <v>-2.5229700000000001E-2</v>
          </cell>
          <cell r="J13690">
            <v>-1.0323799999999999E-2</v>
          </cell>
          <cell r="K13690">
            <v>0</v>
          </cell>
          <cell r="L13690">
            <v>1.0323799999999999E-2</v>
          </cell>
          <cell r="M13690">
            <v>2.5229700000000001E-2</v>
          </cell>
          <cell r="N13690">
            <v>2.5229700000000001E-2</v>
          </cell>
          <cell r="O13690">
            <v>29828</v>
          </cell>
        </row>
        <row r="13691">
          <cell r="A13691" t="str">
            <v>Residential</v>
          </cell>
          <cell r="B13691">
            <v>10</v>
          </cell>
          <cell r="C13691" t="str">
            <v>X</v>
          </cell>
          <cell r="D13691" t="str">
            <v>All</v>
          </cell>
          <cell r="E13691" t="str">
            <v>ACs per customer: 1</v>
          </cell>
          <cell r="F13691">
            <v>67.509</v>
          </cell>
          <cell r="G13691">
            <v>0.59058820000000001</v>
          </cell>
          <cell r="H13691">
            <v>0.65288460000000004</v>
          </cell>
          <cell r="I13691">
            <v>-2.6612199999999999E-2</v>
          </cell>
          <cell r="J13691">
            <v>-1.08895E-2</v>
          </cell>
          <cell r="K13691">
            <v>0</v>
          </cell>
          <cell r="L13691">
            <v>1.08895E-2</v>
          </cell>
          <cell r="M13691">
            <v>2.6612199999999999E-2</v>
          </cell>
          <cell r="N13691">
            <v>2.6612199999999999E-2</v>
          </cell>
          <cell r="O13691">
            <v>29828</v>
          </cell>
        </row>
        <row r="13692">
          <cell r="A13692" t="str">
            <v>Residential</v>
          </cell>
          <cell r="B13692">
            <v>11</v>
          </cell>
          <cell r="C13692" t="str">
            <v>X</v>
          </cell>
          <cell r="D13692" t="str">
            <v>All</v>
          </cell>
          <cell r="E13692" t="str">
            <v>ACs per customer: 1</v>
          </cell>
          <cell r="F13692">
            <v>72.385400000000004</v>
          </cell>
          <cell r="G13692">
            <v>0.61373469999999997</v>
          </cell>
          <cell r="H13692">
            <v>0.64552469999999995</v>
          </cell>
          <cell r="I13692">
            <v>-2.6568999999999999E-2</v>
          </cell>
          <cell r="J13692">
            <v>-1.0871799999999999E-2</v>
          </cell>
          <cell r="K13692">
            <v>0</v>
          </cell>
          <cell r="L13692">
            <v>1.0871799999999999E-2</v>
          </cell>
          <cell r="M13692">
            <v>2.6568999999999999E-2</v>
          </cell>
          <cell r="N13692">
            <v>2.6568999999999999E-2</v>
          </cell>
          <cell r="O13692">
            <v>29828</v>
          </cell>
        </row>
        <row r="13693">
          <cell r="A13693" t="str">
            <v>Residential</v>
          </cell>
          <cell r="B13693">
            <v>12</v>
          </cell>
          <cell r="C13693" t="str">
            <v>X</v>
          </cell>
          <cell r="D13693" t="str">
            <v>All</v>
          </cell>
          <cell r="E13693" t="str">
            <v>ACs per customer: 1</v>
          </cell>
          <cell r="F13693">
            <v>77.3583</v>
          </cell>
          <cell r="G13693">
            <v>0.68636810000000004</v>
          </cell>
          <cell r="H13693">
            <v>0.68379179999999995</v>
          </cell>
          <cell r="I13693">
            <v>-2.7404999999999999E-2</v>
          </cell>
          <cell r="J13693">
            <v>-1.1213900000000001E-2</v>
          </cell>
          <cell r="K13693">
            <v>0</v>
          </cell>
          <cell r="L13693">
            <v>1.1213900000000001E-2</v>
          </cell>
          <cell r="M13693">
            <v>2.7404999999999999E-2</v>
          </cell>
          <cell r="N13693">
            <v>2.7404999999999999E-2</v>
          </cell>
          <cell r="O13693">
            <v>29828</v>
          </cell>
        </row>
        <row r="13694">
          <cell r="A13694" t="str">
            <v>Residential</v>
          </cell>
          <cell r="B13694">
            <v>13</v>
          </cell>
          <cell r="C13694" t="str">
            <v>X</v>
          </cell>
          <cell r="D13694" t="str">
            <v>All</v>
          </cell>
          <cell r="E13694" t="str">
            <v>ACs per customer: 1</v>
          </cell>
          <cell r="F13694">
            <v>81.235600000000005</v>
          </cell>
          <cell r="G13694">
            <v>0.75924590000000003</v>
          </cell>
          <cell r="H13694">
            <v>0.74524449999999998</v>
          </cell>
          <cell r="I13694">
            <v>-2.7578499999999999E-2</v>
          </cell>
          <cell r="J13694">
            <v>-1.12849E-2</v>
          </cell>
          <cell r="K13694">
            <v>0</v>
          </cell>
          <cell r="L13694">
            <v>1.12849E-2</v>
          </cell>
          <cell r="M13694">
            <v>2.7578499999999999E-2</v>
          </cell>
          <cell r="N13694">
            <v>2.7578499999999999E-2</v>
          </cell>
          <cell r="O13694">
            <v>29828</v>
          </cell>
        </row>
        <row r="13695">
          <cell r="A13695" t="str">
            <v>Residential</v>
          </cell>
          <cell r="B13695">
            <v>14</v>
          </cell>
          <cell r="C13695" t="str">
            <v>X</v>
          </cell>
          <cell r="D13695" t="str">
            <v>All</v>
          </cell>
          <cell r="E13695" t="str">
            <v>ACs per customer: 1</v>
          </cell>
          <cell r="F13695">
            <v>84.368200000000002</v>
          </cell>
          <cell r="G13695">
            <v>0.83557930000000002</v>
          </cell>
          <cell r="H13695">
            <v>0.83414759999999999</v>
          </cell>
          <cell r="I13695">
            <v>-2.83606E-2</v>
          </cell>
          <cell r="J13695">
            <v>-1.16049E-2</v>
          </cell>
          <cell r="K13695">
            <v>0</v>
          </cell>
          <cell r="L13695">
            <v>1.16049E-2</v>
          </cell>
          <cell r="M13695">
            <v>2.83606E-2</v>
          </cell>
          <cell r="N13695">
            <v>2.83606E-2</v>
          </cell>
          <cell r="O13695">
            <v>29828</v>
          </cell>
        </row>
        <row r="13696">
          <cell r="A13696" t="str">
            <v>Residential</v>
          </cell>
          <cell r="B13696">
            <v>15</v>
          </cell>
          <cell r="C13696" t="str">
            <v>X</v>
          </cell>
          <cell r="D13696" t="str">
            <v>All</v>
          </cell>
          <cell r="E13696" t="str">
            <v>ACs per customer: 1</v>
          </cell>
          <cell r="F13696">
            <v>87.728800000000007</v>
          </cell>
          <cell r="G13696">
            <v>0.99890000000000001</v>
          </cell>
          <cell r="H13696">
            <v>0.98511950000000004</v>
          </cell>
          <cell r="I13696">
            <v>-2.8669699999999999E-2</v>
          </cell>
          <cell r="J13696">
            <v>-1.1731399999999999E-2</v>
          </cell>
          <cell r="K13696">
            <v>0</v>
          </cell>
          <cell r="L13696">
            <v>1.1731399999999999E-2</v>
          </cell>
          <cell r="M13696">
            <v>2.8669699999999999E-2</v>
          </cell>
          <cell r="N13696">
            <v>2.8669699999999999E-2</v>
          </cell>
          <cell r="O13696">
            <v>29828</v>
          </cell>
        </row>
        <row r="13697">
          <cell r="A13697" t="str">
            <v>Residential</v>
          </cell>
          <cell r="B13697">
            <v>16</v>
          </cell>
          <cell r="C13697" t="str">
            <v>X</v>
          </cell>
          <cell r="D13697" t="str">
            <v>All</v>
          </cell>
          <cell r="E13697" t="str">
            <v>ACs per customer: 1</v>
          </cell>
          <cell r="F13697">
            <v>89.843599999999995</v>
          </cell>
          <cell r="G13697">
            <v>1.2104470000000001</v>
          </cell>
          <cell r="H13697">
            <v>1.083898</v>
          </cell>
          <cell r="I13697">
            <v>-3.2419999999999997E-2</v>
          </cell>
          <cell r="J13697">
            <v>-1.3266E-2</v>
          </cell>
          <cell r="K13697">
            <v>0</v>
          </cell>
          <cell r="L13697">
            <v>1.3266E-2</v>
          </cell>
          <cell r="M13697">
            <v>3.2419999999999997E-2</v>
          </cell>
          <cell r="N13697">
            <v>3.2419999999999997E-2</v>
          </cell>
          <cell r="O13697">
            <v>29828</v>
          </cell>
        </row>
        <row r="13698">
          <cell r="A13698" t="str">
            <v>Residential</v>
          </cell>
          <cell r="B13698">
            <v>17</v>
          </cell>
          <cell r="C13698" t="str">
            <v>X</v>
          </cell>
          <cell r="D13698" t="str">
            <v>All</v>
          </cell>
          <cell r="E13698" t="str">
            <v>ACs per customer: 1</v>
          </cell>
          <cell r="F13698">
            <v>90.9559</v>
          </cell>
          <cell r="G13698">
            <v>1.385043</v>
          </cell>
          <cell r="H13698">
            <v>1.1973149999999999</v>
          </cell>
          <cell r="I13698">
            <v>-3.4338599999999997E-2</v>
          </cell>
          <cell r="J13698">
            <v>-1.40511E-2</v>
          </cell>
          <cell r="K13698">
            <v>0</v>
          </cell>
          <cell r="L13698">
            <v>1.40511E-2</v>
          </cell>
          <cell r="M13698">
            <v>3.4338599999999997E-2</v>
          </cell>
          <cell r="N13698">
            <v>3.4338599999999997E-2</v>
          </cell>
          <cell r="O13698">
            <v>29828</v>
          </cell>
        </row>
        <row r="13699">
          <cell r="A13699" t="str">
            <v>Residential</v>
          </cell>
          <cell r="B13699">
            <v>18</v>
          </cell>
          <cell r="C13699" t="str">
            <v>X</v>
          </cell>
          <cell r="D13699" t="str">
            <v>All</v>
          </cell>
          <cell r="E13699" t="str">
            <v>ACs per customer: 1</v>
          </cell>
          <cell r="F13699">
            <v>88.983599999999996</v>
          </cell>
          <cell r="G13699">
            <v>1.49421</v>
          </cell>
          <cell r="H13699">
            <v>1.341129</v>
          </cell>
          <cell r="I13699">
            <v>-3.2708099999999997E-2</v>
          </cell>
          <cell r="J13699">
            <v>-1.3383900000000001E-2</v>
          </cell>
          <cell r="K13699">
            <v>0</v>
          </cell>
          <cell r="L13699">
            <v>1.3383900000000001E-2</v>
          </cell>
          <cell r="M13699">
            <v>3.2708099999999997E-2</v>
          </cell>
          <cell r="N13699">
            <v>3.2708099999999997E-2</v>
          </cell>
          <cell r="O13699">
            <v>29828</v>
          </cell>
        </row>
        <row r="13700">
          <cell r="A13700" t="str">
            <v>Residential</v>
          </cell>
          <cell r="B13700">
            <v>19</v>
          </cell>
          <cell r="C13700" t="str">
            <v>X</v>
          </cell>
          <cell r="D13700" t="str">
            <v>All</v>
          </cell>
          <cell r="E13700" t="str">
            <v>ACs per customer: 1</v>
          </cell>
          <cell r="F13700">
            <v>86.234700000000004</v>
          </cell>
          <cell r="G13700">
            <v>1.540435</v>
          </cell>
          <cell r="H13700">
            <v>1.4869330000000001</v>
          </cell>
          <cell r="I13700">
            <v>-3.4392899999999997E-2</v>
          </cell>
          <cell r="J13700">
            <v>-1.40733E-2</v>
          </cell>
          <cell r="K13700">
            <v>0</v>
          </cell>
          <cell r="L13700">
            <v>1.40733E-2</v>
          </cell>
          <cell r="M13700">
            <v>3.4392899999999997E-2</v>
          </cell>
          <cell r="N13700">
            <v>3.4392899999999997E-2</v>
          </cell>
          <cell r="O13700">
            <v>29828</v>
          </cell>
        </row>
        <row r="13701">
          <cell r="A13701" t="str">
            <v>Residential</v>
          </cell>
          <cell r="B13701">
            <v>20</v>
          </cell>
          <cell r="C13701" t="str">
            <v>X</v>
          </cell>
          <cell r="D13701" t="str">
            <v>All</v>
          </cell>
          <cell r="E13701" t="str">
            <v>ACs per customer: 1</v>
          </cell>
          <cell r="F13701">
            <v>81.473699999999994</v>
          </cell>
          <cell r="G13701">
            <v>1.439082</v>
          </cell>
          <cell r="H13701">
            <v>1.812649</v>
          </cell>
          <cell r="I13701">
            <v>-3.4636199999999999E-2</v>
          </cell>
          <cell r="J13701">
            <v>-1.4172799999999999E-2</v>
          </cell>
          <cell r="K13701">
            <v>0</v>
          </cell>
          <cell r="L13701">
            <v>1.4172799999999999E-2</v>
          </cell>
          <cell r="M13701">
            <v>3.4636199999999999E-2</v>
          </cell>
          <cell r="N13701">
            <v>3.4636199999999999E-2</v>
          </cell>
          <cell r="O13701">
            <v>29828</v>
          </cell>
        </row>
        <row r="13702">
          <cell r="A13702" t="str">
            <v>Residential</v>
          </cell>
          <cell r="B13702">
            <v>21</v>
          </cell>
          <cell r="C13702" t="str">
            <v>X</v>
          </cell>
          <cell r="D13702" t="str">
            <v>All</v>
          </cell>
          <cell r="E13702" t="str">
            <v>ACs per customer: 1</v>
          </cell>
          <cell r="F13702">
            <v>77.089500000000001</v>
          </cell>
          <cell r="G13702">
            <v>1.336937</v>
          </cell>
          <cell r="H13702">
            <v>1.664968</v>
          </cell>
          <cell r="I13702">
            <v>-3.1690799999999998E-2</v>
          </cell>
          <cell r="J13702">
            <v>-1.2967599999999999E-2</v>
          </cell>
          <cell r="K13702">
            <v>0</v>
          </cell>
          <cell r="L13702">
            <v>1.2967599999999999E-2</v>
          </cell>
          <cell r="M13702">
            <v>3.1690799999999998E-2</v>
          </cell>
          <cell r="N13702">
            <v>3.1690799999999998E-2</v>
          </cell>
          <cell r="O13702">
            <v>29828</v>
          </cell>
        </row>
        <row r="13703">
          <cell r="A13703" t="str">
            <v>Residential</v>
          </cell>
          <cell r="B13703">
            <v>22</v>
          </cell>
          <cell r="C13703" t="str">
            <v>X</v>
          </cell>
          <cell r="D13703" t="str">
            <v>All</v>
          </cell>
          <cell r="E13703" t="str">
            <v>ACs per customer: 1</v>
          </cell>
          <cell r="F13703">
            <v>75.215800000000002</v>
          </cell>
          <cell r="G13703">
            <v>1.1832849999999999</v>
          </cell>
          <cell r="H13703">
            <v>1.402398</v>
          </cell>
          <cell r="I13703">
            <v>-2.98362E-2</v>
          </cell>
          <cell r="J13703">
            <v>-1.2208699999999999E-2</v>
          </cell>
          <cell r="K13703">
            <v>0</v>
          </cell>
          <cell r="L13703">
            <v>1.2208699999999999E-2</v>
          </cell>
          <cell r="M13703">
            <v>2.98362E-2</v>
          </cell>
          <cell r="N13703">
            <v>2.98362E-2</v>
          </cell>
          <cell r="O13703">
            <v>29828</v>
          </cell>
        </row>
        <row r="13704">
          <cell r="A13704" t="str">
            <v>Residential</v>
          </cell>
          <cell r="B13704">
            <v>23</v>
          </cell>
          <cell r="C13704" t="str">
            <v>X</v>
          </cell>
          <cell r="D13704" t="str">
            <v>All</v>
          </cell>
          <cell r="E13704" t="str">
            <v>ACs per customer: 1</v>
          </cell>
          <cell r="F13704">
            <v>72.962000000000003</v>
          </cell>
          <cell r="G13704">
            <v>0.95100180000000001</v>
          </cell>
          <cell r="H13704">
            <v>1.1563479999999999</v>
          </cell>
          <cell r="I13704">
            <v>-2.8867299999999999E-2</v>
          </cell>
          <cell r="J13704">
            <v>-1.18122E-2</v>
          </cell>
          <cell r="K13704">
            <v>0</v>
          </cell>
          <cell r="L13704">
            <v>1.18122E-2</v>
          </cell>
          <cell r="M13704">
            <v>2.8867299999999999E-2</v>
          </cell>
          <cell r="N13704">
            <v>2.8867299999999999E-2</v>
          </cell>
          <cell r="O13704">
            <v>29828</v>
          </cell>
        </row>
        <row r="13705">
          <cell r="A13705" t="str">
            <v>Residential</v>
          </cell>
          <cell r="B13705">
            <v>24</v>
          </cell>
          <cell r="C13705" t="str">
            <v>X</v>
          </cell>
          <cell r="D13705" t="str">
            <v>All</v>
          </cell>
          <cell r="E13705" t="str">
            <v>ACs per customer: 1</v>
          </cell>
          <cell r="F13705">
            <v>71.826800000000006</v>
          </cell>
          <cell r="G13705">
            <v>0.7342069</v>
          </cell>
          <cell r="H13705">
            <v>0.90288869999999999</v>
          </cell>
          <cell r="I13705">
            <v>-2.7193800000000001E-2</v>
          </cell>
          <cell r="J13705">
            <v>-1.11275E-2</v>
          </cell>
          <cell r="K13705">
            <v>0</v>
          </cell>
          <cell r="L13705">
            <v>1.11275E-2</v>
          </cell>
          <cell r="M13705">
            <v>2.7193800000000001E-2</v>
          </cell>
          <cell r="N13705">
            <v>2.7193800000000001E-2</v>
          </cell>
          <cell r="O13705">
            <v>29828</v>
          </cell>
        </row>
        <row r="13706">
          <cell r="A13706" t="str">
            <v>Residential</v>
          </cell>
          <cell r="B13706">
            <v>1</v>
          </cell>
          <cell r="C13706" t="str">
            <v>X</v>
          </cell>
          <cell r="D13706" t="str">
            <v>All</v>
          </cell>
          <cell r="E13706" t="str">
            <v>ACs per customer: 2-3</v>
          </cell>
          <cell r="F13706">
            <v>64.365600000000001</v>
          </cell>
          <cell r="G13706">
            <v>0.62974989999999997</v>
          </cell>
          <cell r="H13706">
            <v>0.70646580000000003</v>
          </cell>
          <cell r="I13706">
            <v>-8.7447399999999995E-2</v>
          </cell>
          <cell r="J13706">
            <v>-3.5782799999999997E-2</v>
          </cell>
          <cell r="K13706">
            <v>0</v>
          </cell>
          <cell r="L13706">
            <v>3.5782799999999997E-2</v>
          </cell>
          <cell r="M13706">
            <v>8.7447399999999995E-2</v>
          </cell>
          <cell r="N13706">
            <v>8.7447399999999995E-2</v>
          </cell>
          <cell r="O13706">
            <v>3930</v>
          </cell>
        </row>
        <row r="13707">
          <cell r="A13707" t="str">
            <v>Residential</v>
          </cell>
          <cell r="B13707">
            <v>2</v>
          </cell>
          <cell r="C13707" t="str">
            <v>X</v>
          </cell>
          <cell r="D13707" t="str">
            <v>All</v>
          </cell>
          <cell r="E13707" t="str">
            <v>ACs per customer: 2-3</v>
          </cell>
          <cell r="F13707">
            <v>63</v>
          </cell>
          <cell r="G13707">
            <v>0.57093139999999998</v>
          </cell>
          <cell r="H13707">
            <v>0.59483540000000001</v>
          </cell>
          <cell r="I13707">
            <v>-8.6043999999999995E-2</v>
          </cell>
          <cell r="J13707">
            <v>-3.5208499999999997E-2</v>
          </cell>
          <cell r="K13707">
            <v>0</v>
          </cell>
          <cell r="L13707">
            <v>3.5208499999999997E-2</v>
          </cell>
          <cell r="M13707">
            <v>8.6043999999999995E-2</v>
          </cell>
          <cell r="N13707">
            <v>8.6043999999999995E-2</v>
          </cell>
          <cell r="O13707">
            <v>3930</v>
          </cell>
        </row>
        <row r="13708">
          <cell r="A13708" t="str">
            <v>Residential</v>
          </cell>
          <cell r="B13708">
            <v>3</v>
          </cell>
          <cell r="C13708" t="str">
            <v>X</v>
          </cell>
          <cell r="D13708" t="str">
            <v>All</v>
          </cell>
          <cell r="E13708" t="str">
            <v>ACs per customer: 2-3</v>
          </cell>
          <cell r="F13708">
            <v>62.4086</v>
          </cell>
          <cell r="G13708">
            <v>0.58263350000000003</v>
          </cell>
          <cell r="H13708">
            <v>0.63073900000000005</v>
          </cell>
          <cell r="I13708">
            <v>-8.5029599999999997E-2</v>
          </cell>
          <cell r="J13708">
            <v>-3.4793400000000002E-2</v>
          </cell>
          <cell r="K13708">
            <v>0</v>
          </cell>
          <cell r="L13708">
            <v>3.4793400000000002E-2</v>
          </cell>
          <cell r="M13708">
            <v>8.5029599999999997E-2</v>
          </cell>
          <cell r="N13708">
            <v>8.5029599999999997E-2</v>
          </cell>
          <cell r="O13708">
            <v>3930</v>
          </cell>
        </row>
        <row r="13709">
          <cell r="A13709" t="str">
            <v>Residential</v>
          </cell>
          <cell r="B13709">
            <v>4</v>
          </cell>
          <cell r="C13709" t="str">
            <v>X</v>
          </cell>
          <cell r="D13709" t="str">
            <v>All</v>
          </cell>
          <cell r="E13709" t="str">
            <v>ACs per customer: 2-3</v>
          </cell>
          <cell r="F13709">
            <v>60.954300000000003</v>
          </cell>
          <cell r="G13709">
            <v>0.53161729999999996</v>
          </cell>
          <cell r="H13709">
            <v>0.55323920000000004</v>
          </cell>
          <cell r="I13709">
            <v>-8.4296099999999999E-2</v>
          </cell>
          <cell r="J13709">
            <v>-3.4493299999999998E-2</v>
          </cell>
          <cell r="K13709">
            <v>0</v>
          </cell>
          <cell r="L13709">
            <v>3.4493299999999998E-2</v>
          </cell>
          <cell r="M13709">
            <v>8.4296099999999999E-2</v>
          </cell>
          <cell r="N13709">
            <v>8.4296099999999999E-2</v>
          </cell>
          <cell r="O13709">
            <v>3930</v>
          </cell>
        </row>
        <row r="13710">
          <cell r="A13710" t="str">
            <v>Residential</v>
          </cell>
          <cell r="B13710">
            <v>5</v>
          </cell>
          <cell r="C13710" t="str">
            <v>X</v>
          </cell>
          <cell r="D13710" t="str">
            <v>All</v>
          </cell>
          <cell r="E13710" t="str">
            <v>ACs per customer: 2-3</v>
          </cell>
          <cell r="F13710">
            <v>60.862900000000003</v>
          </cell>
          <cell r="G13710">
            <v>0.50569830000000004</v>
          </cell>
          <cell r="H13710">
            <v>0.55627850000000001</v>
          </cell>
          <cell r="I13710">
            <v>-8.4015900000000004E-2</v>
          </cell>
          <cell r="J13710">
            <v>-3.4378600000000002E-2</v>
          </cell>
          <cell r="K13710">
            <v>0</v>
          </cell>
          <cell r="L13710">
            <v>3.4378600000000002E-2</v>
          </cell>
          <cell r="M13710">
            <v>8.4015900000000004E-2</v>
          </cell>
          <cell r="N13710">
            <v>8.4015900000000004E-2</v>
          </cell>
          <cell r="O13710">
            <v>3930</v>
          </cell>
        </row>
        <row r="13711">
          <cell r="A13711" t="str">
            <v>Residential</v>
          </cell>
          <cell r="B13711">
            <v>6</v>
          </cell>
          <cell r="C13711" t="str">
            <v>X</v>
          </cell>
          <cell r="D13711" t="str">
            <v>All</v>
          </cell>
          <cell r="E13711" t="str">
            <v>ACs per customer: 2-3</v>
          </cell>
          <cell r="F13711">
            <v>60.8172</v>
          </cell>
          <cell r="G13711">
            <v>0.52632630000000002</v>
          </cell>
          <cell r="H13711">
            <v>0.5880609</v>
          </cell>
          <cell r="I13711">
            <v>-8.3927799999999997E-2</v>
          </cell>
          <cell r="J13711">
            <v>-3.4342600000000001E-2</v>
          </cell>
          <cell r="K13711">
            <v>0</v>
          </cell>
          <cell r="L13711">
            <v>3.4342600000000001E-2</v>
          </cell>
          <cell r="M13711">
            <v>8.3927799999999997E-2</v>
          </cell>
          <cell r="N13711">
            <v>8.3927799999999997E-2</v>
          </cell>
          <cell r="O13711">
            <v>3930</v>
          </cell>
        </row>
        <row r="13712">
          <cell r="A13712" t="str">
            <v>Residential</v>
          </cell>
          <cell r="B13712">
            <v>7</v>
          </cell>
          <cell r="C13712" t="str">
            <v>X</v>
          </cell>
          <cell r="D13712" t="str">
            <v>All</v>
          </cell>
          <cell r="E13712" t="str">
            <v>ACs per customer: 2-3</v>
          </cell>
          <cell r="F13712">
            <v>59.8172</v>
          </cell>
          <cell r="G13712">
            <v>0.65964449999999997</v>
          </cell>
          <cell r="H13712">
            <v>0.76443799999999995</v>
          </cell>
          <cell r="I13712">
            <v>-8.5112699999999999E-2</v>
          </cell>
          <cell r="J13712">
            <v>-3.4827400000000001E-2</v>
          </cell>
          <cell r="K13712">
            <v>0</v>
          </cell>
          <cell r="L13712">
            <v>3.4827400000000001E-2</v>
          </cell>
          <cell r="M13712">
            <v>8.5112699999999999E-2</v>
          </cell>
          <cell r="N13712">
            <v>8.5112699999999999E-2</v>
          </cell>
          <cell r="O13712">
            <v>3930</v>
          </cell>
        </row>
        <row r="13713">
          <cell r="A13713" t="str">
            <v>Residential</v>
          </cell>
          <cell r="B13713">
            <v>8</v>
          </cell>
          <cell r="C13713" t="str">
            <v>X</v>
          </cell>
          <cell r="D13713" t="str">
            <v>All</v>
          </cell>
          <cell r="E13713" t="str">
            <v>ACs per customer: 2-3</v>
          </cell>
          <cell r="F13713">
            <v>60.454300000000003</v>
          </cell>
          <cell r="G13713">
            <v>0.7777925</v>
          </cell>
          <cell r="H13713">
            <v>0.82547099999999995</v>
          </cell>
          <cell r="I13713">
            <v>-8.6589899999999997E-2</v>
          </cell>
          <cell r="J13713">
            <v>-3.5431900000000002E-2</v>
          </cell>
          <cell r="K13713">
            <v>0</v>
          </cell>
          <cell r="L13713">
            <v>3.5431900000000002E-2</v>
          </cell>
          <cell r="M13713">
            <v>8.6589899999999997E-2</v>
          </cell>
          <cell r="N13713">
            <v>8.6589899999999997E-2</v>
          </cell>
          <cell r="O13713">
            <v>3930</v>
          </cell>
        </row>
        <row r="13714">
          <cell r="A13714" t="str">
            <v>Residential</v>
          </cell>
          <cell r="B13714">
            <v>9</v>
          </cell>
          <cell r="C13714" t="str">
            <v>X</v>
          </cell>
          <cell r="D13714" t="str">
            <v>All</v>
          </cell>
          <cell r="E13714" t="str">
            <v>ACs per customer: 2-3</v>
          </cell>
          <cell r="F13714">
            <v>64.137100000000004</v>
          </cell>
          <cell r="G13714">
            <v>0.70883589999999996</v>
          </cell>
          <cell r="H13714">
            <v>0.70946980000000004</v>
          </cell>
          <cell r="I13714">
            <v>-8.7047399999999997E-2</v>
          </cell>
          <cell r="J13714">
            <v>-3.5619100000000001E-2</v>
          </cell>
          <cell r="K13714">
            <v>0</v>
          </cell>
          <cell r="L13714">
            <v>3.5619100000000001E-2</v>
          </cell>
          <cell r="M13714">
            <v>8.7047399999999997E-2</v>
          </cell>
          <cell r="N13714">
            <v>8.7047399999999997E-2</v>
          </cell>
          <cell r="O13714">
            <v>3930</v>
          </cell>
        </row>
        <row r="13715">
          <cell r="A13715" t="str">
            <v>Residential</v>
          </cell>
          <cell r="B13715">
            <v>10</v>
          </cell>
          <cell r="C13715" t="str">
            <v>X</v>
          </cell>
          <cell r="D13715" t="str">
            <v>All</v>
          </cell>
          <cell r="E13715" t="str">
            <v>ACs per customer: 2-3</v>
          </cell>
          <cell r="F13715">
            <v>66.865600000000001</v>
          </cell>
          <cell r="G13715">
            <v>0.66133949999999997</v>
          </cell>
          <cell r="H13715">
            <v>0.68972350000000004</v>
          </cell>
          <cell r="I13715">
            <v>-8.8430499999999995E-2</v>
          </cell>
          <cell r="J13715">
            <v>-3.6185000000000002E-2</v>
          </cell>
          <cell r="K13715">
            <v>0</v>
          </cell>
          <cell r="L13715">
            <v>3.6185000000000002E-2</v>
          </cell>
          <cell r="M13715">
            <v>8.8430499999999995E-2</v>
          </cell>
          <cell r="N13715">
            <v>8.8430499999999995E-2</v>
          </cell>
          <cell r="O13715">
            <v>3930</v>
          </cell>
        </row>
        <row r="13716">
          <cell r="A13716" t="str">
            <v>Residential</v>
          </cell>
          <cell r="B13716">
            <v>11</v>
          </cell>
          <cell r="C13716" t="str">
            <v>X</v>
          </cell>
          <cell r="D13716" t="str">
            <v>All</v>
          </cell>
          <cell r="E13716" t="str">
            <v>ACs per customer: 2-3</v>
          </cell>
          <cell r="F13716">
            <v>71.185599999999994</v>
          </cell>
          <cell r="G13716">
            <v>0.63399249999999996</v>
          </cell>
          <cell r="H13716">
            <v>0.76731819999999995</v>
          </cell>
          <cell r="I13716">
            <v>-9.2602199999999996E-2</v>
          </cell>
          <cell r="J13716">
            <v>-3.7892099999999998E-2</v>
          </cell>
          <cell r="K13716">
            <v>0</v>
          </cell>
          <cell r="L13716">
            <v>3.7892099999999998E-2</v>
          </cell>
          <cell r="M13716">
            <v>9.2602199999999996E-2</v>
          </cell>
          <cell r="N13716">
            <v>9.2602199999999996E-2</v>
          </cell>
          <cell r="O13716">
            <v>3930</v>
          </cell>
        </row>
        <row r="13717">
          <cell r="A13717" t="str">
            <v>Residential</v>
          </cell>
          <cell r="B13717">
            <v>12</v>
          </cell>
          <cell r="C13717" t="str">
            <v>X</v>
          </cell>
          <cell r="D13717" t="str">
            <v>All</v>
          </cell>
          <cell r="E13717" t="str">
            <v>ACs per customer: 2-3</v>
          </cell>
          <cell r="F13717">
            <v>75.868399999999994</v>
          </cell>
          <cell r="G13717">
            <v>0.72372990000000004</v>
          </cell>
          <cell r="H13717">
            <v>0.82875010000000005</v>
          </cell>
          <cell r="I13717">
            <v>-9.6976499999999993E-2</v>
          </cell>
          <cell r="J13717">
            <v>-3.9682000000000002E-2</v>
          </cell>
          <cell r="K13717">
            <v>0</v>
          </cell>
          <cell r="L13717">
            <v>3.9682000000000002E-2</v>
          </cell>
          <cell r="M13717">
            <v>9.6976499999999993E-2</v>
          </cell>
          <cell r="N13717">
            <v>9.6976499999999993E-2</v>
          </cell>
          <cell r="O13717">
            <v>3930</v>
          </cell>
        </row>
        <row r="13718">
          <cell r="A13718" t="str">
            <v>Residential</v>
          </cell>
          <cell r="B13718">
            <v>13</v>
          </cell>
          <cell r="C13718" t="str">
            <v>X</v>
          </cell>
          <cell r="D13718" t="str">
            <v>All</v>
          </cell>
          <cell r="E13718" t="str">
            <v>ACs per customer: 2-3</v>
          </cell>
          <cell r="F13718">
            <v>79.822699999999998</v>
          </cell>
          <cell r="G13718">
            <v>0.73658840000000003</v>
          </cell>
          <cell r="H13718">
            <v>0.79432700000000001</v>
          </cell>
          <cell r="I13718">
            <v>-9.2677700000000002E-2</v>
          </cell>
          <cell r="J13718">
            <v>-3.7922999999999998E-2</v>
          </cell>
          <cell r="K13718">
            <v>0</v>
          </cell>
          <cell r="L13718">
            <v>3.7922999999999998E-2</v>
          </cell>
          <cell r="M13718">
            <v>9.2677700000000002E-2</v>
          </cell>
          <cell r="N13718">
            <v>9.2677700000000002E-2</v>
          </cell>
          <cell r="O13718">
            <v>3930</v>
          </cell>
        </row>
        <row r="13719">
          <cell r="A13719" t="str">
            <v>Residential</v>
          </cell>
          <cell r="B13719">
            <v>14</v>
          </cell>
          <cell r="C13719" t="str">
            <v>X</v>
          </cell>
          <cell r="D13719" t="str">
            <v>All</v>
          </cell>
          <cell r="E13719" t="str">
            <v>ACs per customer: 2-3</v>
          </cell>
          <cell r="F13719">
            <v>82.868399999999994</v>
          </cell>
          <cell r="G13719">
            <v>0.84889539999999997</v>
          </cell>
          <cell r="H13719">
            <v>0.70647090000000001</v>
          </cell>
          <cell r="I13719">
            <v>-9.9709199999999998E-2</v>
          </cell>
          <cell r="J13719">
            <v>-4.0800200000000002E-2</v>
          </cell>
          <cell r="K13719">
            <v>0</v>
          </cell>
          <cell r="L13719">
            <v>4.0800200000000002E-2</v>
          </cell>
          <cell r="M13719">
            <v>9.9709199999999998E-2</v>
          </cell>
          <cell r="N13719">
            <v>9.9709199999999998E-2</v>
          </cell>
          <cell r="O13719">
            <v>3930</v>
          </cell>
        </row>
        <row r="13720">
          <cell r="A13720" t="str">
            <v>Residential</v>
          </cell>
          <cell r="B13720">
            <v>15</v>
          </cell>
          <cell r="C13720" t="str">
            <v>X</v>
          </cell>
          <cell r="D13720" t="str">
            <v>All</v>
          </cell>
          <cell r="E13720" t="str">
            <v>ACs per customer: 2-3</v>
          </cell>
          <cell r="F13720">
            <v>86.322699999999998</v>
          </cell>
          <cell r="G13720">
            <v>1.031884</v>
          </cell>
          <cell r="H13720">
            <v>0.87822409999999995</v>
          </cell>
          <cell r="I13720">
            <v>-9.8433999999999994E-2</v>
          </cell>
          <cell r="J13720">
            <v>-4.0278399999999999E-2</v>
          </cell>
          <cell r="K13720">
            <v>0</v>
          </cell>
          <cell r="L13720">
            <v>4.0278399999999999E-2</v>
          </cell>
          <cell r="M13720">
            <v>9.8433999999999994E-2</v>
          </cell>
          <cell r="N13720">
            <v>9.8433999999999994E-2</v>
          </cell>
          <cell r="O13720">
            <v>3930</v>
          </cell>
        </row>
        <row r="13721">
          <cell r="A13721" t="str">
            <v>Residential</v>
          </cell>
          <cell r="B13721">
            <v>16</v>
          </cell>
          <cell r="C13721" t="str">
            <v>X</v>
          </cell>
          <cell r="D13721" t="str">
            <v>All</v>
          </cell>
          <cell r="E13721" t="str">
            <v>ACs per customer: 2-3</v>
          </cell>
          <cell r="F13721">
            <v>88.368399999999994</v>
          </cell>
          <cell r="G13721">
            <v>1.270723</v>
          </cell>
          <cell r="H13721">
            <v>1.0346109999999999</v>
          </cell>
          <cell r="I13721">
            <v>-0.1160585</v>
          </cell>
          <cell r="J13721">
            <v>-4.7490200000000003E-2</v>
          </cell>
          <cell r="K13721">
            <v>0</v>
          </cell>
          <cell r="L13721">
            <v>4.7490200000000003E-2</v>
          </cell>
          <cell r="M13721">
            <v>0.1160585</v>
          </cell>
          <cell r="N13721">
            <v>0.1160585</v>
          </cell>
          <cell r="O13721">
            <v>3930</v>
          </cell>
        </row>
        <row r="13722">
          <cell r="A13722" t="str">
            <v>Residential</v>
          </cell>
          <cell r="B13722">
            <v>17</v>
          </cell>
          <cell r="C13722" t="str">
            <v>X</v>
          </cell>
          <cell r="D13722" t="str">
            <v>All</v>
          </cell>
          <cell r="E13722" t="str">
            <v>ACs per customer: 2-3</v>
          </cell>
          <cell r="F13722">
            <v>89.414100000000005</v>
          </cell>
          <cell r="G13722">
            <v>1.635718</v>
          </cell>
          <cell r="H13722">
            <v>1.2126459999999999</v>
          </cell>
          <cell r="I13722">
            <v>-0.13339029999999999</v>
          </cell>
          <cell r="J13722">
            <v>-5.4582199999999997E-2</v>
          </cell>
          <cell r="K13722">
            <v>0</v>
          </cell>
          <cell r="L13722">
            <v>5.4582199999999997E-2</v>
          </cell>
          <cell r="M13722">
            <v>0.13339029999999999</v>
          </cell>
          <cell r="N13722">
            <v>0.13339029999999999</v>
          </cell>
          <cell r="O13722">
            <v>3930</v>
          </cell>
        </row>
        <row r="13723">
          <cell r="A13723" t="str">
            <v>Residential</v>
          </cell>
          <cell r="B13723">
            <v>18</v>
          </cell>
          <cell r="C13723" t="str">
            <v>X</v>
          </cell>
          <cell r="D13723" t="str">
            <v>All</v>
          </cell>
          <cell r="E13723" t="str">
            <v>ACs per customer: 2-3</v>
          </cell>
          <cell r="F13723">
            <v>87.096900000000005</v>
          </cell>
          <cell r="G13723">
            <v>1.685638</v>
          </cell>
          <cell r="H13723">
            <v>1.265817</v>
          </cell>
          <cell r="I13723">
            <v>-0.12747629999999999</v>
          </cell>
          <cell r="J13723">
            <v>-5.2162300000000002E-2</v>
          </cell>
          <cell r="K13723">
            <v>0</v>
          </cell>
          <cell r="L13723">
            <v>5.2162300000000002E-2</v>
          </cell>
          <cell r="M13723">
            <v>0.12747629999999999</v>
          </cell>
          <cell r="N13723">
            <v>0.12747629999999999</v>
          </cell>
          <cell r="O13723">
            <v>3930</v>
          </cell>
        </row>
        <row r="13724">
          <cell r="A13724" t="str">
            <v>Residential</v>
          </cell>
          <cell r="B13724">
            <v>19</v>
          </cell>
          <cell r="C13724" t="str">
            <v>X</v>
          </cell>
          <cell r="D13724" t="str">
            <v>All</v>
          </cell>
          <cell r="E13724" t="str">
            <v>ACs per customer: 2-3</v>
          </cell>
          <cell r="F13724">
            <v>84.188400000000001</v>
          </cell>
          <cell r="G13724">
            <v>1.693314</v>
          </cell>
          <cell r="H13724">
            <v>1.7921229999999999</v>
          </cell>
          <cell r="I13724">
            <v>-0.1230072</v>
          </cell>
          <cell r="J13724">
            <v>-5.0333599999999999E-2</v>
          </cell>
          <cell r="K13724">
            <v>0</v>
          </cell>
          <cell r="L13724">
            <v>5.0333599999999999E-2</v>
          </cell>
          <cell r="M13724">
            <v>0.1230072</v>
          </cell>
          <cell r="N13724">
            <v>0.1230072</v>
          </cell>
          <cell r="O13724">
            <v>3930</v>
          </cell>
        </row>
        <row r="13725">
          <cell r="A13725" t="str">
            <v>Residential</v>
          </cell>
          <cell r="B13725">
            <v>20</v>
          </cell>
          <cell r="C13725" t="str">
            <v>X</v>
          </cell>
          <cell r="D13725" t="str">
            <v>All</v>
          </cell>
          <cell r="E13725" t="str">
            <v>ACs per customer: 2-3</v>
          </cell>
          <cell r="F13725">
            <v>79.596900000000005</v>
          </cell>
          <cell r="G13725">
            <v>1.743263</v>
          </cell>
          <cell r="H13725">
            <v>1.682434</v>
          </cell>
          <cell r="I13725">
            <v>-0.12988720000000001</v>
          </cell>
          <cell r="J13725">
            <v>-5.3148800000000003E-2</v>
          </cell>
          <cell r="K13725">
            <v>0</v>
          </cell>
          <cell r="L13725">
            <v>5.3148800000000003E-2</v>
          </cell>
          <cell r="M13725">
            <v>0.12988720000000001</v>
          </cell>
          <cell r="N13725">
            <v>0.12988720000000001</v>
          </cell>
          <cell r="O13725">
            <v>3930</v>
          </cell>
        </row>
        <row r="13726">
          <cell r="A13726" t="str">
            <v>Residential</v>
          </cell>
          <cell r="B13726">
            <v>21</v>
          </cell>
          <cell r="C13726" t="str">
            <v>X</v>
          </cell>
          <cell r="D13726" t="str">
            <v>All</v>
          </cell>
          <cell r="E13726" t="str">
            <v>ACs per customer: 2-3</v>
          </cell>
          <cell r="F13726">
            <v>75.459800000000001</v>
          </cell>
          <cell r="G13726">
            <v>1.528837</v>
          </cell>
          <cell r="H13726">
            <v>1.7642899999999999</v>
          </cell>
          <cell r="I13726">
            <v>-0.1246526</v>
          </cell>
          <cell r="J13726">
            <v>-5.1006799999999998E-2</v>
          </cell>
          <cell r="K13726">
            <v>0</v>
          </cell>
          <cell r="L13726">
            <v>5.1006799999999998E-2</v>
          </cell>
          <cell r="M13726">
            <v>0.1246526</v>
          </cell>
          <cell r="N13726">
            <v>0.1246526</v>
          </cell>
          <cell r="O13726">
            <v>3930</v>
          </cell>
        </row>
        <row r="13727">
          <cell r="A13727" t="str">
            <v>Residential</v>
          </cell>
          <cell r="B13727">
            <v>22</v>
          </cell>
          <cell r="C13727" t="str">
            <v>X</v>
          </cell>
          <cell r="D13727" t="str">
            <v>All</v>
          </cell>
          <cell r="E13727" t="str">
            <v>ACs per customer: 2-3</v>
          </cell>
          <cell r="F13727">
            <v>73.822699999999998</v>
          </cell>
          <cell r="G13727">
            <v>1.39897</v>
          </cell>
          <cell r="H13727">
            <v>1.656185</v>
          </cell>
          <cell r="I13727">
            <v>-0.12035410000000001</v>
          </cell>
          <cell r="J13727">
            <v>-4.9247899999999997E-2</v>
          </cell>
          <cell r="K13727">
            <v>0</v>
          </cell>
          <cell r="L13727">
            <v>4.9247899999999997E-2</v>
          </cell>
          <cell r="M13727">
            <v>0.12035410000000001</v>
          </cell>
          <cell r="N13727">
            <v>0.12035410000000001</v>
          </cell>
          <cell r="O13727">
            <v>3930</v>
          </cell>
        </row>
        <row r="13728">
          <cell r="A13728" t="str">
            <v>Residential</v>
          </cell>
          <cell r="B13728">
            <v>23</v>
          </cell>
          <cell r="C13728" t="str">
            <v>X</v>
          </cell>
          <cell r="D13728" t="str">
            <v>All</v>
          </cell>
          <cell r="E13728" t="str">
            <v>ACs per customer: 2-3</v>
          </cell>
          <cell r="F13728">
            <v>72.048500000000004</v>
          </cell>
          <cell r="G13728">
            <v>1.077205</v>
          </cell>
          <cell r="H13728">
            <v>1.474407</v>
          </cell>
          <cell r="I13728">
            <v>-0.10884779999999999</v>
          </cell>
          <cell r="J13728">
            <v>-4.4539599999999999E-2</v>
          </cell>
          <cell r="K13728">
            <v>0</v>
          </cell>
          <cell r="L13728">
            <v>4.4539599999999999E-2</v>
          </cell>
          <cell r="M13728">
            <v>0.10884779999999999</v>
          </cell>
          <cell r="N13728">
            <v>0.10884779999999999</v>
          </cell>
          <cell r="O13728">
            <v>3930</v>
          </cell>
        </row>
        <row r="13729">
          <cell r="A13729" t="str">
            <v>Residential</v>
          </cell>
          <cell r="B13729">
            <v>24</v>
          </cell>
          <cell r="C13729" t="str">
            <v>X</v>
          </cell>
          <cell r="D13729" t="str">
            <v>All</v>
          </cell>
          <cell r="E13729" t="str">
            <v>ACs per customer: 2-3</v>
          </cell>
          <cell r="F13729">
            <v>71.319900000000004</v>
          </cell>
          <cell r="G13729">
            <v>0.70853409999999994</v>
          </cell>
          <cell r="H13729">
            <v>1.0127710000000001</v>
          </cell>
          <cell r="I13729">
            <v>-9.9139000000000005E-2</v>
          </cell>
          <cell r="J13729">
            <v>-4.0566900000000003E-2</v>
          </cell>
          <cell r="K13729">
            <v>0</v>
          </cell>
          <cell r="L13729">
            <v>4.0566900000000003E-2</v>
          </cell>
          <cell r="M13729">
            <v>9.9139000000000005E-2</v>
          </cell>
          <cell r="N13729">
            <v>9.9139000000000005E-2</v>
          </cell>
          <cell r="O13729">
            <v>3930</v>
          </cell>
        </row>
        <row r="13730">
          <cell r="A13730" t="str">
            <v>Residential</v>
          </cell>
          <cell r="B13730">
            <v>1</v>
          </cell>
          <cell r="C13730" t="str">
            <v>X</v>
          </cell>
          <cell r="D13730" t="str">
            <v>All</v>
          </cell>
          <cell r="E13730" t="str">
            <v>All</v>
          </cell>
          <cell r="F13730">
            <v>64.913200000000003</v>
          </cell>
          <cell r="G13730">
            <v>0.54145109999999996</v>
          </cell>
          <cell r="H13730">
            <v>0.60014160000000005</v>
          </cell>
          <cell r="I13730">
            <v>-2.38155E-2</v>
          </cell>
          <cell r="J13730">
            <v>-9.7450999999999996E-3</v>
          </cell>
          <cell r="K13730">
            <v>0</v>
          </cell>
          <cell r="L13730">
            <v>9.7450999999999996E-3</v>
          </cell>
          <cell r="M13730">
            <v>2.38155E-2</v>
          </cell>
          <cell r="N13730">
            <v>2.38155E-2</v>
          </cell>
          <cell r="O13730">
            <v>33798</v>
          </cell>
        </row>
        <row r="13731">
          <cell r="A13731" t="str">
            <v>Residential</v>
          </cell>
          <cell r="B13731">
            <v>2</v>
          </cell>
          <cell r="C13731" t="str">
            <v>X</v>
          </cell>
          <cell r="D13731" t="str">
            <v>All</v>
          </cell>
          <cell r="E13731" t="str">
            <v>All</v>
          </cell>
          <cell r="F13731">
            <v>62.962299999999999</v>
          </cell>
          <cell r="G13731">
            <v>0.47127659999999999</v>
          </cell>
          <cell r="H13731">
            <v>0.50067850000000003</v>
          </cell>
          <cell r="I13731">
            <v>-2.3499900000000001E-2</v>
          </cell>
          <cell r="J13731">
            <v>-9.6159999999999995E-3</v>
          </cell>
          <cell r="K13731">
            <v>0</v>
          </cell>
          <cell r="L13731">
            <v>9.6159999999999995E-3</v>
          </cell>
          <cell r="M13731">
            <v>2.3499900000000001E-2</v>
          </cell>
          <cell r="N13731">
            <v>2.3499900000000001E-2</v>
          </cell>
          <cell r="O13731">
            <v>33798</v>
          </cell>
        </row>
        <row r="13732">
          <cell r="A13732" t="str">
            <v>Residential</v>
          </cell>
          <cell r="B13732">
            <v>3</v>
          </cell>
          <cell r="C13732" t="str">
            <v>X</v>
          </cell>
          <cell r="D13732" t="str">
            <v>All</v>
          </cell>
          <cell r="E13732" t="str">
            <v>All</v>
          </cell>
          <cell r="F13732">
            <v>62.221400000000003</v>
          </cell>
          <cell r="G13732">
            <v>0.43789810000000001</v>
          </cell>
          <cell r="H13732">
            <v>0.47733779999999998</v>
          </cell>
          <cell r="I13732">
            <v>-2.3284900000000001E-2</v>
          </cell>
          <cell r="J13732">
            <v>-9.528E-3</v>
          </cell>
          <cell r="K13732">
            <v>0</v>
          </cell>
          <cell r="L13732">
            <v>9.528E-3</v>
          </cell>
          <cell r="M13732">
            <v>2.3284900000000001E-2</v>
          </cell>
          <cell r="N13732">
            <v>2.3284900000000001E-2</v>
          </cell>
          <cell r="O13732">
            <v>33798</v>
          </cell>
        </row>
        <row r="13733">
          <cell r="A13733" t="str">
            <v>Residential</v>
          </cell>
          <cell r="B13733">
            <v>4</v>
          </cell>
          <cell r="C13733" t="str">
            <v>X</v>
          </cell>
          <cell r="D13733" t="str">
            <v>All</v>
          </cell>
          <cell r="E13733" t="str">
            <v>All</v>
          </cell>
          <cell r="F13733">
            <v>60.849699999999999</v>
          </cell>
          <cell r="G13733">
            <v>0.4150316</v>
          </cell>
          <cell r="H13733">
            <v>0.44747229999999999</v>
          </cell>
          <cell r="I13733">
            <v>-2.3125400000000001E-2</v>
          </cell>
          <cell r="J13733">
            <v>-9.4626999999999992E-3</v>
          </cell>
          <cell r="K13733">
            <v>0</v>
          </cell>
          <cell r="L13733">
            <v>9.4626999999999992E-3</v>
          </cell>
          <cell r="M13733">
            <v>2.3125400000000001E-2</v>
          </cell>
          <cell r="N13733">
            <v>2.3125400000000001E-2</v>
          </cell>
          <cell r="O13733">
            <v>33798</v>
          </cell>
        </row>
        <row r="13734">
          <cell r="A13734" t="str">
            <v>Residential</v>
          </cell>
          <cell r="B13734">
            <v>5</v>
          </cell>
          <cell r="C13734" t="str">
            <v>X</v>
          </cell>
          <cell r="D13734" t="str">
            <v>All</v>
          </cell>
          <cell r="E13734" t="str">
            <v>All</v>
          </cell>
          <cell r="F13734">
            <v>60.612099999999998</v>
          </cell>
          <cell r="G13734">
            <v>0.41206429999999999</v>
          </cell>
          <cell r="H13734">
            <v>0.45598509999999998</v>
          </cell>
          <cell r="I13734">
            <v>-2.31068E-2</v>
          </cell>
          <cell r="J13734">
            <v>-9.4550999999999993E-3</v>
          </cell>
          <cell r="K13734">
            <v>0</v>
          </cell>
          <cell r="L13734">
            <v>9.4550999999999993E-3</v>
          </cell>
          <cell r="M13734">
            <v>2.31068E-2</v>
          </cell>
          <cell r="N13734">
            <v>2.31068E-2</v>
          </cell>
          <cell r="O13734">
            <v>33798</v>
          </cell>
        </row>
        <row r="13735">
          <cell r="A13735" t="str">
            <v>Residential</v>
          </cell>
          <cell r="B13735">
            <v>6</v>
          </cell>
          <cell r="C13735" t="str">
            <v>X</v>
          </cell>
          <cell r="D13735" t="str">
            <v>All</v>
          </cell>
          <cell r="E13735" t="str">
            <v>All</v>
          </cell>
          <cell r="F13735">
            <v>60.485700000000001</v>
          </cell>
          <cell r="G13735">
            <v>0.44840010000000002</v>
          </cell>
          <cell r="H13735">
            <v>0.50303439999999999</v>
          </cell>
          <cell r="I13735">
            <v>-2.31442E-2</v>
          </cell>
          <cell r="J13735">
            <v>-9.4704000000000003E-3</v>
          </cell>
          <cell r="K13735">
            <v>0</v>
          </cell>
          <cell r="L13735">
            <v>9.4704000000000003E-3</v>
          </cell>
          <cell r="M13735">
            <v>2.31442E-2</v>
          </cell>
          <cell r="N13735">
            <v>2.31442E-2</v>
          </cell>
          <cell r="O13735">
            <v>33798</v>
          </cell>
        </row>
        <row r="13736">
          <cell r="A13736" t="str">
            <v>Residential</v>
          </cell>
          <cell r="B13736">
            <v>7</v>
          </cell>
          <cell r="C13736" t="str">
            <v>X</v>
          </cell>
          <cell r="D13736" t="str">
            <v>All</v>
          </cell>
          <cell r="E13736" t="str">
            <v>All</v>
          </cell>
          <cell r="F13736">
            <v>59.492400000000004</v>
          </cell>
          <cell r="G13736">
            <v>0.54525239999999997</v>
          </cell>
          <cell r="H13736">
            <v>0.61307990000000001</v>
          </cell>
          <cell r="I13736">
            <v>-2.3316099999999999E-2</v>
          </cell>
          <cell r="J13736">
            <v>-9.5408000000000003E-3</v>
          </cell>
          <cell r="K13736">
            <v>0</v>
          </cell>
          <cell r="L13736">
            <v>9.5408000000000003E-3</v>
          </cell>
          <cell r="M13736">
            <v>2.3316099999999999E-2</v>
          </cell>
          <cell r="N13736">
            <v>2.3316099999999999E-2</v>
          </cell>
          <cell r="O13736">
            <v>33798</v>
          </cell>
        </row>
        <row r="13737">
          <cell r="A13737" t="str">
            <v>Residential</v>
          </cell>
          <cell r="B13737">
            <v>8</v>
          </cell>
          <cell r="C13737" t="str">
            <v>X</v>
          </cell>
          <cell r="D13737" t="str">
            <v>All</v>
          </cell>
          <cell r="E13737" t="str">
            <v>All</v>
          </cell>
          <cell r="F13737">
            <v>60.3688</v>
          </cell>
          <cell r="G13737">
            <v>0.64479089999999994</v>
          </cell>
          <cell r="H13737">
            <v>0.71230510000000002</v>
          </cell>
          <cell r="I13737">
            <v>-2.3732099999999999E-2</v>
          </cell>
          <cell r="J13737">
            <v>-9.7109999999999991E-3</v>
          </cell>
          <cell r="K13737">
            <v>0</v>
          </cell>
          <cell r="L13737">
            <v>9.7109999999999991E-3</v>
          </cell>
          <cell r="M13737">
            <v>2.3732099999999999E-2</v>
          </cell>
          <cell r="N13737">
            <v>2.3732099999999999E-2</v>
          </cell>
          <cell r="O13737">
            <v>33798</v>
          </cell>
        </row>
        <row r="13738">
          <cell r="A13738" t="str">
            <v>Residential</v>
          </cell>
          <cell r="B13738">
            <v>9</v>
          </cell>
          <cell r="C13738" t="str">
            <v>X</v>
          </cell>
          <cell r="D13738" t="str">
            <v>All</v>
          </cell>
          <cell r="E13738" t="str">
            <v>All</v>
          </cell>
          <cell r="F13738">
            <v>64.357399999999998</v>
          </cell>
          <cell r="G13738">
            <v>0.61506159999999999</v>
          </cell>
          <cell r="H13738">
            <v>0.65446170000000004</v>
          </cell>
          <cell r="I13738">
            <v>-2.4248599999999999E-2</v>
          </cell>
          <cell r="J13738">
            <v>-9.9223000000000002E-3</v>
          </cell>
          <cell r="K13738">
            <v>0</v>
          </cell>
          <cell r="L13738">
            <v>9.9223000000000002E-3</v>
          </cell>
          <cell r="M13738">
            <v>2.4248599999999999E-2</v>
          </cell>
          <cell r="N13738">
            <v>2.4248599999999999E-2</v>
          </cell>
          <cell r="O13738">
            <v>33798</v>
          </cell>
        </row>
        <row r="13739">
          <cell r="A13739" t="str">
            <v>Residential</v>
          </cell>
          <cell r="B13739">
            <v>10</v>
          </cell>
          <cell r="C13739" t="str">
            <v>X</v>
          </cell>
          <cell r="D13739" t="str">
            <v>All</v>
          </cell>
          <cell r="E13739" t="str">
            <v>All</v>
          </cell>
          <cell r="F13739">
            <v>67.452799999999996</v>
          </cell>
          <cell r="G13739">
            <v>0.59689060000000005</v>
          </cell>
          <cell r="H13739">
            <v>0.65610020000000002</v>
          </cell>
          <cell r="I13739">
            <v>-2.54863E-2</v>
          </cell>
          <cell r="J13739">
            <v>-1.04288E-2</v>
          </cell>
          <cell r="K13739">
            <v>0</v>
          </cell>
          <cell r="L13739">
            <v>1.04288E-2</v>
          </cell>
          <cell r="M13739">
            <v>2.54863E-2</v>
          </cell>
          <cell r="N13739">
            <v>2.54863E-2</v>
          </cell>
          <cell r="O13739">
            <v>33798</v>
          </cell>
        </row>
        <row r="13740">
          <cell r="A13740" t="str">
            <v>Residential</v>
          </cell>
          <cell r="B13740">
            <v>11</v>
          </cell>
          <cell r="C13740" t="str">
            <v>X</v>
          </cell>
          <cell r="D13740" t="str">
            <v>All</v>
          </cell>
          <cell r="E13740" t="str">
            <v>All</v>
          </cell>
          <cell r="F13740">
            <v>72.280699999999996</v>
          </cell>
          <cell r="G13740">
            <v>0.61551909999999999</v>
          </cell>
          <cell r="H13740">
            <v>0.65615570000000001</v>
          </cell>
          <cell r="I13740">
            <v>-2.5561500000000001E-2</v>
          </cell>
          <cell r="J13740">
            <v>-1.04595E-2</v>
          </cell>
          <cell r="K13740">
            <v>0</v>
          </cell>
          <cell r="L13740">
            <v>1.04595E-2</v>
          </cell>
          <cell r="M13740">
            <v>2.5561500000000001E-2</v>
          </cell>
          <cell r="N13740">
            <v>2.5561500000000001E-2</v>
          </cell>
          <cell r="O13740">
            <v>33798</v>
          </cell>
        </row>
        <row r="13741">
          <cell r="A13741" t="str">
            <v>Residential</v>
          </cell>
          <cell r="B13741">
            <v>12</v>
          </cell>
          <cell r="C13741" t="str">
            <v>X</v>
          </cell>
          <cell r="D13741" t="str">
            <v>All</v>
          </cell>
          <cell r="E13741" t="str">
            <v>All</v>
          </cell>
          <cell r="F13741">
            <v>77.228200000000001</v>
          </cell>
          <cell r="G13741">
            <v>0.6896793</v>
          </cell>
          <cell r="H13741">
            <v>0.69644470000000003</v>
          </cell>
          <cell r="I13741">
            <v>-2.64064E-2</v>
          </cell>
          <cell r="J13741">
            <v>-1.08053E-2</v>
          </cell>
          <cell r="K13741">
            <v>0</v>
          </cell>
          <cell r="L13741">
            <v>1.08053E-2</v>
          </cell>
          <cell r="M13741">
            <v>2.64064E-2</v>
          </cell>
          <cell r="N13741">
            <v>2.64064E-2</v>
          </cell>
          <cell r="O13741">
            <v>33798</v>
          </cell>
        </row>
        <row r="13742">
          <cell r="A13742" t="str">
            <v>Residential</v>
          </cell>
          <cell r="B13742">
            <v>13</v>
          </cell>
          <cell r="C13742" t="str">
            <v>X</v>
          </cell>
          <cell r="D13742" t="str">
            <v>All</v>
          </cell>
          <cell r="E13742" t="str">
            <v>All</v>
          </cell>
          <cell r="F13742">
            <v>81.112300000000005</v>
          </cell>
          <cell r="G13742">
            <v>0.75718459999999999</v>
          </cell>
          <cell r="H13742">
            <v>0.7495288</v>
          </cell>
          <cell r="I13742">
            <v>-2.64392E-2</v>
          </cell>
          <cell r="J13742">
            <v>-1.0818700000000001E-2</v>
          </cell>
          <cell r="K13742">
            <v>0</v>
          </cell>
          <cell r="L13742">
            <v>1.0818700000000001E-2</v>
          </cell>
          <cell r="M13742">
            <v>2.64392E-2</v>
          </cell>
          <cell r="N13742">
            <v>2.64392E-2</v>
          </cell>
          <cell r="O13742">
            <v>33798</v>
          </cell>
        </row>
        <row r="13743">
          <cell r="A13743" t="str">
            <v>Residential</v>
          </cell>
          <cell r="B13743">
            <v>14</v>
          </cell>
          <cell r="C13743" t="str">
            <v>X</v>
          </cell>
          <cell r="D13743" t="str">
            <v>All</v>
          </cell>
          <cell r="E13743" t="str">
            <v>All</v>
          </cell>
          <cell r="F13743">
            <v>84.237300000000005</v>
          </cell>
          <cell r="G13743">
            <v>0.83673260000000005</v>
          </cell>
          <cell r="H13743">
            <v>0.82300309999999999</v>
          </cell>
          <cell r="I13743">
            <v>-2.7309099999999999E-2</v>
          </cell>
          <cell r="J13743">
            <v>-1.11746E-2</v>
          </cell>
          <cell r="K13743">
            <v>0</v>
          </cell>
          <cell r="L13743">
            <v>1.11746E-2</v>
          </cell>
          <cell r="M13743">
            <v>2.7309099999999999E-2</v>
          </cell>
          <cell r="N13743">
            <v>2.7309099999999999E-2</v>
          </cell>
          <cell r="O13743">
            <v>33798</v>
          </cell>
        </row>
        <row r="13744">
          <cell r="A13744" t="str">
            <v>Residential</v>
          </cell>
          <cell r="B13744">
            <v>15</v>
          </cell>
          <cell r="C13744" t="str">
            <v>X</v>
          </cell>
          <cell r="D13744" t="str">
            <v>All</v>
          </cell>
          <cell r="E13744" t="str">
            <v>All</v>
          </cell>
          <cell r="F13744">
            <v>87.606099999999998</v>
          </cell>
          <cell r="G13744">
            <v>1.0018050000000001</v>
          </cell>
          <cell r="H13744">
            <v>0.97578889999999996</v>
          </cell>
          <cell r="I13744">
            <v>-2.7541699999999999E-2</v>
          </cell>
          <cell r="J13744">
            <v>-1.12698E-2</v>
          </cell>
          <cell r="K13744">
            <v>0</v>
          </cell>
          <cell r="L13744">
            <v>1.12698E-2</v>
          </cell>
          <cell r="M13744">
            <v>2.7541699999999999E-2</v>
          </cell>
          <cell r="N13744">
            <v>2.7541699999999999E-2</v>
          </cell>
          <cell r="O13744">
            <v>33798</v>
          </cell>
        </row>
        <row r="13745">
          <cell r="A13745" t="str">
            <v>Residential</v>
          </cell>
          <cell r="B13745">
            <v>16</v>
          </cell>
          <cell r="C13745" t="str">
            <v>X</v>
          </cell>
          <cell r="D13745" t="str">
            <v>All</v>
          </cell>
          <cell r="E13745" t="str">
            <v>All</v>
          </cell>
          <cell r="F13745">
            <v>89.7149</v>
          </cell>
          <cell r="G13745">
            <v>1.215784</v>
          </cell>
          <cell r="H13745">
            <v>1.079596</v>
          </cell>
          <cell r="I13745">
            <v>-3.1276199999999997E-2</v>
          </cell>
          <cell r="J13745">
            <v>-1.2798E-2</v>
          </cell>
          <cell r="K13745">
            <v>0</v>
          </cell>
          <cell r="L13745">
            <v>1.2798E-2</v>
          </cell>
          <cell r="M13745">
            <v>3.1276199999999997E-2</v>
          </cell>
          <cell r="N13745">
            <v>3.1276199999999997E-2</v>
          </cell>
          <cell r="O13745">
            <v>33798</v>
          </cell>
        </row>
        <row r="13746">
          <cell r="A13746" t="str">
            <v>Residential</v>
          </cell>
          <cell r="B13746">
            <v>17</v>
          </cell>
          <cell r="C13746" t="str">
            <v>X</v>
          </cell>
          <cell r="D13746" t="str">
            <v>All</v>
          </cell>
          <cell r="E13746" t="str">
            <v>All</v>
          </cell>
          <cell r="F13746">
            <v>90.821299999999994</v>
          </cell>
          <cell r="G13746">
            <v>1.407405</v>
          </cell>
          <cell r="H13746">
            <v>1.198653</v>
          </cell>
          <cell r="I13746">
            <v>-3.3434100000000001E-2</v>
          </cell>
          <cell r="J13746">
            <v>-1.3681E-2</v>
          </cell>
          <cell r="K13746">
            <v>0</v>
          </cell>
          <cell r="L13746">
            <v>1.3681E-2</v>
          </cell>
          <cell r="M13746">
            <v>3.3434100000000001E-2</v>
          </cell>
          <cell r="N13746">
            <v>3.3434100000000001E-2</v>
          </cell>
          <cell r="O13746">
            <v>33798</v>
          </cell>
        </row>
        <row r="13747">
          <cell r="A13747" t="str">
            <v>Residential</v>
          </cell>
          <cell r="B13747">
            <v>18</v>
          </cell>
          <cell r="C13747" t="str">
            <v>X</v>
          </cell>
          <cell r="D13747" t="str">
            <v>All</v>
          </cell>
          <cell r="E13747" t="str">
            <v>All</v>
          </cell>
          <cell r="F13747">
            <v>88.818899999999999</v>
          </cell>
          <cell r="G13747">
            <v>1.5112669999999999</v>
          </cell>
          <cell r="H13747">
            <v>1.3345549999999999</v>
          </cell>
          <cell r="I13747">
            <v>-3.1859400000000003E-2</v>
          </cell>
          <cell r="J13747">
            <v>-1.3036600000000001E-2</v>
          </cell>
          <cell r="K13747">
            <v>0</v>
          </cell>
          <cell r="L13747">
            <v>1.3036600000000001E-2</v>
          </cell>
          <cell r="M13747">
            <v>3.1859400000000003E-2</v>
          </cell>
          <cell r="N13747">
            <v>3.1859400000000003E-2</v>
          </cell>
          <cell r="O13747">
            <v>33798</v>
          </cell>
        </row>
        <row r="13748">
          <cell r="A13748" t="str">
            <v>Residential</v>
          </cell>
          <cell r="B13748">
            <v>19</v>
          </cell>
          <cell r="C13748" t="str">
            <v>X</v>
          </cell>
          <cell r="D13748" t="str">
            <v>All</v>
          </cell>
          <cell r="E13748" t="str">
            <v>All</v>
          </cell>
          <cell r="F13748">
            <v>86.056100000000001</v>
          </cell>
          <cell r="G13748">
            <v>1.554041</v>
          </cell>
          <cell r="H13748">
            <v>1.5135719999999999</v>
          </cell>
          <cell r="I13748">
            <v>-3.3176299999999999E-2</v>
          </cell>
          <cell r="J13748">
            <v>-1.3575500000000001E-2</v>
          </cell>
          <cell r="K13748">
            <v>0</v>
          </cell>
          <cell r="L13748">
            <v>1.3575500000000001E-2</v>
          </cell>
          <cell r="M13748">
            <v>3.3176299999999999E-2</v>
          </cell>
          <cell r="N13748">
            <v>3.3176299999999999E-2</v>
          </cell>
          <cell r="O13748">
            <v>33798</v>
          </cell>
        </row>
        <row r="13749">
          <cell r="A13749" t="str">
            <v>Residential</v>
          </cell>
          <cell r="B13749">
            <v>20</v>
          </cell>
          <cell r="C13749" t="str">
            <v>X</v>
          </cell>
          <cell r="D13749" t="str">
            <v>All</v>
          </cell>
          <cell r="E13749" t="str">
            <v>All</v>
          </cell>
          <cell r="F13749">
            <v>81.309899999999999</v>
          </cell>
          <cell r="G13749">
            <v>1.4662280000000001</v>
          </cell>
          <cell r="H13749">
            <v>1.801283</v>
          </cell>
          <cell r="I13749">
            <v>-3.35844E-2</v>
          </cell>
          <cell r="J13749">
            <v>-1.37425E-2</v>
          </cell>
          <cell r="K13749">
            <v>0</v>
          </cell>
          <cell r="L13749">
            <v>1.37425E-2</v>
          </cell>
          <cell r="M13749">
            <v>3.35844E-2</v>
          </cell>
          <cell r="N13749">
            <v>3.35844E-2</v>
          </cell>
          <cell r="O13749">
            <v>33798</v>
          </cell>
        </row>
        <row r="13750">
          <cell r="A13750" t="str">
            <v>Residential</v>
          </cell>
          <cell r="B13750">
            <v>21</v>
          </cell>
          <cell r="C13750" t="str">
            <v>X</v>
          </cell>
          <cell r="D13750" t="str">
            <v>All</v>
          </cell>
          <cell r="E13750" t="str">
            <v>All</v>
          </cell>
          <cell r="F13750">
            <v>76.947199999999995</v>
          </cell>
          <cell r="G13750">
            <v>1.3540430000000001</v>
          </cell>
          <cell r="H13750">
            <v>1.673638</v>
          </cell>
          <cell r="I13750">
            <v>-3.0903400000000001E-2</v>
          </cell>
          <cell r="J13750">
            <v>-1.2645399999999999E-2</v>
          </cell>
          <cell r="K13750">
            <v>0</v>
          </cell>
          <cell r="L13750">
            <v>1.2645399999999999E-2</v>
          </cell>
          <cell r="M13750">
            <v>3.0903400000000001E-2</v>
          </cell>
          <cell r="N13750">
            <v>3.0903400000000001E-2</v>
          </cell>
          <cell r="O13750">
            <v>33798</v>
          </cell>
        </row>
        <row r="13751">
          <cell r="A13751" t="str">
            <v>Residential</v>
          </cell>
          <cell r="B13751">
            <v>22</v>
          </cell>
          <cell r="C13751" t="str">
            <v>X</v>
          </cell>
          <cell r="D13751" t="str">
            <v>All</v>
          </cell>
          <cell r="E13751" t="str">
            <v>All</v>
          </cell>
          <cell r="F13751">
            <v>75.094200000000001</v>
          </cell>
          <cell r="G13751">
            <v>1.202526</v>
          </cell>
          <cell r="H13751">
            <v>1.42455</v>
          </cell>
          <cell r="I13751">
            <v>-2.9187999999999999E-2</v>
          </cell>
          <cell r="J13751">
            <v>-1.1943499999999999E-2</v>
          </cell>
          <cell r="K13751">
            <v>0</v>
          </cell>
          <cell r="L13751">
            <v>1.1943499999999999E-2</v>
          </cell>
          <cell r="M13751">
            <v>2.9187999999999999E-2</v>
          </cell>
          <cell r="N13751">
            <v>2.9187999999999999E-2</v>
          </cell>
          <cell r="O13751">
            <v>33798</v>
          </cell>
        </row>
        <row r="13752">
          <cell r="A13752" t="str">
            <v>Residential</v>
          </cell>
          <cell r="B13752">
            <v>23</v>
          </cell>
          <cell r="C13752" t="str">
            <v>X</v>
          </cell>
          <cell r="D13752" t="str">
            <v>All</v>
          </cell>
          <cell r="E13752" t="str">
            <v>All</v>
          </cell>
          <cell r="F13752">
            <v>72.882300000000001</v>
          </cell>
          <cell r="G13752">
            <v>0.96224860000000001</v>
          </cell>
          <cell r="H13752">
            <v>1.1841109999999999</v>
          </cell>
          <cell r="I13752">
            <v>-2.80082E-2</v>
          </cell>
          <cell r="J13752">
            <v>-1.1460700000000001E-2</v>
          </cell>
          <cell r="K13752">
            <v>0</v>
          </cell>
          <cell r="L13752">
            <v>1.1460700000000001E-2</v>
          </cell>
          <cell r="M13752">
            <v>2.80082E-2</v>
          </cell>
          <cell r="N13752">
            <v>2.80082E-2</v>
          </cell>
          <cell r="O13752">
            <v>33798</v>
          </cell>
        </row>
        <row r="13753">
          <cell r="A13753" t="str">
            <v>Residential</v>
          </cell>
          <cell r="B13753">
            <v>24</v>
          </cell>
          <cell r="C13753" t="str">
            <v>X</v>
          </cell>
          <cell r="D13753" t="str">
            <v>All</v>
          </cell>
          <cell r="E13753" t="str">
            <v>All</v>
          </cell>
          <cell r="F13753">
            <v>71.782499999999999</v>
          </cell>
          <cell r="G13753">
            <v>0.73187690000000005</v>
          </cell>
          <cell r="H13753">
            <v>0.91247990000000001</v>
          </cell>
          <cell r="I13753">
            <v>-2.62854E-2</v>
          </cell>
          <cell r="J13753">
            <v>-1.0755799999999999E-2</v>
          </cell>
          <cell r="K13753">
            <v>0</v>
          </cell>
          <cell r="L13753">
            <v>1.0755799999999999E-2</v>
          </cell>
          <cell r="M13753">
            <v>2.62854E-2</v>
          </cell>
          <cell r="N13753">
            <v>2.62854E-2</v>
          </cell>
          <cell r="O13753">
            <v>33798</v>
          </cell>
        </row>
        <row r="13754">
          <cell r="A13754" t="str">
            <v>Residential</v>
          </cell>
          <cell r="B13754">
            <v>1</v>
          </cell>
          <cell r="C13754" t="str">
            <v>X</v>
          </cell>
          <cell r="D13754" t="str">
            <v>All</v>
          </cell>
          <cell r="E13754" t="str">
            <v>Building Age: &lt; 3 YEARS</v>
          </cell>
          <cell r="F13754">
            <v>64.361900000000006</v>
          </cell>
          <cell r="G13754">
            <v>0.41363879999999997</v>
          </cell>
          <cell r="H13754">
            <v>0.55551810000000001</v>
          </cell>
          <cell r="I13754">
            <v>-0.124491</v>
          </cell>
          <cell r="J13754">
            <v>-5.0940699999999998E-2</v>
          </cell>
          <cell r="K13754">
            <v>0</v>
          </cell>
          <cell r="L13754">
            <v>5.0940699999999998E-2</v>
          </cell>
          <cell r="M13754">
            <v>0.124491</v>
          </cell>
          <cell r="N13754">
            <v>0.124491</v>
          </cell>
          <cell r="O13754">
            <v>660</v>
          </cell>
        </row>
        <row r="13755">
          <cell r="A13755" t="str">
            <v>Residential</v>
          </cell>
          <cell r="B13755">
            <v>2</v>
          </cell>
          <cell r="C13755" t="str">
            <v>X</v>
          </cell>
          <cell r="D13755" t="str">
            <v>All</v>
          </cell>
          <cell r="E13755" t="str">
            <v>Building Age: &lt; 3 YEARS</v>
          </cell>
          <cell r="F13755">
            <v>63</v>
          </cell>
          <cell r="G13755">
            <v>0.36517509999999997</v>
          </cell>
          <cell r="H13755">
            <v>0.47175709999999998</v>
          </cell>
          <cell r="I13755">
            <v>-0.1217409</v>
          </cell>
          <cell r="J13755">
            <v>-4.9815400000000003E-2</v>
          </cell>
          <cell r="K13755">
            <v>0</v>
          </cell>
          <cell r="L13755">
            <v>4.9815400000000003E-2</v>
          </cell>
          <cell r="M13755">
            <v>0.1217409</v>
          </cell>
          <cell r="N13755">
            <v>0.1217409</v>
          </cell>
          <cell r="O13755">
            <v>660</v>
          </cell>
        </row>
        <row r="13756">
          <cell r="A13756" t="str">
            <v>Residential</v>
          </cell>
          <cell r="B13756">
            <v>3</v>
          </cell>
          <cell r="C13756" t="str">
            <v>X</v>
          </cell>
          <cell r="D13756" t="str">
            <v>All</v>
          </cell>
          <cell r="E13756" t="str">
            <v>Building Age: &lt; 3 YEARS</v>
          </cell>
          <cell r="F13756">
            <v>62.409500000000001</v>
          </cell>
          <cell r="G13756">
            <v>0.33673900000000001</v>
          </cell>
          <cell r="H13756">
            <v>0.43886419999999998</v>
          </cell>
          <cell r="I13756">
            <v>-0.1203572</v>
          </cell>
          <cell r="J13756">
            <v>-4.92492E-2</v>
          </cell>
          <cell r="K13756">
            <v>0</v>
          </cell>
          <cell r="L13756">
            <v>4.92492E-2</v>
          </cell>
          <cell r="M13756">
            <v>0.1203572</v>
          </cell>
          <cell r="N13756">
            <v>0.1203572</v>
          </cell>
          <cell r="O13756">
            <v>660</v>
          </cell>
        </row>
        <row r="13757">
          <cell r="A13757" t="str">
            <v>Residential</v>
          </cell>
          <cell r="B13757">
            <v>4</v>
          </cell>
          <cell r="C13757" t="str">
            <v>X</v>
          </cell>
          <cell r="D13757" t="str">
            <v>All</v>
          </cell>
          <cell r="E13757" t="str">
            <v>Building Age: &lt; 3 YEARS</v>
          </cell>
          <cell r="F13757">
            <v>60.954799999999999</v>
          </cell>
          <cell r="G13757">
            <v>0.30465609999999999</v>
          </cell>
          <cell r="H13757">
            <v>0.3963641</v>
          </cell>
          <cell r="I13757">
            <v>-0.11978659999999999</v>
          </cell>
          <cell r="J13757">
            <v>-4.9015700000000002E-2</v>
          </cell>
          <cell r="K13757">
            <v>0</v>
          </cell>
          <cell r="L13757">
            <v>4.9015700000000002E-2</v>
          </cell>
          <cell r="M13757">
            <v>0.11978659999999999</v>
          </cell>
          <cell r="N13757">
            <v>0.11978659999999999</v>
          </cell>
          <cell r="O13757">
            <v>660</v>
          </cell>
        </row>
        <row r="13758">
          <cell r="A13758" t="str">
            <v>Residential</v>
          </cell>
          <cell r="B13758">
            <v>5</v>
          </cell>
          <cell r="C13758" t="str">
            <v>X</v>
          </cell>
          <cell r="D13758" t="str">
            <v>All</v>
          </cell>
          <cell r="E13758" t="str">
            <v>Building Age: &lt; 3 YEARS</v>
          </cell>
          <cell r="F13758">
            <v>60.8643</v>
          </cell>
          <cell r="G13758">
            <v>0.29710760000000003</v>
          </cell>
          <cell r="H13758">
            <v>0.38661230000000002</v>
          </cell>
          <cell r="I13758">
            <v>-0.1194211</v>
          </cell>
          <cell r="J13758">
            <v>-4.8866100000000003E-2</v>
          </cell>
          <cell r="K13758">
            <v>0</v>
          </cell>
          <cell r="L13758">
            <v>4.8866100000000003E-2</v>
          </cell>
          <cell r="M13758">
            <v>0.1194211</v>
          </cell>
          <cell r="N13758">
            <v>0.1194211</v>
          </cell>
          <cell r="O13758">
            <v>660</v>
          </cell>
        </row>
        <row r="13759">
          <cell r="A13759" t="str">
            <v>Residential</v>
          </cell>
          <cell r="B13759">
            <v>6</v>
          </cell>
          <cell r="C13759" t="str">
            <v>X</v>
          </cell>
          <cell r="D13759" t="str">
            <v>All</v>
          </cell>
          <cell r="E13759" t="str">
            <v>Building Age: &lt; 3 YEARS</v>
          </cell>
          <cell r="F13759">
            <v>60.819099999999999</v>
          </cell>
          <cell r="G13759">
            <v>0.30687389999999998</v>
          </cell>
          <cell r="H13759">
            <v>0.38327739999999999</v>
          </cell>
          <cell r="I13759">
            <v>-0.11920119999999999</v>
          </cell>
          <cell r="J13759">
            <v>-4.8776199999999999E-2</v>
          </cell>
          <cell r="K13759">
            <v>0</v>
          </cell>
          <cell r="L13759">
            <v>4.8776199999999999E-2</v>
          </cell>
          <cell r="M13759">
            <v>0.11920119999999999</v>
          </cell>
          <cell r="N13759">
            <v>0.11920119999999999</v>
          </cell>
          <cell r="O13759">
            <v>660</v>
          </cell>
        </row>
        <row r="13760">
          <cell r="A13760" t="str">
            <v>Residential</v>
          </cell>
          <cell r="B13760">
            <v>7</v>
          </cell>
          <cell r="C13760" t="str">
            <v>X</v>
          </cell>
          <cell r="D13760" t="str">
            <v>All</v>
          </cell>
          <cell r="E13760" t="str">
            <v>Building Age: &lt; 3 YEARS</v>
          </cell>
          <cell r="F13760">
            <v>59.819099999999999</v>
          </cell>
          <cell r="G13760">
            <v>0.35172720000000002</v>
          </cell>
          <cell r="H13760">
            <v>0.40581109999999998</v>
          </cell>
          <cell r="I13760">
            <v>-0.1194524</v>
          </cell>
          <cell r="J13760">
            <v>-4.8878900000000003E-2</v>
          </cell>
          <cell r="K13760">
            <v>0</v>
          </cell>
          <cell r="L13760">
            <v>4.8878900000000003E-2</v>
          </cell>
          <cell r="M13760">
            <v>0.1194524</v>
          </cell>
          <cell r="N13760">
            <v>0.1194524</v>
          </cell>
          <cell r="O13760">
            <v>660</v>
          </cell>
        </row>
        <row r="13761">
          <cell r="A13761" t="str">
            <v>Residential</v>
          </cell>
          <cell r="B13761">
            <v>8</v>
          </cell>
          <cell r="C13761" t="str">
            <v>X</v>
          </cell>
          <cell r="D13761" t="str">
            <v>All</v>
          </cell>
          <cell r="E13761" t="str">
            <v>Building Age: &lt; 3 YEARS</v>
          </cell>
          <cell r="F13761">
            <v>60.454799999999999</v>
          </cell>
          <cell r="G13761">
            <v>0.42664999999999997</v>
          </cell>
          <cell r="H13761">
            <v>0.54249840000000005</v>
          </cell>
          <cell r="I13761">
            <v>-0.12063</v>
          </cell>
          <cell r="J13761">
            <v>-4.9360800000000003E-2</v>
          </cell>
          <cell r="K13761">
            <v>0</v>
          </cell>
          <cell r="L13761">
            <v>4.9360800000000003E-2</v>
          </cell>
          <cell r="M13761">
            <v>0.12063</v>
          </cell>
          <cell r="N13761">
            <v>0.12063</v>
          </cell>
          <cell r="O13761">
            <v>660</v>
          </cell>
        </row>
        <row r="13762">
          <cell r="A13762" t="str">
            <v>Residential</v>
          </cell>
          <cell r="B13762">
            <v>9</v>
          </cell>
          <cell r="C13762" t="str">
            <v>X</v>
          </cell>
          <cell r="D13762" t="str">
            <v>All</v>
          </cell>
          <cell r="E13762" t="str">
            <v>Building Age: &lt; 3 YEARS</v>
          </cell>
          <cell r="F13762">
            <v>64.1357</v>
          </cell>
          <cell r="G13762">
            <v>0.36804350000000002</v>
          </cell>
          <cell r="H13762">
            <v>0.45550889999999999</v>
          </cell>
          <cell r="I13762">
            <v>-0.1220369</v>
          </cell>
          <cell r="J13762">
            <v>-4.9936500000000002E-2</v>
          </cell>
          <cell r="K13762">
            <v>0</v>
          </cell>
          <cell r="L13762">
            <v>4.9936500000000002E-2</v>
          </cell>
          <cell r="M13762">
            <v>0.1220369</v>
          </cell>
          <cell r="N13762">
            <v>0.1220369</v>
          </cell>
          <cell r="O13762">
            <v>660</v>
          </cell>
        </row>
        <row r="13763">
          <cell r="A13763" t="str">
            <v>Residential</v>
          </cell>
          <cell r="B13763">
            <v>10</v>
          </cell>
          <cell r="C13763" t="str">
            <v>X</v>
          </cell>
          <cell r="D13763" t="str">
            <v>All</v>
          </cell>
          <cell r="E13763" t="str">
            <v>Building Age: &lt; 3 YEARS</v>
          </cell>
          <cell r="F13763">
            <v>66.861900000000006</v>
          </cell>
          <cell r="G13763">
            <v>0.33568179999999997</v>
          </cell>
          <cell r="H13763">
            <v>0.42958859999999999</v>
          </cell>
          <cell r="I13763">
            <v>-0.1231844</v>
          </cell>
          <cell r="J13763">
            <v>-5.0406100000000002E-2</v>
          </cell>
          <cell r="K13763">
            <v>0</v>
          </cell>
          <cell r="L13763">
            <v>5.0406100000000002E-2</v>
          </cell>
          <cell r="M13763">
            <v>0.1231844</v>
          </cell>
          <cell r="N13763">
            <v>0.1231844</v>
          </cell>
          <cell r="O13763">
            <v>660</v>
          </cell>
        </row>
        <row r="13764">
          <cell r="A13764" t="str">
            <v>Residential</v>
          </cell>
          <cell r="B13764">
            <v>11</v>
          </cell>
          <cell r="C13764" t="str">
            <v>X</v>
          </cell>
          <cell r="D13764" t="str">
            <v>All</v>
          </cell>
          <cell r="E13764" t="str">
            <v>Building Age: &lt; 3 YEARS</v>
          </cell>
          <cell r="F13764">
            <v>71.1785</v>
          </cell>
          <cell r="G13764">
            <v>0.40390979999999999</v>
          </cell>
          <cell r="H13764">
            <v>0.46617249999999999</v>
          </cell>
          <cell r="I13764">
            <v>-0.12705350000000001</v>
          </cell>
          <cell r="J13764">
            <v>-5.1989300000000002E-2</v>
          </cell>
          <cell r="K13764">
            <v>0</v>
          </cell>
          <cell r="L13764">
            <v>5.1989300000000002E-2</v>
          </cell>
          <cell r="M13764">
            <v>0.12705350000000001</v>
          </cell>
          <cell r="N13764">
            <v>0.12705350000000001</v>
          </cell>
          <cell r="O13764">
            <v>660</v>
          </cell>
        </row>
        <row r="13765">
          <cell r="A13765" t="str">
            <v>Residential</v>
          </cell>
          <cell r="B13765">
            <v>12</v>
          </cell>
          <cell r="C13765" t="str">
            <v>X</v>
          </cell>
          <cell r="D13765" t="str">
            <v>All</v>
          </cell>
          <cell r="E13765" t="str">
            <v>Building Age: &lt; 3 YEARS</v>
          </cell>
          <cell r="F13765">
            <v>75.859399999999994</v>
          </cell>
          <cell r="G13765">
            <v>0.37908700000000001</v>
          </cell>
          <cell r="H13765">
            <v>0.51220180000000004</v>
          </cell>
          <cell r="I13765">
            <v>-0.110278</v>
          </cell>
          <cell r="J13765">
            <v>-4.5124900000000003E-2</v>
          </cell>
          <cell r="K13765">
            <v>0</v>
          </cell>
          <cell r="L13765">
            <v>4.5124900000000003E-2</v>
          </cell>
          <cell r="M13765">
            <v>0.110278</v>
          </cell>
          <cell r="N13765">
            <v>0.110278</v>
          </cell>
          <cell r="O13765">
            <v>660</v>
          </cell>
        </row>
        <row r="13766">
          <cell r="A13766" t="str">
            <v>Residential</v>
          </cell>
          <cell r="B13766">
            <v>13</v>
          </cell>
          <cell r="C13766" t="str">
            <v>X</v>
          </cell>
          <cell r="D13766" t="str">
            <v>All</v>
          </cell>
          <cell r="E13766" t="str">
            <v>Building Age: &lt; 3 YEARS</v>
          </cell>
          <cell r="F13766">
            <v>79.8142</v>
          </cell>
          <cell r="G13766">
            <v>0.45653179999999999</v>
          </cell>
          <cell r="H13766">
            <v>0.4069932</v>
          </cell>
          <cell r="I13766">
            <v>-0.1142011</v>
          </cell>
          <cell r="J13766">
            <v>-4.67302E-2</v>
          </cell>
          <cell r="K13766">
            <v>0</v>
          </cell>
          <cell r="L13766">
            <v>4.67302E-2</v>
          </cell>
          <cell r="M13766">
            <v>0.1142011</v>
          </cell>
          <cell r="N13766">
            <v>0.1142011</v>
          </cell>
          <cell r="O13766">
            <v>660</v>
          </cell>
        </row>
        <row r="13767">
          <cell r="A13767" t="str">
            <v>Residential</v>
          </cell>
          <cell r="B13767">
            <v>14</v>
          </cell>
          <cell r="C13767" t="str">
            <v>X</v>
          </cell>
          <cell r="D13767" t="str">
            <v>All</v>
          </cell>
          <cell r="E13767" t="str">
            <v>Building Age: &lt; 3 YEARS</v>
          </cell>
          <cell r="F13767">
            <v>82.859399999999994</v>
          </cell>
          <cell r="G13767">
            <v>0.52079489999999995</v>
          </cell>
          <cell r="H13767">
            <v>0.41374300000000003</v>
          </cell>
          <cell r="I13767">
            <v>-0.1480223</v>
          </cell>
          <cell r="J13767">
            <v>-6.0569499999999998E-2</v>
          </cell>
          <cell r="K13767">
            <v>0</v>
          </cell>
          <cell r="L13767">
            <v>6.0569499999999998E-2</v>
          </cell>
          <cell r="M13767">
            <v>0.1480223</v>
          </cell>
          <cell r="N13767">
            <v>0.1480223</v>
          </cell>
          <cell r="O13767">
            <v>660</v>
          </cell>
        </row>
        <row r="13768">
          <cell r="A13768" t="str">
            <v>Residential</v>
          </cell>
          <cell r="B13768">
            <v>15</v>
          </cell>
          <cell r="C13768" t="str">
            <v>X</v>
          </cell>
          <cell r="D13768" t="str">
            <v>All</v>
          </cell>
          <cell r="E13768" t="str">
            <v>Building Age: &lt; 3 YEARS</v>
          </cell>
          <cell r="F13768">
            <v>86.3142</v>
          </cell>
          <cell r="G13768">
            <v>0.45474890000000001</v>
          </cell>
          <cell r="H13768">
            <v>0.415962</v>
          </cell>
          <cell r="I13768">
            <v>-0.1157697</v>
          </cell>
          <cell r="J13768">
            <v>-4.7371999999999997E-2</v>
          </cell>
          <cell r="K13768">
            <v>0</v>
          </cell>
          <cell r="L13768">
            <v>4.7371999999999997E-2</v>
          </cell>
          <cell r="M13768">
            <v>0.1157697</v>
          </cell>
          <cell r="N13768">
            <v>0.1157697</v>
          </cell>
          <cell r="O13768">
            <v>660</v>
          </cell>
        </row>
        <row r="13769">
          <cell r="A13769" t="str">
            <v>Residential</v>
          </cell>
          <cell r="B13769">
            <v>16</v>
          </cell>
          <cell r="C13769" t="str">
            <v>X</v>
          </cell>
          <cell r="D13769" t="str">
            <v>All</v>
          </cell>
          <cell r="E13769" t="str">
            <v>Building Age: &lt; 3 YEARS</v>
          </cell>
          <cell r="F13769">
            <v>88.359399999999994</v>
          </cell>
          <cell r="G13769">
            <v>0.6033174</v>
          </cell>
          <cell r="H13769">
            <v>0.50908889999999996</v>
          </cell>
          <cell r="I13769">
            <v>-0.14831549999999999</v>
          </cell>
          <cell r="J13769">
            <v>-6.06895E-2</v>
          </cell>
          <cell r="K13769">
            <v>0</v>
          </cell>
          <cell r="L13769">
            <v>6.06895E-2</v>
          </cell>
          <cell r="M13769">
            <v>0.14831549999999999</v>
          </cell>
          <cell r="N13769">
            <v>0.14831549999999999</v>
          </cell>
          <cell r="O13769">
            <v>660</v>
          </cell>
        </row>
        <row r="13770">
          <cell r="A13770" t="str">
            <v>Residential</v>
          </cell>
          <cell r="B13770">
            <v>17</v>
          </cell>
          <cell r="C13770" t="str">
            <v>X</v>
          </cell>
          <cell r="D13770" t="str">
            <v>All</v>
          </cell>
          <cell r="E13770" t="str">
            <v>Building Age: &lt; 3 YEARS</v>
          </cell>
          <cell r="F13770">
            <v>89.404600000000002</v>
          </cell>
          <cell r="G13770">
            <v>0.53845920000000003</v>
          </cell>
          <cell r="H13770">
            <v>0.6736934</v>
          </cell>
          <cell r="I13770">
            <v>-0.12873319999999999</v>
          </cell>
          <cell r="J13770">
            <v>-5.2676599999999997E-2</v>
          </cell>
          <cell r="K13770">
            <v>0</v>
          </cell>
          <cell r="L13770">
            <v>5.2676599999999997E-2</v>
          </cell>
          <cell r="M13770">
            <v>0.12873319999999999</v>
          </cell>
          <cell r="N13770">
            <v>0.12873319999999999</v>
          </cell>
          <cell r="O13770">
            <v>660</v>
          </cell>
        </row>
        <row r="13771">
          <cell r="A13771" t="str">
            <v>Residential</v>
          </cell>
          <cell r="B13771">
            <v>18</v>
          </cell>
          <cell r="C13771" t="str">
            <v>X</v>
          </cell>
          <cell r="D13771" t="str">
            <v>All</v>
          </cell>
          <cell r="E13771" t="str">
            <v>Building Age: &lt; 3 YEARS</v>
          </cell>
          <cell r="F13771">
            <v>87.085599999999999</v>
          </cell>
          <cell r="G13771">
            <v>0.68444000000000005</v>
          </cell>
          <cell r="H13771">
            <v>0.71305130000000005</v>
          </cell>
          <cell r="I13771">
            <v>-0.1355547</v>
          </cell>
          <cell r="J13771">
            <v>-5.5467900000000001E-2</v>
          </cell>
          <cell r="K13771">
            <v>0</v>
          </cell>
          <cell r="L13771">
            <v>5.5467900000000001E-2</v>
          </cell>
          <cell r="M13771">
            <v>0.1355547</v>
          </cell>
          <cell r="N13771">
            <v>0.1355547</v>
          </cell>
          <cell r="O13771">
            <v>660</v>
          </cell>
        </row>
        <row r="13772">
          <cell r="A13772" t="str">
            <v>Residential</v>
          </cell>
          <cell r="B13772">
            <v>19</v>
          </cell>
          <cell r="C13772" t="str">
            <v>X</v>
          </cell>
          <cell r="D13772" t="str">
            <v>All</v>
          </cell>
          <cell r="E13772" t="str">
            <v>Building Age: &lt; 3 YEARS</v>
          </cell>
          <cell r="F13772">
            <v>84.176000000000002</v>
          </cell>
          <cell r="G13772">
            <v>0.86685449999999997</v>
          </cell>
          <cell r="H13772">
            <v>0.93862190000000001</v>
          </cell>
          <cell r="I13772">
            <v>-0.1685827</v>
          </cell>
          <cell r="J13772">
            <v>-6.8982699999999994E-2</v>
          </cell>
          <cell r="K13772">
            <v>0</v>
          </cell>
          <cell r="L13772">
            <v>6.8982699999999994E-2</v>
          </cell>
          <cell r="M13772">
            <v>0.1685827</v>
          </cell>
          <cell r="N13772">
            <v>0.1685827</v>
          </cell>
          <cell r="O13772">
            <v>660</v>
          </cell>
        </row>
        <row r="13773">
          <cell r="A13773" t="str">
            <v>Residential</v>
          </cell>
          <cell r="B13773">
            <v>20</v>
          </cell>
          <cell r="C13773" t="str">
            <v>X</v>
          </cell>
          <cell r="D13773" t="str">
            <v>All</v>
          </cell>
          <cell r="E13773" t="str">
            <v>Building Age: &lt; 3 YEARS</v>
          </cell>
          <cell r="F13773">
            <v>79.585599999999999</v>
          </cell>
          <cell r="G13773">
            <v>0.95594230000000002</v>
          </cell>
          <cell r="H13773">
            <v>1.2798229999999999</v>
          </cell>
          <cell r="I13773">
            <v>-0.16624449999999999</v>
          </cell>
          <cell r="J13773">
            <v>-6.80259E-2</v>
          </cell>
          <cell r="K13773">
            <v>0</v>
          </cell>
          <cell r="L13773">
            <v>6.80259E-2</v>
          </cell>
          <cell r="M13773">
            <v>0.16624449999999999</v>
          </cell>
          <cell r="N13773">
            <v>0.16624449999999999</v>
          </cell>
          <cell r="O13773">
            <v>660</v>
          </cell>
        </row>
        <row r="13774">
          <cell r="A13774" t="str">
            <v>Residential</v>
          </cell>
          <cell r="B13774">
            <v>21</v>
          </cell>
          <cell r="C13774" t="str">
            <v>X</v>
          </cell>
          <cell r="D13774" t="str">
            <v>All</v>
          </cell>
          <cell r="E13774" t="str">
            <v>Building Age: &lt; 3 YEARS</v>
          </cell>
          <cell r="F13774">
            <v>75.4499</v>
          </cell>
          <cell r="G13774">
            <v>0.99509610000000004</v>
          </cell>
          <cell r="H13774">
            <v>1.3089409999999999</v>
          </cell>
          <cell r="I13774">
            <v>-0.1508642</v>
          </cell>
          <cell r="J13774">
            <v>-6.17324E-2</v>
          </cell>
          <cell r="K13774">
            <v>0</v>
          </cell>
          <cell r="L13774">
            <v>6.17324E-2</v>
          </cell>
          <cell r="M13774">
            <v>0.1508642</v>
          </cell>
          <cell r="N13774">
            <v>0.1508642</v>
          </cell>
          <cell r="O13774">
            <v>660</v>
          </cell>
        </row>
        <row r="13775">
          <cell r="A13775" t="str">
            <v>Residential</v>
          </cell>
          <cell r="B13775">
            <v>22</v>
          </cell>
          <cell r="C13775" t="str">
            <v>X</v>
          </cell>
          <cell r="D13775" t="str">
            <v>All</v>
          </cell>
          <cell r="E13775" t="str">
            <v>Building Age: &lt; 3 YEARS</v>
          </cell>
          <cell r="F13775">
            <v>73.8142</v>
          </cell>
          <cell r="G13775">
            <v>1.0905830000000001</v>
          </cell>
          <cell r="H13775">
            <v>1.1530389999999999</v>
          </cell>
          <cell r="I13775">
            <v>-0.1662447</v>
          </cell>
          <cell r="J13775">
            <v>-6.8026000000000003E-2</v>
          </cell>
          <cell r="K13775">
            <v>0</v>
          </cell>
          <cell r="L13775">
            <v>6.8026000000000003E-2</v>
          </cell>
          <cell r="M13775">
            <v>0.1662447</v>
          </cell>
          <cell r="N13775">
            <v>0.1662447</v>
          </cell>
          <cell r="O13775">
            <v>660</v>
          </cell>
        </row>
        <row r="13776">
          <cell r="A13776" t="str">
            <v>Residential</v>
          </cell>
          <cell r="B13776">
            <v>23</v>
          </cell>
          <cell r="C13776" t="str">
            <v>X</v>
          </cell>
          <cell r="D13776" t="str">
            <v>All</v>
          </cell>
          <cell r="E13776" t="str">
            <v>Building Age: &lt; 3 YEARS</v>
          </cell>
          <cell r="F13776">
            <v>72.0428</v>
          </cell>
          <cell r="G13776">
            <v>0.94439419999999996</v>
          </cell>
          <cell r="H13776">
            <v>1.059299</v>
          </cell>
          <cell r="I13776">
            <v>-0.14968310000000001</v>
          </cell>
          <cell r="J13776">
            <v>-6.1249100000000001E-2</v>
          </cell>
          <cell r="K13776">
            <v>0</v>
          </cell>
          <cell r="L13776">
            <v>6.1249100000000001E-2</v>
          </cell>
          <cell r="M13776">
            <v>0.14968310000000001</v>
          </cell>
          <cell r="N13776">
            <v>0.14968310000000001</v>
          </cell>
          <cell r="O13776">
            <v>660</v>
          </cell>
        </row>
        <row r="13777">
          <cell r="A13777" t="str">
            <v>Residential</v>
          </cell>
          <cell r="B13777">
            <v>24</v>
          </cell>
          <cell r="C13777" t="str">
            <v>X</v>
          </cell>
          <cell r="D13777" t="str">
            <v>All</v>
          </cell>
          <cell r="E13777" t="str">
            <v>Building Age: &lt; 3 YEARS</v>
          </cell>
          <cell r="F13777">
            <v>71.316599999999994</v>
          </cell>
          <cell r="G13777">
            <v>0.60335209999999995</v>
          </cell>
          <cell r="H13777">
            <v>0.84420539999999999</v>
          </cell>
          <cell r="I13777">
            <v>-0.1355575</v>
          </cell>
          <cell r="J13777">
            <v>-5.5468999999999997E-2</v>
          </cell>
          <cell r="K13777">
            <v>0</v>
          </cell>
          <cell r="L13777">
            <v>5.5468999999999997E-2</v>
          </cell>
          <cell r="M13777">
            <v>0.1355575</v>
          </cell>
          <cell r="N13777">
            <v>0.1355575</v>
          </cell>
          <cell r="O13777">
            <v>660</v>
          </cell>
        </row>
        <row r="13778">
          <cell r="A13778" t="str">
            <v>Residential</v>
          </cell>
          <cell r="B13778">
            <v>1</v>
          </cell>
          <cell r="C13778" t="str">
            <v>X</v>
          </cell>
          <cell r="D13778" t="str">
            <v>All</v>
          </cell>
          <cell r="E13778" t="str">
            <v>Building Age: &gt; 20 YEARS</v>
          </cell>
          <cell r="F13778">
            <v>65.204099999999997</v>
          </cell>
          <cell r="G13778">
            <v>0.55228790000000005</v>
          </cell>
          <cell r="H13778">
            <v>0.5847019</v>
          </cell>
          <cell r="I13778">
            <v>-3.2841700000000001E-2</v>
          </cell>
          <cell r="J13778">
            <v>-1.34386E-2</v>
          </cell>
          <cell r="K13778">
            <v>0</v>
          </cell>
          <cell r="L13778">
            <v>1.34386E-2</v>
          </cell>
          <cell r="M13778">
            <v>3.2841700000000001E-2</v>
          </cell>
          <cell r="N13778">
            <v>3.2841700000000001E-2</v>
          </cell>
          <cell r="O13778">
            <v>18816</v>
          </cell>
        </row>
        <row r="13779">
          <cell r="A13779" t="str">
            <v>Residential</v>
          </cell>
          <cell r="B13779">
            <v>2</v>
          </cell>
          <cell r="C13779" t="str">
            <v>X</v>
          </cell>
          <cell r="D13779" t="str">
            <v>All</v>
          </cell>
          <cell r="E13779" t="str">
            <v>Building Age: &gt; 20 YEARS</v>
          </cell>
          <cell r="F13779">
            <v>62.9452</v>
          </cell>
          <cell r="G13779">
            <v>0.48764829999999998</v>
          </cell>
          <cell r="H13779">
            <v>0.50700599999999996</v>
          </cell>
          <cell r="I13779">
            <v>-3.24599E-2</v>
          </cell>
          <cell r="J13779">
            <v>-1.32823E-2</v>
          </cell>
          <cell r="K13779">
            <v>0</v>
          </cell>
          <cell r="L13779">
            <v>1.32823E-2</v>
          </cell>
          <cell r="M13779">
            <v>3.24599E-2</v>
          </cell>
          <cell r="N13779">
            <v>3.24599E-2</v>
          </cell>
          <cell r="O13779">
            <v>18816</v>
          </cell>
        </row>
        <row r="13780">
          <cell r="A13780" t="str">
            <v>Residential</v>
          </cell>
          <cell r="B13780">
            <v>3</v>
          </cell>
          <cell r="C13780" t="str">
            <v>X</v>
          </cell>
          <cell r="D13780" t="str">
            <v>All</v>
          </cell>
          <cell r="E13780" t="str">
            <v>Building Age: &gt; 20 YEARS</v>
          </cell>
          <cell r="F13780">
            <v>62.126100000000001</v>
          </cell>
          <cell r="G13780">
            <v>0.45451530000000001</v>
          </cell>
          <cell r="H13780">
            <v>0.48379820000000001</v>
          </cell>
          <cell r="I13780">
            <v>-3.2212900000000003E-2</v>
          </cell>
          <cell r="J13780">
            <v>-1.3181200000000001E-2</v>
          </cell>
          <cell r="K13780">
            <v>0</v>
          </cell>
          <cell r="L13780">
            <v>1.3181200000000001E-2</v>
          </cell>
          <cell r="M13780">
            <v>3.2212900000000003E-2</v>
          </cell>
          <cell r="N13780">
            <v>3.2212900000000003E-2</v>
          </cell>
          <cell r="O13780">
            <v>18816</v>
          </cell>
        </row>
        <row r="13781">
          <cell r="A13781" t="str">
            <v>Residential</v>
          </cell>
          <cell r="B13781">
            <v>4</v>
          </cell>
          <cell r="C13781" t="str">
            <v>X</v>
          </cell>
          <cell r="D13781" t="str">
            <v>All</v>
          </cell>
          <cell r="E13781" t="str">
            <v>Building Age: &gt; 20 YEARS</v>
          </cell>
          <cell r="F13781">
            <v>60.796999999999997</v>
          </cell>
          <cell r="G13781">
            <v>0.43695010000000001</v>
          </cell>
          <cell r="H13781">
            <v>0.46425660000000002</v>
          </cell>
          <cell r="I13781">
            <v>-3.2021399999999998E-2</v>
          </cell>
          <cell r="J13781">
            <v>-1.3102900000000001E-2</v>
          </cell>
          <cell r="K13781">
            <v>0</v>
          </cell>
          <cell r="L13781">
            <v>1.3102900000000001E-2</v>
          </cell>
          <cell r="M13781">
            <v>3.2021399999999998E-2</v>
          </cell>
          <cell r="N13781">
            <v>3.2021399999999998E-2</v>
          </cell>
          <cell r="O13781">
            <v>18816</v>
          </cell>
        </row>
        <row r="13782">
          <cell r="A13782" t="str">
            <v>Residential</v>
          </cell>
          <cell r="B13782">
            <v>5</v>
          </cell>
          <cell r="C13782" t="str">
            <v>X</v>
          </cell>
          <cell r="D13782" t="str">
            <v>All</v>
          </cell>
          <cell r="E13782" t="str">
            <v>Building Age: &gt; 20 YEARS</v>
          </cell>
          <cell r="F13782">
            <v>60.482100000000003</v>
          </cell>
          <cell r="G13782">
            <v>0.43730059999999998</v>
          </cell>
          <cell r="H13782">
            <v>0.47098479999999998</v>
          </cell>
          <cell r="I13782">
            <v>-3.2037299999999998E-2</v>
          </cell>
          <cell r="J13782">
            <v>-1.31094E-2</v>
          </cell>
          <cell r="K13782">
            <v>0</v>
          </cell>
          <cell r="L13782">
            <v>1.31094E-2</v>
          </cell>
          <cell r="M13782">
            <v>3.2037299999999998E-2</v>
          </cell>
          <cell r="N13782">
            <v>3.2037299999999998E-2</v>
          </cell>
          <cell r="O13782">
            <v>18816</v>
          </cell>
        </row>
        <row r="13783">
          <cell r="A13783" t="str">
            <v>Residential</v>
          </cell>
          <cell r="B13783">
            <v>6</v>
          </cell>
          <cell r="C13783" t="str">
            <v>X</v>
          </cell>
          <cell r="D13783" t="str">
            <v>All</v>
          </cell>
          <cell r="E13783" t="str">
            <v>Building Age: &gt; 20 YEARS</v>
          </cell>
          <cell r="F13783">
            <v>60.314500000000002</v>
          </cell>
          <cell r="G13783">
            <v>0.48575679999999999</v>
          </cell>
          <cell r="H13783">
            <v>0.53835089999999997</v>
          </cell>
          <cell r="I13783">
            <v>-3.21163E-2</v>
          </cell>
          <cell r="J13783">
            <v>-1.3141699999999999E-2</v>
          </cell>
          <cell r="K13783">
            <v>0</v>
          </cell>
          <cell r="L13783">
            <v>1.3141699999999999E-2</v>
          </cell>
          <cell r="M13783">
            <v>3.21163E-2</v>
          </cell>
          <cell r="N13783">
            <v>3.21163E-2</v>
          </cell>
          <cell r="O13783">
            <v>18816</v>
          </cell>
        </row>
        <row r="13784">
          <cell r="A13784" t="str">
            <v>Residential</v>
          </cell>
          <cell r="B13784">
            <v>7</v>
          </cell>
          <cell r="C13784" t="str">
            <v>X</v>
          </cell>
          <cell r="D13784" t="str">
            <v>All</v>
          </cell>
          <cell r="E13784" t="str">
            <v>Building Age: &gt; 20 YEARS</v>
          </cell>
          <cell r="F13784">
            <v>59.322899999999997</v>
          </cell>
          <cell r="G13784">
            <v>0.57142199999999999</v>
          </cell>
          <cell r="H13784">
            <v>0.62918479999999999</v>
          </cell>
          <cell r="I13784">
            <v>-3.2302200000000003E-2</v>
          </cell>
          <cell r="J13784">
            <v>-1.32178E-2</v>
          </cell>
          <cell r="K13784">
            <v>0</v>
          </cell>
          <cell r="L13784">
            <v>1.32178E-2</v>
          </cell>
          <cell r="M13784">
            <v>3.2302200000000003E-2</v>
          </cell>
          <cell r="N13784">
            <v>3.2302200000000003E-2</v>
          </cell>
          <cell r="O13784">
            <v>18816</v>
          </cell>
        </row>
        <row r="13785">
          <cell r="A13785" t="str">
            <v>Residential</v>
          </cell>
          <cell r="B13785">
            <v>8</v>
          </cell>
          <cell r="C13785" t="str">
            <v>X</v>
          </cell>
          <cell r="D13785" t="str">
            <v>All</v>
          </cell>
          <cell r="E13785" t="str">
            <v>Building Age: &gt; 20 YEARS</v>
          </cell>
          <cell r="F13785">
            <v>60.320300000000003</v>
          </cell>
          <cell r="G13785">
            <v>0.67244539999999997</v>
          </cell>
          <cell r="H13785">
            <v>0.72101899999999997</v>
          </cell>
          <cell r="I13785">
            <v>-3.29944E-2</v>
          </cell>
          <cell r="J13785">
            <v>-1.3501000000000001E-2</v>
          </cell>
          <cell r="K13785">
            <v>0</v>
          </cell>
          <cell r="L13785">
            <v>1.3501000000000001E-2</v>
          </cell>
          <cell r="M13785">
            <v>3.29944E-2</v>
          </cell>
          <cell r="N13785">
            <v>3.29944E-2</v>
          </cell>
          <cell r="O13785">
            <v>18816</v>
          </cell>
        </row>
        <row r="13786">
          <cell r="A13786" t="str">
            <v>Residential</v>
          </cell>
          <cell r="B13786">
            <v>9</v>
          </cell>
          <cell r="C13786" t="str">
            <v>X</v>
          </cell>
          <cell r="D13786" t="str">
            <v>All</v>
          </cell>
          <cell r="E13786" t="str">
            <v>Building Age: &gt; 20 YEARS</v>
          </cell>
          <cell r="F13786">
            <v>64.466899999999995</v>
          </cell>
          <cell r="G13786">
            <v>0.64786849999999996</v>
          </cell>
          <cell r="H13786">
            <v>0.68545789999999995</v>
          </cell>
          <cell r="I13786">
            <v>-3.3686099999999997E-2</v>
          </cell>
          <cell r="J13786">
            <v>-1.3784100000000001E-2</v>
          </cell>
          <cell r="K13786">
            <v>0</v>
          </cell>
          <cell r="L13786">
            <v>1.3784100000000001E-2</v>
          </cell>
          <cell r="M13786">
            <v>3.3686099999999997E-2</v>
          </cell>
          <cell r="N13786">
            <v>3.3686099999999997E-2</v>
          </cell>
          <cell r="O13786">
            <v>18816</v>
          </cell>
        </row>
        <row r="13787">
          <cell r="A13787" t="str">
            <v>Residential</v>
          </cell>
          <cell r="B13787">
            <v>10</v>
          </cell>
          <cell r="C13787" t="str">
            <v>X</v>
          </cell>
          <cell r="D13787" t="str">
            <v>All</v>
          </cell>
          <cell r="E13787" t="str">
            <v>Building Age: &gt; 20 YEARS</v>
          </cell>
          <cell r="F13787">
            <v>67.755099999999999</v>
          </cell>
          <cell r="G13787">
            <v>0.63321959999999999</v>
          </cell>
          <cell r="H13787">
            <v>0.70805640000000003</v>
          </cell>
          <cell r="I13787">
            <v>-3.5400399999999999E-2</v>
          </cell>
          <cell r="J13787">
            <v>-1.44856E-2</v>
          </cell>
          <cell r="K13787">
            <v>0</v>
          </cell>
          <cell r="L13787">
            <v>1.44856E-2</v>
          </cell>
          <cell r="M13787">
            <v>3.5400399999999999E-2</v>
          </cell>
          <cell r="N13787">
            <v>3.5400399999999999E-2</v>
          </cell>
          <cell r="O13787">
            <v>18816</v>
          </cell>
        </row>
        <row r="13788">
          <cell r="A13788" t="str">
            <v>Residential</v>
          </cell>
          <cell r="B13788">
            <v>11</v>
          </cell>
          <cell r="C13788" t="str">
            <v>X</v>
          </cell>
          <cell r="D13788" t="str">
            <v>All</v>
          </cell>
          <cell r="E13788" t="str">
            <v>Building Age: &gt; 20 YEARS</v>
          </cell>
          <cell r="F13788">
            <v>72.8506</v>
          </cell>
          <cell r="G13788">
            <v>0.66139769999999998</v>
          </cell>
          <cell r="H13788">
            <v>0.70881119999999997</v>
          </cell>
          <cell r="I13788">
            <v>-3.5261399999999998E-2</v>
          </cell>
          <cell r="J13788">
            <v>-1.4428699999999999E-2</v>
          </cell>
          <cell r="K13788">
            <v>0</v>
          </cell>
          <cell r="L13788">
            <v>1.4428699999999999E-2</v>
          </cell>
          <cell r="M13788">
            <v>3.5261399999999998E-2</v>
          </cell>
          <cell r="N13788">
            <v>3.5261399999999998E-2</v>
          </cell>
          <cell r="O13788">
            <v>18816</v>
          </cell>
        </row>
        <row r="13789">
          <cell r="A13789" t="str">
            <v>Residential</v>
          </cell>
          <cell r="B13789">
            <v>12</v>
          </cell>
          <cell r="C13789" t="str">
            <v>X</v>
          </cell>
          <cell r="D13789" t="str">
            <v>All</v>
          </cell>
          <cell r="E13789" t="str">
            <v>Building Age: &gt; 20 YEARS</v>
          </cell>
          <cell r="F13789">
            <v>77.941800000000001</v>
          </cell>
          <cell r="G13789">
            <v>0.73133329999999996</v>
          </cell>
          <cell r="H13789">
            <v>0.74306550000000005</v>
          </cell>
          <cell r="I13789">
            <v>-3.6193999999999997E-2</v>
          </cell>
          <cell r="J13789">
            <v>-1.48103E-2</v>
          </cell>
          <cell r="K13789">
            <v>0</v>
          </cell>
          <cell r="L13789">
            <v>1.48103E-2</v>
          </cell>
          <cell r="M13789">
            <v>3.6193999999999997E-2</v>
          </cell>
          <cell r="N13789">
            <v>3.6193999999999997E-2</v>
          </cell>
          <cell r="O13789">
            <v>18816</v>
          </cell>
        </row>
        <row r="13790">
          <cell r="A13790" t="str">
            <v>Residential</v>
          </cell>
          <cell r="B13790">
            <v>13</v>
          </cell>
          <cell r="C13790" t="str">
            <v>X</v>
          </cell>
          <cell r="D13790" t="str">
            <v>All</v>
          </cell>
          <cell r="E13790" t="str">
            <v>Building Age: &gt; 20 YEARS</v>
          </cell>
          <cell r="F13790">
            <v>81.785899999999998</v>
          </cell>
          <cell r="G13790">
            <v>0.81388629999999995</v>
          </cell>
          <cell r="H13790">
            <v>0.80776939999999997</v>
          </cell>
          <cell r="I13790">
            <v>-3.6828600000000003E-2</v>
          </cell>
          <cell r="J13790">
            <v>-1.507E-2</v>
          </cell>
          <cell r="K13790">
            <v>0</v>
          </cell>
          <cell r="L13790">
            <v>1.507E-2</v>
          </cell>
          <cell r="M13790">
            <v>3.6828600000000003E-2</v>
          </cell>
          <cell r="N13790">
            <v>3.6828600000000003E-2</v>
          </cell>
          <cell r="O13790">
            <v>18816</v>
          </cell>
        </row>
        <row r="13791">
          <cell r="A13791" t="str">
            <v>Residential</v>
          </cell>
          <cell r="B13791">
            <v>14</v>
          </cell>
          <cell r="C13791" t="str">
            <v>X</v>
          </cell>
          <cell r="D13791" t="str">
            <v>All</v>
          </cell>
          <cell r="E13791" t="str">
            <v>Building Age: &gt; 20 YEARS</v>
          </cell>
          <cell r="F13791">
            <v>84.948999999999998</v>
          </cell>
          <cell r="G13791">
            <v>0.92514059999999998</v>
          </cell>
          <cell r="H13791">
            <v>0.90464650000000002</v>
          </cell>
          <cell r="I13791">
            <v>-3.8126500000000001E-2</v>
          </cell>
          <cell r="J13791">
            <v>-1.5601E-2</v>
          </cell>
          <cell r="K13791">
            <v>0</v>
          </cell>
          <cell r="L13791">
            <v>1.5601E-2</v>
          </cell>
          <cell r="M13791">
            <v>3.8126500000000001E-2</v>
          </cell>
          <cell r="N13791">
            <v>3.8126500000000001E-2</v>
          </cell>
          <cell r="O13791">
            <v>18816</v>
          </cell>
        </row>
        <row r="13792">
          <cell r="A13792" t="str">
            <v>Residential</v>
          </cell>
          <cell r="B13792">
            <v>15</v>
          </cell>
          <cell r="C13792" t="str">
            <v>X</v>
          </cell>
          <cell r="D13792" t="str">
            <v>All</v>
          </cell>
          <cell r="E13792" t="str">
            <v>Building Age: &gt; 20 YEARS</v>
          </cell>
          <cell r="F13792">
            <v>88.272999999999996</v>
          </cell>
          <cell r="G13792">
            <v>1.142593</v>
          </cell>
          <cell r="H13792">
            <v>1.1100589999999999</v>
          </cell>
          <cell r="I13792">
            <v>-3.8521899999999998E-2</v>
          </cell>
          <cell r="J13792">
            <v>-1.57628E-2</v>
          </cell>
          <cell r="K13792">
            <v>0</v>
          </cell>
          <cell r="L13792">
            <v>1.57628E-2</v>
          </cell>
          <cell r="M13792">
            <v>3.8521899999999998E-2</v>
          </cell>
          <cell r="N13792">
            <v>3.8521899999999998E-2</v>
          </cell>
          <cell r="O13792">
            <v>18816</v>
          </cell>
        </row>
        <row r="13793">
          <cell r="A13793" t="str">
            <v>Residential</v>
          </cell>
          <cell r="B13793">
            <v>16</v>
          </cell>
          <cell r="C13793" t="str">
            <v>X</v>
          </cell>
          <cell r="D13793" t="str">
            <v>All</v>
          </cell>
          <cell r="E13793" t="str">
            <v>Building Age: &gt; 20 YEARS</v>
          </cell>
          <cell r="F13793">
            <v>90.417900000000003</v>
          </cell>
          <cell r="G13793">
            <v>1.3817459999999999</v>
          </cell>
          <cell r="H13793">
            <v>1.233668</v>
          </cell>
          <cell r="I13793">
            <v>-4.3647600000000002E-2</v>
          </cell>
          <cell r="J13793">
            <v>-1.7860299999999999E-2</v>
          </cell>
          <cell r="K13793">
            <v>0</v>
          </cell>
          <cell r="L13793">
            <v>1.7860299999999999E-2</v>
          </cell>
          <cell r="M13793">
            <v>4.3647600000000002E-2</v>
          </cell>
          <cell r="N13793">
            <v>4.3647600000000002E-2</v>
          </cell>
          <cell r="O13793">
            <v>18816</v>
          </cell>
        </row>
        <row r="13794">
          <cell r="A13794" t="str">
            <v>Residential</v>
          </cell>
          <cell r="B13794">
            <v>17</v>
          </cell>
          <cell r="C13794" t="str">
            <v>X</v>
          </cell>
          <cell r="D13794" t="str">
            <v>All</v>
          </cell>
          <cell r="E13794" t="str">
            <v>Building Age: &gt; 20 YEARS</v>
          </cell>
          <cell r="F13794">
            <v>91.556799999999996</v>
          </cell>
          <cell r="G13794">
            <v>1.5938639999999999</v>
          </cell>
          <cell r="H13794">
            <v>1.3570979999999999</v>
          </cell>
          <cell r="I13794">
            <v>-4.6603199999999997E-2</v>
          </cell>
          <cell r="J13794">
            <v>-1.9069699999999998E-2</v>
          </cell>
          <cell r="K13794">
            <v>0</v>
          </cell>
          <cell r="L13794">
            <v>1.9069699999999998E-2</v>
          </cell>
          <cell r="M13794">
            <v>4.6603199999999997E-2</v>
          </cell>
          <cell r="N13794">
            <v>4.6603199999999997E-2</v>
          </cell>
          <cell r="O13794">
            <v>18816</v>
          </cell>
        </row>
        <row r="13795">
          <cell r="A13795" t="str">
            <v>Residential</v>
          </cell>
          <cell r="B13795">
            <v>18</v>
          </cell>
          <cell r="C13795" t="str">
            <v>X</v>
          </cell>
          <cell r="D13795" t="str">
            <v>All</v>
          </cell>
          <cell r="E13795" t="str">
            <v>Building Age: &gt; 20 YEARS</v>
          </cell>
          <cell r="F13795">
            <v>89.714200000000005</v>
          </cell>
          <cell r="G13795">
            <v>1.7316279999999999</v>
          </cell>
          <cell r="H13795">
            <v>1.496626</v>
          </cell>
          <cell r="I13795">
            <v>-4.4277999999999998E-2</v>
          </cell>
          <cell r="J13795">
            <v>-1.8118200000000001E-2</v>
          </cell>
          <cell r="K13795">
            <v>0</v>
          </cell>
          <cell r="L13795">
            <v>1.8118200000000001E-2</v>
          </cell>
          <cell r="M13795">
            <v>4.4277999999999998E-2</v>
          </cell>
          <cell r="N13795">
            <v>4.4277999999999998E-2</v>
          </cell>
          <cell r="O13795">
            <v>18816</v>
          </cell>
        </row>
        <row r="13796">
          <cell r="A13796" t="str">
            <v>Residential</v>
          </cell>
          <cell r="B13796">
            <v>19</v>
          </cell>
          <cell r="C13796" t="str">
            <v>X</v>
          </cell>
          <cell r="D13796" t="str">
            <v>All</v>
          </cell>
          <cell r="E13796" t="str">
            <v>Building Age: &gt; 20 YEARS</v>
          </cell>
          <cell r="F13796">
            <v>87.030199999999994</v>
          </cell>
          <cell r="G13796">
            <v>1.7574959999999999</v>
          </cell>
          <cell r="H13796">
            <v>1.6685099999999999</v>
          </cell>
          <cell r="I13796">
            <v>-4.7365400000000002E-2</v>
          </cell>
          <cell r="J13796">
            <v>-1.9381499999999999E-2</v>
          </cell>
          <cell r="K13796">
            <v>0</v>
          </cell>
          <cell r="L13796">
            <v>1.9381499999999999E-2</v>
          </cell>
          <cell r="M13796">
            <v>4.7365400000000002E-2</v>
          </cell>
          <cell r="N13796">
            <v>4.7365400000000002E-2</v>
          </cell>
          <cell r="O13796">
            <v>18816</v>
          </cell>
        </row>
        <row r="13797">
          <cell r="A13797" t="str">
            <v>Residential</v>
          </cell>
          <cell r="B13797">
            <v>20</v>
          </cell>
          <cell r="C13797" t="str">
            <v>X</v>
          </cell>
          <cell r="D13797" t="str">
            <v>All</v>
          </cell>
          <cell r="E13797" t="str">
            <v>Building Age: &gt; 20 YEARS</v>
          </cell>
          <cell r="F13797">
            <v>82.207099999999997</v>
          </cell>
          <cell r="G13797">
            <v>1.592908</v>
          </cell>
          <cell r="H13797">
            <v>1.941041</v>
          </cell>
          <cell r="I13797">
            <v>-4.57732E-2</v>
          </cell>
          <cell r="J13797">
            <v>-1.873E-2</v>
          </cell>
          <cell r="K13797">
            <v>0</v>
          </cell>
          <cell r="L13797">
            <v>1.873E-2</v>
          </cell>
          <cell r="M13797">
            <v>4.57732E-2</v>
          </cell>
          <cell r="N13797">
            <v>4.57732E-2</v>
          </cell>
          <cell r="O13797">
            <v>18816</v>
          </cell>
        </row>
        <row r="13798">
          <cell r="A13798" t="str">
            <v>Residential</v>
          </cell>
          <cell r="B13798">
            <v>21</v>
          </cell>
          <cell r="C13798" t="str">
            <v>X</v>
          </cell>
          <cell r="D13798" t="str">
            <v>All</v>
          </cell>
          <cell r="E13798" t="str">
            <v>Building Age: &gt; 20 YEARS</v>
          </cell>
          <cell r="F13798">
            <v>77.728899999999996</v>
          </cell>
          <cell r="G13798">
            <v>1.4539420000000001</v>
          </cell>
          <cell r="H13798">
            <v>1.805707</v>
          </cell>
          <cell r="I13798">
            <v>-4.2827499999999998E-2</v>
          </cell>
          <cell r="J13798">
            <v>-1.7524600000000001E-2</v>
          </cell>
          <cell r="K13798">
            <v>0</v>
          </cell>
          <cell r="L13798">
            <v>1.7524600000000001E-2</v>
          </cell>
          <cell r="M13798">
            <v>4.2827499999999998E-2</v>
          </cell>
          <cell r="N13798">
            <v>4.2827499999999998E-2</v>
          </cell>
          <cell r="O13798">
            <v>18816</v>
          </cell>
        </row>
        <row r="13799">
          <cell r="A13799" t="str">
            <v>Residential</v>
          </cell>
          <cell r="B13799">
            <v>22</v>
          </cell>
          <cell r="C13799" t="str">
            <v>X</v>
          </cell>
          <cell r="D13799" t="str">
            <v>All</v>
          </cell>
          <cell r="E13799" t="str">
            <v>Building Age: &gt; 20 YEARS</v>
          </cell>
          <cell r="F13799">
            <v>75.7607</v>
          </cell>
          <cell r="G13799">
            <v>1.2489490000000001</v>
          </cell>
          <cell r="H13799">
            <v>1.401035</v>
          </cell>
          <cell r="I13799">
            <v>-3.9751300000000003E-2</v>
          </cell>
          <cell r="J13799">
            <v>-1.62659E-2</v>
          </cell>
          <cell r="K13799">
            <v>0</v>
          </cell>
          <cell r="L13799">
            <v>1.62659E-2</v>
          </cell>
          <cell r="M13799">
            <v>3.9751300000000003E-2</v>
          </cell>
          <cell r="N13799">
            <v>3.9751300000000003E-2</v>
          </cell>
          <cell r="O13799">
            <v>18816</v>
          </cell>
        </row>
        <row r="13800">
          <cell r="A13800" t="str">
            <v>Residential</v>
          </cell>
          <cell r="B13800">
            <v>23</v>
          </cell>
          <cell r="C13800" t="str">
            <v>X</v>
          </cell>
          <cell r="D13800" t="str">
            <v>All</v>
          </cell>
          <cell r="E13800" t="str">
            <v>Building Age: &gt; 20 YEARS</v>
          </cell>
          <cell r="F13800">
            <v>73.317499999999995</v>
          </cell>
          <cell r="G13800">
            <v>0.99085250000000002</v>
          </cell>
          <cell r="H13800">
            <v>1.1533709999999999</v>
          </cell>
          <cell r="I13800">
            <v>-3.8906400000000001E-2</v>
          </cell>
          <cell r="J13800">
            <v>-1.5920199999999999E-2</v>
          </cell>
          <cell r="K13800">
            <v>0</v>
          </cell>
          <cell r="L13800">
            <v>1.5920199999999999E-2</v>
          </cell>
          <cell r="M13800">
            <v>3.8906400000000001E-2</v>
          </cell>
          <cell r="N13800">
            <v>3.8906400000000001E-2</v>
          </cell>
          <cell r="O13800">
            <v>18816</v>
          </cell>
        </row>
        <row r="13801">
          <cell r="A13801" t="str">
            <v>Residential</v>
          </cell>
          <cell r="B13801">
            <v>24</v>
          </cell>
          <cell r="C13801" t="str">
            <v>X</v>
          </cell>
          <cell r="D13801" t="str">
            <v>All</v>
          </cell>
          <cell r="E13801" t="str">
            <v>Building Age: &gt; 20 YEARS</v>
          </cell>
          <cell r="F13801">
            <v>72.023499999999999</v>
          </cell>
          <cell r="G13801">
            <v>0.74566670000000002</v>
          </cell>
          <cell r="H13801">
            <v>0.89884779999999997</v>
          </cell>
          <cell r="I13801">
            <v>-3.6111799999999999E-2</v>
          </cell>
          <cell r="J13801">
            <v>-1.47767E-2</v>
          </cell>
          <cell r="K13801">
            <v>0</v>
          </cell>
          <cell r="L13801">
            <v>1.47767E-2</v>
          </cell>
          <cell r="M13801">
            <v>3.6111799999999999E-2</v>
          </cell>
          <cell r="N13801">
            <v>3.6111799999999999E-2</v>
          </cell>
          <cell r="O13801">
            <v>18816</v>
          </cell>
        </row>
        <row r="13802">
          <cell r="A13802" t="str">
            <v>Residential</v>
          </cell>
          <cell r="B13802">
            <v>1</v>
          </cell>
          <cell r="C13802" t="str">
            <v>X</v>
          </cell>
          <cell r="D13802" t="str">
            <v>All</v>
          </cell>
          <cell r="E13802" t="str">
            <v>Building Age: 10 - 20 YEARS</v>
          </cell>
          <cell r="F13802">
            <v>64.535600000000002</v>
          </cell>
          <cell r="G13802">
            <v>0.53603290000000003</v>
          </cell>
          <cell r="H13802">
            <v>0.58578680000000005</v>
          </cell>
          <cell r="I13802">
            <v>-5.2537899999999998E-2</v>
          </cell>
          <cell r="J13802">
            <v>-2.1498099999999999E-2</v>
          </cell>
          <cell r="K13802">
            <v>0</v>
          </cell>
          <cell r="L13802">
            <v>2.1498099999999999E-2</v>
          </cell>
          <cell r="M13802">
            <v>5.2537899999999998E-2</v>
          </cell>
          <cell r="N13802">
            <v>5.2537899999999998E-2</v>
          </cell>
          <cell r="O13802">
            <v>6465</v>
          </cell>
        </row>
        <row r="13803">
          <cell r="A13803" t="str">
            <v>Residential</v>
          </cell>
          <cell r="B13803">
            <v>2</v>
          </cell>
          <cell r="C13803" t="str">
            <v>X</v>
          </cell>
          <cell r="D13803" t="str">
            <v>All</v>
          </cell>
          <cell r="E13803" t="str">
            <v>Building Age: 10 - 20 YEARS</v>
          </cell>
          <cell r="F13803">
            <v>62.964399999999998</v>
          </cell>
          <cell r="G13803">
            <v>0.4522909</v>
          </cell>
          <cell r="H13803">
            <v>0.48579270000000002</v>
          </cell>
          <cell r="I13803">
            <v>-5.1804200000000002E-2</v>
          </cell>
          <cell r="J13803">
            <v>-2.1197899999999999E-2</v>
          </cell>
          <cell r="K13803">
            <v>0</v>
          </cell>
          <cell r="L13803">
            <v>2.1197899999999999E-2</v>
          </cell>
          <cell r="M13803">
            <v>5.1804200000000002E-2</v>
          </cell>
          <cell r="N13803">
            <v>5.1804200000000002E-2</v>
          </cell>
          <cell r="O13803">
            <v>6465</v>
          </cell>
        </row>
        <row r="13804">
          <cell r="A13804" t="str">
            <v>Residential</v>
          </cell>
          <cell r="B13804">
            <v>3</v>
          </cell>
          <cell r="C13804" t="str">
            <v>X</v>
          </cell>
          <cell r="D13804" t="str">
            <v>All</v>
          </cell>
          <cell r="E13804" t="str">
            <v>Building Age: 10 - 20 YEARS</v>
          </cell>
          <cell r="F13804">
            <v>62.317799999999998</v>
          </cell>
          <cell r="G13804">
            <v>0.41677579999999997</v>
          </cell>
          <cell r="H13804">
            <v>0.44426130000000003</v>
          </cell>
          <cell r="I13804">
            <v>-5.1428599999999998E-2</v>
          </cell>
          <cell r="J13804">
            <v>-2.1044199999999999E-2</v>
          </cell>
          <cell r="K13804">
            <v>0</v>
          </cell>
          <cell r="L13804">
            <v>2.1044199999999999E-2</v>
          </cell>
          <cell r="M13804">
            <v>5.1428599999999998E-2</v>
          </cell>
          <cell r="N13804">
            <v>5.1428599999999998E-2</v>
          </cell>
          <cell r="O13804">
            <v>6465</v>
          </cell>
        </row>
        <row r="13805">
          <cell r="A13805" t="str">
            <v>Residential</v>
          </cell>
          <cell r="B13805">
            <v>4</v>
          </cell>
          <cell r="C13805" t="str">
            <v>X</v>
          </cell>
          <cell r="D13805" t="str">
            <v>All</v>
          </cell>
          <cell r="E13805" t="str">
            <v>Building Age: 10 - 20 YEARS</v>
          </cell>
          <cell r="F13805">
            <v>60.898699999999998</v>
          </cell>
          <cell r="G13805">
            <v>0.40707070000000001</v>
          </cell>
          <cell r="H13805">
            <v>0.42537439999999999</v>
          </cell>
          <cell r="I13805">
            <v>-5.1198500000000001E-2</v>
          </cell>
          <cell r="J13805">
            <v>-2.095E-2</v>
          </cell>
          <cell r="K13805">
            <v>0</v>
          </cell>
          <cell r="L13805">
            <v>2.095E-2</v>
          </cell>
          <cell r="M13805">
            <v>5.1198500000000001E-2</v>
          </cell>
          <cell r="N13805">
            <v>5.1198500000000001E-2</v>
          </cell>
          <cell r="O13805">
            <v>6465</v>
          </cell>
        </row>
        <row r="13806">
          <cell r="A13806" t="str">
            <v>Residential</v>
          </cell>
          <cell r="B13806">
            <v>5</v>
          </cell>
          <cell r="C13806" t="str">
            <v>X</v>
          </cell>
          <cell r="D13806" t="str">
            <v>All</v>
          </cell>
          <cell r="E13806" t="str">
            <v>Building Age: 10 - 20 YEARS</v>
          </cell>
          <cell r="F13806">
            <v>60.757199999999997</v>
          </cell>
          <cell r="G13806">
            <v>0.40184019999999998</v>
          </cell>
          <cell r="H13806">
            <v>0.43930079999999999</v>
          </cell>
          <cell r="I13806">
            <v>-5.1136800000000003E-2</v>
          </cell>
          <cell r="J13806">
            <v>-2.09248E-2</v>
          </cell>
          <cell r="K13806">
            <v>0</v>
          </cell>
          <cell r="L13806">
            <v>2.09248E-2</v>
          </cell>
          <cell r="M13806">
            <v>5.1136800000000003E-2</v>
          </cell>
          <cell r="N13806">
            <v>5.1136800000000003E-2</v>
          </cell>
          <cell r="O13806">
            <v>6465</v>
          </cell>
        </row>
        <row r="13807">
          <cell r="A13807" t="str">
            <v>Residential</v>
          </cell>
          <cell r="B13807">
            <v>6</v>
          </cell>
          <cell r="C13807" t="str">
            <v>X</v>
          </cell>
          <cell r="D13807" t="str">
            <v>All</v>
          </cell>
          <cell r="E13807" t="str">
            <v>Building Age: 10 - 20 YEARS</v>
          </cell>
          <cell r="F13807">
            <v>60.676299999999998</v>
          </cell>
          <cell r="G13807">
            <v>0.42648039999999998</v>
          </cell>
          <cell r="H13807">
            <v>0.4670356</v>
          </cell>
          <cell r="I13807">
            <v>-5.1147699999999997E-2</v>
          </cell>
          <cell r="J13807">
            <v>-2.0929199999999998E-2</v>
          </cell>
          <cell r="K13807">
            <v>0</v>
          </cell>
          <cell r="L13807">
            <v>2.0929199999999998E-2</v>
          </cell>
          <cell r="M13807">
            <v>5.1147699999999997E-2</v>
          </cell>
          <cell r="N13807">
            <v>5.1147699999999997E-2</v>
          </cell>
          <cell r="O13807">
            <v>6465</v>
          </cell>
        </row>
        <row r="13808">
          <cell r="A13808" t="str">
            <v>Residential</v>
          </cell>
          <cell r="B13808">
            <v>7</v>
          </cell>
          <cell r="C13808" t="str">
            <v>X</v>
          </cell>
          <cell r="D13808" t="str">
            <v>All</v>
          </cell>
          <cell r="E13808" t="str">
            <v>Building Age: 10 - 20 YEARS</v>
          </cell>
          <cell r="F13808">
            <v>59.686399999999999</v>
          </cell>
          <cell r="G13808">
            <v>0.5744302</v>
          </cell>
          <cell r="H13808">
            <v>0.65884679999999995</v>
          </cell>
          <cell r="I13808">
            <v>-5.1680700000000003E-2</v>
          </cell>
          <cell r="J13808">
            <v>-2.1147300000000001E-2</v>
          </cell>
          <cell r="K13808">
            <v>0</v>
          </cell>
          <cell r="L13808">
            <v>2.1147300000000001E-2</v>
          </cell>
          <cell r="M13808">
            <v>5.1680700000000003E-2</v>
          </cell>
          <cell r="N13808">
            <v>5.1680700000000003E-2</v>
          </cell>
          <cell r="O13808">
            <v>6465</v>
          </cell>
        </row>
        <row r="13809">
          <cell r="A13809" t="str">
            <v>Residential</v>
          </cell>
          <cell r="B13809">
            <v>8</v>
          </cell>
          <cell r="C13809" t="str">
            <v>X</v>
          </cell>
          <cell r="D13809" t="str">
            <v>All</v>
          </cell>
          <cell r="E13809" t="str">
            <v>Building Age: 10 - 20 YEARS</v>
          </cell>
          <cell r="F13809">
            <v>60.429200000000002</v>
          </cell>
          <cell r="G13809">
            <v>0.72659209999999996</v>
          </cell>
          <cell r="H13809">
            <v>0.78568190000000004</v>
          </cell>
          <cell r="I13809">
            <v>-5.2494199999999998E-2</v>
          </cell>
          <cell r="J13809">
            <v>-2.1480200000000001E-2</v>
          </cell>
          <cell r="K13809">
            <v>0</v>
          </cell>
          <cell r="L13809">
            <v>2.1480200000000001E-2</v>
          </cell>
          <cell r="M13809">
            <v>5.2494199999999998E-2</v>
          </cell>
          <cell r="N13809">
            <v>5.2494199999999998E-2</v>
          </cell>
          <cell r="O13809">
            <v>6465</v>
          </cell>
        </row>
        <row r="13810">
          <cell r="A13810" t="str">
            <v>Residential</v>
          </cell>
          <cell r="B13810">
            <v>9</v>
          </cell>
          <cell r="C13810" t="str">
            <v>X</v>
          </cell>
          <cell r="D13810" t="str">
            <v>All</v>
          </cell>
          <cell r="E13810" t="str">
            <v>Building Age: 10 - 20 YEARS</v>
          </cell>
          <cell r="F13810">
            <v>64.232600000000005</v>
          </cell>
          <cell r="G13810">
            <v>0.62850640000000002</v>
          </cell>
          <cell r="H13810">
            <v>0.65073250000000005</v>
          </cell>
          <cell r="I13810">
            <v>-5.3803200000000002E-2</v>
          </cell>
          <cell r="J13810">
            <v>-2.2015799999999999E-2</v>
          </cell>
          <cell r="K13810">
            <v>0</v>
          </cell>
          <cell r="L13810">
            <v>2.2015799999999999E-2</v>
          </cell>
          <cell r="M13810">
            <v>5.3803200000000002E-2</v>
          </cell>
          <cell r="N13810">
            <v>5.3803200000000002E-2</v>
          </cell>
          <cell r="O13810">
            <v>6465</v>
          </cell>
        </row>
        <row r="13811">
          <cell r="A13811" t="str">
            <v>Residential</v>
          </cell>
          <cell r="B13811">
            <v>10</v>
          </cell>
          <cell r="C13811" t="str">
            <v>X</v>
          </cell>
          <cell r="D13811" t="str">
            <v>All</v>
          </cell>
          <cell r="E13811" t="str">
            <v>Building Age: 10 - 20 YEARS</v>
          </cell>
          <cell r="F13811">
            <v>67.091499999999996</v>
          </cell>
          <cell r="G13811">
            <v>0.59972009999999998</v>
          </cell>
          <cell r="H13811">
            <v>0.60728729999999997</v>
          </cell>
          <cell r="I13811">
            <v>-5.6948899999999997E-2</v>
          </cell>
          <cell r="J13811">
            <v>-2.3303000000000001E-2</v>
          </cell>
          <cell r="K13811">
            <v>0</v>
          </cell>
          <cell r="L13811">
            <v>2.3303000000000001E-2</v>
          </cell>
          <cell r="M13811">
            <v>5.6948899999999997E-2</v>
          </cell>
          <cell r="N13811">
            <v>5.6948899999999997E-2</v>
          </cell>
          <cell r="O13811">
            <v>6465</v>
          </cell>
        </row>
        <row r="13812">
          <cell r="A13812" t="str">
            <v>Residential</v>
          </cell>
          <cell r="B13812">
            <v>11</v>
          </cell>
          <cell r="C13812" t="str">
            <v>X</v>
          </cell>
          <cell r="D13812" t="str">
            <v>All</v>
          </cell>
          <cell r="E13812" t="str">
            <v>Building Age: 10 - 20 YEARS</v>
          </cell>
          <cell r="F13812">
            <v>71.5869</v>
          </cell>
          <cell r="G13812">
            <v>0.58560690000000004</v>
          </cell>
          <cell r="H13812">
            <v>0.63450470000000003</v>
          </cell>
          <cell r="I13812">
            <v>-5.72475E-2</v>
          </cell>
          <cell r="J13812">
            <v>-2.34252E-2</v>
          </cell>
          <cell r="K13812">
            <v>0</v>
          </cell>
          <cell r="L13812">
            <v>2.34252E-2</v>
          </cell>
          <cell r="M13812">
            <v>5.72475E-2</v>
          </cell>
          <cell r="N13812">
            <v>5.72475E-2</v>
          </cell>
          <cell r="O13812">
            <v>6465</v>
          </cell>
        </row>
        <row r="13813">
          <cell r="A13813" t="str">
            <v>Residential</v>
          </cell>
          <cell r="B13813">
            <v>12</v>
          </cell>
          <cell r="C13813" t="str">
            <v>X</v>
          </cell>
          <cell r="D13813" t="str">
            <v>All</v>
          </cell>
          <cell r="E13813" t="str">
            <v>Building Age: 10 - 20 YEARS</v>
          </cell>
          <cell r="F13813">
            <v>76.339399999999998</v>
          </cell>
          <cell r="G13813">
            <v>0.64927380000000001</v>
          </cell>
          <cell r="H13813">
            <v>0.62554189999999998</v>
          </cell>
          <cell r="I13813">
            <v>-5.9686599999999999E-2</v>
          </cell>
          <cell r="J13813">
            <v>-2.4423299999999998E-2</v>
          </cell>
          <cell r="K13813">
            <v>0</v>
          </cell>
          <cell r="L13813">
            <v>2.4423299999999998E-2</v>
          </cell>
          <cell r="M13813">
            <v>5.9686599999999999E-2</v>
          </cell>
          <cell r="N13813">
            <v>5.9686599999999999E-2</v>
          </cell>
          <cell r="O13813">
            <v>6465</v>
          </cell>
        </row>
        <row r="13814">
          <cell r="A13814" t="str">
            <v>Residential</v>
          </cell>
          <cell r="B13814">
            <v>13</v>
          </cell>
          <cell r="C13814" t="str">
            <v>X</v>
          </cell>
          <cell r="D13814" t="str">
            <v>All</v>
          </cell>
          <cell r="E13814" t="str">
            <v>Building Age: 10 - 20 YEARS</v>
          </cell>
          <cell r="F13814">
            <v>80.278800000000004</v>
          </cell>
          <cell r="G13814">
            <v>0.72268889999999997</v>
          </cell>
          <cell r="H13814">
            <v>0.73101020000000005</v>
          </cell>
          <cell r="I13814">
            <v>-5.9443799999999998E-2</v>
          </cell>
          <cell r="J13814">
            <v>-2.4323899999999999E-2</v>
          </cell>
          <cell r="K13814">
            <v>0</v>
          </cell>
          <cell r="L13814">
            <v>2.4323899999999999E-2</v>
          </cell>
          <cell r="M13814">
            <v>5.9443799999999998E-2</v>
          </cell>
          <cell r="N13814">
            <v>5.9443799999999998E-2</v>
          </cell>
          <cell r="O13814">
            <v>6465</v>
          </cell>
        </row>
        <row r="13815">
          <cell r="A13815" t="str">
            <v>Residential</v>
          </cell>
          <cell r="B13815">
            <v>14</v>
          </cell>
          <cell r="C13815" t="str">
            <v>X</v>
          </cell>
          <cell r="D13815" t="str">
            <v>All</v>
          </cell>
          <cell r="E13815" t="str">
            <v>Building Age: 10 - 20 YEARS</v>
          </cell>
          <cell r="F13815">
            <v>83.364900000000006</v>
          </cell>
          <cell r="G13815">
            <v>0.77904569999999995</v>
          </cell>
          <cell r="H13815">
            <v>0.75181949999999997</v>
          </cell>
          <cell r="I13815">
            <v>-5.9836500000000001E-2</v>
          </cell>
          <cell r="J13815">
            <v>-2.4484599999999999E-2</v>
          </cell>
          <cell r="K13815">
            <v>0</v>
          </cell>
          <cell r="L13815">
            <v>2.4484599999999999E-2</v>
          </cell>
          <cell r="M13815">
            <v>5.9836500000000001E-2</v>
          </cell>
          <cell r="N13815">
            <v>5.9836500000000001E-2</v>
          </cell>
          <cell r="O13815">
            <v>6465</v>
          </cell>
        </row>
        <row r="13816">
          <cell r="A13816" t="str">
            <v>Residential</v>
          </cell>
          <cell r="B13816">
            <v>15</v>
          </cell>
          <cell r="C13816" t="str">
            <v>X</v>
          </cell>
          <cell r="D13816" t="str">
            <v>All</v>
          </cell>
          <cell r="E13816" t="str">
            <v>Building Age: 10 - 20 YEARS</v>
          </cell>
          <cell r="F13816">
            <v>86.783900000000003</v>
          </cell>
          <cell r="G13816">
            <v>0.87101969999999995</v>
          </cell>
          <cell r="H13816">
            <v>0.86475860000000004</v>
          </cell>
          <cell r="I13816">
            <v>-6.2407200000000003E-2</v>
          </cell>
          <cell r="J13816">
            <v>-2.55365E-2</v>
          </cell>
          <cell r="K13816">
            <v>0</v>
          </cell>
          <cell r="L13816">
            <v>2.55365E-2</v>
          </cell>
          <cell r="M13816">
            <v>6.2407200000000003E-2</v>
          </cell>
          <cell r="N13816">
            <v>6.2407200000000003E-2</v>
          </cell>
          <cell r="O13816">
            <v>6465</v>
          </cell>
        </row>
        <row r="13817">
          <cell r="A13817" t="str">
            <v>Residential</v>
          </cell>
          <cell r="B13817">
            <v>16</v>
          </cell>
          <cell r="C13817" t="str">
            <v>X</v>
          </cell>
          <cell r="D13817" t="str">
            <v>All</v>
          </cell>
          <cell r="E13817" t="str">
            <v>Building Age: 10 - 20 YEARS</v>
          </cell>
          <cell r="F13817">
            <v>88.839399999999998</v>
          </cell>
          <cell r="G13817">
            <v>1.0894299999999999</v>
          </cell>
          <cell r="H13817">
            <v>0.95411809999999997</v>
          </cell>
          <cell r="I13817">
            <v>-7.0989399999999994E-2</v>
          </cell>
          <cell r="J13817">
            <v>-2.9048299999999999E-2</v>
          </cell>
          <cell r="K13817">
            <v>0</v>
          </cell>
          <cell r="L13817">
            <v>2.9048299999999999E-2</v>
          </cell>
          <cell r="M13817">
            <v>7.0989399999999994E-2</v>
          </cell>
          <cell r="N13817">
            <v>7.0989399999999994E-2</v>
          </cell>
          <cell r="O13817">
            <v>6465</v>
          </cell>
        </row>
        <row r="13818">
          <cell r="A13818" t="str">
            <v>Residential</v>
          </cell>
          <cell r="B13818">
            <v>17</v>
          </cell>
          <cell r="C13818" t="str">
            <v>X</v>
          </cell>
          <cell r="D13818" t="str">
            <v>All</v>
          </cell>
          <cell r="E13818" t="str">
            <v>Building Age: 10 - 20 YEARS</v>
          </cell>
          <cell r="F13818">
            <v>89.9</v>
          </cell>
          <cell r="G13818">
            <v>1.283857</v>
          </cell>
          <cell r="H13818">
            <v>0.99370809999999998</v>
          </cell>
          <cell r="I13818">
            <v>-7.8383099999999997E-2</v>
          </cell>
          <cell r="J13818">
            <v>-3.2073699999999997E-2</v>
          </cell>
          <cell r="K13818">
            <v>0</v>
          </cell>
          <cell r="L13818">
            <v>3.2073699999999997E-2</v>
          </cell>
          <cell r="M13818">
            <v>7.8383099999999997E-2</v>
          </cell>
          <cell r="N13818">
            <v>7.8383099999999997E-2</v>
          </cell>
          <cell r="O13818">
            <v>6465</v>
          </cell>
        </row>
        <row r="13819">
          <cell r="A13819" t="str">
            <v>Residential</v>
          </cell>
          <cell r="B13819">
            <v>18</v>
          </cell>
          <cell r="C13819" t="str">
            <v>X</v>
          </cell>
          <cell r="D13819" t="str">
            <v>All</v>
          </cell>
          <cell r="E13819" t="str">
            <v>Building Age: 10 - 20 YEARS</v>
          </cell>
          <cell r="F13819">
            <v>87.718699999999998</v>
          </cell>
          <cell r="G13819">
            <v>1.37439</v>
          </cell>
          <cell r="H13819">
            <v>1.161073</v>
          </cell>
          <cell r="I13819">
            <v>-7.2566500000000006E-2</v>
          </cell>
          <cell r="J13819">
            <v>-2.9693600000000001E-2</v>
          </cell>
          <cell r="K13819">
            <v>0</v>
          </cell>
          <cell r="L13819">
            <v>2.9693600000000001E-2</v>
          </cell>
          <cell r="M13819">
            <v>7.2566500000000006E-2</v>
          </cell>
          <cell r="N13819">
            <v>7.2566500000000006E-2</v>
          </cell>
          <cell r="O13819">
            <v>6465</v>
          </cell>
        </row>
        <row r="13820">
          <cell r="A13820" t="str">
            <v>Residential</v>
          </cell>
          <cell r="B13820">
            <v>19</v>
          </cell>
          <cell r="C13820" t="str">
            <v>X</v>
          </cell>
          <cell r="D13820" t="str">
            <v>All</v>
          </cell>
          <cell r="E13820" t="str">
            <v>Building Age: 10 - 20 YEARS</v>
          </cell>
          <cell r="F13820">
            <v>84.855099999999993</v>
          </cell>
          <cell r="G13820">
            <v>1.4189689999999999</v>
          </cell>
          <cell r="H13820">
            <v>1.370873</v>
          </cell>
          <cell r="I13820">
            <v>-6.9204299999999996E-2</v>
          </cell>
          <cell r="J13820">
            <v>-2.83179E-2</v>
          </cell>
          <cell r="K13820">
            <v>0</v>
          </cell>
          <cell r="L13820">
            <v>2.83179E-2</v>
          </cell>
          <cell r="M13820">
            <v>6.9204299999999996E-2</v>
          </cell>
          <cell r="N13820">
            <v>6.9204299999999996E-2</v>
          </cell>
          <cell r="O13820">
            <v>6465</v>
          </cell>
        </row>
        <row r="13821">
          <cell r="A13821" t="str">
            <v>Residential</v>
          </cell>
          <cell r="B13821">
            <v>20</v>
          </cell>
          <cell r="C13821" t="str">
            <v>X</v>
          </cell>
          <cell r="D13821" t="str">
            <v>All</v>
          </cell>
          <cell r="E13821" t="str">
            <v>Building Age: 10 - 20 YEARS</v>
          </cell>
          <cell r="F13821">
            <v>80.193299999999994</v>
          </cell>
          <cell r="G13821">
            <v>1.389475</v>
          </cell>
          <cell r="H13821">
            <v>1.682893</v>
          </cell>
          <cell r="I13821">
            <v>-7.5964000000000004E-2</v>
          </cell>
          <cell r="J13821">
            <v>-3.1083900000000001E-2</v>
          </cell>
          <cell r="K13821">
            <v>0</v>
          </cell>
          <cell r="L13821">
            <v>3.1083900000000001E-2</v>
          </cell>
          <cell r="M13821">
            <v>7.5964000000000004E-2</v>
          </cell>
          <cell r="N13821">
            <v>7.5964000000000004E-2</v>
          </cell>
          <cell r="O13821">
            <v>6465</v>
          </cell>
        </row>
        <row r="13822">
          <cell r="A13822" t="str">
            <v>Residential</v>
          </cell>
          <cell r="B13822">
            <v>21</v>
          </cell>
          <cell r="C13822" t="str">
            <v>X</v>
          </cell>
          <cell r="D13822" t="str">
            <v>All</v>
          </cell>
          <cell r="E13822" t="str">
            <v>Building Age: 10 - 20 YEARS</v>
          </cell>
          <cell r="F13822">
            <v>75.965699999999998</v>
          </cell>
          <cell r="G13822">
            <v>1.272859</v>
          </cell>
          <cell r="H13822">
            <v>1.5058240000000001</v>
          </cell>
          <cell r="I13822">
            <v>-6.5821599999999994E-2</v>
          </cell>
          <cell r="J13822">
            <v>-2.6933599999999999E-2</v>
          </cell>
          <cell r="K13822">
            <v>0</v>
          </cell>
          <cell r="L13822">
            <v>2.6933599999999999E-2</v>
          </cell>
          <cell r="M13822">
            <v>6.5821599999999994E-2</v>
          </cell>
          <cell r="N13822">
            <v>6.5821599999999994E-2</v>
          </cell>
          <cell r="O13822">
            <v>6465</v>
          </cell>
        </row>
        <row r="13823">
          <cell r="A13823" t="str">
            <v>Residential</v>
          </cell>
          <cell r="B13823">
            <v>22</v>
          </cell>
          <cell r="C13823" t="str">
            <v>X</v>
          </cell>
          <cell r="D13823" t="str">
            <v>All</v>
          </cell>
          <cell r="E13823" t="str">
            <v>Building Age: 10 - 20 YEARS</v>
          </cell>
          <cell r="F13823">
            <v>74.258499999999998</v>
          </cell>
          <cell r="G13823">
            <v>1.225109</v>
          </cell>
          <cell r="H13823">
            <v>1.43834</v>
          </cell>
          <cell r="I13823">
            <v>-6.2889899999999999E-2</v>
          </cell>
          <cell r="J13823">
            <v>-2.5734E-2</v>
          </cell>
          <cell r="K13823">
            <v>0</v>
          </cell>
          <cell r="L13823">
            <v>2.5734E-2</v>
          </cell>
          <cell r="M13823">
            <v>6.2889899999999999E-2</v>
          </cell>
          <cell r="N13823">
            <v>6.2889899999999999E-2</v>
          </cell>
          <cell r="O13823">
            <v>6465</v>
          </cell>
        </row>
        <row r="13824">
          <cell r="A13824" t="str">
            <v>Residential</v>
          </cell>
          <cell r="B13824">
            <v>23</v>
          </cell>
          <cell r="C13824" t="str">
            <v>X</v>
          </cell>
          <cell r="D13824" t="str">
            <v>All</v>
          </cell>
          <cell r="E13824" t="str">
            <v>Building Age: 10 - 20 YEARS</v>
          </cell>
          <cell r="F13824">
            <v>72.3339</v>
          </cell>
          <cell r="G13824">
            <v>0.99642500000000001</v>
          </cell>
          <cell r="H13824">
            <v>1.148398</v>
          </cell>
          <cell r="I13824">
            <v>-5.99593E-2</v>
          </cell>
          <cell r="J13824">
            <v>-2.4534899999999998E-2</v>
          </cell>
          <cell r="K13824">
            <v>0</v>
          </cell>
          <cell r="L13824">
            <v>2.4534899999999998E-2</v>
          </cell>
          <cell r="M13824">
            <v>5.99593E-2</v>
          </cell>
          <cell r="N13824">
            <v>5.99593E-2</v>
          </cell>
          <cell r="O13824">
            <v>6465</v>
          </cell>
        </row>
        <row r="13825">
          <cell r="A13825" t="str">
            <v>Residential</v>
          </cell>
          <cell r="B13825">
            <v>24</v>
          </cell>
          <cell r="C13825" t="str">
            <v>X</v>
          </cell>
          <cell r="D13825" t="str">
            <v>All</v>
          </cell>
          <cell r="E13825" t="str">
            <v>Building Age: 10 - 20 YEARS</v>
          </cell>
          <cell r="F13825">
            <v>71.469899999999996</v>
          </cell>
          <cell r="G13825">
            <v>0.74508799999999997</v>
          </cell>
          <cell r="H13825">
            <v>0.87610169999999998</v>
          </cell>
          <cell r="I13825">
            <v>-5.8090500000000003E-2</v>
          </cell>
          <cell r="J13825">
            <v>-2.3770199999999998E-2</v>
          </cell>
          <cell r="K13825">
            <v>0</v>
          </cell>
          <cell r="L13825">
            <v>2.3770199999999998E-2</v>
          </cell>
          <cell r="M13825">
            <v>5.8090500000000003E-2</v>
          </cell>
          <cell r="N13825">
            <v>5.8090500000000003E-2</v>
          </cell>
          <cell r="O13825">
            <v>6465</v>
          </cell>
        </row>
        <row r="13826">
          <cell r="A13826" t="str">
            <v>Residential</v>
          </cell>
          <cell r="B13826">
            <v>1</v>
          </cell>
          <cell r="C13826" t="str">
            <v>X</v>
          </cell>
          <cell r="D13826" t="str">
            <v>All</v>
          </cell>
          <cell r="E13826" t="str">
            <v>Building Age: 3 - 10 YEARS</v>
          </cell>
          <cell r="F13826">
            <v>64.305999999999997</v>
          </cell>
          <cell r="G13826">
            <v>0.51367569999999996</v>
          </cell>
          <cell r="H13826">
            <v>0.70017580000000001</v>
          </cell>
          <cell r="I13826">
            <v>-6.3691800000000007E-2</v>
          </cell>
          <cell r="J13826">
            <v>-2.6062100000000001E-2</v>
          </cell>
          <cell r="K13826">
            <v>0</v>
          </cell>
          <cell r="L13826">
            <v>2.6062100000000001E-2</v>
          </cell>
          <cell r="M13826">
            <v>6.3691800000000007E-2</v>
          </cell>
          <cell r="N13826">
            <v>6.3691800000000007E-2</v>
          </cell>
          <cell r="O13826">
            <v>3380</v>
          </cell>
        </row>
        <row r="13827">
          <cell r="A13827" t="str">
            <v>Residential</v>
          </cell>
          <cell r="B13827">
            <v>2</v>
          </cell>
          <cell r="C13827" t="str">
            <v>X</v>
          </cell>
          <cell r="D13827" t="str">
            <v>All</v>
          </cell>
          <cell r="E13827" t="str">
            <v>Building Age: 3 - 10 YEARS</v>
          </cell>
          <cell r="F13827">
            <v>63</v>
          </cell>
          <cell r="G13827">
            <v>0.4381041</v>
          </cell>
          <cell r="H13827">
            <v>0.47654030000000003</v>
          </cell>
          <cell r="I13827">
            <v>-6.2769900000000003E-2</v>
          </cell>
          <cell r="J13827">
            <v>-2.56849E-2</v>
          </cell>
          <cell r="K13827">
            <v>0</v>
          </cell>
          <cell r="L13827">
            <v>2.56849E-2</v>
          </cell>
          <cell r="M13827">
            <v>6.2769900000000003E-2</v>
          </cell>
          <cell r="N13827">
            <v>6.2769900000000003E-2</v>
          </cell>
          <cell r="O13827">
            <v>3380</v>
          </cell>
        </row>
        <row r="13828">
          <cell r="A13828" t="str">
            <v>Residential</v>
          </cell>
          <cell r="B13828">
            <v>3</v>
          </cell>
          <cell r="C13828" t="str">
            <v>X</v>
          </cell>
          <cell r="D13828" t="str">
            <v>All</v>
          </cell>
          <cell r="E13828" t="str">
            <v>Building Age: 3 - 10 YEARS</v>
          </cell>
          <cell r="F13828">
            <v>62.423499999999997</v>
          </cell>
          <cell r="G13828">
            <v>0.42000660000000001</v>
          </cell>
          <cell r="H13828">
            <v>0.51432</v>
          </cell>
          <cell r="I13828">
            <v>-6.1587500000000003E-2</v>
          </cell>
          <cell r="J13828">
            <v>-2.5201100000000001E-2</v>
          </cell>
          <cell r="K13828">
            <v>0</v>
          </cell>
          <cell r="L13828">
            <v>2.5201100000000001E-2</v>
          </cell>
          <cell r="M13828">
            <v>6.1587500000000003E-2</v>
          </cell>
          <cell r="N13828">
            <v>6.1587500000000003E-2</v>
          </cell>
          <cell r="O13828">
            <v>3380</v>
          </cell>
        </row>
        <row r="13829">
          <cell r="A13829" t="str">
            <v>Residential</v>
          </cell>
          <cell r="B13829">
            <v>4</v>
          </cell>
          <cell r="C13829" t="str">
            <v>X</v>
          </cell>
          <cell r="D13829" t="str">
            <v>All</v>
          </cell>
          <cell r="E13829" t="str">
            <v>Building Age: 3 - 10 YEARS</v>
          </cell>
          <cell r="F13829">
            <v>60.961799999999997</v>
          </cell>
          <cell r="G13829">
            <v>0.3676567</v>
          </cell>
          <cell r="H13829">
            <v>0.42842150000000001</v>
          </cell>
          <cell r="I13829">
            <v>-6.0866299999999998E-2</v>
          </cell>
          <cell r="J13829">
            <v>-2.4906000000000001E-2</v>
          </cell>
          <cell r="K13829">
            <v>0</v>
          </cell>
          <cell r="L13829">
            <v>2.4906000000000001E-2</v>
          </cell>
          <cell r="M13829">
            <v>6.0866299999999998E-2</v>
          </cell>
          <cell r="N13829">
            <v>6.0866299999999998E-2</v>
          </cell>
          <cell r="O13829">
            <v>3380</v>
          </cell>
        </row>
        <row r="13830">
          <cell r="A13830" t="str">
            <v>Residential</v>
          </cell>
          <cell r="B13830">
            <v>5</v>
          </cell>
          <cell r="C13830" t="str">
            <v>X</v>
          </cell>
          <cell r="D13830" t="str">
            <v>All</v>
          </cell>
          <cell r="E13830" t="str">
            <v>Building Age: 3 - 10 YEARS</v>
          </cell>
          <cell r="F13830">
            <v>60.885199999999998</v>
          </cell>
          <cell r="G13830">
            <v>0.36460120000000001</v>
          </cell>
          <cell r="H13830">
            <v>0.4464709</v>
          </cell>
          <cell r="I13830">
            <v>-6.0629599999999999E-2</v>
          </cell>
          <cell r="J13830">
            <v>-2.4809100000000001E-2</v>
          </cell>
          <cell r="K13830">
            <v>0</v>
          </cell>
          <cell r="L13830">
            <v>2.4809100000000001E-2</v>
          </cell>
          <cell r="M13830">
            <v>6.0629599999999999E-2</v>
          </cell>
          <cell r="N13830">
            <v>6.0629599999999999E-2</v>
          </cell>
          <cell r="O13830">
            <v>3380</v>
          </cell>
        </row>
        <row r="13831">
          <cell r="A13831" t="str">
            <v>Residential</v>
          </cell>
          <cell r="B13831">
            <v>6</v>
          </cell>
          <cell r="C13831" t="str">
            <v>X</v>
          </cell>
          <cell r="D13831" t="str">
            <v>All</v>
          </cell>
          <cell r="E13831" t="str">
            <v>Building Age: 3 - 10 YEARS</v>
          </cell>
          <cell r="F13831">
            <v>60.847000000000001</v>
          </cell>
          <cell r="G13831">
            <v>0.3842274</v>
          </cell>
          <cell r="H13831">
            <v>0.46467530000000001</v>
          </cell>
          <cell r="I13831">
            <v>-6.0634500000000001E-2</v>
          </cell>
          <cell r="J13831">
            <v>-2.4811099999999999E-2</v>
          </cell>
          <cell r="K13831">
            <v>0</v>
          </cell>
          <cell r="L13831">
            <v>2.4811099999999999E-2</v>
          </cell>
          <cell r="M13831">
            <v>6.0634500000000001E-2</v>
          </cell>
          <cell r="N13831">
            <v>6.0634500000000001E-2</v>
          </cell>
          <cell r="O13831">
            <v>3380</v>
          </cell>
        </row>
        <row r="13832">
          <cell r="A13832" t="str">
            <v>Residential</v>
          </cell>
          <cell r="B13832">
            <v>7</v>
          </cell>
          <cell r="C13832" t="str">
            <v>X</v>
          </cell>
          <cell r="D13832" t="str">
            <v>All</v>
          </cell>
          <cell r="E13832" t="str">
            <v>Building Age: 3 - 10 YEARS</v>
          </cell>
          <cell r="F13832">
            <v>59.847000000000001</v>
          </cell>
          <cell r="G13832">
            <v>0.44715480000000002</v>
          </cell>
          <cell r="H13832">
            <v>0.52889569999999997</v>
          </cell>
          <cell r="I13832">
            <v>-6.0813199999999998E-2</v>
          </cell>
          <cell r="J13832">
            <v>-2.4884300000000002E-2</v>
          </cell>
          <cell r="K13832">
            <v>0</v>
          </cell>
          <cell r="L13832">
            <v>2.4884300000000002E-2</v>
          </cell>
          <cell r="M13832">
            <v>6.0813199999999998E-2</v>
          </cell>
          <cell r="N13832">
            <v>6.0813199999999998E-2</v>
          </cell>
          <cell r="O13832">
            <v>3380</v>
          </cell>
        </row>
        <row r="13833">
          <cell r="A13833" t="str">
            <v>Residential</v>
          </cell>
          <cell r="B13833">
            <v>8</v>
          </cell>
          <cell r="C13833" t="str">
            <v>X</v>
          </cell>
          <cell r="D13833" t="str">
            <v>All</v>
          </cell>
          <cell r="E13833" t="str">
            <v>Building Age: 3 - 10 YEARS</v>
          </cell>
          <cell r="F13833">
            <v>60.461799999999997</v>
          </cell>
          <cell r="G13833">
            <v>0.51647679999999996</v>
          </cell>
          <cell r="H13833">
            <v>0.66843319999999995</v>
          </cell>
          <cell r="I13833">
            <v>-6.1140100000000003E-2</v>
          </cell>
          <cell r="J13833">
            <v>-2.5018100000000001E-2</v>
          </cell>
          <cell r="K13833">
            <v>0</v>
          </cell>
          <cell r="L13833">
            <v>2.5018100000000001E-2</v>
          </cell>
          <cell r="M13833">
            <v>6.1140100000000003E-2</v>
          </cell>
          <cell r="N13833">
            <v>6.1140100000000003E-2</v>
          </cell>
          <cell r="O13833">
            <v>3380</v>
          </cell>
        </row>
        <row r="13834">
          <cell r="A13834" t="str">
            <v>Residential</v>
          </cell>
          <cell r="B13834">
            <v>9</v>
          </cell>
          <cell r="C13834" t="str">
            <v>X</v>
          </cell>
          <cell r="D13834" t="str">
            <v>All</v>
          </cell>
          <cell r="E13834" t="str">
            <v>Building Age: 3 - 10 YEARS</v>
          </cell>
          <cell r="F13834">
            <v>64.114800000000002</v>
          </cell>
          <cell r="G13834">
            <v>0.52489560000000002</v>
          </cell>
          <cell r="H13834">
            <v>0.57573260000000004</v>
          </cell>
          <cell r="I13834">
            <v>-6.2776299999999993E-2</v>
          </cell>
          <cell r="J13834">
            <v>-2.5687600000000001E-2</v>
          </cell>
          <cell r="K13834">
            <v>0</v>
          </cell>
          <cell r="L13834">
            <v>2.5687600000000001E-2</v>
          </cell>
          <cell r="M13834">
            <v>6.2776299999999993E-2</v>
          </cell>
          <cell r="N13834">
            <v>6.2776299999999993E-2</v>
          </cell>
          <cell r="O13834">
            <v>3380</v>
          </cell>
        </row>
        <row r="13835">
          <cell r="A13835" t="str">
            <v>Residential</v>
          </cell>
          <cell r="B13835">
            <v>10</v>
          </cell>
          <cell r="C13835" t="str">
            <v>X</v>
          </cell>
          <cell r="D13835" t="str">
            <v>All</v>
          </cell>
          <cell r="E13835" t="str">
            <v>Building Age: 3 - 10 YEARS</v>
          </cell>
          <cell r="F13835">
            <v>66.805999999999997</v>
          </cell>
          <cell r="G13835">
            <v>0.5327942</v>
          </cell>
          <cell r="H13835">
            <v>0.56008800000000003</v>
          </cell>
          <cell r="I13835">
            <v>-6.4046699999999998E-2</v>
          </cell>
          <cell r="J13835">
            <v>-2.6207399999999999E-2</v>
          </cell>
          <cell r="K13835">
            <v>0</v>
          </cell>
          <cell r="L13835">
            <v>2.6207399999999999E-2</v>
          </cell>
          <cell r="M13835">
            <v>6.4046699999999998E-2</v>
          </cell>
          <cell r="N13835">
            <v>6.4046699999999998E-2</v>
          </cell>
          <cell r="O13835">
            <v>3380</v>
          </cell>
        </row>
        <row r="13836">
          <cell r="A13836" t="str">
            <v>Residential</v>
          </cell>
          <cell r="B13836">
            <v>11</v>
          </cell>
          <cell r="C13836" t="str">
            <v>X</v>
          </cell>
          <cell r="D13836" t="str">
            <v>All</v>
          </cell>
          <cell r="E13836" t="str">
            <v>Building Age: 3 - 10 YEARS</v>
          </cell>
          <cell r="F13836">
            <v>71.073800000000006</v>
          </cell>
          <cell r="G13836">
            <v>0.54281780000000002</v>
          </cell>
          <cell r="H13836">
            <v>0.53991290000000003</v>
          </cell>
          <cell r="I13836">
            <v>-6.6889500000000005E-2</v>
          </cell>
          <cell r="J13836">
            <v>-2.7370599999999998E-2</v>
          </cell>
          <cell r="K13836">
            <v>0</v>
          </cell>
          <cell r="L13836">
            <v>2.7370599999999998E-2</v>
          </cell>
          <cell r="M13836">
            <v>6.6889500000000005E-2</v>
          </cell>
          <cell r="N13836">
            <v>6.6889500000000005E-2</v>
          </cell>
          <cell r="O13836">
            <v>3380</v>
          </cell>
        </row>
        <row r="13837">
          <cell r="A13837" t="str">
            <v>Residential</v>
          </cell>
          <cell r="B13837">
            <v>12</v>
          </cell>
          <cell r="C13837" t="str">
            <v>X</v>
          </cell>
          <cell r="D13837" t="str">
            <v>All</v>
          </cell>
          <cell r="E13837" t="str">
            <v>Building Age: 3 - 10 YEARS</v>
          </cell>
          <cell r="F13837">
            <v>75.726799999999997</v>
          </cell>
          <cell r="G13837">
            <v>0.62014689999999995</v>
          </cell>
          <cell r="H13837">
            <v>0.6291215</v>
          </cell>
          <cell r="I13837">
            <v>-7.0255999999999999E-2</v>
          </cell>
          <cell r="J13837">
            <v>-2.8748200000000002E-2</v>
          </cell>
          <cell r="K13837">
            <v>0</v>
          </cell>
          <cell r="L13837">
            <v>2.8748200000000002E-2</v>
          </cell>
          <cell r="M13837">
            <v>7.0255999999999999E-2</v>
          </cell>
          <cell r="N13837">
            <v>7.0255999999999999E-2</v>
          </cell>
          <cell r="O13837">
            <v>3380</v>
          </cell>
        </row>
        <row r="13838">
          <cell r="A13838" t="str">
            <v>Residential</v>
          </cell>
          <cell r="B13838">
            <v>13</v>
          </cell>
          <cell r="C13838" t="str">
            <v>X</v>
          </cell>
          <cell r="D13838" t="str">
            <v>All</v>
          </cell>
          <cell r="E13838" t="str">
            <v>Building Age: 3 - 10 YEARS</v>
          </cell>
          <cell r="F13838">
            <v>79.688500000000005</v>
          </cell>
          <cell r="G13838">
            <v>0.68189750000000005</v>
          </cell>
          <cell r="H13838">
            <v>0.66659089999999999</v>
          </cell>
          <cell r="I13838">
            <v>-6.9149000000000002E-2</v>
          </cell>
          <cell r="J13838">
            <v>-2.82952E-2</v>
          </cell>
          <cell r="K13838">
            <v>0</v>
          </cell>
          <cell r="L13838">
            <v>2.82952E-2</v>
          </cell>
          <cell r="M13838">
            <v>6.9149000000000002E-2</v>
          </cell>
          <cell r="N13838">
            <v>6.9149000000000002E-2</v>
          </cell>
          <cell r="O13838">
            <v>3380</v>
          </cell>
        </row>
        <row r="13839">
          <cell r="A13839" t="str">
            <v>Residential</v>
          </cell>
          <cell r="B13839">
            <v>14</v>
          </cell>
          <cell r="C13839" t="str">
            <v>X</v>
          </cell>
          <cell r="D13839" t="str">
            <v>All</v>
          </cell>
          <cell r="E13839" t="str">
            <v>Building Age: 3 - 10 YEARS</v>
          </cell>
          <cell r="F13839">
            <v>82.726799999999997</v>
          </cell>
          <cell r="G13839">
            <v>0.68479789999999996</v>
          </cell>
          <cell r="H13839">
            <v>0.75777669999999997</v>
          </cell>
          <cell r="I13839">
            <v>-7.0025900000000002E-2</v>
          </cell>
          <cell r="J13839">
            <v>-2.8653999999999999E-2</v>
          </cell>
          <cell r="K13839">
            <v>0</v>
          </cell>
          <cell r="L13839">
            <v>2.8653999999999999E-2</v>
          </cell>
          <cell r="M13839">
            <v>7.0025900000000002E-2</v>
          </cell>
          <cell r="N13839">
            <v>7.0025900000000002E-2</v>
          </cell>
          <cell r="O13839">
            <v>3380</v>
          </cell>
        </row>
        <row r="13840">
          <cell r="A13840" t="str">
            <v>Residential</v>
          </cell>
          <cell r="B13840">
            <v>15</v>
          </cell>
          <cell r="C13840" t="str">
            <v>X</v>
          </cell>
          <cell r="D13840" t="str">
            <v>All</v>
          </cell>
          <cell r="E13840" t="str">
            <v>Building Age: 3 - 10 YEARS</v>
          </cell>
          <cell r="F13840">
            <v>86.188500000000005</v>
          </cell>
          <cell r="G13840">
            <v>0.82182730000000004</v>
          </cell>
          <cell r="H13840">
            <v>0.75808540000000002</v>
          </cell>
          <cell r="I13840">
            <v>-6.9298799999999994E-2</v>
          </cell>
          <cell r="J13840">
            <v>-2.83565E-2</v>
          </cell>
          <cell r="K13840">
            <v>0</v>
          </cell>
          <cell r="L13840">
            <v>2.83565E-2</v>
          </cell>
          <cell r="M13840">
            <v>6.9298799999999994E-2</v>
          </cell>
          <cell r="N13840">
            <v>6.9298799999999994E-2</v>
          </cell>
          <cell r="O13840">
            <v>3380</v>
          </cell>
        </row>
        <row r="13841">
          <cell r="A13841" t="str">
            <v>Residential</v>
          </cell>
          <cell r="B13841">
            <v>16</v>
          </cell>
          <cell r="C13841" t="str">
            <v>X</v>
          </cell>
          <cell r="D13841" t="str">
            <v>All</v>
          </cell>
          <cell r="E13841" t="str">
            <v>Building Age: 3 - 10 YEARS</v>
          </cell>
          <cell r="F13841">
            <v>88.226799999999997</v>
          </cell>
          <cell r="G13841">
            <v>0.9937878</v>
          </cell>
          <cell r="H13841">
            <v>0.87067530000000004</v>
          </cell>
          <cell r="I13841">
            <v>-8.2877699999999999E-2</v>
          </cell>
          <cell r="J13841">
            <v>-3.3912900000000003E-2</v>
          </cell>
          <cell r="K13841">
            <v>0</v>
          </cell>
          <cell r="L13841">
            <v>3.3912900000000003E-2</v>
          </cell>
          <cell r="M13841">
            <v>8.2877699999999999E-2</v>
          </cell>
          <cell r="N13841">
            <v>8.2877699999999999E-2</v>
          </cell>
          <cell r="O13841">
            <v>3380</v>
          </cell>
        </row>
        <row r="13842">
          <cell r="A13842" t="str">
            <v>Residential</v>
          </cell>
          <cell r="B13842">
            <v>17</v>
          </cell>
          <cell r="C13842" t="str">
            <v>X</v>
          </cell>
          <cell r="D13842" t="str">
            <v>All</v>
          </cell>
          <cell r="E13842" t="str">
            <v>Building Age: 3 - 10 YEARS</v>
          </cell>
          <cell r="F13842">
            <v>89.265000000000001</v>
          </cell>
          <cell r="G13842">
            <v>1.177735</v>
          </cell>
          <cell r="H13842">
            <v>1.076344</v>
          </cell>
          <cell r="I13842">
            <v>-8.3079799999999995E-2</v>
          </cell>
          <cell r="J13842">
            <v>-3.3995600000000001E-2</v>
          </cell>
          <cell r="K13842">
            <v>0</v>
          </cell>
          <cell r="L13842">
            <v>3.3995600000000001E-2</v>
          </cell>
          <cell r="M13842">
            <v>8.3079799999999995E-2</v>
          </cell>
          <cell r="N13842">
            <v>8.3079799999999995E-2</v>
          </cell>
          <cell r="O13842">
            <v>3380</v>
          </cell>
        </row>
        <row r="13843">
          <cell r="A13843" t="str">
            <v>Residential</v>
          </cell>
          <cell r="B13843">
            <v>18</v>
          </cell>
          <cell r="C13843" t="str">
            <v>X</v>
          </cell>
          <cell r="D13843" t="str">
            <v>All</v>
          </cell>
          <cell r="E13843" t="str">
            <v>Building Age: 3 - 10 YEARS</v>
          </cell>
          <cell r="F13843">
            <v>86.918000000000006</v>
          </cell>
          <cell r="G13843">
            <v>1.113353</v>
          </cell>
          <cell r="H13843">
            <v>1.197748</v>
          </cell>
          <cell r="I13843">
            <v>-8.0531699999999998E-2</v>
          </cell>
          <cell r="J13843">
            <v>-3.29529E-2</v>
          </cell>
          <cell r="K13843">
            <v>0</v>
          </cell>
          <cell r="L13843">
            <v>3.29529E-2</v>
          </cell>
          <cell r="M13843">
            <v>8.0531699999999998E-2</v>
          </cell>
          <cell r="N13843">
            <v>8.0531699999999998E-2</v>
          </cell>
          <cell r="O13843">
            <v>3380</v>
          </cell>
        </row>
        <row r="13844">
          <cell r="A13844" t="str">
            <v>Residential</v>
          </cell>
          <cell r="B13844">
            <v>19</v>
          </cell>
          <cell r="C13844" t="str">
            <v>X</v>
          </cell>
          <cell r="D13844" t="str">
            <v>All</v>
          </cell>
          <cell r="E13844" t="str">
            <v>Building Age: 3 - 10 YEARS</v>
          </cell>
          <cell r="F13844">
            <v>83.994500000000002</v>
          </cell>
          <cell r="G13844">
            <v>1.177443</v>
          </cell>
          <cell r="H13844">
            <v>1.3002210000000001</v>
          </cell>
          <cell r="I13844">
            <v>-7.9657599999999995E-2</v>
          </cell>
          <cell r="J13844">
            <v>-3.2595300000000001E-2</v>
          </cell>
          <cell r="K13844">
            <v>0</v>
          </cell>
          <cell r="L13844">
            <v>3.2595300000000001E-2</v>
          </cell>
          <cell r="M13844">
            <v>7.9657599999999995E-2</v>
          </cell>
          <cell r="N13844">
            <v>7.9657599999999995E-2</v>
          </cell>
          <cell r="O13844">
            <v>3380</v>
          </cell>
        </row>
        <row r="13845">
          <cell r="A13845" t="str">
            <v>Residential</v>
          </cell>
          <cell r="B13845">
            <v>20</v>
          </cell>
          <cell r="C13845" t="str">
            <v>X</v>
          </cell>
          <cell r="D13845" t="str">
            <v>All</v>
          </cell>
          <cell r="E13845" t="str">
            <v>Building Age: 3 - 10 YEARS</v>
          </cell>
          <cell r="F13845">
            <v>79.418000000000006</v>
          </cell>
          <cell r="G13845">
            <v>1.225957</v>
          </cell>
          <cell r="H13845">
            <v>1.5604450000000001</v>
          </cell>
          <cell r="I13845">
            <v>-8.8801099999999994E-2</v>
          </cell>
          <cell r="J13845">
            <v>-3.63367E-2</v>
          </cell>
          <cell r="K13845">
            <v>0</v>
          </cell>
          <cell r="L13845">
            <v>3.63367E-2</v>
          </cell>
          <cell r="M13845">
            <v>8.8801099999999994E-2</v>
          </cell>
          <cell r="N13845">
            <v>8.8801099999999994E-2</v>
          </cell>
          <cell r="O13845">
            <v>3380</v>
          </cell>
        </row>
        <row r="13846">
          <cell r="A13846" t="str">
            <v>Residential</v>
          </cell>
          <cell r="B13846">
            <v>21</v>
          </cell>
          <cell r="C13846" t="str">
            <v>X</v>
          </cell>
          <cell r="D13846" t="str">
            <v>All</v>
          </cell>
          <cell r="E13846" t="str">
            <v>Building Age: 3 - 10 YEARS</v>
          </cell>
          <cell r="F13846">
            <v>75.303299999999993</v>
          </cell>
          <cell r="G13846">
            <v>1.1723650000000001</v>
          </cell>
          <cell r="H13846">
            <v>1.533695</v>
          </cell>
          <cell r="I13846">
            <v>-8.0405299999999999E-2</v>
          </cell>
          <cell r="J13846">
            <v>-3.2901199999999999E-2</v>
          </cell>
          <cell r="K13846">
            <v>0</v>
          </cell>
          <cell r="L13846">
            <v>3.2901199999999999E-2</v>
          </cell>
          <cell r="M13846">
            <v>8.0405299999999999E-2</v>
          </cell>
          <cell r="N13846">
            <v>8.0405299999999999E-2</v>
          </cell>
          <cell r="O13846">
            <v>3380</v>
          </cell>
        </row>
        <row r="13847">
          <cell r="A13847" t="str">
            <v>Residential</v>
          </cell>
          <cell r="B13847">
            <v>22</v>
          </cell>
          <cell r="C13847" t="str">
            <v>X</v>
          </cell>
          <cell r="D13847" t="str">
            <v>All</v>
          </cell>
          <cell r="E13847" t="str">
            <v>Building Age: 3 - 10 YEARS</v>
          </cell>
          <cell r="F13847">
            <v>73.688500000000005</v>
          </cell>
          <cell r="G13847">
            <v>1.0483990000000001</v>
          </cell>
          <cell r="H13847">
            <v>1.5009570000000001</v>
          </cell>
          <cell r="I13847">
            <v>-7.9611799999999996E-2</v>
          </cell>
          <cell r="J13847">
            <v>-3.2576500000000001E-2</v>
          </cell>
          <cell r="K13847">
            <v>0</v>
          </cell>
          <cell r="L13847">
            <v>3.2576500000000001E-2</v>
          </cell>
          <cell r="M13847">
            <v>7.9611799999999996E-2</v>
          </cell>
          <cell r="N13847">
            <v>7.9611799999999996E-2</v>
          </cell>
          <cell r="O13847">
            <v>3380</v>
          </cell>
        </row>
        <row r="13848">
          <cell r="A13848" t="str">
            <v>Residential</v>
          </cell>
          <cell r="B13848">
            <v>23</v>
          </cell>
          <cell r="C13848" t="str">
            <v>X</v>
          </cell>
          <cell r="D13848" t="str">
            <v>All</v>
          </cell>
          <cell r="E13848" t="str">
            <v>Building Age: 3 - 10 YEARS</v>
          </cell>
          <cell r="F13848">
            <v>71.959000000000003</v>
          </cell>
          <cell r="G13848">
            <v>0.83265690000000003</v>
          </cell>
          <cell r="H13848">
            <v>1.3380289999999999</v>
          </cell>
          <cell r="I13848">
            <v>-7.2952600000000006E-2</v>
          </cell>
          <cell r="J13848">
            <v>-2.9851599999999999E-2</v>
          </cell>
          <cell r="K13848">
            <v>0</v>
          </cell>
          <cell r="L13848">
            <v>2.9851599999999999E-2</v>
          </cell>
          <cell r="M13848">
            <v>7.2952600000000006E-2</v>
          </cell>
          <cell r="N13848">
            <v>7.2952600000000006E-2</v>
          </cell>
          <cell r="O13848">
            <v>3380</v>
          </cell>
        </row>
        <row r="13849">
          <cell r="A13849" t="str">
            <v>Residential</v>
          </cell>
          <cell r="B13849">
            <v>24</v>
          </cell>
          <cell r="C13849" t="str">
            <v>X</v>
          </cell>
          <cell r="D13849" t="str">
            <v>All</v>
          </cell>
          <cell r="E13849" t="str">
            <v>Building Age: 3 - 10 YEARS</v>
          </cell>
          <cell r="F13849">
            <v>71.267799999999994</v>
          </cell>
          <cell r="G13849">
            <v>0.64406719999999995</v>
          </cell>
          <cell r="H13849">
            <v>1.0159499999999999</v>
          </cell>
          <cell r="I13849">
            <v>-7.0438299999999995E-2</v>
          </cell>
          <cell r="J13849">
            <v>-2.8822799999999999E-2</v>
          </cell>
          <cell r="K13849">
            <v>0</v>
          </cell>
          <cell r="L13849">
            <v>2.8822799999999999E-2</v>
          </cell>
          <cell r="M13849">
            <v>7.0438299999999995E-2</v>
          </cell>
          <cell r="N13849">
            <v>7.0438299999999995E-2</v>
          </cell>
          <cell r="O13849">
            <v>3380</v>
          </cell>
        </row>
        <row r="13850">
          <cell r="A13850" t="str">
            <v>Residential</v>
          </cell>
          <cell r="B13850">
            <v>1</v>
          </cell>
          <cell r="C13850" t="str">
            <v>X</v>
          </cell>
          <cell r="D13850" t="str">
            <v>All</v>
          </cell>
          <cell r="E13850" t="str">
            <v>CARE Status: CARE</v>
          </cell>
          <cell r="F13850">
            <v>64.974599999999995</v>
          </cell>
          <cell r="G13850">
            <v>0.47549629999999998</v>
          </cell>
          <cell r="H13850">
            <v>0.5521855</v>
          </cell>
          <cell r="I13850">
            <v>-7.0000499999999993E-2</v>
          </cell>
          <cell r="J13850">
            <v>-2.8643600000000002E-2</v>
          </cell>
          <cell r="K13850">
            <v>0</v>
          </cell>
          <cell r="L13850">
            <v>2.8643600000000002E-2</v>
          </cell>
          <cell r="M13850">
            <v>7.0000499999999993E-2</v>
          </cell>
          <cell r="N13850">
            <v>7.0000499999999993E-2</v>
          </cell>
          <cell r="O13850">
            <v>2894</v>
          </cell>
        </row>
        <row r="13851">
          <cell r="A13851" t="str">
            <v>Residential</v>
          </cell>
          <cell r="B13851">
            <v>2</v>
          </cell>
          <cell r="C13851" t="str">
            <v>X</v>
          </cell>
          <cell r="D13851" t="str">
            <v>All</v>
          </cell>
          <cell r="E13851" t="str">
            <v>CARE Status: CARE</v>
          </cell>
          <cell r="F13851">
            <v>63</v>
          </cell>
          <cell r="G13851">
            <v>0.43488769999999999</v>
          </cell>
          <cell r="H13851">
            <v>0.43759229999999999</v>
          </cell>
          <cell r="I13851">
            <v>-6.9206799999999999E-2</v>
          </cell>
          <cell r="J13851">
            <v>-2.8318900000000001E-2</v>
          </cell>
          <cell r="K13851">
            <v>0</v>
          </cell>
          <cell r="L13851">
            <v>2.8318900000000001E-2</v>
          </cell>
          <cell r="M13851">
            <v>6.9206799999999999E-2</v>
          </cell>
          <cell r="N13851">
            <v>6.9206799999999999E-2</v>
          </cell>
          <cell r="O13851">
            <v>2894</v>
          </cell>
        </row>
        <row r="13852">
          <cell r="A13852" t="str">
            <v>Residential</v>
          </cell>
          <cell r="B13852">
            <v>3</v>
          </cell>
          <cell r="C13852" t="str">
            <v>X</v>
          </cell>
          <cell r="D13852" t="str">
            <v>All</v>
          </cell>
          <cell r="E13852" t="str">
            <v>CARE Status: CARE</v>
          </cell>
          <cell r="F13852">
            <v>62.256300000000003</v>
          </cell>
          <cell r="G13852">
            <v>0.39385409999999998</v>
          </cell>
          <cell r="H13852">
            <v>0.40401429999999999</v>
          </cell>
          <cell r="I13852">
            <v>-6.8247100000000005E-2</v>
          </cell>
          <cell r="J13852">
            <v>-2.7926200000000002E-2</v>
          </cell>
          <cell r="K13852">
            <v>0</v>
          </cell>
          <cell r="L13852">
            <v>2.7926200000000002E-2</v>
          </cell>
          <cell r="M13852">
            <v>6.8247100000000005E-2</v>
          </cell>
          <cell r="N13852">
            <v>6.8247100000000005E-2</v>
          </cell>
          <cell r="O13852">
            <v>2894</v>
          </cell>
        </row>
        <row r="13853">
          <cell r="A13853" t="str">
            <v>Residential</v>
          </cell>
          <cell r="B13853">
            <v>4</v>
          </cell>
          <cell r="C13853" t="str">
            <v>X</v>
          </cell>
          <cell r="D13853" t="str">
            <v>All</v>
          </cell>
          <cell r="E13853" t="str">
            <v>CARE Status: CARE</v>
          </cell>
          <cell r="F13853">
            <v>60.8782</v>
          </cell>
          <cell r="G13853">
            <v>0.37843749999999998</v>
          </cell>
          <cell r="H13853">
            <v>0.41832279999999999</v>
          </cell>
          <cell r="I13853">
            <v>-6.7843600000000004E-2</v>
          </cell>
          <cell r="J13853">
            <v>-2.77611E-2</v>
          </cell>
          <cell r="K13853">
            <v>0</v>
          </cell>
          <cell r="L13853">
            <v>2.77611E-2</v>
          </cell>
          <cell r="M13853">
            <v>6.7843600000000004E-2</v>
          </cell>
          <cell r="N13853">
            <v>6.7843600000000004E-2</v>
          </cell>
          <cell r="O13853">
            <v>2894</v>
          </cell>
        </row>
        <row r="13854">
          <cell r="A13854" t="str">
            <v>Residential</v>
          </cell>
          <cell r="B13854">
            <v>5</v>
          </cell>
          <cell r="C13854" t="str">
            <v>X</v>
          </cell>
          <cell r="D13854" t="str">
            <v>All</v>
          </cell>
          <cell r="E13854" t="str">
            <v>CARE Status: CARE</v>
          </cell>
          <cell r="F13854">
            <v>60.634500000000003</v>
          </cell>
          <cell r="G13854">
            <v>0.37298809999999999</v>
          </cell>
          <cell r="H13854">
            <v>0.41607559999999999</v>
          </cell>
          <cell r="I13854">
            <v>-6.8372500000000003E-2</v>
          </cell>
          <cell r="J13854">
            <v>-2.7977499999999999E-2</v>
          </cell>
          <cell r="K13854">
            <v>0</v>
          </cell>
          <cell r="L13854">
            <v>2.7977499999999999E-2</v>
          </cell>
          <cell r="M13854">
            <v>6.8372500000000003E-2</v>
          </cell>
          <cell r="N13854">
            <v>6.8372500000000003E-2</v>
          </cell>
          <cell r="O13854">
            <v>2894</v>
          </cell>
        </row>
        <row r="13855">
          <cell r="A13855" t="str">
            <v>Residential</v>
          </cell>
          <cell r="B13855">
            <v>6</v>
          </cell>
          <cell r="C13855" t="str">
            <v>X</v>
          </cell>
          <cell r="D13855" t="str">
            <v>All</v>
          </cell>
          <cell r="E13855" t="str">
            <v>CARE Status: CARE</v>
          </cell>
          <cell r="F13855">
            <v>60.512700000000002</v>
          </cell>
          <cell r="G13855">
            <v>0.41147260000000002</v>
          </cell>
          <cell r="H13855">
            <v>0.47127669999999999</v>
          </cell>
          <cell r="I13855">
            <v>-6.77291E-2</v>
          </cell>
          <cell r="J13855">
            <v>-2.7714200000000001E-2</v>
          </cell>
          <cell r="K13855">
            <v>0</v>
          </cell>
          <cell r="L13855">
            <v>2.7714200000000001E-2</v>
          </cell>
          <cell r="M13855">
            <v>6.77291E-2</v>
          </cell>
          <cell r="N13855">
            <v>6.77291E-2</v>
          </cell>
          <cell r="O13855">
            <v>2894</v>
          </cell>
        </row>
        <row r="13856">
          <cell r="A13856" t="str">
            <v>Residential</v>
          </cell>
          <cell r="B13856">
            <v>7</v>
          </cell>
          <cell r="C13856" t="str">
            <v>X</v>
          </cell>
          <cell r="D13856" t="str">
            <v>All</v>
          </cell>
          <cell r="E13856" t="str">
            <v>CARE Status: CARE</v>
          </cell>
          <cell r="F13856">
            <v>59.512700000000002</v>
          </cell>
          <cell r="G13856">
            <v>0.46194010000000002</v>
          </cell>
          <cell r="H13856">
            <v>0.52914139999999998</v>
          </cell>
          <cell r="I13856">
            <v>-6.7861500000000005E-2</v>
          </cell>
          <cell r="J13856">
            <v>-2.7768399999999999E-2</v>
          </cell>
          <cell r="K13856">
            <v>0</v>
          </cell>
          <cell r="L13856">
            <v>2.7768399999999999E-2</v>
          </cell>
          <cell r="M13856">
            <v>6.7861500000000005E-2</v>
          </cell>
          <cell r="N13856">
            <v>6.7861500000000005E-2</v>
          </cell>
          <cell r="O13856">
            <v>2894</v>
          </cell>
        </row>
        <row r="13857">
          <cell r="A13857" t="str">
            <v>Residential</v>
          </cell>
          <cell r="B13857">
            <v>8</v>
          </cell>
          <cell r="C13857" t="str">
            <v>X</v>
          </cell>
          <cell r="D13857" t="str">
            <v>All</v>
          </cell>
          <cell r="E13857" t="str">
            <v>CARE Status: CARE</v>
          </cell>
          <cell r="F13857">
            <v>60.3782</v>
          </cell>
          <cell r="G13857">
            <v>0.52691449999999995</v>
          </cell>
          <cell r="H13857">
            <v>0.61071509999999996</v>
          </cell>
          <cell r="I13857">
            <v>-6.8809800000000004E-2</v>
          </cell>
          <cell r="J13857">
            <v>-2.8156400000000002E-2</v>
          </cell>
          <cell r="K13857">
            <v>0</v>
          </cell>
          <cell r="L13857">
            <v>2.8156400000000002E-2</v>
          </cell>
          <cell r="M13857">
            <v>6.8809800000000004E-2</v>
          </cell>
          <cell r="N13857">
            <v>6.8809800000000004E-2</v>
          </cell>
          <cell r="O13857">
            <v>2894</v>
          </cell>
        </row>
        <row r="13858">
          <cell r="A13858" t="str">
            <v>Residential</v>
          </cell>
          <cell r="B13858">
            <v>9</v>
          </cell>
          <cell r="C13858" t="str">
            <v>X</v>
          </cell>
          <cell r="D13858" t="str">
            <v>All</v>
          </cell>
          <cell r="E13858" t="str">
            <v>CARE Status: CARE</v>
          </cell>
          <cell r="F13858">
            <v>64.365499999999997</v>
          </cell>
          <cell r="G13858">
            <v>0.54782299999999995</v>
          </cell>
          <cell r="H13858">
            <v>0.59224869999999996</v>
          </cell>
          <cell r="I13858">
            <v>-7.0401099999999994E-2</v>
          </cell>
          <cell r="J13858">
            <v>-2.88075E-2</v>
          </cell>
          <cell r="K13858">
            <v>0</v>
          </cell>
          <cell r="L13858">
            <v>2.88075E-2</v>
          </cell>
          <cell r="M13858">
            <v>7.0401099999999994E-2</v>
          </cell>
          <cell r="N13858">
            <v>7.0401099999999994E-2</v>
          </cell>
          <cell r="O13858">
            <v>2894</v>
          </cell>
        </row>
        <row r="13859">
          <cell r="A13859" t="str">
            <v>Residential</v>
          </cell>
          <cell r="B13859">
            <v>10</v>
          </cell>
          <cell r="C13859" t="str">
            <v>X</v>
          </cell>
          <cell r="D13859" t="str">
            <v>All</v>
          </cell>
          <cell r="E13859" t="str">
            <v>CARE Status: CARE</v>
          </cell>
          <cell r="F13859">
            <v>67.474599999999995</v>
          </cell>
          <cell r="G13859">
            <v>0.55382940000000003</v>
          </cell>
          <cell r="H13859">
            <v>0.58830229999999994</v>
          </cell>
          <cell r="I13859">
            <v>-7.2458800000000004E-2</v>
          </cell>
          <cell r="J13859">
            <v>-2.9649499999999999E-2</v>
          </cell>
          <cell r="K13859">
            <v>0</v>
          </cell>
          <cell r="L13859">
            <v>2.9649499999999999E-2</v>
          </cell>
          <cell r="M13859">
            <v>7.2458800000000004E-2</v>
          </cell>
          <cell r="N13859">
            <v>7.2458800000000004E-2</v>
          </cell>
          <cell r="O13859">
            <v>2894</v>
          </cell>
        </row>
        <row r="13860">
          <cell r="A13860" t="str">
            <v>Residential</v>
          </cell>
          <cell r="B13860">
            <v>11</v>
          </cell>
          <cell r="C13860" t="str">
            <v>X</v>
          </cell>
          <cell r="D13860" t="str">
            <v>All</v>
          </cell>
          <cell r="E13860" t="str">
            <v>CARE Status: CARE</v>
          </cell>
          <cell r="F13860">
            <v>72.327399999999997</v>
          </cell>
          <cell r="G13860">
            <v>0.59745440000000005</v>
          </cell>
          <cell r="H13860">
            <v>0.63357039999999998</v>
          </cell>
          <cell r="I13860">
            <v>-7.3907299999999995E-2</v>
          </cell>
          <cell r="J13860">
            <v>-3.02423E-2</v>
          </cell>
          <cell r="K13860">
            <v>0</v>
          </cell>
          <cell r="L13860">
            <v>3.02423E-2</v>
          </cell>
          <cell r="M13860">
            <v>7.3907299999999995E-2</v>
          </cell>
          <cell r="N13860">
            <v>7.3907299999999995E-2</v>
          </cell>
          <cell r="O13860">
            <v>2894</v>
          </cell>
        </row>
        <row r="13861">
          <cell r="A13861" t="str">
            <v>Residential</v>
          </cell>
          <cell r="B13861">
            <v>12</v>
          </cell>
          <cell r="C13861" t="str">
            <v>X</v>
          </cell>
          <cell r="D13861" t="str">
            <v>All</v>
          </cell>
          <cell r="E13861" t="str">
            <v>CARE Status: CARE</v>
          </cell>
          <cell r="F13861">
            <v>77.314700000000002</v>
          </cell>
          <cell r="G13861">
            <v>0.66369270000000002</v>
          </cell>
          <cell r="H13861">
            <v>0.72554450000000004</v>
          </cell>
          <cell r="I13861">
            <v>-7.6133000000000006E-2</v>
          </cell>
          <cell r="J13861">
            <v>-3.1153E-2</v>
          </cell>
          <cell r="K13861">
            <v>0</v>
          </cell>
          <cell r="L13861">
            <v>3.1153E-2</v>
          </cell>
          <cell r="M13861">
            <v>7.6133000000000006E-2</v>
          </cell>
          <cell r="N13861">
            <v>7.6133000000000006E-2</v>
          </cell>
          <cell r="O13861">
            <v>2894</v>
          </cell>
        </row>
        <row r="13862">
          <cell r="A13862" t="str">
            <v>Residential</v>
          </cell>
          <cell r="B13862">
            <v>13</v>
          </cell>
          <cell r="C13862" t="str">
            <v>X</v>
          </cell>
          <cell r="D13862" t="str">
            <v>All</v>
          </cell>
          <cell r="E13862" t="str">
            <v>CARE Status: CARE</v>
          </cell>
          <cell r="F13862">
            <v>81.192899999999995</v>
          </cell>
          <cell r="G13862">
            <v>0.69314810000000004</v>
          </cell>
          <cell r="H13862">
            <v>0.71216420000000002</v>
          </cell>
          <cell r="I13862">
            <v>-7.6245099999999996E-2</v>
          </cell>
          <cell r="J13862">
            <v>-3.1198900000000002E-2</v>
          </cell>
          <cell r="K13862">
            <v>0</v>
          </cell>
          <cell r="L13862">
            <v>3.1198900000000002E-2</v>
          </cell>
          <cell r="M13862">
            <v>7.6245099999999996E-2</v>
          </cell>
          <cell r="N13862">
            <v>7.6245099999999996E-2</v>
          </cell>
          <cell r="O13862">
            <v>2894</v>
          </cell>
        </row>
        <row r="13863">
          <cell r="A13863" t="str">
            <v>Residential</v>
          </cell>
          <cell r="B13863">
            <v>14</v>
          </cell>
          <cell r="C13863" t="str">
            <v>X</v>
          </cell>
          <cell r="D13863" t="str">
            <v>All</v>
          </cell>
          <cell r="E13863" t="str">
            <v>CARE Status: CARE</v>
          </cell>
          <cell r="F13863">
            <v>84.314700000000002</v>
          </cell>
          <cell r="G13863">
            <v>0.70557899999999996</v>
          </cell>
          <cell r="H13863">
            <v>0.68614489999999995</v>
          </cell>
          <cell r="I13863">
            <v>-7.8464099999999995E-2</v>
          </cell>
          <cell r="J13863">
            <v>-3.2106900000000001E-2</v>
          </cell>
          <cell r="K13863">
            <v>0</v>
          </cell>
          <cell r="L13863">
            <v>3.2106900000000001E-2</v>
          </cell>
          <cell r="M13863">
            <v>7.8464099999999995E-2</v>
          </cell>
          <cell r="N13863">
            <v>7.8464099999999995E-2</v>
          </cell>
          <cell r="O13863">
            <v>2894</v>
          </cell>
        </row>
        <row r="13864">
          <cell r="A13864" t="str">
            <v>Residential</v>
          </cell>
          <cell r="B13864">
            <v>15</v>
          </cell>
          <cell r="C13864" t="str">
            <v>X</v>
          </cell>
          <cell r="D13864" t="str">
            <v>All</v>
          </cell>
          <cell r="E13864" t="str">
            <v>CARE Status: CARE</v>
          </cell>
          <cell r="F13864">
            <v>87.692899999999995</v>
          </cell>
          <cell r="G13864">
            <v>0.89907720000000002</v>
          </cell>
          <cell r="H13864">
            <v>0.80152730000000005</v>
          </cell>
          <cell r="I13864">
            <v>-7.8278500000000001E-2</v>
          </cell>
          <cell r="J13864">
            <v>-3.2030900000000001E-2</v>
          </cell>
          <cell r="K13864">
            <v>0</v>
          </cell>
          <cell r="L13864">
            <v>3.2030900000000001E-2</v>
          </cell>
          <cell r="M13864">
            <v>7.8278500000000001E-2</v>
          </cell>
          <cell r="N13864">
            <v>7.8278500000000001E-2</v>
          </cell>
          <cell r="O13864">
            <v>2894</v>
          </cell>
        </row>
        <row r="13865">
          <cell r="A13865" t="str">
            <v>Residential</v>
          </cell>
          <cell r="B13865">
            <v>16</v>
          </cell>
          <cell r="C13865" t="str">
            <v>X</v>
          </cell>
          <cell r="D13865" t="str">
            <v>All</v>
          </cell>
          <cell r="E13865" t="str">
            <v>CARE Status: CARE</v>
          </cell>
          <cell r="F13865">
            <v>89.814700000000002</v>
          </cell>
          <cell r="G13865">
            <v>0.99707979999999996</v>
          </cell>
          <cell r="H13865">
            <v>0.95345840000000004</v>
          </cell>
          <cell r="I13865">
            <v>-8.6960899999999994E-2</v>
          </cell>
          <cell r="J13865">
            <v>-3.5583700000000003E-2</v>
          </cell>
          <cell r="K13865">
            <v>0</v>
          </cell>
          <cell r="L13865">
            <v>3.5583700000000003E-2</v>
          </cell>
          <cell r="M13865">
            <v>8.6960899999999994E-2</v>
          </cell>
          <cell r="N13865">
            <v>8.6960899999999994E-2</v>
          </cell>
          <cell r="O13865">
            <v>2894</v>
          </cell>
        </row>
        <row r="13866">
          <cell r="A13866" t="str">
            <v>Residential</v>
          </cell>
          <cell r="B13866">
            <v>17</v>
          </cell>
          <cell r="C13866" t="str">
            <v>X</v>
          </cell>
          <cell r="D13866" t="str">
            <v>All</v>
          </cell>
          <cell r="E13866" t="str">
            <v>CARE Status: CARE</v>
          </cell>
          <cell r="F13866">
            <v>90.936499999999995</v>
          </cell>
          <cell r="G13866">
            <v>1.191891</v>
          </cell>
          <cell r="H13866">
            <v>1.0513760000000001</v>
          </cell>
          <cell r="I13866">
            <v>-9.1933699999999993E-2</v>
          </cell>
          <cell r="J13866">
            <v>-3.7618499999999999E-2</v>
          </cell>
          <cell r="K13866">
            <v>0</v>
          </cell>
          <cell r="L13866">
            <v>3.7618499999999999E-2</v>
          </cell>
          <cell r="M13866">
            <v>9.1933699999999993E-2</v>
          </cell>
          <cell r="N13866">
            <v>9.1933699999999993E-2</v>
          </cell>
          <cell r="O13866">
            <v>2894</v>
          </cell>
        </row>
        <row r="13867">
          <cell r="A13867" t="str">
            <v>Residential</v>
          </cell>
          <cell r="B13867">
            <v>18</v>
          </cell>
          <cell r="C13867" t="str">
            <v>X</v>
          </cell>
          <cell r="D13867" t="str">
            <v>All</v>
          </cell>
          <cell r="E13867" t="str">
            <v>CARE Status: CARE</v>
          </cell>
          <cell r="F13867">
            <v>88.9238</v>
          </cell>
          <cell r="G13867">
            <v>1.264648</v>
          </cell>
          <cell r="H13867">
            <v>1.140191</v>
          </cell>
          <cell r="I13867">
            <v>-9.0217099999999995E-2</v>
          </cell>
          <cell r="J13867">
            <v>-3.69161E-2</v>
          </cell>
          <cell r="K13867">
            <v>0</v>
          </cell>
          <cell r="L13867">
            <v>3.69161E-2</v>
          </cell>
          <cell r="M13867">
            <v>9.0217099999999995E-2</v>
          </cell>
          <cell r="N13867">
            <v>9.0217099999999995E-2</v>
          </cell>
          <cell r="O13867">
            <v>2894</v>
          </cell>
        </row>
        <row r="13868">
          <cell r="A13868" t="str">
            <v>Residential</v>
          </cell>
          <cell r="B13868">
            <v>19</v>
          </cell>
          <cell r="C13868" t="str">
            <v>X</v>
          </cell>
          <cell r="D13868" t="str">
            <v>All</v>
          </cell>
          <cell r="E13868" t="str">
            <v>CARE Status: CARE</v>
          </cell>
          <cell r="F13868">
            <v>86.167500000000004</v>
          </cell>
          <cell r="G13868">
            <v>1.321861</v>
          </cell>
          <cell r="H13868">
            <v>1.1802459999999999</v>
          </cell>
          <cell r="I13868">
            <v>-9.2144199999999996E-2</v>
          </cell>
          <cell r="J13868">
            <v>-3.7704700000000001E-2</v>
          </cell>
          <cell r="K13868">
            <v>0</v>
          </cell>
          <cell r="L13868">
            <v>3.7704700000000001E-2</v>
          </cell>
          <cell r="M13868">
            <v>9.2144199999999996E-2</v>
          </cell>
          <cell r="N13868">
            <v>9.2144199999999996E-2</v>
          </cell>
          <cell r="O13868">
            <v>2894</v>
          </cell>
        </row>
        <row r="13869">
          <cell r="A13869" t="str">
            <v>Residential</v>
          </cell>
          <cell r="B13869">
            <v>20</v>
          </cell>
          <cell r="C13869" t="str">
            <v>X</v>
          </cell>
          <cell r="D13869" t="str">
            <v>All</v>
          </cell>
          <cell r="E13869" t="str">
            <v>CARE Status: CARE</v>
          </cell>
          <cell r="F13869">
            <v>81.4238</v>
          </cell>
          <cell r="G13869">
            <v>1.205638</v>
          </cell>
          <cell r="H13869">
            <v>1.541398</v>
          </cell>
          <cell r="I13869">
            <v>-9.01729E-2</v>
          </cell>
          <cell r="J13869">
            <v>-3.6898E-2</v>
          </cell>
          <cell r="K13869">
            <v>0</v>
          </cell>
          <cell r="L13869">
            <v>3.6898E-2</v>
          </cell>
          <cell r="M13869">
            <v>9.01729E-2</v>
          </cell>
          <cell r="N13869">
            <v>9.01729E-2</v>
          </cell>
          <cell r="O13869">
            <v>2894</v>
          </cell>
        </row>
        <row r="13870">
          <cell r="A13870" t="str">
            <v>Residential</v>
          </cell>
          <cell r="B13870">
            <v>21</v>
          </cell>
          <cell r="C13870" t="str">
            <v>X</v>
          </cell>
          <cell r="D13870" t="str">
            <v>All</v>
          </cell>
          <cell r="E13870" t="str">
            <v>CARE Status: CARE</v>
          </cell>
          <cell r="F13870">
            <v>77.058300000000003</v>
          </cell>
          <cell r="G13870">
            <v>1.0948370000000001</v>
          </cell>
          <cell r="H13870">
            <v>1.3968480000000001</v>
          </cell>
          <cell r="I13870">
            <v>-8.7772000000000003E-2</v>
          </cell>
          <cell r="J13870">
            <v>-3.5915599999999999E-2</v>
          </cell>
          <cell r="K13870">
            <v>0</v>
          </cell>
          <cell r="L13870">
            <v>3.5915599999999999E-2</v>
          </cell>
          <cell r="M13870">
            <v>8.7772000000000003E-2</v>
          </cell>
          <cell r="N13870">
            <v>8.7772000000000003E-2</v>
          </cell>
          <cell r="O13870">
            <v>2894</v>
          </cell>
        </row>
        <row r="13871">
          <cell r="A13871" t="str">
            <v>Residential</v>
          </cell>
          <cell r="B13871">
            <v>22</v>
          </cell>
          <cell r="C13871" t="str">
            <v>X</v>
          </cell>
          <cell r="D13871" t="str">
            <v>All</v>
          </cell>
          <cell r="E13871" t="str">
            <v>CARE Status: CARE</v>
          </cell>
          <cell r="F13871">
            <v>75.192899999999995</v>
          </cell>
          <cell r="G13871">
            <v>0.99965289999999996</v>
          </cell>
          <cell r="H13871">
            <v>1.2979510000000001</v>
          </cell>
          <cell r="I13871">
            <v>-8.2662299999999994E-2</v>
          </cell>
          <cell r="J13871">
            <v>-3.3824699999999999E-2</v>
          </cell>
          <cell r="K13871">
            <v>0</v>
          </cell>
          <cell r="L13871">
            <v>3.3824699999999999E-2</v>
          </cell>
          <cell r="M13871">
            <v>8.2662299999999994E-2</v>
          </cell>
          <cell r="N13871">
            <v>8.2662299999999994E-2</v>
          </cell>
          <cell r="O13871">
            <v>2894</v>
          </cell>
        </row>
        <row r="13872">
          <cell r="A13872" t="str">
            <v>Residential</v>
          </cell>
          <cell r="B13872">
            <v>23</v>
          </cell>
          <cell r="C13872" t="str">
            <v>X</v>
          </cell>
          <cell r="D13872" t="str">
            <v>All</v>
          </cell>
          <cell r="E13872" t="str">
            <v>CARE Status: CARE</v>
          </cell>
          <cell r="F13872">
            <v>72.9619</v>
          </cell>
          <cell r="G13872">
            <v>0.81180680000000005</v>
          </cell>
          <cell r="H13872">
            <v>1.043169</v>
          </cell>
          <cell r="I13872">
            <v>-7.8558299999999998E-2</v>
          </cell>
          <cell r="J13872">
            <v>-3.2145399999999998E-2</v>
          </cell>
          <cell r="K13872">
            <v>0</v>
          </cell>
          <cell r="L13872">
            <v>3.2145399999999998E-2</v>
          </cell>
          <cell r="M13872">
            <v>7.8558299999999998E-2</v>
          </cell>
          <cell r="N13872">
            <v>7.8558299999999998E-2</v>
          </cell>
          <cell r="O13872">
            <v>2894</v>
          </cell>
        </row>
        <row r="13873">
          <cell r="A13873" t="str">
            <v>Residential</v>
          </cell>
          <cell r="B13873">
            <v>24</v>
          </cell>
          <cell r="C13873" t="str">
            <v>X</v>
          </cell>
          <cell r="D13873" t="str">
            <v>All</v>
          </cell>
          <cell r="E13873" t="str">
            <v>CARE Status: CARE</v>
          </cell>
          <cell r="F13873">
            <v>71.852800000000002</v>
          </cell>
          <cell r="G13873">
            <v>0.63677419999999996</v>
          </cell>
          <cell r="H13873">
            <v>0.86452700000000005</v>
          </cell>
          <cell r="I13873">
            <v>-7.4050099999999994E-2</v>
          </cell>
          <cell r="J13873">
            <v>-3.03007E-2</v>
          </cell>
          <cell r="K13873">
            <v>0</v>
          </cell>
          <cell r="L13873">
            <v>3.03007E-2</v>
          </cell>
          <cell r="M13873">
            <v>7.4050099999999994E-2</v>
          </cell>
          <cell r="N13873">
            <v>7.4050099999999994E-2</v>
          </cell>
          <cell r="O13873">
            <v>2894</v>
          </cell>
        </row>
        <row r="13874">
          <cell r="A13874" t="str">
            <v>Residential</v>
          </cell>
          <cell r="B13874">
            <v>1</v>
          </cell>
          <cell r="C13874" t="str">
            <v>X</v>
          </cell>
          <cell r="D13874" t="str">
            <v>All</v>
          </cell>
          <cell r="E13874" t="str">
            <v>CARE Status: Non-CARE</v>
          </cell>
          <cell r="F13874">
            <v>64.905000000000001</v>
          </cell>
          <cell r="G13874">
            <v>0.55048410000000003</v>
          </cell>
          <cell r="H13874">
            <v>0.60657030000000001</v>
          </cell>
          <cell r="I13874">
            <v>-2.5325500000000001E-2</v>
          </cell>
          <cell r="J13874">
            <v>-1.0363000000000001E-2</v>
          </cell>
          <cell r="K13874">
            <v>0</v>
          </cell>
          <cell r="L13874">
            <v>1.0363000000000001E-2</v>
          </cell>
          <cell r="M13874">
            <v>2.5325500000000001E-2</v>
          </cell>
          <cell r="N13874">
            <v>2.5325500000000001E-2</v>
          </cell>
          <cell r="O13874">
            <v>30904</v>
          </cell>
        </row>
        <row r="13875">
          <cell r="A13875" t="str">
            <v>Residential</v>
          </cell>
          <cell r="B13875">
            <v>2</v>
          </cell>
          <cell r="C13875" t="str">
            <v>X</v>
          </cell>
          <cell r="D13875" t="str">
            <v>All</v>
          </cell>
          <cell r="E13875" t="str">
            <v>CARE Status: Non-CARE</v>
          </cell>
          <cell r="F13875">
            <v>62.957299999999996</v>
          </cell>
          <cell r="G13875">
            <v>0.47610370000000002</v>
          </cell>
          <cell r="H13875">
            <v>0.50913540000000002</v>
          </cell>
          <cell r="I13875">
            <v>-2.4983200000000001E-2</v>
          </cell>
          <cell r="J13875">
            <v>-1.02229E-2</v>
          </cell>
          <cell r="K13875">
            <v>0</v>
          </cell>
          <cell r="L13875">
            <v>1.02229E-2</v>
          </cell>
          <cell r="M13875">
            <v>2.4983200000000001E-2</v>
          </cell>
          <cell r="N13875">
            <v>2.4983200000000001E-2</v>
          </cell>
          <cell r="O13875">
            <v>30904</v>
          </cell>
        </row>
        <row r="13876">
          <cell r="A13876" t="str">
            <v>Residential</v>
          </cell>
          <cell r="B13876">
            <v>3</v>
          </cell>
          <cell r="C13876" t="str">
            <v>X</v>
          </cell>
          <cell r="D13876" t="str">
            <v>All</v>
          </cell>
          <cell r="E13876" t="str">
            <v>CARE Status: Non-CARE</v>
          </cell>
          <cell r="F13876">
            <v>62.216700000000003</v>
          </cell>
          <cell r="G13876">
            <v>0.4438609</v>
          </cell>
          <cell r="H13876">
            <v>0.48716700000000002</v>
          </cell>
          <cell r="I13876">
            <v>-2.4770799999999999E-2</v>
          </cell>
          <cell r="J13876">
            <v>-1.0135999999999999E-2</v>
          </cell>
          <cell r="K13876">
            <v>0</v>
          </cell>
          <cell r="L13876">
            <v>1.0135999999999999E-2</v>
          </cell>
          <cell r="M13876">
            <v>2.4770799999999999E-2</v>
          </cell>
          <cell r="N13876">
            <v>2.4770799999999999E-2</v>
          </cell>
          <cell r="O13876">
            <v>30904</v>
          </cell>
        </row>
        <row r="13877">
          <cell r="A13877" t="str">
            <v>Residential</v>
          </cell>
          <cell r="B13877">
            <v>4</v>
          </cell>
          <cell r="C13877" t="str">
            <v>X</v>
          </cell>
          <cell r="D13877" t="str">
            <v>All</v>
          </cell>
          <cell r="E13877" t="str">
            <v>CARE Status: Non-CARE</v>
          </cell>
          <cell r="F13877">
            <v>60.8459</v>
          </cell>
          <cell r="G13877">
            <v>0.41993940000000002</v>
          </cell>
          <cell r="H13877">
            <v>0.4513799</v>
          </cell>
          <cell r="I13877">
            <v>-2.4597899999999999E-2</v>
          </cell>
          <cell r="J13877">
            <v>-1.0065299999999999E-2</v>
          </cell>
          <cell r="K13877">
            <v>0</v>
          </cell>
          <cell r="L13877">
            <v>1.0065299999999999E-2</v>
          </cell>
          <cell r="M13877">
            <v>2.4597899999999999E-2</v>
          </cell>
          <cell r="N13877">
            <v>2.4597899999999999E-2</v>
          </cell>
          <cell r="O13877">
            <v>30904</v>
          </cell>
        </row>
        <row r="13878">
          <cell r="A13878" t="str">
            <v>Residential</v>
          </cell>
          <cell r="B13878">
            <v>5</v>
          </cell>
          <cell r="C13878" t="str">
            <v>X</v>
          </cell>
          <cell r="D13878" t="str">
            <v>All</v>
          </cell>
          <cell r="E13878" t="str">
            <v>CARE Status: Non-CARE</v>
          </cell>
          <cell r="F13878">
            <v>60.609099999999998</v>
          </cell>
          <cell r="G13878">
            <v>0.41733320000000002</v>
          </cell>
          <cell r="H13878">
            <v>0.4613351</v>
          </cell>
          <cell r="I13878">
            <v>-2.4549100000000001E-2</v>
          </cell>
          <cell r="J13878">
            <v>-1.00453E-2</v>
          </cell>
          <cell r="K13878">
            <v>0</v>
          </cell>
          <cell r="L13878">
            <v>1.00453E-2</v>
          </cell>
          <cell r="M13878">
            <v>2.4549100000000001E-2</v>
          </cell>
          <cell r="N13878">
            <v>2.4549100000000001E-2</v>
          </cell>
          <cell r="O13878">
            <v>30904</v>
          </cell>
        </row>
        <row r="13879">
          <cell r="A13879" t="str">
            <v>Residential</v>
          </cell>
          <cell r="B13879">
            <v>6</v>
          </cell>
          <cell r="C13879" t="str">
            <v>X</v>
          </cell>
          <cell r="D13879" t="str">
            <v>All</v>
          </cell>
          <cell r="E13879" t="str">
            <v>CARE Status: Non-CARE</v>
          </cell>
          <cell r="F13879">
            <v>60.481999999999999</v>
          </cell>
          <cell r="G13879">
            <v>0.4533257</v>
          </cell>
          <cell r="H13879">
            <v>0.50729159999999995</v>
          </cell>
          <cell r="I13879">
            <v>-2.46264E-2</v>
          </cell>
          <cell r="J13879">
            <v>-1.00769E-2</v>
          </cell>
          <cell r="K13879">
            <v>0</v>
          </cell>
          <cell r="L13879">
            <v>1.00769E-2</v>
          </cell>
          <cell r="M13879">
            <v>2.46264E-2</v>
          </cell>
          <cell r="N13879">
            <v>2.46264E-2</v>
          </cell>
          <cell r="O13879">
            <v>30904</v>
          </cell>
        </row>
        <row r="13880">
          <cell r="A13880" t="str">
            <v>Residential</v>
          </cell>
          <cell r="B13880">
            <v>7</v>
          </cell>
          <cell r="C13880" t="str">
            <v>X</v>
          </cell>
          <cell r="D13880" t="str">
            <v>All</v>
          </cell>
          <cell r="E13880" t="str">
            <v>CARE Status: Non-CARE</v>
          </cell>
          <cell r="F13880">
            <v>59.489600000000003</v>
          </cell>
          <cell r="G13880">
            <v>0.55678859999999997</v>
          </cell>
          <cell r="H13880">
            <v>0.62433209999999995</v>
          </cell>
          <cell r="I13880">
            <v>-2.4827599999999998E-2</v>
          </cell>
          <cell r="J13880">
            <v>-1.01592E-2</v>
          </cell>
          <cell r="K13880">
            <v>0</v>
          </cell>
          <cell r="L13880">
            <v>1.01592E-2</v>
          </cell>
          <cell r="M13880">
            <v>2.4827599999999998E-2</v>
          </cell>
          <cell r="N13880">
            <v>2.4827599999999998E-2</v>
          </cell>
          <cell r="O13880">
            <v>30904</v>
          </cell>
        </row>
        <row r="13881">
          <cell r="A13881" t="str">
            <v>Residential</v>
          </cell>
          <cell r="B13881">
            <v>8</v>
          </cell>
          <cell r="C13881" t="str">
            <v>X</v>
          </cell>
          <cell r="D13881" t="str">
            <v>All</v>
          </cell>
          <cell r="E13881" t="str">
            <v>CARE Status: Non-CARE</v>
          </cell>
          <cell r="F13881">
            <v>60.3675</v>
          </cell>
          <cell r="G13881">
            <v>0.66122809999999999</v>
          </cell>
          <cell r="H13881">
            <v>0.72592350000000005</v>
          </cell>
          <cell r="I13881">
            <v>-2.5283300000000002E-2</v>
          </cell>
          <cell r="J13881">
            <v>-1.0345699999999999E-2</v>
          </cell>
          <cell r="K13881">
            <v>0</v>
          </cell>
          <cell r="L13881">
            <v>1.0345699999999999E-2</v>
          </cell>
          <cell r="M13881">
            <v>2.5283300000000002E-2</v>
          </cell>
          <cell r="N13881">
            <v>2.5283300000000002E-2</v>
          </cell>
          <cell r="O13881">
            <v>30904</v>
          </cell>
        </row>
        <row r="13882">
          <cell r="A13882" t="str">
            <v>Residential</v>
          </cell>
          <cell r="B13882">
            <v>9</v>
          </cell>
          <cell r="C13882" t="str">
            <v>X</v>
          </cell>
          <cell r="D13882" t="str">
            <v>All</v>
          </cell>
          <cell r="E13882" t="str">
            <v>CARE Status: Non-CARE</v>
          </cell>
          <cell r="F13882">
            <v>64.356300000000005</v>
          </cell>
          <cell r="G13882">
            <v>0.62421320000000002</v>
          </cell>
          <cell r="H13882">
            <v>0.66280150000000004</v>
          </cell>
          <cell r="I13882">
            <v>-2.5829100000000001E-2</v>
          </cell>
          <cell r="J13882">
            <v>-1.05691E-2</v>
          </cell>
          <cell r="K13882">
            <v>0</v>
          </cell>
          <cell r="L13882">
            <v>1.05691E-2</v>
          </cell>
          <cell r="M13882">
            <v>2.5829100000000001E-2</v>
          </cell>
          <cell r="N13882">
            <v>2.5829100000000001E-2</v>
          </cell>
          <cell r="O13882">
            <v>30904</v>
          </cell>
        </row>
        <row r="13883">
          <cell r="A13883" t="str">
            <v>Residential</v>
          </cell>
          <cell r="B13883">
            <v>10</v>
          </cell>
          <cell r="C13883" t="str">
            <v>X</v>
          </cell>
          <cell r="D13883" t="str">
            <v>All</v>
          </cell>
          <cell r="E13883" t="str">
            <v>CARE Status: Non-CARE</v>
          </cell>
          <cell r="F13883">
            <v>67.4499</v>
          </cell>
          <cell r="G13883">
            <v>0.60256730000000003</v>
          </cell>
          <cell r="H13883">
            <v>0.66518869999999997</v>
          </cell>
          <cell r="I13883">
            <v>-2.7221800000000001E-2</v>
          </cell>
          <cell r="J13883">
            <v>-1.11389E-2</v>
          </cell>
          <cell r="K13883">
            <v>0</v>
          </cell>
          <cell r="L13883">
            <v>1.11389E-2</v>
          </cell>
          <cell r="M13883">
            <v>2.7221800000000001E-2</v>
          </cell>
          <cell r="N13883">
            <v>2.7221800000000001E-2</v>
          </cell>
          <cell r="O13883">
            <v>30904</v>
          </cell>
        </row>
        <row r="13884">
          <cell r="A13884" t="str">
            <v>Residential</v>
          </cell>
          <cell r="B13884">
            <v>11</v>
          </cell>
          <cell r="C13884" t="str">
            <v>X</v>
          </cell>
          <cell r="D13884" t="str">
            <v>All</v>
          </cell>
          <cell r="E13884" t="str">
            <v>CARE Status: Non-CARE</v>
          </cell>
          <cell r="F13884">
            <v>72.2744</v>
          </cell>
          <cell r="G13884">
            <v>0.61756909999999998</v>
          </cell>
          <cell r="H13884">
            <v>0.65918330000000003</v>
          </cell>
          <cell r="I13884">
            <v>-2.72424E-2</v>
          </cell>
          <cell r="J13884">
            <v>-1.11474E-2</v>
          </cell>
          <cell r="K13884">
            <v>0</v>
          </cell>
          <cell r="L13884">
            <v>1.11474E-2</v>
          </cell>
          <cell r="M13884">
            <v>2.72424E-2</v>
          </cell>
          <cell r="N13884">
            <v>2.72424E-2</v>
          </cell>
          <cell r="O13884">
            <v>30904</v>
          </cell>
        </row>
        <row r="13885">
          <cell r="A13885" t="str">
            <v>Residential</v>
          </cell>
          <cell r="B13885">
            <v>12</v>
          </cell>
          <cell r="C13885" t="str">
            <v>X</v>
          </cell>
          <cell r="D13885" t="str">
            <v>All</v>
          </cell>
          <cell r="E13885" t="str">
            <v>CARE Status: Non-CARE</v>
          </cell>
          <cell r="F13885">
            <v>77.2166</v>
          </cell>
          <cell r="G13885">
            <v>0.69280589999999997</v>
          </cell>
          <cell r="H13885">
            <v>0.69254389999999999</v>
          </cell>
          <cell r="I13885">
            <v>-2.8153500000000001E-2</v>
          </cell>
          <cell r="J13885">
            <v>-1.15202E-2</v>
          </cell>
          <cell r="K13885">
            <v>0</v>
          </cell>
          <cell r="L13885">
            <v>1.15202E-2</v>
          </cell>
          <cell r="M13885">
            <v>2.8153500000000001E-2</v>
          </cell>
          <cell r="N13885">
            <v>2.8153500000000001E-2</v>
          </cell>
          <cell r="O13885">
            <v>30904</v>
          </cell>
        </row>
        <row r="13886">
          <cell r="A13886" t="str">
            <v>Residential</v>
          </cell>
          <cell r="B13886">
            <v>13</v>
          </cell>
          <cell r="C13886" t="str">
            <v>X</v>
          </cell>
          <cell r="D13886" t="str">
            <v>All</v>
          </cell>
          <cell r="E13886" t="str">
            <v>CARE Status: Non-CARE</v>
          </cell>
          <cell r="F13886">
            <v>81.101500000000001</v>
          </cell>
          <cell r="G13886">
            <v>0.7657446</v>
          </cell>
          <cell r="H13886">
            <v>0.75453760000000003</v>
          </cell>
          <cell r="I13886">
            <v>-2.81876E-2</v>
          </cell>
          <cell r="J13886">
            <v>-1.15342E-2</v>
          </cell>
          <cell r="K13886">
            <v>0</v>
          </cell>
          <cell r="L13886">
            <v>1.15342E-2</v>
          </cell>
          <cell r="M13886">
            <v>2.81876E-2</v>
          </cell>
          <cell r="N13886">
            <v>2.81876E-2</v>
          </cell>
          <cell r="O13886">
            <v>30904</v>
          </cell>
        </row>
        <row r="13887">
          <cell r="A13887" t="str">
            <v>Residential</v>
          </cell>
          <cell r="B13887">
            <v>14</v>
          </cell>
          <cell r="C13887" t="str">
            <v>X</v>
          </cell>
          <cell r="D13887" t="str">
            <v>All</v>
          </cell>
          <cell r="E13887" t="str">
            <v>CARE Status: Non-CARE</v>
          </cell>
          <cell r="F13887">
            <v>84.226900000000001</v>
          </cell>
          <cell r="G13887">
            <v>0.85491280000000003</v>
          </cell>
          <cell r="H13887">
            <v>0.84134920000000002</v>
          </cell>
          <cell r="I13887">
            <v>-2.9128999999999999E-2</v>
          </cell>
          <cell r="J13887">
            <v>-1.19194E-2</v>
          </cell>
          <cell r="K13887">
            <v>0</v>
          </cell>
          <cell r="L13887">
            <v>1.19194E-2</v>
          </cell>
          <cell r="M13887">
            <v>2.9128999999999999E-2</v>
          </cell>
          <cell r="N13887">
            <v>2.9128999999999999E-2</v>
          </cell>
          <cell r="O13887">
            <v>30904</v>
          </cell>
        </row>
        <row r="13888">
          <cell r="A13888" t="str">
            <v>Residential</v>
          </cell>
          <cell r="B13888">
            <v>15</v>
          </cell>
          <cell r="C13888" t="str">
            <v>X</v>
          </cell>
          <cell r="D13888" t="str">
            <v>All</v>
          </cell>
          <cell r="E13888" t="str">
            <v>CARE Status: Non-CARE</v>
          </cell>
          <cell r="F13888">
            <v>87.594499999999996</v>
          </cell>
          <cell r="G13888">
            <v>1.0157309999999999</v>
          </cell>
          <cell r="H13888">
            <v>0.99914910000000001</v>
          </cell>
          <cell r="I13888">
            <v>-2.9418199999999999E-2</v>
          </cell>
          <cell r="J13888">
            <v>-1.20377E-2</v>
          </cell>
          <cell r="K13888">
            <v>0</v>
          </cell>
          <cell r="L13888">
            <v>1.20377E-2</v>
          </cell>
          <cell r="M13888">
            <v>2.9418199999999999E-2</v>
          </cell>
          <cell r="N13888">
            <v>2.9418199999999999E-2</v>
          </cell>
          <cell r="O13888">
            <v>30904</v>
          </cell>
        </row>
        <row r="13889">
          <cell r="A13889" t="str">
            <v>Residential</v>
          </cell>
          <cell r="B13889">
            <v>16</v>
          </cell>
          <cell r="C13889" t="str">
            <v>X</v>
          </cell>
          <cell r="D13889" t="str">
            <v>All</v>
          </cell>
          <cell r="E13889" t="str">
            <v>CARE Status: Non-CARE</v>
          </cell>
          <cell r="F13889">
            <v>89.701499999999996</v>
          </cell>
          <cell r="G13889">
            <v>1.246264</v>
          </cell>
          <cell r="H13889">
            <v>1.0965050000000001</v>
          </cell>
          <cell r="I13889">
            <v>-3.3498399999999998E-2</v>
          </cell>
          <cell r="J13889">
            <v>-1.37073E-2</v>
          </cell>
          <cell r="K13889">
            <v>0</v>
          </cell>
          <cell r="L13889">
            <v>1.37073E-2</v>
          </cell>
          <cell r="M13889">
            <v>3.3498399999999998E-2</v>
          </cell>
          <cell r="N13889">
            <v>3.3498399999999998E-2</v>
          </cell>
          <cell r="O13889">
            <v>30904</v>
          </cell>
        </row>
        <row r="13890">
          <cell r="A13890" t="str">
            <v>Residential</v>
          </cell>
          <cell r="B13890">
            <v>17</v>
          </cell>
          <cell r="C13890" t="str">
            <v>X</v>
          </cell>
          <cell r="D13890" t="str">
            <v>All</v>
          </cell>
          <cell r="E13890" t="str">
            <v>CARE Status: Non-CARE</v>
          </cell>
          <cell r="F13890">
            <v>90.805800000000005</v>
          </cell>
          <cell r="G13890">
            <v>1.4372499999999999</v>
          </cell>
          <cell r="H13890">
            <v>1.218396</v>
          </cell>
          <cell r="I13890">
            <v>-3.5857300000000002E-2</v>
          </cell>
          <cell r="J13890">
            <v>-1.46725E-2</v>
          </cell>
          <cell r="K13890">
            <v>0</v>
          </cell>
          <cell r="L13890">
            <v>1.46725E-2</v>
          </cell>
          <cell r="M13890">
            <v>3.5857300000000002E-2</v>
          </cell>
          <cell r="N13890">
            <v>3.5857300000000002E-2</v>
          </cell>
          <cell r="O13890">
            <v>30904</v>
          </cell>
        </row>
        <row r="13891">
          <cell r="A13891" t="str">
            <v>Residential</v>
          </cell>
          <cell r="B13891">
            <v>18</v>
          </cell>
          <cell r="C13891" t="str">
            <v>X</v>
          </cell>
          <cell r="D13891" t="str">
            <v>All</v>
          </cell>
          <cell r="E13891" t="str">
            <v>CARE Status: Non-CARE</v>
          </cell>
          <cell r="F13891">
            <v>88.804900000000004</v>
          </cell>
          <cell r="G13891">
            <v>1.545509</v>
          </cell>
          <cell r="H13891">
            <v>1.3606100000000001</v>
          </cell>
          <cell r="I13891">
            <v>-3.4046E-2</v>
          </cell>
          <cell r="J13891">
            <v>-1.39314E-2</v>
          </cell>
          <cell r="K13891">
            <v>0</v>
          </cell>
          <cell r="L13891">
            <v>1.39314E-2</v>
          </cell>
          <cell r="M13891">
            <v>3.4046E-2</v>
          </cell>
          <cell r="N13891">
            <v>3.4046E-2</v>
          </cell>
          <cell r="O13891">
            <v>30904</v>
          </cell>
        </row>
        <row r="13892">
          <cell r="A13892" t="str">
            <v>Residential</v>
          </cell>
          <cell r="B13892">
            <v>19</v>
          </cell>
          <cell r="C13892" t="str">
            <v>X</v>
          </cell>
          <cell r="D13892" t="str">
            <v>All</v>
          </cell>
          <cell r="E13892" t="str">
            <v>CARE Status: Non-CARE</v>
          </cell>
          <cell r="F13892">
            <v>86.0411</v>
          </cell>
          <cell r="G13892">
            <v>1.5861590000000001</v>
          </cell>
          <cell r="H13892">
            <v>1.5582549999999999</v>
          </cell>
          <cell r="I13892">
            <v>-3.5538199999999999E-2</v>
          </cell>
          <cell r="J13892">
            <v>-1.45419E-2</v>
          </cell>
          <cell r="K13892">
            <v>0</v>
          </cell>
          <cell r="L13892">
            <v>1.45419E-2</v>
          </cell>
          <cell r="M13892">
            <v>3.5538199999999999E-2</v>
          </cell>
          <cell r="N13892">
            <v>3.5538199999999999E-2</v>
          </cell>
          <cell r="O13892">
            <v>30904</v>
          </cell>
        </row>
        <row r="13893">
          <cell r="A13893" t="str">
            <v>Residential</v>
          </cell>
          <cell r="B13893">
            <v>20</v>
          </cell>
          <cell r="C13893" t="str">
            <v>X</v>
          </cell>
          <cell r="D13893" t="str">
            <v>All</v>
          </cell>
          <cell r="E13893" t="str">
            <v>CARE Status: Non-CARE</v>
          </cell>
          <cell r="F13893">
            <v>81.294600000000003</v>
          </cell>
          <cell r="G13893">
            <v>1.502529</v>
          </cell>
          <cell r="H13893">
            <v>1.8361209999999999</v>
          </cell>
          <cell r="I13893">
            <v>-3.6117400000000001E-2</v>
          </cell>
          <cell r="J13893">
            <v>-1.4778899999999999E-2</v>
          </cell>
          <cell r="K13893">
            <v>0</v>
          </cell>
          <cell r="L13893">
            <v>1.4778899999999999E-2</v>
          </cell>
          <cell r="M13893">
            <v>3.6117400000000001E-2</v>
          </cell>
          <cell r="N13893">
            <v>3.6117400000000001E-2</v>
          </cell>
          <cell r="O13893">
            <v>30904</v>
          </cell>
        </row>
        <row r="13894">
          <cell r="A13894" t="str">
            <v>Residential</v>
          </cell>
          <cell r="B13894">
            <v>21</v>
          </cell>
          <cell r="C13894" t="str">
            <v>X</v>
          </cell>
          <cell r="D13894" t="str">
            <v>All</v>
          </cell>
          <cell r="E13894" t="str">
            <v>CARE Status: Non-CARE</v>
          </cell>
          <cell r="F13894">
            <v>76.932299999999998</v>
          </cell>
          <cell r="G13894">
            <v>1.3902460000000001</v>
          </cell>
          <cell r="H13894">
            <v>1.710742</v>
          </cell>
          <cell r="I13894">
            <v>-3.3012E-2</v>
          </cell>
          <cell r="J13894">
            <v>-1.35082E-2</v>
          </cell>
          <cell r="K13894">
            <v>0</v>
          </cell>
          <cell r="L13894">
            <v>1.35082E-2</v>
          </cell>
          <cell r="M13894">
            <v>3.3012E-2</v>
          </cell>
          <cell r="N13894">
            <v>3.3012E-2</v>
          </cell>
          <cell r="O13894">
            <v>30904</v>
          </cell>
        </row>
        <row r="13895">
          <cell r="A13895" t="str">
            <v>Residential</v>
          </cell>
          <cell r="B13895">
            <v>22</v>
          </cell>
          <cell r="C13895" t="str">
            <v>X</v>
          </cell>
          <cell r="D13895" t="str">
            <v>All</v>
          </cell>
          <cell r="E13895" t="str">
            <v>CARE Status: Non-CARE</v>
          </cell>
          <cell r="F13895">
            <v>75.0809</v>
          </cell>
          <cell r="G13895">
            <v>1.230731</v>
          </cell>
          <cell r="H13895">
            <v>1.4415210000000001</v>
          </cell>
          <cell r="I13895">
            <v>-3.1190800000000001E-2</v>
          </cell>
          <cell r="J13895">
            <v>-1.2763E-2</v>
          </cell>
          <cell r="K13895">
            <v>0</v>
          </cell>
          <cell r="L13895">
            <v>1.2763E-2</v>
          </cell>
          <cell r="M13895">
            <v>3.1190800000000001E-2</v>
          </cell>
          <cell r="N13895">
            <v>3.1190800000000001E-2</v>
          </cell>
          <cell r="O13895">
            <v>30904</v>
          </cell>
        </row>
        <row r="13896">
          <cell r="A13896" t="str">
            <v>Residential</v>
          </cell>
          <cell r="B13896">
            <v>23</v>
          </cell>
          <cell r="C13896" t="str">
            <v>X</v>
          </cell>
          <cell r="D13896" t="str">
            <v>All</v>
          </cell>
          <cell r="E13896" t="str">
            <v>CARE Status: Non-CARE</v>
          </cell>
          <cell r="F13896">
            <v>72.871600000000001</v>
          </cell>
          <cell r="G13896">
            <v>0.98310019999999998</v>
          </cell>
          <cell r="H13896">
            <v>1.203004</v>
          </cell>
          <cell r="I13896">
            <v>-2.9966199999999998E-2</v>
          </cell>
          <cell r="J13896">
            <v>-1.2261899999999999E-2</v>
          </cell>
          <cell r="K13896">
            <v>0</v>
          </cell>
          <cell r="L13896">
            <v>1.2261899999999999E-2</v>
          </cell>
          <cell r="M13896">
            <v>2.9966199999999998E-2</v>
          </cell>
          <cell r="N13896">
            <v>2.9966199999999998E-2</v>
          </cell>
          <cell r="O13896">
            <v>30904</v>
          </cell>
        </row>
        <row r="13897">
          <cell r="A13897" t="str">
            <v>Residential</v>
          </cell>
          <cell r="B13897">
            <v>24</v>
          </cell>
          <cell r="C13897" t="str">
            <v>X</v>
          </cell>
          <cell r="D13897" t="str">
            <v>All</v>
          </cell>
          <cell r="E13897" t="str">
            <v>CARE Status: Non-CARE</v>
          </cell>
          <cell r="F13897">
            <v>71.773099999999999</v>
          </cell>
          <cell r="G13897">
            <v>0.7449462</v>
          </cell>
          <cell r="H13897">
            <v>0.91890819999999995</v>
          </cell>
          <cell r="I13897">
            <v>-2.8107699999999999E-2</v>
          </cell>
          <cell r="J13897">
            <v>-1.15014E-2</v>
          </cell>
          <cell r="K13897">
            <v>0</v>
          </cell>
          <cell r="L13897">
            <v>1.15014E-2</v>
          </cell>
          <cell r="M13897">
            <v>2.8107699999999999E-2</v>
          </cell>
          <cell r="N13897">
            <v>2.8107699999999999E-2</v>
          </cell>
          <cell r="O13897">
            <v>30904</v>
          </cell>
        </row>
        <row r="13898">
          <cell r="A13898" t="str">
            <v>Residential</v>
          </cell>
          <cell r="B13898">
            <v>1</v>
          </cell>
          <cell r="C13898" t="str">
            <v>X</v>
          </cell>
          <cell r="D13898" t="str">
            <v>All</v>
          </cell>
          <cell r="E13898" t="str">
            <v>Enrollment Date Quintile: 2nd Earliest</v>
          </cell>
          <cell r="F13898">
            <v>64.619100000000003</v>
          </cell>
          <cell r="G13898">
            <v>0.54424600000000001</v>
          </cell>
          <cell r="H13898">
            <v>0.67980479999999999</v>
          </cell>
          <cell r="I13898">
            <v>-5.3815300000000003E-2</v>
          </cell>
          <cell r="J13898">
            <v>-2.20208E-2</v>
          </cell>
          <cell r="K13898">
            <v>0</v>
          </cell>
          <cell r="L13898">
            <v>2.20208E-2</v>
          </cell>
          <cell r="M13898">
            <v>5.3815300000000003E-2</v>
          </cell>
          <cell r="N13898">
            <v>5.3815300000000003E-2</v>
          </cell>
          <cell r="O13898">
            <v>5160</v>
          </cell>
        </row>
        <row r="13899">
          <cell r="A13899" t="str">
            <v>Residential</v>
          </cell>
          <cell r="B13899">
            <v>2</v>
          </cell>
          <cell r="C13899" t="str">
            <v>X</v>
          </cell>
          <cell r="D13899" t="str">
            <v>All</v>
          </cell>
          <cell r="E13899" t="str">
            <v>Enrollment Date Quintile: 2nd Earliest</v>
          </cell>
          <cell r="F13899">
            <v>62.963700000000003</v>
          </cell>
          <cell r="G13899">
            <v>0.48317209999999999</v>
          </cell>
          <cell r="H13899">
            <v>0.52979889999999996</v>
          </cell>
          <cell r="I13899">
            <v>-5.32884E-2</v>
          </cell>
          <cell r="J13899">
            <v>-2.18052E-2</v>
          </cell>
          <cell r="K13899">
            <v>0</v>
          </cell>
          <cell r="L13899">
            <v>2.18052E-2</v>
          </cell>
          <cell r="M13899">
            <v>5.32884E-2</v>
          </cell>
          <cell r="N13899">
            <v>5.32884E-2</v>
          </cell>
          <cell r="O13899">
            <v>5160</v>
          </cell>
        </row>
        <row r="13900">
          <cell r="A13900" t="str">
            <v>Residential</v>
          </cell>
          <cell r="B13900">
            <v>3</v>
          </cell>
          <cell r="C13900" t="str">
            <v>X</v>
          </cell>
          <cell r="D13900" t="str">
            <v>All</v>
          </cell>
          <cell r="E13900" t="str">
            <v>Enrollment Date Quintile: 2nd Earliest</v>
          </cell>
          <cell r="F13900">
            <v>62.295999999999999</v>
          </cell>
          <cell r="G13900">
            <v>0.43400329999999998</v>
          </cell>
          <cell r="H13900">
            <v>0.48363869999999998</v>
          </cell>
          <cell r="I13900">
            <v>-5.2480499999999999E-2</v>
          </cell>
          <cell r="J13900">
            <v>-2.14746E-2</v>
          </cell>
          <cell r="K13900">
            <v>0</v>
          </cell>
          <cell r="L13900">
            <v>2.14746E-2</v>
          </cell>
          <cell r="M13900">
            <v>5.2480499999999999E-2</v>
          </cell>
          <cell r="N13900">
            <v>5.2480499999999999E-2</v>
          </cell>
          <cell r="O13900">
            <v>5160</v>
          </cell>
        </row>
        <row r="13901">
          <cell r="A13901" t="str">
            <v>Residential</v>
          </cell>
          <cell r="B13901">
            <v>4</v>
          </cell>
          <cell r="C13901" t="str">
            <v>X</v>
          </cell>
          <cell r="D13901" t="str">
            <v>All</v>
          </cell>
          <cell r="E13901" t="str">
            <v>Enrollment Date Quintile: 2nd Earliest</v>
          </cell>
          <cell r="F13901">
            <v>60.887700000000002</v>
          </cell>
          <cell r="G13901">
            <v>0.40490870000000001</v>
          </cell>
          <cell r="H13901">
            <v>0.4587618</v>
          </cell>
          <cell r="I13901">
            <v>-5.1992900000000002E-2</v>
          </cell>
          <cell r="J13901">
            <v>-2.1275100000000002E-2</v>
          </cell>
          <cell r="K13901">
            <v>0</v>
          </cell>
          <cell r="L13901">
            <v>2.1275100000000002E-2</v>
          </cell>
          <cell r="M13901">
            <v>5.1992900000000002E-2</v>
          </cell>
          <cell r="N13901">
            <v>5.1992900000000002E-2</v>
          </cell>
          <cell r="O13901">
            <v>5160</v>
          </cell>
        </row>
        <row r="13902">
          <cell r="A13902" t="str">
            <v>Residential</v>
          </cell>
          <cell r="B13902">
            <v>5</v>
          </cell>
          <cell r="C13902" t="str">
            <v>X</v>
          </cell>
          <cell r="D13902" t="str">
            <v>All</v>
          </cell>
          <cell r="E13902" t="str">
            <v>Enrollment Date Quintile: 2nd Earliest</v>
          </cell>
          <cell r="F13902">
            <v>60.725099999999998</v>
          </cell>
          <cell r="G13902">
            <v>0.40298590000000001</v>
          </cell>
          <cell r="H13902">
            <v>0.46663320000000003</v>
          </cell>
          <cell r="I13902">
            <v>-5.1971000000000003E-2</v>
          </cell>
          <cell r="J13902">
            <v>-2.12661E-2</v>
          </cell>
          <cell r="K13902">
            <v>0</v>
          </cell>
          <cell r="L13902">
            <v>2.12661E-2</v>
          </cell>
          <cell r="M13902">
            <v>5.1971000000000003E-2</v>
          </cell>
          <cell r="N13902">
            <v>5.1971000000000003E-2</v>
          </cell>
          <cell r="O13902">
            <v>5160</v>
          </cell>
        </row>
        <row r="13903">
          <cell r="A13903" t="str">
            <v>Residential</v>
          </cell>
          <cell r="B13903">
            <v>6</v>
          </cell>
          <cell r="C13903" t="str">
            <v>X</v>
          </cell>
          <cell r="D13903" t="str">
            <v>All</v>
          </cell>
          <cell r="E13903" t="str">
            <v>Enrollment Date Quintile: 2nd Earliest</v>
          </cell>
          <cell r="F13903">
            <v>60.633499999999998</v>
          </cell>
          <cell r="G13903">
            <v>0.4520999</v>
          </cell>
          <cell r="H13903">
            <v>0.54227720000000001</v>
          </cell>
          <cell r="I13903">
            <v>-5.1918699999999998E-2</v>
          </cell>
          <cell r="J13903">
            <v>-2.1244699999999998E-2</v>
          </cell>
          <cell r="K13903">
            <v>0</v>
          </cell>
          <cell r="L13903">
            <v>2.1244699999999998E-2</v>
          </cell>
          <cell r="M13903">
            <v>5.1918699999999998E-2</v>
          </cell>
          <cell r="N13903">
            <v>5.1918699999999998E-2</v>
          </cell>
          <cell r="O13903">
            <v>5160</v>
          </cell>
        </row>
        <row r="13904">
          <cell r="A13904" t="str">
            <v>Residential</v>
          </cell>
          <cell r="B13904">
            <v>7</v>
          </cell>
          <cell r="C13904" t="str">
            <v>X</v>
          </cell>
          <cell r="D13904" t="str">
            <v>All</v>
          </cell>
          <cell r="E13904" t="str">
            <v>Enrollment Date Quintile: 2nd Earliest</v>
          </cell>
          <cell r="F13904">
            <v>59.643799999999999</v>
          </cell>
          <cell r="G13904">
            <v>0.52182289999999998</v>
          </cell>
          <cell r="H13904">
            <v>0.59046719999999997</v>
          </cell>
          <cell r="I13904">
            <v>-5.2398E-2</v>
          </cell>
          <cell r="J13904">
            <v>-2.1440799999999999E-2</v>
          </cell>
          <cell r="K13904">
            <v>0</v>
          </cell>
          <cell r="L13904">
            <v>2.1440799999999999E-2</v>
          </cell>
          <cell r="M13904">
            <v>5.2398E-2</v>
          </cell>
          <cell r="N13904">
            <v>5.2398E-2</v>
          </cell>
          <cell r="O13904">
            <v>5160</v>
          </cell>
        </row>
        <row r="13905">
          <cell r="A13905" t="str">
            <v>Residential</v>
          </cell>
          <cell r="B13905">
            <v>8</v>
          </cell>
          <cell r="C13905" t="str">
            <v>X</v>
          </cell>
          <cell r="D13905" t="str">
            <v>All</v>
          </cell>
          <cell r="E13905" t="str">
            <v>Enrollment Date Quintile: 2nd Earliest</v>
          </cell>
          <cell r="F13905">
            <v>60.418700000000001</v>
          </cell>
          <cell r="G13905">
            <v>0.63143130000000003</v>
          </cell>
          <cell r="H13905">
            <v>0.68808539999999996</v>
          </cell>
          <cell r="I13905">
            <v>-5.3773000000000001E-2</v>
          </cell>
          <cell r="J13905">
            <v>-2.2003499999999999E-2</v>
          </cell>
          <cell r="K13905">
            <v>0</v>
          </cell>
          <cell r="L13905">
            <v>2.2003499999999999E-2</v>
          </cell>
          <cell r="M13905">
            <v>5.3773000000000001E-2</v>
          </cell>
          <cell r="N13905">
            <v>5.3773000000000001E-2</v>
          </cell>
          <cell r="O13905">
            <v>5160</v>
          </cell>
        </row>
        <row r="13906">
          <cell r="A13906" t="str">
            <v>Residential</v>
          </cell>
          <cell r="B13906">
            <v>9</v>
          </cell>
          <cell r="C13906" t="str">
            <v>X</v>
          </cell>
          <cell r="D13906" t="str">
            <v>All</v>
          </cell>
          <cell r="E13906" t="str">
            <v>Enrollment Date Quintile: 2nd Earliest</v>
          </cell>
          <cell r="F13906">
            <v>64.264499999999998</v>
          </cell>
          <cell r="G13906">
            <v>0.59842519999999999</v>
          </cell>
          <cell r="H13906">
            <v>0.63896850000000005</v>
          </cell>
          <cell r="I13906">
            <v>-5.4735100000000002E-2</v>
          </cell>
          <cell r="J13906">
            <v>-2.2397199999999999E-2</v>
          </cell>
          <cell r="K13906">
            <v>0</v>
          </cell>
          <cell r="L13906">
            <v>2.2397199999999999E-2</v>
          </cell>
          <cell r="M13906">
            <v>5.4735100000000002E-2</v>
          </cell>
          <cell r="N13906">
            <v>5.4735100000000002E-2</v>
          </cell>
          <cell r="O13906">
            <v>5160</v>
          </cell>
        </row>
        <row r="13907">
          <cell r="A13907" t="str">
            <v>Residential</v>
          </cell>
          <cell r="B13907">
            <v>10</v>
          </cell>
          <cell r="C13907" t="str">
            <v>X</v>
          </cell>
          <cell r="D13907" t="str">
            <v>All</v>
          </cell>
          <cell r="E13907" t="str">
            <v>Enrollment Date Quintile: 2nd Earliest</v>
          </cell>
          <cell r="F13907">
            <v>67.176100000000005</v>
          </cell>
          <cell r="G13907">
            <v>0.5886091</v>
          </cell>
          <cell r="H13907">
            <v>0.64312570000000002</v>
          </cell>
          <cell r="I13907">
            <v>-5.8571400000000003E-2</v>
          </cell>
          <cell r="J13907">
            <v>-2.3966899999999999E-2</v>
          </cell>
          <cell r="K13907">
            <v>0</v>
          </cell>
          <cell r="L13907">
            <v>2.3966899999999999E-2</v>
          </cell>
          <cell r="M13907">
            <v>5.8571400000000003E-2</v>
          </cell>
          <cell r="N13907">
            <v>5.8571400000000003E-2</v>
          </cell>
          <cell r="O13907">
            <v>5160</v>
          </cell>
        </row>
        <row r="13908">
          <cell r="A13908" t="str">
            <v>Residential</v>
          </cell>
          <cell r="B13908">
            <v>11</v>
          </cell>
          <cell r="C13908" t="str">
            <v>X</v>
          </cell>
          <cell r="D13908" t="str">
            <v>All</v>
          </cell>
          <cell r="E13908" t="str">
            <v>Enrollment Date Quintile: 2nd Earliest</v>
          </cell>
          <cell r="F13908">
            <v>71.745000000000005</v>
          </cell>
          <cell r="G13908">
            <v>0.62246509999999999</v>
          </cell>
          <cell r="H13908">
            <v>0.62928680000000004</v>
          </cell>
          <cell r="I13908">
            <v>-5.8362999999999998E-2</v>
          </cell>
          <cell r="J13908">
            <v>-2.3881699999999999E-2</v>
          </cell>
          <cell r="K13908">
            <v>0</v>
          </cell>
          <cell r="L13908">
            <v>2.3881699999999999E-2</v>
          </cell>
          <cell r="M13908">
            <v>5.8362999999999998E-2</v>
          </cell>
          <cell r="N13908">
            <v>5.8362999999999998E-2</v>
          </cell>
          <cell r="O13908">
            <v>5160</v>
          </cell>
        </row>
        <row r="13909">
          <cell r="A13909" t="str">
            <v>Residential</v>
          </cell>
          <cell r="B13909">
            <v>12</v>
          </cell>
          <cell r="C13909" t="str">
            <v>X</v>
          </cell>
          <cell r="D13909" t="str">
            <v>All</v>
          </cell>
          <cell r="E13909" t="str">
            <v>Enrollment Date Quintile: 2nd Earliest</v>
          </cell>
          <cell r="F13909">
            <v>76.539000000000001</v>
          </cell>
          <cell r="G13909">
            <v>0.68256349999999999</v>
          </cell>
          <cell r="H13909">
            <v>0.73925689999999999</v>
          </cell>
          <cell r="I13909">
            <v>-5.9080399999999998E-2</v>
          </cell>
          <cell r="J13909">
            <v>-2.4175200000000001E-2</v>
          </cell>
          <cell r="K13909">
            <v>0</v>
          </cell>
          <cell r="L13909">
            <v>2.4175200000000001E-2</v>
          </cell>
          <cell r="M13909">
            <v>5.9080399999999998E-2</v>
          </cell>
          <cell r="N13909">
            <v>5.9080399999999998E-2</v>
          </cell>
          <cell r="O13909">
            <v>5160</v>
          </cell>
        </row>
        <row r="13910">
          <cell r="A13910" t="str">
            <v>Residential</v>
          </cell>
          <cell r="B13910">
            <v>13</v>
          </cell>
          <cell r="C13910" t="str">
            <v>X</v>
          </cell>
          <cell r="D13910" t="str">
            <v>All</v>
          </cell>
          <cell r="E13910" t="str">
            <v>Enrollment Date Quintile: 2nd Earliest</v>
          </cell>
          <cell r="F13910">
            <v>80.468100000000007</v>
          </cell>
          <cell r="G13910">
            <v>0.76356109999999999</v>
          </cell>
          <cell r="H13910">
            <v>0.75743930000000004</v>
          </cell>
          <cell r="I13910">
            <v>-6.0033999999999997E-2</v>
          </cell>
          <cell r="J13910">
            <v>-2.4565400000000001E-2</v>
          </cell>
          <cell r="K13910">
            <v>0</v>
          </cell>
          <cell r="L13910">
            <v>2.4565400000000001E-2</v>
          </cell>
          <cell r="M13910">
            <v>6.0033999999999997E-2</v>
          </cell>
          <cell r="N13910">
            <v>6.0033999999999997E-2</v>
          </cell>
          <cell r="O13910">
            <v>5160</v>
          </cell>
        </row>
        <row r="13911">
          <cell r="A13911" t="str">
            <v>Residential</v>
          </cell>
          <cell r="B13911">
            <v>14</v>
          </cell>
          <cell r="C13911" t="str">
            <v>X</v>
          </cell>
          <cell r="D13911" t="str">
            <v>All</v>
          </cell>
          <cell r="E13911" t="str">
            <v>Enrollment Date Quintile: 2nd Earliest</v>
          </cell>
          <cell r="F13911">
            <v>83.564899999999994</v>
          </cell>
          <cell r="G13911">
            <v>0.77350450000000004</v>
          </cell>
          <cell r="H13911">
            <v>0.79135900000000003</v>
          </cell>
          <cell r="I13911">
            <v>-6.11359E-2</v>
          </cell>
          <cell r="J13911">
            <v>-2.5016300000000002E-2</v>
          </cell>
          <cell r="K13911">
            <v>0</v>
          </cell>
          <cell r="L13911">
            <v>2.5016300000000002E-2</v>
          </cell>
          <cell r="M13911">
            <v>6.11359E-2</v>
          </cell>
          <cell r="N13911">
            <v>6.11359E-2</v>
          </cell>
          <cell r="O13911">
            <v>5160</v>
          </cell>
        </row>
        <row r="13912">
          <cell r="A13912" t="str">
            <v>Residential</v>
          </cell>
          <cell r="B13912">
            <v>15</v>
          </cell>
          <cell r="C13912" t="str">
            <v>X</v>
          </cell>
          <cell r="D13912" t="str">
            <v>All</v>
          </cell>
          <cell r="E13912" t="str">
            <v>Enrollment Date Quintile: 2nd Earliest</v>
          </cell>
          <cell r="F13912">
            <v>86.973299999999995</v>
          </cell>
          <cell r="G13912">
            <v>0.87309309999999996</v>
          </cell>
          <cell r="H13912">
            <v>0.79784509999999997</v>
          </cell>
          <cell r="I13912">
            <v>-5.8496100000000002E-2</v>
          </cell>
          <cell r="J13912">
            <v>-2.3936099999999998E-2</v>
          </cell>
          <cell r="K13912">
            <v>0</v>
          </cell>
          <cell r="L13912">
            <v>2.3936099999999998E-2</v>
          </cell>
          <cell r="M13912">
            <v>5.8496100000000002E-2</v>
          </cell>
          <cell r="N13912">
            <v>5.8496100000000002E-2</v>
          </cell>
          <cell r="O13912">
            <v>5160</v>
          </cell>
        </row>
        <row r="13913">
          <cell r="A13913" t="str">
            <v>Residential</v>
          </cell>
          <cell r="B13913">
            <v>16</v>
          </cell>
          <cell r="C13913" t="str">
            <v>X</v>
          </cell>
          <cell r="D13913" t="str">
            <v>All</v>
          </cell>
          <cell r="E13913" t="str">
            <v>Enrollment Date Quintile: 2nd Earliest</v>
          </cell>
          <cell r="F13913">
            <v>89.039000000000001</v>
          </cell>
          <cell r="G13913">
            <v>1.075334</v>
          </cell>
          <cell r="H13913">
            <v>0.9795161</v>
          </cell>
          <cell r="I13913">
            <v>-6.8152000000000004E-2</v>
          </cell>
          <cell r="J13913">
            <v>-2.78873E-2</v>
          </cell>
          <cell r="K13913">
            <v>0</v>
          </cell>
          <cell r="L13913">
            <v>2.78873E-2</v>
          </cell>
          <cell r="M13913">
            <v>6.8152000000000004E-2</v>
          </cell>
          <cell r="N13913">
            <v>6.8152000000000004E-2</v>
          </cell>
          <cell r="O13913">
            <v>5160</v>
          </cell>
        </row>
        <row r="13914">
          <cell r="A13914" t="str">
            <v>Residential</v>
          </cell>
          <cell r="B13914">
            <v>17</v>
          </cell>
          <cell r="C13914" t="str">
            <v>X</v>
          </cell>
          <cell r="D13914" t="str">
            <v>All</v>
          </cell>
          <cell r="E13914" t="str">
            <v>Enrollment Date Quintile: 2nd Earliest</v>
          </cell>
          <cell r="F13914">
            <v>90.109899999999996</v>
          </cell>
          <cell r="G13914">
            <v>1.27329</v>
          </cell>
          <cell r="H13914">
            <v>1.1994610000000001</v>
          </cell>
          <cell r="I13914">
            <v>-7.5783199999999995E-2</v>
          </cell>
          <cell r="J13914">
            <v>-3.10099E-2</v>
          </cell>
          <cell r="K13914">
            <v>0</v>
          </cell>
          <cell r="L13914">
            <v>3.10099E-2</v>
          </cell>
          <cell r="M13914">
            <v>7.5783199999999995E-2</v>
          </cell>
          <cell r="N13914">
            <v>7.5783199999999995E-2</v>
          </cell>
          <cell r="O13914">
            <v>5160</v>
          </cell>
        </row>
        <row r="13915">
          <cell r="A13915" t="str">
            <v>Residential</v>
          </cell>
          <cell r="B13915">
            <v>18</v>
          </cell>
          <cell r="C13915" t="str">
            <v>X</v>
          </cell>
          <cell r="D13915" t="str">
            <v>All</v>
          </cell>
          <cell r="E13915" t="str">
            <v>Enrollment Date Quintile: 2nd Earliest</v>
          </cell>
          <cell r="F13915">
            <v>87.971199999999996</v>
          </cell>
          <cell r="G13915">
            <v>1.335078</v>
          </cell>
          <cell r="H13915">
            <v>1.3371850000000001</v>
          </cell>
          <cell r="I13915">
            <v>-6.75148E-2</v>
          </cell>
          <cell r="J13915">
            <v>-2.7626499999999998E-2</v>
          </cell>
          <cell r="K13915">
            <v>0</v>
          </cell>
          <cell r="L13915">
            <v>2.7626499999999998E-2</v>
          </cell>
          <cell r="M13915">
            <v>6.75148E-2</v>
          </cell>
          <cell r="N13915">
            <v>6.75148E-2</v>
          </cell>
          <cell r="O13915">
            <v>5160</v>
          </cell>
        </row>
        <row r="13916">
          <cell r="A13916" t="str">
            <v>Residential</v>
          </cell>
          <cell r="B13916">
            <v>19</v>
          </cell>
          <cell r="C13916" t="str">
            <v>X</v>
          </cell>
          <cell r="D13916" t="str">
            <v>All</v>
          </cell>
          <cell r="E13916" t="str">
            <v>Enrollment Date Quintile: 2nd Earliest</v>
          </cell>
          <cell r="F13916">
            <v>85.128600000000006</v>
          </cell>
          <cell r="G13916">
            <v>1.3993260000000001</v>
          </cell>
          <cell r="H13916">
            <v>1.4703679999999999</v>
          </cell>
          <cell r="I13916">
            <v>-7.6202699999999998E-2</v>
          </cell>
          <cell r="J13916">
            <v>-3.1181500000000001E-2</v>
          </cell>
          <cell r="K13916">
            <v>0</v>
          </cell>
          <cell r="L13916">
            <v>3.1181500000000001E-2</v>
          </cell>
          <cell r="M13916">
            <v>7.6202699999999998E-2</v>
          </cell>
          <cell r="N13916">
            <v>7.6202699999999998E-2</v>
          </cell>
          <cell r="O13916">
            <v>5160</v>
          </cell>
        </row>
        <row r="13917">
          <cell r="A13917" t="str">
            <v>Residential</v>
          </cell>
          <cell r="B13917">
            <v>20</v>
          </cell>
          <cell r="C13917" t="str">
            <v>X</v>
          </cell>
          <cell r="D13917" t="str">
            <v>All</v>
          </cell>
          <cell r="E13917" t="str">
            <v>Enrollment Date Quintile: 2nd Earliest</v>
          </cell>
          <cell r="F13917">
            <v>80.445400000000006</v>
          </cell>
          <cell r="G13917">
            <v>1.279344</v>
          </cell>
          <cell r="H13917">
            <v>1.6559349999999999</v>
          </cell>
          <cell r="I13917">
            <v>-7.4821799999999994E-2</v>
          </cell>
          <cell r="J13917">
            <v>-3.0616500000000001E-2</v>
          </cell>
          <cell r="K13917">
            <v>0</v>
          </cell>
          <cell r="L13917">
            <v>3.0616500000000001E-2</v>
          </cell>
          <cell r="M13917">
            <v>7.4821799999999994E-2</v>
          </cell>
          <cell r="N13917">
            <v>7.4821799999999994E-2</v>
          </cell>
          <cell r="O13917">
            <v>5160</v>
          </cell>
        </row>
        <row r="13918">
          <cell r="A13918" t="str">
            <v>Residential</v>
          </cell>
          <cell r="B13918">
            <v>21</v>
          </cell>
          <cell r="C13918" t="str">
            <v>X</v>
          </cell>
          <cell r="D13918" t="str">
            <v>All</v>
          </cell>
          <cell r="E13918" t="str">
            <v>Enrollment Date Quintile: 2nd Earliest</v>
          </cell>
          <cell r="F13918">
            <v>76.186000000000007</v>
          </cell>
          <cell r="G13918">
            <v>1.2299899999999999</v>
          </cell>
          <cell r="H13918">
            <v>1.6161449999999999</v>
          </cell>
          <cell r="I13918">
            <v>-6.8941600000000006E-2</v>
          </cell>
          <cell r="J13918">
            <v>-2.8210300000000001E-2</v>
          </cell>
          <cell r="K13918">
            <v>0</v>
          </cell>
          <cell r="L13918">
            <v>2.8210300000000001E-2</v>
          </cell>
          <cell r="M13918">
            <v>6.8941600000000006E-2</v>
          </cell>
          <cell r="N13918">
            <v>6.8941600000000006E-2</v>
          </cell>
          <cell r="O13918">
            <v>5160</v>
          </cell>
        </row>
        <row r="13919">
          <cell r="A13919" t="str">
            <v>Residential</v>
          </cell>
          <cell r="B13919">
            <v>22</v>
          </cell>
          <cell r="C13919" t="str">
            <v>X</v>
          </cell>
          <cell r="D13919" t="str">
            <v>All</v>
          </cell>
          <cell r="E13919" t="str">
            <v>Enrollment Date Quintile: 2nd Earliest</v>
          </cell>
          <cell r="F13919">
            <v>74.447400000000002</v>
          </cell>
          <cell r="G13919">
            <v>1.0757730000000001</v>
          </cell>
          <cell r="H13919">
            <v>1.47323</v>
          </cell>
          <cell r="I13919">
            <v>-6.5134800000000007E-2</v>
          </cell>
          <cell r="J13919">
            <v>-2.6652599999999999E-2</v>
          </cell>
          <cell r="K13919">
            <v>0</v>
          </cell>
          <cell r="L13919">
            <v>2.6652599999999999E-2</v>
          </cell>
          <cell r="M13919">
            <v>6.5134800000000007E-2</v>
          </cell>
          <cell r="N13919">
            <v>6.5134800000000007E-2</v>
          </cell>
          <cell r="O13919">
            <v>5160</v>
          </cell>
        </row>
        <row r="13920">
          <cell r="A13920" t="str">
            <v>Residential</v>
          </cell>
          <cell r="B13920">
            <v>23</v>
          </cell>
          <cell r="C13920" t="str">
            <v>X</v>
          </cell>
          <cell r="D13920" t="str">
            <v>All</v>
          </cell>
          <cell r="E13920" t="str">
            <v>Enrollment Date Quintile: 2nd Earliest</v>
          </cell>
          <cell r="F13920">
            <v>72.459699999999998</v>
          </cell>
          <cell r="G13920">
            <v>0.87874920000000001</v>
          </cell>
          <cell r="H13920">
            <v>1.305442</v>
          </cell>
          <cell r="I13920">
            <v>-6.3538700000000004E-2</v>
          </cell>
          <cell r="J13920">
            <v>-2.5999499999999998E-2</v>
          </cell>
          <cell r="K13920">
            <v>0</v>
          </cell>
          <cell r="L13920">
            <v>2.5999499999999998E-2</v>
          </cell>
          <cell r="M13920">
            <v>6.3538700000000004E-2</v>
          </cell>
          <cell r="N13920">
            <v>6.3538700000000004E-2</v>
          </cell>
          <cell r="O13920">
            <v>5160</v>
          </cell>
        </row>
        <row r="13921">
          <cell r="A13921" t="str">
            <v>Residential</v>
          </cell>
          <cell r="B13921">
            <v>24</v>
          </cell>
          <cell r="C13921" t="str">
            <v>X</v>
          </cell>
          <cell r="D13921" t="str">
            <v>All</v>
          </cell>
          <cell r="E13921" t="str">
            <v>Enrollment Date Quintile: 2nd Earliest</v>
          </cell>
          <cell r="F13921">
            <v>71.543000000000006</v>
          </cell>
          <cell r="G13921">
            <v>0.74358069999999998</v>
          </cell>
          <cell r="H13921">
            <v>1.0614410000000001</v>
          </cell>
          <cell r="I13921">
            <v>-6.0306199999999997E-2</v>
          </cell>
          <cell r="J13921">
            <v>-2.4676799999999999E-2</v>
          </cell>
          <cell r="K13921">
            <v>0</v>
          </cell>
          <cell r="L13921">
            <v>2.4676799999999999E-2</v>
          </cell>
          <cell r="M13921">
            <v>6.0306199999999997E-2</v>
          </cell>
          <cell r="N13921">
            <v>6.0306199999999997E-2</v>
          </cell>
          <cell r="O13921">
            <v>5160</v>
          </cell>
        </row>
        <row r="13922">
          <cell r="A13922" t="str">
            <v>Residential</v>
          </cell>
          <cell r="B13922">
            <v>1</v>
          </cell>
          <cell r="C13922" t="str">
            <v>X</v>
          </cell>
          <cell r="D13922" t="str">
            <v>All</v>
          </cell>
          <cell r="E13922" t="str">
            <v>Enrollment Date Quintile: 2nd Latest</v>
          </cell>
          <cell r="F13922">
            <v>64.902299999999997</v>
          </cell>
          <cell r="G13922">
            <v>0.48108790000000001</v>
          </cell>
          <cell r="H13922">
            <v>0.51669169999999998</v>
          </cell>
          <cell r="I13922">
            <v>-3.5361200000000002E-2</v>
          </cell>
          <cell r="J13922">
            <v>-1.44695E-2</v>
          </cell>
          <cell r="K13922">
            <v>0</v>
          </cell>
          <cell r="L13922">
            <v>1.44695E-2</v>
          </cell>
          <cell r="M13922">
            <v>3.5361200000000002E-2</v>
          </cell>
          <cell r="N13922">
            <v>3.5361200000000002E-2</v>
          </cell>
          <cell r="O13922">
            <v>10553</v>
          </cell>
        </row>
        <row r="13923">
          <cell r="A13923" t="str">
            <v>Residential</v>
          </cell>
          <cell r="B13923">
            <v>2</v>
          </cell>
          <cell r="C13923" t="str">
            <v>X</v>
          </cell>
          <cell r="D13923" t="str">
            <v>All</v>
          </cell>
          <cell r="E13923" t="str">
            <v>Enrollment Date Quintile: 2nd Latest</v>
          </cell>
          <cell r="F13923">
            <v>63</v>
          </cell>
          <cell r="G13923">
            <v>0.41442760000000001</v>
          </cell>
          <cell r="H13923">
            <v>0.44664599999999999</v>
          </cell>
          <cell r="I13923">
            <v>-3.4787899999999997E-2</v>
          </cell>
          <cell r="J13923">
            <v>-1.42349E-2</v>
          </cell>
          <cell r="K13923">
            <v>0</v>
          </cell>
          <cell r="L13923">
            <v>1.42349E-2</v>
          </cell>
          <cell r="M13923">
            <v>3.4787899999999997E-2</v>
          </cell>
          <cell r="N13923">
            <v>3.4787899999999997E-2</v>
          </cell>
          <cell r="O13923">
            <v>10553</v>
          </cell>
        </row>
        <row r="13924">
          <cell r="A13924" t="str">
            <v>Residential</v>
          </cell>
          <cell r="B13924">
            <v>3</v>
          </cell>
          <cell r="C13924" t="str">
            <v>X</v>
          </cell>
          <cell r="D13924" t="str">
            <v>All</v>
          </cell>
          <cell r="E13924" t="str">
            <v>Enrollment Date Quintile: 2nd Latest</v>
          </cell>
          <cell r="F13924">
            <v>62.2744</v>
          </cell>
          <cell r="G13924">
            <v>0.39562310000000001</v>
          </cell>
          <cell r="H13924">
            <v>0.44693100000000002</v>
          </cell>
          <cell r="I13924">
            <v>-3.4511699999999999E-2</v>
          </cell>
          <cell r="J13924">
            <v>-1.41219E-2</v>
          </cell>
          <cell r="K13924">
            <v>0</v>
          </cell>
          <cell r="L13924">
            <v>1.41219E-2</v>
          </cell>
          <cell r="M13924">
            <v>3.4511699999999999E-2</v>
          </cell>
          <cell r="N13924">
            <v>3.4511699999999999E-2</v>
          </cell>
          <cell r="O13924">
            <v>10553</v>
          </cell>
        </row>
        <row r="13925">
          <cell r="A13925" t="str">
            <v>Residential</v>
          </cell>
          <cell r="B13925">
            <v>4</v>
          </cell>
          <cell r="C13925" t="str">
            <v>X</v>
          </cell>
          <cell r="D13925" t="str">
            <v>All</v>
          </cell>
          <cell r="E13925" t="str">
            <v>Enrollment Date Quintile: 2nd Latest</v>
          </cell>
          <cell r="F13925">
            <v>60.8872</v>
          </cell>
          <cell r="G13925">
            <v>0.3689057</v>
          </cell>
          <cell r="H13925">
            <v>0.40387250000000002</v>
          </cell>
          <cell r="I13925">
            <v>-3.43182E-2</v>
          </cell>
          <cell r="J13925">
            <v>-1.40427E-2</v>
          </cell>
          <cell r="K13925">
            <v>0</v>
          </cell>
          <cell r="L13925">
            <v>1.40427E-2</v>
          </cell>
          <cell r="M13925">
            <v>3.43182E-2</v>
          </cell>
          <cell r="N13925">
            <v>3.43182E-2</v>
          </cell>
          <cell r="O13925">
            <v>10553</v>
          </cell>
        </row>
        <row r="13926">
          <cell r="A13926" t="str">
            <v>Residential</v>
          </cell>
          <cell r="B13926">
            <v>5</v>
          </cell>
          <cell r="C13926" t="str">
            <v>X</v>
          </cell>
          <cell r="D13926" t="str">
            <v>All</v>
          </cell>
          <cell r="E13926" t="str">
            <v>Enrollment Date Quintile: 2nd Latest</v>
          </cell>
          <cell r="F13926">
            <v>60.6616</v>
          </cell>
          <cell r="G13926">
            <v>0.36875790000000003</v>
          </cell>
          <cell r="H13926">
            <v>0.41463319999999998</v>
          </cell>
          <cell r="I13926">
            <v>-3.4378300000000001E-2</v>
          </cell>
          <cell r="J13926">
            <v>-1.40673E-2</v>
          </cell>
          <cell r="K13926">
            <v>0</v>
          </cell>
          <cell r="L13926">
            <v>1.40673E-2</v>
          </cell>
          <cell r="M13926">
            <v>3.4378300000000001E-2</v>
          </cell>
          <cell r="N13926">
            <v>3.4378300000000001E-2</v>
          </cell>
          <cell r="O13926">
            <v>10553</v>
          </cell>
        </row>
        <row r="13927">
          <cell r="A13927" t="str">
            <v>Residential</v>
          </cell>
          <cell r="B13927">
            <v>6</v>
          </cell>
          <cell r="C13927" t="str">
            <v>X</v>
          </cell>
          <cell r="D13927" t="str">
            <v>All</v>
          </cell>
          <cell r="E13927" t="str">
            <v>Enrollment Date Quintile: 2nd Latest</v>
          </cell>
          <cell r="F13927">
            <v>60.548900000000003</v>
          </cell>
          <cell r="G13927">
            <v>0.4018545</v>
          </cell>
          <cell r="H13927">
            <v>0.45252789999999998</v>
          </cell>
          <cell r="I13927">
            <v>-3.4347599999999999E-2</v>
          </cell>
          <cell r="J13927">
            <v>-1.4054799999999999E-2</v>
          </cell>
          <cell r="K13927">
            <v>0</v>
          </cell>
          <cell r="L13927">
            <v>1.4054799999999999E-2</v>
          </cell>
          <cell r="M13927">
            <v>3.4347599999999999E-2</v>
          </cell>
          <cell r="N13927">
            <v>3.4347599999999999E-2</v>
          </cell>
          <cell r="O13927">
            <v>10553</v>
          </cell>
        </row>
        <row r="13928">
          <cell r="A13928" t="str">
            <v>Residential</v>
          </cell>
          <cell r="B13928">
            <v>7</v>
          </cell>
          <cell r="C13928" t="str">
            <v>X</v>
          </cell>
          <cell r="D13928" t="str">
            <v>All</v>
          </cell>
          <cell r="E13928" t="str">
            <v>Enrollment Date Quintile: 2nd Latest</v>
          </cell>
          <cell r="F13928">
            <v>59.548900000000003</v>
          </cell>
          <cell r="G13928">
            <v>0.51524599999999998</v>
          </cell>
          <cell r="H13928">
            <v>0.596688</v>
          </cell>
          <cell r="I13928">
            <v>-3.4773100000000001E-2</v>
          </cell>
          <cell r="J13928">
            <v>-1.4228899999999999E-2</v>
          </cell>
          <cell r="K13928">
            <v>0</v>
          </cell>
          <cell r="L13928">
            <v>1.4228899999999999E-2</v>
          </cell>
          <cell r="M13928">
            <v>3.4773100000000001E-2</v>
          </cell>
          <cell r="N13928">
            <v>3.4773100000000001E-2</v>
          </cell>
          <cell r="O13928">
            <v>10553</v>
          </cell>
        </row>
        <row r="13929">
          <cell r="A13929" t="str">
            <v>Residential</v>
          </cell>
          <cell r="B13929">
            <v>8</v>
          </cell>
          <cell r="C13929" t="str">
            <v>X</v>
          </cell>
          <cell r="D13929" t="str">
            <v>All</v>
          </cell>
          <cell r="E13929" t="str">
            <v>Enrollment Date Quintile: 2nd Latest</v>
          </cell>
          <cell r="F13929">
            <v>60.3872</v>
          </cell>
          <cell r="G13929">
            <v>0.58423559999999997</v>
          </cell>
          <cell r="H13929">
            <v>0.66018220000000005</v>
          </cell>
          <cell r="I13929">
            <v>-3.5263999999999997E-2</v>
          </cell>
          <cell r="J13929">
            <v>-1.44297E-2</v>
          </cell>
          <cell r="K13929">
            <v>0</v>
          </cell>
          <cell r="L13929">
            <v>1.44297E-2</v>
          </cell>
          <cell r="M13929">
            <v>3.5263999999999997E-2</v>
          </cell>
          <cell r="N13929">
            <v>3.5263999999999997E-2</v>
          </cell>
          <cell r="O13929">
            <v>10553</v>
          </cell>
        </row>
        <row r="13930">
          <cell r="A13930" t="str">
            <v>Residential</v>
          </cell>
          <cell r="B13930">
            <v>9</v>
          </cell>
          <cell r="C13930" t="str">
            <v>X</v>
          </cell>
          <cell r="D13930" t="str">
            <v>All</v>
          </cell>
          <cell r="E13930" t="str">
            <v>Enrollment Date Quintile: 2nd Latest</v>
          </cell>
          <cell r="F13930">
            <v>64.338399999999993</v>
          </cell>
          <cell r="G13930">
            <v>0.53821479999999999</v>
          </cell>
          <cell r="H13930">
            <v>0.61254339999999996</v>
          </cell>
          <cell r="I13930">
            <v>-3.5947899999999998E-2</v>
          </cell>
          <cell r="J13930">
            <v>-1.47096E-2</v>
          </cell>
          <cell r="K13930">
            <v>0</v>
          </cell>
          <cell r="L13930">
            <v>1.47096E-2</v>
          </cell>
          <cell r="M13930">
            <v>3.5947899999999998E-2</v>
          </cell>
          <cell r="N13930">
            <v>3.5947899999999998E-2</v>
          </cell>
          <cell r="O13930">
            <v>10553</v>
          </cell>
        </row>
        <row r="13931">
          <cell r="A13931" t="str">
            <v>Residential</v>
          </cell>
          <cell r="B13931">
            <v>10</v>
          </cell>
          <cell r="C13931" t="str">
            <v>X</v>
          </cell>
          <cell r="D13931" t="str">
            <v>All</v>
          </cell>
          <cell r="E13931" t="str">
            <v>Enrollment Date Quintile: 2nd Latest</v>
          </cell>
          <cell r="F13931">
            <v>67.402299999999997</v>
          </cell>
          <cell r="G13931">
            <v>0.52263809999999999</v>
          </cell>
          <cell r="H13931">
            <v>0.59758560000000005</v>
          </cell>
          <cell r="I13931">
            <v>-3.7553400000000001E-2</v>
          </cell>
          <cell r="J13931">
            <v>-1.53665E-2</v>
          </cell>
          <cell r="K13931">
            <v>0</v>
          </cell>
          <cell r="L13931">
            <v>1.53665E-2</v>
          </cell>
          <cell r="M13931">
            <v>3.7553400000000001E-2</v>
          </cell>
          <cell r="N13931">
            <v>3.7553400000000001E-2</v>
          </cell>
          <cell r="O13931">
            <v>10553</v>
          </cell>
        </row>
        <row r="13932">
          <cell r="A13932" t="str">
            <v>Residential</v>
          </cell>
          <cell r="B13932">
            <v>11</v>
          </cell>
          <cell r="C13932" t="str">
            <v>X</v>
          </cell>
          <cell r="D13932" t="str">
            <v>All</v>
          </cell>
          <cell r="E13932" t="str">
            <v>Enrollment Date Quintile: 2nd Latest</v>
          </cell>
          <cell r="F13932">
            <v>72.191800000000001</v>
          </cell>
          <cell r="G13932">
            <v>0.55254210000000004</v>
          </cell>
          <cell r="H13932">
            <v>0.62989340000000005</v>
          </cell>
          <cell r="I13932">
            <v>-3.8215399999999997E-2</v>
          </cell>
          <cell r="J13932">
            <v>-1.5637399999999999E-2</v>
          </cell>
          <cell r="K13932">
            <v>0</v>
          </cell>
          <cell r="L13932">
            <v>1.5637399999999999E-2</v>
          </cell>
          <cell r="M13932">
            <v>3.8215399999999997E-2</v>
          </cell>
          <cell r="N13932">
            <v>3.8215399999999997E-2</v>
          </cell>
          <cell r="O13932">
            <v>10553</v>
          </cell>
        </row>
        <row r="13933">
          <cell r="A13933" t="str">
            <v>Residential</v>
          </cell>
          <cell r="B13933">
            <v>12</v>
          </cell>
          <cell r="C13933" t="str">
            <v>X</v>
          </cell>
          <cell r="D13933" t="str">
            <v>All</v>
          </cell>
          <cell r="E13933" t="str">
            <v>Enrollment Date Quintile: 2nd Latest</v>
          </cell>
          <cell r="F13933">
            <v>77.142899999999997</v>
          </cell>
          <cell r="G13933">
            <v>0.65944919999999996</v>
          </cell>
          <cell r="H13933">
            <v>0.66650889999999996</v>
          </cell>
          <cell r="I13933">
            <v>-4.0452599999999998E-2</v>
          </cell>
          <cell r="J13933">
            <v>-1.6552899999999999E-2</v>
          </cell>
          <cell r="K13933">
            <v>0</v>
          </cell>
          <cell r="L13933">
            <v>1.6552899999999999E-2</v>
          </cell>
          <cell r="M13933">
            <v>4.0452599999999998E-2</v>
          </cell>
          <cell r="N13933">
            <v>4.0452599999999998E-2</v>
          </cell>
          <cell r="O13933">
            <v>10553</v>
          </cell>
        </row>
        <row r="13934">
          <cell r="A13934" t="str">
            <v>Residential</v>
          </cell>
          <cell r="B13934">
            <v>13</v>
          </cell>
          <cell r="C13934" t="str">
            <v>X</v>
          </cell>
          <cell r="D13934" t="str">
            <v>All</v>
          </cell>
          <cell r="E13934" t="str">
            <v>Enrollment Date Quintile: 2nd Latest</v>
          </cell>
          <cell r="F13934">
            <v>81.030199999999994</v>
          </cell>
          <cell r="G13934">
            <v>0.7273387</v>
          </cell>
          <cell r="H13934">
            <v>0.68148790000000004</v>
          </cell>
          <cell r="I13934">
            <v>-4.0099700000000002E-2</v>
          </cell>
          <cell r="J13934">
            <v>-1.6408499999999999E-2</v>
          </cell>
          <cell r="K13934">
            <v>0</v>
          </cell>
          <cell r="L13934">
            <v>1.6408499999999999E-2</v>
          </cell>
          <cell r="M13934">
            <v>4.0099700000000002E-2</v>
          </cell>
          <cell r="N13934">
            <v>4.0099700000000002E-2</v>
          </cell>
          <cell r="O13934">
            <v>10553</v>
          </cell>
        </row>
        <row r="13935">
          <cell r="A13935" t="str">
            <v>Residential</v>
          </cell>
          <cell r="B13935">
            <v>14</v>
          </cell>
          <cell r="C13935" t="str">
            <v>X</v>
          </cell>
          <cell r="D13935" t="str">
            <v>All</v>
          </cell>
          <cell r="E13935" t="str">
            <v>Enrollment Date Quintile: 2nd Latest</v>
          </cell>
          <cell r="F13935">
            <v>84.142899999999997</v>
          </cell>
          <cell r="G13935">
            <v>0.79171530000000001</v>
          </cell>
          <cell r="H13935">
            <v>0.76180930000000002</v>
          </cell>
          <cell r="I13935">
            <v>-4.0909500000000001E-2</v>
          </cell>
          <cell r="J13935">
            <v>-1.6739799999999999E-2</v>
          </cell>
          <cell r="K13935">
            <v>0</v>
          </cell>
          <cell r="L13935">
            <v>1.6739799999999999E-2</v>
          </cell>
          <cell r="M13935">
            <v>4.0909500000000001E-2</v>
          </cell>
          <cell r="N13935">
            <v>4.0909500000000001E-2</v>
          </cell>
          <cell r="O13935">
            <v>10553</v>
          </cell>
        </row>
        <row r="13936">
          <cell r="A13936" t="str">
            <v>Residential</v>
          </cell>
          <cell r="B13936">
            <v>15</v>
          </cell>
          <cell r="C13936" t="str">
            <v>X</v>
          </cell>
          <cell r="D13936" t="str">
            <v>All</v>
          </cell>
          <cell r="E13936" t="str">
            <v>Enrollment Date Quintile: 2nd Latest</v>
          </cell>
          <cell r="F13936">
            <v>87.530199999999994</v>
          </cell>
          <cell r="G13936">
            <v>0.94183430000000001</v>
          </cell>
          <cell r="H13936">
            <v>0.93318009999999996</v>
          </cell>
          <cell r="I13936">
            <v>-4.2257200000000002E-2</v>
          </cell>
          <cell r="J13936">
            <v>-1.7291299999999999E-2</v>
          </cell>
          <cell r="K13936">
            <v>0</v>
          </cell>
          <cell r="L13936">
            <v>1.7291299999999999E-2</v>
          </cell>
          <cell r="M13936">
            <v>4.2257200000000002E-2</v>
          </cell>
          <cell r="N13936">
            <v>4.2257200000000002E-2</v>
          </cell>
          <cell r="O13936">
            <v>10553</v>
          </cell>
        </row>
        <row r="13937">
          <cell r="A13937" t="str">
            <v>Residential</v>
          </cell>
          <cell r="B13937">
            <v>16</v>
          </cell>
          <cell r="C13937" t="str">
            <v>X</v>
          </cell>
          <cell r="D13937" t="str">
            <v>All</v>
          </cell>
          <cell r="E13937" t="str">
            <v>Enrollment Date Quintile: 2nd Latest</v>
          </cell>
          <cell r="F13937">
            <v>89.642899999999997</v>
          </cell>
          <cell r="G13937">
            <v>1.1147389999999999</v>
          </cell>
          <cell r="H13937">
            <v>0.98239699999999996</v>
          </cell>
          <cell r="I13937">
            <v>-4.8690900000000002E-2</v>
          </cell>
          <cell r="J13937">
            <v>-1.9923900000000001E-2</v>
          </cell>
          <cell r="K13937">
            <v>0</v>
          </cell>
          <cell r="L13937">
            <v>1.9923900000000001E-2</v>
          </cell>
          <cell r="M13937">
            <v>4.8690900000000002E-2</v>
          </cell>
          <cell r="N13937">
            <v>4.8690900000000002E-2</v>
          </cell>
          <cell r="O13937">
            <v>10553</v>
          </cell>
        </row>
        <row r="13938">
          <cell r="A13938" t="str">
            <v>Residential</v>
          </cell>
          <cell r="B13938">
            <v>17</v>
          </cell>
          <cell r="C13938" t="str">
            <v>X</v>
          </cell>
          <cell r="D13938" t="str">
            <v>All</v>
          </cell>
          <cell r="E13938" t="str">
            <v>Enrollment Date Quintile: 2nd Latest</v>
          </cell>
          <cell r="F13938">
            <v>90.755700000000004</v>
          </cell>
          <cell r="G13938">
            <v>1.271763</v>
          </cell>
          <cell r="H13938">
            <v>1.110922</v>
          </cell>
          <cell r="I13938">
            <v>-4.9852500000000001E-2</v>
          </cell>
          <cell r="J13938">
            <v>-2.0399199999999999E-2</v>
          </cell>
          <cell r="K13938">
            <v>0</v>
          </cell>
          <cell r="L13938">
            <v>2.0399199999999999E-2</v>
          </cell>
          <cell r="M13938">
            <v>4.9852500000000001E-2</v>
          </cell>
          <cell r="N13938">
            <v>4.9852500000000001E-2</v>
          </cell>
          <cell r="O13938">
            <v>10553</v>
          </cell>
        </row>
        <row r="13939">
          <cell r="A13939" t="str">
            <v>Residential</v>
          </cell>
          <cell r="B13939">
            <v>18</v>
          </cell>
          <cell r="C13939" t="str">
            <v>X</v>
          </cell>
          <cell r="D13939" t="str">
            <v>All</v>
          </cell>
          <cell r="E13939" t="str">
            <v>Enrollment Date Quintile: 2nd Latest</v>
          </cell>
          <cell r="F13939">
            <v>88.706900000000005</v>
          </cell>
          <cell r="G13939">
            <v>1.362838</v>
          </cell>
          <cell r="H13939">
            <v>1.2102390000000001</v>
          </cell>
          <cell r="I13939">
            <v>-4.6346999999999999E-2</v>
          </cell>
          <cell r="J13939">
            <v>-1.89648E-2</v>
          </cell>
          <cell r="K13939">
            <v>0</v>
          </cell>
          <cell r="L13939">
            <v>1.89648E-2</v>
          </cell>
          <cell r="M13939">
            <v>4.6346999999999999E-2</v>
          </cell>
          <cell r="N13939">
            <v>4.6346999999999999E-2</v>
          </cell>
          <cell r="O13939">
            <v>10553</v>
          </cell>
        </row>
        <row r="13940">
          <cell r="A13940" t="str">
            <v>Residential</v>
          </cell>
          <cell r="B13940">
            <v>19</v>
          </cell>
          <cell r="C13940" t="str">
            <v>X</v>
          </cell>
          <cell r="D13940" t="str">
            <v>All</v>
          </cell>
          <cell r="E13940" t="str">
            <v>Enrollment Date Quintile: 2nd Latest</v>
          </cell>
          <cell r="F13940">
            <v>85.932500000000005</v>
          </cell>
          <cell r="G13940">
            <v>1.4119429999999999</v>
          </cell>
          <cell r="H13940">
            <v>1.3378840000000001</v>
          </cell>
          <cell r="I13940">
            <v>-4.6597E-2</v>
          </cell>
          <cell r="J13940">
            <v>-1.90671E-2</v>
          </cell>
          <cell r="K13940">
            <v>0</v>
          </cell>
          <cell r="L13940">
            <v>1.90671E-2</v>
          </cell>
          <cell r="M13940">
            <v>4.6597E-2</v>
          </cell>
          <cell r="N13940">
            <v>4.6597E-2</v>
          </cell>
          <cell r="O13940">
            <v>10553</v>
          </cell>
        </row>
        <row r="13941">
          <cell r="A13941" t="str">
            <v>Residential</v>
          </cell>
          <cell r="B13941">
            <v>20</v>
          </cell>
          <cell r="C13941" t="str">
            <v>X</v>
          </cell>
          <cell r="D13941" t="str">
            <v>All</v>
          </cell>
          <cell r="E13941" t="str">
            <v>Enrollment Date Quintile: 2nd Latest</v>
          </cell>
          <cell r="F13941">
            <v>81.206900000000005</v>
          </cell>
          <cell r="G13941">
            <v>1.3712869999999999</v>
          </cell>
          <cell r="H13941">
            <v>1.5870519999999999</v>
          </cell>
          <cell r="I13941">
            <v>-5.1258100000000001E-2</v>
          </cell>
          <cell r="J13941">
            <v>-2.0974400000000001E-2</v>
          </cell>
          <cell r="K13941">
            <v>0</v>
          </cell>
          <cell r="L13941">
            <v>2.0974400000000001E-2</v>
          </cell>
          <cell r="M13941">
            <v>5.1258100000000001E-2</v>
          </cell>
          <cell r="N13941">
            <v>5.1258100000000001E-2</v>
          </cell>
          <cell r="O13941">
            <v>10553</v>
          </cell>
        </row>
        <row r="13942">
          <cell r="A13942" t="str">
            <v>Residential</v>
          </cell>
          <cell r="B13942">
            <v>21</v>
          </cell>
          <cell r="C13942" t="str">
            <v>X</v>
          </cell>
          <cell r="D13942" t="str">
            <v>All</v>
          </cell>
          <cell r="E13942" t="str">
            <v>Enrollment Date Quintile: 2nd Latest</v>
          </cell>
          <cell r="F13942">
            <v>76.868499999999997</v>
          </cell>
          <cell r="G13942">
            <v>1.2382899999999999</v>
          </cell>
          <cell r="H13942">
            <v>1.4487110000000001</v>
          </cell>
          <cell r="I13942">
            <v>-4.50756E-2</v>
          </cell>
          <cell r="J13942">
            <v>-1.8444599999999998E-2</v>
          </cell>
          <cell r="K13942">
            <v>0</v>
          </cell>
          <cell r="L13942">
            <v>1.8444599999999998E-2</v>
          </cell>
          <cell r="M13942">
            <v>4.50756E-2</v>
          </cell>
          <cell r="N13942">
            <v>4.50756E-2</v>
          </cell>
          <cell r="O13942">
            <v>10553</v>
          </cell>
        </row>
        <row r="13943">
          <cell r="A13943" t="str">
            <v>Residential</v>
          </cell>
          <cell r="B13943">
            <v>22</v>
          </cell>
          <cell r="C13943" t="str">
            <v>X</v>
          </cell>
          <cell r="D13943" t="str">
            <v>All</v>
          </cell>
          <cell r="E13943" t="str">
            <v>Enrollment Date Quintile: 2nd Latest</v>
          </cell>
          <cell r="F13943">
            <v>75.030199999999994</v>
          </cell>
          <cell r="G13943">
            <v>1.097159</v>
          </cell>
          <cell r="H13943">
            <v>1.2833060000000001</v>
          </cell>
          <cell r="I13943">
            <v>-4.2807600000000001E-2</v>
          </cell>
          <cell r="J13943">
            <v>-1.7516500000000001E-2</v>
          </cell>
          <cell r="K13943">
            <v>0</v>
          </cell>
          <cell r="L13943">
            <v>1.7516500000000001E-2</v>
          </cell>
          <cell r="M13943">
            <v>4.2807600000000001E-2</v>
          </cell>
          <cell r="N13943">
            <v>4.2807600000000001E-2</v>
          </cell>
          <cell r="O13943">
            <v>10553</v>
          </cell>
        </row>
        <row r="13944">
          <cell r="A13944" t="str">
            <v>Residential</v>
          </cell>
          <cell r="B13944">
            <v>23</v>
          </cell>
          <cell r="C13944" t="str">
            <v>X</v>
          </cell>
          <cell r="D13944" t="str">
            <v>All</v>
          </cell>
          <cell r="E13944" t="str">
            <v>Enrollment Date Quintile: 2nd Latest</v>
          </cell>
          <cell r="F13944">
            <v>72.853399999999993</v>
          </cell>
          <cell r="G13944">
            <v>0.84964479999999998</v>
          </cell>
          <cell r="H13944">
            <v>1.0299469999999999</v>
          </cell>
          <cell r="I13944">
            <v>-4.0723099999999998E-2</v>
          </cell>
          <cell r="J13944">
            <v>-1.6663600000000001E-2</v>
          </cell>
          <cell r="K13944">
            <v>0</v>
          </cell>
          <cell r="L13944">
            <v>1.6663600000000001E-2</v>
          </cell>
          <cell r="M13944">
            <v>4.0723099999999998E-2</v>
          </cell>
          <cell r="N13944">
            <v>4.0723099999999998E-2</v>
          </cell>
          <cell r="O13944">
            <v>10553</v>
          </cell>
        </row>
        <row r="13945">
          <cell r="A13945" t="str">
            <v>Residential</v>
          </cell>
          <cell r="B13945">
            <v>24</v>
          </cell>
          <cell r="C13945" t="str">
            <v>X</v>
          </cell>
          <cell r="D13945" t="str">
            <v>All</v>
          </cell>
          <cell r="E13945" t="str">
            <v>Enrollment Date Quintile: 2nd Latest</v>
          </cell>
          <cell r="F13945">
            <v>71.789500000000004</v>
          </cell>
          <cell r="G13945">
            <v>0.66223989999999999</v>
          </cell>
          <cell r="H13945">
            <v>0.78902099999999997</v>
          </cell>
          <cell r="I13945">
            <v>-3.8887699999999997E-2</v>
          </cell>
          <cell r="J13945">
            <v>-1.59125E-2</v>
          </cell>
          <cell r="K13945">
            <v>0</v>
          </cell>
          <cell r="L13945">
            <v>1.59125E-2</v>
          </cell>
          <cell r="M13945">
            <v>3.8887699999999997E-2</v>
          </cell>
          <cell r="N13945">
            <v>3.8887699999999997E-2</v>
          </cell>
          <cell r="O13945">
            <v>10553</v>
          </cell>
        </row>
        <row r="13946">
          <cell r="A13946" t="str">
            <v>Residential</v>
          </cell>
          <cell r="B13946">
            <v>1</v>
          </cell>
          <cell r="C13946" t="str">
            <v>X</v>
          </cell>
          <cell r="D13946" t="str">
            <v>All</v>
          </cell>
          <cell r="E13946" t="str">
            <v>Enrollment Date Quintile: Earliest</v>
          </cell>
          <cell r="F13946">
            <v>64.371499999999997</v>
          </cell>
          <cell r="G13946">
            <v>0.55654420000000004</v>
          </cell>
          <cell r="H13946">
            <v>0.60286569999999995</v>
          </cell>
          <cell r="I13946">
            <v>-6.7641900000000005E-2</v>
          </cell>
          <cell r="J13946">
            <v>-2.7678500000000002E-2</v>
          </cell>
          <cell r="K13946">
            <v>0</v>
          </cell>
          <cell r="L13946">
            <v>2.7678500000000002E-2</v>
          </cell>
          <cell r="M13946">
            <v>6.7641900000000005E-2</v>
          </cell>
          <cell r="N13946">
            <v>6.7641900000000005E-2</v>
          </cell>
          <cell r="O13946">
            <v>8565</v>
          </cell>
        </row>
        <row r="13947">
          <cell r="A13947" t="str">
            <v>Residential</v>
          </cell>
          <cell r="B13947">
            <v>2</v>
          </cell>
          <cell r="C13947" t="str">
            <v>X</v>
          </cell>
          <cell r="D13947" t="str">
            <v>All</v>
          </cell>
          <cell r="E13947" t="str">
            <v>Enrollment Date Quintile: Earliest</v>
          </cell>
          <cell r="F13947">
            <v>62.881300000000003</v>
          </cell>
          <cell r="G13947">
            <v>0.48031360000000001</v>
          </cell>
          <cell r="H13947">
            <v>0.52052069999999995</v>
          </cell>
          <cell r="I13947">
            <v>-6.6611900000000002E-2</v>
          </cell>
          <cell r="J13947">
            <v>-2.7257099999999999E-2</v>
          </cell>
          <cell r="K13947">
            <v>0</v>
          </cell>
          <cell r="L13947">
            <v>2.7257099999999999E-2</v>
          </cell>
          <cell r="M13947">
            <v>6.6611900000000002E-2</v>
          </cell>
          <cell r="N13947">
            <v>6.6611900000000002E-2</v>
          </cell>
          <cell r="O13947">
            <v>8565</v>
          </cell>
        </row>
        <row r="13948">
          <cell r="A13948" t="str">
            <v>Residential</v>
          </cell>
          <cell r="B13948">
            <v>3</v>
          </cell>
          <cell r="C13948" t="str">
            <v>X</v>
          </cell>
          <cell r="D13948" t="str">
            <v>All</v>
          </cell>
          <cell r="E13948" t="str">
            <v>Enrollment Date Quintile: Earliest</v>
          </cell>
          <cell r="F13948">
            <v>62.246000000000002</v>
          </cell>
          <cell r="G13948">
            <v>0.42567250000000001</v>
          </cell>
          <cell r="H13948">
            <v>0.4816685</v>
          </cell>
          <cell r="I13948">
            <v>-6.62137E-2</v>
          </cell>
          <cell r="J13948">
            <v>-2.7094099999999999E-2</v>
          </cell>
          <cell r="K13948">
            <v>0</v>
          </cell>
          <cell r="L13948">
            <v>2.7094099999999999E-2</v>
          </cell>
          <cell r="M13948">
            <v>6.62137E-2</v>
          </cell>
          <cell r="N13948">
            <v>6.62137E-2</v>
          </cell>
          <cell r="O13948">
            <v>8565</v>
          </cell>
        </row>
        <row r="13949">
          <cell r="A13949" t="str">
            <v>Residential</v>
          </cell>
          <cell r="B13949">
            <v>4</v>
          </cell>
          <cell r="C13949" t="str">
            <v>X</v>
          </cell>
          <cell r="D13949" t="str">
            <v>All</v>
          </cell>
          <cell r="E13949" t="str">
            <v>Enrollment Date Quintile: Earliest</v>
          </cell>
          <cell r="F13949">
            <v>60.839100000000002</v>
          </cell>
          <cell r="G13949">
            <v>0.40112880000000001</v>
          </cell>
          <cell r="H13949">
            <v>0.43531570000000003</v>
          </cell>
          <cell r="I13949">
            <v>-6.5728499999999995E-2</v>
          </cell>
          <cell r="J13949">
            <v>-2.6895599999999999E-2</v>
          </cell>
          <cell r="K13949">
            <v>0</v>
          </cell>
          <cell r="L13949">
            <v>2.6895599999999999E-2</v>
          </cell>
          <cell r="M13949">
            <v>6.5728499999999995E-2</v>
          </cell>
          <cell r="N13949">
            <v>6.5728499999999995E-2</v>
          </cell>
          <cell r="O13949">
            <v>8565</v>
          </cell>
        </row>
        <row r="13950">
          <cell r="A13950" t="str">
            <v>Residential</v>
          </cell>
          <cell r="B13950">
            <v>5</v>
          </cell>
          <cell r="C13950" t="str">
            <v>X</v>
          </cell>
          <cell r="D13950" t="str">
            <v>All</v>
          </cell>
          <cell r="E13950" t="str">
            <v>Enrollment Date Quintile: Earliest</v>
          </cell>
          <cell r="F13950">
            <v>60.720799999999997</v>
          </cell>
          <cell r="G13950">
            <v>0.3833047</v>
          </cell>
          <cell r="H13950">
            <v>0.44098880000000001</v>
          </cell>
          <cell r="I13950">
            <v>-6.5531199999999998E-2</v>
          </cell>
          <cell r="J13950">
            <v>-2.6814899999999999E-2</v>
          </cell>
          <cell r="K13950">
            <v>0</v>
          </cell>
          <cell r="L13950">
            <v>2.6814899999999999E-2</v>
          </cell>
          <cell r="M13950">
            <v>6.5531199999999998E-2</v>
          </cell>
          <cell r="N13950">
            <v>6.5531199999999998E-2</v>
          </cell>
          <cell r="O13950">
            <v>8565</v>
          </cell>
        </row>
        <row r="13951">
          <cell r="A13951" t="str">
            <v>Residential</v>
          </cell>
          <cell r="B13951">
            <v>6</v>
          </cell>
          <cell r="C13951" t="str">
            <v>X</v>
          </cell>
          <cell r="D13951" t="str">
            <v>All</v>
          </cell>
          <cell r="E13951" t="str">
            <v>Enrollment Date Quintile: Earliest</v>
          </cell>
          <cell r="F13951">
            <v>60.627699999999997</v>
          </cell>
          <cell r="G13951">
            <v>0.40488780000000002</v>
          </cell>
          <cell r="H13951">
            <v>0.46607349999999997</v>
          </cell>
          <cell r="I13951">
            <v>-6.5543699999999996E-2</v>
          </cell>
          <cell r="J13951">
            <v>-2.682E-2</v>
          </cell>
          <cell r="K13951">
            <v>0</v>
          </cell>
          <cell r="L13951">
            <v>2.682E-2</v>
          </cell>
          <cell r="M13951">
            <v>6.5543699999999996E-2</v>
          </cell>
          <cell r="N13951">
            <v>6.5543699999999996E-2</v>
          </cell>
          <cell r="O13951">
            <v>8565</v>
          </cell>
        </row>
        <row r="13952">
          <cell r="A13952" t="str">
            <v>Residential</v>
          </cell>
          <cell r="B13952">
            <v>7</v>
          </cell>
          <cell r="C13952" t="str">
            <v>X</v>
          </cell>
          <cell r="D13952" t="str">
            <v>All</v>
          </cell>
          <cell r="E13952" t="str">
            <v>Enrollment Date Quintile: Earliest</v>
          </cell>
          <cell r="F13952">
            <v>59.6616</v>
          </cell>
          <cell r="G13952">
            <v>0.4884078</v>
          </cell>
          <cell r="H13952">
            <v>0.6399743</v>
          </cell>
          <cell r="I13952">
            <v>-6.60274E-2</v>
          </cell>
          <cell r="J13952">
            <v>-2.7017900000000001E-2</v>
          </cell>
          <cell r="K13952">
            <v>0</v>
          </cell>
          <cell r="L13952">
            <v>2.7017900000000001E-2</v>
          </cell>
          <cell r="M13952">
            <v>6.60274E-2</v>
          </cell>
          <cell r="N13952">
            <v>6.60274E-2</v>
          </cell>
          <cell r="O13952">
            <v>8565</v>
          </cell>
        </row>
        <row r="13953">
          <cell r="A13953" t="str">
            <v>Residential</v>
          </cell>
          <cell r="B13953">
            <v>8</v>
          </cell>
          <cell r="C13953" t="str">
            <v>X</v>
          </cell>
          <cell r="D13953" t="str">
            <v>All</v>
          </cell>
          <cell r="E13953" t="str">
            <v>Enrollment Date Quintile: Earliest</v>
          </cell>
          <cell r="F13953">
            <v>60.440800000000003</v>
          </cell>
          <cell r="G13953">
            <v>0.61753559999999996</v>
          </cell>
          <cell r="H13953">
            <v>0.73812449999999996</v>
          </cell>
          <cell r="I13953">
            <v>-6.7116800000000004E-2</v>
          </cell>
          <cell r="J13953">
            <v>-2.7463700000000001E-2</v>
          </cell>
          <cell r="K13953">
            <v>0</v>
          </cell>
          <cell r="L13953">
            <v>2.7463700000000001E-2</v>
          </cell>
          <cell r="M13953">
            <v>6.7116800000000004E-2</v>
          </cell>
          <cell r="N13953">
            <v>6.7116800000000004E-2</v>
          </cell>
          <cell r="O13953">
            <v>8565</v>
          </cell>
        </row>
        <row r="13954">
          <cell r="A13954" t="str">
            <v>Residential</v>
          </cell>
          <cell r="B13954">
            <v>9</v>
          </cell>
          <cell r="C13954" t="str">
            <v>X</v>
          </cell>
          <cell r="D13954" t="str">
            <v>All</v>
          </cell>
          <cell r="E13954" t="str">
            <v>Enrollment Date Quintile: Earliest</v>
          </cell>
          <cell r="F13954">
            <v>64.2453</v>
          </cell>
          <cell r="G13954">
            <v>0.64072130000000005</v>
          </cell>
          <cell r="H13954">
            <v>0.67913120000000005</v>
          </cell>
          <cell r="I13954">
            <v>-6.9404400000000005E-2</v>
          </cell>
          <cell r="J13954">
            <v>-2.83997E-2</v>
          </cell>
          <cell r="K13954">
            <v>0</v>
          </cell>
          <cell r="L13954">
            <v>2.83997E-2</v>
          </cell>
          <cell r="M13954">
            <v>6.9404400000000005E-2</v>
          </cell>
          <cell r="N13954">
            <v>6.9404400000000005E-2</v>
          </cell>
          <cell r="O13954">
            <v>8565</v>
          </cell>
        </row>
        <row r="13955">
          <cell r="A13955" t="str">
            <v>Residential</v>
          </cell>
          <cell r="B13955">
            <v>10</v>
          </cell>
          <cell r="C13955" t="str">
            <v>X</v>
          </cell>
          <cell r="D13955" t="str">
            <v>All</v>
          </cell>
          <cell r="E13955" t="str">
            <v>Enrollment Date Quintile: Earliest</v>
          </cell>
          <cell r="F13955">
            <v>67.058099999999996</v>
          </cell>
          <cell r="G13955">
            <v>0.62373690000000004</v>
          </cell>
          <cell r="H13955">
            <v>0.70675840000000001</v>
          </cell>
          <cell r="I13955">
            <v>-7.1804400000000004E-2</v>
          </cell>
          <cell r="J13955">
            <v>-2.93818E-2</v>
          </cell>
          <cell r="K13955">
            <v>0</v>
          </cell>
          <cell r="L13955">
            <v>2.93818E-2</v>
          </cell>
          <cell r="M13955">
            <v>7.1804400000000004E-2</v>
          </cell>
          <cell r="N13955">
            <v>7.1804400000000004E-2</v>
          </cell>
          <cell r="O13955">
            <v>8565</v>
          </cell>
        </row>
        <row r="13956">
          <cell r="A13956" t="str">
            <v>Residential</v>
          </cell>
          <cell r="B13956">
            <v>11</v>
          </cell>
          <cell r="C13956" t="str">
            <v>X</v>
          </cell>
          <cell r="D13956" t="str">
            <v>All</v>
          </cell>
          <cell r="E13956" t="str">
            <v>Enrollment Date Quintile: Earliest</v>
          </cell>
          <cell r="F13956">
            <v>71.472200000000001</v>
          </cell>
          <cell r="G13956">
            <v>0.64767629999999998</v>
          </cell>
          <cell r="H13956">
            <v>0.67402910000000005</v>
          </cell>
          <cell r="I13956">
            <v>-7.3218800000000001E-2</v>
          </cell>
          <cell r="J13956">
            <v>-2.99606E-2</v>
          </cell>
          <cell r="K13956">
            <v>0</v>
          </cell>
          <cell r="L13956">
            <v>2.99606E-2</v>
          </cell>
          <cell r="M13956">
            <v>7.3218800000000001E-2</v>
          </cell>
          <cell r="N13956">
            <v>7.3218800000000001E-2</v>
          </cell>
          <cell r="O13956">
            <v>8565</v>
          </cell>
        </row>
        <row r="13957">
          <cell r="A13957" t="str">
            <v>Residential</v>
          </cell>
          <cell r="B13957">
            <v>12</v>
          </cell>
          <cell r="C13957" t="str">
            <v>X</v>
          </cell>
          <cell r="D13957" t="str">
            <v>All</v>
          </cell>
          <cell r="E13957" t="str">
            <v>Enrollment Date Quintile: Earliest</v>
          </cell>
          <cell r="F13957">
            <v>76.107100000000003</v>
          </cell>
          <cell r="G13957">
            <v>0.60877539999999997</v>
          </cell>
          <cell r="H13957">
            <v>0.63927120000000004</v>
          </cell>
          <cell r="I13957">
            <v>-7.4448E-2</v>
          </cell>
          <cell r="J13957">
            <v>-3.0463500000000001E-2</v>
          </cell>
          <cell r="K13957">
            <v>0</v>
          </cell>
          <cell r="L13957">
            <v>3.0463500000000001E-2</v>
          </cell>
          <cell r="M13957">
            <v>7.4448E-2</v>
          </cell>
          <cell r="N13957">
            <v>7.4448E-2</v>
          </cell>
          <cell r="O13957">
            <v>8565</v>
          </cell>
        </row>
        <row r="13958">
          <cell r="A13958" t="str">
            <v>Residential</v>
          </cell>
          <cell r="B13958">
            <v>13</v>
          </cell>
          <cell r="C13958" t="str">
            <v>X</v>
          </cell>
          <cell r="D13958" t="str">
            <v>All</v>
          </cell>
          <cell r="E13958" t="str">
            <v>Enrollment Date Quintile: Earliest</v>
          </cell>
          <cell r="F13958">
            <v>80.081800000000001</v>
          </cell>
          <cell r="G13958">
            <v>0.62685210000000002</v>
          </cell>
          <cell r="H13958">
            <v>0.75622769999999995</v>
          </cell>
          <cell r="I13958">
            <v>-7.2053300000000001E-2</v>
          </cell>
          <cell r="J13958">
            <v>-2.9483599999999999E-2</v>
          </cell>
          <cell r="K13958">
            <v>0</v>
          </cell>
          <cell r="L13958">
            <v>2.9483599999999999E-2</v>
          </cell>
          <cell r="M13958">
            <v>7.2053300000000001E-2</v>
          </cell>
          <cell r="N13958">
            <v>7.2053300000000001E-2</v>
          </cell>
          <cell r="O13958">
            <v>8565</v>
          </cell>
        </row>
        <row r="13959">
          <cell r="A13959" t="str">
            <v>Residential</v>
          </cell>
          <cell r="B13959">
            <v>14</v>
          </cell>
          <cell r="C13959" t="str">
            <v>X</v>
          </cell>
          <cell r="D13959" t="str">
            <v>All</v>
          </cell>
          <cell r="E13959" t="str">
            <v>Enrollment Date Quintile: Earliest</v>
          </cell>
          <cell r="F13959">
            <v>83.191800000000001</v>
          </cell>
          <cell r="G13959">
            <v>0.72173019999999999</v>
          </cell>
          <cell r="H13959">
            <v>0.70931219999999995</v>
          </cell>
          <cell r="I13959">
            <v>-7.5823000000000002E-2</v>
          </cell>
          <cell r="J13959">
            <v>-3.1026100000000001E-2</v>
          </cell>
          <cell r="K13959">
            <v>0</v>
          </cell>
          <cell r="L13959">
            <v>3.1026100000000001E-2</v>
          </cell>
          <cell r="M13959">
            <v>7.5823000000000002E-2</v>
          </cell>
          <cell r="N13959">
            <v>7.5823000000000002E-2</v>
          </cell>
          <cell r="O13959">
            <v>8565</v>
          </cell>
        </row>
        <row r="13960">
          <cell r="A13960" t="str">
            <v>Residential</v>
          </cell>
          <cell r="B13960">
            <v>15</v>
          </cell>
          <cell r="C13960" t="str">
            <v>X</v>
          </cell>
          <cell r="D13960" t="str">
            <v>All</v>
          </cell>
          <cell r="E13960" t="str">
            <v>Enrollment Date Quintile: Earliest</v>
          </cell>
          <cell r="F13960">
            <v>86.598799999999997</v>
          </cell>
          <cell r="G13960">
            <v>0.9040184</v>
          </cell>
          <cell r="H13960">
            <v>0.73021219999999998</v>
          </cell>
          <cell r="I13960">
            <v>-7.6352500000000004E-2</v>
          </cell>
          <cell r="J13960">
            <v>-3.1242800000000001E-2</v>
          </cell>
          <cell r="K13960">
            <v>0</v>
          </cell>
          <cell r="L13960">
            <v>3.1242800000000001E-2</v>
          </cell>
          <cell r="M13960">
            <v>7.6352500000000004E-2</v>
          </cell>
          <cell r="N13960">
            <v>7.6352500000000004E-2</v>
          </cell>
          <cell r="O13960">
            <v>8565</v>
          </cell>
        </row>
        <row r="13961">
          <cell r="A13961" t="str">
            <v>Residential</v>
          </cell>
          <cell r="B13961">
            <v>16</v>
          </cell>
          <cell r="C13961" t="str">
            <v>X</v>
          </cell>
          <cell r="D13961" t="str">
            <v>All</v>
          </cell>
          <cell r="E13961" t="str">
            <v>Enrollment Date Quintile: Earliest</v>
          </cell>
          <cell r="F13961">
            <v>88.607100000000003</v>
          </cell>
          <cell r="G13961">
            <v>1.1586909999999999</v>
          </cell>
          <cell r="H13961">
            <v>1.002631</v>
          </cell>
          <cell r="I13961">
            <v>-7.9348500000000002E-2</v>
          </cell>
          <cell r="J13961">
            <v>-3.2468799999999999E-2</v>
          </cell>
          <cell r="K13961">
            <v>0</v>
          </cell>
          <cell r="L13961">
            <v>3.2468799999999999E-2</v>
          </cell>
          <cell r="M13961">
            <v>7.9348500000000002E-2</v>
          </cell>
          <cell r="N13961">
            <v>7.9348500000000002E-2</v>
          </cell>
          <cell r="O13961">
            <v>8565</v>
          </cell>
        </row>
        <row r="13962">
          <cell r="A13962" t="str">
            <v>Residential</v>
          </cell>
          <cell r="B13962">
            <v>17</v>
          </cell>
          <cell r="C13962" t="str">
            <v>X</v>
          </cell>
          <cell r="D13962" t="str">
            <v>All</v>
          </cell>
          <cell r="E13962" t="str">
            <v>Enrollment Date Quintile: Earliest</v>
          </cell>
          <cell r="F13962">
            <v>89.632300000000001</v>
          </cell>
          <cell r="G13962">
            <v>1.3436220000000001</v>
          </cell>
          <cell r="H13962">
            <v>1.167467</v>
          </cell>
          <cell r="I13962">
            <v>-8.7078299999999997E-2</v>
          </cell>
          <cell r="J13962">
            <v>-3.5631700000000002E-2</v>
          </cell>
          <cell r="K13962">
            <v>0</v>
          </cell>
          <cell r="L13962">
            <v>3.5631700000000002E-2</v>
          </cell>
          <cell r="M13962">
            <v>8.7078299999999997E-2</v>
          </cell>
          <cell r="N13962">
            <v>8.7078299999999997E-2</v>
          </cell>
          <cell r="O13962">
            <v>8565</v>
          </cell>
        </row>
        <row r="13963">
          <cell r="A13963" t="str">
            <v>Residential</v>
          </cell>
          <cell r="B13963">
            <v>18</v>
          </cell>
          <cell r="C13963" t="str">
            <v>X</v>
          </cell>
          <cell r="D13963" t="str">
            <v>All</v>
          </cell>
          <cell r="E13963" t="str">
            <v>Enrollment Date Quintile: Earliest</v>
          </cell>
          <cell r="F13963">
            <v>87.4876</v>
          </cell>
          <cell r="G13963">
            <v>1.4648620000000001</v>
          </cell>
          <cell r="H13963">
            <v>1.337369</v>
          </cell>
          <cell r="I13963">
            <v>-8.8674799999999998E-2</v>
          </cell>
          <cell r="J13963">
            <v>-3.6284999999999998E-2</v>
          </cell>
          <cell r="K13963">
            <v>0</v>
          </cell>
          <cell r="L13963">
            <v>3.6284999999999998E-2</v>
          </cell>
          <cell r="M13963">
            <v>8.8674799999999998E-2</v>
          </cell>
          <cell r="N13963">
            <v>8.8674799999999998E-2</v>
          </cell>
          <cell r="O13963">
            <v>8565</v>
          </cell>
        </row>
        <row r="13964">
          <cell r="A13964" t="str">
            <v>Residential</v>
          </cell>
          <cell r="B13964">
            <v>19</v>
          </cell>
          <cell r="C13964" t="str">
            <v>X</v>
          </cell>
          <cell r="D13964" t="str">
            <v>All</v>
          </cell>
          <cell r="E13964" t="str">
            <v>Enrollment Date Quintile: Earliest</v>
          </cell>
          <cell r="F13964">
            <v>84.588999999999999</v>
          </cell>
          <cell r="G13964">
            <v>1.475638</v>
          </cell>
          <cell r="H13964">
            <v>1.502516</v>
          </cell>
          <cell r="I13964">
            <v>-8.7336899999999995E-2</v>
          </cell>
          <cell r="J13964">
            <v>-3.5737499999999998E-2</v>
          </cell>
          <cell r="K13964">
            <v>0</v>
          </cell>
          <cell r="L13964">
            <v>3.5737499999999998E-2</v>
          </cell>
          <cell r="M13964">
            <v>8.7336899999999995E-2</v>
          </cell>
          <cell r="N13964">
            <v>8.7336899999999995E-2</v>
          </cell>
          <cell r="O13964">
            <v>8565</v>
          </cell>
        </row>
        <row r="13965">
          <cell r="A13965" t="str">
            <v>Residential</v>
          </cell>
          <cell r="B13965">
            <v>20</v>
          </cell>
          <cell r="C13965" t="str">
            <v>X</v>
          </cell>
          <cell r="D13965" t="str">
            <v>All</v>
          </cell>
          <cell r="E13965" t="str">
            <v>Enrollment Date Quintile: Earliest</v>
          </cell>
          <cell r="F13965">
            <v>79.902900000000002</v>
          </cell>
          <cell r="G13965">
            <v>1.4318599999999999</v>
          </cell>
          <cell r="H13965">
            <v>1.6577789999999999</v>
          </cell>
          <cell r="I13965">
            <v>-9.0659600000000007E-2</v>
          </cell>
          <cell r="J13965">
            <v>-3.7097199999999997E-2</v>
          </cell>
          <cell r="K13965">
            <v>0</v>
          </cell>
          <cell r="L13965">
            <v>3.7097199999999997E-2</v>
          </cell>
          <cell r="M13965">
            <v>9.0659600000000007E-2</v>
          </cell>
          <cell r="N13965">
            <v>9.0659600000000007E-2</v>
          </cell>
          <cell r="O13965">
            <v>8565</v>
          </cell>
        </row>
        <row r="13966">
          <cell r="A13966" t="str">
            <v>Residential</v>
          </cell>
          <cell r="B13966">
            <v>21</v>
          </cell>
          <cell r="C13966" t="str">
            <v>X</v>
          </cell>
          <cell r="D13966" t="str">
            <v>All</v>
          </cell>
          <cell r="E13966" t="str">
            <v>Enrollment Date Quintile: Earliest</v>
          </cell>
          <cell r="F13966">
            <v>75.674499999999995</v>
          </cell>
          <cell r="G13966">
            <v>1.307134</v>
          </cell>
          <cell r="H13966">
            <v>1.574222</v>
          </cell>
          <cell r="I13966">
            <v>-8.07509E-2</v>
          </cell>
          <cell r="J13966">
            <v>-3.3042599999999998E-2</v>
          </cell>
          <cell r="K13966">
            <v>0</v>
          </cell>
          <cell r="L13966">
            <v>3.3042599999999998E-2</v>
          </cell>
          <cell r="M13966">
            <v>8.07509E-2</v>
          </cell>
          <cell r="N13966">
            <v>8.07509E-2</v>
          </cell>
          <cell r="O13966">
            <v>8565</v>
          </cell>
        </row>
        <row r="13967">
          <cell r="A13967" t="str">
            <v>Residential</v>
          </cell>
          <cell r="B13967">
            <v>22</v>
          </cell>
          <cell r="C13967" t="str">
            <v>X</v>
          </cell>
          <cell r="D13967" t="str">
            <v>All</v>
          </cell>
          <cell r="E13967" t="str">
            <v>Enrollment Date Quintile: Earliest</v>
          </cell>
          <cell r="F13967">
            <v>74.013999999999996</v>
          </cell>
          <cell r="G13967">
            <v>1.170693</v>
          </cell>
          <cell r="H13967">
            <v>1.4526410000000001</v>
          </cell>
          <cell r="I13967">
            <v>-8.0239099999999994E-2</v>
          </cell>
          <cell r="J13967">
            <v>-3.28332E-2</v>
          </cell>
          <cell r="K13967">
            <v>0</v>
          </cell>
          <cell r="L13967">
            <v>3.28332E-2</v>
          </cell>
          <cell r="M13967">
            <v>8.0239099999999994E-2</v>
          </cell>
          <cell r="N13967">
            <v>8.0239099999999994E-2</v>
          </cell>
          <cell r="O13967">
            <v>8565</v>
          </cell>
        </row>
        <row r="13968">
          <cell r="A13968" t="str">
            <v>Residential</v>
          </cell>
          <cell r="B13968">
            <v>23</v>
          </cell>
          <cell r="C13968" t="str">
            <v>X</v>
          </cell>
          <cell r="D13968" t="str">
            <v>All</v>
          </cell>
          <cell r="E13968" t="str">
            <v>Enrollment Date Quintile: Earliest</v>
          </cell>
          <cell r="F13968">
            <v>72.159000000000006</v>
          </cell>
          <cell r="G13968">
            <v>0.94794829999999997</v>
          </cell>
          <cell r="H13968">
            <v>1.3055490000000001</v>
          </cell>
          <cell r="I13968">
            <v>-8.0383999999999997E-2</v>
          </cell>
          <cell r="J13968">
            <v>-3.2892499999999998E-2</v>
          </cell>
          <cell r="K13968">
            <v>0</v>
          </cell>
          <cell r="L13968">
            <v>3.2892499999999998E-2</v>
          </cell>
          <cell r="M13968">
            <v>8.0383999999999997E-2</v>
          </cell>
          <cell r="N13968">
            <v>8.0383999999999997E-2</v>
          </cell>
          <cell r="O13968">
            <v>8565</v>
          </cell>
        </row>
        <row r="13969">
          <cell r="A13969" t="str">
            <v>Residential</v>
          </cell>
          <cell r="B13969">
            <v>24</v>
          </cell>
          <cell r="C13969" t="str">
            <v>X</v>
          </cell>
          <cell r="D13969" t="str">
            <v>All</v>
          </cell>
          <cell r="E13969" t="str">
            <v>Enrollment Date Quintile: Earliest</v>
          </cell>
          <cell r="F13969">
            <v>71.329300000000003</v>
          </cell>
          <cell r="G13969">
            <v>0.72554830000000003</v>
          </cell>
          <cell r="H13969">
            <v>0.97685569999999999</v>
          </cell>
          <cell r="I13969">
            <v>-7.53828E-2</v>
          </cell>
          <cell r="J13969">
            <v>-3.0845999999999998E-2</v>
          </cell>
          <cell r="K13969">
            <v>0</v>
          </cell>
          <cell r="L13969">
            <v>3.0845999999999998E-2</v>
          </cell>
          <cell r="M13969">
            <v>7.53828E-2</v>
          </cell>
          <cell r="N13969">
            <v>7.53828E-2</v>
          </cell>
          <cell r="O13969">
            <v>8565</v>
          </cell>
        </row>
        <row r="13970">
          <cell r="A13970" t="str">
            <v>Residential</v>
          </cell>
          <cell r="B13970">
            <v>1</v>
          </cell>
          <cell r="C13970" t="str">
            <v>X</v>
          </cell>
          <cell r="D13970" t="str">
            <v>All</v>
          </cell>
          <cell r="E13970" t="str">
            <v>Enrollment Date Quintile: Latest</v>
          </cell>
          <cell r="F13970">
            <v>65.787800000000004</v>
          </cell>
          <cell r="G13970">
            <v>0.61755510000000002</v>
          </cell>
          <cell r="H13970">
            <v>0.65463070000000001</v>
          </cell>
          <cell r="I13970">
            <v>-7.7568700000000004E-2</v>
          </cell>
          <cell r="J13970">
            <v>-3.1740499999999998E-2</v>
          </cell>
          <cell r="K13970">
            <v>0</v>
          </cell>
          <cell r="L13970">
            <v>3.1740499999999998E-2</v>
          </cell>
          <cell r="M13970">
            <v>7.7568700000000004E-2</v>
          </cell>
          <cell r="N13970">
            <v>7.7568700000000004E-2</v>
          </cell>
          <cell r="O13970">
            <v>4750</v>
          </cell>
        </row>
        <row r="13971">
          <cell r="A13971" t="str">
            <v>Residential</v>
          </cell>
          <cell r="B13971">
            <v>2</v>
          </cell>
          <cell r="C13971" t="str">
            <v>X</v>
          </cell>
          <cell r="D13971" t="str">
            <v>All</v>
          </cell>
          <cell r="E13971" t="str">
            <v>Enrollment Date Quintile: Latest</v>
          </cell>
          <cell r="F13971">
            <v>63</v>
          </cell>
          <cell r="G13971">
            <v>0.56672259999999997</v>
          </cell>
          <cell r="H13971">
            <v>0.53690079999999996</v>
          </cell>
          <cell r="I13971">
            <v>-7.6795299999999997E-2</v>
          </cell>
          <cell r="J13971">
            <v>-3.1424000000000001E-2</v>
          </cell>
          <cell r="K13971">
            <v>0</v>
          </cell>
          <cell r="L13971">
            <v>3.1424000000000001E-2</v>
          </cell>
          <cell r="M13971">
            <v>7.6795299999999997E-2</v>
          </cell>
          <cell r="N13971">
            <v>7.6795299999999997E-2</v>
          </cell>
          <cell r="O13971">
            <v>4750</v>
          </cell>
        </row>
        <row r="13972">
          <cell r="A13972" t="str">
            <v>Residential</v>
          </cell>
          <cell r="B13972">
            <v>3</v>
          </cell>
          <cell r="C13972" t="str">
            <v>X</v>
          </cell>
          <cell r="D13972" t="str">
            <v>All</v>
          </cell>
          <cell r="E13972" t="str">
            <v>Enrollment Date Quintile: Latest</v>
          </cell>
          <cell r="F13972">
            <v>62.053100000000001</v>
          </cell>
          <cell r="G13972">
            <v>0.55277960000000004</v>
          </cell>
          <cell r="H13972">
            <v>0.53162750000000003</v>
          </cell>
          <cell r="I13972">
            <v>-7.6276800000000006E-2</v>
          </cell>
          <cell r="J13972">
            <v>-3.1211900000000001E-2</v>
          </cell>
          <cell r="K13972">
            <v>0</v>
          </cell>
          <cell r="L13972">
            <v>3.1211900000000001E-2</v>
          </cell>
          <cell r="M13972">
            <v>7.6276800000000006E-2</v>
          </cell>
          <cell r="N13972">
            <v>7.6276800000000006E-2</v>
          </cell>
          <cell r="O13972">
            <v>4750</v>
          </cell>
        </row>
        <row r="13973">
          <cell r="A13973" t="str">
            <v>Residential</v>
          </cell>
          <cell r="B13973">
            <v>4</v>
          </cell>
          <cell r="C13973" t="str">
            <v>X</v>
          </cell>
          <cell r="D13973" t="str">
            <v>All</v>
          </cell>
          <cell r="E13973" t="str">
            <v>Enrollment Date Quintile: Latest</v>
          </cell>
          <cell r="F13973">
            <v>60.776499999999999</v>
          </cell>
          <cell r="G13973">
            <v>0.536443</v>
          </cell>
          <cell r="H13973">
            <v>0.54462489999999997</v>
          </cell>
          <cell r="I13973">
            <v>-7.5714600000000007E-2</v>
          </cell>
          <cell r="J13973">
            <v>-3.09818E-2</v>
          </cell>
          <cell r="K13973">
            <v>0</v>
          </cell>
          <cell r="L13973">
            <v>3.09818E-2</v>
          </cell>
          <cell r="M13973">
            <v>7.5714600000000007E-2</v>
          </cell>
          <cell r="N13973">
            <v>7.5714600000000007E-2</v>
          </cell>
          <cell r="O13973">
            <v>4750</v>
          </cell>
        </row>
        <row r="13974">
          <cell r="A13974" t="str">
            <v>Residential</v>
          </cell>
          <cell r="B13974">
            <v>5</v>
          </cell>
          <cell r="C13974" t="str">
            <v>X</v>
          </cell>
          <cell r="D13974" t="str">
            <v>All</v>
          </cell>
          <cell r="E13974" t="str">
            <v>Enrollment Date Quintile: Latest</v>
          </cell>
          <cell r="F13974">
            <v>60.329599999999999</v>
          </cell>
          <cell r="G13974">
            <v>0.51842790000000005</v>
          </cell>
          <cell r="H13974">
            <v>0.5559558</v>
          </cell>
          <cell r="I13974">
            <v>-7.5436400000000001E-2</v>
          </cell>
          <cell r="J13974">
            <v>-3.0868E-2</v>
          </cell>
          <cell r="K13974">
            <v>0</v>
          </cell>
          <cell r="L13974">
            <v>3.0868E-2</v>
          </cell>
          <cell r="M13974">
            <v>7.5436400000000001E-2</v>
          </cell>
          <cell r="N13974">
            <v>7.5436400000000001E-2</v>
          </cell>
          <cell r="O13974">
            <v>4750</v>
          </cell>
        </row>
        <row r="13975">
          <cell r="A13975" t="str">
            <v>Residential</v>
          </cell>
          <cell r="B13975">
            <v>6</v>
          </cell>
          <cell r="C13975" t="str">
            <v>X</v>
          </cell>
          <cell r="D13975" t="str">
            <v>All</v>
          </cell>
          <cell r="E13975" t="str">
            <v>Enrollment Date Quintile: Latest</v>
          </cell>
          <cell r="F13975">
            <v>60.106099999999998</v>
          </cell>
          <cell r="G13975">
            <v>0.53651199999999999</v>
          </cell>
          <cell r="H13975">
            <v>0.59591530000000004</v>
          </cell>
          <cell r="I13975">
            <v>-7.5376899999999997E-2</v>
          </cell>
          <cell r="J13975">
            <v>-3.0843599999999999E-2</v>
          </cell>
          <cell r="K13975">
            <v>0</v>
          </cell>
          <cell r="L13975">
            <v>3.0843599999999999E-2</v>
          </cell>
          <cell r="M13975">
            <v>7.5376899999999997E-2</v>
          </cell>
          <cell r="N13975">
            <v>7.5376899999999997E-2</v>
          </cell>
          <cell r="O13975">
            <v>4750</v>
          </cell>
        </row>
        <row r="13976">
          <cell r="A13976" t="str">
            <v>Residential</v>
          </cell>
          <cell r="B13976">
            <v>7</v>
          </cell>
          <cell r="C13976" t="str">
            <v>X</v>
          </cell>
          <cell r="D13976" t="str">
            <v>All</v>
          </cell>
          <cell r="E13976" t="str">
            <v>Enrollment Date Quintile: Latest</v>
          </cell>
          <cell r="F13976">
            <v>59.106099999999998</v>
          </cell>
          <cell r="G13976">
            <v>0.64128569999999996</v>
          </cell>
          <cell r="H13976">
            <v>0.65862209999999999</v>
          </cell>
          <cell r="I13976">
            <v>-7.5670500000000002E-2</v>
          </cell>
          <cell r="J13976">
            <v>-3.09638E-2</v>
          </cell>
          <cell r="K13976">
            <v>0</v>
          </cell>
          <cell r="L13976">
            <v>3.09638E-2</v>
          </cell>
          <cell r="M13976">
            <v>7.5670500000000002E-2</v>
          </cell>
          <cell r="N13976">
            <v>7.5670500000000002E-2</v>
          </cell>
          <cell r="O13976">
            <v>4750</v>
          </cell>
        </row>
        <row r="13977">
          <cell r="A13977" t="str">
            <v>Residential</v>
          </cell>
          <cell r="B13977">
            <v>8</v>
          </cell>
          <cell r="C13977" t="str">
            <v>X</v>
          </cell>
          <cell r="D13977" t="str">
            <v>All</v>
          </cell>
          <cell r="E13977" t="str">
            <v>Enrollment Date Quintile: Latest</v>
          </cell>
          <cell r="F13977">
            <v>60.276499999999999</v>
          </cell>
          <cell r="G13977">
            <v>0.85557839999999996</v>
          </cell>
          <cell r="H13977">
            <v>0.88892570000000004</v>
          </cell>
          <cell r="I13977">
            <v>-7.7077699999999999E-2</v>
          </cell>
          <cell r="J13977">
            <v>-3.1539600000000001E-2</v>
          </cell>
          <cell r="K13977">
            <v>0</v>
          </cell>
          <cell r="L13977">
            <v>3.1539600000000001E-2</v>
          </cell>
          <cell r="M13977">
            <v>7.7077699999999999E-2</v>
          </cell>
          <cell r="N13977">
            <v>7.7077699999999999E-2</v>
          </cell>
          <cell r="O13977">
            <v>4750</v>
          </cell>
        </row>
        <row r="13978">
          <cell r="A13978" t="str">
            <v>Residential</v>
          </cell>
          <cell r="B13978">
            <v>9</v>
          </cell>
          <cell r="C13978" t="str">
            <v>X</v>
          </cell>
          <cell r="D13978" t="str">
            <v>All</v>
          </cell>
          <cell r="E13978" t="str">
            <v>Enrollment Date Quintile: Latest</v>
          </cell>
          <cell r="F13978">
            <v>64.670400000000001</v>
          </cell>
          <cell r="G13978">
            <v>0.84662289999999996</v>
          </cell>
          <cell r="H13978">
            <v>0.83656980000000003</v>
          </cell>
          <cell r="I13978">
            <v>-7.8809900000000002E-2</v>
          </cell>
          <cell r="J13978">
            <v>-3.2248400000000003E-2</v>
          </cell>
          <cell r="K13978">
            <v>0</v>
          </cell>
          <cell r="L13978">
            <v>3.2248400000000003E-2</v>
          </cell>
          <cell r="M13978">
            <v>7.8809900000000002E-2</v>
          </cell>
          <cell r="N13978">
            <v>7.8809900000000002E-2</v>
          </cell>
          <cell r="O13978">
            <v>4750</v>
          </cell>
        </row>
        <row r="13979">
          <cell r="A13979" t="str">
            <v>Residential</v>
          </cell>
          <cell r="B13979">
            <v>10</v>
          </cell>
          <cell r="C13979" t="str">
            <v>X</v>
          </cell>
          <cell r="D13979" t="str">
            <v>All</v>
          </cell>
          <cell r="E13979" t="str">
            <v>Enrollment Date Quintile: Latest</v>
          </cell>
          <cell r="F13979">
            <v>68.287800000000004</v>
          </cell>
          <cell r="G13979">
            <v>0.7773584</v>
          </cell>
          <cell r="H13979">
            <v>0.83212209999999998</v>
          </cell>
          <cell r="I13979">
            <v>-8.0920199999999998E-2</v>
          </cell>
          <cell r="J13979">
            <v>-3.31119E-2</v>
          </cell>
          <cell r="K13979">
            <v>0</v>
          </cell>
          <cell r="L13979">
            <v>3.31119E-2</v>
          </cell>
          <cell r="M13979">
            <v>8.0920199999999998E-2</v>
          </cell>
          <cell r="N13979">
            <v>8.0920199999999998E-2</v>
          </cell>
          <cell r="O13979">
            <v>4750</v>
          </cell>
        </row>
        <row r="13980">
          <cell r="A13980" t="str">
            <v>Residential</v>
          </cell>
          <cell r="B13980">
            <v>11</v>
          </cell>
          <cell r="C13980" t="str">
            <v>X</v>
          </cell>
          <cell r="D13980" t="str">
            <v>All</v>
          </cell>
          <cell r="E13980" t="str">
            <v>Enrollment Date Quintile: Latest</v>
          </cell>
          <cell r="F13980">
            <v>73.852099999999993</v>
          </cell>
          <cell r="G13980">
            <v>0.71707489999999996</v>
          </cell>
          <cell r="H13980">
            <v>0.74426429999999999</v>
          </cell>
          <cell r="I13980">
            <v>-7.9773700000000003E-2</v>
          </cell>
          <cell r="J13980">
            <v>-3.2642699999999997E-2</v>
          </cell>
          <cell r="K13980">
            <v>0</v>
          </cell>
          <cell r="L13980">
            <v>3.2642699999999997E-2</v>
          </cell>
          <cell r="M13980">
            <v>7.9773700000000003E-2</v>
          </cell>
          <cell r="N13980">
            <v>7.9773700000000003E-2</v>
          </cell>
          <cell r="O13980">
            <v>4750</v>
          </cell>
        </row>
        <row r="13981">
          <cell r="A13981" t="str">
            <v>Residential</v>
          </cell>
          <cell r="B13981">
            <v>12</v>
          </cell>
          <cell r="C13981" t="str">
            <v>X</v>
          </cell>
          <cell r="D13981" t="str">
            <v>All</v>
          </cell>
          <cell r="E13981" t="str">
            <v>Enrollment Date Quintile: Latest</v>
          </cell>
          <cell r="F13981">
            <v>79.245999999999995</v>
          </cell>
          <cell r="G13981">
            <v>0.80967840000000002</v>
          </cell>
          <cell r="H13981">
            <v>0.77252589999999999</v>
          </cell>
          <cell r="I13981">
            <v>-8.3419800000000002E-2</v>
          </cell>
          <cell r="J13981">
            <v>-3.4134699999999997E-2</v>
          </cell>
          <cell r="K13981">
            <v>0</v>
          </cell>
          <cell r="L13981">
            <v>3.4134699999999997E-2</v>
          </cell>
          <cell r="M13981">
            <v>8.3419800000000002E-2</v>
          </cell>
          <cell r="N13981">
            <v>8.3419800000000002E-2</v>
          </cell>
          <cell r="O13981">
            <v>4750</v>
          </cell>
        </row>
        <row r="13982">
          <cell r="A13982" t="str">
            <v>Residential</v>
          </cell>
          <cell r="B13982">
            <v>13</v>
          </cell>
          <cell r="C13982" t="str">
            <v>X</v>
          </cell>
          <cell r="D13982" t="str">
            <v>All</v>
          </cell>
          <cell r="E13982" t="str">
            <v>Enrollment Date Quintile: Latest</v>
          </cell>
          <cell r="F13982">
            <v>83.022599999999997</v>
          </cell>
          <cell r="G13982">
            <v>0.86705460000000001</v>
          </cell>
          <cell r="H13982">
            <v>0.90226289999999998</v>
          </cell>
          <cell r="I13982">
            <v>-8.4370899999999999E-2</v>
          </cell>
          <cell r="J13982">
            <v>-3.4523900000000003E-2</v>
          </cell>
          <cell r="K13982">
            <v>0</v>
          </cell>
          <cell r="L13982">
            <v>3.4523900000000003E-2</v>
          </cell>
          <cell r="M13982">
            <v>8.4370899999999999E-2</v>
          </cell>
          <cell r="N13982">
            <v>8.4370899999999999E-2</v>
          </cell>
          <cell r="O13982">
            <v>4750</v>
          </cell>
        </row>
        <row r="13983">
          <cell r="A13983" t="str">
            <v>Residential</v>
          </cell>
          <cell r="B13983">
            <v>14</v>
          </cell>
          <cell r="C13983" t="str">
            <v>X</v>
          </cell>
          <cell r="D13983" t="str">
            <v>All</v>
          </cell>
          <cell r="E13983" t="str">
            <v>Enrollment Date Quintile: Latest</v>
          </cell>
          <cell r="F13983">
            <v>86.245999999999995</v>
          </cell>
          <cell r="G13983">
            <v>1.0734189999999999</v>
          </cell>
          <cell r="H13983">
            <v>0.99150179999999999</v>
          </cell>
          <cell r="I13983">
            <v>-9.1528399999999996E-2</v>
          </cell>
          <cell r="J13983">
            <v>-3.7452699999999998E-2</v>
          </cell>
          <cell r="K13983">
            <v>0</v>
          </cell>
          <cell r="L13983">
            <v>3.7452699999999998E-2</v>
          </cell>
          <cell r="M13983">
            <v>9.1528399999999996E-2</v>
          </cell>
          <cell r="N13983">
            <v>9.1528399999999996E-2</v>
          </cell>
          <cell r="O13983">
            <v>4750</v>
          </cell>
        </row>
        <row r="13984">
          <cell r="A13984" t="str">
            <v>Residential</v>
          </cell>
          <cell r="B13984">
            <v>15</v>
          </cell>
          <cell r="C13984" t="str">
            <v>X</v>
          </cell>
          <cell r="D13984" t="str">
            <v>All</v>
          </cell>
          <cell r="E13984" t="str">
            <v>Enrollment Date Quintile: Latest</v>
          </cell>
          <cell r="F13984">
            <v>89.522599999999997</v>
          </cell>
          <cell r="G13984">
            <v>1.4145019999999999</v>
          </cell>
          <cell r="H13984">
            <v>1.471174</v>
          </cell>
          <cell r="I13984">
            <v>-9.4966700000000001E-2</v>
          </cell>
          <cell r="J13984">
            <v>-3.8859600000000001E-2</v>
          </cell>
          <cell r="K13984">
            <v>0</v>
          </cell>
          <cell r="L13984">
            <v>3.8859600000000001E-2</v>
          </cell>
          <cell r="M13984">
            <v>9.4966700000000001E-2</v>
          </cell>
          <cell r="N13984">
            <v>9.4966700000000001E-2</v>
          </cell>
          <cell r="O13984">
            <v>4750</v>
          </cell>
        </row>
        <row r="13985">
          <cell r="A13985" t="str">
            <v>Residential</v>
          </cell>
          <cell r="B13985">
            <v>16</v>
          </cell>
          <cell r="C13985" t="str">
            <v>X</v>
          </cell>
          <cell r="D13985" t="str">
            <v>All</v>
          </cell>
          <cell r="E13985" t="str">
            <v>Enrollment Date Quintile: Latest</v>
          </cell>
          <cell r="F13985">
            <v>91.745999999999995</v>
          </cell>
          <cell r="G13985">
            <v>1.7783100000000001</v>
          </cell>
          <cell r="H13985">
            <v>1.4751000000000001</v>
          </cell>
          <cell r="I13985">
            <v>-0.11143749999999999</v>
          </cell>
          <cell r="J13985">
            <v>-4.5599300000000002E-2</v>
          </cell>
          <cell r="K13985">
            <v>0</v>
          </cell>
          <cell r="L13985">
            <v>4.5599300000000002E-2</v>
          </cell>
          <cell r="M13985">
            <v>0.11143749999999999</v>
          </cell>
          <cell r="N13985">
            <v>0.11143749999999999</v>
          </cell>
          <cell r="O13985">
            <v>4750</v>
          </cell>
        </row>
        <row r="13986">
          <cell r="A13986" t="str">
            <v>Residential</v>
          </cell>
          <cell r="B13986">
            <v>17</v>
          </cell>
          <cell r="C13986" t="str">
            <v>X</v>
          </cell>
          <cell r="D13986" t="str">
            <v>All</v>
          </cell>
          <cell r="E13986" t="str">
            <v>Enrollment Date Quintile: Latest</v>
          </cell>
          <cell r="F13986">
            <v>92.969499999999996</v>
          </cell>
          <cell r="G13986">
            <v>1.9742740000000001</v>
          </cell>
          <cell r="H13986">
            <v>1.5032369999999999</v>
          </cell>
          <cell r="I13986">
            <v>-0.11799709999999999</v>
          </cell>
          <cell r="J13986">
            <v>-4.8283399999999997E-2</v>
          </cell>
          <cell r="K13986">
            <v>0</v>
          </cell>
          <cell r="L13986">
            <v>4.8283399999999997E-2</v>
          </cell>
          <cell r="M13986">
            <v>0.11799709999999999</v>
          </cell>
          <cell r="N13986">
            <v>0.11799709999999999</v>
          </cell>
          <cell r="O13986">
            <v>4750</v>
          </cell>
        </row>
        <row r="13987">
          <cell r="A13987" t="str">
            <v>Residential</v>
          </cell>
          <cell r="B13987">
            <v>18</v>
          </cell>
          <cell r="C13987" t="str">
            <v>X</v>
          </cell>
          <cell r="D13987" t="str">
            <v>All</v>
          </cell>
          <cell r="E13987" t="str">
            <v>Enrollment Date Quintile: Latest</v>
          </cell>
          <cell r="F13987">
            <v>91.363399999999999</v>
          </cell>
          <cell r="G13987">
            <v>2.0956630000000001</v>
          </cell>
          <cell r="H13987">
            <v>1.570667</v>
          </cell>
          <cell r="I13987">
            <v>-0.12183919999999999</v>
          </cell>
          <cell r="J13987">
            <v>-4.98556E-2</v>
          </cell>
          <cell r="K13987">
            <v>0</v>
          </cell>
          <cell r="L13987">
            <v>4.98556E-2</v>
          </cell>
          <cell r="M13987">
            <v>0.12183919999999999</v>
          </cell>
          <cell r="N13987">
            <v>0.12183919999999999</v>
          </cell>
          <cell r="O13987">
            <v>4750</v>
          </cell>
        </row>
        <row r="13988">
          <cell r="A13988" t="str">
            <v>Residential</v>
          </cell>
          <cell r="B13988">
            <v>19</v>
          </cell>
          <cell r="C13988" t="str">
            <v>X</v>
          </cell>
          <cell r="D13988" t="str">
            <v>All</v>
          </cell>
          <cell r="E13988" t="str">
            <v>Enrollment Date Quintile: Latest</v>
          </cell>
          <cell r="F13988">
            <v>88.810400000000001</v>
          </cell>
          <cell r="G13988">
            <v>2.0341459999999998</v>
          </cell>
          <cell r="H13988">
            <v>1.916342</v>
          </cell>
          <cell r="I13988">
            <v>-0.11705409999999999</v>
          </cell>
          <cell r="J13988">
            <v>-4.7897599999999999E-2</v>
          </cell>
          <cell r="K13988">
            <v>0</v>
          </cell>
          <cell r="L13988">
            <v>4.7897599999999999E-2</v>
          </cell>
          <cell r="M13988">
            <v>0.11705409999999999</v>
          </cell>
          <cell r="N13988">
            <v>0.11705409999999999</v>
          </cell>
          <cell r="O13988">
            <v>4750</v>
          </cell>
        </row>
        <row r="13989">
          <cell r="A13989" t="str">
            <v>Residential</v>
          </cell>
          <cell r="B13989">
            <v>20</v>
          </cell>
          <cell r="C13989" t="str">
            <v>X</v>
          </cell>
          <cell r="D13989" t="str">
            <v>All</v>
          </cell>
          <cell r="E13989" t="str">
            <v>Enrollment Date Quintile: Latest</v>
          </cell>
          <cell r="F13989">
            <v>83.863399999999999</v>
          </cell>
          <cell r="G13989">
            <v>1.873813</v>
          </cell>
          <cell r="H13989">
            <v>2.2536589999999999</v>
          </cell>
          <cell r="I13989">
            <v>-0.1075884</v>
          </cell>
          <cell r="J13989">
            <v>-4.4024300000000002E-2</v>
          </cell>
          <cell r="K13989">
            <v>0</v>
          </cell>
          <cell r="L13989">
            <v>4.4024300000000002E-2</v>
          </cell>
          <cell r="M13989">
            <v>0.1075884</v>
          </cell>
          <cell r="N13989">
            <v>0.1075884</v>
          </cell>
          <cell r="O13989">
            <v>4750</v>
          </cell>
        </row>
        <row r="13990">
          <cell r="A13990" t="str">
            <v>Residential</v>
          </cell>
          <cell r="B13990">
            <v>21</v>
          </cell>
          <cell r="C13990" t="str">
            <v>X</v>
          </cell>
          <cell r="D13990" t="str">
            <v>All</v>
          </cell>
          <cell r="E13990" t="str">
            <v>Enrollment Date Quintile: Latest</v>
          </cell>
          <cell r="F13990">
            <v>79.192999999999998</v>
          </cell>
          <cell r="G13990">
            <v>1.6751210000000001</v>
          </cell>
          <cell r="H13990">
            <v>2.00196</v>
          </cell>
          <cell r="I13990">
            <v>-0.10899730000000001</v>
          </cell>
          <cell r="J13990">
            <v>-4.4600800000000003E-2</v>
          </cell>
          <cell r="K13990">
            <v>0</v>
          </cell>
          <cell r="L13990">
            <v>4.4600800000000003E-2</v>
          </cell>
          <cell r="M13990">
            <v>0.10899730000000001</v>
          </cell>
          <cell r="N13990">
            <v>0.10899730000000001</v>
          </cell>
          <cell r="O13990">
            <v>4750</v>
          </cell>
        </row>
        <row r="13991">
          <cell r="A13991" t="str">
            <v>Residential</v>
          </cell>
          <cell r="B13991">
            <v>22</v>
          </cell>
          <cell r="C13991" t="str">
            <v>X</v>
          </cell>
          <cell r="D13991" t="str">
            <v>All</v>
          </cell>
          <cell r="E13991" t="str">
            <v>Enrollment Date Quintile: Latest</v>
          </cell>
          <cell r="F13991">
            <v>77.022599999999997</v>
          </cell>
          <cell r="G13991">
            <v>1.5045759999999999</v>
          </cell>
          <cell r="H13991">
            <v>1.5736270000000001</v>
          </cell>
          <cell r="I13991">
            <v>-9.9153400000000003E-2</v>
          </cell>
          <cell r="J13991">
            <v>-4.0572799999999999E-2</v>
          </cell>
          <cell r="K13991">
            <v>0</v>
          </cell>
          <cell r="L13991">
            <v>4.0572799999999999E-2</v>
          </cell>
          <cell r="M13991">
            <v>9.9153400000000003E-2</v>
          </cell>
          <cell r="N13991">
            <v>9.9153400000000003E-2</v>
          </cell>
          <cell r="O13991">
            <v>4750</v>
          </cell>
        </row>
        <row r="13992">
          <cell r="A13992" t="str">
            <v>Residential</v>
          </cell>
          <cell r="B13992">
            <v>23</v>
          </cell>
          <cell r="C13992" t="str">
            <v>X</v>
          </cell>
          <cell r="D13992" t="str">
            <v>All</v>
          </cell>
          <cell r="E13992" t="str">
            <v>Enrollment Date Quintile: Latest</v>
          </cell>
          <cell r="F13992">
            <v>74.181700000000006</v>
          </cell>
          <cell r="G13992">
            <v>1.1935830000000001</v>
          </cell>
          <cell r="H13992">
            <v>1.1683049999999999</v>
          </cell>
          <cell r="I13992">
            <v>-9.4158199999999997E-2</v>
          </cell>
          <cell r="J13992">
            <v>-3.8528800000000002E-2</v>
          </cell>
          <cell r="K13992">
            <v>0</v>
          </cell>
          <cell r="L13992">
            <v>3.8528800000000002E-2</v>
          </cell>
          <cell r="M13992">
            <v>9.4158199999999997E-2</v>
          </cell>
          <cell r="N13992">
            <v>9.4158199999999997E-2</v>
          </cell>
          <cell r="O13992">
            <v>4750</v>
          </cell>
        </row>
        <row r="13993">
          <cell r="A13993" t="str">
            <v>Residential</v>
          </cell>
          <cell r="B13993">
            <v>24</v>
          </cell>
          <cell r="C13993" t="str">
            <v>X</v>
          </cell>
          <cell r="D13993" t="str">
            <v>All</v>
          </cell>
          <cell r="E13993" t="str">
            <v>Enrollment Date Quintile: Latest</v>
          </cell>
          <cell r="F13993">
            <v>72.564300000000003</v>
          </cell>
          <cell r="G13993">
            <v>0.77556849999999999</v>
          </cell>
          <cell r="H13993">
            <v>0.88017619999999996</v>
          </cell>
          <cell r="I13993">
            <v>-8.4235199999999996E-2</v>
          </cell>
          <cell r="J13993">
            <v>-3.4468400000000003E-2</v>
          </cell>
          <cell r="K13993">
            <v>0</v>
          </cell>
          <cell r="L13993">
            <v>3.4468400000000003E-2</v>
          </cell>
          <cell r="M13993">
            <v>8.4235199999999996E-2</v>
          </cell>
          <cell r="N13993">
            <v>8.4235199999999996E-2</v>
          </cell>
          <cell r="O13993">
            <v>4750</v>
          </cell>
        </row>
        <row r="13994">
          <cell r="A13994" t="str">
            <v>Residential</v>
          </cell>
          <cell r="B13994">
            <v>1</v>
          </cell>
          <cell r="C13994" t="str">
            <v>X</v>
          </cell>
          <cell r="D13994" t="str">
            <v>All</v>
          </cell>
          <cell r="E13994" t="str">
            <v>Enrollment Date Quintile: Middle</v>
          </cell>
          <cell r="F13994">
            <v>65.1631</v>
          </cell>
          <cell r="G13994">
            <v>0.61914340000000001</v>
          </cell>
          <cell r="H13994">
            <v>0.66645799999999999</v>
          </cell>
          <cell r="I13994">
            <v>-6.2356200000000001E-2</v>
          </cell>
          <cell r="J13994">
            <v>-2.5515699999999999E-2</v>
          </cell>
          <cell r="K13994">
            <v>0</v>
          </cell>
          <cell r="L13994">
            <v>2.5515699999999999E-2</v>
          </cell>
          <cell r="M13994">
            <v>6.2356200000000001E-2</v>
          </cell>
          <cell r="N13994">
            <v>6.2356200000000001E-2</v>
          </cell>
          <cell r="O13994">
            <v>4770</v>
          </cell>
        </row>
        <row r="13995">
          <cell r="A13995" t="str">
            <v>Residential</v>
          </cell>
          <cell r="B13995">
            <v>2</v>
          </cell>
          <cell r="C13995" t="str">
            <v>X</v>
          </cell>
          <cell r="D13995" t="str">
            <v>All</v>
          </cell>
          <cell r="E13995" t="str">
            <v>Enrollment Date Quintile: Middle</v>
          </cell>
          <cell r="F13995">
            <v>62.903799999999997</v>
          </cell>
          <cell r="G13995">
            <v>0.51822100000000004</v>
          </cell>
          <cell r="H13995">
            <v>0.55796239999999997</v>
          </cell>
          <cell r="I13995">
            <v>-6.1563300000000001E-2</v>
          </cell>
          <cell r="J13995">
            <v>-2.51912E-2</v>
          </cell>
          <cell r="K13995">
            <v>0</v>
          </cell>
          <cell r="L13995">
            <v>2.51912E-2</v>
          </cell>
          <cell r="M13995">
            <v>6.1563300000000001E-2</v>
          </cell>
          <cell r="N13995">
            <v>6.1563300000000001E-2</v>
          </cell>
          <cell r="O13995">
            <v>4770</v>
          </cell>
        </row>
        <row r="13996">
          <cell r="A13996" t="str">
            <v>Residential</v>
          </cell>
          <cell r="B13996">
            <v>3</v>
          </cell>
          <cell r="C13996" t="str">
            <v>X</v>
          </cell>
          <cell r="D13996" t="str">
            <v>All</v>
          </cell>
          <cell r="E13996" t="str">
            <v>Enrollment Date Quintile: Middle</v>
          </cell>
          <cell r="F13996">
            <v>62.084099999999999</v>
          </cell>
          <cell r="G13996">
            <v>0.47531240000000002</v>
          </cell>
          <cell r="H13996">
            <v>0.50353999999999999</v>
          </cell>
          <cell r="I13996">
            <v>-6.1045799999999997E-2</v>
          </cell>
          <cell r="J13996">
            <v>-2.4979500000000002E-2</v>
          </cell>
          <cell r="K13996">
            <v>0</v>
          </cell>
          <cell r="L13996">
            <v>2.4979500000000002E-2</v>
          </cell>
          <cell r="M13996">
            <v>6.1045799999999997E-2</v>
          </cell>
          <cell r="N13996">
            <v>6.1045799999999997E-2</v>
          </cell>
          <cell r="O13996">
            <v>4770</v>
          </cell>
        </row>
        <row r="13997">
          <cell r="A13997" t="str">
            <v>Residential</v>
          </cell>
          <cell r="B13997">
            <v>4</v>
          </cell>
          <cell r="C13997" t="str">
            <v>X</v>
          </cell>
          <cell r="D13997" t="str">
            <v>All</v>
          </cell>
          <cell r="E13997" t="str">
            <v>Enrollment Date Quintile: Middle</v>
          </cell>
          <cell r="F13997">
            <v>60.763199999999998</v>
          </cell>
          <cell r="G13997">
            <v>0.47095799999999999</v>
          </cell>
          <cell r="H13997">
            <v>0.4834735</v>
          </cell>
          <cell r="I13997">
            <v>-6.0726599999999999E-2</v>
          </cell>
          <cell r="J13997">
            <v>-2.4848800000000001E-2</v>
          </cell>
          <cell r="K13997">
            <v>0</v>
          </cell>
          <cell r="L13997">
            <v>2.4848800000000001E-2</v>
          </cell>
          <cell r="M13997">
            <v>6.0726599999999999E-2</v>
          </cell>
          <cell r="N13997">
            <v>6.0726599999999999E-2</v>
          </cell>
          <cell r="O13997">
            <v>4770</v>
          </cell>
        </row>
        <row r="13998">
          <cell r="A13998" t="str">
            <v>Residential</v>
          </cell>
          <cell r="B13998">
            <v>5</v>
          </cell>
          <cell r="C13998" t="str">
            <v>X</v>
          </cell>
          <cell r="D13998" t="str">
            <v>All</v>
          </cell>
          <cell r="E13998" t="str">
            <v>Enrollment Date Quintile: Middle</v>
          </cell>
          <cell r="F13998">
            <v>60.4435</v>
          </cell>
          <cell r="G13998">
            <v>0.48477310000000001</v>
          </cell>
          <cell r="H13998">
            <v>0.48727019999999999</v>
          </cell>
          <cell r="I13998">
            <v>-6.0582299999999999E-2</v>
          </cell>
          <cell r="J13998">
            <v>-2.4789800000000001E-2</v>
          </cell>
          <cell r="K13998">
            <v>0</v>
          </cell>
          <cell r="L13998">
            <v>2.4789800000000001E-2</v>
          </cell>
          <cell r="M13998">
            <v>6.0582299999999999E-2</v>
          </cell>
          <cell r="N13998">
            <v>6.0582299999999999E-2</v>
          </cell>
          <cell r="O13998">
            <v>4770</v>
          </cell>
        </row>
        <row r="13999">
          <cell r="A13999" t="str">
            <v>Residential</v>
          </cell>
          <cell r="B13999">
            <v>6</v>
          </cell>
          <cell r="C13999" t="str">
            <v>X</v>
          </cell>
          <cell r="D13999" t="str">
            <v>All</v>
          </cell>
          <cell r="E13999" t="str">
            <v>Enrollment Date Quintile: Middle</v>
          </cell>
          <cell r="F13999">
            <v>60.277299999999997</v>
          </cell>
          <cell r="G13999">
            <v>0.53785470000000002</v>
          </cell>
          <cell r="H13999">
            <v>0.54404540000000001</v>
          </cell>
          <cell r="I13999">
            <v>-6.1467599999999997E-2</v>
          </cell>
          <cell r="J13999">
            <v>-2.51521E-2</v>
          </cell>
          <cell r="K13999">
            <v>0</v>
          </cell>
          <cell r="L13999">
            <v>2.51521E-2</v>
          </cell>
          <cell r="M13999">
            <v>6.1467599999999997E-2</v>
          </cell>
          <cell r="N13999">
            <v>6.1467599999999997E-2</v>
          </cell>
          <cell r="O13999">
            <v>4770</v>
          </cell>
        </row>
        <row r="14000">
          <cell r="A14000" t="str">
            <v>Residential</v>
          </cell>
          <cell r="B14000">
            <v>7</v>
          </cell>
          <cell r="C14000" t="str">
            <v>X</v>
          </cell>
          <cell r="D14000" t="str">
            <v>All</v>
          </cell>
          <cell r="E14000" t="str">
            <v>Enrollment Date Quintile: Middle</v>
          </cell>
          <cell r="F14000">
            <v>59.277299999999997</v>
          </cell>
          <cell r="G14000">
            <v>0.63355349999999999</v>
          </cell>
          <cell r="H14000">
            <v>0.62879090000000004</v>
          </cell>
          <cell r="I14000">
            <v>-6.12884E-2</v>
          </cell>
          <cell r="J14000">
            <v>-2.5078699999999999E-2</v>
          </cell>
          <cell r="K14000">
            <v>0</v>
          </cell>
          <cell r="L14000">
            <v>2.5078699999999999E-2</v>
          </cell>
          <cell r="M14000">
            <v>6.12884E-2</v>
          </cell>
          <cell r="N14000">
            <v>6.12884E-2</v>
          </cell>
          <cell r="O14000">
            <v>4770</v>
          </cell>
        </row>
        <row r="14001">
          <cell r="A14001" t="str">
            <v>Residential</v>
          </cell>
          <cell r="B14001">
            <v>8</v>
          </cell>
          <cell r="C14001" t="str">
            <v>X</v>
          </cell>
          <cell r="D14001" t="str">
            <v>All</v>
          </cell>
          <cell r="E14001" t="str">
            <v>Enrollment Date Quintile: Middle</v>
          </cell>
          <cell r="F14001">
            <v>60.256799999999998</v>
          </cell>
          <cell r="G14001">
            <v>0.68449360000000004</v>
          </cell>
          <cell r="H14001">
            <v>0.72481070000000003</v>
          </cell>
          <cell r="I14001">
            <v>-6.2199699999999997E-2</v>
          </cell>
          <cell r="J14001">
            <v>-2.5451600000000001E-2</v>
          </cell>
          <cell r="K14001">
            <v>0</v>
          </cell>
          <cell r="L14001">
            <v>2.5451600000000001E-2</v>
          </cell>
          <cell r="M14001">
            <v>6.2199699999999997E-2</v>
          </cell>
          <cell r="N14001">
            <v>6.2199699999999997E-2</v>
          </cell>
          <cell r="O14001">
            <v>4770</v>
          </cell>
        </row>
        <row r="14002">
          <cell r="A14002" t="str">
            <v>Residential</v>
          </cell>
          <cell r="B14002">
            <v>9</v>
          </cell>
          <cell r="C14002" t="str">
            <v>X</v>
          </cell>
          <cell r="D14002" t="str">
            <v>All</v>
          </cell>
          <cell r="E14002" t="str">
            <v>Enrollment Date Quintile: Middle</v>
          </cell>
          <cell r="F14002">
            <v>64.396000000000001</v>
          </cell>
          <cell r="G14002">
            <v>0.63896010000000003</v>
          </cell>
          <cell r="H14002">
            <v>0.62440379999999995</v>
          </cell>
          <cell r="I14002">
            <v>-6.3471799999999995E-2</v>
          </cell>
          <cell r="J14002">
            <v>-2.5972100000000001E-2</v>
          </cell>
          <cell r="K14002">
            <v>0</v>
          </cell>
          <cell r="L14002">
            <v>2.5972100000000001E-2</v>
          </cell>
          <cell r="M14002">
            <v>6.3471799999999995E-2</v>
          </cell>
          <cell r="N14002">
            <v>6.3471799999999995E-2</v>
          </cell>
          <cell r="O14002">
            <v>4770</v>
          </cell>
        </row>
        <row r="14003">
          <cell r="A14003" t="str">
            <v>Residential</v>
          </cell>
          <cell r="B14003">
            <v>10</v>
          </cell>
          <cell r="C14003" t="str">
            <v>X</v>
          </cell>
          <cell r="D14003" t="str">
            <v>All</v>
          </cell>
          <cell r="E14003" t="str">
            <v>Enrollment Date Quintile: Middle</v>
          </cell>
          <cell r="F14003">
            <v>67.682299999999998</v>
          </cell>
          <cell r="G14003">
            <v>0.63862759999999996</v>
          </cell>
          <cell r="H14003">
            <v>0.64803049999999995</v>
          </cell>
          <cell r="I14003">
            <v>-6.8256899999999995E-2</v>
          </cell>
          <cell r="J14003">
            <v>-2.7930199999999999E-2</v>
          </cell>
          <cell r="K14003">
            <v>0</v>
          </cell>
          <cell r="L14003">
            <v>2.7930199999999999E-2</v>
          </cell>
          <cell r="M14003">
            <v>6.8256899999999995E-2</v>
          </cell>
          <cell r="N14003">
            <v>6.8256899999999995E-2</v>
          </cell>
          <cell r="O14003">
            <v>4770</v>
          </cell>
        </row>
        <row r="14004">
          <cell r="A14004" t="str">
            <v>Residential</v>
          </cell>
          <cell r="B14004">
            <v>11</v>
          </cell>
          <cell r="C14004" t="str">
            <v>X</v>
          </cell>
          <cell r="D14004" t="str">
            <v>All</v>
          </cell>
          <cell r="E14004" t="str">
            <v>Enrollment Date Quintile: Middle</v>
          </cell>
          <cell r="F14004">
            <v>72.775400000000005</v>
          </cell>
          <cell r="G14004">
            <v>0.65489180000000002</v>
          </cell>
          <cell r="H14004">
            <v>0.67923129999999998</v>
          </cell>
          <cell r="I14004">
            <v>-6.6852099999999998E-2</v>
          </cell>
          <cell r="J14004">
            <v>-2.7355299999999999E-2</v>
          </cell>
          <cell r="K14004">
            <v>0</v>
          </cell>
          <cell r="L14004">
            <v>2.7355299999999999E-2</v>
          </cell>
          <cell r="M14004">
            <v>6.6852099999999998E-2</v>
          </cell>
          <cell r="N14004">
            <v>6.6852099999999998E-2</v>
          </cell>
          <cell r="O14004">
            <v>4770</v>
          </cell>
        </row>
        <row r="14005">
          <cell r="A14005" t="str">
            <v>Residential</v>
          </cell>
          <cell r="B14005">
            <v>12</v>
          </cell>
          <cell r="C14005" t="str">
            <v>X</v>
          </cell>
          <cell r="D14005" t="str">
            <v>All</v>
          </cell>
          <cell r="E14005" t="str">
            <v>Enrollment Date Quintile: Middle</v>
          </cell>
          <cell r="F14005">
            <v>77.863299999999995</v>
          </cell>
          <cell r="G14005">
            <v>0.75360799999999994</v>
          </cell>
          <cell r="H14005">
            <v>0.70891910000000002</v>
          </cell>
          <cell r="I14005">
            <v>-6.74096E-2</v>
          </cell>
          <cell r="J14005">
            <v>-2.75835E-2</v>
          </cell>
          <cell r="K14005">
            <v>0</v>
          </cell>
          <cell r="L14005">
            <v>2.75835E-2</v>
          </cell>
          <cell r="M14005">
            <v>6.74096E-2</v>
          </cell>
          <cell r="N14005">
            <v>6.74096E-2</v>
          </cell>
          <cell r="O14005">
            <v>4770</v>
          </cell>
        </row>
        <row r="14006">
          <cell r="A14006" t="str">
            <v>Residential</v>
          </cell>
          <cell r="B14006">
            <v>13</v>
          </cell>
          <cell r="C14006" t="str">
            <v>X</v>
          </cell>
          <cell r="D14006" t="str">
            <v>All</v>
          </cell>
          <cell r="E14006" t="str">
            <v>Enrollment Date Quintile: Middle</v>
          </cell>
          <cell r="F14006">
            <v>81.677899999999994</v>
          </cell>
          <cell r="G14006">
            <v>0.8538654</v>
          </cell>
          <cell r="H14006">
            <v>0.79528430000000006</v>
          </cell>
          <cell r="I14006">
            <v>-6.9219600000000006E-2</v>
          </cell>
          <cell r="J14006">
            <v>-2.8324100000000001E-2</v>
          </cell>
          <cell r="K14006">
            <v>0</v>
          </cell>
          <cell r="L14006">
            <v>2.8324100000000001E-2</v>
          </cell>
          <cell r="M14006">
            <v>6.9219600000000006E-2</v>
          </cell>
          <cell r="N14006">
            <v>6.9219600000000006E-2</v>
          </cell>
          <cell r="O14006">
            <v>4770</v>
          </cell>
        </row>
        <row r="14007">
          <cell r="A14007" t="str">
            <v>Residential</v>
          </cell>
          <cell r="B14007">
            <v>14</v>
          </cell>
          <cell r="C14007" t="str">
            <v>X</v>
          </cell>
          <cell r="D14007" t="str">
            <v>All</v>
          </cell>
          <cell r="E14007" t="str">
            <v>Enrollment Date Quintile: Middle</v>
          </cell>
          <cell r="F14007">
            <v>84.811999999999998</v>
          </cell>
          <cell r="G14007">
            <v>0.97198830000000003</v>
          </cell>
          <cell r="H14007">
            <v>1.0019020000000001</v>
          </cell>
          <cell r="I14007">
            <v>-7.0557700000000001E-2</v>
          </cell>
          <cell r="J14007">
            <v>-2.8871600000000001E-2</v>
          </cell>
          <cell r="K14007">
            <v>0</v>
          </cell>
          <cell r="L14007">
            <v>2.8871600000000001E-2</v>
          </cell>
          <cell r="M14007">
            <v>7.0557700000000001E-2</v>
          </cell>
          <cell r="N14007">
            <v>7.0557700000000001E-2</v>
          </cell>
          <cell r="O14007">
            <v>4770</v>
          </cell>
        </row>
        <row r="14008">
          <cell r="A14008" t="str">
            <v>Residential</v>
          </cell>
          <cell r="B14008">
            <v>15</v>
          </cell>
          <cell r="C14008" t="str">
            <v>X</v>
          </cell>
          <cell r="D14008" t="str">
            <v>All</v>
          </cell>
          <cell r="E14008" t="str">
            <v>Enrollment Date Quintile: Middle</v>
          </cell>
          <cell r="F14008">
            <v>88.113699999999994</v>
          </cell>
          <cell r="G14008">
            <v>1.125885</v>
          </cell>
          <cell r="H14008">
            <v>1.1749019999999999</v>
          </cell>
          <cell r="I14008">
            <v>-7.0195900000000006E-2</v>
          </cell>
          <cell r="J14008">
            <v>-2.8723599999999998E-2</v>
          </cell>
          <cell r="K14008">
            <v>0</v>
          </cell>
          <cell r="L14008">
            <v>2.8723599999999998E-2</v>
          </cell>
          <cell r="M14008">
            <v>7.0195900000000006E-2</v>
          </cell>
          <cell r="N14008">
            <v>7.0195900000000006E-2</v>
          </cell>
          <cell r="O14008">
            <v>4770</v>
          </cell>
        </row>
        <row r="14009">
          <cell r="A14009" t="str">
            <v>Residential</v>
          </cell>
          <cell r="B14009">
            <v>16</v>
          </cell>
          <cell r="C14009" t="str">
            <v>X</v>
          </cell>
          <cell r="D14009" t="str">
            <v>All</v>
          </cell>
          <cell r="E14009" t="str">
            <v>Enrollment Date Quintile: Middle</v>
          </cell>
          <cell r="F14009">
            <v>90.273499999999999</v>
          </cell>
          <cell r="G14009">
            <v>1.31409</v>
          </cell>
          <cell r="H14009">
            <v>1.2409570000000001</v>
          </cell>
          <cell r="I14009">
            <v>-7.7052399999999993E-2</v>
          </cell>
          <cell r="J14009">
            <v>-3.15292E-2</v>
          </cell>
          <cell r="K14009">
            <v>0</v>
          </cell>
          <cell r="L14009">
            <v>3.15292E-2</v>
          </cell>
          <cell r="M14009">
            <v>7.7052399999999993E-2</v>
          </cell>
          <cell r="N14009">
            <v>7.7052399999999993E-2</v>
          </cell>
          <cell r="O14009">
            <v>4770</v>
          </cell>
        </row>
        <row r="14010">
          <cell r="A14010" t="str">
            <v>Residential</v>
          </cell>
          <cell r="B14010">
            <v>17</v>
          </cell>
          <cell r="C14010" t="str">
            <v>X</v>
          </cell>
          <cell r="D14010" t="str">
            <v>All</v>
          </cell>
          <cell r="E14010" t="str">
            <v>Enrollment Date Quintile: Middle</v>
          </cell>
          <cell r="F14010">
            <v>91.394800000000004</v>
          </cell>
          <cell r="G14010">
            <v>1.592533</v>
          </cell>
          <cell r="H14010">
            <v>1.2232160000000001</v>
          </cell>
          <cell r="I14010">
            <v>-8.5852100000000001E-2</v>
          </cell>
          <cell r="J14010">
            <v>-3.5130000000000002E-2</v>
          </cell>
          <cell r="K14010">
            <v>0</v>
          </cell>
          <cell r="L14010">
            <v>3.5130000000000002E-2</v>
          </cell>
          <cell r="M14010">
            <v>8.5852100000000001E-2</v>
          </cell>
          <cell r="N14010">
            <v>8.5852100000000001E-2</v>
          </cell>
          <cell r="O14010">
            <v>4770</v>
          </cell>
        </row>
        <row r="14011">
          <cell r="A14011" t="str">
            <v>Residential</v>
          </cell>
          <cell r="B14011">
            <v>18</v>
          </cell>
          <cell r="C14011" t="str">
            <v>X</v>
          </cell>
          <cell r="D14011" t="str">
            <v>All</v>
          </cell>
          <cell r="E14011" t="str">
            <v>Enrollment Date Quintile: Middle</v>
          </cell>
          <cell r="F14011">
            <v>89.527699999999996</v>
          </cell>
          <cell r="G14011">
            <v>1.765269</v>
          </cell>
          <cell r="H14011">
            <v>1.4764109999999999</v>
          </cell>
          <cell r="I14011">
            <v>-8.1409499999999996E-2</v>
          </cell>
          <cell r="J14011">
            <v>-3.3312099999999997E-2</v>
          </cell>
          <cell r="K14011">
            <v>0</v>
          </cell>
          <cell r="L14011">
            <v>3.3312099999999997E-2</v>
          </cell>
          <cell r="M14011">
            <v>8.1409499999999996E-2</v>
          </cell>
          <cell r="N14011">
            <v>8.1409499999999996E-2</v>
          </cell>
          <cell r="O14011">
            <v>4770</v>
          </cell>
        </row>
        <row r="14012">
          <cell r="A14012" t="str">
            <v>Residential</v>
          </cell>
          <cell r="B14012">
            <v>19</v>
          </cell>
          <cell r="C14012" t="str">
            <v>X</v>
          </cell>
          <cell r="D14012" t="str">
            <v>All</v>
          </cell>
          <cell r="E14012" t="str">
            <v>Enrollment Date Quintile: Middle</v>
          </cell>
          <cell r="F14012">
            <v>86.866600000000005</v>
          </cell>
          <cell r="G14012">
            <v>1.8663270000000001</v>
          </cell>
          <cell r="H14012">
            <v>1.7395499999999999</v>
          </cell>
          <cell r="I14012">
            <v>-9.3753699999999995E-2</v>
          </cell>
          <cell r="J14012">
            <v>-3.8363300000000003E-2</v>
          </cell>
          <cell r="K14012">
            <v>0</v>
          </cell>
          <cell r="L14012">
            <v>3.8363300000000003E-2</v>
          </cell>
          <cell r="M14012">
            <v>9.3753699999999995E-2</v>
          </cell>
          <cell r="N14012">
            <v>9.3753699999999995E-2</v>
          </cell>
          <cell r="O14012">
            <v>4770</v>
          </cell>
        </row>
        <row r="14013">
          <cell r="A14013" t="str">
            <v>Residential</v>
          </cell>
          <cell r="B14013">
            <v>20</v>
          </cell>
          <cell r="C14013" t="str">
            <v>X</v>
          </cell>
          <cell r="D14013" t="str">
            <v>All</v>
          </cell>
          <cell r="E14013" t="str">
            <v>Enrollment Date Quintile: Middle</v>
          </cell>
          <cell r="F14013">
            <v>82.078999999999994</v>
          </cell>
          <cell r="G14013">
            <v>1.7069080000000001</v>
          </cell>
          <cell r="H14013">
            <v>2.3532419999999998</v>
          </cell>
          <cell r="I14013">
            <v>-8.9415700000000001E-2</v>
          </cell>
          <cell r="J14013">
            <v>-3.6588200000000001E-2</v>
          </cell>
          <cell r="K14013">
            <v>0</v>
          </cell>
          <cell r="L14013">
            <v>3.6588200000000001E-2</v>
          </cell>
          <cell r="M14013">
            <v>8.9415700000000001E-2</v>
          </cell>
          <cell r="N14013">
            <v>8.9415700000000001E-2</v>
          </cell>
          <cell r="O14013">
            <v>4770</v>
          </cell>
        </row>
        <row r="14014">
          <cell r="A14014" t="str">
            <v>Residential</v>
          </cell>
          <cell r="B14014">
            <v>21</v>
          </cell>
          <cell r="C14014" t="str">
            <v>X</v>
          </cell>
          <cell r="D14014" t="str">
            <v>All</v>
          </cell>
          <cell r="E14014" t="str">
            <v>Enrollment Date Quintile: Middle</v>
          </cell>
          <cell r="F14014">
            <v>77.625200000000007</v>
          </cell>
          <cell r="G14014">
            <v>1.638641</v>
          </cell>
          <cell r="H14014">
            <v>2.1878600000000001</v>
          </cell>
          <cell r="I14014">
            <v>-8.4965399999999996E-2</v>
          </cell>
          <cell r="J14014">
            <v>-3.4767199999999998E-2</v>
          </cell>
          <cell r="K14014">
            <v>0</v>
          </cell>
          <cell r="L14014">
            <v>3.4767199999999998E-2</v>
          </cell>
          <cell r="M14014">
            <v>8.4965399999999996E-2</v>
          </cell>
          <cell r="N14014">
            <v>8.4965399999999996E-2</v>
          </cell>
          <cell r="O14014">
            <v>4770</v>
          </cell>
        </row>
        <row r="14015">
          <cell r="A14015" t="str">
            <v>Residential</v>
          </cell>
          <cell r="B14015">
            <v>22</v>
          </cell>
          <cell r="C14015" t="str">
            <v>X</v>
          </cell>
          <cell r="D14015" t="str">
            <v>All</v>
          </cell>
          <cell r="E14015" t="str">
            <v>Enrollment Date Quintile: Middle</v>
          </cell>
          <cell r="F14015">
            <v>75.645799999999994</v>
          </cell>
          <cell r="G14015">
            <v>1.4660660000000001</v>
          </cell>
          <cell r="H14015">
            <v>1.5918669999999999</v>
          </cell>
          <cell r="I14015">
            <v>-7.9053999999999999E-2</v>
          </cell>
          <cell r="J14015">
            <v>-3.2348300000000003E-2</v>
          </cell>
          <cell r="K14015">
            <v>0</v>
          </cell>
          <cell r="L14015">
            <v>3.2348300000000003E-2</v>
          </cell>
          <cell r="M14015">
            <v>7.9053999999999999E-2</v>
          </cell>
          <cell r="N14015">
            <v>7.9053999999999999E-2</v>
          </cell>
          <cell r="O14015">
            <v>4770</v>
          </cell>
        </row>
        <row r="14016">
          <cell r="A14016" t="str">
            <v>Residential</v>
          </cell>
          <cell r="B14016">
            <v>23</v>
          </cell>
          <cell r="C14016" t="str">
            <v>X</v>
          </cell>
          <cell r="D14016" t="str">
            <v>All</v>
          </cell>
          <cell r="E14016" t="str">
            <v>Enrollment Date Quintile: Middle</v>
          </cell>
          <cell r="F14016">
            <v>73.193299999999994</v>
          </cell>
          <cell r="G14016">
            <v>1.223462</v>
          </cell>
          <cell r="H14016">
            <v>1.3281179999999999</v>
          </cell>
          <cell r="I14016">
            <v>-7.3385900000000004E-2</v>
          </cell>
          <cell r="J14016">
            <v>-3.0028900000000001E-2</v>
          </cell>
          <cell r="K14016">
            <v>0</v>
          </cell>
          <cell r="L14016">
            <v>3.0028900000000001E-2</v>
          </cell>
          <cell r="M14016">
            <v>7.3385900000000004E-2</v>
          </cell>
          <cell r="N14016">
            <v>7.3385900000000004E-2</v>
          </cell>
          <cell r="O14016">
            <v>4770</v>
          </cell>
        </row>
        <row r="14017">
          <cell r="A14017" t="str">
            <v>Residential</v>
          </cell>
          <cell r="B14017">
            <v>24</v>
          </cell>
          <cell r="C14017" t="str">
            <v>X</v>
          </cell>
          <cell r="D14017" t="str">
            <v>All</v>
          </cell>
          <cell r="E14017" t="str">
            <v>Enrollment Date Quintile: Middle</v>
          </cell>
          <cell r="F14017">
            <v>71.900599999999997</v>
          </cell>
          <cell r="G14017">
            <v>0.86196740000000005</v>
          </cell>
          <cell r="H14017">
            <v>1.000326</v>
          </cell>
          <cell r="I14017">
            <v>-6.8223300000000001E-2</v>
          </cell>
          <cell r="J14017">
            <v>-2.7916400000000001E-2</v>
          </cell>
          <cell r="K14017">
            <v>0</v>
          </cell>
          <cell r="L14017">
            <v>2.7916400000000001E-2</v>
          </cell>
          <cell r="M14017">
            <v>6.8223300000000001E-2</v>
          </cell>
          <cell r="N14017">
            <v>6.8223300000000001E-2</v>
          </cell>
          <cell r="O14017">
            <v>4770</v>
          </cell>
        </row>
        <row r="14018">
          <cell r="A14018" t="str">
            <v>Residential</v>
          </cell>
          <cell r="B14018">
            <v>1</v>
          </cell>
          <cell r="C14018" t="str">
            <v>X</v>
          </cell>
          <cell r="D14018" t="str">
            <v>All</v>
          </cell>
          <cell r="E14018" t="str">
            <v>LCA: Greater Bay Area</v>
          </cell>
          <cell r="F14018">
            <v>64.913200000000003</v>
          </cell>
          <cell r="G14018">
            <v>0.54145109999999996</v>
          </cell>
          <cell r="H14018">
            <v>0.60014160000000005</v>
          </cell>
          <cell r="I14018">
            <v>-2.38155E-2</v>
          </cell>
          <cell r="J14018">
            <v>-9.7450999999999996E-3</v>
          </cell>
          <cell r="K14018">
            <v>0</v>
          </cell>
          <cell r="L14018">
            <v>9.7450999999999996E-3</v>
          </cell>
          <cell r="M14018">
            <v>2.38155E-2</v>
          </cell>
          <cell r="N14018">
            <v>2.38155E-2</v>
          </cell>
          <cell r="O14018">
            <v>30203</v>
          </cell>
        </row>
        <row r="14019">
          <cell r="A14019" t="str">
            <v>Residential</v>
          </cell>
          <cell r="B14019">
            <v>2</v>
          </cell>
          <cell r="C14019" t="str">
            <v>X</v>
          </cell>
          <cell r="D14019" t="str">
            <v>All</v>
          </cell>
          <cell r="E14019" t="str">
            <v>LCA: Greater Bay Area</v>
          </cell>
          <cell r="F14019">
            <v>62.962299999999999</v>
          </cell>
          <cell r="G14019">
            <v>0.47127659999999999</v>
          </cell>
          <cell r="H14019">
            <v>0.50067850000000003</v>
          </cell>
          <cell r="I14019">
            <v>-2.3499900000000001E-2</v>
          </cell>
          <cell r="J14019">
            <v>-9.6159999999999995E-3</v>
          </cell>
          <cell r="K14019">
            <v>0</v>
          </cell>
          <cell r="L14019">
            <v>9.6159999999999995E-3</v>
          </cell>
          <cell r="M14019">
            <v>2.3499900000000001E-2</v>
          </cell>
          <cell r="N14019">
            <v>2.3499900000000001E-2</v>
          </cell>
          <cell r="O14019">
            <v>30203</v>
          </cell>
        </row>
        <row r="14020">
          <cell r="A14020" t="str">
            <v>Residential</v>
          </cell>
          <cell r="B14020">
            <v>3</v>
          </cell>
          <cell r="C14020" t="str">
            <v>X</v>
          </cell>
          <cell r="D14020" t="str">
            <v>All</v>
          </cell>
          <cell r="E14020" t="str">
            <v>LCA: Greater Bay Area</v>
          </cell>
          <cell r="F14020">
            <v>62.221400000000003</v>
          </cell>
          <cell r="G14020">
            <v>0.43789810000000001</v>
          </cell>
          <cell r="H14020">
            <v>0.47733779999999998</v>
          </cell>
          <cell r="I14020">
            <v>-2.3284900000000001E-2</v>
          </cell>
          <cell r="J14020">
            <v>-9.528E-3</v>
          </cell>
          <cell r="K14020">
            <v>0</v>
          </cell>
          <cell r="L14020">
            <v>9.528E-3</v>
          </cell>
          <cell r="M14020">
            <v>2.3284900000000001E-2</v>
          </cell>
          <cell r="N14020">
            <v>2.3284900000000001E-2</v>
          </cell>
          <cell r="O14020">
            <v>30203</v>
          </cell>
        </row>
        <row r="14021">
          <cell r="A14021" t="str">
            <v>Residential</v>
          </cell>
          <cell r="B14021">
            <v>4</v>
          </cell>
          <cell r="C14021" t="str">
            <v>X</v>
          </cell>
          <cell r="D14021" t="str">
            <v>All</v>
          </cell>
          <cell r="E14021" t="str">
            <v>LCA: Greater Bay Area</v>
          </cell>
          <cell r="F14021">
            <v>60.849699999999999</v>
          </cell>
          <cell r="G14021">
            <v>0.4150316</v>
          </cell>
          <cell r="H14021">
            <v>0.44747229999999999</v>
          </cell>
          <cell r="I14021">
            <v>-2.3125400000000001E-2</v>
          </cell>
          <cell r="J14021">
            <v>-9.4626999999999992E-3</v>
          </cell>
          <cell r="K14021">
            <v>0</v>
          </cell>
          <cell r="L14021">
            <v>9.4626999999999992E-3</v>
          </cell>
          <cell r="M14021">
            <v>2.3125400000000001E-2</v>
          </cell>
          <cell r="N14021">
            <v>2.3125400000000001E-2</v>
          </cell>
          <cell r="O14021">
            <v>30203</v>
          </cell>
        </row>
        <row r="14022">
          <cell r="A14022" t="str">
            <v>Residential</v>
          </cell>
          <cell r="B14022">
            <v>5</v>
          </cell>
          <cell r="C14022" t="str">
            <v>X</v>
          </cell>
          <cell r="D14022" t="str">
            <v>All</v>
          </cell>
          <cell r="E14022" t="str">
            <v>LCA: Greater Bay Area</v>
          </cell>
          <cell r="F14022">
            <v>60.612099999999998</v>
          </cell>
          <cell r="G14022">
            <v>0.41206429999999999</v>
          </cell>
          <cell r="H14022">
            <v>0.45598509999999998</v>
          </cell>
          <cell r="I14022">
            <v>-2.31068E-2</v>
          </cell>
          <cell r="J14022">
            <v>-9.4550999999999993E-3</v>
          </cell>
          <cell r="K14022">
            <v>0</v>
          </cell>
          <cell r="L14022">
            <v>9.4550999999999993E-3</v>
          </cell>
          <cell r="M14022">
            <v>2.31068E-2</v>
          </cell>
          <cell r="N14022">
            <v>2.31068E-2</v>
          </cell>
          <cell r="O14022">
            <v>30203</v>
          </cell>
        </row>
        <row r="14023">
          <cell r="A14023" t="str">
            <v>Residential</v>
          </cell>
          <cell r="B14023">
            <v>6</v>
          </cell>
          <cell r="C14023" t="str">
            <v>X</v>
          </cell>
          <cell r="D14023" t="str">
            <v>All</v>
          </cell>
          <cell r="E14023" t="str">
            <v>LCA: Greater Bay Area</v>
          </cell>
          <cell r="F14023">
            <v>60.485700000000001</v>
          </cell>
          <cell r="G14023">
            <v>0.44840010000000002</v>
          </cell>
          <cell r="H14023">
            <v>0.50303439999999999</v>
          </cell>
          <cell r="I14023">
            <v>-2.31442E-2</v>
          </cell>
          <cell r="J14023">
            <v>-9.4704000000000003E-3</v>
          </cell>
          <cell r="K14023">
            <v>0</v>
          </cell>
          <cell r="L14023">
            <v>9.4704000000000003E-3</v>
          </cell>
          <cell r="M14023">
            <v>2.31442E-2</v>
          </cell>
          <cell r="N14023">
            <v>2.31442E-2</v>
          </cell>
          <cell r="O14023">
            <v>30203</v>
          </cell>
        </row>
        <row r="14024">
          <cell r="A14024" t="str">
            <v>Residential</v>
          </cell>
          <cell r="B14024">
            <v>7</v>
          </cell>
          <cell r="C14024" t="str">
            <v>X</v>
          </cell>
          <cell r="D14024" t="str">
            <v>All</v>
          </cell>
          <cell r="E14024" t="str">
            <v>LCA: Greater Bay Area</v>
          </cell>
          <cell r="F14024">
            <v>59.492400000000004</v>
          </cell>
          <cell r="G14024">
            <v>0.54525239999999997</v>
          </cell>
          <cell r="H14024">
            <v>0.61307990000000001</v>
          </cell>
          <cell r="I14024">
            <v>-2.3316099999999999E-2</v>
          </cell>
          <cell r="J14024">
            <v>-9.5408000000000003E-3</v>
          </cell>
          <cell r="K14024">
            <v>0</v>
          </cell>
          <cell r="L14024">
            <v>9.5408000000000003E-3</v>
          </cell>
          <cell r="M14024">
            <v>2.3316099999999999E-2</v>
          </cell>
          <cell r="N14024">
            <v>2.3316099999999999E-2</v>
          </cell>
          <cell r="O14024">
            <v>30203</v>
          </cell>
        </row>
        <row r="14025">
          <cell r="A14025" t="str">
            <v>Residential</v>
          </cell>
          <cell r="B14025">
            <v>8</v>
          </cell>
          <cell r="C14025" t="str">
            <v>X</v>
          </cell>
          <cell r="D14025" t="str">
            <v>All</v>
          </cell>
          <cell r="E14025" t="str">
            <v>LCA: Greater Bay Area</v>
          </cell>
          <cell r="F14025">
            <v>60.3688</v>
          </cell>
          <cell r="G14025">
            <v>0.64479089999999994</v>
          </cell>
          <cell r="H14025">
            <v>0.71230510000000002</v>
          </cell>
          <cell r="I14025">
            <v>-2.3732099999999999E-2</v>
          </cell>
          <cell r="J14025">
            <v>-9.7109999999999991E-3</v>
          </cell>
          <cell r="K14025">
            <v>0</v>
          </cell>
          <cell r="L14025">
            <v>9.7109999999999991E-3</v>
          </cell>
          <cell r="M14025">
            <v>2.3732099999999999E-2</v>
          </cell>
          <cell r="N14025">
            <v>2.3732099999999999E-2</v>
          </cell>
          <cell r="O14025">
            <v>30203</v>
          </cell>
        </row>
        <row r="14026">
          <cell r="A14026" t="str">
            <v>Residential</v>
          </cell>
          <cell r="B14026">
            <v>9</v>
          </cell>
          <cell r="C14026" t="str">
            <v>X</v>
          </cell>
          <cell r="D14026" t="str">
            <v>All</v>
          </cell>
          <cell r="E14026" t="str">
            <v>LCA: Greater Bay Area</v>
          </cell>
          <cell r="F14026">
            <v>64.357399999999998</v>
          </cell>
          <cell r="G14026">
            <v>0.61506159999999999</v>
          </cell>
          <cell r="H14026">
            <v>0.65446170000000004</v>
          </cell>
          <cell r="I14026">
            <v>-2.4248599999999999E-2</v>
          </cell>
          <cell r="J14026">
            <v>-9.9223000000000002E-3</v>
          </cell>
          <cell r="K14026">
            <v>0</v>
          </cell>
          <cell r="L14026">
            <v>9.9223000000000002E-3</v>
          </cell>
          <cell r="M14026">
            <v>2.4248599999999999E-2</v>
          </cell>
          <cell r="N14026">
            <v>2.4248599999999999E-2</v>
          </cell>
          <cell r="O14026">
            <v>30203</v>
          </cell>
        </row>
        <row r="14027">
          <cell r="A14027" t="str">
            <v>Residential</v>
          </cell>
          <cell r="B14027">
            <v>10</v>
          </cell>
          <cell r="C14027" t="str">
            <v>X</v>
          </cell>
          <cell r="D14027" t="str">
            <v>All</v>
          </cell>
          <cell r="E14027" t="str">
            <v>LCA: Greater Bay Area</v>
          </cell>
          <cell r="F14027">
            <v>67.452799999999996</v>
          </cell>
          <cell r="G14027">
            <v>0.59689060000000005</v>
          </cell>
          <cell r="H14027">
            <v>0.65610020000000002</v>
          </cell>
          <cell r="I14027">
            <v>-2.54863E-2</v>
          </cell>
          <cell r="J14027">
            <v>-1.04288E-2</v>
          </cell>
          <cell r="K14027">
            <v>0</v>
          </cell>
          <cell r="L14027">
            <v>1.04288E-2</v>
          </cell>
          <cell r="M14027">
            <v>2.54863E-2</v>
          </cell>
          <cell r="N14027">
            <v>2.54863E-2</v>
          </cell>
          <cell r="O14027">
            <v>30203</v>
          </cell>
        </row>
        <row r="14028">
          <cell r="A14028" t="str">
            <v>Residential</v>
          </cell>
          <cell r="B14028">
            <v>11</v>
          </cell>
          <cell r="C14028" t="str">
            <v>X</v>
          </cell>
          <cell r="D14028" t="str">
            <v>All</v>
          </cell>
          <cell r="E14028" t="str">
            <v>LCA: Greater Bay Area</v>
          </cell>
          <cell r="F14028">
            <v>72.280699999999996</v>
          </cell>
          <cell r="G14028">
            <v>0.61551909999999999</v>
          </cell>
          <cell r="H14028">
            <v>0.65615570000000001</v>
          </cell>
          <cell r="I14028">
            <v>-2.5561500000000001E-2</v>
          </cell>
          <cell r="J14028">
            <v>-1.04595E-2</v>
          </cell>
          <cell r="K14028">
            <v>0</v>
          </cell>
          <cell r="L14028">
            <v>1.04595E-2</v>
          </cell>
          <cell r="M14028">
            <v>2.5561500000000001E-2</v>
          </cell>
          <cell r="N14028">
            <v>2.5561500000000001E-2</v>
          </cell>
          <cell r="O14028">
            <v>30203</v>
          </cell>
        </row>
        <row r="14029">
          <cell r="A14029" t="str">
            <v>Residential</v>
          </cell>
          <cell r="B14029">
            <v>12</v>
          </cell>
          <cell r="C14029" t="str">
            <v>X</v>
          </cell>
          <cell r="D14029" t="str">
            <v>All</v>
          </cell>
          <cell r="E14029" t="str">
            <v>LCA: Greater Bay Area</v>
          </cell>
          <cell r="F14029">
            <v>77.228200000000001</v>
          </cell>
          <cell r="G14029">
            <v>0.6896793</v>
          </cell>
          <cell r="H14029">
            <v>0.69644470000000003</v>
          </cell>
          <cell r="I14029">
            <v>-2.64064E-2</v>
          </cell>
          <cell r="J14029">
            <v>-1.08053E-2</v>
          </cell>
          <cell r="K14029">
            <v>0</v>
          </cell>
          <cell r="L14029">
            <v>1.08053E-2</v>
          </cell>
          <cell r="M14029">
            <v>2.64064E-2</v>
          </cell>
          <cell r="N14029">
            <v>2.64064E-2</v>
          </cell>
          <cell r="O14029">
            <v>30203</v>
          </cell>
        </row>
        <row r="14030">
          <cell r="A14030" t="str">
            <v>Residential</v>
          </cell>
          <cell r="B14030">
            <v>13</v>
          </cell>
          <cell r="C14030" t="str">
            <v>X</v>
          </cell>
          <cell r="D14030" t="str">
            <v>All</v>
          </cell>
          <cell r="E14030" t="str">
            <v>LCA: Greater Bay Area</v>
          </cell>
          <cell r="F14030">
            <v>81.112300000000005</v>
          </cell>
          <cell r="G14030">
            <v>0.75718459999999999</v>
          </cell>
          <cell r="H14030">
            <v>0.7495288</v>
          </cell>
          <cell r="I14030">
            <v>-2.64392E-2</v>
          </cell>
          <cell r="J14030">
            <v>-1.0818700000000001E-2</v>
          </cell>
          <cell r="K14030">
            <v>0</v>
          </cell>
          <cell r="L14030">
            <v>1.0818700000000001E-2</v>
          </cell>
          <cell r="M14030">
            <v>2.64392E-2</v>
          </cell>
          <cell r="N14030">
            <v>2.64392E-2</v>
          </cell>
          <cell r="O14030">
            <v>30203</v>
          </cell>
        </row>
        <row r="14031">
          <cell r="A14031" t="str">
            <v>Residential</v>
          </cell>
          <cell r="B14031">
            <v>14</v>
          </cell>
          <cell r="C14031" t="str">
            <v>X</v>
          </cell>
          <cell r="D14031" t="str">
            <v>All</v>
          </cell>
          <cell r="E14031" t="str">
            <v>LCA: Greater Bay Area</v>
          </cell>
          <cell r="F14031">
            <v>84.237300000000005</v>
          </cell>
          <cell r="G14031">
            <v>0.83673260000000005</v>
          </cell>
          <cell r="H14031">
            <v>0.82300309999999999</v>
          </cell>
          <cell r="I14031">
            <v>-2.7309099999999999E-2</v>
          </cell>
          <cell r="J14031">
            <v>-1.11746E-2</v>
          </cell>
          <cell r="K14031">
            <v>0</v>
          </cell>
          <cell r="L14031">
            <v>1.11746E-2</v>
          </cell>
          <cell r="M14031">
            <v>2.7309099999999999E-2</v>
          </cell>
          <cell r="N14031">
            <v>2.7309099999999999E-2</v>
          </cell>
          <cell r="O14031">
            <v>30203</v>
          </cell>
        </row>
        <row r="14032">
          <cell r="A14032" t="str">
            <v>Residential</v>
          </cell>
          <cell r="B14032">
            <v>15</v>
          </cell>
          <cell r="C14032" t="str">
            <v>X</v>
          </cell>
          <cell r="D14032" t="str">
            <v>All</v>
          </cell>
          <cell r="E14032" t="str">
            <v>LCA: Greater Bay Area</v>
          </cell>
          <cell r="F14032">
            <v>87.606099999999998</v>
          </cell>
          <cell r="G14032">
            <v>1.0018050000000001</v>
          </cell>
          <cell r="H14032">
            <v>0.97578889999999996</v>
          </cell>
          <cell r="I14032">
            <v>-2.7541699999999999E-2</v>
          </cell>
          <cell r="J14032">
            <v>-1.12698E-2</v>
          </cell>
          <cell r="K14032">
            <v>0</v>
          </cell>
          <cell r="L14032">
            <v>1.12698E-2</v>
          </cell>
          <cell r="M14032">
            <v>2.7541699999999999E-2</v>
          </cell>
          <cell r="N14032">
            <v>2.7541699999999999E-2</v>
          </cell>
          <cell r="O14032">
            <v>30203</v>
          </cell>
        </row>
        <row r="14033">
          <cell r="A14033" t="str">
            <v>Residential</v>
          </cell>
          <cell r="B14033">
            <v>16</v>
          </cell>
          <cell r="C14033" t="str">
            <v>X</v>
          </cell>
          <cell r="D14033" t="str">
            <v>All</v>
          </cell>
          <cell r="E14033" t="str">
            <v>LCA: Greater Bay Area</v>
          </cell>
          <cell r="F14033">
            <v>89.7149</v>
          </cell>
          <cell r="G14033">
            <v>1.215784</v>
          </cell>
          <cell r="H14033">
            <v>1.079596</v>
          </cell>
          <cell r="I14033">
            <v>-3.1276199999999997E-2</v>
          </cell>
          <cell r="J14033">
            <v>-1.2798E-2</v>
          </cell>
          <cell r="K14033">
            <v>0</v>
          </cell>
          <cell r="L14033">
            <v>1.2798E-2</v>
          </cell>
          <cell r="M14033">
            <v>3.1276199999999997E-2</v>
          </cell>
          <cell r="N14033">
            <v>3.1276199999999997E-2</v>
          </cell>
          <cell r="O14033">
            <v>30203</v>
          </cell>
        </row>
        <row r="14034">
          <cell r="A14034" t="str">
            <v>Residential</v>
          </cell>
          <cell r="B14034">
            <v>17</v>
          </cell>
          <cell r="C14034" t="str">
            <v>X</v>
          </cell>
          <cell r="D14034" t="str">
            <v>All</v>
          </cell>
          <cell r="E14034" t="str">
            <v>LCA: Greater Bay Area</v>
          </cell>
          <cell r="F14034">
            <v>90.821299999999994</v>
          </cell>
          <cell r="G14034">
            <v>1.407405</v>
          </cell>
          <cell r="H14034">
            <v>1.198653</v>
          </cell>
          <cell r="I14034">
            <v>-3.3434100000000001E-2</v>
          </cell>
          <cell r="J14034">
            <v>-1.3681E-2</v>
          </cell>
          <cell r="K14034">
            <v>0</v>
          </cell>
          <cell r="L14034">
            <v>1.3681E-2</v>
          </cell>
          <cell r="M14034">
            <v>3.3434100000000001E-2</v>
          </cell>
          <cell r="N14034">
            <v>3.3434100000000001E-2</v>
          </cell>
          <cell r="O14034">
            <v>30203</v>
          </cell>
        </row>
        <row r="14035">
          <cell r="A14035" t="str">
            <v>Residential</v>
          </cell>
          <cell r="B14035">
            <v>18</v>
          </cell>
          <cell r="C14035" t="str">
            <v>X</v>
          </cell>
          <cell r="D14035" t="str">
            <v>All</v>
          </cell>
          <cell r="E14035" t="str">
            <v>LCA: Greater Bay Area</v>
          </cell>
          <cell r="F14035">
            <v>88.818899999999999</v>
          </cell>
          <cell r="G14035">
            <v>1.5112669999999999</v>
          </cell>
          <cell r="H14035">
            <v>1.3345549999999999</v>
          </cell>
          <cell r="I14035">
            <v>-3.1859400000000003E-2</v>
          </cell>
          <cell r="J14035">
            <v>-1.3036600000000001E-2</v>
          </cell>
          <cell r="K14035">
            <v>0</v>
          </cell>
          <cell r="L14035">
            <v>1.3036600000000001E-2</v>
          </cell>
          <cell r="M14035">
            <v>3.1859400000000003E-2</v>
          </cell>
          <cell r="N14035">
            <v>3.1859400000000003E-2</v>
          </cell>
          <cell r="O14035">
            <v>30203</v>
          </cell>
        </row>
        <row r="14036">
          <cell r="A14036" t="str">
            <v>Residential</v>
          </cell>
          <cell r="B14036">
            <v>19</v>
          </cell>
          <cell r="C14036" t="str">
            <v>X</v>
          </cell>
          <cell r="D14036" t="str">
            <v>All</v>
          </cell>
          <cell r="E14036" t="str">
            <v>LCA: Greater Bay Area</v>
          </cell>
          <cell r="F14036">
            <v>86.056100000000001</v>
          </cell>
          <cell r="G14036">
            <v>1.554041</v>
          </cell>
          <cell r="H14036">
            <v>1.5135719999999999</v>
          </cell>
          <cell r="I14036">
            <v>-3.3176299999999999E-2</v>
          </cell>
          <cell r="J14036">
            <v>-1.3575500000000001E-2</v>
          </cell>
          <cell r="K14036">
            <v>0</v>
          </cell>
          <cell r="L14036">
            <v>1.3575500000000001E-2</v>
          </cell>
          <cell r="M14036">
            <v>3.3176299999999999E-2</v>
          </cell>
          <cell r="N14036">
            <v>3.3176299999999999E-2</v>
          </cell>
          <cell r="O14036">
            <v>30203</v>
          </cell>
        </row>
        <row r="14037">
          <cell r="A14037" t="str">
            <v>Residential</v>
          </cell>
          <cell r="B14037">
            <v>20</v>
          </cell>
          <cell r="C14037" t="str">
            <v>X</v>
          </cell>
          <cell r="D14037" t="str">
            <v>All</v>
          </cell>
          <cell r="E14037" t="str">
            <v>LCA: Greater Bay Area</v>
          </cell>
          <cell r="F14037">
            <v>81.309899999999999</v>
          </cell>
          <cell r="G14037">
            <v>1.4662280000000001</v>
          </cell>
          <cell r="H14037">
            <v>1.801283</v>
          </cell>
          <cell r="I14037">
            <v>-3.35844E-2</v>
          </cell>
          <cell r="J14037">
            <v>-1.37425E-2</v>
          </cell>
          <cell r="K14037">
            <v>0</v>
          </cell>
          <cell r="L14037">
            <v>1.37425E-2</v>
          </cell>
          <cell r="M14037">
            <v>3.35844E-2</v>
          </cell>
          <cell r="N14037">
            <v>3.35844E-2</v>
          </cell>
          <cell r="O14037">
            <v>30203</v>
          </cell>
        </row>
        <row r="14038">
          <cell r="A14038" t="str">
            <v>Residential</v>
          </cell>
          <cell r="B14038">
            <v>21</v>
          </cell>
          <cell r="C14038" t="str">
            <v>X</v>
          </cell>
          <cell r="D14038" t="str">
            <v>All</v>
          </cell>
          <cell r="E14038" t="str">
            <v>LCA: Greater Bay Area</v>
          </cell>
          <cell r="F14038">
            <v>76.947199999999995</v>
          </cell>
          <cell r="G14038">
            <v>1.3540430000000001</v>
          </cell>
          <cell r="H14038">
            <v>1.673638</v>
          </cell>
          <cell r="I14038">
            <v>-3.0903400000000001E-2</v>
          </cell>
          <cell r="J14038">
            <v>-1.2645399999999999E-2</v>
          </cell>
          <cell r="K14038">
            <v>0</v>
          </cell>
          <cell r="L14038">
            <v>1.2645399999999999E-2</v>
          </cell>
          <cell r="M14038">
            <v>3.0903400000000001E-2</v>
          </cell>
          <cell r="N14038">
            <v>3.0903400000000001E-2</v>
          </cell>
          <cell r="O14038">
            <v>30203</v>
          </cell>
        </row>
        <row r="14039">
          <cell r="A14039" t="str">
            <v>Residential</v>
          </cell>
          <cell r="B14039">
            <v>22</v>
          </cell>
          <cell r="C14039" t="str">
            <v>X</v>
          </cell>
          <cell r="D14039" t="str">
            <v>All</v>
          </cell>
          <cell r="E14039" t="str">
            <v>LCA: Greater Bay Area</v>
          </cell>
          <cell r="F14039">
            <v>75.094200000000001</v>
          </cell>
          <cell r="G14039">
            <v>1.202526</v>
          </cell>
          <cell r="H14039">
            <v>1.42455</v>
          </cell>
          <cell r="I14039">
            <v>-2.9187999999999999E-2</v>
          </cell>
          <cell r="J14039">
            <v>-1.1943499999999999E-2</v>
          </cell>
          <cell r="K14039">
            <v>0</v>
          </cell>
          <cell r="L14039">
            <v>1.1943499999999999E-2</v>
          </cell>
          <cell r="M14039">
            <v>2.9187999999999999E-2</v>
          </cell>
          <cell r="N14039">
            <v>2.9187999999999999E-2</v>
          </cell>
          <cell r="O14039">
            <v>30203</v>
          </cell>
        </row>
        <row r="14040">
          <cell r="A14040" t="str">
            <v>Residential</v>
          </cell>
          <cell r="B14040">
            <v>23</v>
          </cell>
          <cell r="C14040" t="str">
            <v>X</v>
          </cell>
          <cell r="D14040" t="str">
            <v>All</v>
          </cell>
          <cell r="E14040" t="str">
            <v>LCA: Greater Bay Area</v>
          </cell>
          <cell r="F14040">
            <v>72.882300000000001</v>
          </cell>
          <cell r="G14040">
            <v>0.96224860000000001</v>
          </cell>
          <cell r="H14040">
            <v>1.1841109999999999</v>
          </cell>
          <cell r="I14040">
            <v>-2.80082E-2</v>
          </cell>
          <cell r="J14040">
            <v>-1.1460700000000001E-2</v>
          </cell>
          <cell r="K14040">
            <v>0</v>
          </cell>
          <cell r="L14040">
            <v>1.1460700000000001E-2</v>
          </cell>
          <cell r="M14040">
            <v>2.80082E-2</v>
          </cell>
          <cell r="N14040">
            <v>2.80082E-2</v>
          </cell>
          <cell r="O14040">
            <v>30203</v>
          </cell>
        </row>
        <row r="14041">
          <cell r="A14041" t="str">
            <v>Residential</v>
          </cell>
          <cell r="B14041">
            <v>24</v>
          </cell>
          <cell r="C14041" t="str">
            <v>X</v>
          </cell>
          <cell r="D14041" t="str">
            <v>All</v>
          </cell>
          <cell r="E14041" t="str">
            <v>LCA: Greater Bay Area</v>
          </cell>
          <cell r="F14041">
            <v>71.782499999999999</v>
          </cell>
          <cell r="G14041">
            <v>0.73187690000000005</v>
          </cell>
          <cell r="H14041">
            <v>0.91247990000000001</v>
          </cell>
          <cell r="I14041">
            <v>-2.62854E-2</v>
          </cell>
          <cell r="J14041">
            <v>-1.0755799999999999E-2</v>
          </cell>
          <cell r="K14041">
            <v>0</v>
          </cell>
          <cell r="L14041">
            <v>1.0755799999999999E-2</v>
          </cell>
          <cell r="M14041">
            <v>2.62854E-2</v>
          </cell>
          <cell r="N14041">
            <v>2.62854E-2</v>
          </cell>
          <cell r="O14041">
            <v>30203</v>
          </cell>
        </row>
        <row r="14042">
          <cell r="A14042" t="str">
            <v>Residential</v>
          </cell>
          <cell r="B14042">
            <v>1</v>
          </cell>
          <cell r="C14042" t="str">
            <v>X</v>
          </cell>
          <cell r="D14042" t="str">
            <v>All</v>
          </cell>
          <cell r="E14042" t="str">
            <v>Tonnage: 2&lt;=tons&lt;3</v>
          </cell>
          <cell r="F14042">
            <v>65.248199999999997</v>
          </cell>
          <cell r="G14042">
            <v>0.50426680000000002</v>
          </cell>
          <cell r="H14042">
            <v>0.52956219999999998</v>
          </cell>
          <cell r="I14042">
            <v>-5.60767E-2</v>
          </cell>
          <cell r="J14042">
            <v>-2.2946100000000001E-2</v>
          </cell>
          <cell r="K14042">
            <v>0</v>
          </cell>
          <cell r="L14042">
            <v>2.2946100000000001E-2</v>
          </cell>
          <cell r="M14042">
            <v>5.60767E-2</v>
          </cell>
          <cell r="N14042">
            <v>5.60767E-2</v>
          </cell>
          <cell r="O14042">
            <v>4319</v>
          </cell>
        </row>
        <row r="14043">
          <cell r="A14043" t="str">
            <v>Residential</v>
          </cell>
          <cell r="B14043">
            <v>2</v>
          </cell>
          <cell r="C14043" t="str">
            <v>X</v>
          </cell>
          <cell r="D14043" t="str">
            <v>All</v>
          </cell>
          <cell r="E14043" t="str">
            <v>Tonnage: 2&lt;=tons&lt;3</v>
          </cell>
          <cell r="F14043">
            <v>63</v>
          </cell>
          <cell r="G14043">
            <v>0.44692579999999998</v>
          </cell>
          <cell r="H14043">
            <v>0.44883390000000001</v>
          </cell>
          <cell r="I14043">
            <v>-5.57548E-2</v>
          </cell>
          <cell r="J14043">
            <v>-2.2814399999999999E-2</v>
          </cell>
          <cell r="K14043">
            <v>0</v>
          </cell>
          <cell r="L14043">
            <v>2.2814399999999999E-2</v>
          </cell>
          <cell r="M14043">
            <v>5.57548E-2</v>
          </cell>
          <cell r="N14043">
            <v>5.57548E-2</v>
          </cell>
          <cell r="O14043">
            <v>4319</v>
          </cell>
        </row>
        <row r="14044">
          <cell r="A14044" t="str">
            <v>Residential</v>
          </cell>
          <cell r="B14044">
            <v>3</v>
          </cell>
          <cell r="C14044" t="str">
            <v>X</v>
          </cell>
          <cell r="D14044" t="str">
            <v>All</v>
          </cell>
          <cell r="E14044" t="str">
            <v>Tonnage: 2&lt;=tons&lt;3</v>
          </cell>
          <cell r="F14044">
            <v>62.188000000000002</v>
          </cell>
          <cell r="G14044">
            <v>0.40340120000000002</v>
          </cell>
          <cell r="H14044">
            <v>0.41801519999999998</v>
          </cell>
          <cell r="I14044">
            <v>-5.5275999999999999E-2</v>
          </cell>
          <cell r="J14044">
            <v>-2.26185E-2</v>
          </cell>
          <cell r="K14044">
            <v>0</v>
          </cell>
          <cell r="L14044">
            <v>2.26185E-2</v>
          </cell>
          <cell r="M14044">
            <v>5.5275999999999999E-2</v>
          </cell>
          <cell r="N14044">
            <v>5.5275999999999999E-2</v>
          </cell>
          <cell r="O14044">
            <v>4319</v>
          </cell>
        </row>
        <row r="14045">
          <cell r="A14045" t="str">
            <v>Residential</v>
          </cell>
          <cell r="B14045">
            <v>4</v>
          </cell>
          <cell r="C14045" t="str">
            <v>X</v>
          </cell>
          <cell r="D14045" t="str">
            <v>All</v>
          </cell>
          <cell r="E14045" t="str">
            <v>Tonnage: 2&lt;=tons&lt;3</v>
          </cell>
          <cell r="F14045">
            <v>60.844000000000001</v>
          </cell>
          <cell r="G14045">
            <v>0.38605139999999999</v>
          </cell>
          <cell r="H14045">
            <v>0.40542859999999997</v>
          </cell>
          <cell r="I14045">
            <v>-5.4943400000000003E-2</v>
          </cell>
          <cell r="J14045">
            <v>-2.24824E-2</v>
          </cell>
          <cell r="K14045">
            <v>0</v>
          </cell>
          <cell r="L14045">
            <v>2.24824E-2</v>
          </cell>
          <cell r="M14045">
            <v>5.4943400000000003E-2</v>
          </cell>
          <cell r="N14045">
            <v>5.4943400000000003E-2</v>
          </cell>
          <cell r="O14045">
            <v>4319</v>
          </cell>
        </row>
        <row r="14046">
          <cell r="A14046" t="str">
            <v>Residential</v>
          </cell>
          <cell r="B14046">
            <v>5</v>
          </cell>
          <cell r="C14046" t="str">
            <v>X</v>
          </cell>
          <cell r="D14046" t="str">
            <v>All</v>
          </cell>
          <cell r="E14046" t="str">
            <v>Tonnage: 2&lt;=tons&lt;3</v>
          </cell>
          <cell r="F14046">
            <v>60.5319</v>
          </cell>
          <cell r="G14046">
            <v>0.38231300000000001</v>
          </cell>
          <cell r="H14046">
            <v>0.39988649999999998</v>
          </cell>
          <cell r="I14046">
            <v>-5.4935199999999997E-2</v>
          </cell>
          <cell r="J14046">
            <v>-2.2478999999999999E-2</v>
          </cell>
          <cell r="K14046">
            <v>0</v>
          </cell>
          <cell r="L14046">
            <v>2.2478999999999999E-2</v>
          </cell>
          <cell r="M14046">
            <v>5.4935199999999997E-2</v>
          </cell>
          <cell r="N14046">
            <v>5.4935199999999997E-2</v>
          </cell>
          <cell r="O14046">
            <v>4319</v>
          </cell>
        </row>
        <row r="14047">
          <cell r="A14047" t="str">
            <v>Residential</v>
          </cell>
          <cell r="B14047">
            <v>6</v>
          </cell>
          <cell r="C14047" t="str">
            <v>X</v>
          </cell>
          <cell r="D14047" t="str">
            <v>All</v>
          </cell>
          <cell r="E14047" t="str">
            <v>Tonnage: 2&lt;=tons&lt;3</v>
          </cell>
          <cell r="F14047">
            <v>60.375900000000001</v>
          </cell>
          <cell r="G14047">
            <v>0.43693929999999997</v>
          </cell>
          <cell r="H14047">
            <v>0.49035580000000001</v>
          </cell>
          <cell r="I14047">
            <v>-5.5801400000000001E-2</v>
          </cell>
          <cell r="J14047">
            <v>-2.28335E-2</v>
          </cell>
          <cell r="K14047">
            <v>0</v>
          </cell>
          <cell r="L14047">
            <v>2.28335E-2</v>
          </cell>
          <cell r="M14047">
            <v>5.5801400000000001E-2</v>
          </cell>
          <cell r="N14047">
            <v>5.5801400000000001E-2</v>
          </cell>
          <cell r="O14047">
            <v>4319</v>
          </cell>
        </row>
        <row r="14048">
          <cell r="A14048" t="str">
            <v>Residential</v>
          </cell>
          <cell r="B14048">
            <v>7</v>
          </cell>
          <cell r="C14048" t="str">
            <v>X</v>
          </cell>
          <cell r="D14048" t="str">
            <v>All</v>
          </cell>
          <cell r="E14048" t="str">
            <v>Tonnage: 2&lt;=tons&lt;3</v>
          </cell>
          <cell r="F14048">
            <v>59.375900000000001</v>
          </cell>
          <cell r="G14048">
            <v>0.4838538</v>
          </cell>
          <cell r="H14048">
            <v>0.53287589999999996</v>
          </cell>
          <cell r="I14048">
            <v>-5.5654200000000001E-2</v>
          </cell>
          <cell r="J14048">
            <v>-2.27732E-2</v>
          </cell>
          <cell r="K14048">
            <v>0</v>
          </cell>
          <cell r="L14048">
            <v>2.27732E-2</v>
          </cell>
          <cell r="M14048">
            <v>5.5654200000000001E-2</v>
          </cell>
          <cell r="N14048">
            <v>5.5654200000000001E-2</v>
          </cell>
          <cell r="O14048">
            <v>4319</v>
          </cell>
        </row>
        <row r="14049">
          <cell r="A14049" t="str">
            <v>Residential</v>
          </cell>
          <cell r="B14049">
            <v>8</v>
          </cell>
          <cell r="C14049" t="str">
            <v>X</v>
          </cell>
          <cell r="D14049" t="str">
            <v>All</v>
          </cell>
          <cell r="E14049" t="str">
            <v>Tonnage: 2&lt;=tons&lt;3</v>
          </cell>
          <cell r="F14049">
            <v>60.344000000000001</v>
          </cell>
          <cell r="G14049">
            <v>0.49674230000000003</v>
          </cell>
          <cell r="H14049">
            <v>0.52165899999999998</v>
          </cell>
          <cell r="I14049">
            <v>-5.5992199999999999E-2</v>
          </cell>
          <cell r="J14049">
            <v>-2.2911500000000001E-2</v>
          </cell>
          <cell r="K14049">
            <v>0</v>
          </cell>
          <cell r="L14049">
            <v>2.2911500000000001E-2</v>
          </cell>
          <cell r="M14049">
            <v>5.5992199999999999E-2</v>
          </cell>
          <cell r="N14049">
            <v>5.5992199999999999E-2</v>
          </cell>
          <cell r="O14049">
            <v>4319</v>
          </cell>
        </row>
        <row r="14050">
          <cell r="A14050" t="str">
            <v>Residential</v>
          </cell>
          <cell r="B14050">
            <v>9</v>
          </cell>
          <cell r="C14050" t="str">
            <v>X</v>
          </cell>
          <cell r="D14050" t="str">
            <v>All</v>
          </cell>
          <cell r="E14050" t="str">
            <v>Tonnage: 2&lt;=tons&lt;3</v>
          </cell>
          <cell r="F14050">
            <v>64.468100000000007</v>
          </cell>
          <cell r="G14050">
            <v>0.52418770000000003</v>
          </cell>
          <cell r="H14050">
            <v>0.55857190000000001</v>
          </cell>
          <cell r="I14050">
            <v>-5.7575099999999997E-2</v>
          </cell>
          <cell r="J14050">
            <v>-2.3559299999999998E-2</v>
          </cell>
          <cell r="K14050">
            <v>0</v>
          </cell>
          <cell r="L14050">
            <v>2.3559299999999998E-2</v>
          </cell>
          <cell r="M14050">
            <v>5.7575099999999997E-2</v>
          </cell>
          <cell r="N14050">
            <v>5.7575099999999997E-2</v>
          </cell>
          <cell r="O14050">
            <v>4319</v>
          </cell>
        </row>
        <row r="14051">
          <cell r="A14051" t="str">
            <v>Residential</v>
          </cell>
          <cell r="B14051">
            <v>10</v>
          </cell>
          <cell r="C14051" t="str">
            <v>X</v>
          </cell>
          <cell r="D14051" t="str">
            <v>All</v>
          </cell>
          <cell r="E14051" t="str">
            <v>Tonnage: 2&lt;=tons&lt;3</v>
          </cell>
          <cell r="F14051">
            <v>67.748199999999997</v>
          </cell>
          <cell r="G14051">
            <v>0.4948824</v>
          </cell>
          <cell r="H14051">
            <v>0.51083040000000002</v>
          </cell>
          <cell r="I14051">
            <v>-6.3553700000000005E-2</v>
          </cell>
          <cell r="J14051">
            <v>-2.60057E-2</v>
          </cell>
          <cell r="K14051">
            <v>0</v>
          </cell>
          <cell r="L14051">
            <v>2.60057E-2</v>
          </cell>
          <cell r="M14051">
            <v>6.3553700000000005E-2</v>
          </cell>
          <cell r="N14051">
            <v>6.3553700000000005E-2</v>
          </cell>
          <cell r="O14051">
            <v>4319</v>
          </cell>
        </row>
        <row r="14052">
          <cell r="A14052" t="str">
            <v>Residential</v>
          </cell>
          <cell r="B14052">
            <v>11</v>
          </cell>
          <cell r="C14052" t="str">
            <v>X</v>
          </cell>
          <cell r="D14052" t="str">
            <v>All</v>
          </cell>
          <cell r="E14052" t="str">
            <v>Tonnage: 2&lt;=tons&lt;3</v>
          </cell>
          <cell r="F14052">
            <v>72.840400000000002</v>
          </cell>
          <cell r="G14052">
            <v>0.54388110000000001</v>
          </cell>
          <cell r="H14052">
            <v>0.59730859999999997</v>
          </cell>
          <cell r="I14052">
            <v>-5.8152500000000003E-2</v>
          </cell>
          <cell r="J14052">
            <v>-2.37956E-2</v>
          </cell>
          <cell r="K14052">
            <v>0</v>
          </cell>
          <cell r="L14052">
            <v>2.37956E-2</v>
          </cell>
          <cell r="M14052">
            <v>5.8152500000000003E-2</v>
          </cell>
          <cell r="N14052">
            <v>5.8152500000000003E-2</v>
          </cell>
          <cell r="O14052">
            <v>4319</v>
          </cell>
        </row>
        <row r="14053">
          <cell r="A14053" t="str">
            <v>Residential</v>
          </cell>
          <cell r="B14053">
            <v>12</v>
          </cell>
          <cell r="C14053" t="str">
            <v>X</v>
          </cell>
          <cell r="D14053" t="str">
            <v>All</v>
          </cell>
          <cell r="E14053" t="str">
            <v>Tonnage: 2&lt;=tons&lt;3</v>
          </cell>
          <cell r="F14053">
            <v>77.964500000000001</v>
          </cell>
          <cell r="G14053">
            <v>0.59956719999999997</v>
          </cell>
          <cell r="H14053">
            <v>0.56627240000000001</v>
          </cell>
          <cell r="I14053">
            <v>-6.24404E-2</v>
          </cell>
          <cell r="J14053">
            <v>-2.5550099999999999E-2</v>
          </cell>
          <cell r="K14053">
            <v>0</v>
          </cell>
          <cell r="L14053">
            <v>2.5550099999999999E-2</v>
          </cell>
          <cell r="M14053">
            <v>6.24404E-2</v>
          </cell>
          <cell r="N14053">
            <v>6.24404E-2</v>
          </cell>
          <cell r="O14053">
            <v>4319</v>
          </cell>
        </row>
        <row r="14054">
          <cell r="A14054" t="str">
            <v>Residential</v>
          </cell>
          <cell r="B14054">
            <v>13</v>
          </cell>
          <cell r="C14054" t="str">
            <v>X</v>
          </cell>
          <cell r="D14054" t="str">
            <v>All</v>
          </cell>
          <cell r="E14054" t="str">
            <v>Tonnage: 2&lt;=tons&lt;3</v>
          </cell>
          <cell r="F14054">
            <v>81.808400000000006</v>
          </cell>
          <cell r="G14054">
            <v>0.63791830000000005</v>
          </cell>
          <cell r="H14054">
            <v>0.62973650000000003</v>
          </cell>
          <cell r="I14054">
            <v>-6.3395300000000002E-2</v>
          </cell>
          <cell r="J14054">
            <v>-2.59408E-2</v>
          </cell>
          <cell r="K14054">
            <v>0</v>
          </cell>
          <cell r="L14054">
            <v>2.59408E-2</v>
          </cell>
          <cell r="M14054">
            <v>6.3395300000000002E-2</v>
          </cell>
          <cell r="N14054">
            <v>6.3395300000000002E-2</v>
          </cell>
          <cell r="O14054">
            <v>4319</v>
          </cell>
        </row>
        <row r="14055">
          <cell r="A14055" t="str">
            <v>Residential</v>
          </cell>
          <cell r="B14055">
            <v>14</v>
          </cell>
          <cell r="C14055" t="str">
            <v>X</v>
          </cell>
          <cell r="D14055" t="str">
            <v>All</v>
          </cell>
          <cell r="E14055" t="str">
            <v>Tonnage: 2&lt;=tons&lt;3</v>
          </cell>
          <cell r="F14055">
            <v>84.964500000000001</v>
          </cell>
          <cell r="G14055">
            <v>0.798794</v>
          </cell>
          <cell r="H14055">
            <v>0.79576999999999998</v>
          </cell>
          <cell r="I14055">
            <v>-6.8208400000000002E-2</v>
          </cell>
          <cell r="J14055">
            <v>-2.7910299999999999E-2</v>
          </cell>
          <cell r="K14055">
            <v>0</v>
          </cell>
          <cell r="L14055">
            <v>2.7910299999999999E-2</v>
          </cell>
          <cell r="M14055">
            <v>6.8208400000000002E-2</v>
          </cell>
          <cell r="N14055">
            <v>6.8208400000000002E-2</v>
          </cell>
          <cell r="O14055">
            <v>4319</v>
          </cell>
        </row>
        <row r="14056">
          <cell r="A14056" t="str">
            <v>Residential</v>
          </cell>
          <cell r="B14056">
            <v>15</v>
          </cell>
          <cell r="C14056" t="str">
            <v>X</v>
          </cell>
          <cell r="D14056" t="str">
            <v>All</v>
          </cell>
          <cell r="E14056" t="str">
            <v>Tonnage: 2&lt;=tons&lt;3</v>
          </cell>
          <cell r="F14056">
            <v>88.308400000000006</v>
          </cell>
          <cell r="G14056">
            <v>0.90633589999999997</v>
          </cell>
          <cell r="H14056">
            <v>0.89740909999999996</v>
          </cell>
          <cell r="I14056">
            <v>-6.1953800000000003E-2</v>
          </cell>
          <cell r="J14056">
            <v>-2.5350999999999999E-2</v>
          </cell>
          <cell r="K14056">
            <v>0</v>
          </cell>
          <cell r="L14056">
            <v>2.5350999999999999E-2</v>
          </cell>
          <cell r="M14056">
            <v>6.1953800000000003E-2</v>
          </cell>
          <cell r="N14056">
            <v>6.1953800000000003E-2</v>
          </cell>
          <cell r="O14056">
            <v>4319</v>
          </cell>
        </row>
        <row r="14057">
          <cell r="A14057" t="str">
            <v>Residential</v>
          </cell>
          <cell r="B14057">
            <v>16</v>
          </cell>
          <cell r="C14057" t="str">
            <v>X</v>
          </cell>
          <cell r="D14057" t="str">
            <v>All</v>
          </cell>
          <cell r="E14057" t="str">
            <v>Tonnage: 2&lt;=tons&lt;3</v>
          </cell>
          <cell r="F14057">
            <v>90.464500000000001</v>
          </cell>
          <cell r="G14057">
            <v>1.0889690000000001</v>
          </cell>
          <cell r="H14057">
            <v>1.0305200000000001</v>
          </cell>
          <cell r="I14057">
            <v>-7.3148699999999997E-2</v>
          </cell>
          <cell r="J14057">
            <v>-2.9931900000000001E-2</v>
          </cell>
          <cell r="K14057">
            <v>0</v>
          </cell>
          <cell r="L14057">
            <v>2.9931900000000001E-2</v>
          </cell>
          <cell r="M14057">
            <v>7.3148699999999997E-2</v>
          </cell>
          <cell r="N14057">
            <v>7.3148699999999997E-2</v>
          </cell>
          <cell r="O14057">
            <v>4319</v>
          </cell>
        </row>
        <row r="14058">
          <cell r="A14058" t="str">
            <v>Residential</v>
          </cell>
          <cell r="B14058">
            <v>17</v>
          </cell>
          <cell r="C14058" t="str">
            <v>X</v>
          </cell>
          <cell r="D14058" t="str">
            <v>All</v>
          </cell>
          <cell r="E14058" t="str">
            <v>Tonnage: 2&lt;=tons&lt;3</v>
          </cell>
          <cell r="F14058">
            <v>91.620500000000007</v>
          </cell>
          <cell r="G14058">
            <v>1.2026300000000001</v>
          </cell>
          <cell r="H14058">
            <v>1.0427139999999999</v>
          </cell>
          <cell r="I14058">
            <v>-8.0881300000000003E-2</v>
          </cell>
          <cell r="J14058">
            <v>-3.3096E-2</v>
          </cell>
          <cell r="K14058">
            <v>0</v>
          </cell>
          <cell r="L14058">
            <v>3.3096E-2</v>
          </cell>
          <cell r="M14058">
            <v>8.0881300000000003E-2</v>
          </cell>
          <cell r="N14058">
            <v>8.0881300000000003E-2</v>
          </cell>
          <cell r="O14058">
            <v>4319</v>
          </cell>
        </row>
        <row r="14059">
          <cell r="A14059" t="str">
            <v>Residential</v>
          </cell>
          <cell r="B14059">
            <v>18</v>
          </cell>
          <cell r="C14059" t="str">
            <v>X</v>
          </cell>
          <cell r="D14059" t="str">
            <v>All</v>
          </cell>
          <cell r="E14059" t="str">
            <v>Tonnage: 2&lt;=tons&lt;3</v>
          </cell>
          <cell r="F14059">
            <v>89.744600000000005</v>
          </cell>
          <cell r="G14059">
            <v>1.2843869999999999</v>
          </cell>
          <cell r="H14059">
            <v>1.089178</v>
          </cell>
          <cell r="I14059">
            <v>-7.5258699999999998E-2</v>
          </cell>
          <cell r="J14059">
            <v>-3.0795199999999998E-2</v>
          </cell>
          <cell r="K14059">
            <v>0</v>
          </cell>
          <cell r="L14059">
            <v>3.0795199999999998E-2</v>
          </cell>
          <cell r="M14059">
            <v>7.5258699999999998E-2</v>
          </cell>
          <cell r="N14059">
            <v>7.5258699999999998E-2</v>
          </cell>
          <cell r="O14059">
            <v>4319</v>
          </cell>
        </row>
        <row r="14060">
          <cell r="A14060" t="str">
            <v>Residential</v>
          </cell>
          <cell r="B14060">
            <v>19</v>
          </cell>
          <cell r="C14060" t="str">
            <v>X</v>
          </cell>
          <cell r="D14060" t="str">
            <v>All</v>
          </cell>
          <cell r="E14060" t="str">
            <v>Tonnage: 2&lt;=tons&lt;3</v>
          </cell>
          <cell r="F14060">
            <v>87.056600000000003</v>
          </cell>
          <cell r="G14060">
            <v>1.294441</v>
          </cell>
          <cell r="H14060">
            <v>1.2497959999999999</v>
          </cell>
          <cell r="I14060">
            <v>-8.1219100000000002E-2</v>
          </cell>
          <cell r="J14060">
            <v>-3.3234199999999998E-2</v>
          </cell>
          <cell r="K14060">
            <v>0</v>
          </cell>
          <cell r="L14060">
            <v>3.3234199999999998E-2</v>
          </cell>
          <cell r="M14060">
            <v>8.1219100000000002E-2</v>
          </cell>
          <cell r="N14060">
            <v>8.1219100000000002E-2</v>
          </cell>
          <cell r="O14060">
            <v>4319</v>
          </cell>
        </row>
        <row r="14061">
          <cell r="A14061" t="str">
            <v>Residential</v>
          </cell>
          <cell r="B14061">
            <v>20</v>
          </cell>
          <cell r="C14061" t="str">
            <v>X</v>
          </cell>
          <cell r="D14061" t="str">
            <v>All</v>
          </cell>
          <cell r="E14061" t="str">
            <v>Tonnage: 2&lt;=tons&lt;3</v>
          </cell>
          <cell r="F14061">
            <v>82.244600000000005</v>
          </cell>
          <cell r="G14061">
            <v>1.140339</v>
          </cell>
          <cell r="H14061">
            <v>1.393035</v>
          </cell>
          <cell r="I14061">
            <v>-7.2162299999999999E-2</v>
          </cell>
          <cell r="J14061">
            <v>-2.9528200000000001E-2</v>
          </cell>
          <cell r="K14061">
            <v>0</v>
          </cell>
          <cell r="L14061">
            <v>2.9528200000000001E-2</v>
          </cell>
          <cell r="M14061">
            <v>7.2162299999999999E-2</v>
          </cell>
          <cell r="N14061">
            <v>7.2162299999999999E-2</v>
          </cell>
          <cell r="O14061">
            <v>4319</v>
          </cell>
        </row>
        <row r="14062">
          <cell r="A14062" t="str">
            <v>Residential</v>
          </cell>
          <cell r="B14062">
            <v>21</v>
          </cell>
          <cell r="C14062" t="str">
            <v>X</v>
          </cell>
          <cell r="D14062" t="str">
            <v>All</v>
          </cell>
          <cell r="E14062" t="str">
            <v>Tonnage: 2&lt;=tons&lt;3</v>
          </cell>
          <cell r="F14062">
            <v>77.776499999999999</v>
          </cell>
          <cell r="G14062">
            <v>1.048386</v>
          </cell>
          <cell r="H14062">
            <v>1.3013410000000001</v>
          </cell>
          <cell r="I14062">
            <v>-7.27188E-2</v>
          </cell>
          <cell r="J14062">
            <v>-2.9756000000000001E-2</v>
          </cell>
          <cell r="K14062">
            <v>0</v>
          </cell>
          <cell r="L14062">
            <v>2.9756000000000001E-2</v>
          </cell>
          <cell r="M14062">
            <v>7.27188E-2</v>
          </cell>
          <cell r="N14062">
            <v>7.27188E-2</v>
          </cell>
          <cell r="O14062">
            <v>4319</v>
          </cell>
        </row>
        <row r="14063">
          <cell r="A14063" t="str">
            <v>Residential</v>
          </cell>
          <cell r="B14063">
            <v>22</v>
          </cell>
          <cell r="C14063" t="str">
            <v>X</v>
          </cell>
          <cell r="D14063" t="str">
            <v>All</v>
          </cell>
          <cell r="E14063" t="str">
            <v>Tonnage: 2&lt;=tons&lt;3</v>
          </cell>
          <cell r="F14063">
            <v>75.808400000000006</v>
          </cell>
          <cell r="G14063">
            <v>0.9881778</v>
          </cell>
          <cell r="H14063">
            <v>1.13252</v>
          </cell>
          <cell r="I14063">
            <v>-6.5205100000000002E-2</v>
          </cell>
          <cell r="J14063">
            <v>-2.6681400000000001E-2</v>
          </cell>
          <cell r="K14063">
            <v>0</v>
          </cell>
          <cell r="L14063">
            <v>2.6681400000000001E-2</v>
          </cell>
          <cell r="M14063">
            <v>6.5205100000000002E-2</v>
          </cell>
          <cell r="N14063">
            <v>6.5205100000000002E-2</v>
          </cell>
          <cell r="O14063">
            <v>4319</v>
          </cell>
        </row>
        <row r="14064">
          <cell r="A14064" t="str">
            <v>Residential</v>
          </cell>
          <cell r="B14064">
            <v>23</v>
          </cell>
          <cell r="C14064" t="str">
            <v>X</v>
          </cell>
          <cell r="D14064" t="str">
            <v>All</v>
          </cell>
          <cell r="E14064" t="str">
            <v>Tonnage: 2&lt;=tons&lt;3</v>
          </cell>
          <cell r="F14064">
            <v>73.372299999999996</v>
          </cell>
          <cell r="G14064">
            <v>0.78623750000000003</v>
          </cell>
          <cell r="H14064">
            <v>1.0078579999999999</v>
          </cell>
          <cell r="I14064">
            <v>-6.2561500000000006E-2</v>
          </cell>
          <cell r="J14064">
            <v>-2.55996E-2</v>
          </cell>
          <cell r="K14064">
            <v>0</v>
          </cell>
          <cell r="L14064">
            <v>2.55996E-2</v>
          </cell>
          <cell r="M14064">
            <v>6.2561500000000006E-2</v>
          </cell>
          <cell r="N14064">
            <v>6.2561500000000006E-2</v>
          </cell>
          <cell r="O14064">
            <v>4319</v>
          </cell>
        </row>
        <row r="14065">
          <cell r="A14065" t="str">
            <v>Residential</v>
          </cell>
          <cell r="B14065">
            <v>24</v>
          </cell>
          <cell r="C14065" t="str">
            <v>X</v>
          </cell>
          <cell r="D14065" t="str">
            <v>All</v>
          </cell>
          <cell r="E14065" t="str">
            <v>Tonnage: 2&lt;=tons&lt;3</v>
          </cell>
          <cell r="F14065">
            <v>72.092200000000005</v>
          </cell>
          <cell r="G14065">
            <v>0.70260900000000004</v>
          </cell>
          <cell r="H14065">
            <v>0.80171749999999997</v>
          </cell>
          <cell r="I14065">
            <v>-6.35106E-2</v>
          </cell>
          <cell r="J14065">
            <v>-2.5988000000000001E-2</v>
          </cell>
          <cell r="K14065">
            <v>0</v>
          </cell>
          <cell r="L14065">
            <v>2.5988000000000001E-2</v>
          </cell>
          <cell r="M14065">
            <v>6.35106E-2</v>
          </cell>
          <cell r="N14065">
            <v>6.35106E-2</v>
          </cell>
          <cell r="O14065">
            <v>4319</v>
          </cell>
        </row>
        <row r="14066">
          <cell r="A14066" t="str">
            <v>Residential</v>
          </cell>
          <cell r="B14066">
            <v>1</v>
          </cell>
          <cell r="C14066" t="str">
            <v>X</v>
          </cell>
          <cell r="D14066" t="str">
            <v>All</v>
          </cell>
          <cell r="E14066" t="str">
            <v>Tonnage: 3&lt;=tons&lt;4</v>
          </cell>
          <cell r="F14066">
            <v>64.846699999999998</v>
          </cell>
          <cell r="G14066">
            <v>0.53420789999999996</v>
          </cell>
          <cell r="H14066">
            <v>0.58841659999999996</v>
          </cell>
          <cell r="I14066">
            <v>-3.3938000000000003E-2</v>
          </cell>
          <cell r="J14066">
            <v>-1.3887200000000001E-2</v>
          </cell>
          <cell r="K14066">
            <v>0</v>
          </cell>
          <cell r="L14066">
            <v>1.3887200000000001E-2</v>
          </cell>
          <cell r="M14066">
            <v>3.3938000000000003E-2</v>
          </cell>
          <cell r="N14066">
            <v>3.3938000000000003E-2</v>
          </cell>
          <cell r="O14066">
            <v>14047</v>
          </cell>
        </row>
        <row r="14067">
          <cell r="A14067" t="str">
            <v>Residential</v>
          </cell>
          <cell r="B14067">
            <v>2</v>
          </cell>
          <cell r="C14067" t="str">
            <v>X</v>
          </cell>
          <cell r="D14067" t="str">
            <v>All</v>
          </cell>
          <cell r="E14067" t="str">
            <v>Tonnage: 3&lt;=tons&lt;4</v>
          </cell>
          <cell r="F14067">
            <v>62.955199999999998</v>
          </cell>
          <cell r="G14067">
            <v>0.46301959999999998</v>
          </cell>
          <cell r="H14067">
            <v>0.49198989999999998</v>
          </cell>
          <cell r="I14067">
            <v>-3.3359300000000001E-2</v>
          </cell>
          <cell r="J14067">
            <v>-1.3650300000000001E-2</v>
          </cell>
          <cell r="K14067">
            <v>0</v>
          </cell>
          <cell r="L14067">
            <v>1.3650300000000001E-2</v>
          </cell>
          <cell r="M14067">
            <v>3.3359300000000001E-2</v>
          </cell>
          <cell r="N14067">
            <v>3.3359300000000001E-2</v>
          </cell>
          <cell r="O14067">
            <v>14047</v>
          </cell>
        </row>
        <row r="14068">
          <cell r="A14068" t="str">
            <v>Residential</v>
          </cell>
          <cell r="B14068">
            <v>3</v>
          </cell>
          <cell r="C14068" t="str">
            <v>X</v>
          </cell>
          <cell r="D14068" t="str">
            <v>All</v>
          </cell>
          <cell r="E14068" t="str">
            <v>Tonnage: 3&lt;=tons&lt;4</v>
          </cell>
          <cell r="F14068">
            <v>62.229199999999999</v>
          </cell>
          <cell r="G14068">
            <v>0.43360670000000001</v>
          </cell>
          <cell r="H14068">
            <v>0.46306740000000002</v>
          </cell>
          <cell r="I14068">
            <v>-3.3073199999999997E-2</v>
          </cell>
          <cell r="J14068">
            <v>-1.35333E-2</v>
          </cell>
          <cell r="K14068">
            <v>0</v>
          </cell>
          <cell r="L14068">
            <v>1.35333E-2</v>
          </cell>
          <cell r="M14068">
            <v>3.3073199999999997E-2</v>
          </cell>
          <cell r="N14068">
            <v>3.3073199999999997E-2</v>
          </cell>
          <cell r="O14068">
            <v>14047</v>
          </cell>
        </row>
        <row r="14069">
          <cell r="A14069" t="str">
            <v>Residential</v>
          </cell>
          <cell r="B14069">
            <v>4</v>
          </cell>
          <cell r="C14069" t="str">
            <v>X</v>
          </cell>
          <cell r="D14069" t="str">
            <v>All</v>
          </cell>
          <cell r="E14069" t="str">
            <v>Tonnage: 3&lt;=tons&lt;4</v>
          </cell>
          <cell r="F14069">
            <v>60.851399999999998</v>
          </cell>
          <cell r="G14069">
            <v>0.4083523</v>
          </cell>
          <cell r="H14069">
            <v>0.439023</v>
          </cell>
          <cell r="I14069">
            <v>-3.2899900000000003E-2</v>
          </cell>
          <cell r="J14069">
            <v>-1.3462399999999999E-2</v>
          </cell>
          <cell r="K14069">
            <v>0</v>
          </cell>
          <cell r="L14069">
            <v>1.3462399999999999E-2</v>
          </cell>
          <cell r="M14069">
            <v>3.2899900000000003E-2</v>
          </cell>
          <cell r="N14069">
            <v>3.2899900000000003E-2</v>
          </cell>
          <cell r="O14069">
            <v>14047</v>
          </cell>
        </row>
        <row r="14070">
          <cell r="A14070" t="str">
            <v>Residential</v>
          </cell>
          <cell r="B14070">
            <v>5</v>
          </cell>
          <cell r="C14070" t="str">
            <v>X</v>
          </cell>
          <cell r="D14070" t="str">
            <v>All</v>
          </cell>
          <cell r="E14070" t="str">
            <v>Tonnage: 3&lt;=tons&lt;4</v>
          </cell>
          <cell r="F14070">
            <v>60.627499999999998</v>
          </cell>
          <cell r="G14070">
            <v>0.41543180000000002</v>
          </cell>
          <cell r="H14070">
            <v>0.4481986</v>
          </cell>
          <cell r="I14070">
            <v>-3.2932299999999998E-2</v>
          </cell>
          <cell r="J14070">
            <v>-1.3475600000000001E-2</v>
          </cell>
          <cell r="K14070">
            <v>0</v>
          </cell>
          <cell r="L14070">
            <v>1.3475600000000001E-2</v>
          </cell>
          <cell r="M14070">
            <v>3.2932299999999998E-2</v>
          </cell>
          <cell r="N14070">
            <v>3.2932299999999998E-2</v>
          </cell>
          <cell r="O14070">
            <v>14047</v>
          </cell>
        </row>
        <row r="14071">
          <cell r="A14071" t="str">
            <v>Residential</v>
          </cell>
          <cell r="B14071">
            <v>6</v>
          </cell>
          <cell r="C14071" t="str">
            <v>X</v>
          </cell>
          <cell r="D14071" t="str">
            <v>All</v>
          </cell>
          <cell r="E14071" t="str">
            <v>Tonnage: 3&lt;=tons&lt;4</v>
          </cell>
          <cell r="F14071">
            <v>60.509300000000003</v>
          </cell>
          <cell r="G14071">
            <v>0.46117130000000001</v>
          </cell>
          <cell r="H14071">
            <v>0.50015509999999996</v>
          </cell>
          <cell r="I14071">
            <v>-3.2949399999999997E-2</v>
          </cell>
          <cell r="J14071">
            <v>-1.3482600000000001E-2</v>
          </cell>
          <cell r="K14071">
            <v>0</v>
          </cell>
          <cell r="L14071">
            <v>1.3482600000000001E-2</v>
          </cell>
          <cell r="M14071">
            <v>3.2949399999999997E-2</v>
          </cell>
          <cell r="N14071">
            <v>3.2949399999999997E-2</v>
          </cell>
          <cell r="O14071">
            <v>14047</v>
          </cell>
        </row>
        <row r="14072">
          <cell r="A14072" t="str">
            <v>Residential</v>
          </cell>
          <cell r="B14072">
            <v>7</v>
          </cell>
          <cell r="C14072" t="str">
            <v>X</v>
          </cell>
          <cell r="D14072" t="str">
            <v>All</v>
          </cell>
          <cell r="E14072" t="str">
            <v>Tonnage: 3&lt;=tons&lt;4</v>
          </cell>
          <cell r="F14072">
            <v>59.513599999999997</v>
          </cell>
          <cell r="G14072">
            <v>0.55690249999999997</v>
          </cell>
          <cell r="H14072">
            <v>0.62134710000000004</v>
          </cell>
          <cell r="I14072">
            <v>-3.3208500000000002E-2</v>
          </cell>
          <cell r="J14072">
            <v>-1.3588599999999999E-2</v>
          </cell>
          <cell r="K14072">
            <v>0</v>
          </cell>
          <cell r="L14072">
            <v>1.3588599999999999E-2</v>
          </cell>
          <cell r="M14072">
            <v>3.3208500000000002E-2</v>
          </cell>
          <cell r="N14072">
            <v>3.3208500000000002E-2</v>
          </cell>
          <cell r="O14072">
            <v>14047</v>
          </cell>
        </row>
        <row r="14073">
          <cell r="A14073" t="str">
            <v>Residential</v>
          </cell>
          <cell r="B14073">
            <v>8</v>
          </cell>
          <cell r="C14073" t="str">
            <v>X</v>
          </cell>
          <cell r="D14073" t="str">
            <v>All</v>
          </cell>
          <cell r="E14073" t="str">
            <v>Tonnage: 3&lt;=tons&lt;4</v>
          </cell>
          <cell r="F14073">
            <v>60.362099999999998</v>
          </cell>
          <cell r="G14073">
            <v>0.65755220000000003</v>
          </cell>
          <cell r="H14073">
            <v>0.71948299999999998</v>
          </cell>
          <cell r="I14073">
            <v>-3.3825800000000003E-2</v>
          </cell>
          <cell r="J14073">
            <v>-1.38412E-2</v>
          </cell>
          <cell r="K14073">
            <v>0</v>
          </cell>
          <cell r="L14073">
            <v>1.38412E-2</v>
          </cell>
          <cell r="M14073">
            <v>3.3825800000000003E-2</v>
          </cell>
          <cell r="N14073">
            <v>3.3825800000000003E-2</v>
          </cell>
          <cell r="O14073">
            <v>14047</v>
          </cell>
        </row>
        <row r="14074">
          <cell r="A14074" t="str">
            <v>Residential</v>
          </cell>
          <cell r="B14074">
            <v>9</v>
          </cell>
          <cell r="C14074" t="str">
            <v>X</v>
          </cell>
          <cell r="D14074" t="str">
            <v>All</v>
          </cell>
          <cell r="E14074" t="str">
            <v>Tonnage: 3&lt;=tons&lt;4</v>
          </cell>
          <cell r="F14074">
            <v>64.318299999999994</v>
          </cell>
          <cell r="G14074">
            <v>0.60037079999999998</v>
          </cell>
          <cell r="H14074">
            <v>0.64534440000000004</v>
          </cell>
          <cell r="I14074">
            <v>-3.4610399999999999E-2</v>
          </cell>
          <cell r="J14074">
            <v>-1.4162299999999999E-2</v>
          </cell>
          <cell r="K14074">
            <v>0</v>
          </cell>
          <cell r="L14074">
            <v>1.4162299999999999E-2</v>
          </cell>
          <cell r="M14074">
            <v>3.4610399999999999E-2</v>
          </cell>
          <cell r="N14074">
            <v>3.4610399999999999E-2</v>
          </cell>
          <cell r="O14074">
            <v>14047</v>
          </cell>
        </row>
        <row r="14075">
          <cell r="A14075" t="str">
            <v>Residential</v>
          </cell>
          <cell r="B14075">
            <v>10</v>
          </cell>
          <cell r="C14075" t="str">
            <v>X</v>
          </cell>
          <cell r="D14075" t="str">
            <v>All</v>
          </cell>
          <cell r="E14075" t="str">
            <v>Tonnage: 3&lt;=tons&lt;4</v>
          </cell>
          <cell r="F14075">
            <v>67.376099999999994</v>
          </cell>
          <cell r="G14075">
            <v>0.58744030000000003</v>
          </cell>
          <cell r="H14075">
            <v>0.6519836</v>
          </cell>
          <cell r="I14075">
            <v>-3.5792699999999997E-2</v>
          </cell>
          <cell r="J14075">
            <v>-1.46461E-2</v>
          </cell>
          <cell r="K14075">
            <v>0</v>
          </cell>
          <cell r="L14075">
            <v>1.46461E-2</v>
          </cell>
          <cell r="M14075">
            <v>3.5792699999999997E-2</v>
          </cell>
          <cell r="N14075">
            <v>3.5792699999999997E-2</v>
          </cell>
          <cell r="O14075">
            <v>14047</v>
          </cell>
        </row>
        <row r="14076">
          <cell r="A14076" t="str">
            <v>Residential</v>
          </cell>
          <cell r="B14076">
            <v>11</v>
          </cell>
          <cell r="C14076" t="str">
            <v>X</v>
          </cell>
          <cell r="D14076" t="str">
            <v>All</v>
          </cell>
          <cell r="E14076" t="str">
            <v>Tonnage: 3&lt;=tons&lt;4</v>
          </cell>
          <cell r="F14076">
            <v>72.151600000000002</v>
          </cell>
          <cell r="G14076">
            <v>0.61852280000000004</v>
          </cell>
          <cell r="H14076">
            <v>0.62776940000000003</v>
          </cell>
          <cell r="I14076">
            <v>-3.6625699999999997E-2</v>
          </cell>
          <cell r="J14076">
            <v>-1.4986899999999999E-2</v>
          </cell>
          <cell r="K14076">
            <v>0</v>
          </cell>
          <cell r="L14076">
            <v>1.4986899999999999E-2</v>
          </cell>
          <cell r="M14076">
            <v>3.6625699999999997E-2</v>
          </cell>
          <cell r="N14076">
            <v>3.6625699999999997E-2</v>
          </cell>
          <cell r="O14076">
            <v>14047</v>
          </cell>
        </row>
        <row r="14077">
          <cell r="A14077" t="str">
            <v>Residential</v>
          </cell>
          <cell r="B14077">
            <v>12</v>
          </cell>
          <cell r="C14077" t="str">
            <v>X</v>
          </cell>
          <cell r="D14077" t="str">
            <v>All</v>
          </cell>
          <cell r="E14077" t="str">
            <v>Tonnage: 3&lt;=tons&lt;4</v>
          </cell>
          <cell r="F14077">
            <v>77.070599999999999</v>
          </cell>
          <cell r="G14077">
            <v>0.64966120000000005</v>
          </cell>
          <cell r="H14077">
            <v>0.65681109999999998</v>
          </cell>
          <cell r="I14077">
            <v>-3.7476700000000002E-2</v>
          </cell>
          <cell r="J14077">
            <v>-1.53352E-2</v>
          </cell>
          <cell r="K14077">
            <v>0</v>
          </cell>
          <cell r="L14077">
            <v>1.53352E-2</v>
          </cell>
          <cell r="M14077">
            <v>3.7476700000000002E-2</v>
          </cell>
          <cell r="N14077">
            <v>3.7476700000000002E-2</v>
          </cell>
          <cell r="O14077">
            <v>14047</v>
          </cell>
        </row>
        <row r="14078">
          <cell r="A14078" t="str">
            <v>Residential</v>
          </cell>
          <cell r="B14078">
            <v>13</v>
          </cell>
          <cell r="C14078" t="str">
            <v>X</v>
          </cell>
          <cell r="D14078" t="str">
            <v>All</v>
          </cell>
          <cell r="E14078" t="str">
            <v>Tonnage: 3&lt;=tons&lt;4</v>
          </cell>
          <cell r="F14078">
            <v>80.954899999999995</v>
          </cell>
          <cell r="G14078">
            <v>0.71069640000000001</v>
          </cell>
          <cell r="H14078">
            <v>0.72715730000000001</v>
          </cell>
          <cell r="I14078">
            <v>-3.7205500000000002E-2</v>
          </cell>
          <cell r="J14078">
            <v>-1.52242E-2</v>
          </cell>
          <cell r="K14078">
            <v>0</v>
          </cell>
          <cell r="L14078">
            <v>1.52242E-2</v>
          </cell>
          <cell r="M14078">
            <v>3.7205500000000002E-2</v>
          </cell>
          <cell r="N14078">
            <v>3.7205500000000002E-2</v>
          </cell>
          <cell r="O14078">
            <v>14047</v>
          </cell>
        </row>
        <row r="14079">
          <cell r="A14079" t="str">
            <v>Residential</v>
          </cell>
          <cell r="B14079">
            <v>14</v>
          </cell>
          <cell r="C14079" t="str">
            <v>X</v>
          </cell>
          <cell r="D14079" t="str">
            <v>All</v>
          </cell>
          <cell r="E14079" t="str">
            <v>Tonnage: 3&lt;=tons&lt;4</v>
          </cell>
          <cell r="F14079">
            <v>84.065200000000004</v>
          </cell>
          <cell r="G14079">
            <v>0.74943630000000006</v>
          </cell>
          <cell r="H14079">
            <v>0.76602820000000005</v>
          </cell>
          <cell r="I14079">
            <v>-3.7855E-2</v>
          </cell>
          <cell r="J14079">
            <v>-1.549E-2</v>
          </cell>
          <cell r="K14079">
            <v>0</v>
          </cell>
          <cell r="L14079">
            <v>1.549E-2</v>
          </cell>
          <cell r="M14079">
            <v>3.7855E-2</v>
          </cell>
          <cell r="N14079">
            <v>3.7855E-2</v>
          </cell>
          <cell r="O14079">
            <v>14047</v>
          </cell>
        </row>
        <row r="14080">
          <cell r="A14080" t="str">
            <v>Residential</v>
          </cell>
          <cell r="B14080">
            <v>15</v>
          </cell>
          <cell r="C14080" t="str">
            <v>X</v>
          </cell>
          <cell r="D14080" t="str">
            <v>All</v>
          </cell>
          <cell r="E14080" t="str">
            <v>Tonnage: 3&lt;=tons&lt;4</v>
          </cell>
          <cell r="F14080">
            <v>87.437100000000001</v>
          </cell>
          <cell r="G14080">
            <v>0.95429810000000004</v>
          </cell>
          <cell r="H14080">
            <v>0.90484889999999996</v>
          </cell>
          <cell r="I14080">
            <v>-3.8835799999999997E-2</v>
          </cell>
          <cell r="J14080">
            <v>-1.5891300000000001E-2</v>
          </cell>
          <cell r="K14080">
            <v>0</v>
          </cell>
          <cell r="L14080">
            <v>1.5891300000000001E-2</v>
          </cell>
          <cell r="M14080">
            <v>3.8835799999999997E-2</v>
          </cell>
          <cell r="N14080">
            <v>3.8835799999999997E-2</v>
          </cell>
          <cell r="O14080">
            <v>14047</v>
          </cell>
        </row>
        <row r="14081">
          <cell r="A14081" t="str">
            <v>Residential</v>
          </cell>
          <cell r="B14081">
            <v>16</v>
          </cell>
          <cell r="C14081" t="str">
            <v>X</v>
          </cell>
          <cell r="D14081" t="str">
            <v>All</v>
          </cell>
          <cell r="E14081" t="str">
            <v>Tonnage: 3&lt;=tons&lt;4</v>
          </cell>
          <cell r="F14081">
            <v>89.542599999999993</v>
          </cell>
          <cell r="G14081">
            <v>1.1587719999999999</v>
          </cell>
          <cell r="H14081">
            <v>1.0093399999999999</v>
          </cell>
          <cell r="I14081">
            <v>-4.4835600000000003E-2</v>
          </cell>
          <cell r="J14081">
            <v>-1.8346399999999999E-2</v>
          </cell>
          <cell r="K14081">
            <v>0</v>
          </cell>
          <cell r="L14081">
            <v>1.8346399999999999E-2</v>
          </cell>
          <cell r="M14081">
            <v>4.4835600000000003E-2</v>
          </cell>
          <cell r="N14081">
            <v>4.4835600000000003E-2</v>
          </cell>
          <cell r="O14081">
            <v>14047</v>
          </cell>
        </row>
        <row r="14082">
          <cell r="A14082" t="str">
            <v>Residential</v>
          </cell>
          <cell r="B14082">
            <v>17</v>
          </cell>
          <cell r="C14082" t="str">
            <v>X</v>
          </cell>
          <cell r="D14082" t="str">
            <v>All</v>
          </cell>
          <cell r="E14082" t="str">
            <v>Tonnage: 3&lt;=tons&lt;4</v>
          </cell>
          <cell r="F14082">
            <v>90.638300000000001</v>
          </cell>
          <cell r="G14082">
            <v>1.33331</v>
          </cell>
          <cell r="H14082">
            <v>1.1275010000000001</v>
          </cell>
          <cell r="I14082">
            <v>-4.8032900000000003E-2</v>
          </cell>
          <cell r="J14082">
            <v>-1.9654700000000001E-2</v>
          </cell>
          <cell r="K14082">
            <v>0</v>
          </cell>
          <cell r="L14082">
            <v>1.9654700000000001E-2</v>
          </cell>
          <cell r="M14082">
            <v>4.8032900000000003E-2</v>
          </cell>
          <cell r="N14082">
            <v>4.8032900000000003E-2</v>
          </cell>
          <cell r="O14082">
            <v>14047</v>
          </cell>
        </row>
        <row r="14083">
          <cell r="A14083" t="str">
            <v>Residential</v>
          </cell>
          <cell r="B14083">
            <v>18</v>
          </cell>
          <cell r="C14083" t="str">
            <v>X</v>
          </cell>
          <cell r="D14083" t="str">
            <v>All</v>
          </cell>
          <cell r="E14083" t="str">
            <v>Tonnage: 3&lt;=tons&lt;4</v>
          </cell>
          <cell r="F14083">
            <v>88.5989</v>
          </cell>
          <cell r="G14083">
            <v>1.466761</v>
          </cell>
          <cell r="H14083">
            <v>1.3034399999999999</v>
          </cell>
          <cell r="I14083">
            <v>-4.3503500000000001E-2</v>
          </cell>
          <cell r="J14083">
            <v>-1.7801299999999999E-2</v>
          </cell>
          <cell r="K14083">
            <v>0</v>
          </cell>
          <cell r="L14083">
            <v>1.7801299999999999E-2</v>
          </cell>
          <cell r="M14083">
            <v>4.3503500000000001E-2</v>
          </cell>
          <cell r="N14083">
            <v>4.3503500000000001E-2</v>
          </cell>
          <cell r="O14083">
            <v>14047</v>
          </cell>
        </row>
        <row r="14084">
          <cell r="A14084" t="str">
            <v>Residential</v>
          </cell>
          <cell r="B14084">
            <v>19</v>
          </cell>
          <cell r="C14084" t="str">
            <v>X</v>
          </cell>
          <cell r="D14084" t="str">
            <v>All</v>
          </cell>
          <cell r="E14084" t="str">
            <v>Tonnage: 3&lt;=tons&lt;4</v>
          </cell>
          <cell r="F14084">
            <v>85.826599999999999</v>
          </cell>
          <cell r="G14084">
            <v>1.4965390000000001</v>
          </cell>
          <cell r="H14084">
            <v>1.3994690000000001</v>
          </cell>
          <cell r="I14084">
            <v>-4.4364500000000001E-2</v>
          </cell>
          <cell r="J14084">
            <v>-1.8153599999999999E-2</v>
          </cell>
          <cell r="K14084">
            <v>0</v>
          </cell>
          <cell r="L14084">
            <v>1.8153599999999999E-2</v>
          </cell>
          <cell r="M14084">
            <v>4.4364500000000001E-2</v>
          </cell>
          <cell r="N14084">
            <v>4.4364500000000001E-2</v>
          </cell>
          <cell r="O14084">
            <v>14047</v>
          </cell>
        </row>
        <row r="14085">
          <cell r="A14085" t="str">
            <v>Residential</v>
          </cell>
          <cell r="B14085">
            <v>20</v>
          </cell>
          <cell r="C14085" t="str">
            <v>X</v>
          </cell>
          <cell r="D14085" t="str">
            <v>All</v>
          </cell>
          <cell r="E14085" t="str">
            <v>Tonnage: 3&lt;=tons&lt;4</v>
          </cell>
          <cell r="F14085">
            <v>81.104299999999995</v>
          </cell>
          <cell r="G14085">
            <v>1.3906639999999999</v>
          </cell>
          <cell r="H14085">
            <v>1.7091400000000001</v>
          </cell>
          <cell r="I14085">
            <v>-4.7241699999999998E-2</v>
          </cell>
          <cell r="J14085">
            <v>-1.9330900000000002E-2</v>
          </cell>
          <cell r="K14085">
            <v>0</v>
          </cell>
          <cell r="L14085">
            <v>1.9330900000000002E-2</v>
          </cell>
          <cell r="M14085">
            <v>4.7241699999999998E-2</v>
          </cell>
          <cell r="N14085">
            <v>4.7241699999999998E-2</v>
          </cell>
          <cell r="O14085">
            <v>14047</v>
          </cell>
        </row>
        <row r="14086">
          <cell r="A14086" t="str">
            <v>Residential</v>
          </cell>
          <cell r="B14086">
            <v>21</v>
          </cell>
          <cell r="C14086" t="str">
            <v>X</v>
          </cell>
          <cell r="D14086" t="str">
            <v>All</v>
          </cell>
          <cell r="E14086" t="str">
            <v>Tonnage: 3&lt;=tons&lt;4</v>
          </cell>
          <cell r="F14086">
            <v>76.770099999999999</v>
          </cell>
          <cell r="G14086">
            <v>1.308843</v>
          </cell>
          <cell r="H14086">
            <v>1.55104</v>
          </cell>
          <cell r="I14086">
            <v>-4.3283799999999997E-2</v>
          </cell>
          <cell r="J14086">
            <v>-1.7711399999999999E-2</v>
          </cell>
          <cell r="K14086">
            <v>0</v>
          </cell>
          <cell r="L14086">
            <v>1.7711399999999999E-2</v>
          </cell>
          <cell r="M14086">
            <v>4.3283799999999997E-2</v>
          </cell>
          <cell r="N14086">
            <v>4.3283799999999997E-2</v>
          </cell>
          <cell r="O14086">
            <v>14047</v>
          </cell>
        </row>
        <row r="14087">
          <cell r="A14087" t="str">
            <v>Residential</v>
          </cell>
          <cell r="B14087">
            <v>22</v>
          </cell>
          <cell r="C14087" t="str">
            <v>X</v>
          </cell>
          <cell r="D14087" t="str">
            <v>All</v>
          </cell>
          <cell r="E14087" t="str">
            <v>Tonnage: 3&lt;=tons&lt;4</v>
          </cell>
          <cell r="F14087">
            <v>74.936400000000006</v>
          </cell>
          <cell r="G14087">
            <v>1.148979</v>
          </cell>
          <cell r="H14087">
            <v>1.3635170000000001</v>
          </cell>
          <cell r="I14087">
            <v>-4.1403700000000002E-2</v>
          </cell>
          <cell r="J14087">
            <v>-1.6942100000000002E-2</v>
          </cell>
          <cell r="K14087">
            <v>0</v>
          </cell>
          <cell r="L14087">
            <v>1.6942100000000002E-2</v>
          </cell>
          <cell r="M14087">
            <v>4.1403700000000002E-2</v>
          </cell>
          <cell r="N14087">
            <v>4.1403700000000002E-2</v>
          </cell>
          <cell r="O14087">
            <v>14047</v>
          </cell>
        </row>
        <row r="14088">
          <cell r="A14088" t="str">
            <v>Residential</v>
          </cell>
          <cell r="B14088">
            <v>23</v>
          </cell>
          <cell r="C14088" t="str">
            <v>X</v>
          </cell>
          <cell r="D14088" t="str">
            <v>All</v>
          </cell>
          <cell r="E14088" t="str">
            <v>Tonnage: 3&lt;=tons&lt;4</v>
          </cell>
          <cell r="F14088">
            <v>72.766900000000007</v>
          </cell>
          <cell r="G14088">
            <v>0.94586680000000001</v>
          </cell>
          <cell r="H14088">
            <v>1.1026339999999999</v>
          </cell>
          <cell r="I14088">
            <v>-4.0257800000000003E-2</v>
          </cell>
          <cell r="J14088">
            <v>-1.64732E-2</v>
          </cell>
          <cell r="K14088">
            <v>0</v>
          </cell>
          <cell r="L14088">
            <v>1.64732E-2</v>
          </cell>
          <cell r="M14088">
            <v>4.0257800000000003E-2</v>
          </cell>
          <cell r="N14088">
            <v>4.0257800000000003E-2</v>
          </cell>
          <cell r="O14088">
            <v>14047</v>
          </cell>
        </row>
        <row r="14089">
          <cell r="A14089" t="str">
            <v>Residential</v>
          </cell>
          <cell r="B14089">
            <v>24</v>
          </cell>
          <cell r="C14089" t="str">
            <v>X</v>
          </cell>
          <cell r="D14089" t="str">
            <v>All</v>
          </cell>
          <cell r="E14089" t="str">
            <v>Tonnage: 3&lt;=tons&lt;4</v>
          </cell>
          <cell r="F14089">
            <v>71.704999999999998</v>
          </cell>
          <cell r="G14089">
            <v>0.71732560000000001</v>
          </cell>
          <cell r="H14089">
            <v>0.8540179</v>
          </cell>
          <cell r="I14089">
            <v>-3.7120399999999998E-2</v>
          </cell>
          <cell r="J14089">
            <v>-1.51894E-2</v>
          </cell>
          <cell r="K14089">
            <v>0</v>
          </cell>
          <cell r="L14089">
            <v>1.51894E-2</v>
          </cell>
          <cell r="M14089">
            <v>3.7120399999999998E-2</v>
          </cell>
          <cell r="N14089">
            <v>3.7120399999999998E-2</v>
          </cell>
          <cell r="O14089">
            <v>14047</v>
          </cell>
        </row>
        <row r="14090">
          <cell r="A14090" t="str">
            <v>Residential</v>
          </cell>
          <cell r="B14090">
            <v>1</v>
          </cell>
          <cell r="C14090" t="str">
            <v>X</v>
          </cell>
          <cell r="D14090" t="str">
            <v>All</v>
          </cell>
          <cell r="E14090" t="str">
            <v>Tonnage: 4&lt;=tons&lt;5</v>
          </cell>
          <cell r="F14090">
            <v>65.028999999999996</v>
          </cell>
          <cell r="G14090">
            <v>0.50407159999999995</v>
          </cell>
          <cell r="H14090">
            <v>0.60243959999999996</v>
          </cell>
          <cell r="I14090">
            <v>-5.3811699999999997E-2</v>
          </cell>
          <cell r="J14090">
            <v>-2.2019299999999999E-2</v>
          </cell>
          <cell r="K14090">
            <v>0</v>
          </cell>
          <cell r="L14090">
            <v>2.2019299999999999E-2</v>
          </cell>
          <cell r="M14090">
            <v>5.3811699999999997E-2</v>
          </cell>
          <cell r="N14090">
            <v>5.3811699999999997E-2</v>
          </cell>
          <cell r="O14090">
            <v>7702</v>
          </cell>
        </row>
        <row r="14091">
          <cell r="A14091" t="str">
            <v>Residential</v>
          </cell>
          <cell r="B14091">
            <v>2</v>
          </cell>
          <cell r="C14091" t="str">
            <v>X</v>
          </cell>
          <cell r="D14091" t="str">
            <v>All</v>
          </cell>
          <cell r="E14091" t="str">
            <v>Tonnage: 4&lt;=tons&lt;5</v>
          </cell>
          <cell r="F14091">
            <v>62.962499999999999</v>
          </cell>
          <cell r="G14091">
            <v>0.44305499999999998</v>
          </cell>
          <cell r="H14091">
            <v>0.4960755</v>
          </cell>
          <cell r="I14091">
            <v>-5.3536800000000002E-2</v>
          </cell>
          <cell r="J14091">
            <v>-2.1906800000000001E-2</v>
          </cell>
          <cell r="K14091">
            <v>0</v>
          </cell>
          <cell r="L14091">
            <v>2.1906800000000001E-2</v>
          </cell>
          <cell r="M14091">
            <v>5.3536800000000002E-2</v>
          </cell>
          <cell r="N14091">
            <v>5.3536800000000002E-2</v>
          </cell>
          <cell r="O14091">
            <v>7702</v>
          </cell>
        </row>
        <row r="14092">
          <cell r="A14092" t="str">
            <v>Residential</v>
          </cell>
          <cell r="B14092">
            <v>3</v>
          </cell>
          <cell r="C14092" t="str">
            <v>X</v>
          </cell>
          <cell r="D14092" t="str">
            <v>All</v>
          </cell>
          <cell r="E14092" t="str">
            <v>Tonnage: 4&lt;=tons&lt;5</v>
          </cell>
          <cell r="F14092">
            <v>62.191899999999997</v>
          </cell>
          <cell r="G14092">
            <v>0.41202739999999999</v>
          </cell>
          <cell r="H14092">
            <v>0.46929369999999998</v>
          </cell>
          <cell r="I14092">
            <v>-5.29986E-2</v>
          </cell>
          <cell r="J14092">
            <v>-2.16866E-2</v>
          </cell>
          <cell r="K14092">
            <v>0</v>
          </cell>
          <cell r="L14092">
            <v>2.16866E-2</v>
          </cell>
          <cell r="M14092">
            <v>5.29986E-2</v>
          </cell>
          <cell r="N14092">
            <v>5.29986E-2</v>
          </cell>
          <cell r="O14092">
            <v>7702</v>
          </cell>
        </row>
        <row r="14093">
          <cell r="A14093" t="str">
            <v>Residential</v>
          </cell>
          <cell r="B14093">
            <v>4</v>
          </cell>
          <cell r="C14093" t="str">
            <v>X</v>
          </cell>
          <cell r="D14093" t="str">
            <v>All</v>
          </cell>
          <cell r="E14093" t="str">
            <v>Tonnage: 4&lt;=tons&lt;5</v>
          </cell>
          <cell r="F14093">
            <v>60.8352</v>
          </cell>
          <cell r="G14093">
            <v>0.39543810000000001</v>
          </cell>
          <cell r="H14093">
            <v>0.44719419999999999</v>
          </cell>
          <cell r="I14093">
            <v>-5.2597400000000002E-2</v>
          </cell>
          <cell r="J14093">
            <v>-2.1522400000000001E-2</v>
          </cell>
          <cell r="K14093">
            <v>0</v>
          </cell>
          <cell r="L14093">
            <v>2.1522400000000001E-2</v>
          </cell>
          <cell r="M14093">
            <v>5.2597400000000002E-2</v>
          </cell>
          <cell r="N14093">
            <v>5.2597400000000002E-2</v>
          </cell>
          <cell r="O14093">
            <v>7702</v>
          </cell>
        </row>
        <row r="14094">
          <cell r="A14094" t="str">
            <v>Residential</v>
          </cell>
          <cell r="B14094">
            <v>5</v>
          </cell>
          <cell r="C14094" t="str">
            <v>X</v>
          </cell>
          <cell r="D14094" t="str">
            <v>All</v>
          </cell>
          <cell r="E14094" t="str">
            <v>Tonnage: 4&lt;=tons&lt;5</v>
          </cell>
          <cell r="F14094">
            <v>60.569899999999997</v>
          </cell>
          <cell r="G14094">
            <v>0.38954339999999998</v>
          </cell>
          <cell r="H14094">
            <v>0.46393450000000003</v>
          </cell>
          <cell r="I14094">
            <v>-5.2485299999999999E-2</v>
          </cell>
          <cell r="J14094">
            <v>-2.1476599999999998E-2</v>
          </cell>
          <cell r="K14094">
            <v>0</v>
          </cell>
          <cell r="L14094">
            <v>2.1476599999999998E-2</v>
          </cell>
          <cell r="M14094">
            <v>5.2485299999999999E-2</v>
          </cell>
          <cell r="N14094">
            <v>5.2485299999999999E-2</v>
          </cell>
          <cell r="O14094">
            <v>7702</v>
          </cell>
        </row>
        <row r="14095">
          <cell r="A14095" t="str">
            <v>Residential</v>
          </cell>
          <cell r="B14095">
            <v>6</v>
          </cell>
          <cell r="C14095" t="str">
            <v>X</v>
          </cell>
          <cell r="D14095" t="str">
            <v>All</v>
          </cell>
          <cell r="E14095" t="str">
            <v>Tonnage: 4&lt;=tons&lt;5</v>
          </cell>
          <cell r="F14095">
            <v>60.426600000000001</v>
          </cell>
          <cell r="G14095">
            <v>0.40175169999999999</v>
          </cell>
          <cell r="H14095">
            <v>0.49060730000000002</v>
          </cell>
          <cell r="I14095">
            <v>-5.2492499999999997E-2</v>
          </cell>
          <cell r="J14095">
            <v>-2.1479499999999999E-2</v>
          </cell>
          <cell r="K14095">
            <v>0</v>
          </cell>
          <cell r="L14095">
            <v>2.1479499999999999E-2</v>
          </cell>
          <cell r="M14095">
            <v>5.2492499999999997E-2</v>
          </cell>
          <cell r="N14095">
            <v>5.2492499999999997E-2</v>
          </cell>
          <cell r="O14095">
            <v>7702</v>
          </cell>
        </row>
        <row r="14096">
          <cell r="A14096" t="str">
            <v>Residential</v>
          </cell>
          <cell r="B14096">
            <v>7</v>
          </cell>
          <cell r="C14096" t="str">
            <v>X</v>
          </cell>
          <cell r="D14096" t="str">
            <v>All</v>
          </cell>
          <cell r="E14096" t="str">
            <v>Tonnage: 4&lt;=tons&lt;5</v>
          </cell>
          <cell r="F14096">
            <v>59.4373</v>
          </cell>
          <cell r="G14096">
            <v>0.48940479999999997</v>
          </cell>
          <cell r="H14096">
            <v>0.58585880000000001</v>
          </cell>
          <cell r="I14096">
            <v>-5.28099E-2</v>
          </cell>
          <cell r="J14096">
            <v>-2.1609400000000001E-2</v>
          </cell>
          <cell r="K14096">
            <v>0</v>
          </cell>
          <cell r="L14096">
            <v>2.1609400000000001E-2</v>
          </cell>
          <cell r="M14096">
            <v>5.28099E-2</v>
          </cell>
          <cell r="N14096">
            <v>5.28099E-2</v>
          </cell>
          <cell r="O14096">
            <v>7702</v>
          </cell>
        </row>
        <row r="14097">
          <cell r="A14097" t="str">
            <v>Residential</v>
          </cell>
          <cell r="B14097">
            <v>8</v>
          </cell>
          <cell r="C14097" t="str">
            <v>X</v>
          </cell>
          <cell r="D14097" t="str">
            <v>All</v>
          </cell>
          <cell r="E14097" t="str">
            <v>Tonnage: 4&lt;=tons&lt;5</v>
          </cell>
          <cell r="F14097">
            <v>60.367400000000004</v>
          </cell>
          <cell r="G14097">
            <v>0.5893526</v>
          </cell>
          <cell r="H14097">
            <v>0.70395079999999999</v>
          </cell>
          <cell r="I14097">
            <v>-5.41028E-2</v>
          </cell>
          <cell r="J14097">
            <v>-2.2138399999999999E-2</v>
          </cell>
          <cell r="K14097">
            <v>0</v>
          </cell>
          <cell r="L14097">
            <v>2.2138399999999999E-2</v>
          </cell>
          <cell r="M14097">
            <v>5.41028E-2</v>
          </cell>
          <cell r="N14097">
            <v>5.41028E-2</v>
          </cell>
          <cell r="O14097">
            <v>7702</v>
          </cell>
        </row>
        <row r="14098">
          <cell r="A14098" t="str">
            <v>Residential</v>
          </cell>
          <cell r="B14098">
            <v>9</v>
          </cell>
          <cell r="C14098" t="str">
            <v>X</v>
          </cell>
          <cell r="D14098" t="str">
            <v>All</v>
          </cell>
          <cell r="E14098" t="str">
            <v>Tonnage: 4&lt;=tons&lt;5</v>
          </cell>
          <cell r="F14098">
            <v>64.419399999999996</v>
          </cell>
          <cell r="G14098">
            <v>0.61090219999999995</v>
          </cell>
          <cell r="H14098">
            <v>0.65472540000000001</v>
          </cell>
          <cell r="I14098">
            <v>-5.56001E-2</v>
          </cell>
          <cell r="J14098">
            <v>-2.27511E-2</v>
          </cell>
          <cell r="K14098">
            <v>0</v>
          </cell>
          <cell r="L14098">
            <v>2.27511E-2</v>
          </cell>
          <cell r="M14098">
            <v>5.56001E-2</v>
          </cell>
          <cell r="N14098">
            <v>5.56001E-2</v>
          </cell>
          <cell r="O14098">
            <v>7702</v>
          </cell>
        </row>
        <row r="14099">
          <cell r="A14099" t="str">
            <v>Residential</v>
          </cell>
          <cell r="B14099">
            <v>10</v>
          </cell>
          <cell r="C14099" t="str">
            <v>X</v>
          </cell>
          <cell r="D14099" t="str">
            <v>All</v>
          </cell>
          <cell r="E14099" t="str">
            <v>Tonnage: 4&lt;=tons&lt;5</v>
          </cell>
          <cell r="F14099">
            <v>67.587999999999994</v>
          </cell>
          <cell r="G14099">
            <v>0.57589990000000002</v>
          </cell>
          <cell r="H14099">
            <v>0.67204580000000003</v>
          </cell>
          <cell r="I14099">
            <v>-5.9609799999999998E-2</v>
          </cell>
          <cell r="J14099">
            <v>-2.4391800000000002E-2</v>
          </cell>
          <cell r="K14099">
            <v>0</v>
          </cell>
          <cell r="L14099">
            <v>2.4391800000000002E-2</v>
          </cell>
          <cell r="M14099">
            <v>5.9609799999999998E-2</v>
          </cell>
          <cell r="N14099">
            <v>5.9609799999999998E-2</v>
          </cell>
          <cell r="O14099">
            <v>7702</v>
          </cell>
        </row>
        <row r="14100">
          <cell r="A14100" t="str">
            <v>Residential</v>
          </cell>
          <cell r="B14100">
            <v>11</v>
          </cell>
          <cell r="C14100" t="str">
            <v>X</v>
          </cell>
          <cell r="D14100" t="str">
            <v>All</v>
          </cell>
          <cell r="E14100" t="str">
            <v>Tonnage: 4&lt;=tons&lt;5</v>
          </cell>
          <cell r="F14100">
            <v>72.516499999999994</v>
          </cell>
          <cell r="G14100">
            <v>0.60935410000000001</v>
          </cell>
          <cell r="H14100">
            <v>0.67458359999999995</v>
          </cell>
          <cell r="I14100">
            <v>-5.9718800000000002E-2</v>
          </cell>
          <cell r="J14100">
            <v>-2.44365E-2</v>
          </cell>
          <cell r="K14100">
            <v>0</v>
          </cell>
          <cell r="L14100">
            <v>2.44365E-2</v>
          </cell>
          <cell r="M14100">
            <v>5.9718800000000002E-2</v>
          </cell>
          <cell r="N14100">
            <v>5.9718800000000002E-2</v>
          </cell>
          <cell r="O14100">
            <v>7702</v>
          </cell>
        </row>
        <row r="14101">
          <cell r="A14101" t="str">
            <v>Residential</v>
          </cell>
          <cell r="B14101">
            <v>12</v>
          </cell>
          <cell r="C14101" t="str">
            <v>X</v>
          </cell>
          <cell r="D14101" t="str">
            <v>All</v>
          </cell>
          <cell r="E14101" t="str">
            <v>Tonnage: 4&lt;=tons&lt;5</v>
          </cell>
          <cell r="F14101">
            <v>77.514899999999997</v>
          </cell>
          <cell r="G14101">
            <v>0.72081899999999999</v>
          </cell>
          <cell r="H14101">
            <v>0.71977760000000002</v>
          </cell>
          <cell r="I14101">
            <v>-6.1482200000000001E-2</v>
          </cell>
          <cell r="J14101">
            <v>-2.5158E-2</v>
          </cell>
          <cell r="K14101">
            <v>0</v>
          </cell>
          <cell r="L14101">
            <v>2.5158E-2</v>
          </cell>
          <cell r="M14101">
            <v>6.1482200000000001E-2</v>
          </cell>
          <cell r="N14101">
            <v>6.1482200000000001E-2</v>
          </cell>
          <cell r="O14101">
            <v>7702</v>
          </cell>
        </row>
        <row r="14102">
          <cell r="A14102" t="str">
            <v>Residential</v>
          </cell>
          <cell r="B14102">
            <v>13</v>
          </cell>
          <cell r="C14102" t="str">
            <v>X</v>
          </cell>
          <cell r="D14102" t="str">
            <v>All</v>
          </cell>
          <cell r="E14102" t="str">
            <v>Tonnage: 4&lt;=tons&lt;5</v>
          </cell>
          <cell r="F14102">
            <v>81.393000000000001</v>
          </cell>
          <cell r="G14102">
            <v>0.80743160000000003</v>
          </cell>
          <cell r="H14102">
            <v>0.7819391</v>
          </cell>
          <cell r="I14102">
            <v>-6.1129700000000002E-2</v>
          </cell>
          <cell r="J14102">
            <v>-2.5013799999999999E-2</v>
          </cell>
          <cell r="K14102">
            <v>0</v>
          </cell>
          <cell r="L14102">
            <v>2.5013799999999999E-2</v>
          </cell>
          <cell r="M14102">
            <v>6.1129700000000002E-2</v>
          </cell>
          <cell r="N14102">
            <v>6.1129700000000002E-2</v>
          </cell>
          <cell r="O14102">
            <v>7702</v>
          </cell>
        </row>
        <row r="14103">
          <cell r="A14103" t="str">
            <v>Residential</v>
          </cell>
          <cell r="B14103">
            <v>14</v>
          </cell>
          <cell r="C14103" t="str">
            <v>X</v>
          </cell>
          <cell r="D14103" t="str">
            <v>All</v>
          </cell>
          <cell r="E14103" t="str">
            <v>Tonnage: 4&lt;=tons&lt;5</v>
          </cell>
          <cell r="F14103">
            <v>84.541700000000006</v>
          </cell>
          <cell r="G14103">
            <v>0.88050899999999999</v>
          </cell>
          <cell r="H14103">
            <v>0.87726859999999995</v>
          </cell>
          <cell r="I14103">
            <v>-6.2933299999999998E-2</v>
          </cell>
          <cell r="J14103">
            <v>-2.5751799999999998E-2</v>
          </cell>
          <cell r="K14103">
            <v>0</v>
          </cell>
          <cell r="L14103">
            <v>2.5751799999999998E-2</v>
          </cell>
          <cell r="M14103">
            <v>6.2933299999999998E-2</v>
          </cell>
          <cell r="N14103">
            <v>6.2933299999999998E-2</v>
          </cell>
          <cell r="O14103">
            <v>7702</v>
          </cell>
        </row>
        <row r="14104">
          <cell r="A14104" t="str">
            <v>Residential</v>
          </cell>
          <cell r="B14104">
            <v>15</v>
          </cell>
          <cell r="C14104" t="str">
            <v>X</v>
          </cell>
          <cell r="D14104" t="str">
            <v>All</v>
          </cell>
          <cell r="E14104" t="str">
            <v>Tonnage: 4&lt;=tons&lt;5</v>
          </cell>
          <cell r="F14104">
            <v>87.898399999999995</v>
          </cell>
          <cell r="G14104">
            <v>0.98648139999999995</v>
          </cell>
          <cell r="H14104">
            <v>0.95102600000000004</v>
          </cell>
          <cell r="I14104">
            <v>-6.2336200000000001E-2</v>
          </cell>
          <cell r="J14104">
            <v>-2.55074E-2</v>
          </cell>
          <cell r="K14104">
            <v>0</v>
          </cell>
          <cell r="L14104">
            <v>2.55074E-2</v>
          </cell>
          <cell r="M14104">
            <v>6.2336200000000001E-2</v>
          </cell>
          <cell r="N14104">
            <v>6.2336200000000001E-2</v>
          </cell>
          <cell r="O14104">
            <v>7702</v>
          </cell>
        </row>
        <row r="14105">
          <cell r="A14105" t="str">
            <v>Residential</v>
          </cell>
          <cell r="B14105">
            <v>16</v>
          </cell>
          <cell r="C14105" t="str">
            <v>X</v>
          </cell>
          <cell r="D14105" t="str">
            <v>All</v>
          </cell>
          <cell r="E14105" t="str">
            <v>Tonnage: 4&lt;=tons&lt;5</v>
          </cell>
          <cell r="F14105">
            <v>90.014899999999997</v>
          </cell>
          <cell r="G14105">
            <v>1.1698249999999999</v>
          </cell>
          <cell r="H14105">
            <v>1.0929199999999999</v>
          </cell>
          <cell r="I14105">
            <v>-6.9136100000000006E-2</v>
          </cell>
          <cell r="J14105">
            <v>-2.82899E-2</v>
          </cell>
          <cell r="K14105">
            <v>0</v>
          </cell>
          <cell r="L14105">
            <v>2.82899E-2</v>
          </cell>
          <cell r="M14105">
            <v>6.9136100000000006E-2</v>
          </cell>
          <cell r="N14105">
            <v>6.9136100000000006E-2</v>
          </cell>
          <cell r="O14105">
            <v>7702</v>
          </cell>
        </row>
        <row r="14106">
          <cell r="A14106" t="str">
            <v>Residential</v>
          </cell>
          <cell r="B14106">
            <v>17</v>
          </cell>
          <cell r="C14106" t="str">
            <v>X</v>
          </cell>
          <cell r="D14106" t="str">
            <v>All</v>
          </cell>
          <cell r="E14106" t="str">
            <v>Tonnage: 4&lt;=tons&lt;5</v>
          </cell>
          <cell r="F14106">
            <v>91.136899999999997</v>
          </cell>
          <cell r="G14106">
            <v>1.3719250000000001</v>
          </cell>
          <cell r="H14106">
            <v>1.3027709999999999</v>
          </cell>
          <cell r="I14106">
            <v>-7.1175299999999997E-2</v>
          </cell>
          <cell r="J14106">
            <v>-2.9124299999999999E-2</v>
          </cell>
          <cell r="K14106">
            <v>0</v>
          </cell>
          <cell r="L14106">
            <v>2.9124299999999999E-2</v>
          </cell>
          <cell r="M14106">
            <v>7.1175299999999997E-2</v>
          </cell>
          <cell r="N14106">
            <v>7.1175299999999997E-2</v>
          </cell>
          <cell r="O14106">
            <v>7702</v>
          </cell>
        </row>
        <row r="14107">
          <cell r="A14107" t="str">
            <v>Residential</v>
          </cell>
          <cell r="B14107">
            <v>18</v>
          </cell>
          <cell r="C14107" t="str">
            <v>X</v>
          </cell>
          <cell r="D14107" t="str">
            <v>All</v>
          </cell>
          <cell r="E14107" t="str">
            <v>Tonnage: 4&lt;=tons&lt;5</v>
          </cell>
          <cell r="F14107">
            <v>89.204999999999998</v>
          </cell>
          <cell r="G14107">
            <v>1.4435309999999999</v>
          </cell>
          <cell r="H14107">
            <v>1.3605879999999999</v>
          </cell>
          <cell r="I14107">
            <v>-6.9800100000000004E-2</v>
          </cell>
          <cell r="J14107">
            <v>-2.8561599999999999E-2</v>
          </cell>
          <cell r="K14107">
            <v>0</v>
          </cell>
          <cell r="L14107">
            <v>2.8561599999999999E-2</v>
          </cell>
          <cell r="M14107">
            <v>6.9800100000000004E-2</v>
          </cell>
          <cell r="N14107">
            <v>6.9800100000000004E-2</v>
          </cell>
          <cell r="O14107">
            <v>7702</v>
          </cell>
        </row>
        <row r="14108">
          <cell r="A14108" t="str">
            <v>Residential</v>
          </cell>
          <cell r="B14108">
            <v>19</v>
          </cell>
          <cell r="C14108" t="str">
            <v>X</v>
          </cell>
          <cell r="D14108" t="str">
            <v>All</v>
          </cell>
          <cell r="E14108" t="str">
            <v>Tonnage: 4&lt;=tons&lt;5</v>
          </cell>
          <cell r="F14108">
            <v>86.4649</v>
          </cell>
          <cell r="G14108">
            <v>1.5409820000000001</v>
          </cell>
          <cell r="H14108">
            <v>1.559339</v>
          </cell>
          <cell r="I14108">
            <v>-7.4545299999999995E-2</v>
          </cell>
          <cell r="J14108">
            <v>-3.0503300000000001E-2</v>
          </cell>
          <cell r="K14108">
            <v>0</v>
          </cell>
          <cell r="L14108">
            <v>3.0503300000000001E-2</v>
          </cell>
          <cell r="M14108">
            <v>7.4545299999999995E-2</v>
          </cell>
          <cell r="N14108">
            <v>7.4545299999999995E-2</v>
          </cell>
          <cell r="O14108">
            <v>7702</v>
          </cell>
        </row>
        <row r="14109">
          <cell r="A14109" t="str">
            <v>Residential</v>
          </cell>
          <cell r="B14109">
            <v>20</v>
          </cell>
          <cell r="C14109" t="str">
            <v>X</v>
          </cell>
          <cell r="D14109" t="str">
            <v>All</v>
          </cell>
          <cell r="E14109" t="str">
            <v>Tonnage: 4&lt;=tons&lt;5</v>
          </cell>
          <cell r="F14109">
            <v>81.678200000000004</v>
          </cell>
          <cell r="G14109">
            <v>1.4946649999999999</v>
          </cell>
          <cell r="H14109">
            <v>1.969881</v>
          </cell>
          <cell r="I14109">
            <v>-7.7278700000000006E-2</v>
          </cell>
          <cell r="J14109">
            <v>-3.1621799999999999E-2</v>
          </cell>
          <cell r="K14109">
            <v>0</v>
          </cell>
          <cell r="L14109">
            <v>3.1621799999999999E-2</v>
          </cell>
          <cell r="M14109">
            <v>7.7278700000000006E-2</v>
          </cell>
          <cell r="N14109">
            <v>7.7278700000000006E-2</v>
          </cell>
          <cell r="O14109">
            <v>7702</v>
          </cell>
        </row>
        <row r="14110">
          <cell r="A14110" t="str">
            <v>Residential</v>
          </cell>
          <cell r="B14110">
            <v>21</v>
          </cell>
          <cell r="C14110" t="str">
            <v>X</v>
          </cell>
          <cell r="D14110" t="str">
            <v>All</v>
          </cell>
          <cell r="E14110" t="str">
            <v>Tonnage: 4&lt;=tons&lt;5</v>
          </cell>
          <cell r="F14110">
            <v>77.264200000000002</v>
          </cell>
          <cell r="G14110">
            <v>1.3511629999999999</v>
          </cell>
          <cell r="H14110">
            <v>1.876622</v>
          </cell>
          <cell r="I14110">
            <v>-6.9317799999999999E-2</v>
          </cell>
          <cell r="J14110">
            <v>-2.8364299999999999E-2</v>
          </cell>
          <cell r="K14110">
            <v>0</v>
          </cell>
          <cell r="L14110">
            <v>2.8364299999999999E-2</v>
          </cell>
          <cell r="M14110">
            <v>6.9317799999999999E-2</v>
          </cell>
          <cell r="N14110">
            <v>6.9317799999999999E-2</v>
          </cell>
          <cell r="O14110">
            <v>7702</v>
          </cell>
        </row>
        <row r="14111">
          <cell r="A14111" t="str">
            <v>Residential</v>
          </cell>
          <cell r="B14111">
            <v>22</v>
          </cell>
          <cell r="C14111" t="str">
            <v>X</v>
          </cell>
          <cell r="D14111" t="str">
            <v>All</v>
          </cell>
          <cell r="E14111" t="str">
            <v>Tonnage: 4&lt;=tons&lt;5</v>
          </cell>
          <cell r="F14111">
            <v>75.371600000000001</v>
          </cell>
          <cell r="G14111">
            <v>1.2202729999999999</v>
          </cell>
          <cell r="H14111">
            <v>1.567591</v>
          </cell>
          <cell r="I14111">
            <v>-6.46838E-2</v>
          </cell>
          <cell r="J14111">
            <v>-2.6468100000000001E-2</v>
          </cell>
          <cell r="K14111">
            <v>0</v>
          </cell>
          <cell r="L14111">
            <v>2.6468100000000001E-2</v>
          </cell>
          <cell r="M14111">
            <v>6.46838E-2</v>
          </cell>
          <cell r="N14111">
            <v>6.46838E-2</v>
          </cell>
          <cell r="O14111">
            <v>7702</v>
          </cell>
        </row>
        <row r="14112">
          <cell r="A14112" t="str">
            <v>Residential</v>
          </cell>
          <cell r="B14112">
            <v>23</v>
          </cell>
          <cell r="C14112" t="str">
            <v>X</v>
          </cell>
          <cell r="D14112" t="str">
            <v>All</v>
          </cell>
          <cell r="E14112" t="str">
            <v>Tonnage: 4&lt;=tons&lt;5</v>
          </cell>
          <cell r="F14112">
            <v>73.075699999999998</v>
          </cell>
          <cell r="G14112">
            <v>0.9839852</v>
          </cell>
          <cell r="H14112">
            <v>1.2474449999999999</v>
          </cell>
          <cell r="I14112">
            <v>-6.2517900000000001E-2</v>
          </cell>
          <cell r="J14112">
            <v>-2.5581799999999998E-2</v>
          </cell>
          <cell r="K14112">
            <v>0</v>
          </cell>
          <cell r="L14112">
            <v>2.5581799999999998E-2</v>
          </cell>
          <cell r="M14112">
            <v>6.2517900000000001E-2</v>
          </cell>
          <cell r="N14112">
            <v>6.2517900000000001E-2</v>
          </cell>
          <cell r="O14112">
            <v>7702</v>
          </cell>
        </row>
        <row r="14113">
          <cell r="A14113" t="str">
            <v>Residential</v>
          </cell>
          <cell r="B14113">
            <v>24</v>
          </cell>
          <cell r="C14113" t="str">
            <v>X</v>
          </cell>
          <cell r="D14113" t="str">
            <v>All</v>
          </cell>
          <cell r="E14113" t="str">
            <v>Tonnage: 4&lt;=tons&lt;5</v>
          </cell>
          <cell r="F14113">
            <v>71.901700000000005</v>
          </cell>
          <cell r="G14113">
            <v>0.70794840000000003</v>
          </cell>
          <cell r="H14113">
            <v>0.94546739999999996</v>
          </cell>
          <cell r="I14113">
            <v>-5.9427000000000001E-2</v>
          </cell>
          <cell r="J14113">
            <v>-2.4316999999999998E-2</v>
          </cell>
          <cell r="K14113">
            <v>0</v>
          </cell>
          <cell r="L14113">
            <v>2.4316999999999998E-2</v>
          </cell>
          <cell r="M14113">
            <v>5.9427000000000001E-2</v>
          </cell>
          <cell r="N14113">
            <v>5.9427000000000001E-2</v>
          </cell>
          <cell r="O14113">
            <v>7702</v>
          </cell>
        </row>
        <row r="14114">
          <cell r="A14114" t="str">
            <v>Residential</v>
          </cell>
          <cell r="B14114">
            <v>1</v>
          </cell>
          <cell r="C14114" t="str">
            <v>X</v>
          </cell>
          <cell r="D14114" t="str">
            <v>All</v>
          </cell>
          <cell r="E14114" t="str">
            <v>Tonnage: 5&lt;=tons</v>
          </cell>
          <cell r="F14114">
            <v>64.729699999999994</v>
          </cell>
          <cell r="G14114">
            <v>0.62698969999999998</v>
          </cell>
          <cell r="H14114">
            <v>0.67202010000000001</v>
          </cell>
          <cell r="I14114">
            <v>-5.9593399999999998E-2</v>
          </cell>
          <cell r="J14114">
            <v>-2.43851E-2</v>
          </cell>
          <cell r="K14114">
            <v>0</v>
          </cell>
          <cell r="L14114">
            <v>2.43851E-2</v>
          </cell>
          <cell r="M14114">
            <v>5.9593399999999998E-2</v>
          </cell>
          <cell r="N14114">
            <v>5.9593399999999998E-2</v>
          </cell>
          <cell r="O14114">
            <v>7311</v>
          </cell>
        </row>
        <row r="14115">
          <cell r="A14115" t="str">
            <v>Residential</v>
          </cell>
          <cell r="B14115">
            <v>2</v>
          </cell>
          <cell r="C14115" t="str">
            <v>X</v>
          </cell>
          <cell r="D14115" t="str">
            <v>All</v>
          </cell>
          <cell r="E14115" t="str">
            <v>Tonnage: 5&lt;=tons</v>
          </cell>
          <cell r="F14115">
            <v>62.956400000000002</v>
          </cell>
          <cell r="G14115">
            <v>0.54098020000000002</v>
          </cell>
          <cell r="H14115">
            <v>0.56026819999999999</v>
          </cell>
          <cell r="I14115">
            <v>-5.8680900000000001E-2</v>
          </cell>
          <cell r="J14115">
            <v>-2.40117E-2</v>
          </cell>
          <cell r="K14115">
            <v>0</v>
          </cell>
          <cell r="L14115">
            <v>2.40117E-2</v>
          </cell>
          <cell r="M14115">
            <v>5.8680900000000001E-2</v>
          </cell>
          <cell r="N14115">
            <v>5.8680900000000001E-2</v>
          </cell>
          <cell r="O14115">
            <v>7311</v>
          </cell>
        </row>
        <row r="14116">
          <cell r="A14116" t="str">
            <v>Residential</v>
          </cell>
          <cell r="B14116">
            <v>3</v>
          </cell>
          <cell r="C14116" t="str">
            <v>X</v>
          </cell>
          <cell r="D14116" t="str">
            <v>All</v>
          </cell>
          <cell r="E14116" t="str">
            <v>Tonnage: 5&lt;=tons</v>
          </cell>
          <cell r="F14116">
            <v>62.258400000000002</v>
          </cell>
          <cell r="G14116">
            <v>0.50149080000000001</v>
          </cell>
          <cell r="H14116">
            <v>0.55794909999999998</v>
          </cell>
          <cell r="I14116">
            <v>-5.8113699999999997E-2</v>
          </cell>
          <cell r="J14116">
            <v>-2.3779700000000001E-2</v>
          </cell>
          <cell r="K14116">
            <v>0</v>
          </cell>
          <cell r="L14116">
            <v>2.3779700000000001E-2</v>
          </cell>
          <cell r="M14116">
            <v>5.8113699999999997E-2</v>
          </cell>
          <cell r="N14116">
            <v>5.8113699999999997E-2</v>
          </cell>
          <cell r="O14116">
            <v>7311</v>
          </cell>
        </row>
        <row r="14117">
          <cell r="A14117" t="str">
            <v>Residential</v>
          </cell>
          <cell r="B14117">
            <v>4</v>
          </cell>
          <cell r="C14117" t="str">
            <v>X</v>
          </cell>
          <cell r="D14117" t="str">
            <v>All</v>
          </cell>
          <cell r="E14117" t="str">
            <v>Tonnage: 5&lt;=tons</v>
          </cell>
          <cell r="F14117">
            <v>60.866700000000002</v>
          </cell>
          <cell r="G14117">
            <v>0.47333920000000002</v>
          </cell>
          <cell r="H14117">
            <v>0.49598439999999999</v>
          </cell>
          <cell r="I14117">
            <v>-5.7563200000000002E-2</v>
          </cell>
          <cell r="J14117">
            <v>-2.35544E-2</v>
          </cell>
          <cell r="K14117">
            <v>0</v>
          </cell>
          <cell r="L14117">
            <v>2.35544E-2</v>
          </cell>
          <cell r="M14117">
            <v>5.7563200000000002E-2</v>
          </cell>
          <cell r="N14117">
            <v>5.7563200000000002E-2</v>
          </cell>
          <cell r="O14117">
            <v>7311</v>
          </cell>
        </row>
        <row r="14118">
          <cell r="A14118" t="str">
            <v>Residential</v>
          </cell>
          <cell r="B14118">
            <v>5</v>
          </cell>
          <cell r="C14118" t="str">
            <v>X</v>
          </cell>
          <cell r="D14118" t="str">
            <v>All</v>
          </cell>
          <cell r="E14118" t="str">
            <v>Tonnage: 5&lt;=tons</v>
          </cell>
          <cell r="F14118">
            <v>60.674900000000001</v>
          </cell>
          <cell r="G14118">
            <v>0.44989220000000002</v>
          </cell>
          <cell r="H14118">
            <v>0.5030521</v>
          </cell>
          <cell r="I14118">
            <v>-5.7380199999999999E-2</v>
          </cell>
          <cell r="J14118">
            <v>-2.34795E-2</v>
          </cell>
          <cell r="K14118">
            <v>0</v>
          </cell>
          <cell r="L14118">
            <v>2.34795E-2</v>
          </cell>
          <cell r="M14118">
            <v>5.7380199999999999E-2</v>
          </cell>
          <cell r="N14118">
            <v>5.7380199999999999E-2</v>
          </cell>
          <cell r="O14118">
            <v>7311</v>
          </cell>
        </row>
        <row r="14119">
          <cell r="A14119" t="str">
            <v>Residential</v>
          </cell>
          <cell r="B14119">
            <v>6</v>
          </cell>
          <cell r="C14119" t="str">
            <v>X</v>
          </cell>
          <cell r="D14119" t="str">
            <v>All</v>
          </cell>
          <cell r="E14119" t="str">
            <v>Tonnage: 5&lt;=tons</v>
          </cell>
          <cell r="F14119">
            <v>60.566600000000001</v>
          </cell>
          <cell r="G14119">
            <v>0.47946440000000001</v>
          </cell>
          <cell r="H14119">
            <v>0.53337730000000005</v>
          </cell>
          <cell r="I14119">
            <v>-5.73971E-2</v>
          </cell>
          <cell r="J14119">
            <v>-2.3486400000000001E-2</v>
          </cell>
          <cell r="K14119">
            <v>0</v>
          </cell>
          <cell r="L14119">
            <v>2.3486400000000001E-2</v>
          </cell>
          <cell r="M14119">
            <v>5.73971E-2</v>
          </cell>
          <cell r="N14119">
            <v>5.73971E-2</v>
          </cell>
          <cell r="O14119">
            <v>7311</v>
          </cell>
        </row>
        <row r="14120">
          <cell r="A14120" t="str">
            <v>Residential</v>
          </cell>
          <cell r="B14120">
            <v>7</v>
          </cell>
          <cell r="C14120" t="str">
            <v>X</v>
          </cell>
          <cell r="D14120" t="str">
            <v>All</v>
          </cell>
          <cell r="E14120" t="str">
            <v>Tonnage: 5&lt;=tons</v>
          </cell>
          <cell r="F14120">
            <v>59.579099999999997</v>
          </cell>
          <cell r="G14120">
            <v>0.61898920000000002</v>
          </cell>
          <cell r="H14120">
            <v>0.67184080000000002</v>
          </cell>
          <cell r="I14120">
            <v>-5.8033399999999999E-2</v>
          </cell>
          <cell r="J14120">
            <v>-2.3746799999999998E-2</v>
          </cell>
          <cell r="K14120">
            <v>0</v>
          </cell>
          <cell r="L14120">
            <v>2.3746799999999998E-2</v>
          </cell>
          <cell r="M14120">
            <v>5.8033399999999999E-2</v>
          </cell>
          <cell r="N14120">
            <v>5.8033399999999999E-2</v>
          </cell>
          <cell r="O14120">
            <v>7311</v>
          </cell>
        </row>
        <row r="14121">
          <cell r="A14121" t="str">
            <v>Residential</v>
          </cell>
          <cell r="B14121">
            <v>8</v>
          </cell>
          <cell r="C14121" t="str">
            <v>X</v>
          </cell>
          <cell r="D14121" t="str">
            <v>All</v>
          </cell>
          <cell r="E14121" t="str">
            <v>Tonnage: 5&lt;=tons</v>
          </cell>
          <cell r="F14121">
            <v>60.4041</v>
          </cell>
          <cell r="G14121">
            <v>0.76883820000000003</v>
          </cell>
          <cell r="H14121">
            <v>0.82120479999999996</v>
          </cell>
          <cell r="I14121">
            <v>-5.8890199999999997E-2</v>
          </cell>
          <cell r="J14121">
            <v>-2.4097400000000001E-2</v>
          </cell>
          <cell r="K14121">
            <v>0</v>
          </cell>
          <cell r="L14121">
            <v>2.4097400000000001E-2</v>
          </cell>
          <cell r="M14121">
            <v>5.8890199999999997E-2</v>
          </cell>
          <cell r="N14121">
            <v>5.8890199999999997E-2</v>
          </cell>
          <cell r="O14121">
            <v>7311</v>
          </cell>
        </row>
        <row r="14122">
          <cell r="A14122" t="str">
            <v>Residential</v>
          </cell>
          <cell r="B14122">
            <v>9</v>
          </cell>
          <cell r="C14122" t="str">
            <v>X</v>
          </cell>
          <cell r="D14122" t="str">
            <v>All</v>
          </cell>
          <cell r="E14122" t="str">
            <v>Tonnage: 5&lt;=tons</v>
          </cell>
          <cell r="F14122">
            <v>64.312600000000003</v>
          </cell>
          <cell r="G14122">
            <v>0.71446180000000004</v>
          </cell>
          <cell r="H14122">
            <v>0.73782769999999998</v>
          </cell>
          <cell r="I14122">
            <v>-5.9597700000000003E-2</v>
          </cell>
          <cell r="J14122">
            <v>-2.43869E-2</v>
          </cell>
          <cell r="K14122">
            <v>0</v>
          </cell>
          <cell r="L14122">
            <v>2.43869E-2</v>
          </cell>
          <cell r="M14122">
            <v>5.9597700000000003E-2</v>
          </cell>
          <cell r="N14122">
            <v>5.9597700000000003E-2</v>
          </cell>
          <cell r="O14122">
            <v>7311</v>
          </cell>
        </row>
        <row r="14123">
          <cell r="A14123" t="str">
            <v>Residential</v>
          </cell>
          <cell r="B14123">
            <v>10</v>
          </cell>
          <cell r="C14123" t="str">
            <v>X</v>
          </cell>
          <cell r="D14123" t="str">
            <v>All</v>
          </cell>
          <cell r="E14123" t="str">
            <v>Tonnage: 5&lt;=tons</v>
          </cell>
          <cell r="F14123">
            <v>67.298299999999998</v>
          </cell>
          <cell r="G14123">
            <v>0.70852459999999995</v>
          </cell>
          <cell r="H14123">
            <v>0.74137310000000001</v>
          </cell>
          <cell r="I14123">
            <v>-6.2376099999999997E-2</v>
          </cell>
          <cell r="J14123">
            <v>-2.5523799999999999E-2</v>
          </cell>
          <cell r="K14123">
            <v>0</v>
          </cell>
          <cell r="L14123">
            <v>2.5523799999999999E-2</v>
          </cell>
          <cell r="M14123">
            <v>6.2376099999999997E-2</v>
          </cell>
          <cell r="N14123">
            <v>6.2376099999999997E-2</v>
          </cell>
          <cell r="O14123">
            <v>7311</v>
          </cell>
        </row>
        <row r="14124">
          <cell r="A14124" t="str">
            <v>Residential</v>
          </cell>
          <cell r="B14124">
            <v>11</v>
          </cell>
          <cell r="C14124" t="str">
            <v>X</v>
          </cell>
          <cell r="D14124" t="str">
            <v>All</v>
          </cell>
          <cell r="E14124" t="str">
            <v>Tonnage: 5&lt;=tons</v>
          </cell>
          <cell r="F14124">
            <v>71.969499999999996</v>
          </cell>
          <cell r="G14124">
            <v>0.66327910000000001</v>
          </cell>
          <cell r="H14124">
            <v>0.74525039999999998</v>
          </cell>
          <cell r="I14124">
            <v>-6.2168800000000003E-2</v>
          </cell>
          <cell r="J14124">
            <v>-2.5439E-2</v>
          </cell>
          <cell r="K14124">
            <v>0</v>
          </cell>
          <cell r="L14124">
            <v>2.5439E-2</v>
          </cell>
          <cell r="M14124">
            <v>6.2168800000000003E-2</v>
          </cell>
          <cell r="N14124">
            <v>6.2168800000000003E-2</v>
          </cell>
          <cell r="O14124">
            <v>7311</v>
          </cell>
        </row>
        <row r="14125">
          <cell r="A14125" t="str">
            <v>Residential</v>
          </cell>
          <cell r="B14125">
            <v>12</v>
          </cell>
          <cell r="C14125" t="str">
            <v>X</v>
          </cell>
          <cell r="D14125" t="str">
            <v>All</v>
          </cell>
          <cell r="E14125" t="str">
            <v>Tonnage: 5&lt;=tons</v>
          </cell>
          <cell r="F14125">
            <v>76.815600000000003</v>
          </cell>
          <cell r="G14125">
            <v>0.81146220000000002</v>
          </cell>
          <cell r="H14125">
            <v>0.8501145</v>
          </cell>
          <cell r="I14125">
            <v>-6.4815600000000001E-2</v>
          </cell>
          <cell r="J14125">
            <v>-2.6522E-2</v>
          </cell>
          <cell r="K14125">
            <v>0</v>
          </cell>
          <cell r="L14125">
            <v>2.6522E-2</v>
          </cell>
          <cell r="M14125">
            <v>6.4815600000000001E-2</v>
          </cell>
          <cell r="N14125">
            <v>6.4815600000000001E-2</v>
          </cell>
          <cell r="O14125">
            <v>7311</v>
          </cell>
        </row>
        <row r="14126">
          <cell r="A14126" t="str">
            <v>Residential</v>
          </cell>
          <cell r="B14126">
            <v>13</v>
          </cell>
          <cell r="C14126" t="str">
            <v>X</v>
          </cell>
          <cell r="D14126" t="str">
            <v>All</v>
          </cell>
          <cell r="E14126" t="str">
            <v>Tonnage: 5&lt;=tons</v>
          </cell>
          <cell r="F14126">
            <v>80.732200000000006</v>
          </cell>
          <cell r="G14126">
            <v>0.89167949999999996</v>
          </cell>
          <cell r="H14126">
            <v>0.84738150000000001</v>
          </cell>
          <cell r="I14126">
            <v>-6.6021200000000002E-2</v>
          </cell>
          <cell r="J14126">
            <v>-2.7015299999999999E-2</v>
          </cell>
          <cell r="K14126">
            <v>0</v>
          </cell>
          <cell r="L14126">
            <v>2.7015299999999999E-2</v>
          </cell>
          <cell r="M14126">
            <v>6.6021200000000002E-2</v>
          </cell>
          <cell r="N14126">
            <v>6.6021200000000002E-2</v>
          </cell>
          <cell r="O14126">
            <v>7311</v>
          </cell>
        </row>
        <row r="14127">
          <cell r="A14127" t="str">
            <v>Residential</v>
          </cell>
          <cell r="B14127">
            <v>14</v>
          </cell>
          <cell r="C14127" t="str">
            <v>X</v>
          </cell>
          <cell r="D14127" t="str">
            <v>All</v>
          </cell>
          <cell r="E14127" t="str">
            <v>Tonnage: 5&lt;=tons</v>
          </cell>
          <cell r="F14127">
            <v>83.846800000000002</v>
          </cell>
          <cell r="G14127">
            <v>1.0278099999999999</v>
          </cell>
          <cell r="H14127">
            <v>0.92685879999999998</v>
          </cell>
          <cell r="I14127">
            <v>-6.9244E-2</v>
          </cell>
          <cell r="J14127">
            <v>-2.8334100000000001E-2</v>
          </cell>
          <cell r="K14127">
            <v>0</v>
          </cell>
          <cell r="L14127">
            <v>2.8334100000000001E-2</v>
          </cell>
          <cell r="M14127">
            <v>6.9244E-2</v>
          </cell>
          <cell r="N14127">
            <v>6.9244E-2</v>
          </cell>
          <cell r="O14127">
            <v>7311</v>
          </cell>
        </row>
        <row r="14128">
          <cell r="A14128" t="str">
            <v>Residential</v>
          </cell>
          <cell r="B14128">
            <v>15</v>
          </cell>
          <cell r="C14128" t="str">
            <v>X</v>
          </cell>
          <cell r="D14128" t="str">
            <v>All</v>
          </cell>
          <cell r="E14128" t="str">
            <v>Tonnage: 5&lt;=tons</v>
          </cell>
          <cell r="F14128">
            <v>87.238399999999999</v>
          </cell>
          <cell r="G14128">
            <v>1.1987110000000001</v>
          </cell>
          <cell r="H14128">
            <v>1.223336</v>
          </cell>
          <cell r="I14128">
            <v>-7.1050699999999994E-2</v>
          </cell>
          <cell r="J14128">
            <v>-2.9073399999999999E-2</v>
          </cell>
          <cell r="K14128">
            <v>0</v>
          </cell>
          <cell r="L14128">
            <v>2.9073399999999999E-2</v>
          </cell>
          <cell r="M14128">
            <v>7.1050699999999994E-2</v>
          </cell>
          <cell r="N14128">
            <v>7.1050699999999994E-2</v>
          </cell>
          <cell r="O14128">
            <v>7311</v>
          </cell>
        </row>
        <row r="14129">
          <cell r="A14129" t="str">
            <v>Residential</v>
          </cell>
          <cell r="B14129">
            <v>16</v>
          </cell>
          <cell r="C14129" t="str">
            <v>X</v>
          </cell>
          <cell r="D14129" t="str">
            <v>All</v>
          </cell>
          <cell r="E14129" t="str">
            <v>Tonnage: 5&lt;=tons</v>
          </cell>
          <cell r="F14129">
            <v>89.315600000000003</v>
          </cell>
          <cell r="G14129">
            <v>1.4895529999999999</v>
          </cell>
          <cell r="H14129">
            <v>1.2710220000000001</v>
          </cell>
          <cell r="I14129">
            <v>-7.8931600000000005E-2</v>
          </cell>
          <cell r="J14129">
            <v>-3.2298199999999999E-2</v>
          </cell>
          <cell r="K14129">
            <v>0</v>
          </cell>
          <cell r="L14129">
            <v>3.2298199999999999E-2</v>
          </cell>
          <cell r="M14129">
            <v>7.8931600000000005E-2</v>
          </cell>
          <cell r="N14129">
            <v>7.8931600000000005E-2</v>
          </cell>
          <cell r="O14129">
            <v>7311</v>
          </cell>
        </row>
        <row r="14130">
          <cell r="A14130" t="str">
            <v>Residential</v>
          </cell>
          <cell r="B14130">
            <v>17</v>
          </cell>
          <cell r="C14130" t="str">
            <v>X</v>
          </cell>
          <cell r="D14130" t="str">
            <v>All</v>
          </cell>
          <cell r="E14130" t="str">
            <v>Tonnage: 5&lt;=tons</v>
          </cell>
          <cell r="F14130">
            <v>90.399000000000001</v>
          </cell>
          <cell r="G14130">
            <v>1.7596080000000001</v>
          </cell>
          <cell r="H14130">
            <v>1.366339</v>
          </cell>
          <cell r="I14130">
            <v>-8.5478999999999999E-2</v>
          </cell>
          <cell r="J14130">
            <v>-3.4977300000000003E-2</v>
          </cell>
          <cell r="K14130">
            <v>0</v>
          </cell>
          <cell r="L14130">
            <v>3.4977300000000003E-2</v>
          </cell>
          <cell r="M14130">
            <v>8.5478999999999999E-2</v>
          </cell>
          <cell r="N14130">
            <v>8.5478999999999999E-2</v>
          </cell>
          <cell r="O14130">
            <v>7311</v>
          </cell>
        </row>
        <row r="14131">
          <cell r="A14131" t="str">
            <v>Residential</v>
          </cell>
          <cell r="B14131">
            <v>18</v>
          </cell>
          <cell r="C14131" t="str">
            <v>X</v>
          </cell>
          <cell r="D14131" t="str">
            <v>All</v>
          </cell>
          <cell r="E14131" t="str">
            <v>Tonnage: 5&lt;=tons</v>
          </cell>
          <cell r="F14131">
            <v>88.3262</v>
          </cell>
          <cell r="G14131">
            <v>1.8424229999999999</v>
          </cell>
          <cell r="H14131">
            <v>1.539347</v>
          </cell>
          <cell r="I14131">
            <v>-8.71971E-2</v>
          </cell>
          <cell r="J14131">
            <v>-3.5680400000000001E-2</v>
          </cell>
          <cell r="K14131">
            <v>0</v>
          </cell>
          <cell r="L14131">
            <v>3.5680400000000001E-2</v>
          </cell>
          <cell r="M14131">
            <v>8.71971E-2</v>
          </cell>
          <cell r="N14131">
            <v>8.71971E-2</v>
          </cell>
          <cell r="O14131">
            <v>7311</v>
          </cell>
        </row>
        <row r="14132">
          <cell r="A14132" t="str">
            <v>Residential</v>
          </cell>
          <cell r="B14132">
            <v>19</v>
          </cell>
          <cell r="C14132" t="str">
            <v>X</v>
          </cell>
          <cell r="D14132" t="str">
            <v>All</v>
          </cell>
          <cell r="E14132" t="str">
            <v>Tonnage: 5&lt;=tons</v>
          </cell>
          <cell r="F14132">
            <v>85.511799999999994</v>
          </cell>
          <cell r="G14132">
            <v>1.876296</v>
          </cell>
          <cell r="H14132">
            <v>1.9081570000000001</v>
          </cell>
          <cell r="I14132">
            <v>-9.1028399999999995E-2</v>
          </cell>
          <cell r="J14132">
            <v>-3.7248099999999999E-2</v>
          </cell>
          <cell r="K14132">
            <v>0</v>
          </cell>
          <cell r="L14132">
            <v>3.7248099999999999E-2</v>
          </cell>
          <cell r="M14132">
            <v>9.1028399999999995E-2</v>
          </cell>
          <cell r="N14132">
            <v>9.1028399999999995E-2</v>
          </cell>
          <cell r="O14132">
            <v>7311</v>
          </cell>
        </row>
        <row r="14133">
          <cell r="A14133" t="str">
            <v>Residential</v>
          </cell>
          <cell r="B14133">
            <v>20</v>
          </cell>
          <cell r="C14133" t="str">
            <v>X</v>
          </cell>
          <cell r="D14133" t="str">
            <v>All</v>
          </cell>
          <cell r="E14133" t="str">
            <v>Tonnage: 5&lt;=tons</v>
          </cell>
          <cell r="F14133">
            <v>80.795000000000002</v>
          </cell>
          <cell r="G14133">
            <v>1.8255950000000001</v>
          </cell>
          <cell r="H14133">
            <v>2.1095980000000001</v>
          </cell>
          <cell r="I14133">
            <v>-8.6900900000000003E-2</v>
          </cell>
          <cell r="J14133">
            <v>-3.5559100000000003E-2</v>
          </cell>
          <cell r="K14133">
            <v>0</v>
          </cell>
          <cell r="L14133">
            <v>3.5559100000000003E-2</v>
          </cell>
          <cell r="M14133">
            <v>8.6900900000000003E-2</v>
          </cell>
          <cell r="N14133">
            <v>8.6900900000000003E-2</v>
          </cell>
          <cell r="O14133">
            <v>7311</v>
          </cell>
        </row>
        <row r="14134">
          <cell r="A14134" t="str">
            <v>Residential</v>
          </cell>
          <cell r="B14134">
            <v>21</v>
          </cell>
          <cell r="C14134" t="str">
            <v>X</v>
          </cell>
          <cell r="D14134" t="str">
            <v>All</v>
          </cell>
          <cell r="E14134" t="str">
            <v>Tonnage: 5&lt;=tons</v>
          </cell>
          <cell r="F14134">
            <v>76.488699999999994</v>
          </cell>
          <cell r="G14134">
            <v>1.6617249999999999</v>
          </cell>
          <cell r="H14134">
            <v>1.9975179999999999</v>
          </cell>
          <cell r="I14134">
            <v>-8.0155000000000004E-2</v>
          </cell>
          <cell r="J14134">
            <v>-3.2798800000000003E-2</v>
          </cell>
          <cell r="K14134">
            <v>0</v>
          </cell>
          <cell r="L14134">
            <v>3.2798800000000003E-2</v>
          </cell>
          <cell r="M14134">
            <v>8.0155000000000004E-2</v>
          </cell>
          <cell r="N14134">
            <v>8.0155000000000004E-2</v>
          </cell>
          <cell r="O14134">
            <v>7311</v>
          </cell>
        </row>
        <row r="14135">
          <cell r="A14135" t="str">
            <v>Residential</v>
          </cell>
          <cell r="B14135">
            <v>22</v>
          </cell>
          <cell r="C14135" t="str">
            <v>X</v>
          </cell>
          <cell r="D14135" t="str">
            <v>All</v>
          </cell>
          <cell r="E14135" t="str">
            <v>Tonnage: 5&lt;=tons</v>
          </cell>
          <cell r="F14135">
            <v>74.707300000000004</v>
          </cell>
          <cell r="G14135">
            <v>1.4513640000000001</v>
          </cell>
          <cell r="H14135">
            <v>1.6106830000000001</v>
          </cell>
          <cell r="I14135">
            <v>-7.5861399999999996E-2</v>
          </cell>
          <cell r="J14135">
            <v>-3.1041900000000001E-2</v>
          </cell>
          <cell r="K14135">
            <v>0</v>
          </cell>
          <cell r="L14135">
            <v>3.1041900000000001E-2</v>
          </cell>
          <cell r="M14135">
            <v>7.5861399999999996E-2</v>
          </cell>
          <cell r="N14135">
            <v>7.5861399999999996E-2</v>
          </cell>
          <cell r="O14135">
            <v>7311</v>
          </cell>
        </row>
        <row r="14136">
          <cell r="A14136" t="str">
            <v>Residential</v>
          </cell>
          <cell r="B14136">
            <v>23</v>
          </cell>
          <cell r="C14136" t="str">
            <v>X</v>
          </cell>
          <cell r="D14136" t="str">
            <v>All</v>
          </cell>
          <cell r="E14136" t="str">
            <v>Tonnage: 5&lt;=tons</v>
          </cell>
          <cell r="F14136">
            <v>72.631900000000002</v>
          </cell>
          <cell r="G14136">
            <v>1.0916360000000001</v>
          </cell>
          <cell r="H14136">
            <v>1.4255439999999999</v>
          </cell>
          <cell r="I14136">
            <v>-7.0751400000000006E-2</v>
          </cell>
          <cell r="J14136">
            <v>-2.8950900000000002E-2</v>
          </cell>
          <cell r="K14136">
            <v>0</v>
          </cell>
          <cell r="L14136">
            <v>2.8950900000000002E-2</v>
          </cell>
          <cell r="M14136">
            <v>7.0751400000000006E-2</v>
          </cell>
          <cell r="N14136">
            <v>7.0751400000000006E-2</v>
          </cell>
          <cell r="O14136">
            <v>7311</v>
          </cell>
        </row>
        <row r="14137">
          <cell r="A14137" t="str">
            <v>Residential</v>
          </cell>
          <cell r="B14137">
            <v>24</v>
          </cell>
          <cell r="C14137" t="str">
            <v>X</v>
          </cell>
          <cell r="D14137" t="str">
            <v>All</v>
          </cell>
          <cell r="E14137" t="str">
            <v>Tonnage: 5&lt;=tons</v>
          </cell>
          <cell r="F14137">
            <v>71.64</v>
          </cell>
          <cell r="G14137">
            <v>0.81657179999999996</v>
          </cell>
          <cell r="H14137">
            <v>1.0912980000000001</v>
          </cell>
          <cell r="I14137">
            <v>-6.6275200000000006E-2</v>
          </cell>
          <cell r="J14137">
            <v>-2.7119299999999999E-2</v>
          </cell>
          <cell r="K14137">
            <v>0</v>
          </cell>
          <cell r="L14137">
            <v>2.7119299999999999E-2</v>
          </cell>
          <cell r="M14137">
            <v>6.6275200000000006E-2</v>
          </cell>
          <cell r="N14137">
            <v>6.6275200000000006E-2</v>
          </cell>
          <cell r="O14137">
            <v>7311</v>
          </cell>
        </row>
        <row r="14138">
          <cell r="A14138" t="str">
            <v>Residential</v>
          </cell>
          <cell r="B14138">
            <v>1</v>
          </cell>
          <cell r="C14138" t="str">
            <v>X</v>
          </cell>
          <cell r="D14138" t="str">
            <v>All</v>
          </cell>
          <cell r="E14138" t="str">
            <v>Tonnage: tons&lt;2</v>
          </cell>
          <cell r="F14138">
            <v>68</v>
          </cell>
          <cell r="G14138">
            <v>6.2969499999999998E-2</v>
          </cell>
          <cell r="H14138">
            <v>9.9400000000000002E-2</v>
          </cell>
          <cell r="I14138">
            <v>-0.1206305</v>
          </cell>
          <cell r="J14138">
            <v>-4.9361000000000002E-2</v>
          </cell>
          <cell r="K14138">
            <v>0</v>
          </cell>
          <cell r="L14138">
            <v>4.9361000000000002E-2</v>
          </cell>
          <cell r="M14138">
            <v>0.1206305</v>
          </cell>
          <cell r="N14138">
            <v>0.1206305</v>
          </cell>
          <cell r="O14138">
            <v>417</v>
          </cell>
        </row>
        <row r="14139">
          <cell r="A14139" t="str">
            <v>Residential</v>
          </cell>
          <cell r="B14139">
            <v>2</v>
          </cell>
          <cell r="C14139" t="str">
            <v>X</v>
          </cell>
          <cell r="D14139" t="str">
            <v>All</v>
          </cell>
          <cell r="E14139" t="str">
            <v>Tonnage: tons&lt;2</v>
          </cell>
          <cell r="F14139">
            <v>63</v>
          </cell>
          <cell r="G14139">
            <v>3.3991100000000003E-2</v>
          </cell>
          <cell r="H14139">
            <v>9.4200000000000006E-2</v>
          </cell>
          <cell r="I14139">
            <v>-0.124112</v>
          </cell>
          <cell r="J14139">
            <v>-5.07856E-2</v>
          </cell>
          <cell r="K14139">
            <v>0</v>
          </cell>
          <cell r="L14139">
            <v>5.07856E-2</v>
          </cell>
          <cell r="M14139">
            <v>0.124112</v>
          </cell>
          <cell r="N14139">
            <v>0.124112</v>
          </cell>
          <cell r="O14139">
            <v>417</v>
          </cell>
        </row>
        <row r="14140">
          <cell r="A14140" t="str">
            <v>Residential</v>
          </cell>
          <cell r="B14140">
            <v>3</v>
          </cell>
          <cell r="C14140" t="str">
            <v>X</v>
          </cell>
          <cell r="D14140" t="str">
            <v>All</v>
          </cell>
          <cell r="E14140" t="str">
            <v>Tonnage: tons&lt;2</v>
          </cell>
          <cell r="F14140">
            <v>61.5</v>
          </cell>
          <cell r="G14140">
            <v>1.21338E-2</v>
          </cell>
          <cell r="H14140">
            <v>8.3599999999999994E-2</v>
          </cell>
          <cell r="I14140">
            <v>-0.13485910000000001</v>
          </cell>
          <cell r="J14140">
            <v>-5.5183200000000002E-2</v>
          </cell>
          <cell r="K14140">
            <v>0</v>
          </cell>
          <cell r="L14140">
            <v>5.5183200000000002E-2</v>
          </cell>
          <cell r="M14140">
            <v>0.13485910000000001</v>
          </cell>
          <cell r="N14140">
            <v>0.13485910000000001</v>
          </cell>
          <cell r="O14140">
            <v>417</v>
          </cell>
        </row>
        <row r="14141">
          <cell r="A14141" t="str">
            <v>Residential</v>
          </cell>
          <cell r="B14141">
            <v>4</v>
          </cell>
          <cell r="C14141" t="str">
            <v>X</v>
          </cell>
          <cell r="D14141" t="str">
            <v>All</v>
          </cell>
          <cell r="E14141" t="str">
            <v>Tonnage: tons&lt;2</v>
          </cell>
          <cell r="F14141">
            <v>60.5</v>
          </cell>
          <cell r="G14141">
            <v>7.8689800000000004E-2</v>
          </cell>
          <cell r="H14141">
            <v>8.3599999999999994E-2</v>
          </cell>
          <cell r="I14141">
            <v>-0.1323367</v>
          </cell>
          <cell r="J14141">
            <v>-5.4151100000000001E-2</v>
          </cell>
          <cell r="K14141">
            <v>0</v>
          </cell>
          <cell r="L14141">
            <v>5.4151100000000001E-2</v>
          </cell>
          <cell r="M14141">
            <v>0.1323367</v>
          </cell>
          <cell r="N14141">
            <v>0.1323367</v>
          </cell>
          <cell r="O14141">
            <v>417</v>
          </cell>
        </row>
        <row r="14142">
          <cell r="A14142" t="str">
            <v>Residential</v>
          </cell>
          <cell r="B14142">
            <v>5</v>
          </cell>
          <cell r="C14142" t="str">
            <v>X</v>
          </cell>
          <cell r="D14142" t="str">
            <v>All</v>
          </cell>
          <cell r="E14142" t="str">
            <v>Tonnage: tons&lt;2</v>
          </cell>
          <cell r="F14142">
            <v>59.5</v>
          </cell>
          <cell r="G14142">
            <v>8.3010600000000004E-2</v>
          </cell>
          <cell r="H14142">
            <v>9.4399999999999998E-2</v>
          </cell>
          <cell r="I14142">
            <v>-0.1206699</v>
          </cell>
          <cell r="J14142">
            <v>-4.9377200000000003E-2</v>
          </cell>
          <cell r="K14142">
            <v>0</v>
          </cell>
          <cell r="L14142">
            <v>4.9377200000000003E-2</v>
          </cell>
          <cell r="M14142">
            <v>0.1206699</v>
          </cell>
          <cell r="N14142">
            <v>0.1206699</v>
          </cell>
          <cell r="O14142">
            <v>417</v>
          </cell>
        </row>
        <row r="14143">
          <cell r="A14143" t="str">
            <v>Residential</v>
          </cell>
          <cell r="B14143">
            <v>6</v>
          </cell>
          <cell r="C14143" t="str">
            <v>X</v>
          </cell>
          <cell r="D14143" t="str">
            <v>All</v>
          </cell>
          <cell r="E14143" t="str">
            <v>Tonnage: tons&lt;2</v>
          </cell>
          <cell r="F14143">
            <v>59</v>
          </cell>
          <cell r="G14143">
            <v>9.7831500000000002E-2</v>
          </cell>
          <cell r="H14143">
            <v>9.35E-2</v>
          </cell>
          <cell r="I14143">
            <v>-0.1174719</v>
          </cell>
          <cell r="J14143">
            <v>-4.8068600000000003E-2</v>
          </cell>
          <cell r="K14143">
            <v>0</v>
          </cell>
          <cell r="L14143">
            <v>4.8068600000000003E-2</v>
          </cell>
          <cell r="M14143">
            <v>0.1174719</v>
          </cell>
          <cell r="N14143">
            <v>0.1174719</v>
          </cell>
          <cell r="O14143">
            <v>417</v>
          </cell>
        </row>
        <row r="14144">
          <cell r="A14144" t="str">
            <v>Residential</v>
          </cell>
          <cell r="B14144">
            <v>7</v>
          </cell>
          <cell r="C14144" t="str">
            <v>X</v>
          </cell>
          <cell r="D14144" t="str">
            <v>All</v>
          </cell>
          <cell r="E14144" t="str">
            <v>Tonnage: tons&lt;2</v>
          </cell>
          <cell r="F14144">
            <v>58</v>
          </cell>
          <cell r="G14144">
            <v>0.2481111</v>
          </cell>
          <cell r="H14144">
            <v>0.2024</v>
          </cell>
          <cell r="I14144">
            <v>-0.12270440000000001</v>
          </cell>
          <cell r="J14144">
            <v>-5.02096E-2</v>
          </cell>
          <cell r="K14144">
            <v>0</v>
          </cell>
          <cell r="L14144">
            <v>5.02096E-2</v>
          </cell>
          <cell r="M14144">
            <v>0.12270440000000001</v>
          </cell>
          <cell r="N14144">
            <v>0.12270440000000001</v>
          </cell>
          <cell r="O14144">
            <v>417</v>
          </cell>
        </row>
        <row r="14145">
          <cell r="A14145" t="str">
            <v>Residential</v>
          </cell>
          <cell r="B14145">
            <v>8</v>
          </cell>
          <cell r="C14145" t="str">
            <v>X</v>
          </cell>
          <cell r="D14145" t="str">
            <v>All</v>
          </cell>
          <cell r="E14145" t="str">
            <v>Tonnage: tons&lt;2</v>
          </cell>
          <cell r="F14145">
            <v>60</v>
          </cell>
          <cell r="G14145">
            <v>0.22619139999999999</v>
          </cell>
          <cell r="H14145">
            <v>0.21839990000000001</v>
          </cell>
          <cell r="I14145">
            <v>-0.1255829</v>
          </cell>
          <cell r="J14145">
            <v>-5.1387500000000003E-2</v>
          </cell>
          <cell r="K14145">
            <v>0</v>
          </cell>
          <cell r="L14145">
            <v>5.1387500000000003E-2</v>
          </cell>
          <cell r="M14145">
            <v>0.1255829</v>
          </cell>
          <cell r="N14145">
            <v>0.1255829</v>
          </cell>
          <cell r="O14145">
            <v>417</v>
          </cell>
        </row>
        <row r="14146">
          <cell r="A14146" t="str">
            <v>Residential</v>
          </cell>
          <cell r="B14146">
            <v>9</v>
          </cell>
          <cell r="C14146" t="str">
            <v>X</v>
          </cell>
          <cell r="D14146" t="str">
            <v>All</v>
          </cell>
          <cell r="E14146" t="str">
            <v>Tonnage: tons&lt;2</v>
          </cell>
          <cell r="F14146">
            <v>65.5</v>
          </cell>
          <cell r="G14146">
            <v>0.1151906</v>
          </cell>
          <cell r="H14146">
            <v>8.3799999999999999E-2</v>
          </cell>
          <cell r="I14146">
            <v>-0.124501</v>
          </cell>
          <cell r="J14146">
            <v>-5.0944799999999998E-2</v>
          </cell>
          <cell r="K14146">
            <v>0</v>
          </cell>
          <cell r="L14146">
            <v>5.0944799999999998E-2</v>
          </cell>
          <cell r="M14146">
            <v>0.124501</v>
          </cell>
          <cell r="N14146">
            <v>0.124501</v>
          </cell>
          <cell r="O14146">
            <v>417</v>
          </cell>
        </row>
        <row r="14147">
          <cell r="A14147" t="str">
            <v>Residential</v>
          </cell>
          <cell r="B14147">
            <v>10</v>
          </cell>
          <cell r="C14147" t="str">
            <v>X</v>
          </cell>
          <cell r="D14147" t="str">
            <v>All</v>
          </cell>
          <cell r="E14147" t="str">
            <v>Tonnage: tons&lt;2</v>
          </cell>
          <cell r="F14147">
            <v>70.5</v>
          </cell>
          <cell r="G14147">
            <v>0.1567085</v>
          </cell>
          <cell r="H14147">
            <v>7.6999999999999999E-2</v>
          </cell>
          <cell r="I14147">
            <v>-0.1341019</v>
          </cell>
          <cell r="J14147">
            <v>-5.4873400000000003E-2</v>
          </cell>
          <cell r="K14147">
            <v>0</v>
          </cell>
          <cell r="L14147">
            <v>5.4873400000000003E-2</v>
          </cell>
          <cell r="M14147">
            <v>0.1341019</v>
          </cell>
          <cell r="N14147">
            <v>0.1341019</v>
          </cell>
          <cell r="O14147">
            <v>417</v>
          </cell>
        </row>
        <row r="14148">
          <cell r="A14148" t="str">
            <v>Residential</v>
          </cell>
          <cell r="B14148">
            <v>11</v>
          </cell>
          <cell r="C14148" t="str">
            <v>X</v>
          </cell>
          <cell r="D14148" t="str">
            <v>All</v>
          </cell>
          <cell r="E14148" t="str">
            <v>Tonnage: tons&lt;2</v>
          </cell>
          <cell r="F14148">
            <v>78</v>
          </cell>
          <cell r="G14148">
            <v>8.6439500000000002E-2</v>
          </cell>
          <cell r="H14148">
            <v>7.5399999999999995E-2</v>
          </cell>
          <cell r="I14148">
            <v>-0.1191777</v>
          </cell>
          <cell r="J14148">
            <v>-4.8766499999999997E-2</v>
          </cell>
          <cell r="K14148">
            <v>0</v>
          </cell>
          <cell r="L14148">
            <v>4.8766499999999997E-2</v>
          </cell>
          <cell r="M14148">
            <v>0.1191777</v>
          </cell>
          <cell r="N14148">
            <v>0.1191777</v>
          </cell>
          <cell r="O14148">
            <v>417</v>
          </cell>
        </row>
        <row r="14149">
          <cell r="A14149" t="str">
            <v>Residential</v>
          </cell>
          <cell r="B14149">
            <v>12</v>
          </cell>
          <cell r="C14149" t="str">
            <v>X</v>
          </cell>
          <cell r="D14149" t="str">
            <v>All</v>
          </cell>
          <cell r="E14149" t="str">
            <v>Tonnage: tons&lt;2</v>
          </cell>
          <cell r="F14149">
            <v>84.5</v>
          </cell>
          <cell r="G14149">
            <v>7.1203100000000005E-2</v>
          </cell>
          <cell r="H14149">
            <v>7.4200000000000002E-2</v>
          </cell>
          <cell r="I14149">
            <v>-0.116956</v>
          </cell>
          <cell r="J14149">
            <v>-4.7857400000000001E-2</v>
          </cell>
          <cell r="K14149">
            <v>0</v>
          </cell>
          <cell r="L14149">
            <v>4.7857400000000001E-2</v>
          </cell>
          <cell r="M14149">
            <v>0.116956</v>
          </cell>
          <cell r="N14149">
            <v>0.116956</v>
          </cell>
          <cell r="O14149">
            <v>417</v>
          </cell>
        </row>
        <row r="14150">
          <cell r="A14150" t="str">
            <v>Residential</v>
          </cell>
          <cell r="B14150">
            <v>13</v>
          </cell>
          <cell r="C14150" t="str">
            <v>X</v>
          </cell>
          <cell r="D14150" t="str">
            <v>All</v>
          </cell>
          <cell r="E14150" t="str">
            <v>Tonnage: tons&lt;2</v>
          </cell>
          <cell r="F14150">
            <v>88</v>
          </cell>
          <cell r="G14150">
            <v>6.3859799999999994E-2</v>
          </cell>
          <cell r="H14150">
            <v>8.1100000000000005E-2</v>
          </cell>
          <cell r="I14150">
            <v>-0.1164501</v>
          </cell>
          <cell r="J14150">
            <v>-4.7650400000000002E-2</v>
          </cell>
          <cell r="K14150">
            <v>0</v>
          </cell>
          <cell r="L14150">
            <v>4.7650400000000002E-2</v>
          </cell>
          <cell r="M14150">
            <v>0.1164501</v>
          </cell>
          <cell r="N14150">
            <v>0.1164501</v>
          </cell>
          <cell r="O14150">
            <v>417</v>
          </cell>
        </row>
        <row r="14151">
          <cell r="A14151" t="str">
            <v>Residential</v>
          </cell>
          <cell r="B14151">
            <v>14</v>
          </cell>
          <cell r="C14151" t="str">
            <v>X</v>
          </cell>
          <cell r="D14151" t="str">
            <v>All</v>
          </cell>
          <cell r="E14151" t="str">
            <v>Tonnage: tons&lt;2</v>
          </cell>
          <cell r="F14151">
            <v>91.5</v>
          </cell>
          <cell r="G14151">
            <v>7.7295600000000006E-2</v>
          </cell>
          <cell r="H14151">
            <v>8.4099900000000005E-2</v>
          </cell>
          <cell r="I14151">
            <v>-0.1220984</v>
          </cell>
          <cell r="J14151">
            <v>-4.9961699999999998E-2</v>
          </cell>
          <cell r="K14151">
            <v>0</v>
          </cell>
          <cell r="L14151">
            <v>4.9961699999999998E-2</v>
          </cell>
          <cell r="M14151">
            <v>0.1220984</v>
          </cell>
          <cell r="N14151">
            <v>0.1220984</v>
          </cell>
          <cell r="O14151">
            <v>417</v>
          </cell>
        </row>
        <row r="14152">
          <cell r="A14152" t="str">
            <v>Residential</v>
          </cell>
          <cell r="B14152">
            <v>15</v>
          </cell>
          <cell r="C14152" t="str">
            <v>X</v>
          </cell>
          <cell r="D14152" t="str">
            <v>All</v>
          </cell>
          <cell r="E14152" t="str">
            <v>Tonnage: tons&lt;2</v>
          </cell>
          <cell r="F14152">
            <v>94.5</v>
          </cell>
          <cell r="G14152">
            <v>0.1012019</v>
          </cell>
          <cell r="H14152">
            <v>8.5199999999999998E-2</v>
          </cell>
          <cell r="I14152">
            <v>-0.12050470000000001</v>
          </cell>
          <cell r="J14152">
            <v>-4.9309499999999999E-2</v>
          </cell>
          <cell r="K14152">
            <v>0</v>
          </cell>
          <cell r="L14152">
            <v>4.9309499999999999E-2</v>
          </cell>
          <cell r="M14152">
            <v>0.12050470000000001</v>
          </cell>
          <cell r="N14152">
            <v>0.12050470000000001</v>
          </cell>
          <cell r="O14152">
            <v>417</v>
          </cell>
        </row>
        <row r="14153">
          <cell r="A14153" t="str">
            <v>Residential</v>
          </cell>
          <cell r="B14153">
            <v>16</v>
          </cell>
          <cell r="C14153" t="str">
            <v>X</v>
          </cell>
          <cell r="D14153" t="str">
            <v>All</v>
          </cell>
          <cell r="E14153" t="str">
            <v>Tonnage: tons&lt;2</v>
          </cell>
          <cell r="F14153">
            <v>97</v>
          </cell>
          <cell r="G14153">
            <v>0.18330270000000001</v>
          </cell>
          <cell r="H14153">
            <v>8.6499999999999994E-2</v>
          </cell>
          <cell r="I14153">
            <v>-0.13254640000000001</v>
          </cell>
          <cell r="J14153">
            <v>-5.4236899999999998E-2</v>
          </cell>
          <cell r="K14153">
            <v>0</v>
          </cell>
          <cell r="L14153">
            <v>5.4236899999999998E-2</v>
          </cell>
          <cell r="M14153">
            <v>0.13254640000000001</v>
          </cell>
          <cell r="N14153">
            <v>0.13254640000000001</v>
          </cell>
          <cell r="O14153">
            <v>417</v>
          </cell>
        </row>
        <row r="14154">
          <cell r="A14154" t="str">
            <v>Residential</v>
          </cell>
          <cell r="B14154">
            <v>17</v>
          </cell>
          <cell r="C14154" t="str">
            <v>X</v>
          </cell>
          <cell r="D14154" t="str">
            <v>All</v>
          </cell>
          <cell r="E14154" t="str">
            <v>Tonnage: tons&lt;2</v>
          </cell>
          <cell r="F14154">
            <v>98.5</v>
          </cell>
          <cell r="G14154">
            <v>0.16285269999999999</v>
          </cell>
          <cell r="H14154">
            <v>7.3599999999999999E-2</v>
          </cell>
          <cell r="I14154">
            <v>-0.12953110000000001</v>
          </cell>
          <cell r="J14154">
            <v>-5.3003099999999997E-2</v>
          </cell>
          <cell r="K14154">
            <v>0</v>
          </cell>
          <cell r="L14154">
            <v>5.3003099999999997E-2</v>
          </cell>
          <cell r="M14154">
            <v>0.12953110000000001</v>
          </cell>
          <cell r="N14154">
            <v>0.12953110000000001</v>
          </cell>
          <cell r="O14154">
            <v>417</v>
          </cell>
        </row>
        <row r="14155">
          <cell r="A14155" t="str">
            <v>Residential</v>
          </cell>
          <cell r="B14155">
            <v>18</v>
          </cell>
          <cell r="C14155" t="str">
            <v>X</v>
          </cell>
          <cell r="D14155" t="str">
            <v>All</v>
          </cell>
          <cell r="E14155" t="str">
            <v>Tonnage: tons&lt;2</v>
          </cell>
          <cell r="F14155">
            <v>98</v>
          </cell>
          <cell r="G14155">
            <v>0.1557028</v>
          </cell>
          <cell r="H14155">
            <v>7.3700000000000002E-2</v>
          </cell>
          <cell r="I14155">
            <v>-0.12449880000000001</v>
          </cell>
          <cell r="J14155">
            <v>-5.09439E-2</v>
          </cell>
          <cell r="K14155">
            <v>0</v>
          </cell>
          <cell r="L14155">
            <v>5.09439E-2</v>
          </cell>
          <cell r="M14155">
            <v>0.12449880000000001</v>
          </cell>
          <cell r="N14155">
            <v>0.12449880000000001</v>
          </cell>
          <cell r="O14155">
            <v>417</v>
          </cell>
        </row>
        <row r="14156">
          <cell r="A14156" t="str">
            <v>Residential</v>
          </cell>
          <cell r="B14156">
            <v>19</v>
          </cell>
          <cell r="C14156" t="str">
            <v>X</v>
          </cell>
          <cell r="D14156" t="str">
            <v>All</v>
          </cell>
          <cell r="E14156" t="str">
            <v>Tonnage: tons&lt;2</v>
          </cell>
          <cell r="F14156">
            <v>96</v>
          </cell>
          <cell r="G14156">
            <v>0.13905439999999999</v>
          </cell>
          <cell r="H14156">
            <v>8.9499999999999996E-2</v>
          </cell>
          <cell r="I14156">
            <v>-0.12370200000000001</v>
          </cell>
          <cell r="J14156">
            <v>-5.06179E-2</v>
          </cell>
          <cell r="K14156">
            <v>0</v>
          </cell>
          <cell r="L14156">
            <v>5.06179E-2</v>
          </cell>
          <cell r="M14156">
            <v>0.12370200000000001</v>
          </cell>
          <cell r="N14156">
            <v>0.12370200000000001</v>
          </cell>
          <cell r="O14156">
            <v>417</v>
          </cell>
        </row>
        <row r="14157">
          <cell r="A14157" t="str">
            <v>Residential</v>
          </cell>
          <cell r="B14157">
            <v>20</v>
          </cell>
          <cell r="C14157" t="str">
            <v>X</v>
          </cell>
          <cell r="D14157" t="str">
            <v>All</v>
          </cell>
          <cell r="E14157" t="str">
            <v>Tonnage: tons&lt;2</v>
          </cell>
          <cell r="F14157">
            <v>90.5</v>
          </cell>
          <cell r="G14157">
            <v>9.73995E-2</v>
          </cell>
          <cell r="H14157">
            <v>9.0499999999999997E-2</v>
          </cell>
          <cell r="I14157">
            <v>-0.125942</v>
          </cell>
          <cell r="J14157">
            <v>-5.1534400000000001E-2</v>
          </cell>
          <cell r="K14157">
            <v>0</v>
          </cell>
          <cell r="L14157">
            <v>5.1534400000000001E-2</v>
          </cell>
          <cell r="M14157">
            <v>0.125942</v>
          </cell>
          <cell r="N14157">
            <v>0.125942</v>
          </cell>
          <cell r="O14157">
            <v>417</v>
          </cell>
        </row>
        <row r="14158">
          <cell r="A14158" t="str">
            <v>Residential</v>
          </cell>
          <cell r="B14158">
            <v>21</v>
          </cell>
          <cell r="C14158" t="str">
            <v>X</v>
          </cell>
          <cell r="D14158" t="str">
            <v>All</v>
          </cell>
          <cell r="E14158" t="str">
            <v>Tonnage: tons&lt;2</v>
          </cell>
          <cell r="F14158">
            <v>85</v>
          </cell>
          <cell r="G14158">
            <v>0.11586299999999999</v>
          </cell>
          <cell r="H14158">
            <v>9.06E-2</v>
          </cell>
          <cell r="I14158">
            <v>-0.1387842</v>
          </cell>
          <cell r="J14158">
            <v>-5.6789399999999997E-2</v>
          </cell>
          <cell r="K14158">
            <v>0</v>
          </cell>
          <cell r="L14158">
            <v>5.6789399999999997E-2</v>
          </cell>
          <cell r="M14158">
            <v>0.1387842</v>
          </cell>
          <cell r="N14158">
            <v>0.1387842</v>
          </cell>
          <cell r="O14158">
            <v>417</v>
          </cell>
        </row>
        <row r="14159">
          <cell r="A14159" t="str">
            <v>Residential</v>
          </cell>
          <cell r="B14159">
            <v>22</v>
          </cell>
          <cell r="C14159" t="str">
            <v>X</v>
          </cell>
          <cell r="D14159" t="str">
            <v>All</v>
          </cell>
          <cell r="E14159" t="str">
            <v>Tonnage: tons&lt;2</v>
          </cell>
          <cell r="F14159">
            <v>82</v>
          </cell>
          <cell r="G14159">
            <v>6.1495300000000003E-2</v>
          </cell>
          <cell r="H14159">
            <v>0.25240000000000001</v>
          </cell>
          <cell r="I14159">
            <v>-0.1311242</v>
          </cell>
          <cell r="J14159">
            <v>-5.3655000000000001E-2</v>
          </cell>
          <cell r="K14159">
            <v>0</v>
          </cell>
          <cell r="L14159">
            <v>5.3655000000000001E-2</v>
          </cell>
          <cell r="M14159">
            <v>0.1311242</v>
          </cell>
          <cell r="N14159">
            <v>0.1311242</v>
          </cell>
          <cell r="O14159">
            <v>417</v>
          </cell>
        </row>
        <row r="14160">
          <cell r="A14160" t="str">
            <v>Residential</v>
          </cell>
          <cell r="B14160">
            <v>23</v>
          </cell>
          <cell r="C14160" t="str">
            <v>X</v>
          </cell>
          <cell r="D14160" t="str">
            <v>All</v>
          </cell>
          <cell r="E14160" t="str">
            <v>Tonnage: tons&lt;2</v>
          </cell>
          <cell r="F14160">
            <v>77.5</v>
          </cell>
          <cell r="G14160">
            <v>0.12185840000000001</v>
          </cell>
          <cell r="H14160">
            <v>0.46129999999999999</v>
          </cell>
          <cell r="I14160">
            <v>-0.1305277</v>
          </cell>
          <cell r="J14160">
            <v>-5.3410899999999997E-2</v>
          </cell>
          <cell r="K14160">
            <v>0</v>
          </cell>
          <cell r="L14160">
            <v>5.3410899999999997E-2</v>
          </cell>
          <cell r="M14160">
            <v>0.1305277</v>
          </cell>
          <cell r="N14160">
            <v>0.1305277</v>
          </cell>
          <cell r="O14160">
            <v>417</v>
          </cell>
        </row>
        <row r="14161">
          <cell r="A14161" t="str">
            <v>Residential</v>
          </cell>
          <cell r="B14161">
            <v>24</v>
          </cell>
          <cell r="C14161" t="str">
            <v>X</v>
          </cell>
          <cell r="D14161" t="str">
            <v>All</v>
          </cell>
          <cell r="E14161" t="str">
            <v>Tonnage: tons&lt;2</v>
          </cell>
          <cell r="F14161">
            <v>74.5</v>
          </cell>
          <cell r="G14161">
            <v>0.1211798</v>
          </cell>
          <cell r="H14161">
            <v>0.1082</v>
          </cell>
          <cell r="I14161">
            <v>-0.1309101</v>
          </cell>
          <cell r="J14161">
            <v>-5.3567400000000001E-2</v>
          </cell>
          <cell r="K14161">
            <v>0</v>
          </cell>
          <cell r="L14161">
            <v>5.3567400000000001E-2</v>
          </cell>
          <cell r="M14161">
            <v>0.1309101</v>
          </cell>
          <cell r="N14161">
            <v>0.1309101</v>
          </cell>
          <cell r="O14161">
            <v>417</v>
          </cell>
        </row>
        <row r="14162">
          <cell r="A14162" t="str">
            <v>Residential</v>
          </cell>
          <cell r="B14162">
            <v>1</v>
          </cell>
          <cell r="C14162" t="str">
            <v>X</v>
          </cell>
          <cell r="D14162" t="str">
            <v>All</v>
          </cell>
          <cell r="E14162" t="str">
            <v>Usage: 10000&lt;Annual kwh&lt;20000</v>
          </cell>
          <cell r="F14162">
            <v>64.813000000000002</v>
          </cell>
          <cell r="G14162">
            <v>0.47417809999999999</v>
          </cell>
          <cell r="H14162">
            <v>0.51368119999999995</v>
          </cell>
          <cell r="I14162">
            <v>-3.5520599999999999E-2</v>
          </cell>
          <cell r="J14162">
            <v>-1.4534699999999999E-2</v>
          </cell>
          <cell r="K14162">
            <v>0</v>
          </cell>
          <cell r="L14162">
            <v>1.4534699999999999E-2</v>
          </cell>
          <cell r="M14162">
            <v>3.5520599999999999E-2</v>
          </cell>
          <cell r="N14162">
            <v>3.5520599999999999E-2</v>
          </cell>
          <cell r="O14162">
            <v>11130</v>
          </cell>
        </row>
        <row r="14163">
          <cell r="A14163" t="str">
            <v>Residential</v>
          </cell>
          <cell r="B14163">
            <v>2</v>
          </cell>
          <cell r="C14163" t="str">
            <v>X</v>
          </cell>
          <cell r="D14163" t="str">
            <v>All</v>
          </cell>
          <cell r="E14163" t="str">
            <v>Usage: 10000&lt;Annual kwh&lt;20000</v>
          </cell>
          <cell r="F14163">
            <v>63</v>
          </cell>
          <cell r="G14163">
            <v>0.41781810000000003</v>
          </cell>
          <cell r="H14163">
            <v>0.43586770000000002</v>
          </cell>
          <cell r="I14163">
            <v>-3.4898400000000003E-2</v>
          </cell>
          <cell r="J14163">
            <v>-1.42801E-2</v>
          </cell>
          <cell r="K14163">
            <v>0</v>
          </cell>
          <cell r="L14163">
            <v>1.42801E-2</v>
          </cell>
          <cell r="M14163">
            <v>3.4898400000000003E-2</v>
          </cell>
          <cell r="N14163">
            <v>3.4898400000000003E-2</v>
          </cell>
          <cell r="O14163">
            <v>11130</v>
          </cell>
        </row>
        <row r="14164">
          <cell r="A14164" t="str">
            <v>Residential</v>
          </cell>
          <cell r="B14164">
            <v>3</v>
          </cell>
          <cell r="C14164" t="str">
            <v>X</v>
          </cell>
          <cell r="D14164" t="str">
            <v>All</v>
          </cell>
          <cell r="E14164" t="str">
            <v>Usage: 10000&lt;Annual kwh&lt;20000</v>
          </cell>
          <cell r="F14164">
            <v>62.296700000000001</v>
          </cell>
          <cell r="G14164">
            <v>0.3907851</v>
          </cell>
          <cell r="H14164">
            <v>0.41465619999999997</v>
          </cell>
          <cell r="I14164">
            <v>-3.4603200000000001E-2</v>
          </cell>
          <cell r="J14164">
            <v>-1.41593E-2</v>
          </cell>
          <cell r="K14164">
            <v>0</v>
          </cell>
          <cell r="L14164">
            <v>1.41593E-2</v>
          </cell>
          <cell r="M14164">
            <v>3.4603200000000001E-2</v>
          </cell>
          <cell r="N14164">
            <v>3.4603200000000001E-2</v>
          </cell>
          <cell r="O14164">
            <v>11130</v>
          </cell>
        </row>
        <row r="14165">
          <cell r="A14165" t="str">
            <v>Residential</v>
          </cell>
          <cell r="B14165">
            <v>4</v>
          </cell>
          <cell r="C14165" t="str">
            <v>X</v>
          </cell>
          <cell r="D14165" t="str">
            <v>All</v>
          </cell>
          <cell r="E14165" t="str">
            <v>Usage: 10000&lt;Annual kwh&lt;20000</v>
          </cell>
          <cell r="F14165">
            <v>60.898400000000002</v>
          </cell>
          <cell r="G14165">
            <v>0.37372149999999998</v>
          </cell>
          <cell r="H14165">
            <v>0.39994570000000002</v>
          </cell>
          <cell r="I14165">
            <v>-3.4449800000000003E-2</v>
          </cell>
          <cell r="J14165">
            <v>-1.4096600000000001E-2</v>
          </cell>
          <cell r="K14165">
            <v>0</v>
          </cell>
          <cell r="L14165">
            <v>1.4096600000000001E-2</v>
          </cell>
          <cell r="M14165">
            <v>3.4449800000000003E-2</v>
          </cell>
          <cell r="N14165">
            <v>3.4449800000000003E-2</v>
          </cell>
          <cell r="O14165">
            <v>11130</v>
          </cell>
        </row>
        <row r="14166">
          <cell r="A14166" t="str">
            <v>Residential</v>
          </cell>
          <cell r="B14166">
            <v>5</v>
          </cell>
          <cell r="C14166" t="str">
            <v>X</v>
          </cell>
          <cell r="D14166" t="str">
            <v>All</v>
          </cell>
          <cell r="E14166" t="str">
            <v>Usage: 10000&lt;Annual kwh&lt;20000</v>
          </cell>
          <cell r="F14166">
            <v>60.695099999999996</v>
          </cell>
          <cell r="G14166">
            <v>0.36984899999999998</v>
          </cell>
          <cell r="H14166">
            <v>0.39691799999999999</v>
          </cell>
          <cell r="I14166">
            <v>-3.4403900000000001E-2</v>
          </cell>
          <cell r="J14166">
            <v>-1.40778E-2</v>
          </cell>
          <cell r="K14166">
            <v>0</v>
          </cell>
          <cell r="L14166">
            <v>1.40778E-2</v>
          </cell>
          <cell r="M14166">
            <v>3.4403900000000001E-2</v>
          </cell>
          <cell r="N14166">
            <v>3.4403900000000001E-2</v>
          </cell>
          <cell r="O14166">
            <v>11130</v>
          </cell>
        </row>
        <row r="14167">
          <cell r="A14167" t="str">
            <v>Residential</v>
          </cell>
          <cell r="B14167">
            <v>6</v>
          </cell>
          <cell r="C14167" t="str">
            <v>X</v>
          </cell>
          <cell r="D14167" t="str">
            <v>All</v>
          </cell>
          <cell r="E14167" t="str">
            <v>Usage: 10000&lt;Annual kwh&lt;20000</v>
          </cell>
          <cell r="F14167">
            <v>60.593499999999999</v>
          </cell>
          <cell r="G14167">
            <v>0.39220759999999999</v>
          </cell>
          <cell r="H14167">
            <v>0.41146240000000001</v>
          </cell>
          <cell r="I14167">
            <v>-3.44099E-2</v>
          </cell>
          <cell r="J14167">
            <v>-1.4080199999999999E-2</v>
          </cell>
          <cell r="K14167">
            <v>0</v>
          </cell>
          <cell r="L14167">
            <v>1.4080199999999999E-2</v>
          </cell>
          <cell r="M14167">
            <v>3.44099E-2</v>
          </cell>
          <cell r="N14167">
            <v>3.44099E-2</v>
          </cell>
          <cell r="O14167">
            <v>11130</v>
          </cell>
        </row>
        <row r="14168">
          <cell r="A14168" t="str">
            <v>Residential</v>
          </cell>
          <cell r="B14168">
            <v>7</v>
          </cell>
          <cell r="C14168" t="str">
            <v>X</v>
          </cell>
          <cell r="D14168" t="str">
            <v>All</v>
          </cell>
          <cell r="E14168" t="str">
            <v>Usage: 10000&lt;Annual kwh&lt;20000</v>
          </cell>
          <cell r="F14168">
            <v>59.593499999999999</v>
          </cell>
          <cell r="G14168">
            <v>0.47661559999999997</v>
          </cell>
          <cell r="H14168">
            <v>0.4916508</v>
          </cell>
          <cell r="I14168">
            <v>-3.4664899999999998E-2</v>
          </cell>
          <cell r="J14168">
            <v>-1.41846E-2</v>
          </cell>
          <cell r="K14168">
            <v>0</v>
          </cell>
          <cell r="L14168">
            <v>1.41846E-2</v>
          </cell>
          <cell r="M14168">
            <v>3.4664899999999998E-2</v>
          </cell>
          <cell r="N14168">
            <v>3.4664899999999998E-2</v>
          </cell>
          <cell r="O14168">
            <v>11130</v>
          </cell>
        </row>
        <row r="14169">
          <cell r="A14169" t="str">
            <v>Residential</v>
          </cell>
          <cell r="B14169">
            <v>8</v>
          </cell>
          <cell r="C14169" t="str">
            <v>X</v>
          </cell>
          <cell r="D14169" t="str">
            <v>All</v>
          </cell>
          <cell r="E14169" t="str">
            <v>Usage: 10000&lt;Annual kwh&lt;20000</v>
          </cell>
          <cell r="F14169">
            <v>60.398400000000002</v>
          </cell>
          <cell r="G14169">
            <v>0.55748620000000004</v>
          </cell>
          <cell r="H14169">
            <v>0.60430059999999997</v>
          </cell>
          <cell r="I14169">
            <v>-3.54639E-2</v>
          </cell>
          <cell r="J14169">
            <v>-1.45115E-2</v>
          </cell>
          <cell r="K14169">
            <v>0</v>
          </cell>
          <cell r="L14169">
            <v>1.45115E-2</v>
          </cell>
          <cell r="M14169">
            <v>3.54639E-2</v>
          </cell>
          <cell r="N14169">
            <v>3.54639E-2</v>
          </cell>
          <cell r="O14169">
            <v>11130</v>
          </cell>
        </row>
        <row r="14170">
          <cell r="A14170" t="str">
            <v>Residential</v>
          </cell>
          <cell r="B14170">
            <v>9</v>
          </cell>
          <cell r="C14170" t="str">
            <v>X</v>
          </cell>
          <cell r="D14170" t="str">
            <v>All</v>
          </cell>
          <cell r="E14170" t="str">
            <v>Usage: 10000&lt;Annual kwh&lt;20000</v>
          </cell>
          <cell r="F14170">
            <v>64.304900000000004</v>
          </cell>
          <cell r="G14170">
            <v>0.53279949999999998</v>
          </cell>
          <cell r="H14170">
            <v>0.58231549999999999</v>
          </cell>
          <cell r="I14170">
            <v>-3.6094599999999998E-2</v>
          </cell>
          <cell r="J14170">
            <v>-1.4769600000000001E-2</v>
          </cell>
          <cell r="K14170">
            <v>0</v>
          </cell>
          <cell r="L14170">
            <v>1.4769600000000001E-2</v>
          </cell>
          <cell r="M14170">
            <v>3.6094599999999998E-2</v>
          </cell>
          <cell r="N14170">
            <v>3.6094599999999998E-2</v>
          </cell>
          <cell r="O14170">
            <v>11130</v>
          </cell>
        </row>
        <row r="14171">
          <cell r="A14171" t="str">
            <v>Residential</v>
          </cell>
          <cell r="B14171">
            <v>10</v>
          </cell>
          <cell r="C14171" t="str">
            <v>X</v>
          </cell>
          <cell r="D14171" t="str">
            <v>All</v>
          </cell>
          <cell r="E14171" t="str">
            <v>Usage: 10000&lt;Annual kwh&lt;20000</v>
          </cell>
          <cell r="F14171">
            <v>67.313000000000002</v>
          </cell>
          <cell r="G14171">
            <v>0.50403089999999995</v>
          </cell>
          <cell r="H14171">
            <v>0.60475210000000001</v>
          </cell>
          <cell r="I14171">
            <v>-3.7273300000000002E-2</v>
          </cell>
          <cell r="J14171">
            <v>-1.5251900000000001E-2</v>
          </cell>
          <cell r="K14171">
            <v>0</v>
          </cell>
          <cell r="L14171">
            <v>1.5251900000000001E-2</v>
          </cell>
          <cell r="M14171">
            <v>3.7273300000000002E-2</v>
          </cell>
          <cell r="N14171">
            <v>3.7273300000000002E-2</v>
          </cell>
          <cell r="O14171">
            <v>11130</v>
          </cell>
        </row>
        <row r="14172">
          <cell r="A14172" t="str">
            <v>Residential</v>
          </cell>
          <cell r="B14172">
            <v>11</v>
          </cell>
          <cell r="C14172" t="str">
            <v>X</v>
          </cell>
          <cell r="D14172" t="str">
            <v>All</v>
          </cell>
          <cell r="E14172" t="str">
            <v>Usage: 10000&lt;Annual kwh&lt;20000</v>
          </cell>
          <cell r="F14172">
            <v>72.0244</v>
          </cell>
          <cell r="G14172">
            <v>0.52088900000000005</v>
          </cell>
          <cell r="H14172">
            <v>0.56967000000000001</v>
          </cell>
          <cell r="I14172">
            <v>-3.7401700000000003E-2</v>
          </cell>
          <cell r="J14172">
            <v>-1.53045E-2</v>
          </cell>
          <cell r="K14172">
            <v>0</v>
          </cell>
          <cell r="L14172">
            <v>1.53045E-2</v>
          </cell>
          <cell r="M14172">
            <v>3.7401700000000003E-2</v>
          </cell>
          <cell r="N14172">
            <v>3.7401700000000003E-2</v>
          </cell>
          <cell r="O14172">
            <v>11130</v>
          </cell>
        </row>
        <row r="14173">
          <cell r="A14173" t="str">
            <v>Residential</v>
          </cell>
          <cell r="B14173">
            <v>12</v>
          </cell>
          <cell r="C14173" t="str">
            <v>X</v>
          </cell>
          <cell r="D14173" t="str">
            <v>All</v>
          </cell>
          <cell r="E14173" t="str">
            <v>Usage: 10000&lt;Annual kwh&lt;20000</v>
          </cell>
          <cell r="F14173">
            <v>76.930899999999994</v>
          </cell>
          <cell r="G14173">
            <v>0.57831880000000002</v>
          </cell>
          <cell r="H14173">
            <v>0.5680558</v>
          </cell>
          <cell r="I14173">
            <v>-3.8988299999999997E-2</v>
          </cell>
          <cell r="J14173">
            <v>-1.5953700000000001E-2</v>
          </cell>
          <cell r="K14173">
            <v>0</v>
          </cell>
          <cell r="L14173">
            <v>1.5953700000000001E-2</v>
          </cell>
          <cell r="M14173">
            <v>3.8988299999999997E-2</v>
          </cell>
          <cell r="N14173">
            <v>3.8988299999999997E-2</v>
          </cell>
          <cell r="O14173">
            <v>11130</v>
          </cell>
        </row>
        <row r="14174">
          <cell r="A14174" t="str">
            <v>Residential</v>
          </cell>
          <cell r="B14174">
            <v>13</v>
          </cell>
          <cell r="C14174" t="str">
            <v>X</v>
          </cell>
          <cell r="D14174" t="str">
            <v>All</v>
          </cell>
          <cell r="E14174" t="str">
            <v>Usage: 10000&lt;Annual kwh&lt;20000</v>
          </cell>
          <cell r="F14174">
            <v>80.829300000000003</v>
          </cell>
          <cell r="G14174">
            <v>0.65321910000000005</v>
          </cell>
          <cell r="H14174">
            <v>0.63669070000000005</v>
          </cell>
          <cell r="I14174">
            <v>-3.925E-2</v>
          </cell>
          <cell r="J14174">
            <v>-1.60608E-2</v>
          </cell>
          <cell r="K14174">
            <v>0</v>
          </cell>
          <cell r="L14174">
            <v>1.60608E-2</v>
          </cell>
          <cell r="M14174">
            <v>3.925E-2</v>
          </cell>
          <cell r="N14174">
            <v>3.925E-2</v>
          </cell>
          <cell r="O14174">
            <v>11130</v>
          </cell>
        </row>
        <row r="14175">
          <cell r="A14175" t="str">
            <v>Residential</v>
          </cell>
          <cell r="B14175">
            <v>14</v>
          </cell>
          <cell r="C14175" t="str">
            <v>X</v>
          </cell>
          <cell r="D14175" t="str">
            <v>All</v>
          </cell>
          <cell r="E14175" t="str">
            <v>Usage: 10000&lt;Annual kwh&lt;20000</v>
          </cell>
          <cell r="F14175">
            <v>83.930899999999994</v>
          </cell>
          <cell r="G14175">
            <v>0.73328380000000004</v>
          </cell>
          <cell r="H14175">
            <v>0.71058889999999997</v>
          </cell>
          <cell r="I14175">
            <v>-4.0709200000000001E-2</v>
          </cell>
          <cell r="J14175">
            <v>-1.66579E-2</v>
          </cell>
          <cell r="K14175">
            <v>0</v>
          </cell>
          <cell r="L14175">
            <v>1.66579E-2</v>
          </cell>
          <cell r="M14175">
            <v>4.0709200000000001E-2</v>
          </cell>
          <cell r="N14175">
            <v>4.0709200000000001E-2</v>
          </cell>
          <cell r="O14175">
            <v>11130</v>
          </cell>
        </row>
        <row r="14176">
          <cell r="A14176" t="str">
            <v>Residential</v>
          </cell>
          <cell r="B14176">
            <v>15</v>
          </cell>
          <cell r="C14176" t="str">
            <v>X</v>
          </cell>
          <cell r="D14176" t="str">
            <v>All</v>
          </cell>
          <cell r="E14176" t="str">
            <v>Usage: 10000&lt;Annual kwh&lt;20000</v>
          </cell>
          <cell r="F14176">
            <v>87.329300000000003</v>
          </cell>
          <cell r="G14176">
            <v>0.9053331</v>
          </cell>
          <cell r="H14176">
            <v>0.90603840000000002</v>
          </cell>
          <cell r="I14176">
            <v>-4.1054399999999998E-2</v>
          </cell>
          <cell r="J14176">
            <v>-1.6799100000000001E-2</v>
          </cell>
          <cell r="K14176">
            <v>0</v>
          </cell>
          <cell r="L14176">
            <v>1.6799100000000001E-2</v>
          </cell>
          <cell r="M14176">
            <v>4.1054399999999998E-2</v>
          </cell>
          <cell r="N14176">
            <v>4.1054399999999998E-2</v>
          </cell>
          <cell r="O14176">
            <v>11130</v>
          </cell>
        </row>
        <row r="14177">
          <cell r="A14177" t="str">
            <v>Residential</v>
          </cell>
          <cell r="B14177">
            <v>16</v>
          </cell>
          <cell r="C14177" t="str">
            <v>X</v>
          </cell>
          <cell r="D14177" t="str">
            <v>All</v>
          </cell>
          <cell r="E14177" t="str">
            <v>Usage: 10000&lt;Annual kwh&lt;20000</v>
          </cell>
          <cell r="F14177">
            <v>89.430899999999994</v>
          </cell>
          <cell r="G14177">
            <v>1.1275679999999999</v>
          </cell>
          <cell r="H14177">
            <v>0.92865470000000006</v>
          </cell>
          <cell r="I14177">
            <v>-4.7130199999999997E-2</v>
          </cell>
          <cell r="J14177">
            <v>-1.9285299999999998E-2</v>
          </cell>
          <cell r="K14177">
            <v>0</v>
          </cell>
          <cell r="L14177">
            <v>1.9285299999999998E-2</v>
          </cell>
          <cell r="M14177">
            <v>4.7130199999999997E-2</v>
          </cell>
          <cell r="N14177">
            <v>4.7130199999999997E-2</v>
          </cell>
          <cell r="O14177">
            <v>11130</v>
          </cell>
        </row>
        <row r="14178">
          <cell r="A14178" t="str">
            <v>Residential</v>
          </cell>
          <cell r="B14178">
            <v>17</v>
          </cell>
          <cell r="C14178" t="str">
            <v>X</v>
          </cell>
          <cell r="D14178" t="str">
            <v>All</v>
          </cell>
          <cell r="E14178" t="str">
            <v>Usage: 10000&lt;Annual kwh&lt;20000</v>
          </cell>
          <cell r="F14178">
            <v>90.532600000000002</v>
          </cell>
          <cell r="G14178">
            <v>1.2625569999999999</v>
          </cell>
          <cell r="H14178">
            <v>1.025215</v>
          </cell>
          <cell r="I14178">
            <v>-4.9952099999999999E-2</v>
          </cell>
          <cell r="J14178">
            <v>-2.044E-2</v>
          </cell>
          <cell r="K14178">
            <v>0</v>
          </cell>
          <cell r="L14178">
            <v>2.044E-2</v>
          </cell>
          <cell r="M14178">
            <v>4.9952099999999999E-2</v>
          </cell>
          <cell r="N14178">
            <v>4.9952099999999999E-2</v>
          </cell>
          <cell r="O14178">
            <v>11130</v>
          </cell>
        </row>
        <row r="14179">
          <cell r="A14179" t="str">
            <v>Residential</v>
          </cell>
          <cell r="B14179">
            <v>18</v>
          </cell>
          <cell r="C14179" t="str">
            <v>X</v>
          </cell>
          <cell r="D14179" t="str">
            <v>All</v>
          </cell>
          <cell r="E14179" t="str">
            <v>Usage: 10000&lt;Annual kwh&lt;20000</v>
          </cell>
          <cell r="F14179">
            <v>88.439099999999996</v>
          </cell>
          <cell r="G14179">
            <v>1.3933329999999999</v>
          </cell>
          <cell r="H14179">
            <v>1.137613</v>
          </cell>
          <cell r="I14179">
            <v>-4.8985399999999998E-2</v>
          </cell>
          <cell r="J14179">
            <v>-2.00444E-2</v>
          </cell>
          <cell r="K14179">
            <v>0</v>
          </cell>
          <cell r="L14179">
            <v>2.00444E-2</v>
          </cell>
          <cell r="M14179">
            <v>4.8985399999999998E-2</v>
          </cell>
          <cell r="N14179">
            <v>4.8985399999999998E-2</v>
          </cell>
          <cell r="O14179">
            <v>11130</v>
          </cell>
        </row>
        <row r="14180">
          <cell r="A14180" t="str">
            <v>Residential</v>
          </cell>
          <cell r="B14180">
            <v>19</v>
          </cell>
          <cell r="C14180" t="str">
            <v>X</v>
          </cell>
          <cell r="D14180" t="str">
            <v>All</v>
          </cell>
          <cell r="E14180" t="str">
            <v>Usage: 10000&lt;Annual kwh&lt;20000</v>
          </cell>
          <cell r="F14180">
            <v>85.642300000000006</v>
          </cell>
          <cell r="G14180">
            <v>1.3984760000000001</v>
          </cell>
          <cell r="H14180">
            <v>1.2841480000000001</v>
          </cell>
          <cell r="I14180">
            <v>-4.8650899999999997E-2</v>
          </cell>
          <cell r="J14180">
            <v>-1.9907500000000002E-2</v>
          </cell>
          <cell r="K14180">
            <v>0</v>
          </cell>
          <cell r="L14180">
            <v>1.9907500000000002E-2</v>
          </cell>
          <cell r="M14180">
            <v>4.8650899999999997E-2</v>
          </cell>
          <cell r="N14180">
            <v>4.8650899999999997E-2</v>
          </cell>
          <cell r="O14180">
            <v>11130</v>
          </cell>
        </row>
        <row r="14181">
          <cell r="A14181" t="str">
            <v>Residential</v>
          </cell>
          <cell r="B14181">
            <v>20</v>
          </cell>
          <cell r="C14181" t="str">
            <v>X</v>
          </cell>
          <cell r="D14181" t="str">
            <v>All</v>
          </cell>
          <cell r="E14181" t="str">
            <v>Usage: 10000&lt;Annual kwh&lt;20000</v>
          </cell>
          <cell r="F14181">
            <v>80.939099999999996</v>
          </cell>
          <cell r="G14181">
            <v>1.3284039999999999</v>
          </cell>
          <cell r="H14181">
            <v>1.6634260000000001</v>
          </cell>
          <cell r="I14181">
            <v>-5.0993299999999998E-2</v>
          </cell>
          <cell r="J14181">
            <v>-2.0865999999999999E-2</v>
          </cell>
          <cell r="K14181">
            <v>0</v>
          </cell>
          <cell r="L14181">
            <v>2.0865999999999999E-2</v>
          </cell>
          <cell r="M14181">
            <v>5.0993299999999998E-2</v>
          </cell>
          <cell r="N14181">
            <v>5.0993299999999998E-2</v>
          </cell>
          <cell r="O14181">
            <v>11130</v>
          </cell>
        </row>
        <row r="14182">
          <cell r="A14182" t="str">
            <v>Residential</v>
          </cell>
          <cell r="B14182">
            <v>21</v>
          </cell>
          <cell r="C14182" t="str">
            <v>X</v>
          </cell>
          <cell r="D14182" t="str">
            <v>All</v>
          </cell>
          <cell r="E14182" t="str">
            <v>Usage: 10000&lt;Annual kwh&lt;20000</v>
          </cell>
          <cell r="F14182">
            <v>76.634200000000007</v>
          </cell>
          <cell r="G14182">
            <v>1.17788</v>
          </cell>
          <cell r="H14182">
            <v>1.4992639999999999</v>
          </cell>
          <cell r="I14182">
            <v>-4.5858299999999998E-2</v>
          </cell>
          <cell r="J14182">
            <v>-1.8764800000000002E-2</v>
          </cell>
          <cell r="K14182">
            <v>0</v>
          </cell>
          <cell r="L14182">
            <v>1.8764800000000002E-2</v>
          </cell>
          <cell r="M14182">
            <v>4.5858299999999998E-2</v>
          </cell>
          <cell r="N14182">
            <v>4.5858299999999998E-2</v>
          </cell>
          <cell r="O14182">
            <v>11130</v>
          </cell>
        </row>
        <row r="14183">
          <cell r="A14183" t="str">
            <v>Residential</v>
          </cell>
          <cell r="B14183">
            <v>22</v>
          </cell>
          <cell r="C14183" t="str">
            <v>X</v>
          </cell>
          <cell r="D14183" t="str">
            <v>All</v>
          </cell>
          <cell r="E14183" t="str">
            <v>Usage: 10000&lt;Annual kwh&lt;20000</v>
          </cell>
          <cell r="F14183">
            <v>74.829300000000003</v>
          </cell>
          <cell r="G14183">
            <v>1.048667</v>
          </cell>
          <cell r="H14183">
            <v>1.2829839999999999</v>
          </cell>
          <cell r="I14183">
            <v>-4.22668E-2</v>
          </cell>
          <cell r="J14183">
            <v>-1.72953E-2</v>
          </cell>
          <cell r="K14183">
            <v>0</v>
          </cell>
          <cell r="L14183">
            <v>1.72953E-2</v>
          </cell>
          <cell r="M14183">
            <v>4.22668E-2</v>
          </cell>
          <cell r="N14183">
            <v>4.22668E-2</v>
          </cell>
          <cell r="O14183">
            <v>11130</v>
          </cell>
        </row>
        <row r="14184">
          <cell r="A14184" t="str">
            <v>Residential</v>
          </cell>
          <cell r="B14184">
            <v>23</v>
          </cell>
          <cell r="C14184" t="str">
            <v>X</v>
          </cell>
          <cell r="D14184" t="str">
            <v>All</v>
          </cell>
          <cell r="E14184" t="str">
            <v>Usage: 10000&lt;Annual kwh&lt;20000</v>
          </cell>
          <cell r="F14184">
            <v>72.719499999999996</v>
          </cell>
          <cell r="G14184">
            <v>0.83974000000000004</v>
          </cell>
          <cell r="H14184">
            <v>1.0376909999999999</v>
          </cell>
          <cell r="I14184">
            <v>-4.1417200000000001E-2</v>
          </cell>
          <cell r="J14184">
            <v>-1.69476E-2</v>
          </cell>
          <cell r="K14184">
            <v>0</v>
          </cell>
          <cell r="L14184">
            <v>1.69476E-2</v>
          </cell>
          <cell r="M14184">
            <v>4.1417200000000001E-2</v>
          </cell>
          <cell r="N14184">
            <v>4.1417200000000001E-2</v>
          </cell>
          <cell r="O14184">
            <v>11130</v>
          </cell>
        </row>
        <row r="14185">
          <cell r="A14185" t="str">
            <v>Residential</v>
          </cell>
          <cell r="B14185">
            <v>24</v>
          </cell>
          <cell r="C14185" t="str">
            <v>X</v>
          </cell>
          <cell r="D14185" t="str">
            <v>All</v>
          </cell>
          <cell r="E14185" t="str">
            <v>Usage: 10000&lt;Annual kwh&lt;20000</v>
          </cell>
          <cell r="F14185">
            <v>71.711399999999998</v>
          </cell>
          <cell r="G14185">
            <v>0.61612219999999995</v>
          </cell>
          <cell r="H14185">
            <v>0.7728931</v>
          </cell>
          <cell r="I14185">
            <v>-3.9122799999999999E-2</v>
          </cell>
          <cell r="J14185">
            <v>-1.6008700000000001E-2</v>
          </cell>
          <cell r="K14185">
            <v>0</v>
          </cell>
          <cell r="L14185">
            <v>1.6008700000000001E-2</v>
          </cell>
          <cell r="M14185">
            <v>3.9122799999999999E-2</v>
          </cell>
          <cell r="N14185">
            <v>3.9122799999999999E-2</v>
          </cell>
          <cell r="O14185">
            <v>11130</v>
          </cell>
        </row>
        <row r="14186">
          <cell r="A14186" t="str">
            <v>Residential</v>
          </cell>
          <cell r="B14186">
            <v>1</v>
          </cell>
          <cell r="C14186" t="str">
            <v>X</v>
          </cell>
          <cell r="D14186" t="str">
            <v>All</v>
          </cell>
          <cell r="E14186" t="str">
            <v>Usage: 20000&lt;Annual kwh&lt;30000</v>
          </cell>
          <cell r="F14186">
            <v>64.897900000000007</v>
          </cell>
          <cell r="G14186">
            <v>0.6849191</v>
          </cell>
          <cell r="H14186">
            <v>0.7764105</v>
          </cell>
          <cell r="I14186">
            <v>-5.5704900000000002E-2</v>
          </cell>
          <cell r="J14186">
            <v>-2.2793999999999998E-2</v>
          </cell>
          <cell r="K14186">
            <v>0</v>
          </cell>
          <cell r="L14186">
            <v>2.2793999999999998E-2</v>
          </cell>
          <cell r="M14186">
            <v>5.5704900000000002E-2</v>
          </cell>
          <cell r="N14186">
            <v>5.5704900000000002E-2</v>
          </cell>
          <cell r="O14186">
            <v>7559</v>
          </cell>
        </row>
        <row r="14187">
          <cell r="A14187" t="str">
            <v>Residential</v>
          </cell>
          <cell r="B14187">
            <v>2</v>
          </cell>
          <cell r="C14187" t="str">
            <v>X</v>
          </cell>
          <cell r="D14187" t="str">
            <v>All</v>
          </cell>
          <cell r="E14187" t="str">
            <v>Usage: 20000&lt;Annual kwh&lt;30000</v>
          </cell>
          <cell r="F14187">
            <v>62.967199999999998</v>
          </cell>
          <cell r="G14187">
            <v>0.60420450000000003</v>
          </cell>
          <cell r="H14187">
            <v>0.62465329999999997</v>
          </cell>
          <cell r="I14187">
            <v>-5.4885099999999999E-2</v>
          </cell>
          <cell r="J14187">
            <v>-2.2458499999999999E-2</v>
          </cell>
          <cell r="K14187">
            <v>0</v>
          </cell>
          <cell r="L14187">
            <v>2.2458499999999999E-2</v>
          </cell>
          <cell r="M14187">
            <v>5.4885099999999999E-2</v>
          </cell>
          <cell r="N14187">
            <v>5.4885099999999999E-2</v>
          </cell>
          <cell r="O14187">
            <v>7559</v>
          </cell>
        </row>
        <row r="14188">
          <cell r="A14188" t="str">
            <v>Residential</v>
          </cell>
          <cell r="B14188">
            <v>3</v>
          </cell>
          <cell r="C14188" t="str">
            <v>X</v>
          </cell>
          <cell r="D14188" t="str">
            <v>All</v>
          </cell>
          <cell r="E14188" t="str">
            <v>Usage: 20000&lt;Annual kwh&lt;30000</v>
          </cell>
          <cell r="F14188">
            <v>62.231099999999998</v>
          </cell>
          <cell r="G14188">
            <v>0.56064029999999998</v>
          </cell>
          <cell r="H14188">
            <v>0.57964689999999996</v>
          </cell>
          <cell r="I14188">
            <v>-5.4262600000000001E-2</v>
          </cell>
          <cell r="J14188">
            <v>-2.2203799999999999E-2</v>
          </cell>
          <cell r="K14188">
            <v>0</v>
          </cell>
          <cell r="L14188">
            <v>2.2203799999999999E-2</v>
          </cell>
          <cell r="M14188">
            <v>5.4262600000000001E-2</v>
          </cell>
          <cell r="N14188">
            <v>5.4262600000000001E-2</v>
          </cell>
          <cell r="O14188">
            <v>7559</v>
          </cell>
        </row>
        <row r="14189">
          <cell r="A14189" t="str">
            <v>Residential</v>
          </cell>
          <cell r="B14189">
            <v>4</v>
          </cell>
          <cell r="C14189" t="str">
            <v>X</v>
          </cell>
          <cell r="D14189" t="str">
            <v>All</v>
          </cell>
          <cell r="E14189" t="str">
            <v>Usage: 20000&lt;Annual kwh&lt;30000</v>
          </cell>
          <cell r="F14189">
            <v>60.856200000000001</v>
          </cell>
          <cell r="G14189">
            <v>0.53712859999999996</v>
          </cell>
          <cell r="H14189">
            <v>0.56081349999999996</v>
          </cell>
          <cell r="I14189">
            <v>-5.3796400000000001E-2</v>
          </cell>
          <cell r="J14189">
            <v>-2.2013000000000001E-2</v>
          </cell>
          <cell r="K14189">
            <v>0</v>
          </cell>
          <cell r="L14189">
            <v>2.2013000000000001E-2</v>
          </cell>
          <cell r="M14189">
            <v>5.3796400000000001E-2</v>
          </cell>
          <cell r="N14189">
            <v>5.3796400000000001E-2</v>
          </cell>
          <cell r="O14189">
            <v>7559</v>
          </cell>
        </row>
        <row r="14190">
          <cell r="A14190" t="str">
            <v>Residential</v>
          </cell>
          <cell r="B14190">
            <v>5</v>
          </cell>
          <cell r="C14190" t="str">
            <v>X</v>
          </cell>
          <cell r="D14190" t="str">
            <v>All</v>
          </cell>
          <cell r="E14190" t="str">
            <v>Usage: 20000&lt;Annual kwh&lt;30000</v>
          </cell>
          <cell r="F14190">
            <v>60.624699999999997</v>
          </cell>
          <cell r="G14190">
            <v>0.52480380000000004</v>
          </cell>
          <cell r="H14190">
            <v>0.57728639999999998</v>
          </cell>
          <cell r="I14190">
            <v>-5.3896300000000001E-2</v>
          </cell>
          <cell r="J14190">
            <v>-2.2053900000000001E-2</v>
          </cell>
          <cell r="K14190">
            <v>0</v>
          </cell>
          <cell r="L14190">
            <v>2.2053900000000001E-2</v>
          </cell>
          <cell r="M14190">
            <v>5.3896300000000001E-2</v>
          </cell>
          <cell r="N14190">
            <v>5.3896300000000001E-2</v>
          </cell>
          <cell r="O14190">
            <v>7559</v>
          </cell>
        </row>
        <row r="14191">
          <cell r="A14191" t="str">
            <v>Residential</v>
          </cell>
          <cell r="B14191">
            <v>6</v>
          </cell>
          <cell r="C14191" t="str">
            <v>X</v>
          </cell>
          <cell r="D14191" t="str">
            <v>All</v>
          </cell>
          <cell r="E14191" t="str">
            <v>Usage: 20000&lt;Annual kwh&lt;30000</v>
          </cell>
          <cell r="F14191">
            <v>60.499600000000001</v>
          </cell>
          <cell r="G14191">
            <v>0.56015130000000002</v>
          </cell>
          <cell r="H14191">
            <v>0.63674220000000004</v>
          </cell>
          <cell r="I14191">
            <v>-5.3840600000000002E-2</v>
          </cell>
          <cell r="J14191">
            <v>-2.2031100000000001E-2</v>
          </cell>
          <cell r="K14191">
            <v>0</v>
          </cell>
          <cell r="L14191">
            <v>2.2031100000000001E-2</v>
          </cell>
          <cell r="M14191">
            <v>5.3840600000000002E-2</v>
          </cell>
          <cell r="N14191">
            <v>5.3840600000000002E-2</v>
          </cell>
          <cell r="O14191">
            <v>7559</v>
          </cell>
        </row>
        <row r="14192">
          <cell r="A14192" t="str">
            <v>Residential</v>
          </cell>
          <cell r="B14192">
            <v>7</v>
          </cell>
          <cell r="C14192" t="str">
            <v>X</v>
          </cell>
          <cell r="D14192" t="str">
            <v>All</v>
          </cell>
          <cell r="E14192" t="str">
            <v>Usage: 20000&lt;Annual kwh&lt;30000</v>
          </cell>
          <cell r="F14192">
            <v>59.508899999999997</v>
          </cell>
          <cell r="G14192">
            <v>0.68745489999999998</v>
          </cell>
          <cell r="H14192">
            <v>0.83978750000000002</v>
          </cell>
          <cell r="I14192">
            <v>-5.4357700000000002E-2</v>
          </cell>
          <cell r="J14192">
            <v>-2.2242700000000001E-2</v>
          </cell>
          <cell r="K14192">
            <v>0</v>
          </cell>
          <cell r="L14192">
            <v>2.2242700000000001E-2</v>
          </cell>
          <cell r="M14192">
            <v>5.4357700000000002E-2</v>
          </cell>
          <cell r="N14192">
            <v>5.4357700000000002E-2</v>
          </cell>
          <cell r="O14192">
            <v>7559</v>
          </cell>
        </row>
        <row r="14193">
          <cell r="A14193" t="str">
            <v>Residential</v>
          </cell>
          <cell r="B14193">
            <v>8</v>
          </cell>
          <cell r="C14193" t="str">
            <v>X</v>
          </cell>
          <cell r="D14193" t="str">
            <v>All</v>
          </cell>
          <cell r="E14193" t="str">
            <v>Usage: 20000&lt;Annual kwh&lt;30000</v>
          </cell>
          <cell r="F14193">
            <v>60.384300000000003</v>
          </cell>
          <cell r="G14193">
            <v>0.77320960000000005</v>
          </cell>
          <cell r="H14193">
            <v>0.86321029999999999</v>
          </cell>
          <cell r="I14193">
            <v>-5.50883E-2</v>
          </cell>
          <cell r="J14193">
            <v>-2.2541700000000001E-2</v>
          </cell>
          <cell r="K14193">
            <v>0</v>
          </cell>
          <cell r="L14193">
            <v>2.2541700000000001E-2</v>
          </cell>
          <cell r="M14193">
            <v>5.50883E-2</v>
          </cell>
          <cell r="N14193">
            <v>5.50883E-2</v>
          </cell>
          <cell r="O14193">
            <v>7559</v>
          </cell>
        </row>
        <row r="14194">
          <cell r="A14194" t="str">
            <v>Residential</v>
          </cell>
          <cell r="B14194">
            <v>9</v>
          </cell>
          <cell r="C14194" t="str">
            <v>X</v>
          </cell>
          <cell r="D14194" t="str">
            <v>All</v>
          </cell>
          <cell r="E14194" t="str">
            <v>Usage: 20000&lt;Annual kwh&lt;30000</v>
          </cell>
          <cell r="F14194">
            <v>64.366</v>
          </cell>
          <cell r="G14194">
            <v>0.73797120000000005</v>
          </cell>
          <cell r="H14194">
            <v>0.75550229999999996</v>
          </cell>
          <cell r="I14194">
            <v>-5.6228500000000001E-2</v>
          </cell>
          <cell r="J14194">
            <v>-2.3008199999999999E-2</v>
          </cell>
          <cell r="K14194">
            <v>0</v>
          </cell>
          <cell r="L14194">
            <v>2.3008199999999999E-2</v>
          </cell>
          <cell r="M14194">
            <v>5.6228500000000001E-2</v>
          </cell>
          <cell r="N14194">
            <v>5.6228500000000001E-2</v>
          </cell>
          <cell r="O14194">
            <v>7559</v>
          </cell>
        </row>
        <row r="14195">
          <cell r="A14195" t="str">
            <v>Residential</v>
          </cell>
          <cell r="B14195">
            <v>10</v>
          </cell>
          <cell r="C14195" t="str">
            <v>X</v>
          </cell>
          <cell r="D14195" t="str">
            <v>All</v>
          </cell>
          <cell r="E14195" t="str">
            <v>Usage: 20000&lt;Annual kwh&lt;30000</v>
          </cell>
          <cell r="F14195">
            <v>67.449399999999997</v>
          </cell>
          <cell r="G14195">
            <v>0.73763029999999996</v>
          </cell>
          <cell r="H14195">
            <v>0.77244369999999996</v>
          </cell>
          <cell r="I14195">
            <v>-5.9709900000000003E-2</v>
          </cell>
          <cell r="J14195">
            <v>-2.4432800000000001E-2</v>
          </cell>
          <cell r="K14195">
            <v>0</v>
          </cell>
          <cell r="L14195">
            <v>2.4432800000000001E-2</v>
          </cell>
          <cell r="M14195">
            <v>5.9709900000000003E-2</v>
          </cell>
          <cell r="N14195">
            <v>5.9709900000000003E-2</v>
          </cell>
          <cell r="O14195">
            <v>7559</v>
          </cell>
        </row>
        <row r="14196">
          <cell r="A14196" t="str">
            <v>Residential</v>
          </cell>
          <cell r="B14196">
            <v>11</v>
          </cell>
          <cell r="C14196" t="str">
            <v>X</v>
          </cell>
          <cell r="D14196" t="str">
            <v>All</v>
          </cell>
          <cell r="E14196" t="str">
            <v>Usage: 20000&lt;Annual kwh&lt;30000</v>
          </cell>
          <cell r="F14196">
            <v>72.259600000000006</v>
          </cell>
          <cell r="G14196">
            <v>0.76486359999999998</v>
          </cell>
          <cell r="H14196">
            <v>0.81558160000000002</v>
          </cell>
          <cell r="I14196">
            <v>-6.0206999999999997E-2</v>
          </cell>
          <cell r="J14196">
            <v>-2.46362E-2</v>
          </cell>
          <cell r="K14196">
            <v>0</v>
          </cell>
          <cell r="L14196">
            <v>2.46362E-2</v>
          </cell>
          <cell r="M14196">
            <v>6.0206999999999997E-2</v>
          </cell>
          <cell r="N14196">
            <v>6.0206999999999997E-2</v>
          </cell>
          <cell r="O14196">
            <v>7559</v>
          </cell>
        </row>
        <row r="14197">
          <cell r="A14197" t="str">
            <v>Residential</v>
          </cell>
          <cell r="B14197">
            <v>12</v>
          </cell>
          <cell r="C14197" t="str">
            <v>X</v>
          </cell>
          <cell r="D14197" t="str">
            <v>All</v>
          </cell>
          <cell r="E14197" t="str">
            <v>Usage: 20000&lt;Annual kwh&lt;30000</v>
          </cell>
          <cell r="F14197">
            <v>77.194500000000005</v>
          </cell>
          <cell r="G14197">
            <v>0.86430379999999996</v>
          </cell>
          <cell r="H14197">
            <v>0.80042519999999995</v>
          </cell>
          <cell r="I14197">
            <v>-6.3039800000000007E-2</v>
          </cell>
          <cell r="J14197">
            <v>-2.57954E-2</v>
          </cell>
          <cell r="K14197">
            <v>0</v>
          </cell>
          <cell r="L14197">
            <v>2.57954E-2</v>
          </cell>
          <cell r="M14197">
            <v>6.3039800000000007E-2</v>
          </cell>
          <cell r="N14197">
            <v>6.3039800000000007E-2</v>
          </cell>
          <cell r="O14197">
            <v>7559</v>
          </cell>
        </row>
        <row r="14198">
          <cell r="A14198" t="str">
            <v>Residential</v>
          </cell>
          <cell r="B14198">
            <v>13</v>
          </cell>
          <cell r="C14198" t="str">
            <v>X</v>
          </cell>
          <cell r="D14198" t="str">
            <v>All</v>
          </cell>
          <cell r="E14198" t="str">
            <v>Usage: 20000&lt;Annual kwh&lt;30000</v>
          </cell>
          <cell r="F14198">
            <v>81.088099999999997</v>
          </cell>
          <cell r="G14198">
            <v>0.90979589999999999</v>
          </cell>
          <cell r="H14198">
            <v>0.90230370000000004</v>
          </cell>
          <cell r="I14198">
            <v>-6.2506400000000004E-2</v>
          </cell>
          <cell r="J14198">
            <v>-2.5577099999999998E-2</v>
          </cell>
          <cell r="K14198">
            <v>0</v>
          </cell>
          <cell r="L14198">
            <v>2.5577099999999998E-2</v>
          </cell>
          <cell r="M14198">
            <v>6.2506400000000004E-2</v>
          </cell>
          <cell r="N14198">
            <v>6.2506400000000004E-2</v>
          </cell>
          <cell r="O14198">
            <v>7559</v>
          </cell>
        </row>
        <row r="14199">
          <cell r="A14199" t="str">
            <v>Residential</v>
          </cell>
          <cell r="B14199">
            <v>14</v>
          </cell>
          <cell r="C14199" t="str">
            <v>X</v>
          </cell>
          <cell r="D14199" t="str">
            <v>All</v>
          </cell>
          <cell r="E14199" t="str">
            <v>Usage: 20000&lt;Annual kwh&lt;30000</v>
          </cell>
          <cell r="F14199">
            <v>84.2179</v>
          </cell>
          <cell r="G14199">
            <v>0.98515209999999998</v>
          </cell>
          <cell r="H14199">
            <v>1.0185219999999999</v>
          </cell>
          <cell r="I14199">
            <v>-6.2784199999999998E-2</v>
          </cell>
          <cell r="J14199">
            <v>-2.56908E-2</v>
          </cell>
          <cell r="K14199">
            <v>0</v>
          </cell>
          <cell r="L14199">
            <v>2.56908E-2</v>
          </cell>
          <cell r="M14199">
            <v>6.2784199999999998E-2</v>
          </cell>
          <cell r="N14199">
            <v>6.2784199999999998E-2</v>
          </cell>
          <cell r="O14199">
            <v>7559</v>
          </cell>
        </row>
        <row r="14200">
          <cell r="A14200" t="str">
            <v>Residential</v>
          </cell>
          <cell r="B14200">
            <v>15</v>
          </cell>
          <cell r="C14200" t="str">
            <v>X</v>
          </cell>
          <cell r="D14200" t="str">
            <v>All</v>
          </cell>
          <cell r="E14200" t="str">
            <v>Usage: 20000&lt;Annual kwh&lt;30000</v>
          </cell>
          <cell r="F14200">
            <v>87.592799999999997</v>
          </cell>
          <cell r="G14200">
            <v>1.1719360000000001</v>
          </cell>
          <cell r="H14200">
            <v>1.1592180000000001</v>
          </cell>
          <cell r="I14200">
            <v>-6.5335099999999993E-2</v>
          </cell>
          <cell r="J14200">
            <v>-2.6734600000000001E-2</v>
          </cell>
          <cell r="K14200">
            <v>0</v>
          </cell>
          <cell r="L14200">
            <v>2.6734600000000001E-2</v>
          </cell>
          <cell r="M14200">
            <v>6.5335099999999993E-2</v>
          </cell>
          <cell r="N14200">
            <v>6.5335099999999993E-2</v>
          </cell>
          <cell r="O14200">
            <v>7559</v>
          </cell>
        </row>
        <row r="14201">
          <cell r="A14201" t="str">
            <v>Residential</v>
          </cell>
          <cell r="B14201">
            <v>16</v>
          </cell>
          <cell r="C14201" t="str">
            <v>X</v>
          </cell>
          <cell r="D14201" t="str">
            <v>All</v>
          </cell>
          <cell r="E14201" t="str">
            <v>Usage: 20000&lt;Annual kwh&lt;30000</v>
          </cell>
          <cell r="F14201">
            <v>89.694500000000005</v>
          </cell>
          <cell r="G14201">
            <v>1.3848579999999999</v>
          </cell>
          <cell r="H14201">
            <v>1.2072320000000001</v>
          </cell>
          <cell r="I14201">
            <v>-7.2717500000000004E-2</v>
          </cell>
          <cell r="J14201">
            <v>-2.9755400000000001E-2</v>
          </cell>
          <cell r="K14201">
            <v>0</v>
          </cell>
          <cell r="L14201">
            <v>2.9755400000000001E-2</v>
          </cell>
          <cell r="M14201">
            <v>7.2717500000000004E-2</v>
          </cell>
          <cell r="N14201">
            <v>7.2717500000000004E-2</v>
          </cell>
          <cell r="O14201">
            <v>7559</v>
          </cell>
        </row>
        <row r="14202">
          <cell r="A14202" t="str">
            <v>Residential</v>
          </cell>
          <cell r="B14202">
            <v>17</v>
          </cell>
          <cell r="C14202" t="str">
            <v>X</v>
          </cell>
          <cell r="D14202" t="str">
            <v>All</v>
          </cell>
          <cell r="E14202" t="str">
            <v>Usage: 20000&lt;Annual kwh&lt;30000</v>
          </cell>
          <cell r="F14202">
            <v>90.800899999999999</v>
          </cell>
          <cell r="G14202">
            <v>1.7347999999999999</v>
          </cell>
          <cell r="H14202">
            <v>1.3712390000000001</v>
          </cell>
          <cell r="I14202">
            <v>-7.9680100000000004E-2</v>
          </cell>
          <cell r="J14202">
            <v>-3.2604500000000002E-2</v>
          </cell>
          <cell r="K14202">
            <v>0</v>
          </cell>
          <cell r="L14202">
            <v>3.2604500000000002E-2</v>
          </cell>
          <cell r="M14202">
            <v>7.9680100000000004E-2</v>
          </cell>
          <cell r="N14202">
            <v>7.9680100000000004E-2</v>
          </cell>
          <cell r="O14202">
            <v>7559</v>
          </cell>
        </row>
        <row r="14203">
          <cell r="A14203" t="str">
            <v>Residential</v>
          </cell>
          <cell r="B14203">
            <v>18</v>
          </cell>
          <cell r="C14203" t="str">
            <v>X</v>
          </cell>
          <cell r="D14203" t="str">
            <v>All</v>
          </cell>
          <cell r="E14203" t="str">
            <v>Usage: 20000&lt;Annual kwh&lt;30000</v>
          </cell>
          <cell r="F14203">
            <v>88.796599999999998</v>
          </cell>
          <cell r="G14203">
            <v>1.7672490000000001</v>
          </cell>
          <cell r="H14203">
            <v>1.5462119999999999</v>
          </cell>
          <cell r="I14203">
            <v>-7.1444599999999997E-2</v>
          </cell>
          <cell r="J14203">
            <v>-2.92345E-2</v>
          </cell>
          <cell r="K14203">
            <v>0</v>
          </cell>
          <cell r="L14203">
            <v>2.92345E-2</v>
          </cell>
          <cell r="M14203">
            <v>7.1444599999999997E-2</v>
          </cell>
          <cell r="N14203">
            <v>7.1444599999999997E-2</v>
          </cell>
          <cell r="O14203">
            <v>7559</v>
          </cell>
        </row>
        <row r="14204">
          <cell r="A14204" t="str">
            <v>Residential</v>
          </cell>
          <cell r="B14204">
            <v>19</v>
          </cell>
          <cell r="C14204" t="str">
            <v>X</v>
          </cell>
          <cell r="D14204" t="str">
            <v>All</v>
          </cell>
          <cell r="E14204" t="str">
            <v>Usage: 20000&lt;Annual kwh&lt;30000</v>
          </cell>
          <cell r="F14204">
            <v>86.023399999999995</v>
          </cell>
          <cell r="G14204">
            <v>1.829431</v>
          </cell>
          <cell r="H14204">
            <v>1.696024</v>
          </cell>
          <cell r="I14204">
            <v>-7.3104100000000005E-2</v>
          </cell>
          <cell r="J14204">
            <v>-2.9913599999999999E-2</v>
          </cell>
          <cell r="K14204">
            <v>0</v>
          </cell>
          <cell r="L14204">
            <v>2.9913599999999999E-2</v>
          </cell>
          <cell r="M14204">
            <v>7.3104100000000005E-2</v>
          </cell>
          <cell r="N14204">
            <v>7.3104100000000005E-2</v>
          </cell>
          <cell r="O14204">
            <v>7559</v>
          </cell>
        </row>
        <row r="14205">
          <cell r="A14205" t="str">
            <v>Residential</v>
          </cell>
          <cell r="B14205">
            <v>20</v>
          </cell>
          <cell r="C14205" t="str">
            <v>X</v>
          </cell>
          <cell r="D14205" t="str">
            <v>All</v>
          </cell>
          <cell r="E14205" t="str">
            <v>Usage: 20000&lt;Annual kwh&lt;30000</v>
          </cell>
          <cell r="F14205">
            <v>81.273200000000003</v>
          </cell>
          <cell r="G14205">
            <v>1.796386</v>
          </cell>
          <cell r="H14205">
            <v>2.0883690000000001</v>
          </cell>
          <cell r="I14205">
            <v>-7.9411899999999994E-2</v>
          </cell>
          <cell r="J14205">
            <v>-3.2494700000000001E-2</v>
          </cell>
          <cell r="K14205">
            <v>0</v>
          </cell>
          <cell r="L14205">
            <v>3.2494700000000001E-2</v>
          </cell>
          <cell r="M14205">
            <v>7.9411899999999994E-2</v>
          </cell>
          <cell r="N14205">
            <v>7.9411899999999994E-2</v>
          </cell>
          <cell r="O14205">
            <v>7559</v>
          </cell>
        </row>
        <row r="14206">
          <cell r="A14206" t="str">
            <v>Residential</v>
          </cell>
          <cell r="B14206">
            <v>21</v>
          </cell>
          <cell r="C14206" t="str">
            <v>X</v>
          </cell>
          <cell r="D14206" t="str">
            <v>All</v>
          </cell>
          <cell r="E14206" t="str">
            <v>Usage: 20000&lt;Annual kwh&lt;30000</v>
          </cell>
          <cell r="F14206">
            <v>76.911900000000003</v>
          </cell>
          <cell r="G14206">
            <v>1.7338249999999999</v>
          </cell>
          <cell r="H14206">
            <v>2.033938</v>
          </cell>
          <cell r="I14206">
            <v>-7.4150800000000003E-2</v>
          </cell>
          <cell r="J14206">
            <v>-3.0341900000000002E-2</v>
          </cell>
          <cell r="K14206">
            <v>0</v>
          </cell>
          <cell r="L14206">
            <v>3.0341900000000002E-2</v>
          </cell>
          <cell r="M14206">
            <v>7.4150800000000003E-2</v>
          </cell>
          <cell r="N14206">
            <v>7.4150800000000003E-2</v>
          </cell>
          <cell r="O14206">
            <v>7559</v>
          </cell>
        </row>
        <row r="14207">
          <cell r="A14207" t="str">
            <v>Residential</v>
          </cell>
          <cell r="B14207">
            <v>22</v>
          </cell>
          <cell r="C14207" t="str">
            <v>X</v>
          </cell>
          <cell r="D14207" t="str">
            <v>All</v>
          </cell>
          <cell r="E14207" t="str">
            <v>Usage: 20000&lt;Annual kwh&lt;30000</v>
          </cell>
          <cell r="F14207">
            <v>75.069400000000002</v>
          </cell>
          <cell r="G14207">
            <v>1.551577</v>
          </cell>
          <cell r="H14207">
            <v>1.7440789999999999</v>
          </cell>
          <cell r="I14207">
            <v>-7.2347700000000001E-2</v>
          </cell>
          <cell r="J14207">
            <v>-2.9604100000000001E-2</v>
          </cell>
          <cell r="K14207">
            <v>0</v>
          </cell>
          <cell r="L14207">
            <v>2.9604100000000001E-2</v>
          </cell>
          <cell r="M14207">
            <v>7.2347700000000001E-2</v>
          </cell>
          <cell r="N14207">
            <v>7.2347700000000001E-2</v>
          </cell>
          <cell r="O14207">
            <v>7559</v>
          </cell>
        </row>
        <row r="14208">
          <cell r="A14208" t="str">
            <v>Residential</v>
          </cell>
          <cell r="B14208">
            <v>23</v>
          </cell>
          <cell r="C14208" t="str">
            <v>X</v>
          </cell>
          <cell r="D14208" t="str">
            <v>All</v>
          </cell>
          <cell r="E14208" t="str">
            <v>Usage: 20000&lt;Annual kwh&lt;30000</v>
          </cell>
          <cell r="F14208">
            <v>72.874899999999997</v>
          </cell>
          <cell r="G14208">
            <v>1.2220839999999999</v>
          </cell>
          <cell r="H14208">
            <v>1.4979530000000001</v>
          </cell>
          <cell r="I14208">
            <v>-6.7714800000000006E-2</v>
          </cell>
          <cell r="J14208">
            <v>-2.7708300000000002E-2</v>
          </cell>
          <cell r="K14208">
            <v>0</v>
          </cell>
          <cell r="L14208">
            <v>2.7708300000000002E-2</v>
          </cell>
          <cell r="M14208">
            <v>6.7714800000000006E-2</v>
          </cell>
          <cell r="N14208">
            <v>6.7714800000000006E-2</v>
          </cell>
          <cell r="O14208">
            <v>7559</v>
          </cell>
        </row>
        <row r="14209">
          <cell r="A14209" t="str">
            <v>Residential</v>
          </cell>
          <cell r="B14209">
            <v>24</v>
          </cell>
          <cell r="C14209" t="str">
            <v>X</v>
          </cell>
          <cell r="D14209" t="str">
            <v>All</v>
          </cell>
          <cell r="E14209" t="str">
            <v>Usage: 20000&lt;Annual kwh&lt;30000</v>
          </cell>
          <cell r="F14209">
            <v>71.786799999999999</v>
          </cell>
          <cell r="G14209">
            <v>0.93139329999999998</v>
          </cell>
          <cell r="H14209">
            <v>1.148058</v>
          </cell>
          <cell r="I14209">
            <v>-6.2203399999999999E-2</v>
          </cell>
          <cell r="J14209">
            <v>-2.5453099999999999E-2</v>
          </cell>
          <cell r="K14209">
            <v>0</v>
          </cell>
          <cell r="L14209">
            <v>2.5453099999999999E-2</v>
          </cell>
          <cell r="M14209">
            <v>6.2203399999999999E-2</v>
          </cell>
          <cell r="N14209">
            <v>6.2203399999999999E-2</v>
          </cell>
          <cell r="O14209">
            <v>7559</v>
          </cell>
        </row>
        <row r="14210">
          <cell r="A14210" t="str">
            <v>Residential</v>
          </cell>
          <cell r="B14210">
            <v>1</v>
          </cell>
          <cell r="C14210" t="str">
            <v>X</v>
          </cell>
          <cell r="D14210" t="str">
            <v>All</v>
          </cell>
          <cell r="E14210" t="str">
            <v>Usage: 30000&lt;Annual kwh&lt;40000</v>
          </cell>
          <cell r="F14210">
            <v>65.016999999999996</v>
          </cell>
          <cell r="G14210">
            <v>0.78470709999999999</v>
          </cell>
          <cell r="H14210">
            <v>0.87731899999999996</v>
          </cell>
          <cell r="I14210">
            <v>-0.1125903</v>
          </cell>
          <cell r="J14210">
            <v>-4.6071000000000001E-2</v>
          </cell>
          <cell r="K14210">
            <v>0</v>
          </cell>
          <cell r="L14210">
            <v>4.6071000000000001E-2</v>
          </cell>
          <cell r="M14210">
            <v>0.1125903</v>
          </cell>
          <cell r="N14210">
            <v>0.1125903</v>
          </cell>
          <cell r="O14210">
            <v>3719</v>
          </cell>
        </row>
        <row r="14211">
          <cell r="A14211" t="str">
            <v>Residential</v>
          </cell>
          <cell r="B14211">
            <v>2</v>
          </cell>
          <cell r="C14211" t="str">
            <v>X</v>
          </cell>
          <cell r="D14211" t="str">
            <v>All</v>
          </cell>
          <cell r="E14211" t="str">
            <v>Usage: 30000&lt;Annual kwh&lt;40000</v>
          </cell>
          <cell r="F14211">
            <v>63</v>
          </cell>
          <cell r="G14211">
            <v>0.68326940000000003</v>
          </cell>
          <cell r="H14211">
            <v>0.71253580000000005</v>
          </cell>
          <cell r="I14211">
            <v>-0.1113648</v>
          </cell>
          <cell r="J14211">
            <v>-4.5569600000000002E-2</v>
          </cell>
          <cell r="K14211">
            <v>0</v>
          </cell>
          <cell r="L14211">
            <v>4.5569600000000002E-2</v>
          </cell>
          <cell r="M14211">
            <v>0.1113648</v>
          </cell>
          <cell r="N14211">
            <v>0.1113648</v>
          </cell>
          <cell r="O14211">
            <v>3719</v>
          </cell>
        </row>
        <row r="14212">
          <cell r="A14212" t="str">
            <v>Residential</v>
          </cell>
          <cell r="B14212">
            <v>3</v>
          </cell>
          <cell r="C14212" t="str">
            <v>X</v>
          </cell>
          <cell r="D14212" t="str">
            <v>All</v>
          </cell>
          <cell r="E14212" t="str">
            <v>Usage: 30000&lt;Annual kwh&lt;40000</v>
          </cell>
          <cell r="F14212">
            <v>62.245699999999999</v>
          </cell>
          <cell r="G14212">
            <v>0.67629779999999995</v>
          </cell>
          <cell r="H14212">
            <v>0.75372539999999999</v>
          </cell>
          <cell r="I14212">
            <v>-0.1106876</v>
          </cell>
          <cell r="J14212">
            <v>-4.5292499999999999E-2</v>
          </cell>
          <cell r="K14212">
            <v>0</v>
          </cell>
          <cell r="L14212">
            <v>4.5292499999999999E-2</v>
          </cell>
          <cell r="M14212">
            <v>0.1106876</v>
          </cell>
          <cell r="N14212">
            <v>0.1106876</v>
          </cell>
          <cell r="O14212">
            <v>3719</v>
          </cell>
        </row>
        <row r="14213">
          <cell r="A14213" t="str">
            <v>Residential</v>
          </cell>
          <cell r="B14213">
            <v>4</v>
          </cell>
          <cell r="C14213" t="str">
            <v>X</v>
          </cell>
          <cell r="D14213" t="str">
            <v>All</v>
          </cell>
          <cell r="E14213" t="str">
            <v>Usage: 30000&lt;Annual kwh&lt;40000</v>
          </cell>
          <cell r="F14213">
            <v>60.872900000000001</v>
          </cell>
          <cell r="G14213">
            <v>0.58891190000000004</v>
          </cell>
          <cell r="H14213">
            <v>0.62675199999999998</v>
          </cell>
          <cell r="I14213">
            <v>-0.1099869</v>
          </cell>
          <cell r="J14213">
            <v>-4.5005700000000003E-2</v>
          </cell>
          <cell r="K14213">
            <v>0</v>
          </cell>
          <cell r="L14213">
            <v>4.5005700000000003E-2</v>
          </cell>
          <cell r="M14213">
            <v>0.1099869</v>
          </cell>
          <cell r="N14213">
            <v>0.1099869</v>
          </cell>
          <cell r="O14213">
            <v>3719</v>
          </cell>
        </row>
        <row r="14214">
          <cell r="A14214" t="str">
            <v>Residential</v>
          </cell>
          <cell r="B14214">
            <v>5</v>
          </cell>
          <cell r="C14214" t="str">
            <v>X</v>
          </cell>
          <cell r="D14214" t="str">
            <v>All</v>
          </cell>
          <cell r="E14214" t="str">
            <v>Usage: 30000&lt;Annual kwh&lt;40000</v>
          </cell>
          <cell r="F14214">
            <v>60.618600000000001</v>
          </cell>
          <cell r="G14214">
            <v>0.57634929999999995</v>
          </cell>
          <cell r="H14214">
            <v>0.68153109999999995</v>
          </cell>
          <cell r="I14214">
            <v>-0.10982210000000001</v>
          </cell>
          <cell r="J14214">
            <v>-4.49383E-2</v>
          </cell>
          <cell r="K14214">
            <v>0</v>
          </cell>
          <cell r="L14214">
            <v>4.49383E-2</v>
          </cell>
          <cell r="M14214">
            <v>0.10982210000000001</v>
          </cell>
          <cell r="N14214">
            <v>0.10982210000000001</v>
          </cell>
          <cell r="O14214">
            <v>3719</v>
          </cell>
        </row>
        <row r="14215">
          <cell r="A14215" t="str">
            <v>Residential</v>
          </cell>
          <cell r="B14215">
            <v>6</v>
          </cell>
          <cell r="C14215" t="str">
            <v>X</v>
          </cell>
          <cell r="D14215" t="str">
            <v>All</v>
          </cell>
          <cell r="E14215" t="str">
            <v>Usage: 30000&lt;Annual kwh&lt;40000</v>
          </cell>
          <cell r="F14215">
            <v>60.491500000000002</v>
          </cell>
          <cell r="G14215">
            <v>0.65008929999999998</v>
          </cell>
          <cell r="H14215">
            <v>0.77916719999999995</v>
          </cell>
          <cell r="I14215">
            <v>-0.10984679999999999</v>
          </cell>
          <cell r="J14215">
            <v>-4.4948399999999999E-2</v>
          </cell>
          <cell r="K14215">
            <v>0</v>
          </cell>
          <cell r="L14215">
            <v>4.4948399999999999E-2</v>
          </cell>
          <cell r="M14215">
            <v>0.10984679999999999</v>
          </cell>
          <cell r="N14215">
            <v>0.10984679999999999</v>
          </cell>
          <cell r="O14215">
            <v>3719</v>
          </cell>
        </row>
        <row r="14216">
          <cell r="A14216" t="str">
            <v>Residential</v>
          </cell>
          <cell r="B14216">
            <v>7</v>
          </cell>
          <cell r="C14216" t="str">
            <v>X</v>
          </cell>
          <cell r="D14216" t="str">
            <v>All</v>
          </cell>
          <cell r="E14216" t="str">
            <v>Usage: 30000&lt;Annual kwh&lt;40000</v>
          </cell>
          <cell r="F14216">
            <v>59.491500000000002</v>
          </cell>
          <cell r="G14216">
            <v>0.7959389</v>
          </cell>
          <cell r="H14216">
            <v>0.91162840000000001</v>
          </cell>
          <cell r="I14216">
            <v>-0.1111794</v>
          </cell>
          <cell r="J14216">
            <v>-4.5493699999999998E-2</v>
          </cell>
          <cell r="K14216">
            <v>0</v>
          </cell>
          <cell r="L14216">
            <v>4.5493699999999998E-2</v>
          </cell>
          <cell r="M14216">
            <v>0.1111794</v>
          </cell>
          <cell r="N14216">
            <v>0.1111794</v>
          </cell>
          <cell r="O14216">
            <v>3719</v>
          </cell>
        </row>
        <row r="14217">
          <cell r="A14217" t="str">
            <v>Residential</v>
          </cell>
          <cell r="B14217">
            <v>8</v>
          </cell>
          <cell r="C14217" t="str">
            <v>X</v>
          </cell>
          <cell r="D14217" t="str">
            <v>All</v>
          </cell>
          <cell r="E14217" t="str">
            <v>Usage: 30000&lt;Annual kwh&lt;40000</v>
          </cell>
          <cell r="F14217">
            <v>60.372900000000001</v>
          </cell>
          <cell r="G14217">
            <v>1.012975</v>
          </cell>
          <cell r="H14217">
            <v>1.056074</v>
          </cell>
          <cell r="I14217">
            <v>-0.1126732</v>
          </cell>
          <cell r="J14217">
            <v>-4.6104899999999997E-2</v>
          </cell>
          <cell r="K14217">
            <v>0</v>
          </cell>
          <cell r="L14217">
            <v>4.6104899999999997E-2</v>
          </cell>
          <cell r="M14217">
            <v>0.1126732</v>
          </cell>
          <cell r="N14217">
            <v>0.1126732</v>
          </cell>
          <cell r="O14217">
            <v>3719</v>
          </cell>
        </row>
        <row r="14218">
          <cell r="A14218" t="str">
            <v>Residential</v>
          </cell>
          <cell r="B14218">
            <v>9</v>
          </cell>
          <cell r="C14218" t="str">
            <v>X</v>
          </cell>
          <cell r="D14218" t="str">
            <v>All</v>
          </cell>
          <cell r="E14218" t="str">
            <v>Usage: 30000&lt;Annual kwh&lt;40000</v>
          </cell>
          <cell r="F14218">
            <v>64.381399999999999</v>
          </cell>
          <cell r="G14218">
            <v>1.032972</v>
          </cell>
          <cell r="H14218">
            <v>1.08416</v>
          </cell>
          <cell r="I14218">
            <v>-0.11550489999999999</v>
          </cell>
          <cell r="J14218">
            <v>-4.7263699999999999E-2</v>
          </cell>
          <cell r="K14218">
            <v>0</v>
          </cell>
          <cell r="L14218">
            <v>4.7263699999999999E-2</v>
          </cell>
          <cell r="M14218">
            <v>0.11550489999999999</v>
          </cell>
          <cell r="N14218">
            <v>0.11550489999999999</v>
          </cell>
          <cell r="O14218">
            <v>3719</v>
          </cell>
        </row>
        <row r="14219">
          <cell r="A14219" t="str">
            <v>Residential</v>
          </cell>
          <cell r="B14219">
            <v>10</v>
          </cell>
          <cell r="C14219" t="str">
            <v>X</v>
          </cell>
          <cell r="D14219" t="str">
            <v>All</v>
          </cell>
          <cell r="E14219" t="str">
            <v>Usage: 30000&lt;Annual kwh&lt;40000</v>
          </cell>
          <cell r="F14219">
            <v>67.516999999999996</v>
          </cell>
          <cell r="G14219">
            <v>1.0004169999999999</v>
          </cell>
          <cell r="H14219">
            <v>1.059874</v>
          </cell>
          <cell r="I14219">
            <v>-0.1206782</v>
          </cell>
          <cell r="J14219">
            <v>-4.9380500000000001E-2</v>
          </cell>
          <cell r="K14219">
            <v>0</v>
          </cell>
          <cell r="L14219">
            <v>4.9380500000000001E-2</v>
          </cell>
          <cell r="M14219">
            <v>0.1206782</v>
          </cell>
          <cell r="N14219">
            <v>0.1206782</v>
          </cell>
          <cell r="O14219">
            <v>3719</v>
          </cell>
        </row>
        <row r="14220">
          <cell r="A14220" t="str">
            <v>Residential</v>
          </cell>
          <cell r="B14220">
            <v>11</v>
          </cell>
          <cell r="C14220" t="str">
            <v>X</v>
          </cell>
          <cell r="D14220" t="str">
            <v>All</v>
          </cell>
          <cell r="E14220" t="str">
            <v>Usage: 30000&lt;Annual kwh&lt;40000</v>
          </cell>
          <cell r="F14220">
            <v>72.406899999999993</v>
          </cell>
          <cell r="G14220">
            <v>0.95586409999999999</v>
          </cell>
          <cell r="H14220">
            <v>0.98747439999999997</v>
          </cell>
          <cell r="I14220">
            <v>-0.1214393</v>
          </cell>
          <cell r="J14220">
            <v>-4.9692E-2</v>
          </cell>
          <cell r="K14220">
            <v>0</v>
          </cell>
          <cell r="L14220">
            <v>4.9692E-2</v>
          </cell>
          <cell r="M14220">
            <v>0.1214393</v>
          </cell>
          <cell r="N14220">
            <v>0.1214393</v>
          </cell>
          <cell r="O14220">
            <v>3719</v>
          </cell>
        </row>
        <row r="14221">
          <cell r="A14221" t="str">
            <v>Residential</v>
          </cell>
          <cell r="B14221">
            <v>12</v>
          </cell>
          <cell r="C14221" t="str">
            <v>X</v>
          </cell>
          <cell r="D14221" t="str">
            <v>All</v>
          </cell>
          <cell r="E14221" t="str">
            <v>Usage: 30000&lt;Annual kwh&lt;40000</v>
          </cell>
          <cell r="F14221">
            <v>77.415400000000005</v>
          </cell>
          <cell r="G14221">
            <v>0.95372120000000005</v>
          </cell>
          <cell r="H14221">
            <v>1.143858</v>
          </cell>
          <cell r="I14221">
            <v>-0.12107420000000001</v>
          </cell>
          <cell r="J14221">
            <v>-4.9542599999999999E-2</v>
          </cell>
          <cell r="K14221">
            <v>0</v>
          </cell>
          <cell r="L14221">
            <v>4.9542599999999999E-2</v>
          </cell>
          <cell r="M14221">
            <v>0.12107420000000001</v>
          </cell>
          <cell r="N14221">
            <v>0.12107420000000001</v>
          </cell>
          <cell r="O14221">
            <v>3719</v>
          </cell>
        </row>
        <row r="14222">
          <cell r="A14222" t="str">
            <v>Residential</v>
          </cell>
          <cell r="B14222">
            <v>13</v>
          </cell>
          <cell r="C14222" t="str">
            <v>X</v>
          </cell>
          <cell r="D14222" t="str">
            <v>All</v>
          </cell>
          <cell r="E14222" t="str">
            <v>Usage: 30000&lt;Annual kwh&lt;40000</v>
          </cell>
          <cell r="F14222">
            <v>81.288300000000007</v>
          </cell>
          <cell r="G14222">
            <v>1.1341920000000001</v>
          </cell>
          <cell r="H14222">
            <v>1.1632610000000001</v>
          </cell>
          <cell r="I14222">
            <v>-0.126078</v>
          </cell>
          <cell r="J14222">
            <v>-5.15901E-2</v>
          </cell>
          <cell r="K14222">
            <v>0</v>
          </cell>
          <cell r="L14222">
            <v>5.15901E-2</v>
          </cell>
          <cell r="M14222">
            <v>0.126078</v>
          </cell>
          <cell r="N14222">
            <v>0.126078</v>
          </cell>
          <cell r="O14222">
            <v>3719</v>
          </cell>
        </row>
        <row r="14223">
          <cell r="A14223" t="str">
            <v>Residential</v>
          </cell>
          <cell r="B14223">
            <v>14</v>
          </cell>
          <cell r="C14223" t="str">
            <v>X</v>
          </cell>
          <cell r="D14223" t="str">
            <v>All</v>
          </cell>
          <cell r="E14223" t="str">
            <v>Usage: 30000&lt;Annual kwh&lt;40000</v>
          </cell>
          <cell r="F14223">
            <v>84.415400000000005</v>
          </cell>
          <cell r="G14223">
            <v>1.333191</v>
          </cell>
          <cell r="H14223">
            <v>1.293585</v>
          </cell>
          <cell r="I14223">
            <v>-0.13446359999999999</v>
          </cell>
          <cell r="J14223">
            <v>-5.5021399999999998E-2</v>
          </cell>
          <cell r="K14223">
            <v>0</v>
          </cell>
          <cell r="L14223">
            <v>5.5021399999999998E-2</v>
          </cell>
          <cell r="M14223">
            <v>0.13446359999999999</v>
          </cell>
          <cell r="N14223">
            <v>0.13446359999999999</v>
          </cell>
          <cell r="O14223">
            <v>3719</v>
          </cell>
        </row>
        <row r="14224">
          <cell r="A14224" t="str">
            <v>Residential</v>
          </cell>
          <cell r="B14224">
            <v>15</v>
          </cell>
          <cell r="C14224" t="str">
            <v>X</v>
          </cell>
          <cell r="D14224" t="str">
            <v>All</v>
          </cell>
          <cell r="E14224" t="str">
            <v>Usage: 30000&lt;Annual kwh&lt;40000</v>
          </cell>
          <cell r="F14224">
            <v>87.788300000000007</v>
          </cell>
          <cell r="G14224">
            <v>1.6848019999999999</v>
          </cell>
          <cell r="H14224">
            <v>1.473592</v>
          </cell>
          <cell r="I14224">
            <v>-0.12954579999999999</v>
          </cell>
          <cell r="J14224">
            <v>-5.3009100000000003E-2</v>
          </cell>
          <cell r="K14224">
            <v>0</v>
          </cell>
          <cell r="L14224">
            <v>5.3009100000000003E-2</v>
          </cell>
          <cell r="M14224">
            <v>0.12954579999999999</v>
          </cell>
          <cell r="N14224">
            <v>0.12954579999999999</v>
          </cell>
          <cell r="O14224">
            <v>3719</v>
          </cell>
        </row>
        <row r="14225">
          <cell r="A14225" t="str">
            <v>Residential</v>
          </cell>
          <cell r="B14225">
            <v>16</v>
          </cell>
          <cell r="C14225" t="str">
            <v>X</v>
          </cell>
          <cell r="D14225" t="str">
            <v>All</v>
          </cell>
          <cell r="E14225" t="str">
            <v>Usage: 30000&lt;Annual kwh&lt;40000</v>
          </cell>
          <cell r="F14225">
            <v>89.915400000000005</v>
          </cell>
          <cell r="G14225">
            <v>2.0437409999999998</v>
          </cell>
          <cell r="H14225">
            <v>1.923575</v>
          </cell>
          <cell r="I14225">
            <v>-0.14965980000000001</v>
          </cell>
          <cell r="J14225">
            <v>-6.1239599999999998E-2</v>
          </cell>
          <cell r="K14225">
            <v>0</v>
          </cell>
          <cell r="L14225">
            <v>6.1239599999999998E-2</v>
          </cell>
          <cell r="M14225">
            <v>0.14965980000000001</v>
          </cell>
          <cell r="N14225">
            <v>0.14965980000000001</v>
          </cell>
          <cell r="O14225">
            <v>3719</v>
          </cell>
        </row>
        <row r="14226">
          <cell r="A14226" t="str">
            <v>Residential</v>
          </cell>
          <cell r="B14226">
            <v>17</v>
          </cell>
          <cell r="C14226" t="str">
            <v>X</v>
          </cell>
          <cell r="D14226" t="str">
            <v>All</v>
          </cell>
          <cell r="E14226" t="str">
            <v>Usage: 30000&lt;Annual kwh&lt;40000</v>
          </cell>
          <cell r="F14226">
            <v>91.042599999999993</v>
          </cell>
          <cell r="G14226">
            <v>2.6233119999999999</v>
          </cell>
          <cell r="H14226">
            <v>2.2155179999999999</v>
          </cell>
          <cell r="I14226">
            <v>-0.1681154</v>
          </cell>
          <cell r="J14226">
            <v>-6.8791400000000003E-2</v>
          </cell>
          <cell r="K14226">
            <v>0</v>
          </cell>
          <cell r="L14226">
            <v>6.8791400000000003E-2</v>
          </cell>
          <cell r="M14226">
            <v>0.1681154</v>
          </cell>
          <cell r="N14226">
            <v>0.1681154</v>
          </cell>
          <cell r="O14226">
            <v>3719</v>
          </cell>
        </row>
        <row r="14227">
          <cell r="A14227" t="str">
            <v>Residential</v>
          </cell>
          <cell r="B14227">
            <v>18</v>
          </cell>
          <cell r="C14227" t="str">
            <v>X</v>
          </cell>
          <cell r="D14227" t="str">
            <v>All</v>
          </cell>
          <cell r="E14227" t="str">
            <v>Usage: 30000&lt;Annual kwh&lt;40000</v>
          </cell>
          <cell r="F14227">
            <v>89.051100000000005</v>
          </cell>
          <cell r="G14227">
            <v>2.6446179999999999</v>
          </cell>
          <cell r="H14227">
            <v>2.4240699999999999</v>
          </cell>
          <cell r="I14227">
            <v>-0.16142989999999999</v>
          </cell>
          <cell r="J14227">
            <v>-6.6055799999999998E-2</v>
          </cell>
          <cell r="K14227">
            <v>0</v>
          </cell>
          <cell r="L14227">
            <v>6.6055799999999998E-2</v>
          </cell>
          <cell r="M14227">
            <v>0.16142989999999999</v>
          </cell>
          <cell r="N14227">
            <v>0.16142989999999999</v>
          </cell>
          <cell r="O14227">
            <v>3719</v>
          </cell>
        </row>
        <row r="14228">
          <cell r="A14228" t="str">
            <v>Residential</v>
          </cell>
          <cell r="B14228">
            <v>19</v>
          </cell>
          <cell r="C14228" t="str">
            <v>X</v>
          </cell>
          <cell r="D14228" t="str">
            <v>All</v>
          </cell>
          <cell r="E14228" t="str">
            <v>Usage: 30000&lt;Annual kwh&lt;40000</v>
          </cell>
          <cell r="F14228">
            <v>86.305300000000003</v>
          </cell>
          <cell r="G14228">
            <v>2.553766</v>
          </cell>
          <cell r="H14228">
            <v>2.8759830000000002</v>
          </cell>
          <cell r="I14228">
            <v>-0.1588154</v>
          </cell>
          <cell r="J14228">
            <v>-6.4986000000000002E-2</v>
          </cell>
          <cell r="K14228">
            <v>0</v>
          </cell>
          <cell r="L14228">
            <v>6.4986000000000002E-2</v>
          </cell>
          <cell r="M14228">
            <v>0.1588154</v>
          </cell>
          <cell r="N14228">
            <v>0.1588154</v>
          </cell>
          <cell r="O14228">
            <v>3719</v>
          </cell>
        </row>
        <row r="14229">
          <cell r="A14229" t="str">
            <v>Residential</v>
          </cell>
          <cell r="B14229">
            <v>20</v>
          </cell>
          <cell r="C14229" t="str">
            <v>X</v>
          </cell>
          <cell r="D14229" t="str">
            <v>All</v>
          </cell>
          <cell r="E14229" t="str">
            <v>Usage: 30000&lt;Annual kwh&lt;40000</v>
          </cell>
          <cell r="F14229">
            <v>81.551100000000005</v>
          </cell>
          <cell r="G14229">
            <v>2.293507</v>
          </cell>
          <cell r="H14229">
            <v>2.7408000000000001</v>
          </cell>
          <cell r="I14229">
            <v>-0.14705989999999999</v>
          </cell>
          <cell r="J14229">
            <v>-6.0175699999999999E-2</v>
          </cell>
          <cell r="K14229">
            <v>0</v>
          </cell>
          <cell r="L14229">
            <v>6.0175699999999999E-2</v>
          </cell>
          <cell r="M14229">
            <v>0.14705989999999999</v>
          </cell>
          <cell r="N14229">
            <v>0.14705989999999999</v>
          </cell>
          <cell r="O14229">
            <v>3719</v>
          </cell>
        </row>
        <row r="14230">
          <cell r="A14230" t="str">
            <v>Residential</v>
          </cell>
          <cell r="B14230">
            <v>21</v>
          </cell>
          <cell r="C14230" t="str">
            <v>X</v>
          </cell>
          <cell r="D14230" t="str">
            <v>All</v>
          </cell>
          <cell r="E14230" t="str">
            <v>Usage: 30000&lt;Annual kwh&lt;40000</v>
          </cell>
          <cell r="F14230">
            <v>77.169700000000006</v>
          </cell>
          <cell r="G14230">
            <v>2.1023360000000002</v>
          </cell>
          <cell r="H14230">
            <v>2.5730710000000001</v>
          </cell>
          <cell r="I14230">
            <v>-0.1428439</v>
          </cell>
          <cell r="J14230">
            <v>-5.8450599999999998E-2</v>
          </cell>
          <cell r="K14230">
            <v>0</v>
          </cell>
          <cell r="L14230">
            <v>5.8450599999999998E-2</v>
          </cell>
          <cell r="M14230">
            <v>0.1428439</v>
          </cell>
          <cell r="N14230">
            <v>0.1428439</v>
          </cell>
          <cell r="O14230">
            <v>3719</v>
          </cell>
        </row>
        <row r="14231">
          <cell r="A14231" t="str">
            <v>Residential</v>
          </cell>
          <cell r="B14231">
            <v>22</v>
          </cell>
          <cell r="C14231" t="str">
            <v>X</v>
          </cell>
          <cell r="D14231" t="str">
            <v>All</v>
          </cell>
          <cell r="E14231" t="str">
            <v>Usage: 30000&lt;Annual kwh&lt;40000</v>
          </cell>
          <cell r="F14231">
            <v>75.288300000000007</v>
          </cell>
          <cell r="G14231">
            <v>1.757071</v>
          </cell>
          <cell r="H14231">
            <v>2.1409020000000001</v>
          </cell>
          <cell r="I14231">
            <v>-0.13524230000000001</v>
          </cell>
          <cell r="J14231">
            <v>-5.5340100000000003E-2</v>
          </cell>
          <cell r="K14231">
            <v>0</v>
          </cell>
          <cell r="L14231">
            <v>5.5340100000000003E-2</v>
          </cell>
          <cell r="M14231">
            <v>0.13524230000000001</v>
          </cell>
          <cell r="N14231">
            <v>0.13524230000000001</v>
          </cell>
          <cell r="O14231">
            <v>3719</v>
          </cell>
        </row>
        <row r="14232">
          <cell r="A14232" t="str">
            <v>Residential</v>
          </cell>
          <cell r="B14232">
            <v>23</v>
          </cell>
          <cell r="C14232" t="str">
            <v>X</v>
          </cell>
          <cell r="D14232" t="str">
            <v>All</v>
          </cell>
          <cell r="E14232" t="str">
            <v>Usage: 30000&lt;Annual kwh&lt;40000</v>
          </cell>
          <cell r="F14232">
            <v>73.025499999999994</v>
          </cell>
          <cell r="G14232">
            <v>1.3630370000000001</v>
          </cell>
          <cell r="H14232">
            <v>1.8847339999999999</v>
          </cell>
          <cell r="I14232">
            <v>-0.12929550000000001</v>
          </cell>
          <cell r="J14232">
            <v>-5.2906700000000001E-2</v>
          </cell>
          <cell r="K14232">
            <v>0</v>
          </cell>
          <cell r="L14232">
            <v>5.2906700000000001E-2</v>
          </cell>
          <cell r="M14232">
            <v>0.12929550000000001</v>
          </cell>
          <cell r="N14232">
            <v>0.12929550000000001</v>
          </cell>
          <cell r="O14232">
            <v>3719</v>
          </cell>
        </row>
        <row r="14233">
          <cell r="A14233" t="str">
            <v>Residential</v>
          </cell>
          <cell r="B14233">
            <v>24</v>
          </cell>
          <cell r="C14233" t="str">
            <v>X</v>
          </cell>
          <cell r="D14233" t="str">
            <v>All</v>
          </cell>
          <cell r="E14233" t="str">
            <v>Usage: 30000&lt;Annual kwh&lt;40000</v>
          </cell>
          <cell r="F14233">
            <v>71.889899999999997</v>
          </cell>
          <cell r="G14233">
            <v>1.0652299999999999</v>
          </cell>
          <cell r="H14233">
            <v>1.3808180000000001</v>
          </cell>
          <cell r="I14233">
            <v>-0.12467259999999999</v>
          </cell>
          <cell r="J14233">
            <v>-5.1014999999999998E-2</v>
          </cell>
          <cell r="K14233">
            <v>0</v>
          </cell>
          <cell r="L14233">
            <v>5.1014999999999998E-2</v>
          </cell>
          <cell r="M14233">
            <v>0.12467259999999999</v>
          </cell>
          <cell r="N14233">
            <v>0.12467259999999999</v>
          </cell>
          <cell r="O14233">
            <v>3719</v>
          </cell>
        </row>
        <row r="14234">
          <cell r="A14234" t="str">
            <v>Residential</v>
          </cell>
          <cell r="B14234">
            <v>1</v>
          </cell>
          <cell r="C14234" t="str">
            <v>X</v>
          </cell>
          <cell r="D14234" t="str">
            <v>All</v>
          </cell>
          <cell r="E14234" t="str">
            <v>Usage: 5000&lt;Annual kwh&lt;10000</v>
          </cell>
          <cell r="F14234">
            <v>65.0167</v>
          </cell>
          <cell r="G14234">
            <v>0.41969590000000001</v>
          </cell>
          <cell r="H14234">
            <v>0.47135339999999998</v>
          </cell>
          <cell r="I14234">
            <v>-4.6975799999999998E-2</v>
          </cell>
          <cell r="J14234">
            <v>-1.9222099999999999E-2</v>
          </cell>
          <cell r="K14234">
            <v>0</v>
          </cell>
          <cell r="L14234">
            <v>1.9222099999999999E-2</v>
          </cell>
          <cell r="M14234">
            <v>4.6975799999999998E-2</v>
          </cell>
          <cell r="N14234">
            <v>4.6975799999999998E-2</v>
          </cell>
          <cell r="O14234">
            <v>5986</v>
          </cell>
        </row>
        <row r="14235">
          <cell r="A14235" t="str">
            <v>Residential</v>
          </cell>
          <cell r="B14235">
            <v>2</v>
          </cell>
          <cell r="C14235" t="str">
            <v>X</v>
          </cell>
          <cell r="D14235" t="str">
            <v>All</v>
          </cell>
          <cell r="E14235" t="str">
            <v>Usage: 5000&lt;Annual kwh&lt;10000</v>
          </cell>
          <cell r="F14235">
            <v>62.839700000000001</v>
          </cell>
          <cell r="G14235">
            <v>0.35322540000000002</v>
          </cell>
          <cell r="H14235">
            <v>0.41803040000000002</v>
          </cell>
          <cell r="I14235">
            <v>-4.6686499999999999E-2</v>
          </cell>
          <cell r="J14235">
            <v>-1.9103700000000001E-2</v>
          </cell>
          <cell r="K14235">
            <v>0</v>
          </cell>
          <cell r="L14235">
            <v>1.9103700000000001E-2</v>
          </cell>
          <cell r="M14235">
            <v>4.6686499999999999E-2</v>
          </cell>
          <cell r="N14235">
            <v>4.6686499999999999E-2</v>
          </cell>
          <cell r="O14235">
            <v>5986</v>
          </cell>
        </row>
        <row r="14236">
          <cell r="A14236" t="str">
            <v>Residential</v>
          </cell>
          <cell r="B14236">
            <v>3</v>
          </cell>
          <cell r="C14236" t="str">
            <v>X</v>
          </cell>
          <cell r="D14236" t="str">
            <v>All</v>
          </cell>
          <cell r="E14236" t="str">
            <v>Usage: 5000&lt;Annual kwh&lt;10000</v>
          </cell>
          <cell r="F14236">
            <v>62.032600000000002</v>
          </cell>
          <cell r="G14236">
            <v>0.32747209999999999</v>
          </cell>
          <cell r="H14236">
            <v>0.39006269999999998</v>
          </cell>
          <cell r="I14236">
            <v>-4.6078800000000003E-2</v>
          </cell>
          <cell r="J14236">
            <v>-1.88551E-2</v>
          </cell>
          <cell r="K14236">
            <v>0</v>
          </cell>
          <cell r="L14236">
            <v>1.88551E-2</v>
          </cell>
          <cell r="M14236">
            <v>4.6078800000000003E-2</v>
          </cell>
          <cell r="N14236">
            <v>4.6078800000000003E-2</v>
          </cell>
          <cell r="O14236">
            <v>5986</v>
          </cell>
        </row>
        <row r="14237">
          <cell r="A14237" t="str">
            <v>Residential</v>
          </cell>
          <cell r="B14237">
            <v>4</v>
          </cell>
          <cell r="C14237" t="str">
            <v>X</v>
          </cell>
          <cell r="D14237" t="str">
            <v>All</v>
          </cell>
          <cell r="E14237" t="str">
            <v>Usage: 5000&lt;Annual kwh&lt;10000</v>
          </cell>
          <cell r="F14237">
            <v>60.7194</v>
          </cell>
          <cell r="G14237">
            <v>0.31569599999999998</v>
          </cell>
          <cell r="H14237">
            <v>0.3742103</v>
          </cell>
          <cell r="I14237">
            <v>-4.5598100000000003E-2</v>
          </cell>
          <cell r="J14237">
            <v>-1.8658399999999999E-2</v>
          </cell>
          <cell r="K14237">
            <v>0</v>
          </cell>
          <cell r="L14237">
            <v>1.8658399999999999E-2</v>
          </cell>
          <cell r="M14237">
            <v>4.5598100000000003E-2</v>
          </cell>
          <cell r="N14237">
            <v>4.5598100000000003E-2</v>
          </cell>
          <cell r="O14237">
            <v>5986</v>
          </cell>
        </row>
        <row r="14238">
          <cell r="A14238" t="str">
            <v>Residential</v>
          </cell>
          <cell r="B14238">
            <v>5</v>
          </cell>
          <cell r="C14238" t="str">
            <v>X</v>
          </cell>
          <cell r="D14238" t="str">
            <v>All</v>
          </cell>
          <cell r="E14238" t="str">
            <v>Usage: 5000&lt;Annual kwh&lt;10000</v>
          </cell>
          <cell r="F14238">
            <v>60.424300000000002</v>
          </cell>
          <cell r="G14238">
            <v>0.33595150000000001</v>
          </cell>
          <cell r="H14238">
            <v>0.38933279999999998</v>
          </cell>
          <cell r="I14238">
            <v>-4.5474300000000002E-2</v>
          </cell>
          <cell r="J14238">
            <v>-1.8607700000000001E-2</v>
          </cell>
          <cell r="K14238">
            <v>0</v>
          </cell>
          <cell r="L14238">
            <v>1.8607700000000001E-2</v>
          </cell>
          <cell r="M14238">
            <v>4.5474300000000002E-2</v>
          </cell>
          <cell r="N14238">
            <v>4.5474300000000002E-2</v>
          </cell>
          <cell r="O14238">
            <v>5986</v>
          </cell>
        </row>
        <row r="14239">
          <cell r="A14239" t="str">
            <v>Residential</v>
          </cell>
          <cell r="B14239">
            <v>6</v>
          </cell>
          <cell r="C14239" t="str">
            <v>X</v>
          </cell>
          <cell r="D14239" t="str">
            <v>All</v>
          </cell>
          <cell r="E14239" t="str">
            <v>Usage: 5000&lt;Annual kwh&lt;10000</v>
          </cell>
          <cell r="F14239">
            <v>60.247700000000002</v>
          </cell>
          <cell r="G14239">
            <v>0.38786989999999999</v>
          </cell>
          <cell r="H14239">
            <v>0.4671264</v>
          </cell>
          <cell r="I14239">
            <v>-4.6116499999999998E-2</v>
          </cell>
          <cell r="J14239">
            <v>-1.8870499999999998E-2</v>
          </cell>
          <cell r="K14239">
            <v>0</v>
          </cell>
          <cell r="L14239">
            <v>1.8870499999999998E-2</v>
          </cell>
          <cell r="M14239">
            <v>4.6116499999999998E-2</v>
          </cell>
          <cell r="N14239">
            <v>4.6116499999999998E-2</v>
          </cell>
          <cell r="O14239">
            <v>5986</v>
          </cell>
        </row>
        <row r="14240">
          <cell r="A14240" t="str">
            <v>Residential</v>
          </cell>
          <cell r="B14240">
            <v>7</v>
          </cell>
          <cell r="C14240" t="str">
            <v>X</v>
          </cell>
          <cell r="D14240" t="str">
            <v>All</v>
          </cell>
          <cell r="E14240" t="str">
            <v>Usage: 5000&lt;Annual kwh&lt;10000</v>
          </cell>
          <cell r="F14240">
            <v>59.271799999999999</v>
          </cell>
          <cell r="G14240">
            <v>0.46218720000000002</v>
          </cell>
          <cell r="H14240">
            <v>0.55858830000000004</v>
          </cell>
          <cell r="I14240">
            <v>-4.5917100000000002E-2</v>
          </cell>
          <cell r="J14240">
            <v>-1.8788900000000001E-2</v>
          </cell>
          <cell r="K14240">
            <v>0</v>
          </cell>
          <cell r="L14240">
            <v>1.8788900000000001E-2</v>
          </cell>
          <cell r="M14240">
            <v>4.5917100000000002E-2</v>
          </cell>
          <cell r="N14240">
            <v>4.5917100000000002E-2</v>
          </cell>
          <cell r="O14240">
            <v>5986</v>
          </cell>
        </row>
        <row r="14241">
          <cell r="A14241" t="str">
            <v>Residential</v>
          </cell>
          <cell r="B14241">
            <v>8</v>
          </cell>
          <cell r="C14241" t="str">
            <v>X</v>
          </cell>
          <cell r="D14241" t="str">
            <v>All</v>
          </cell>
          <cell r="E14241" t="str">
            <v>Usage: 5000&lt;Annual kwh&lt;10000</v>
          </cell>
          <cell r="F14241">
            <v>60.2866</v>
          </cell>
          <cell r="G14241">
            <v>0.55584299999999998</v>
          </cell>
          <cell r="H14241">
            <v>0.70839870000000005</v>
          </cell>
          <cell r="I14241">
            <v>-4.6456400000000002E-2</v>
          </cell>
          <cell r="J14241">
            <v>-1.9009600000000001E-2</v>
          </cell>
          <cell r="K14241">
            <v>0</v>
          </cell>
          <cell r="L14241">
            <v>1.9009600000000001E-2</v>
          </cell>
          <cell r="M14241">
            <v>4.6456400000000002E-2</v>
          </cell>
          <cell r="N14241">
            <v>4.6456400000000002E-2</v>
          </cell>
          <cell r="O14241">
            <v>5986</v>
          </cell>
        </row>
        <row r="14242">
          <cell r="A14242" t="str">
            <v>Residential</v>
          </cell>
          <cell r="B14242">
            <v>9</v>
          </cell>
          <cell r="C14242" t="str">
            <v>X</v>
          </cell>
          <cell r="D14242" t="str">
            <v>All</v>
          </cell>
          <cell r="E14242" t="str">
            <v>Usage: 5000&lt;Annual kwh&lt;10000</v>
          </cell>
          <cell r="F14242">
            <v>64.424899999999994</v>
          </cell>
          <cell r="G14242">
            <v>0.50733700000000004</v>
          </cell>
          <cell r="H14242">
            <v>0.5785013</v>
          </cell>
          <cell r="I14242">
            <v>-4.7923599999999997E-2</v>
          </cell>
          <cell r="J14242">
            <v>-1.9609999999999999E-2</v>
          </cell>
          <cell r="K14242">
            <v>0</v>
          </cell>
          <cell r="L14242">
            <v>1.9609999999999999E-2</v>
          </cell>
          <cell r="M14242">
            <v>4.7923599999999997E-2</v>
          </cell>
          <cell r="N14242">
            <v>4.7923599999999997E-2</v>
          </cell>
          <cell r="O14242">
            <v>5986</v>
          </cell>
        </row>
        <row r="14243">
          <cell r="A14243" t="str">
            <v>Residential</v>
          </cell>
          <cell r="B14243">
            <v>10</v>
          </cell>
          <cell r="C14243" t="str">
            <v>X</v>
          </cell>
          <cell r="D14243" t="str">
            <v>All</v>
          </cell>
          <cell r="E14243" t="str">
            <v>Usage: 5000&lt;Annual kwh&lt;10000</v>
          </cell>
          <cell r="F14243">
            <v>67.664400000000001</v>
          </cell>
          <cell r="G14243">
            <v>0.49474590000000002</v>
          </cell>
          <cell r="H14243">
            <v>0.53697600000000001</v>
          </cell>
          <cell r="I14243">
            <v>-5.2773800000000003E-2</v>
          </cell>
          <cell r="J14243">
            <v>-2.1594599999999999E-2</v>
          </cell>
          <cell r="K14243">
            <v>0</v>
          </cell>
          <cell r="L14243">
            <v>2.1594599999999999E-2</v>
          </cell>
          <cell r="M14243">
            <v>5.2773800000000003E-2</v>
          </cell>
          <cell r="N14243">
            <v>5.2773800000000003E-2</v>
          </cell>
          <cell r="O14243">
            <v>5986</v>
          </cell>
        </row>
        <row r="14244">
          <cell r="A14244" t="str">
            <v>Residential</v>
          </cell>
          <cell r="B14244">
            <v>11</v>
          </cell>
          <cell r="C14244" t="str">
            <v>X</v>
          </cell>
          <cell r="D14244" t="str">
            <v>All</v>
          </cell>
          <cell r="E14244" t="str">
            <v>Usage: 5000&lt;Annual kwh&lt;10000</v>
          </cell>
          <cell r="F14244">
            <v>72.6768</v>
          </cell>
          <cell r="G14244">
            <v>0.52282450000000003</v>
          </cell>
          <cell r="H14244">
            <v>0.55591880000000005</v>
          </cell>
          <cell r="I14244">
            <v>-5.1254000000000001E-2</v>
          </cell>
          <cell r="J14244">
            <v>-2.09727E-2</v>
          </cell>
          <cell r="K14244">
            <v>0</v>
          </cell>
          <cell r="L14244">
            <v>2.09727E-2</v>
          </cell>
          <cell r="M14244">
            <v>5.1254000000000001E-2</v>
          </cell>
          <cell r="N14244">
            <v>5.1254000000000001E-2</v>
          </cell>
          <cell r="O14244">
            <v>5986</v>
          </cell>
        </row>
        <row r="14245">
          <cell r="A14245" t="str">
            <v>Residential</v>
          </cell>
          <cell r="B14245">
            <v>12</v>
          </cell>
          <cell r="C14245" t="str">
            <v>X</v>
          </cell>
          <cell r="D14245" t="str">
            <v>All</v>
          </cell>
          <cell r="E14245" t="str">
            <v>Usage: 5000&lt;Annual kwh&lt;10000</v>
          </cell>
          <cell r="F14245">
            <v>77.6541</v>
          </cell>
          <cell r="G14245">
            <v>0.56362100000000004</v>
          </cell>
          <cell r="H14245">
            <v>0.57935440000000005</v>
          </cell>
          <cell r="I14245">
            <v>-5.1495899999999997E-2</v>
          </cell>
          <cell r="J14245">
            <v>-2.1071699999999999E-2</v>
          </cell>
          <cell r="K14245">
            <v>0</v>
          </cell>
          <cell r="L14245">
            <v>2.1071699999999999E-2</v>
          </cell>
          <cell r="M14245">
            <v>5.1495899999999997E-2</v>
          </cell>
          <cell r="N14245">
            <v>5.1495899999999997E-2</v>
          </cell>
          <cell r="O14245">
            <v>5986</v>
          </cell>
        </row>
        <row r="14246">
          <cell r="A14246" t="str">
            <v>Residential</v>
          </cell>
          <cell r="B14246">
            <v>13</v>
          </cell>
          <cell r="C14246" t="str">
            <v>X</v>
          </cell>
          <cell r="D14246" t="str">
            <v>All</v>
          </cell>
          <cell r="E14246" t="str">
            <v>Usage: 5000&lt;Annual kwh&lt;10000</v>
          </cell>
          <cell r="F14246">
            <v>81.510400000000004</v>
          </cell>
          <cell r="G14246">
            <v>0.62410370000000004</v>
          </cell>
          <cell r="H14246">
            <v>0.62657070000000004</v>
          </cell>
          <cell r="I14246">
            <v>-5.0217699999999997E-2</v>
          </cell>
          <cell r="J14246">
            <v>-2.05487E-2</v>
          </cell>
          <cell r="K14246">
            <v>0</v>
          </cell>
          <cell r="L14246">
            <v>2.05487E-2</v>
          </cell>
          <cell r="M14246">
            <v>5.0217699999999997E-2</v>
          </cell>
          <cell r="N14246">
            <v>5.0217699999999997E-2</v>
          </cell>
          <cell r="O14246">
            <v>5986</v>
          </cell>
        </row>
        <row r="14247">
          <cell r="A14247" t="str">
            <v>Residential</v>
          </cell>
          <cell r="B14247">
            <v>14</v>
          </cell>
          <cell r="C14247" t="str">
            <v>X</v>
          </cell>
          <cell r="D14247" t="str">
            <v>All</v>
          </cell>
          <cell r="E14247" t="str">
            <v>Usage: 5000&lt;Annual kwh&lt;10000</v>
          </cell>
          <cell r="F14247">
            <v>84.6738</v>
          </cell>
          <cell r="G14247">
            <v>0.68102419999999997</v>
          </cell>
          <cell r="H14247">
            <v>0.65671179999999996</v>
          </cell>
          <cell r="I14247">
            <v>-5.32288E-2</v>
          </cell>
          <cell r="J14247">
            <v>-2.1780799999999999E-2</v>
          </cell>
          <cell r="K14247">
            <v>0</v>
          </cell>
          <cell r="L14247">
            <v>2.1780799999999999E-2</v>
          </cell>
          <cell r="M14247">
            <v>5.32288E-2</v>
          </cell>
          <cell r="N14247">
            <v>5.32288E-2</v>
          </cell>
          <cell r="O14247">
            <v>5986</v>
          </cell>
        </row>
        <row r="14248">
          <cell r="A14248" t="str">
            <v>Residential</v>
          </cell>
          <cell r="B14248">
            <v>15</v>
          </cell>
          <cell r="C14248" t="str">
            <v>X</v>
          </cell>
          <cell r="D14248" t="str">
            <v>All</v>
          </cell>
          <cell r="E14248" t="str">
            <v>Usage: 5000&lt;Annual kwh&lt;10000</v>
          </cell>
          <cell r="F14248">
            <v>87.971800000000002</v>
          </cell>
          <cell r="G14248">
            <v>0.80892989999999998</v>
          </cell>
          <cell r="H14248">
            <v>0.78194770000000002</v>
          </cell>
          <cell r="I14248">
            <v>-5.3380299999999999E-2</v>
          </cell>
          <cell r="J14248">
            <v>-2.1842799999999999E-2</v>
          </cell>
          <cell r="K14248">
            <v>0</v>
          </cell>
          <cell r="L14248">
            <v>2.1842799999999999E-2</v>
          </cell>
          <cell r="M14248">
            <v>5.3380299999999999E-2</v>
          </cell>
          <cell r="N14248">
            <v>5.3380299999999999E-2</v>
          </cell>
          <cell r="O14248">
            <v>5986</v>
          </cell>
        </row>
        <row r="14249">
          <cell r="A14249" t="str">
            <v>Residential</v>
          </cell>
          <cell r="B14249">
            <v>16</v>
          </cell>
          <cell r="C14249" t="str">
            <v>X</v>
          </cell>
          <cell r="D14249" t="str">
            <v>All</v>
          </cell>
          <cell r="E14249" t="str">
            <v>Usage: 5000&lt;Annual kwh&lt;10000</v>
          </cell>
          <cell r="F14249">
            <v>90.083200000000005</v>
          </cell>
          <cell r="G14249">
            <v>0.98210949999999997</v>
          </cell>
          <cell r="H14249">
            <v>0.93219649999999998</v>
          </cell>
          <cell r="I14249">
            <v>-5.9081099999999998E-2</v>
          </cell>
          <cell r="J14249">
            <v>-2.4175499999999999E-2</v>
          </cell>
          <cell r="K14249">
            <v>0</v>
          </cell>
          <cell r="L14249">
            <v>2.4175499999999999E-2</v>
          </cell>
          <cell r="M14249">
            <v>5.9081099999999998E-2</v>
          </cell>
          <cell r="N14249">
            <v>5.9081099999999998E-2</v>
          </cell>
          <cell r="O14249">
            <v>5986</v>
          </cell>
        </row>
        <row r="14250">
          <cell r="A14250" t="str">
            <v>Residential</v>
          </cell>
          <cell r="B14250">
            <v>17</v>
          </cell>
          <cell r="C14250" t="str">
            <v>X</v>
          </cell>
          <cell r="D14250" t="str">
            <v>All</v>
          </cell>
          <cell r="E14250" t="str">
            <v>Usage: 5000&lt;Annual kwh&lt;10000</v>
          </cell>
          <cell r="F14250">
            <v>91.176199999999994</v>
          </cell>
          <cell r="G14250">
            <v>1.040055</v>
          </cell>
          <cell r="H14250">
            <v>1.034268</v>
          </cell>
          <cell r="I14250">
            <v>-6.11149E-2</v>
          </cell>
          <cell r="J14250">
            <v>-2.5007700000000001E-2</v>
          </cell>
          <cell r="K14250">
            <v>0</v>
          </cell>
          <cell r="L14250">
            <v>2.5007700000000001E-2</v>
          </cell>
          <cell r="M14250">
            <v>6.11149E-2</v>
          </cell>
          <cell r="N14250">
            <v>6.11149E-2</v>
          </cell>
          <cell r="O14250">
            <v>5986</v>
          </cell>
        </row>
        <row r="14251">
          <cell r="A14251" t="str">
            <v>Residential</v>
          </cell>
          <cell r="B14251">
            <v>18</v>
          </cell>
          <cell r="C14251" t="str">
            <v>X</v>
          </cell>
          <cell r="D14251" t="str">
            <v>All</v>
          </cell>
          <cell r="E14251" t="str">
            <v>Usage: 5000&lt;Annual kwh&lt;10000</v>
          </cell>
          <cell r="F14251">
            <v>89.345600000000005</v>
          </cell>
          <cell r="G14251">
            <v>1.1732769999999999</v>
          </cell>
          <cell r="H14251">
            <v>1.1795640000000001</v>
          </cell>
          <cell r="I14251">
            <v>-5.9986400000000002E-2</v>
          </cell>
          <cell r="J14251">
            <v>-2.4545999999999998E-2</v>
          </cell>
          <cell r="K14251">
            <v>0</v>
          </cell>
          <cell r="L14251">
            <v>2.4545999999999998E-2</v>
          </cell>
          <cell r="M14251">
            <v>5.9986400000000002E-2</v>
          </cell>
          <cell r="N14251">
            <v>5.9986400000000002E-2</v>
          </cell>
          <cell r="O14251">
            <v>5986</v>
          </cell>
        </row>
        <row r="14252">
          <cell r="A14252" t="str">
            <v>Residential</v>
          </cell>
          <cell r="B14252">
            <v>19</v>
          </cell>
          <cell r="C14252" t="str">
            <v>X</v>
          </cell>
          <cell r="D14252" t="str">
            <v>All</v>
          </cell>
          <cell r="E14252" t="str">
            <v>Usage: 5000&lt;Annual kwh&lt;10000</v>
          </cell>
          <cell r="F14252">
            <v>86.643699999999995</v>
          </cell>
          <cell r="G14252">
            <v>1.2849189999999999</v>
          </cell>
          <cell r="H14252">
            <v>1.310584</v>
          </cell>
          <cell r="I14252">
            <v>-6.8534899999999996E-2</v>
          </cell>
          <cell r="J14252">
            <v>-2.80439E-2</v>
          </cell>
          <cell r="K14252">
            <v>0</v>
          </cell>
          <cell r="L14252">
            <v>2.80439E-2</v>
          </cell>
          <cell r="M14252">
            <v>6.8534899999999996E-2</v>
          </cell>
          <cell r="N14252">
            <v>6.8534899999999996E-2</v>
          </cell>
          <cell r="O14252">
            <v>5986</v>
          </cell>
        </row>
        <row r="14253">
          <cell r="A14253" t="str">
            <v>Residential</v>
          </cell>
          <cell r="B14253">
            <v>20</v>
          </cell>
          <cell r="C14253" t="str">
            <v>X</v>
          </cell>
          <cell r="D14253" t="str">
            <v>All</v>
          </cell>
          <cell r="E14253" t="str">
            <v>Usage: 5000&lt;Annual kwh&lt;10000</v>
          </cell>
          <cell r="F14253">
            <v>81.825800000000001</v>
          </cell>
          <cell r="G14253">
            <v>1.1586179999999999</v>
          </cell>
          <cell r="H14253">
            <v>1.4858849999999999</v>
          </cell>
          <cell r="I14253">
            <v>-6.9247400000000001E-2</v>
          </cell>
          <cell r="J14253">
            <v>-2.83355E-2</v>
          </cell>
          <cell r="K14253">
            <v>0</v>
          </cell>
          <cell r="L14253">
            <v>2.83355E-2</v>
          </cell>
          <cell r="M14253">
            <v>6.9247400000000001E-2</v>
          </cell>
          <cell r="N14253">
            <v>6.9247400000000001E-2</v>
          </cell>
          <cell r="O14253">
            <v>5986</v>
          </cell>
        </row>
        <row r="14254">
          <cell r="A14254" t="str">
            <v>Residential</v>
          </cell>
          <cell r="B14254">
            <v>21</v>
          </cell>
          <cell r="C14254" t="str">
            <v>X</v>
          </cell>
          <cell r="D14254" t="str">
            <v>All</v>
          </cell>
          <cell r="E14254" t="str">
            <v>Usage: 5000&lt;Annual kwh&lt;10000</v>
          </cell>
          <cell r="F14254">
            <v>77.367400000000004</v>
          </cell>
          <cell r="G14254">
            <v>1.05122</v>
          </cell>
          <cell r="H14254">
            <v>1.326886</v>
          </cell>
          <cell r="I14254">
            <v>-6.1806199999999999E-2</v>
          </cell>
          <cell r="J14254">
            <v>-2.52906E-2</v>
          </cell>
          <cell r="K14254">
            <v>0</v>
          </cell>
          <cell r="L14254">
            <v>2.52906E-2</v>
          </cell>
          <cell r="M14254">
            <v>6.1806199999999999E-2</v>
          </cell>
          <cell r="N14254">
            <v>6.1806199999999999E-2</v>
          </cell>
          <cell r="O14254">
            <v>5986</v>
          </cell>
        </row>
        <row r="14255">
          <cell r="A14255" t="str">
            <v>Residential</v>
          </cell>
          <cell r="B14255">
            <v>22</v>
          </cell>
          <cell r="C14255" t="str">
            <v>X</v>
          </cell>
          <cell r="D14255" t="str">
            <v>All</v>
          </cell>
          <cell r="E14255" t="str">
            <v>Usage: 5000&lt;Annual kwh&lt;10000</v>
          </cell>
          <cell r="F14255">
            <v>75.436899999999994</v>
          </cell>
          <cell r="G14255">
            <v>0.91908319999999999</v>
          </cell>
          <cell r="H14255">
            <v>1.162264</v>
          </cell>
          <cell r="I14255">
            <v>-5.68146E-2</v>
          </cell>
          <cell r="J14255">
            <v>-2.3248100000000001E-2</v>
          </cell>
          <cell r="K14255">
            <v>0</v>
          </cell>
          <cell r="L14255">
            <v>2.3248100000000001E-2</v>
          </cell>
          <cell r="M14255">
            <v>5.68146E-2</v>
          </cell>
          <cell r="N14255">
            <v>5.68146E-2</v>
          </cell>
          <cell r="O14255">
            <v>5986</v>
          </cell>
        </row>
        <row r="14256">
          <cell r="A14256" t="str">
            <v>Residential</v>
          </cell>
          <cell r="B14256">
            <v>23</v>
          </cell>
          <cell r="C14256" t="str">
            <v>X</v>
          </cell>
          <cell r="D14256" t="str">
            <v>All</v>
          </cell>
          <cell r="E14256" t="str">
            <v>Usage: 5000&lt;Annual kwh&lt;10000</v>
          </cell>
          <cell r="F14256">
            <v>73.056799999999996</v>
          </cell>
          <cell r="G14256">
            <v>0.75799039999999995</v>
          </cell>
          <cell r="H14256">
            <v>0.93094829999999995</v>
          </cell>
          <cell r="I14256">
            <v>-5.47594E-2</v>
          </cell>
          <cell r="J14256">
            <v>-2.2407099999999999E-2</v>
          </cell>
          <cell r="K14256">
            <v>0</v>
          </cell>
          <cell r="L14256">
            <v>2.2407099999999999E-2</v>
          </cell>
          <cell r="M14256">
            <v>5.47594E-2</v>
          </cell>
          <cell r="N14256">
            <v>5.47594E-2</v>
          </cell>
          <cell r="O14256">
            <v>5986</v>
          </cell>
        </row>
        <row r="14257">
          <cell r="A14257" t="str">
            <v>Residential</v>
          </cell>
          <cell r="B14257">
            <v>24</v>
          </cell>
          <cell r="C14257" t="str">
            <v>X</v>
          </cell>
          <cell r="D14257" t="str">
            <v>All</v>
          </cell>
          <cell r="E14257" t="str">
            <v>Usage: 5000&lt;Annual kwh&lt;10000</v>
          </cell>
          <cell r="F14257">
            <v>71.800200000000004</v>
          </cell>
          <cell r="G14257">
            <v>0.58917399999999998</v>
          </cell>
          <cell r="H14257">
            <v>0.78949259999999999</v>
          </cell>
          <cell r="I14257">
            <v>-5.16198E-2</v>
          </cell>
          <cell r="J14257">
            <v>-2.11224E-2</v>
          </cell>
          <cell r="K14257">
            <v>0</v>
          </cell>
          <cell r="L14257">
            <v>2.11224E-2</v>
          </cell>
          <cell r="M14257">
            <v>5.16198E-2</v>
          </cell>
          <cell r="N14257">
            <v>5.16198E-2</v>
          </cell>
          <cell r="O14257">
            <v>5986</v>
          </cell>
        </row>
        <row r="14258">
          <cell r="A14258" t="str">
            <v>Residential</v>
          </cell>
          <cell r="B14258">
            <v>1</v>
          </cell>
          <cell r="C14258" t="str">
            <v>X</v>
          </cell>
          <cell r="D14258" t="str">
            <v>All</v>
          </cell>
          <cell r="E14258" t="str">
            <v>Usage: Annual kwh&lt;5000</v>
          </cell>
          <cell r="F14258">
            <v>64.836100000000002</v>
          </cell>
          <cell r="G14258">
            <v>0.3176677</v>
          </cell>
          <cell r="H14258">
            <v>0.35437170000000001</v>
          </cell>
          <cell r="I14258">
            <v>-4.6004900000000001E-2</v>
          </cell>
          <cell r="J14258">
            <v>-1.8824799999999999E-2</v>
          </cell>
          <cell r="K14258">
            <v>0</v>
          </cell>
          <cell r="L14258">
            <v>1.8824799999999999E-2</v>
          </cell>
          <cell r="M14258">
            <v>4.6004900000000001E-2</v>
          </cell>
          <cell r="N14258">
            <v>4.6004900000000001E-2</v>
          </cell>
          <cell r="O14258">
            <v>2517</v>
          </cell>
        </row>
        <row r="14259">
          <cell r="A14259" t="str">
            <v>Residential</v>
          </cell>
          <cell r="B14259">
            <v>2</v>
          </cell>
          <cell r="C14259" t="str">
            <v>X</v>
          </cell>
          <cell r="D14259" t="str">
            <v>All</v>
          </cell>
          <cell r="E14259" t="str">
            <v>Usage: Annual kwh&lt;5000</v>
          </cell>
          <cell r="F14259">
            <v>63</v>
          </cell>
          <cell r="G14259">
            <v>0.27641290000000002</v>
          </cell>
          <cell r="H14259">
            <v>0.29998390000000003</v>
          </cell>
          <cell r="I14259">
            <v>-4.5684299999999997E-2</v>
          </cell>
          <cell r="J14259">
            <v>-1.8693700000000001E-2</v>
          </cell>
          <cell r="K14259">
            <v>0</v>
          </cell>
          <cell r="L14259">
            <v>1.8693700000000001E-2</v>
          </cell>
          <cell r="M14259">
            <v>4.5684299999999997E-2</v>
          </cell>
          <cell r="N14259">
            <v>4.5684299999999997E-2</v>
          </cell>
          <cell r="O14259">
            <v>2517</v>
          </cell>
        </row>
        <row r="14260">
          <cell r="A14260" t="str">
            <v>Residential</v>
          </cell>
          <cell r="B14260">
            <v>3</v>
          </cell>
          <cell r="C14260" t="str">
            <v>X</v>
          </cell>
          <cell r="D14260" t="str">
            <v>All</v>
          </cell>
          <cell r="E14260" t="str">
            <v>Usage: Annual kwh&lt;5000</v>
          </cell>
          <cell r="F14260">
            <v>62.290999999999997</v>
          </cell>
          <cell r="G14260">
            <v>0.25016769999999999</v>
          </cell>
          <cell r="H14260">
            <v>0.28821910000000001</v>
          </cell>
          <cell r="I14260">
            <v>-4.5338400000000001E-2</v>
          </cell>
          <cell r="J14260">
            <v>-1.8552099999999998E-2</v>
          </cell>
          <cell r="K14260">
            <v>0</v>
          </cell>
          <cell r="L14260">
            <v>1.8552099999999998E-2</v>
          </cell>
          <cell r="M14260">
            <v>4.5338400000000001E-2</v>
          </cell>
          <cell r="N14260">
            <v>4.5338400000000001E-2</v>
          </cell>
          <cell r="O14260">
            <v>2517</v>
          </cell>
        </row>
        <row r="14261">
          <cell r="A14261" t="str">
            <v>Residential</v>
          </cell>
          <cell r="B14261">
            <v>4</v>
          </cell>
          <cell r="C14261" t="str">
            <v>X</v>
          </cell>
          <cell r="D14261" t="str">
            <v>All</v>
          </cell>
          <cell r="E14261" t="str">
            <v>Usage: Annual kwh&lt;5000</v>
          </cell>
          <cell r="F14261">
            <v>60.895499999999998</v>
          </cell>
          <cell r="G14261">
            <v>0.2406856</v>
          </cell>
          <cell r="H14261">
            <v>0.26897910000000003</v>
          </cell>
          <cell r="I14261">
            <v>-4.5166100000000001E-2</v>
          </cell>
          <cell r="J14261">
            <v>-1.8481600000000001E-2</v>
          </cell>
          <cell r="K14261">
            <v>0</v>
          </cell>
          <cell r="L14261">
            <v>1.8481600000000001E-2</v>
          </cell>
          <cell r="M14261">
            <v>4.5166100000000001E-2</v>
          </cell>
          <cell r="N14261">
            <v>4.5166100000000001E-2</v>
          </cell>
          <cell r="O14261">
            <v>2517</v>
          </cell>
        </row>
        <row r="14262">
          <cell r="A14262" t="str">
            <v>Residential</v>
          </cell>
          <cell r="B14262">
            <v>5</v>
          </cell>
          <cell r="C14262" t="str">
            <v>X</v>
          </cell>
          <cell r="D14262" t="str">
            <v>All</v>
          </cell>
          <cell r="E14262" t="str">
            <v>Usage: Annual kwh&lt;5000</v>
          </cell>
          <cell r="F14262">
            <v>60.686500000000002</v>
          </cell>
          <cell r="G14262">
            <v>0.24126210000000001</v>
          </cell>
          <cell r="H14262">
            <v>0.26933380000000001</v>
          </cell>
          <cell r="I14262">
            <v>-4.5099199999999999E-2</v>
          </cell>
          <cell r="J14262">
            <v>-1.84542E-2</v>
          </cell>
          <cell r="K14262">
            <v>0</v>
          </cell>
          <cell r="L14262">
            <v>1.84542E-2</v>
          </cell>
          <cell r="M14262">
            <v>4.5099199999999999E-2</v>
          </cell>
          <cell r="N14262">
            <v>4.5099199999999999E-2</v>
          </cell>
          <cell r="O14262">
            <v>2517</v>
          </cell>
        </row>
        <row r="14263">
          <cell r="A14263" t="str">
            <v>Residential</v>
          </cell>
          <cell r="B14263">
            <v>6</v>
          </cell>
          <cell r="C14263" t="str">
            <v>X</v>
          </cell>
          <cell r="D14263" t="str">
            <v>All</v>
          </cell>
          <cell r="E14263" t="str">
            <v>Usage: Annual kwh&lt;5000</v>
          </cell>
          <cell r="F14263">
            <v>60.582000000000001</v>
          </cell>
          <cell r="G14263">
            <v>0.26095620000000003</v>
          </cell>
          <cell r="H14263">
            <v>0.29602250000000002</v>
          </cell>
          <cell r="I14263">
            <v>-4.5184500000000002E-2</v>
          </cell>
          <cell r="J14263">
            <v>-1.8489100000000001E-2</v>
          </cell>
          <cell r="K14263">
            <v>0</v>
          </cell>
          <cell r="L14263">
            <v>1.8489100000000001E-2</v>
          </cell>
          <cell r="M14263">
            <v>4.5184500000000002E-2</v>
          </cell>
          <cell r="N14263">
            <v>4.5184500000000002E-2</v>
          </cell>
          <cell r="O14263">
            <v>2517</v>
          </cell>
        </row>
        <row r="14264">
          <cell r="A14264" t="str">
            <v>Residential</v>
          </cell>
          <cell r="B14264">
            <v>7</v>
          </cell>
          <cell r="C14264" t="str">
            <v>X</v>
          </cell>
          <cell r="D14264" t="str">
            <v>All</v>
          </cell>
          <cell r="E14264" t="str">
            <v>Usage: Annual kwh&lt;5000</v>
          </cell>
          <cell r="F14264">
            <v>59.582000000000001</v>
          </cell>
          <cell r="G14264">
            <v>0.31713960000000002</v>
          </cell>
          <cell r="H14264">
            <v>0.34275489999999997</v>
          </cell>
          <cell r="I14264">
            <v>-4.5544000000000001E-2</v>
          </cell>
          <cell r="J14264">
            <v>-1.8636199999999999E-2</v>
          </cell>
          <cell r="K14264">
            <v>0</v>
          </cell>
          <cell r="L14264">
            <v>1.8636199999999999E-2</v>
          </cell>
          <cell r="M14264">
            <v>4.5544000000000001E-2</v>
          </cell>
          <cell r="N14264">
            <v>4.5544000000000001E-2</v>
          </cell>
          <cell r="O14264">
            <v>2517</v>
          </cell>
        </row>
        <row r="14265">
          <cell r="A14265" t="str">
            <v>Residential</v>
          </cell>
          <cell r="B14265">
            <v>8</v>
          </cell>
          <cell r="C14265" t="str">
            <v>X</v>
          </cell>
          <cell r="D14265" t="str">
            <v>All</v>
          </cell>
          <cell r="E14265" t="str">
            <v>Usage: Annual kwh&lt;5000</v>
          </cell>
          <cell r="F14265">
            <v>60.395499999999998</v>
          </cell>
          <cell r="G14265">
            <v>0.35439179999999998</v>
          </cell>
          <cell r="H14265">
            <v>0.36245490000000002</v>
          </cell>
          <cell r="I14265">
            <v>-4.6691000000000003E-2</v>
          </cell>
          <cell r="J14265">
            <v>-1.91056E-2</v>
          </cell>
          <cell r="K14265">
            <v>0</v>
          </cell>
          <cell r="L14265">
            <v>1.91056E-2</v>
          </cell>
          <cell r="M14265">
            <v>4.6691000000000003E-2</v>
          </cell>
          <cell r="N14265">
            <v>4.6691000000000003E-2</v>
          </cell>
          <cell r="O14265">
            <v>2517</v>
          </cell>
        </row>
        <row r="14266">
          <cell r="A14266" t="str">
            <v>Residential</v>
          </cell>
          <cell r="B14266">
            <v>9</v>
          </cell>
          <cell r="C14266" t="str">
            <v>X</v>
          </cell>
          <cell r="D14266" t="str">
            <v>All</v>
          </cell>
          <cell r="E14266" t="str">
            <v>Usage: Annual kwh&lt;5000</v>
          </cell>
          <cell r="F14266">
            <v>64.313500000000005</v>
          </cell>
          <cell r="G14266">
            <v>0.33417150000000001</v>
          </cell>
          <cell r="H14266">
            <v>0.3232951</v>
          </cell>
          <cell r="I14266">
            <v>-4.8581100000000002E-2</v>
          </cell>
          <cell r="J14266">
            <v>-1.9879000000000001E-2</v>
          </cell>
          <cell r="K14266">
            <v>0</v>
          </cell>
          <cell r="L14266">
            <v>1.9879000000000001E-2</v>
          </cell>
          <cell r="M14266">
            <v>4.8581100000000002E-2</v>
          </cell>
          <cell r="N14266">
            <v>4.8581100000000002E-2</v>
          </cell>
          <cell r="O14266">
            <v>2517</v>
          </cell>
        </row>
        <row r="14267">
          <cell r="A14267" t="str">
            <v>Residential</v>
          </cell>
          <cell r="B14267">
            <v>10</v>
          </cell>
          <cell r="C14267" t="str">
            <v>X</v>
          </cell>
          <cell r="D14267" t="str">
            <v>All</v>
          </cell>
          <cell r="E14267" t="str">
            <v>Usage: Annual kwh&lt;5000</v>
          </cell>
          <cell r="F14267">
            <v>67.336100000000002</v>
          </cell>
          <cell r="G14267">
            <v>0.30856220000000001</v>
          </cell>
          <cell r="H14267">
            <v>0.3212969</v>
          </cell>
          <cell r="I14267">
            <v>-4.9726300000000001E-2</v>
          </cell>
          <cell r="J14267">
            <v>-2.03476E-2</v>
          </cell>
          <cell r="K14267">
            <v>0</v>
          </cell>
          <cell r="L14267">
            <v>2.03476E-2</v>
          </cell>
          <cell r="M14267">
            <v>4.9726300000000001E-2</v>
          </cell>
          <cell r="N14267">
            <v>4.9726300000000001E-2</v>
          </cell>
          <cell r="O14267">
            <v>2517</v>
          </cell>
        </row>
        <row r="14268">
          <cell r="A14268" t="str">
            <v>Residential</v>
          </cell>
          <cell r="B14268">
            <v>11</v>
          </cell>
          <cell r="C14268" t="str">
            <v>X</v>
          </cell>
          <cell r="D14268" t="str">
            <v>All</v>
          </cell>
          <cell r="E14268" t="str">
            <v>Usage: Annual kwh&lt;5000</v>
          </cell>
          <cell r="F14268">
            <v>72.067599999999999</v>
          </cell>
          <cell r="G14268">
            <v>0.3411363</v>
          </cell>
          <cell r="H14268">
            <v>0.35369410000000001</v>
          </cell>
          <cell r="I14268">
            <v>-5.16012E-2</v>
          </cell>
          <cell r="J14268">
            <v>-2.11148E-2</v>
          </cell>
          <cell r="K14268">
            <v>0</v>
          </cell>
          <cell r="L14268">
            <v>2.11148E-2</v>
          </cell>
          <cell r="M14268">
            <v>5.16012E-2</v>
          </cell>
          <cell r="N14268">
            <v>5.16012E-2</v>
          </cell>
          <cell r="O14268">
            <v>2517</v>
          </cell>
        </row>
        <row r="14269">
          <cell r="A14269" t="str">
            <v>Residential</v>
          </cell>
          <cell r="B14269">
            <v>12</v>
          </cell>
          <cell r="C14269" t="str">
            <v>X</v>
          </cell>
          <cell r="D14269" t="str">
            <v>All</v>
          </cell>
          <cell r="E14269" t="str">
            <v>Usage: Annual kwh&lt;5000</v>
          </cell>
          <cell r="F14269">
            <v>76.985699999999994</v>
          </cell>
          <cell r="G14269">
            <v>0.39123210000000003</v>
          </cell>
          <cell r="H14269">
            <v>0.37468040000000002</v>
          </cell>
          <cell r="I14269">
            <v>-5.20107E-2</v>
          </cell>
          <cell r="J14269">
            <v>-2.12824E-2</v>
          </cell>
          <cell r="K14269">
            <v>0</v>
          </cell>
          <cell r="L14269">
            <v>2.12824E-2</v>
          </cell>
          <cell r="M14269">
            <v>5.20107E-2</v>
          </cell>
          <cell r="N14269">
            <v>5.20107E-2</v>
          </cell>
          <cell r="O14269">
            <v>2517</v>
          </cell>
        </row>
        <row r="14270">
          <cell r="A14270" t="str">
            <v>Residential</v>
          </cell>
          <cell r="B14270">
            <v>13</v>
          </cell>
          <cell r="C14270" t="str">
            <v>X</v>
          </cell>
          <cell r="D14270" t="str">
            <v>All</v>
          </cell>
          <cell r="E14270" t="str">
            <v>Usage: Annual kwh&lt;5000</v>
          </cell>
          <cell r="F14270">
            <v>80.881200000000007</v>
          </cell>
          <cell r="G14270">
            <v>0.38888729999999999</v>
          </cell>
          <cell r="H14270">
            <v>0.36326799999999998</v>
          </cell>
          <cell r="I14270">
            <v>-5.4132399999999997E-2</v>
          </cell>
          <cell r="J14270">
            <v>-2.21505E-2</v>
          </cell>
          <cell r="K14270">
            <v>0</v>
          </cell>
          <cell r="L14270">
            <v>2.21505E-2</v>
          </cell>
          <cell r="M14270">
            <v>5.4132399999999997E-2</v>
          </cell>
          <cell r="N14270">
            <v>5.4132399999999997E-2</v>
          </cell>
          <cell r="O14270">
            <v>2517</v>
          </cell>
        </row>
        <row r="14271">
          <cell r="A14271" t="str">
            <v>Residential</v>
          </cell>
          <cell r="B14271">
            <v>14</v>
          </cell>
          <cell r="C14271" t="str">
            <v>X</v>
          </cell>
          <cell r="D14271" t="str">
            <v>All</v>
          </cell>
          <cell r="E14271" t="str">
            <v>Usage: Annual kwh&lt;5000</v>
          </cell>
          <cell r="F14271">
            <v>83.985699999999994</v>
          </cell>
          <cell r="G14271">
            <v>0.38660800000000001</v>
          </cell>
          <cell r="H14271">
            <v>0.35990369999999999</v>
          </cell>
          <cell r="I14271">
            <v>-5.4658600000000002E-2</v>
          </cell>
          <cell r="J14271">
            <v>-2.2365900000000001E-2</v>
          </cell>
          <cell r="K14271">
            <v>0</v>
          </cell>
          <cell r="L14271">
            <v>2.2365900000000001E-2</v>
          </cell>
          <cell r="M14271">
            <v>5.4658600000000002E-2</v>
          </cell>
          <cell r="N14271">
            <v>5.4658600000000002E-2</v>
          </cell>
          <cell r="O14271">
            <v>2517</v>
          </cell>
        </row>
        <row r="14272">
          <cell r="A14272" t="str">
            <v>Residential</v>
          </cell>
          <cell r="B14272">
            <v>15</v>
          </cell>
          <cell r="C14272" t="str">
            <v>X</v>
          </cell>
          <cell r="D14272" t="str">
            <v>All</v>
          </cell>
          <cell r="E14272" t="str">
            <v>Usage: Annual kwh&lt;5000</v>
          </cell>
          <cell r="F14272">
            <v>87.381200000000007</v>
          </cell>
          <cell r="G14272">
            <v>0.36064489999999999</v>
          </cell>
          <cell r="H14272">
            <v>0.41696260000000002</v>
          </cell>
          <cell r="I14272">
            <v>-5.4989700000000002E-2</v>
          </cell>
          <cell r="J14272">
            <v>-2.2501400000000001E-2</v>
          </cell>
          <cell r="K14272">
            <v>0</v>
          </cell>
          <cell r="L14272">
            <v>2.2501400000000001E-2</v>
          </cell>
          <cell r="M14272">
            <v>5.4989700000000002E-2</v>
          </cell>
          <cell r="N14272">
            <v>5.4989700000000002E-2</v>
          </cell>
          <cell r="O14272">
            <v>2517</v>
          </cell>
        </row>
        <row r="14273">
          <cell r="A14273" t="str">
            <v>Residential</v>
          </cell>
          <cell r="B14273">
            <v>16</v>
          </cell>
          <cell r="C14273" t="str">
            <v>X</v>
          </cell>
          <cell r="D14273" t="str">
            <v>All</v>
          </cell>
          <cell r="E14273" t="str">
            <v>Usage: Annual kwh&lt;5000</v>
          </cell>
          <cell r="F14273">
            <v>89.485699999999994</v>
          </cell>
          <cell r="G14273">
            <v>0.4387856</v>
          </cell>
          <cell r="H14273">
            <v>0.51393129999999998</v>
          </cell>
          <cell r="I14273">
            <v>-7.0297999999999999E-2</v>
          </cell>
          <cell r="J14273">
            <v>-2.87654E-2</v>
          </cell>
          <cell r="K14273">
            <v>0</v>
          </cell>
          <cell r="L14273">
            <v>2.87654E-2</v>
          </cell>
          <cell r="M14273">
            <v>7.0297999999999999E-2</v>
          </cell>
          <cell r="N14273">
            <v>7.0297999999999999E-2</v>
          </cell>
          <cell r="O14273">
            <v>2517</v>
          </cell>
        </row>
        <row r="14274">
          <cell r="A14274" t="str">
            <v>Residential</v>
          </cell>
          <cell r="B14274">
            <v>17</v>
          </cell>
          <cell r="C14274" t="str">
            <v>X</v>
          </cell>
          <cell r="D14274" t="str">
            <v>All</v>
          </cell>
          <cell r="E14274" t="str">
            <v>Usage: Annual kwh&lt;5000</v>
          </cell>
          <cell r="F14274">
            <v>90.590199999999996</v>
          </cell>
          <cell r="G14274">
            <v>0.49959730000000002</v>
          </cell>
          <cell r="H14274">
            <v>0.59639719999999996</v>
          </cell>
          <cell r="I14274">
            <v>-7.0335599999999998E-2</v>
          </cell>
          <cell r="J14274">
            <v>-2.8780799999999999E-2</v>
          </cell>
          <cell r="K14274">
            <v>0</v>
          </cell>
          <cell r="L14274">
            <v>2.8780799999999999E-2</v>
          </cell>
          <cell r="M14274">
            <v>7.0335599999999998E-2</v>
          </cell>
          <cell r="N14274">
            <v>7.0335599999999998E-2</v>
          </cell>
          <cell r="O14274">
            <v>2517</v>
          </cell>
        </row>
        <row r="14275">
          <cell r="A14275" t="str">
            <v>Residential</v>
          </cell>
          <cell r="B14275">
            <v>18</v>
          </cell>
          <cell r="C14275" t="str">
            <v>X</v>
          </cell>
          <cell r="D14275" t="str">
            <v>All</v>
          </cell>
          <cell r="E14275" t="str">
            <v>Usage: Annual kwh&lt;5000</v>
          </cell>
          <cell r="F14275">
            <v>88.508200000000002</v>
          </cell>
          <cell r="G14275">
            <v>0.67135359999999999</v>
          </cell>
          <cell r="H14275">
            <v>0.63402740000000002</v>
          </cell>
          <cell r="I14275">
            <v>-7.0727300000000007E-2</v>
          </cell>
          <cell r="J14275">
            <v>-2.8941000000000001E-2</v>
          </cell>
          <cell r="K14275">
            <v>0</v>
          </cell>
          <cell r="L14275">
            <v>2.8941000000000001E-2</v>
          </cell>
          <cell r="M14275">
            <v>7.0727300000000007E-2</v>
          </cell>
          <cell r="N14275">
            <v>7.0727300000000007E-2</v>
          </cell>
          <cell r="O14275">
            <v>2517</v>
          </cell>
        </row>
        <row r="14276">
          <cell r="A14276" t="str">
            <v>Residential</v>
          </cell>
          <cell r="B14276">
            <v>19</v>
          </cell>
          <cell r="C14276" t="str">
            <v>X</v>
          </cell>
          <cell r="D14276" t="str">
            <v>All</v>
          </cell>
          <cell r="E14276" t="str">
            <v>Usage: Annual kwh&lt;5000</v>
          </cell>
          <cell r="F14276">
            <v>85.717299999999994</v>
          </cell>
          <cell r="G14276">
            <v>0.71927269999999999</v>
          </cell>
          <cell r="H14276">
            <v>0.70542930000000004</v>
          </cell>
          <cell r="I14276">
            <v>-7.6558600000000004E-2</v>
          </cell>
          <cell r="J14276">
            <v>-3.1327199999999999E-2</v>
          </cell>
          <cell r="K14276">
            <v>0</v>
          </cell>
          <cell r="L14276">
            <v>3.1327199999999999E-2</v>
          </cell>
          <cell r="M14276">
            <v>7.6558600000000004E-2</v>
          </cell>
          <cell r="N14276">
            <v>7.6558600000000004E-2</v>
          </cell>
          <cell r="O14276">
            <v>2517</v>
          </cell>
        </row>
        <row r="14277">
          <cell r="A14277" t="str">
            <v>Residential</v>
          </cell>
          <cell r="B14277">
            <v>20</v>
          </cell>
          <cell r="C14277" t="str">
            <v>X</v>
          </cell>
          <cell r="D14277" t="str">
            <v>All</v>
          </cell>
          <cell r="E14277" t="str">
            <v>Usage: Annual kwh&lt;5000</v>
          </cell>
          <cell r="F14277">
            <v>81.008200000000002</v>
          </cell>
          <cell r="G14277">
            <v>0.77106010000000003</v>
          </cell>
          <cell r="H14277">
            <v>0.88250980000000001</v>
          </cell>
          <cell r="I14277">
            <v>-7.2796899999999998E-2</v>
          </cell>
          <cell r="J14277">
            <v>-2.9787899999999999E-2</v>
          </cell>
          <cell r="K14277">
            <v>0</v>
          </cell>
          <cell r="L14277">
            <v>2.9787899999999999E-2</v>
          </cell>
          <cell r="M14277">
            <v>7.2796899999999998E-2</v>
          </cell>
          <cell r="N14277">
            <v>7.2796899999999998E-2</v>
          </cell>
          <cell r="O14277">
            <v>2517</v>
          </cell>
        </row>
        <row r="14278">
          <cell r="A14278" t="str">
            <v>Residential</v>
          </cell>
          <cell r="B14278">
            <v>21</v>
          </cell>
          <cell r="C14278" t="str">
            <v>X</v>
          </cell>
          <cell r="D14278" t="str">
            <v>All</v>
          </cell>
          <cell r="E14278" t="str">
            <v>Usage: Annual kwh&lt;5000</v>
          </cell>
          <cell r="F14278">
            <v>76.694699999999997</v>
          </cell>
          <cell r="G14278">
            <v>0.72593379999999996</v>
          </cell>
          <cell r="H14278">
            <v>0.88593469999999996</v>
          </cell>
          <cell r="I14278">
            <v>-6.7672499999999997E-2</v>
          </cell>
          <cell r="J14278">
            <v>-2.76911E-2</v>
          </cell>
          <cell r="K14278">
            <v>0</v>
          </cell>
          <cell r="L14278">
            <v>2.76911E-2</v>
          </cell>
          <cell r="M14278">
            <v>6.7672499999999997E-2</v>
          </cell>
          <cell r="N14278">
            <v>6.7672499999999997E-2</v>
          </cell>
          <cell r="O14278">
            <v>2517</v>
          </cell>
        </row>
        <row r="14279">
          <cell r="A14279" t="str">
            <v>Residential</v>
          </cell>
          <cell r="B14279">
            <v>22</v>
          </cell>
          <cell r="C14279" t="str">
            <v>X</v>
          </cell>
          <cell r="D14279" t="str">
            <v>All</v>
          </cell>
          <cell r="E14279" t="str">
            <v>Usage: Annual kwh&lt;5000</v>
          </cell>
          <cell r="F14279">
            <v>74.881200000000007</v>
          </cell>
          <cell r="G14279">
            <v>0.68670370000000003</v>
          </cell>
          <cell r="H14279">
            <v>0.7972146</v>
          </cell>
          <cell r="I14279">
            <v>-6.1349599999999997E-2</v>
          </cell>
          <cell r="J14279">
            <v>-2.5103799999999999E-2</v>
          </cell>
          <cell r="K14279">
            <v>0</v>
          </cell>
          <cell r="L14279">
            <v>2.5103799999999999E-2</v>
          </cell>
          <cell r="M14279">
            <v>6.1349599999999997E-2</v>
          </cell>
          <cell r="N14279">
            <v>6.1349599999999997E-2</v>
          </cell>
          <cell r="O14279">
            <v>2517</v>
          </cell>
        </row>
        <row r="14280">
          <cell r="A14280" t="str">
            <v>Residential</v>
          </cell>
          <cell r="B14280">
            <v>23</v>
          </cell>
          <cell r="C14280" t="str">
            <v>X</v>
          </cell>
          <cell r="D14280" t="str">
            <v>All</v>
          </cell>
          <cell r="E14280" t="str">
            <v>Usage: Annual kwh&lt;5000</v>
          </cell>
          <cell r="F14280">
            <v>72.754099999999994</v>
          </cell>
          <cell r="G14280">
            <v>0.54445080000000001</v>
          </cell>
          <cell r="H14280">
            <v>0.67155790000000004</v>
          </cell>
          <cell r="I14280">
            <v>-5.5636600000000001E-2</v>
          </cell>
          <cell r="J14280">
            <v>-2.2766000000000002E-2</v>
          </cell>
          <cell r="K14280">
            <v>0</v>
          </cell>
          <cell r="L14280">
            <v>2.2766000000000002E-2</v>
          </cell>
          <cell r="M14280">
            <v>5.5636600000000001E-2</v>
          </cell>
          <cell r="N14280">
            <v>5.5636600000000001E-2</v>
          </cell>
          <cell r="O14280">
            <v>2517</v>
          </cell>
        </row>
        <row r="14281">
          <cell r="A14281" t="str">
            <v>Residential</v>
          </cell>
          <cell r="B14281">
            <v>24</v>
          </cell>
          <cell r="C14281" t="str">
            <v>X</v>
          </cell>
          <cell r="D14281" t="str">
            <v>All</v>
          </cell>
          <cell r="E14281" t="str">
            <v>Usage: Annual kwh&lt;5000</v>
          </cell>
          <cell r="F14281">
            <v>71.7316</v>
          </cell>
          <cell r="G14281">
            <v>0.42083870000000001</v>
          </cell>
          <cell r="H14281">
            <v>0.48960189999999998</v>
          </cell>
          <cell r="I14281">
            <v>-5.06138E-2</v>
          </cell>
          <cell r="J14281">
            <v>-2.0710800000000001E-2</v>
          </cell>
          <cell r="K14281">
            <v>0</v>
          </cell>
          <cell r="L14281">
            <v>2.0710800000000001E-2</v>
          </cell>
          <cell r="M14281">
            <v>5.06138E-2</v>
          </cell>
          <cell r="N14281">
            <v>5.06138E-2</v>
          </cell>
          <cell r="O14281">
            <v>2517</v>
          </cell>
        </row>
        <row r="14282">
          <cell r="A14282" t="str">
            <v>Residential</v>
          </cell>
          <cell r="B14282">
            <v>1</v>
          </cell>
          <cell r="C14282" t="str">
            <v>X</v>
          </cell>
          <cell r="D14282" t="str">
            <v>All</v>
          </cell>
          <cell r="E14282" t="str">
            <v>Usage: Annual kwh&gt;=40000</v>
          </cell>
          <cell r="F14282">
            <v>65.423199999999994</v>
          </cell>
          <cell r="G14282">
            <v>0.99478820000000001</v>
          </cell>
          <cell r="H14282">
            <v>1.054583</v>
          </cell>
          <cell r="I14282">
            <v>-0.1940684</v>
          </cell>
          <cell r="J14282">
            <v>-7.9411200000000001E-2</v>
          </cell>
          <cell r="K14282">
            <v>0</v>
          </cell>
          <cell r="L14282">
            <v>7.9411200000000001E-2</v>
          </cell>
          <cell r="M14282">
            <v>0.1940684</v>
          </cell>
          <cell r="N14282">
            <v>0.1940684</v>
          </cell>
          <cell r="O14282">
            <v>2887</v>
          </cell>
        </row>
        <row r="14283">
          <cell r="A14283" t="str">
            <v>Residential</v>
          </cell>
          <cell r="B14283">
            <v>2</v>
          </cell>
          <cell r="C14283" t="str">
            <v>X</v>
          </cell>
          <cell r="D14283" t="str">
            <v>All</v>
          </cell>
          <cell r="E14283" t="str">
            <v>Usage: Annual kwh&gt;=40000</v>
          </cell>
          <cell r="F14283">
            <v>63</v>
          </cell>
          <cell r="G14283">
            <v>0.83054099999999997</v>
          </cell>
          <cell r="H14283">
            <v>0.8579831</v>
          </cell>
          <cell r="I14283">
            <v>-0.19155359999999999</v>
          </cell>
          <cell r="J14283">
            <v>-7.8382199999999999E-2</v>
          </cell>
          <cell r="K14283">
            <v>0</v>
          </cell>
          <cell r="L14283">
            <v>7.8382199999999999E-2</v>
          </cell>
          <cell r="M14283">
            <v>0.19155359999999999</v>
          </cell>
          <cell r="N14283">
            <v>0.19155359999999999</v>
          </cell>
          <cell r="O14283">
            <v>2887</v>
          </cell>
        </row>
        <row r="14284">
          <cell r="A14284" t="str">
            <v>Residential</v>
          </cell>
          <cell r="B14284">
            <v>3</v>
          </cell>
          <cell r="C14284" t="str">
            <v>X</v>
          </cell>
          <cell r="D14284" t="str">
            <v>All</v>
          </cell>
          <cell r="E14284" t="str">
            <v>Usage: Annual kwh&gt;=40000</v>
          </cell>
          <cell r="F14284">
            <v>62.144199999999998</v>
          </cell>
          <cell r="G14284">
            <v>0.67731079999999999</v>
          </cell>
          <cell r="H14284">
            <v>0.79470649999999998</v>
          </cell>
          <cell r="I14284">
            <v>-0.1906632</v>
          </cell>
          <cell r="J14284">
            <v>-7.8017900000000001E-2</v>
          </cell>
          <cell r="K14284">
            <v>0</v>
          </cell>
          <cell r="L14284">
            <v>7.8017900000000001E-2</v>
          </cell>
          <cell r="M14284">
            <v>0.1906632</v>
          </cell>
          <cell r="N14284">
            <v>0.1906632</v>
          </cell>
          <cell r="O14284">
            <v>2887</v>
          </cell>
        </row>
        <row r="14285">
          <cell r="A14285" t="str">
            <v>Residential</v>
          </cell>
          <cell r="B14285">
            <v>4</v>
          </cell>
          <cell r="C14285" t="str">
            <v>X</v>
          </cell>
          <cell r="D14285" t="str">
            <v>All</v>
          </cell>
          <cell r="E14285" t="str">
            <v>Usage: Annual kwh&gt;=40000</v>
          </cell>
          <cell r="F14285">
            <v>60.822099999999999</v>
          </cell>
          <cell r="G14285">
            <v>0.65684520000000002</v>
          </cell>
          <cell r="H14285">
            <v>0.6697767</v>
          </cell>
          <cell r="I14285">
            <v>-0.1895568</v>
          </cell>
          <cell r="J14285">
            <v>-7.7565099999999998E-2</v>
          </cell>
          <cell r="K14285">
            <v>0</v>
          </cell>
          <cell r="L14285">
            <v>7.7565099999999998E-2</v>
          </cell>
          <cell r="M14285">
            <v>0.1895568</v>
          </cell>
          <cell r="N14285">
            <v>0.1895568</v>
          </cell>
          <cell r="O14285">
            <v>2887</v>
          </cell>
        </row>
        <row r="14286">
          <cell r="A14286" t="str">
            <v>Residential</v>
          </cell>
          <cell r="B14286">
            <v>5</v>
          </cell>
          <cell r="C14286" t="str">
            <v>X</v>
          </cell>
          <cell r="D14286" t="str">
            <v>All</v>
          </cell>
          <cell r="E14286" t="str">
            <v>Usage: Annual kwh&gt;=40000</v>
          </cell>
          <cell r="F14286">
            <v>60.466299999999997</v>
          </cell>
          <cell r="G14286">
            <v>0.60846849999999997</v>
          </cell>
          <cell r="H14286">
            <v>0.62655179999999999</v>
          </cell>
          <cell r="I14286">
            <v>-0.18899189999999999</v>
          </cell>
          <cell r="J14286">
            <v>-7.7334E-2</v>
          </cell>
          <cell r="K14286">
            <v>0</v>
          </cell>
          <cell r="L14286">
            <v>7.7334E-2</v>
          </cell>
          <cell r="M14286">
            <v>0.18899189999999999</v>
          </cell>
          <cell r="N14286">
            <v>0.18899189999999999</v>
          </cell>
          <cell r="O14286">
            <v>2887</v>
          </cell>
        </row>
        <row r="14287">
          <cell r="A14287" t="str">
            <v>Residential</v>
          </cell>
          <cell r="B14287">
            <v>6</v>
          </cell>
          <cell r="C14287" t="str">
            <v>X</v>
          </cell>
          <cell r="D14287" t="str">
            <v>All</v>
          </cell>
          <cell r="E14287" t="str">
            <v>Usage: Annual kwh&gt;=40000</v>
          </cell>
          <cell r="F14287">
            <v>60.288400000000003</v>
          </cell>
          <cell r="G14287">
            <v>0.66073570000000004</v>
          </cell>
          <cell r="H14287">
            <v>0.69713179999999997</v>
          </cell>
          <cell r="I14287">
            <v>-0.18860759999999999</v>
          </cell>
          <cell r="J14287">
            <v>-7.7176700000000001E-2</v>
          </cell>
          <cell r="K14287">
            <v>0</v>
          </cell>
          <cell r="L14287">
            <v>7.7176700000000001E-2</v>
          </cell>
          <cell r="M14287">
            <v>0.18860759999999999</v>
          </cell>
          <cell r="N14287">
            <v>0.18860759999999999</v>
          </cell>
          <cell r="O14287">
            <v>2887</v>
          </cell>
        </row>
        <row r="14288">
          <cell r="A14288" t="str">
            <v>Residential</v>
          </cell>
          <cell r="B14288">
            <v>7</v>
          </cell>
          <cell r="C14288" t="str">
            <v>X</v>
          </cell>
          <cell r="D14288" t="str">
            <v>All</v>
          </cell>
          <cell r="E14288" t="str">
            <v>Usage: Annual kwh&gt;=40000</v>
          </cell>
          <cell r="F14288">
            <v>59.288400000000003</v>
          </cell>
          <cell r="G14288">
            <v>0.80566389999999999</v>
          </cell>
          <cell r="H14288">
            <v>0.74251500000000004</v>
          </cell>
          <cell r="I14288">
            <v>-0.1905336</v>
          </cell>
          <cell r="J14288">
            <v>-7.7964800000000001E-2</v>
          </cell>
          <cell r="K14288">
            <v>0</v>
          </cell>
          <cell r="L14288">
            <v>7.7964800000000001E-2</v>
          </cell>
          <cell r="M14288">
            <v>0.1905336</v>
          </cell>
          <cell r="N14288">
            <v>0.1905336</v>
          </cell>
          <cell r="O14288">
            <v>2887</v>
          </cell>
        </row>
        <row r="14289">
          <cell r="A14289" t="str">
            <v>Residential</v>
          </cell>
          <cell r="B14289">
            <v>8</v>
          </cell>
          <cell r="C14289" t="str">
            <v>X</v>
          </cell>
          <cell r="D14289" t="str">
            <v>All</v>
          </cell>
          <cell r="E14289" t="str">
            <v>Usage: Annual kwh&gt;=40000</v>
          </cell>
          <cell r="F14289">
            <v>60.322099999999999</v>
          </cell>
          <cell r="G14289">
            <v>1.102606</v>
          </cell>
          <cell r="H14289">
            <v>1.0421560000000001</v>
          </cell>
          <cell r="I14289">
            <v>-0.195935</v>
          </cell>
          <cell r="J14289">
            <v>-8.0174999999999996E-2</v>
          </cell>
          <cell r="K14289">
            <v>0</v>
          </cell>
          <cell r="L14289">
            <v>8.0174999999999996E-2</v>
          </cell>
          <cell r="M14289">
            <v>0.195935</v>
          </cell>
          <cell r="N14289">
            <v>0.195935</v>
          </cell>
          <cell r="O14289">
            <v>2887</v>
          </cell>
        </row>
        <row r="14290">
          <cell r="A14290" t="str">
            <v>Residential</v>
          </cell>
          <cell r="B14290">
            <v>9</v>
          </cell>
          <cell r="C14290" t="str">
            <v>X</v>
          </cell>
          <cell r="D14290" t="str">
            <v>All</v>
          </cell>
          <cell r="E14290" t="str">
            <v>Usage: Annual kwh&gt;=40000</v>
          </cell>
          <cell r="F14290">
            <v>64.533699999999996</v>
          </cell>
          <cell r="G14290">
            <v>1.016815</v>
          </cell>
          <cell r="H14290">
            <v>1.065437</v>
          </cell>
          <cell r="I14290">
            <v>-0.1977228</v>
          </cell>
          <cell r="J14290">
            <v>-8.0906599999999995E-2</v>
          </cell>
          <cell r="K14290">
            <v>0</v>
          </cell>
          <cell r="L14290">
            <v>8.0906599999999995E-2</v>
          </cell>
          <cell r="M14290">
            <v>0.1977228</v>
          </cell>
          <cell r="N14290">
            <v>0.1977228</v>
          </cell>
          <cell r="O14290">
            <v>2887</v>
          </cell>
        </row>
        <row r="14291">
          <cell r="A14291" t="str">
            <v>Residential</v>
          </cell>
          <cell r="B14291">
            <v>10</v>
          </cell>
          <cell r="C14291" t="str">
            <v>X</v>
          </cell>
          <cell r="D14291" t="str">
            <v>All</v>
          </cell>
          <cell r="E14291" t="str">
            <v>Usage: Annual kwh&gt;=40000</v>
          </cell>
          <cell r="F14291">
            <v>67.923199999999994</v>
          </cell>
          <cell r="G14291">
            <v>1.0168379999999999</v>
          </cell>
          <cell r="H14291">
            <v>1.0595939999999999</v>
          </cell>
          <cell r="I14291">
            <v>-0.20173820000000001</v>
          </cell>
          <cell r="J14291">
            <v>-8.2549600000000001E-2</v>
          </cell>
          <cell r="K14291">
            <v>0</v>
          </cell>
          <cell r="L14291">
            <v>8.2549600000000001E-2</v>
          </cell>
          <cell r="M14291">
            <v>0.20173820000000001</v>
          </cell>
          <cell r="N14291">
            <v>0.20173820000000001</v>
          </cell>
          <cell r="O14291">
            <v>2887</v>
          </cell>
        </row>
        <row r="14292">
          <cell r="A14292" t="str">
            <v>Residential</v>
          </cell>
          <cell r="B14292">
            <v>11</v>
          </cell>
          <cell r="C14292" t="str">
            <v>X</v>
          </cell>
          <cell r="D14292" t="str">
            <v>All</v>
          </cell>
          <cell r="E14292" t="str">
            <v>Usage: Annual kwh&gt;=40000</v>
          </cell>
          <cell r="F14292">
            <v>73.168400000000005</v>
          </cell>
          <cell r="G14292">
            <v>1.0548</v>
          </cell>
          <cell r="H14292">
            <v>1.107461</v>
          </cell>
          <cell r="I14292">
            <v>-0.20473359999999999</v>
          </cell>
          <cell r="J14292">
            <v>-8.3775299999999997E-2</v>
          </cell>
          <cell r="K14292">
            <v>0</v>
          </cell>
          <cell r="L14292">
            <v>8.3775299999999997E-2</v>
          </cell>
          <cell r="M14292">
            <v>0.20473359999999999</v>
          </cell>
          <cell r="N14292">
            <v>0.20473359999999999</v>
          </cell>
          <cell r="O14292">
            <v>2887</v>
          </cell>
        </row>
        <row r="14293">
          <cell r="A14293" t="str">
            <v>Residential</v>
          </cell>
          <cell r="B14293">
            <v>12</v>
          </cell>
          <cell r="C14293" t="str">
            <v>X</v>
          </cell>
          <cell r="D14293" t="str">
            <v>All</v>
          </cell>
          <cell r="E14293" t="str">
            <v>Usage: Annual kwh&gt;=40000</v>
          </cell>
          <cell r="F14293">
            <v>78.38</v>
          </cell>
          <cell r="G14293">
            <v>1.5584910000000001</v>
          </cell>
          <cell r="H14293">
            <v>1.76183</v>
          </cell>
          <cell r="I14293">
            <v>-0.22016179999999999</v>
          </cell>
          <cell r="J14293">
            <v>-9.0088399999999999E-2</v>
          </cell>
          <cell r="K14293">
            <v>0</v>
          </cell>
          <cell r="L14293">
            <v>9.0088399999999999E-2</v>
          </cell>
          <cell r="M14293">
            <v>0.22016179999999999</v>
          </cell>
          <cell r="N14293">
            <v>0.22016179999999999</v>
          </cell>
          <cell r="O14293">
            <v>2887</v>
          </cell>
        </row>
        <row r="14294">
          <cell r="A14294" t="str">
            <v>Residential</v>
          </cell>
          <cell r="B14294">
            <v>13</v>
          </cell>
          <cell r="C14294" t="str">
            <v>X</v>
          </cell>
          <cell r="D14294" t="str">
            <v>All</v>
          </cell>
          <cell r="E14294" t="str">
            <v>Usage: Annual kwh&gt;=40000</v>
          </cell>
          <cell r="F14294">
            <v>82.202100000000002</v>
          </cell>
          <cell r="G14294">
            <v>1.6621589999999999</v>
          </cell>
          <cell r="H14294">
            <v>1.652677</v>
          </cell>
          <cell r="I14294">
            <v>-0.21403050000000001</v>
          </cell>
          <cell r="J14294">
            <v>-8.7579599999999994E-2</v>
          </cell>
          <cell r="K14294">
            <v>0</v>
          </cell>
          <cell r="L14294">
            <v>8.7579599999999994E-2</v>
          </cell>
          <cell r="M14294">
            <v>0.21403050000000001</v>
          </cell>
          <cell r="N14294">
            <v>0.21403050000000001</v>
          </cell>
          <cell r="O14294">
            <v>2887</v>
          </cell>
        </row>
        <row r="14295">
          <cell r="A14295" t="str">
            <v>Residential</v>
          </cell>
          <cell r="B14295">
            <v>14</v>
          </cell>
          <cell r="C14295" t="str">
            <v>X</v>
          </cell>
          <cell r="D14295" t="str">
            <v>All</v>
          </cell>
          <cell r="E14295" t="str">
            <v>Usage: Annual kwh&gt;=40000</v>
          </cell>
          <cell r="F14295">
            <v>85.38</v>
          </cell>
          <cell r="G14295">
            <v>1.8361639999999999</v>
          </cell>
          <cell r="H14295">
            <v>1.764559</v>
          </cell>
          <cell r="I14295">
            <v>-0.2191794</v>
          </cell>
          <cell r="J14295">
            <v>-8.9686399999999999E-2</v>
          </cell>
          <cell r="K14295">
            <v>0</v>
          </cell>
          <cell r="L14295">
            <v>8.9686399999999999E-2</v>
          </cell>
          <cell r="M14295">
            <v>0.2191794</v>
          </cell>
          <cell r="N14295">
            <v>0.2191794</v>
          </cell>
          <cell r="O14295">
            <v>2887</v>
          </cell>
        </row>
        <row r="14296">
          <cell r="A14296" t="str">
            <v>Residential</v>
          </cell>
          <cell r="B14296">
            <v>15</v>
          </cell>
          <cell r="C14296" t="str">
            <v>X</v>
          </cell>
          <cell r="D14296" t="str">
            <v>All</v>
          </cell>
          <cell r="E14296" t="str">
            <v>Usage: Annual kwh&gt;=40000</v>
          </cell>
          <cell r="F14296">
            <v>88.702100000000002</v>
          </cell>
          <cell r="G14296">
            <v>2.1026500000000001</v>
          </cell>
          <cell r="H14296">
            <v>1.927735</v>
          </cell>
          <cell r="I14296">
            <v>-0.21923390000000001</v>
          </cell>
          <cell r="J14296">
            <v>-8.9708700000000002E-2</v>
          </cell>
          <cell r="K14296">
            <v>0</v>
          </cell>
          <cell r="L14296">
            <v>8.9708700000000002E-2</v>
          </cell>
          <cell r="M14296">
            <v>0.21923390000000001</v>
          </cell>
          <cell r="N14296">
            <v>0.21923390000000001</v>
          </cell>
          <cell r="O14296">
            <v>2887</v>
          </cell>
        </row>
        <row r="14297">
          <cell r="A14297" t="str">
            <v>Residential</v>
          </cell>
          <cell r="B14297">
            <v>16</v>
          </cell>
          <cell r="C14297" t="str">
            <v>X</v>
          </cell>
          <cell r="D14297" t="str">
            <v>All</v>
          </cell>
          <cell r="E14297" t="str">
            <v>Usage: Annual kwh&gt;=40000</v>
          </cell>
          <cell r="F14297">
            <v>90.88</v>
          </cell>
          <cell r="G14297">
            <v>2.501824</v>
          </cell>
          <cell r="H14297">
            <v>2.1618240000000002</v>
          </cell>
          <cell r="I14297">
            <v>-0.2422337</v>
          </cell>
          <cell r="J14297">
            <v>-9.9120100000000003E-2</v>
          </cell>
          <cell r="K14297">
            <v>0</v>
          </cell>
          <cell r="L14297">
            <v>9.9120100000000003E-2</v>
          </cell>
          <cell r="M14297">
            <v>0.2422337</v>
          </cell>
          <cell r="N14297">
            <v>0.2422337</v>
          </cell>
          <cell r="O14297">
            <v>2887</v>
          </cell>
        </row>
        <row r="14298">
          <cell r="A14298" t="str">
            <v>Residential</v>
          </cell>
          <cell r="B14298">
            <v>17</v>
          </cell>
          <cell r="C14298" t="str">
            <v>X</v>
          </cell>
          <cell r="D14298" t="str">
            <v>All</v>
          </cell>
          <cell r="E14298" t="str">
            <v>Usage: Annual kwh&gt;=40000</v>
          </cell>
          <cell r="F14298">
            <v>92.057900000000004</v>
          </cell>
          <cell r="G14298">
            <v>2.4269080000000001</v>
          </cell>
          <cell r="H14298">
            <v>2.024457</v>
          </cell>
          <cell r="I14298">
            <v>-0.2413053</v>
          </cell>
          <cell r="J14298">
            <v>-9.87402E-2</v>
          </cell>
          <cell r="K14298">
            <v>0</v>
          </cell>
          <cell r="L14298">
            <v>9.87402E-2</v>
          </cell>
          <cell r="M14298">
            <v>0.2413053</v>
          </cell>
          <cell r="N14298">
            <v>0.2413053</v>
          </cell>
          <cell r="O14298">
            <v>2887</v>
          </cell>
        </row>
        <row r="14299">
          <cell r="A14299" t="str">
            <v>Residential</v>
          </cell>
          <cell r="B14299">
            <v>18</v>
          </cell>
          <cell r="C14299" t="str">
            <v>X</v>
          </cell>
          <cell r="D14299" t="str">
            <v>All</v>
          </cell>
          <cell r="E14299" t="str">
            <v>Usage: Annual kwh&gt;=40000</v>
          </cell>
          <cell r="F14299">
            <v>90.269499999999994</v>
          </cell>
          <cell r="G14299">
            <v>2.5473840000000001</v>
          </cell>
          <cell r="H14299">
            <v>2.2090200000000002</v>
          </cell>
          <cell r="I14299">
            <v>-0.23302149999999999</v>
          </cell>
          <cell r="J14299">
            <v>-9.5350500000000005E-2</v>
          </cell>
          <cell r="K14299">
            <v>0</v>
          </cell>
          <cell r="L14299">
            <v>9.5350500000000005E-2</v>
          </cell>
          <cell r="M14299">
            <v>0.23302149999999999</v>
          </cell>
          <cell r="N14299">
            <v>0.23302149999999999</v>
          </cell>
          <cell r="O14299">
            <v>2887</v>
          </cell>
        </row>
        <row r="14300">
          <cell r="A14300" t="str">
            <v>Residential</v>
          </cell>
          <cell r="B14300">
            <v>19</v>
          </cell>
          <cell r="C14300" t="str">
            <v>X</v>
          </cell>
          <cell r="D14300" t="str">
            <v>All</v>
          </cell>
          <cell r="E14300" t="str">
            <v>Usage: Annual kwh&gt;=40000</v>
          </cell>
          <cell r="F14300">
            <v>87.625299999999996</v>
          </cell>
          <cell r="G14300">
            <v>2.7603749999999998</v>
          </cell>
          <cell r="H14300">
            <v>2.805704</v>
          </cell>
          <cell r="I14300">
            <v>-0.28061570000000002</v>
          </cell>
          <cell r="J14300">
            <v>-0.1148257</v>
          </cell>
          <cell r="K14300">
            <v>0</v>
          </cell>
          <cell r="L14300">
            <v>0.1148257</v>
          </cell>
          <cell r="M14300">
            <v>0.28061570000000002</v>
          </cell>
          <cell r="N14300">
            <v>0.28061570000000002</v>
          </cell>
          <cell r="O14300">
            <v>2887</v>
          </cell>
        </row>
        <row r="14301">
          <cell r="A14301" t="str">
            <v>Residential</v>
          </cell>
          <cell r="B14301">
            <v>20</v>
          </cell>
          <cell r="C14301" t="str">
            <v>X</v>
          </cell>
          <cell r="D14301" t="str">
            <v>All</v>
          </cell>
          <cell r="E14301" t="str">
            <v>Usage: Annual kwh&gt;=40000</v>
          </cell>
          <cell r="F14301">
            <v>82.769499999999994</v>
          </cell>
          <cell r="G14301">
            <v>2.3704179999999999</v>
          </cell>
          <cell r="H14301">
            <v>3.389977</v>
          </cell>
          <cell r="I14301">
            <v>-0.2466373</v>
          </cell>
          <cell r="J14301">
            <v>-0.100922</v>
          </cell>
          <cell r="K14301">
            <v>0</v>
          </cell>
          <cell r="L14301">
            <v>0.100922</v>
          </cell>
          <cell r="M14301">
            <v>0.2466373</v>
          </cell>
          <cell r="N14301">
            <v>0.2466373</v>
          </cell>
          <cell r="O14301">
            <v>2887</v>
          </cell>
        </row>
        <row r="14302">
          <cell r="A14302" t="str">
            <v>Residential</v>
          </cell>
          <cell r="B14302">
            <v>21</v>
          </cell>
          <cell r="C14302" t="str">
            <v>X</v>
          </cell>
          <cell r="D14302" t="str">
            <v>All</v>
          </cell>
          <cell r="E14302" t="str">
            <v>Usage: Annual kwh&gt;=40000</v>
          </cell>
          <cell r="F14302">
            <v>78.235799999999998</v>
          </cell>
          <cell r="G14302">
            <v>2.293679</v>
          </cell>
          <cell r="H14302">
            <v>3.0470769999999998</v>
          </cell>
          <cell r="I14302">
            <v>-0.2226003</v>
          </cell>
          <cell r="J14302">
            <v>-9.1086200000000006E-2</v>
          </cell>
          <cell r="K14302">
            <v>0</v>
          </cell>
          <cell r="L14302">
            <v>9.1086200000000006E-2</v>
          </cell>
          <cell r="M14302">
            <v>0.2226003</v>
          </cell>
          <cell r="N14302">
            <v>0.2226003</v>
          </cell>
          <cell r="O14302">
            <v>2887</v>
          </cell>
        </row>
        <row r="14303">
          <cell r="A14303" t="str">
            <v>Residential</v>
          </cell>
          <cell r="B14303">
            <v>22</v>
          </cell>
          <cell r="C14303" t="str">
            <v>X</v>
          </cell>
          <cell r="D14303" t="str">
            <v>All</v>
          </cell>
          <cell r="E14303" t="str">
            <v>Usage: Annual kwh&gt;=40000</v>
          </cell>
          <cell r="F14303">
            <v>76.202100000000002</v>
          </cell>
          <cell r="G14303">
            <v>2.1534430000000002</v>
          </cell>
          <cell r="H14303">
            <v>2.2768329999999999</v>
          </cell>
          <cell r="I14303">
            <v>-0.21574570000000001</v>
          </cell>
          <cell r="J14303">
            <v>-8.8281399999999996E-2</v>
          </cell>
          <cell r="K14303">
            <v>0</v>
          </cell>
          <cell r="L14303">
            <v>8.8281399999999996E-2</v>
          </cell>
          <cell r="M14303">
            <v>0.21574570000000001</v>
          </cell>
          <cell r="N14303">
            <v>0.21574570000000001</v>
          </cell>
          <cell r="O14303">
            <v>2887</v>
          </cell>
        </row>
        <row r="14304">
          <cell r="A14304" t="str">
            <v>Residential</v>
          </cell>
          <cell r="B14304">
            <v>23</v>
          </cell>
          <cell r="C14304" t="str">
            <v>X</v>
          </cell>
          <cell r="D14304" t="str">
            <v>All</v>
          </cell>
          <cell r="E14304" t="str">
            <v>Usage: Annual kwh&gt;=40000</v>
          </cell>
          <cell r="F14304">
            <v>73.634699999999995</v>
          </cell>
          <cell r="G14304">
            <v>1.8335600000000001</v>
          </cell>
          <cell r="H14304">
            <v>1.7899830000000001</v>
          </cell>
          <cell r="I14304">
            <v>-0.21898880000000001</v>
          </cell>
          <cell r="J14304">
            <v>-8.9608499999999994E-2</v>
          </cell>
          <cell r="K14304">
            <v>0</v>
          </cell>
          <cell r="L14304">
            <v>8.9608499999999994E-2</v>
          </cell>
          <cell r="M14304">
            <v>0.21898880000000001</v>
          </cell>
          <cell r="N14304">
            <v>0.21898880000000001</v>
          </cell>
          <cell r="O14304">
            <v>2887</v>
          </cell>
        </row>
        <row r="14305">
          <cell r="A14305" t="str">
            <v>Residential</v>
          </cell>
          <cell r="B14305">
            <v>24</v>
          </cell>
          <cell r="C14305" t="str">
            <v>X</v>
          </cell>
          <cell r="D14305" t="str">
            <v>All</v>
          </cell>
          <cell r="E14305" t="str">
            <v>Usage: Annual kwh&gt;=40000</v>
          </cell>
          <cell r="F14305">
            <v>72.2453</v>
          </cell>
          <cell r="G14305">
            <v>1.4475260000000001</v>
          </cell>
          <cell r="H14305">
            <v>1.5464020000000001</v>
          </cell>
          <cell r="I14305">
            <v>-0.20827660000000001</v>
          </cell>
          <cell r="J14305">
            <v>-8.5225099999999998E-2</v>
          </cell>
          <cell r="K14305">
            <v>0</v>
          </cell>
          <cell r="L14305">
            <v>8.5225099999999998E-2</v>
          </cell>
          <cell r="M14305">
            <v>0.20827660000000001</v>
          </cell>
          <cell r="N14305">
            <v>0.20827660000000001</v>
          </cell>
          <cell r="O14305">
            <v>2887</v>
          </cell>
        </row>
        <row r="14306">
          <cell r="A14306" t="str">
            <v>Residential</v>
          </cell>
          <cell r="B14306">
            <v>1</v>
          </cell>
          <cell r="C14306" t="str">
            <v>X</v>
          </cell>
          <cell r="D14306" t="str">
            <v>PCT</v>
          </cell>
          <cell r="E14306" t="str">
            <v>ACs per customer: 1</v>
          </cell>
          <cell r="F14306">
            <v>65.0501</v>
          </cell>
          <cell r="G14306">
            <v>0.56286959999999997</v>
          </cell>
          <cell r="H14306">
            <v>0.63749509999999998</v>
          </cell>
          <cell r="I14306">
            <v>-5.9301399999999997E-2</v>
          </cell>
          <cell r="J14306">
            <v>-2.4265599999999998E-2</v>
          </cell>
          <cell r="K14306">
            <v>0</v>
          </cell>
          <cell r="L14306">
            <v>2.4265599999999998E-2</v>
          </cell>
          <cell r="M14306">
            <v>5.9301399999999997E-2</v>
          </cell>
          <cell r="N14306">
            <v>5.9301399999999997E-2</v>
          </cell>
          <cell r="O14306">
            <v>5309</v>
          </cell>
        </row>
        <row r="14307">
          <cell r="A14307" t="str">
            <v>Residential</v>
          </cell>
          <cell r="B14307">
            <v>2</v>
          </cell>
          <cell r="C14307" t="str">
            <v>X</v>
          </cell>
          <cell r="D14307" t="str">
            <v>PCT</v>
          </cell>
          <cell r="E14307" t="str">
            <v>ACs per customer: 1</v>
          </cell>
          <cell r="F14307">
            <v>62.902999999999999</v>
          </cell>
          <cell r="G14307">
            <v>0.49608590000000002</v>
          </cell>
          <cell r="H14307">
            <v>0.543269</v>
          </cell>
          <cell r="I14307">
            <v>-5.8575500000000003E-2</v>
          </cell>
          <cell r="J14307">
            <v>-2.39686E-2</v>
          </cell>
          <cell r="K14307">
            <v>0</v>
          </cell>
          <cell r="L14307">
            <v>2.39686E-2</v>
          </cell>
          <cell r="M14307">
            <v>5.8575500000000003E-2</v>
          </cell>
          <cell r="N14307">
            <v>5.8575500000000003E-2</v>
          </cell>
          <cell r="O14307">
            <v>5309</v>
          </cell>
        </row>
        <row r="14308">
          <cell r="A14308" t="str">
            <v>Residential</v>
          </cell>
          <cell r="B14308">
            <v>3</v>
          </cell>
          <cell r="C14308" t="str">
            <v>X</v>
          </cell>
          <cell r="D14308" t="str">
            <v>PCT</v>
          </cell>
          <cell r="E14308" t="str">
            <v>ACs per customer: 1</v>
          </cell>
          <cell r="F14308">
            <v>62.105800000000002</v>
          </cell>
          <cell r="G14308">
            <v>0.45000770000000001</v>
          </cell>
          <cell r="H14308">
            <v>0.50712140000000006</v>
          </cell>
          <cell r="I14308">
            <v>-5.8055299999999997E-2</v>
          </cell>
          <cell r="J14308">
            <v>-2.3755700000000001E-2</v>
          </cell>
          <cell r="K14308">
            <v>0</v>
          </cell>
          <cell r="L14308">
            <v>2.3755700000000001E-2</v>
          </cell>
          <cell r="M14308">
            <v>5.8055299999999997E-2</v>
          </cell>
          <cell r="N14308">
            <v>5.8055299999999997E-2</v>
          </cell>
          <cell r="O14308">
            <v>5309</v>
          </cell>
        </row>
        <row r="14309">
          <cell r="A14309" t="str">
            <v>Residential</v>
          </cell>
          <cell r="B14309">
            <v>4</v>
          </cell>
          <cell r="C14309" t="str">
            <v>X</v>
          </cell>
          <cell r="D14309" t="str">
            <v>PCT</v>
          </cell>
          <cell r="E14309" t="str">
            <v>ACs per customer: 1</v>
          </cell>
          <cell r="F14309">
            <v>60.775199999999998</v>
          </cell>
          <cell r="G14309">
            <v>0.42489510000000003</v>
          </cell>
          <cell r="H14309">
            <v>0.46632980000000002</v>
          </cell>
          <cell r="I14309">
            <v>-5.7652700000000001E-2</v>
          </cell>
          <cell r="J14309">
            <v>-2.3591000000000001E-2</v>
          </cell>
          <cell r="K14309">
            <v>0</v>
          </cell>
          <cell r="L14309">
            <v>2.3591000000000001E-2</v>
          </cell>
          <cell r="M14309">
            <v>5.7652700000000001E-2</v>
          </cell>
          <cell r="N14309">
            <v>5.7652700000000001E-2</v>
          </cell>
          <cell r="O14309">
            <v>5309</v>
          </cell>
        </row>
        <row r="14310">
          <cell r="A14310" t="str">
            <v>Residential</v>
          </cell>
          <cell r="B14310">
            <v>5</v>
          </cell>
          <cell r="C14310" t="str">
            <v>X</v>
          </cell>
          <cell r="D14310" t="str">
            <v>PCT</v>
          </cell>
          <cell r="E14310" t="str">
            <v>ACs per customer: 1</v>
          </cell>
          <cell r="F14310">
            <v>60.491900000000001</v>
          </cell>
          <cell r="G14310">
            <v>0.4129314</v>
          </cell>
          <cell r="H14310">
            <v>0.48782199999999998</v>
          </cell>
          <cell r="I14310">
            <v>-5.7494299999999998E-2</v>
          </cell>
          <cell r="J14310">
            <v>-2.3526200000000001E-2</v>
          </cell>
          <cell r="K14310">
            <v>0</v>
          </cell>
          <cell r="L14310">
            <v>2.3526200000000001E-2</v>
          </cell>
          <cell r="M14310">
            <v>5.7494299999999998E-2</v>
          </cell>
          <cell r="N14310">
            <v>5.7494299999999998E-2</v>
          </cell>
          <cell r="O14310">
            <v>5309</v>
          </cell>
        </row>
        <row r="14311">
          <cell r="A14311" t="str">
            <v>Residential</v>
          </cell>
          <cell r="B14311">
            <v>6</v>
          </cell>
          <cell r="C14311" t="str">
            <v>X</v>
          </cell>
          <cell r="D14311" t="str">
            <v>PCT</v>
          </cell>
          <cell r="E14311" t="str">
            <v>ACs per customer: 1</v>
          </cell>
          <cell r="F14311">
            <v>60.322499999999998</v>
          </cell>
          <cell r="G14311">
            <v>0.44235249999999998</v>
          </cell>
          <cell r="H14311">
            <v>0.50965210000000005</v>
          </cell>
          <cell r="I14311">
            <v>-5.7701299999999997E-2</v>
          </cell>
          <cell r="J14311">
            <v>-2.3610900000000001E-2</v>
          </cell>
          <cell r="K14311">
            <v>0</v>
          </cell>
          <cell r="L14311">
            <v>2.3610900000000001E-2</v>
          </cell>
          <cell r="M14311">
            <v>5.7701299999999997E-2</v>
          </cell>
          <cell r="N14311">
            <v>5.7701299999999997E-2</v>
          </cell>
          <cell r="O14311">
            <v>5309</v>
          </cell>
        </row>
        <row r="14312">
          <cell r="A14312" t="str">
            <v>Residential</v>
          </cell>
          <cell r="B14312">
            <v>7</v>
          </cell>
          <cell r="C14312" t="str">
            <v>X</v>
          </cell>
          <cell r="D14312" t="str">
            <v>PCT</v>
          </cell>
          <cell r="E14312" t="str">
            <v>ACs per customer: 1</v>
          </cell>
          <cell r="F14312">
            <v>59.350200000000001</v>
          </cell>
          <cell r="G14312">
            <v>0.52515480000000003</v>
          </cell>
          <cell r="H14312">
            <v>0.63483679999999998</v>
          </cell>
          <cell r="I14312">
            <v>-5.7927699999999999E-2</v>
          </cell>
          <cell r="J14312">
            <v>-2.3703499999999999E-2</v>
          </cell>
          <cell r="K14312">
            <v>0</v>
          </cell>
          <cell r="L14312">
            <v>2.3703499999999999E-2</v>
          </cell>
          <cell r="M14312">
            <v>5.7927699999999999E-2</v>
          </cell>
          <cell r="N14312">
            <v>5.7927699999999999E-2</v>
          </cell>
          <cell r="O14312">
            <v>5309</v>
          </cell>
        </row>
        <row r="14313">
          <cell r="A14313" t="str">
            <v>Residential</v>
          </cell>
          <cell r="B14313">
            <v>8</v>
          </cell>
          <cell r="C14313" t="str">
            <v>X</v>
          </cell>
          <cell r="D14313" t="str">
            <v>PCT</v>
          </cell>
          <cell r="E14313" t="str">
            <v>ACs per customer: 1</v>
          </cell>
          <cell r="F14313">
            <v>60.3583</v>
          </cell>
          <cell r="G14313">
            <v>0.61318399999999995</v>
          </cell>
          <cell r="H14313">
            <v>0.70033160000000005</v>
          </cell>
          <cell r="I14313">
            <v>-5.9068799999999998E-2</v>
          </cell>
          <cell r="J14313">
            <v>-2.4170500000000001E-2</v>
          </cell>
          <cell r="K14313">
            <v>0</v>
          </cell>
          <cell r="L14313">
            <v>2.4170500000000001E-2</v>
          </cell>
          <cell r="M14313">
            <v>5.9068799999999998E-2</v>
          </cell>
          <cell r="N14313">
            <v>5.9068799999999998E-2</v>
          </cell>
          <cell r="O14313">
            <v>5309</v>
          </cell>
        </row>
        <row r="14314">
          <cell r="A14314" t="str">
            <v>Residential</v>
          </cell>
          <cell r="B14314">
            <v>9</v>
          </cell>
          <cell r="C14314" t="str">
            <v>X</v>
          </cell>
          <cell r="D14314" t="str">
            <v>PCT</v>
          </cell>
          <cell r="E14314" t="str">
            <v>ACs per customer: 1</v>
          </cell>
          <cell r="F14314">
            <v>64.480400000000003</v>
          </cell>
          <cell r="G14314">
            <v>0.61811070000000001</v>
          </cell>
          <cell r="H14314">
            <v>0.70226010000000005</v>
          </cell>
          <cell r="I14314">
            <v>-6.0933399999999999E-2</v>
          </cell>
          <cell r="J14314">
            <v>-2.4933400000000001E-2</v>
          </cell>
          <cell r="K14314">
            <v>0</v>
          </cell>
          <cell r="L14314">
            <v>2.4933400000000001E-2</v>
          </cell>
          <cell r="M14314">
            <v>6.0933399999999999E-2</v>
          </cell>
          <cell r="N14314">
            <v>6.0933399999999999E-2</v>
          </cell>
          <cell r="O14314">
            <v>5309</v>
          </cell>
        </row>
        <row r="14315">
          <cell r="A14315" t="str">
            <v>Residential</v>
          </cell>
          <cell r="B14315">
            <v>10</v>
          </cell>
          <cell r="C14315" t="str">
            <v>X</v>
          </cell>
          <cell r="D14315" t="str">
            <v>PCT</v>
          </cell>
          <cell r="E14315" t="str">
            <v>ACs per customer: 1</v>
          </cell>
          <cell r="F14315">
            <v>67.702600000000004</v>
          </cell>
          <cell r="G14315">
            <v>0.61165309999999995</v>
          </cell>
          <cell r="H14315">
            <v>0.72463849999999996</v>
          </cell>
          <cell r="I14315">
            <v>-6.2487399999999999E-2</v>
          </cell>
          <cell r="J14315">
            <v>-2.55693E-2</v>
          </cell>
          <cell r="K14315">
            <v>0</v>
          </cell>
          <cell r="L14315">
            <v>2.55693E-2</v>
          </cell>
          <cell r="M14315">
            <v>6.2487399999999999E-2</v>
          </cell>
          <cell r="N14315">
            <v>6.2487399999999999E-2</v>
          </cell>
          <cell r="O14315">
            <v>5309</v>
          </cell>
        </row>
        <row r="14316">
          <cell r="A14316" t="str">
            <v>Residential</v>
          </cell>
          <cell r="B14316">
            <v>11</v>
          </cell>
          <cell r="C14316" t="str">
            <v>X</v>
          </cell>
          <cell r="D14316" t="str">
            <v>PCT</v>
          </cell>
          <cell r="E14316" t="str">
            <v>ACs per customer: 1</v>
          </cell>
          <cell r="F14316">
            <v>72.694199999999995</v>
          </cell>
          <cell r="G14316">
            <v>0.66996259999999996</v>
          </cell>
          <cell r="H14316">
            <v>0.74079510000000004</v>
          </cell>
          <cell r="I14316">
            <v>-6.4524100000000001E-2</v>
          </cell>
          <cell r="J14316">
            <v>-2.6402700000000001E-2</v>
          </cell>
          <cell r="K14316">
            <v>0</v>
          </cell>
          <cell r="L14316">
            <v>2.6402700000000001E-2</v>
          </cell>
          <cell r="M14316">
            <v>6.4524100000000001E-2</v>
          </cell>
          <cell r="N14316">
            <v>6.4524100000000001E-2</v>
          </cell>
          <cell r="O14316">
            <v>5309</v>
          </cell>
        </row>
        <row r="14317">
          <cell r="A14317" t="str">
            <v>Residential</v>
          </cell>
          <cell r="B14317">
            <v>12</v>
          </cell>
          <cell r="C14317" t="str">
            <v>X</v>
          </cell>
          <cell r="D14317" t="str">
            <v>PCT</v>
          </cell>
          <cell r="E14317" t="str">
            <v>ACs per customer: 1</v>
          </cell>
          <cell r="F14317">
            <v>77.677700000000002</v>
          </cell>
          <cell r="G14317">
            <v>0.71699120000000005</v>
          </cell>
          <cell r="H14317">
            <v>0.7413284</v>
          </cell>
          <cell r="I14317">
            <v>-6.5462500000000007E-2</v>
          </cell>
          <cell r="J14317">
            <v>-2.67867E-2</v>
          </cell>
          <cell r="K14317">
            <v>0</v>
          </cell>
          <cell r="L14317">
            <v>2.67867E-2</v>
          </cell>
          <cell r="M14317">
            <v>6.5462500000000007E-2</v>
          </cell>
          <cell r="N14317">
            <v>6.5462500000000007E-2</v>
          </cell>
          <cell r="O14317">
            <v>5309</v>
          </cell>
        </row>
        <row r="14318">
          <cell r="A14318" t="str">
            <v>Residential</v>
          </cell>
          <cell r="B14318">
            <v>13</v>
          </cell>
          <cell r="C14318" t="str">
            <v>X</v>
          </cell>
          <cell r="D14318" t="str">
            <v>PCT</v>
          </cell>
          <cell r="E14318" t="str">
            <v>ACs per customer: 1</v>
          </cell>
          <cell r="F14318">
            <v>81.563699999999997</v>
          </cell>
          <cell r="G14318">
            <v>0.77729999999999999</v>
          </cell>
          <cell r="H14318">
            <v>0.80276639999999999</v>
          </cell>
          <cell r="I14318">
            <v>-6.5145599999999998E-2</v>
          </cell>
          <cell r="J14318">
            <v>-2.66571E-2</v>
          </cell>
          <cell r="K14318">
            <v>0</v>
          </cell>
          <cell r="L14318">
            <v>2.66571E-2</v>
          </cell>
          <cell r="M14318">
            <v>6.5145599999999998E-2</v>
          </cell>
          <cell r="N14318">
            <v>6.5145599999999998E-2</v>
          </cell>
          <cell r="O14318">
            <v>5309</v>
          </cell>
        </row>
        <row r="14319">
          <cell r="A14319" t="str">
            <v>Residential</v>
          </cell>
          <cell r="B14319">
            <v>14</v>
          </cell>
          <cell r="C14319" t="str">
            <v>X</v>
          </cell>
          <cell r="D14319" t="str">
            <v>PCT</v>
          </cell>
          <cell r="E14319" t="str">
            <v>ACs per customer: 1</v>
          </cell>
          <cell r="F14319">
            <v>84.747</v>
          </cell>
          <cell r="G14319">
            <v>0.90756570000000003</v>
          </cell>
          <cell r="H14319">
            <v>0.91919470000000003</v>
          </cell>
          <cell r="I14319">
            <v>-6.8441799999999997E-2</v>
          </cell>
          <cell r="J14319">
            <v>-2.8005800000000001E-2</v>
          </cell>
          <cell r="K14319">
            <v>0</v>
          </cell>
          <cell r="L14319">
            <v>2.8005800000000001E-2</v>
          </cell>
          <cell r="M14319">
            <v>6.8441799999999997E-2</v>
          </cell>
          <cell r="N14319">
            <v>6.8441799999999997E-2</v>
          </cell>
          <cell r="O14319">
            <v>5309</v>
          </cell>
        </row>
        <row r="14320">
          <cell r="A14320" t="str">
            <v>Residential</v>
          </cell>
          <cell r="B14320">
            <v>15</v>
          </cell>
          <cell r="C14320" t="str">
            <v>X</v>
          </cell>
          <cell r="D14320" t="str">
            <v>PCT</v>
          </cell>
          <cell r="E14320" t="str">
            <v>ACs per customer: 1</v>
          </cell>
          <cell r="F14320">
            <v>88.077600000000004</v>
          </cell>
          <cell r="G14320">
            <v>1.1717439999999999</v>
          </cell>
          <cell r="H14320">
            <v>1.039479</v>
          </cell>
          <cell r="I14320">
            <v>-7.0844799999999999E-2</v>
          </cell>
          <cell r="J14320">
            <v>-2.89891E-2</v>
          </cell>
          <cell r="K14320">
            <v>0</v>
          </cell>
          <cell r="L14320">
            <v>2.89891E-2</v>
          </cell>
          <cell r="M14320">
            <v>7.0844799999999999E-2</v>
          </cell>
          <cell r="N14320">
            <v>7.0844799999999999E-2</v>
          </cell>
          <cell r="O14320">
            <v>5309</v>
          </cell>
        </row>
        <row r="14321">
          <cell r="A14321" t="str">
            <v>Residential</v>
          </cell>
          <cell r="B14321">
            <v>16</v>
          </cell>
          <cell r="C14321" t="str">
            <v>X</v>
          </cell>
          <cell r="D14321" t="str">
            <v>PCT</v>
          </cell>
          <cell r="E14321" t="str">
            <v>ACs per customer: 1</v>
          </cell>
          <cell r="F14321">
            <v>90.177700000000002</v>
          </cell>
          <cell r="G14321">
            <v>1.43387</v>
          </cell>
          <cell r="H14321">
            <v>1.3108219999999999</v>
          </cell>
          <cell r="I14321">
            <v>-7.9054600000000003E-2</v>
          </cell>
          <cell r="J14321">
            <v>-3.2348500000000002E-2</v>
          </cell>
          <cell r="K14321">
            <v>0</v>
          </cell>
          <cell r="L14321">
            <v>3.2348500000000002E-2</v>
          </cell>
          <cell r="M14321">
            <v>7.9054600000000003E-2</v>
          </cell>
          <cell r="N14321">
            <v>7.9054600000000003E-2</v>
          </cell>
          <cell r="O14321">
            <v>5309</v>
          </cell>
        </row>
        <row r="14322">
          <cell r="A14322" t="str">
            <v>Residential</v>
          </cell>
          <cell r="B14322">
            <v>17</v>
          </cell>
          <cell r="C14322" t="str">
            <v>X</v>
          </cell>
          <cell r="D14322" t="str">
            <v>PCT</v>
          </cell>
          <cell r="E14322" t="str">
            <v>ACs per customer: 1</v>
          </cell>
          <cell r="F14322">
            <v>91.291600000000003</v>
          </cell>
          <cell r="G14322">
            <v>1.5683800000000001</v>
          </cell>
          <cell r="H14322">
            <v>1.4947349999999999</v>
          </cell>
          <cell r="I14322">
            <v>-8.0422400000000005E-2</v>
          </cell>
          <cell r="J14322">
            <v>-3.2908199999999999E-2</v>
          </cell>
          <cell r="K14322">
            <v>0</v>
          </cell>
          <cell r="L14322">
            <v>3.2908199999999999E-2</v>
          </cell>
          <cell r="M14322">
            <v>8.0422400000000005E-2</v>
          </cell>
          <cell r="N14322">
            <v>8.0422400000000005E-2</v>
          </cell>
          <cell r="O14322">
            <v>5309</v>
          </cell>
        </row>
        <row r="14323">
          <cell r="A14323" t="str">
            <v>Residential</v>
          </cell>
          <cell r="B14323">
            <v>18</v>
          </cell>
          <cell r="C14323" t="str">
            <v>X</v>
          </cell>
          <cell r="D14323" t="str">
            <v>PCT</v>
          </cell>
          <cell r="E14323" t="str">
            <v>ACs per customer: 1</v>
          </cell>
          <cell r="F14323">
            <v>89.455299999999994</v>
          </cell>
          <cell r="G14323">
            <v>1.6852799999999999</v>
          </cell>
          <cell r="H14323">
            <v>1.622409</v>
          </cell>
          <cell r="I14323">
            <v>-7.7210600000000004E-2</v>
          </cell>
          <cell r="J14323">
            <v>-3.1593900000000001E-2</v>
          </cell>
          <cell r="K14323">
            <v>0</v>
          </cell>
          <cell r="L14323">
            <v>3.1593900000000001E-2</v>
          </cell>
          <cell r="M14323">
            <v>7.7210600000000004E-2</v>
          </cell>
          <cell r="N14323">
            <v>7.7210600000000004E-2</v>
          </cell>
          <cell r="O14323">
            <v>5309</v>
          </cell>
        </row>
        <row r="14324">
          <cell r="A14324" t="str">
            <v>Residential</v>
          </cell>
          <cell r="B14324">
            <v>19</v>
          </cell>
          <cell r="C14324" t="str">
            <v>X</v>
          </cell>
          <cell r="D14324" t="str">
            <v>PCT</v>
          </cell>
          <cell r="E14324" t="str">
            <v>ACs per customer: 1</v>
          </cell>
          <cell r="F14324">
            <v>86.724699999999999</v>
          </cell>
          <cell r="G14324">
            <v>1.6020620000000001</v>
          </cell>
          <cell r="H14324">
            <v>1.6483969999999999</v>
          </cell>
          <cell r="I14324">
            <v>-7.93465E-2</v>
          </cell>
          <cell r="J14324">
            <v>-3.2467900000000001E-2</v>
          </cell>
          <cell r="K14324">
            <v>0</v>
          </cell>
          <cell r="L14324">
            <v>3.2467900000000001E-2</v>
          </cell>
          <cell r="M14324">
            <v>7.93465E-2</v>
          </cell>
          <cell r="N14324">
            <v>7.93465E-2</v>
          </cell>
          <cell r="O14324">
            <v>5309</v>
          </cell>
        </row>
        <row r="14325">
          <cell r="A14325" t="str">
            <v>Residential</v>
          </cell>
          <cell r="B14325">
            <v>20</v>
          </cell>
          <cell r="C14325" t="str">
            <v>X</v>
          </cell>
          <cell r="D14325" t="str">
            <v>PCT</v>
          </cell>
          <cell r="E14325" t="str">
            <v>ACs per customer: 1</v>
          </cell>
          <cell r="F14325">
            <v>81.885999999999996</v>
          </cell>
          <cell r="G14325">
            <v>1.521485</v>
          </cell>
          <cell r="H14325">
            <v>1.982321</v>
          </cell>
          <cell r="I14325">
            <v>-8.2220399999999999E-2</v>
          </cell>
          <cell r="J14325">
            <v>-3.3643899999999997E-2</v>
          </cell>
          <cell r="K14325">
            <v>0</v>
          </cell>
          <cell r="L14325">
            <v>3.3643899999999997E-2</v>
          </cell>
          <cell r="M14325">
            <v>8.2220399999999999E-2</v>
          </cell>
          <cell r="N14325">
            <v>8.2220399999999999E-2</v>
          </cell>
          <cell r="O14325">
            <v>5309</v>
          </cell>
        </row>
        <row r="14326">
          <cell r="A14326" t="str">
            <v>Residential</v>
          </cell>
          <cell r="B14326">
            <v>21</v>
          </cell>
          <cell r="C14326" t="str">
            <v>X</v>
          </cell>
          <cell r="D14326" t="str">
            <v>PCT</v>
          </cell>
          <cell r="E14326" t="str">
            <v>ACs per customer: 1</v>
          </cell>
          <cell r="F14326">
            <v>77.419399999999996</v>
          </cell>
          <cell r="G14326">
            <v>1.371435</v>
          </cell>
          <cell r="H14326">
            <v>1.8262039999999999</v>
          </cell>
          <cell r="I14326">
            <v>-7.5207899999999994E-2</v>
          </cell>
          <cell r="J14326">
            <v>-3.07744E-2</v>
          </cell>
          <cell r="K14326">
            <v>0</v>
          </cell>
          <cell r="L14326">
            <v>3.07744E-2</v>
          </cell>
          <cell r="M14326">
            <v>7.5207899999999994E-2</v>
          </cell>
          <cell r="N14326">
            <v>7.5207899999999994E-2</v>
          </cell>
          <cell r="O14326">
            <v>5309</v>
          </cell>
        </row>
        <row r="14327">
          <cell r="A14327" t="str">
            <v>Residential</v>
          </cell>
          <cell r="B14327">
            <v>22</v>
          </cell>
          <cell r="C14327" t="str">
            <v>X</v>
          </cell>
          <cell r="D14327" t="str">
            <v>PCT</v>
          </cell>
          <cell r="E14327" t="str">
            <v>ACs per customer: 1</v>
          </cell>
          <cell r="F14327">
            <v>75.508300000000006</v>
          </cell>
          <cell r="G14327">
            <v>1.2110890000000001</v>
          </cell>
          <cell r="H14327">
            <v>1.552608</v>
          </cell>
          <cell r="I14327">
            <v>-7.3277900000000007E-2</v>
          </cell>
          <cell r="J14327">
            <v>-2.99847E-2</v>
          </cell>
          <cell r="K14327">
            <v>0</v>
          </cell>
          <cell r="L14327">
            <v>2.99847E-2</v>
          </cell>
          <cell r="M14327">
            <v>7.3277900000000007E-2</v>
          </cell>
          <cell r="N14327">
            <v>7.3277900000000007E-2</v>
          </cell>
          <cell r="O14327">
            <v>5309</v>
          </cell>
        </row>
        <row r="14328">
          <cell r="A14328" t="str">
            <v>Residential</v>
          </cell>
          <cell r="B14328">
            <v>23</v>
          </cell>
          <cell r="C14328" t="str">
            <v>X</v>
          </cell>
          <cell r="D14328" t="str">
            <v>PCT</v>
          </cell>
          <cell r="E14328" t="str">
            <v>ACs per customer: 1</v>
          </cell>
          <cell r="F14328">
            <v>73.158299999999997</v>
          </cell>
          <cell r="G14328">
            <v>0.93148149999999996</v>
          </cell>
          <cell r="H14328">
            <v>1.2894600000000001</v>
          </cell>
          <cell r="I14328">
            <v>-7.2090799999999997E-2</v>
          </cell>
          <cell r="J14328">
            <v>-2.9499000000000001E-2</v>
          </cell>
          <cell r="K14328">
            <v>0</v>
          </cell>
          <cell r="L14328">
            <v>2.9499000000000001E-2</v>
          </cell>
          <cell r="M14328">
            <v>7.2090799999999997E-2</v>
          </cell>
          <cell r="N14328">
            <v>7.2090799999999997E-2</v>
          </cell>
          <cell r="O14328">
            <v>5309</v>
          </cell>
        </row>
        <row r="14329">
          <cell r="A14329" t="str">
            <v>Residential</v>
          </cell>
          <cell r="B14329">
            <v>24</v>
          </cell>
          <cell r="C14329" t="str">
            <v>X</v>
          </cell>
          <cell r="D14329" t="str">
            <v>PCT</v>
          </cell>
          <cell r="E14329" t="str">
            <v>ACs per customer: 1</v>
          </cell>
          <cell r="F14329">
            <v>71.922300000000007</v>
          </cell>
          <cell r="G14329">
            <v>0.73426460000000005</v>
          </cell>
          <cell r="H14329">
            <v>1.0213319999999999</v>
          </cell>
          <cell r="I14329">
            <v>-6.4481899999999995E-2</v>
          </cell>
          <cell r="J14329">
            <v>-2.6385499999999999E-2</v>
          </cell>
          <cell r="K14329">
            <v>0</v>
          </cell>
          <cell r="L14329">
            <v>2.6385499999999999E-2</v>
          </cell>
          <cell r="M14329">
            <v>6.4481899999999995E-2</v>
          </cell>
          <cell r="N14329">
            <v>6.4481899999999995E-2</v>
          </cell>
          <cell r="O14329">
            <v>5309</v>
          </cell>
        </row>
        <row r="14330">
          <cell r="A14330" t="str">
            <v>Residential</v>
          </cell>
          <cell r="B14330">
            <v>1</v>
          </cell>
          <cell r="C14330" t="str">
            <v>X</v>
          </cell>
          <cell r="D14330" t="str">
            <v>PCT</v>
          </cell>
          <cell r="E14330" t="str">
            <v>ACs per customer: 2-3</v>
          </cell>
          <cell r="F14330">
            <v>64</v>
          </cell>
          <cell r="G14330">
            <v>0.64732049999999997</v>
          </cell>
          <cell r="H14330">
            <v>0.63666</v>
          </cell>
          <cell r="I14330">
            <v>-0.26359870000000002</v>
          </cell>
          <cell r="J14330">
            <v>-0.1078624</v>
          </cell>
          <cell r="K14330">
            <v>0</v>
          </cell>
          <cell r="L14330">
            <v>0.1078624</v>
          </cell>
          <cell r="M14330">
            <v>0.26359870000000002</v>
          </cell>
          <cell r="N14330">
            <v>0.26359870000000002</v>
          </cell>
          <cell r="O14330">
            <v>666</v>
          </cell>
        </row>
        <row r="14331">
          <cell r="A14331" t="str">
            <v>Residential</v>
          </cell>
          <cell r="B14331">
            <v>2</v>
          </cell>
          <cell r="C14331" t="str">
            <v>X</v>
          </cell>
          <cell r="D14331" t="str">
            <v>PCT</v>
          </cell>
          <cell r="E14331" t="str">
            <v>ACs per customer: 2-3</v>
          </cell>
          <cell r="F14331">
            <v>63</v>
          </cell>
          <cell r="G14331">
            <v>0.50691180000000002</v>
          </cell>
          <cell r="H14331">
            <v>0.57867999999999997</v>
          </cell>
          <cell r="I14331">
            <v>-0.25750830000000002</v>
          </cell>
          <cell r="J14331">
            <v>-0.1053703</v>
          </cell>
          <cell r="K14331">
            <v>0</v>
          </cell>
          <cell r="L14331">
            <v>0.1053703</v>
          </cell>
          <cell r="M14331">
            <v>0.25750830000000002</v>
          </cell>
          <cell r="N14331">
            <v>0.25750830000000002</v>
          </cell>
          <cell r="O14331">
            <v>666</v>
          </cell>
        </row>
        <row r="14332">
          <cell r="A14332" t="str">
            <v>Residential</v>
          </cell>
          <cell r="B14332">
            <v>3</v>
          </cell>
          <cell r="C14332" t="str">
            <v>X</v>
          </cell>
          <cell r="D14332" t="str">
            <v>PCT</v>
          </cell>
          <cell r="E14332" t="str">
            <v>ACs per customer: 2-3</v>
          </cell>
          <cell r="F14332">
            <v>62.5</v>
          </cell>
          <cell r="G14332">
            <v>0.43787209999999999</v>
          </cell>
          <cell r="H14332">
            <v>0.6307199</v>
          </cell>
          <cell r="I14332">
            <v>-0.25292700000000001</v>
          </cell>
          <cell r="J14332">
            <v>-0.1034957</v>
          </cell>
          <cell r="K14332">
            <v>0</v>
          </cell>
          <cell r="L14332">
            <v>0.1034957</v>
          </cell>
          <cell r="M14332">
            <v>0.25292700000000001</v>
          </cell>
          <cell r="N14332">
            <v>0.25292700000000001</v>
          </cell>
          <cell r="O14332">
            <v>666</v>
          </cell>
        </row>
        <row r="14333">
          <cell r="A14333" t="str">
            <v>Residential</v>
          </cell>
          <cell r="B14333">
            <v>4</v>
          </cell>
          <cell r="C14333" t="str">
            <v>X</v>
          </cell>
          <cell r="D14333" t="str">
            <v>PCT</v>
          </cell>
          <cell r="E14333" t="str">
            <v>ACs per customer: 2-3</v>
          </cell>
          <cell r="F14333">
            <v>61</v>
          </cell>
          <cell r="G14333">
            <v>0.43407849999999998</v>
          </cell>
          <cell r="H14333">
            <v>0.52123989999999998</v>
          </cell>
          <cell r="I14333">
            <v>-0.25059239999999999</v>
          </cell>
          <cell r="J14333">
            <v>-0.1025404</v>
          </cell>
          <cell r="K14333">
            <v>0</v>
          </cell>
          <cell r="L14333">
            <v>0.1025404</v>
          </cell>
          <cell r="M14333">
            <v>0.25059239999999999</v>
          </cell>
          <cell r="N14333">
            <v>0.25059239999999999</v>
          </cell>
          <cell r="O14333">
            <v>666</v>
          </cell>
        </row>
        <row r="14334">
          <cell r="A14334" t="str">
            <v>Residential</v>
          </cell>
          <cell r="B14334">
            <v>5</v>
          </cell>
          <cell r="C14334" t="str">
            <v>X</v>
          </cell>
          <cell r="D14334" t="str">
            <v>PCT</v>
          </cell>
          <cell r="E14334" t="str">
            <v>ACs per customer: 2-3</v>
          </cell>
          <cell r="F14334">
            <v>61</v>
          </cell>
          <cell r="G14334">
            <v>0.4138153</v>
          </cell>
          <cell r="H14334">
            <v>0.50990000000000002</v>
          </cell>
          <cell r="I14334">
            <v>-0.24953910000000001</v>
          </cell>
          <cell r="J14334">
            <v>-0.1021094</v>
          </cell>
          <cell r="K14334">
            <v>0</v>
          </cell>
          <cell r="L14334">
            <v>0.1021094</v>
          </cell>
          <cell r="M14334">
            <v>0.24953910000000001</v>
          </cell>
          <cell r="N14334">
            <v>0.24953910000000001</v>
          </cell>
          <cell r="O14334">
            <v>666</v>
          </cell>
        </row>
        <row r="14335">
          <cell r="A14335" t="str">
            <v>Residential</v>
          </cell>
          <cell r="B14335">
            <v>6</v>
          </cell>
          <cell r="C14335" t="str">
            <v>X</v>
          </cell>
          <cell r="D14335" t="str">
            <v>PCT</v>
          </cell>
          <cell r="E14335" t="str">
            <v>ACs per customer: 2-3</v>
          </cell>
          <cell r="F14335">
            <v>61</v>
          </cell>
          <cell r="G14335">
            <v>0.40549950000000001</v>
          </cell>
          <cell r="H14335">
            <v>0.5452399</v>
          </cell>
          <cell r="I14335">
            <v>-0.2492683</v>
          </cell>
          <cell r="J14335">
            <v>-0.10199859999999999</v>
          </cell>
          <cell r="K14335">
            <v>0</v>
          </cell>
          <cell r="L14335">
            <v>0.10199859999999999</v>
          </cell>
          <cell r="M14335">
            <v>0.2492683</v>
          </cell>
          <cell r="N14335">
            <v>0.2492683</v>
          </cell>
          <cell r="O14335">
            <v>666</v>
          </cell>
        </row>
        <row r="14336">
          <cell r="A14336" t="str">
            <v>Residential</v>
          </cell>
          <cell r="B14336">
            <v>7</v>
          </cell>
          <cell r="C14336" t="str">
            <v>X</v>
          </cell>
          <cell r="D14336" t="str">
            <v>PCT</v>
          </cell>
          <cell r="E14336" t="str">
            <v>ACs per customer: 2-3</v>
          </cell>
          <cell r="F14336">
            <v>60</v>
          </cell>
          <cell r="G14336">
            <v>0.59449169999999996</v>
          </cell>
          <cell r="H14336">
            <v>1.31656</v>
          </cell>
          <cell r="I14336">
            <v>-0.25349450000000001</v>
          </cell>
          <cell r="J14336">
            <v>-0.1037279</v>
          </cell>
          <cell r="K14336">
            <v>0</v>
          </cell>
          <cell r="L14336">
            <v>0.1037279</v>
          </cell>
          <cell r="M14336">
            <v>0.25349450000000001</v>
          </cell>
          <cell r="N14336">
            <v>0.25349450000000001</v>
          </cell>
          <cell r="O14336">
            <v>666</v>
          </cell>
        </row>
        <row r="14337">
          <cell r="A14337" t="str">
            <v>Residential</v>
          </cell>
          <cell r="B14337">
            <v>8</v>
          </cell>
          <cell r="C14337" t="str">
            <v>X</v>
          </cell>
          <cell r="D14337" t="str">
            <v>PCT</v>
          </cell>
          <cell r="E14337" t="str">
            <v>ACs per customer: 2-3</v>
          </cell>
          <cell r="F14337">
            <v>60.5</v>
          </cell>
          <cell r="G14337">
            <v>0.62724069999999998</v>
          </cell>
          <cell r="H14337">
            <v>1.1262799999999999</v>
          </cell>
          <cell r="I14337">
            <v>-0.25601649999999998</v>
          </cell>
          <cell r="J14337">
            <v>-0.1047599</v>
          </cell>
          <cell r="K14337">
            <v>0</v>
          </cell>
          <cell r="L14337">
            <v>0.1047599</v>
          </cell>
          <cell r="M14337">
            <v>0.25601649999999998</v>
          </cell>
          <cell r="N14337">
            <v>0.25601649999999998</v>
          </cell>
          <cell r="O14337">
            <v>666</v>
          </cell>
        </row>
        <row r="14338">
          <cell r="A14338" t="str">
            <v>Residential</v>
          </cell>
          <cell r="B14338">
            <v>9</v>
          </cell>
          <cell r="C14338" t="str">
            <v>X</v>
          </cell>
          <cell r="D14338" t="str">
            <v>PCT</v>
          </cell>
          <cell r="E14338" t="str">
            <v>ACs per customer: 2-3</v>
          </cell>
          <cell r="F14338">
            <v>64</v>
          </cell>
          <cell r="G14338">
            <v>0.59481539999999999</v>
          </cell>
          <cell r="H14338">
            <v>0.69345990000000002</v>
          </cell>
          <cell r="I14338">
            <v>-0.26156479999999999</v>
          </cell>
          <cell r="J14338">
            <v>-0.10703020000000001</v>
          </cell>
          <cell r="K14338">
            <v>0</v>
          </cell>
          <cell r="L14338">
            <v>0.10703020000000001</v>
          </cell>
          <cell r="M14338">
            <v>0.26156479999999999</v>
          </cell>
          <cell r="N14338">
            <v>0.26156479999999999</v>
          </cell>
          <cell r="O14338">
            <v>666</v>
          </cell>
        </row>
        <row r="14339">
          <cell r="A14339" t="str">
            <v>Residential</v>
          </cell>
          <cell r="B14339">
            <v>10</v>
          </cell>
          <cell r="C14339" t="str">
            <v>X</v>
          </cell>
          <cell r="D14339" t="str">
            <v>PCT</v>
          </cell>
          <cell r="E14339" t="str">
            <v>ACs per customer: 2-3</v>
          </cell>
          <cell r="F14339">
            <v>66.5</v>
          </cell>
          <cell r="G14339">
            <v>0.50927920000000004</v>
          </cell>
          <cell r="H14339">
            <v>0.69943979999999994</v>
          </cell>
          <cell r="I14339">
            <v>-0.26555820000000002</v>
          </cell>
          <cell r="J14339">
            <v>-0.10866430000000001</v>
          </cell>
          <cell r="K14339">
            <v>0</v>
          </cell>
          <cell r="L14339">
            <v>0.10866430000000001</v>
          </cell>
          <cell r="M14339">
            <v>0.26555820000000002</v>
          </cell>
          <cell r="N14339">
            <v>0.26555820000000002</v>
          </cell>
          <cell r="O14339">
            <v>666</v>
          </cell>
        </row>
        <row r="14340">
          <cell r="A14340" t="str">
            <v>Residential</v>
          </cell>
          <cell r="B14340">
            <v>11</v>
          </cell>
          <cell r="C14340" t="str">
            <v>X</v>
          </cell>
          <cell r="D14340" t="str">
            <v>PCT</v>
          </cell>
          <cell r="E14340" t="str">
            <v>ACs per customer: 2-3</v>
          </cell>
          <cell r="F14340">
            <v>70.5</v>
          </cell>
          <cell r="G14340">
            <v>0.58051940000000002</v>
          </cell>
          <cell r="H14340">
            <v>0.7369599</v>
          </cell>
          <cell r="I14340">
            <v>-0.27614349999999999</v>
          </cell>
          <cell r="J14340">
            <v>-0.1129957</v>
          </cell>
          <cell r="K14340">
            <v>0</v>
          </cell>
          <cell r="L14340">
            <v>0.1129957</v>
          </cell>
          <cell r="M14340">
            <v>0.27614349999999999</v>
          </cell>
          <cell r="N14340">
            <v>0.27614349999999999</v>
          </cell>
          <cell r="O14340">
            <v>666</v>
          </cell>
        </row>
        <row r="14341">
          <cell r="A14341" t="str">
            <v>Residential</v>
          </cell>
          <cell r="B14341">
            <v>12</v>
          </cell>
          <cell r="C14341" t="str">
            <v>X</v>
          </cell>
          <cell r="D14341" t="str">
            <v>PCT</v>
          </cell>
          <cell r="E14341" t="str">
            <v>ACs per customer: 2-3</v>
          </cell>
          <cell r="F14341">
            <v>75</v>
          </cell>
          <cell r="G14341">
            <v>0.48737510000000001</v>
          </cell>
          <cell r="H14341">
            <v>0.90845980000000004</v>
          </cell>
          <cell r="I14341">
            <v>-0.28455239999999998</v>
          </cell>
          <cell r="J14341">
            <v>-0.1164365</v>
          </cell>
          <cell r="K14341">
            <v>0</v>
          </cell>
          <cell r="L14341">
            <v>0.1164365</v>
          </cell>
          <cell r="M14341">
            <v>0.28455239999999998</v>
          </cell>
          <cell r="N14341">
            <v>0.28455239999999998</v>
          </cell>
          <cell r="O14341">
            <v>666</v>
          </cell>
        </row>
        <row r="14342">
          <cell r="A14342" t="str">
            <v>Residential</v>
          </cell>
          <cell r="B14342">
            <v>13</v>
          </cell>
          <cell r="C14342" t="str">
            <v>X</v>
          </cell>
          <cell r="D14342" t="str">
            <v>PCT</v>
          </cell>
          <cell r="E14342" t="str">
            <v>ACs per customer: 2-3</v>
          </cell>
          <cell r="F14342">
            <v>79</v>
          </cell>
          <cell r="G14342">
            <v>0.76908019999999999</v>
          </cell>
          <cell r="H14342">
            <v>0.70726</v>
          </cell>
          <cell r="I14342">
            <v>-0.28703600000000001</v>
          </cell>
          <cell r="J14342">
            <v>-0.1174528</v>
          </cell>
          <cell r="K14342">
            <v>0</v>
          </cell>
          <cell r="L14342">
            <v>0.1174528</v>
          </cell>
          <cell r="M14342">
            <v>0.28703600000000001</v>
          </cell>
          <cell r="N14342">
            <v>0.28703600000000001</v>
          </cell>
          <cell r="O14342">
            <v>666</v>
          </cell>
        </row>
        <row r="14343">
          <cell r="A14343" t="str">
            <v>Residential</v>
          </cell>
          <cell r="B14343">
            <v>14</v>
          </cell>
          <cell r="C14343" t="str">
            <v>X</v>
          </cell>
          <cell r="D14343" t="str">
            <v>PCT</v>
          </cell>
          <cell r="E14343" t="str">
            <v>ACs per customer: 2-3</v>
          </cell>
          <cell r="F14343">
            <v>82</v>
          </cell>
          <cell r="G14343">
            <v>0.9457101</v>
          </cell>
          <cell r="H14343">
            <v>0.58111999999999997</v>
          </cell>
          <cell r="I14343">
            <v>-0.30433460000000001</v>
          </cell>
          <cell r="J14343">
            <v>-0.12453119999999999</v>
          </cell>
          <cell r="K14343">
            <v>0</v>
          </cell>
          <cell r="L14343">
            <v>0.12453119999999999</v>
          </cell>
          <cell r="M14343">
            <v>0.30433460000000001</v>
          </cell>
          <cell r="N14343">
            <v>0.30433460000000001</v>
          </cell>
          <cell r="O14343">
            <v>666</v>
          </cell>
        </row>
        <row r="14344">
          <cell r="A14344" t="str">
            <v>Residential</v>
          </cell>
          <cell r="B14344">
            <v>15</v>
          </cell>
          <cell r="C14344" t="str">
            <v>X</v>
          </cell>
          <cell r="D14344" t="str">
            <v>PCT</v>
          </cell>
          <cell r="E14344" t="str">
            <v>ACs per customer: 2-3</v>
          </cell>
          <cell r="F14344">
            <v>85.5</v>
          </cell>
          <cell r="G14344">
            <v>1.026715</v>
          </cell>
          <cell r="H14344">
            <v>0.87559969999999998</v>
          </cell>
          <cell r="I14344">
            <v>-0.30578739999999999</v>
          </cell>
          <cell r="J14344">
            <v>-0.12512570000000001</v>
          </cell>
          <cell r="K14344">
            <v>0</v>
          </cell>
          <cell r="L14344">
            <v>0.12512570000000001</v>
          </cell>
          <cell r="M14344">
            <v>0.30578739999999999</v>
          </cell>
          <cell r="N14344">
            <v>0.30578739999999999</v>
          </cell>
          <cell r="O14344">
            <v>666</v>
          </cell>
        </row>
        <row r="14345">
          <cell r="A14345" t="str">
            <v>Residential</v>
          </cell>
          <cell r="B14345">
            <v>16</v>
          </cell>
          <cell r="C14345" t="str">
            <v>X</v>
          </cell>
          <cell r="D14345" t="str">
            <v>PCT</v>
          </cell>
          <cell r="E14345" t="str">
            <v>ACs per customer: 2-3</v>
          </cell>
          <cell r="F14345">
            <v>87.5</v>
          </cell>
          <cell r="G14345">
            <v>1.2471730000000001</v>
          </cell>
          <cell r="H14345">
            <v>1.0032399999999999</v>
          </cell>
          <cell r="I14345">
            <v>-0.3356596</v>
          </cell>
          <cell r="J14345">
            <v>-0.1373492</v>
          </cell>
          <cell r="K14345">
            <v>0</v>
          </cell>
          <cell r="L14345">
            <v>0.1373492</v>
          </cell>
          <cell r="M14345">
            <v>0.3356596</v>
          </cell>
          <cell r="N14345">
            <v>0.3356596</v>
          </cell>
          <cell r="O14345">
            <v>666</v>
          </cell>
        </row>
        <row r="14346">
          <cell r="A14346" t="str">
            <v>Residential</v>
          </cell>
          <cell r="B14346">
            <v>17</v>
          </cell>
          <cell r="C14346" t="str">
            <v>X</v>
          </cell>
          <cell r="D14346" t="str">
            <v>PCT</v>
          </cell>
          <cell r="E14346" t="str">
            <v>ACs per customer: 2-3</v>
          </cell>
          <cell r="F14346">
            <v>88.5</v>
          </cell>
          <cell r="G14346">
            <v>1.6110100000000001</v>
          </cell>
          <cell r="H14346">
            <v>1.6928399999999999</v>
          </cell>
          <cell r="I14346">
            <v>-0.3587997</v>
          </cell>
          <cell r="J14346">
            <v>-0.1468179</v>
          </cell>
          <cell r="K14346">
            <v>0</v>
          </cell>
          <cell r="L14346">
            <v>0.1468179</v>
          </cell>
          <cell r="M14346">
            <v>0.3587997</v>
          </cell>
          <cell r="N14346">
            <v>0.3587997</v>
          </cell>
          <cell r="O14346">
            <v>666</v>
          </cell>
        </row>
        <row r="14347">
          <cell r="A14347" t="str">
            <v>Residential</v>
          </cell>
          <cell r="B14347">
            <v>18</v>
          </cell>
          <cell r="C14347" t="str">
            <v>X</v>
          </cell>
          <cell r="D14347" t="str">
            <v>PCT</v>
          </cell>
          <cell r="E14347" t="str">
            <v>ACs per customer: 2-3</v>
          </cell>
          <cell r="F14347">
            <v>86</v>
          </cell>
          <cell r="G14347">
            <v>1.9712400000000001</v>
          </cell>
          <cell r="H14347">
            <v>1.5685</v>
          </cell>
          <cell r="I14347">
            <v>-0.3279646</v>
          </cell>
          <cell r="J14347">
            <v>-0.1342004</v>
          </cell>
          <cell r="K14347">
            <v>0</v>
          </cell>
          <cell r="L14347">
            <v>0.1342004</v>
          </cell>
          <cell r="M14347">
            <v>0.3279646</v>
          </cell>
          <cell r="N14347">
            <v>0.3279646</v>
          </cell>
          <cell r="O14347">
            <v>666</v>
          </cell>
        </row>
        <row r="14348">
          <cell r="A14348" t="str">
            <v>Residential</v>
          </cell>
          <cell r="B14348">
            <v>19</v>
          </cell>
          <cell r="C14348" t="str">
            <v>X</v>
          </cell>
          <cell r="D14348" t="str">
            <v>PCT</v>
          </cell>
          <cell r="E14348" t="str">
            <v>ACs per customer: 2-3</v>
          </cell>
          <cell r="F14348">
            <v>83</v>
          </cell>
          <cell r="G14348">
            <v>2.1497709999999999</v>
          </cell>
          <cell r="H14348">
            <v>2.2016</v>
          </cell>
          <cell r="I14348">
            <v>-0.37870140000000002</v>
          </cell>
          <cell r="J14348">
            <v>-0.1549615</v>
          </cell>
          <cell r="K14348">
            <v>0</v>
          </cell>
          <cell r="L14348">
            <v>0.1549615</v>
          </cell>
          <cell r="M14348">
            <v>0.37870140000000002</v>
          </cell>
          <cell r="N14348">
            <v>0.37870140000000002</v>
          </cell>
          <cell r="O14348">
            <v>666</v>
          </cell>
        </row>
        <row r="14349">
          <cell r="A14349" t="str">
            <v>Residential</v>
          </cell>
          <cell r="B14349">
            <v>20</v>
          </cell>
          <cell r="C14349" t="str">
            <v>X</v>
          </cell>
          <cell r="D14349" t="str">
            <v>PCT</v>
          </cell>
          <cell r="E14349" t="str">
            <v>ACs per customer: 2-3</v>
          </cell>
          <cell r="F14349">
            <v>78.5</v>
          </cell>
          <cell r="G14349">
            <v>1.906236</v>
          </cell>
          <cell r="H14349">
            <v>1.9537599999999999</v>
          </cell>
          <cell r="I14349">
            <v>-0.39043489999999997</v>
          </cell>
          <cell r="J14349">
            <v>-0.15976280000000001</v>
          </cell>
          <cell r="K14349">
            <v>0</v>
          </cell>
          <cell r="L14349">
            <v>0.15976280000000001</v>
          </cell>
          <cell r="M14349">
            <v>0.39043489999999997</v>
          </cell>
          <cell r="N14349">
            <v>0.39043489999999997</v>
          </cell>
          <cell r="O14349">
            <v>666</v>
          </cell>
        </row>
        <row r="14350">
          <cell r="A14350" t="str">
            <v>Residential</v>
          </cell>
          <cell r="B14350">
            <v>21</v>
          </cell>
          <cell r="C14350" t="str">
            <v>X</v>
          </cell>
          <cell r="D14350" t="str">
            <v>PCT</v>
          </cell>
          <cell r="E14350" t="str">
            <v>ACs per customer: 2-3</v>
          </cell>
          <cell r="F14350">
            <v>74.5</v>
          </cell>
          <cell r="G14350">
            <v>1.510737</v>
          </cell>
          <cell r="H14350">
            <v>2.82192</v>
          </cell>
          <cell r="I14350">
            <v>-0.329042</v>
          </cell>
          <cell r="J14350">
            <v>-0.13464129999999999</v>
          </cell>
          <cell r="K14350">
            <v>0</v>
          </cell>
          <cell r="L14350">
            <v>0.13464129999999999</v>
          </cell>
          <cell r="M14350">
            <v>0.329042</v>
          </cell>
          <cell r="N14350">
            <v>0.329042</v>
          </cell>
          <cell r="O14350">
            <v>666</v>
          </cell>
        </row>
        <row r="14351">
          <cell r="A14351" t="str">
            <v>Residential</v>
          </cell>
          <cell r="B14351">
            <v>22</v>
          </cell>
          <cell r="C14351" t="str">
            <v>X</v>
          </cell>
          <cell r="D14351" t="str">
            <v>PCT</v>
          </cell>
          <cell r="E14351" t="str">
            <v>ACs per customer: 2-3</v>
          </cell>
          <cell r="F14351">
            <v>73</v>
          </cell>
          <cell r="G14351">
            <v>1.0622149999999999</v>
          </cell>
          <cell r="H14351">
            <v>1.8139400000000001</v>
          </cell>
          <cell r="I14351">
            <v>-0.32390950000000002</v>
          </cell>
          <cell r="J14351">
            <v>-0.1325411</v>
          </cell>
          <cell r="K14351">
            <v>0</v>
          </cell>
          <cell r="L14351">
            <v>0.1325411</v>
          </cell>
          <cell r="M14351">
            <v>0.32390950000000002</v>
          </cell>
          <cell r="N14351">
            <v>0.32390950000000002</v>
          </cell>
          <cell r="O14351">
            <v>666</v>
          </cell>
        </row>
        <row r="14352">
          <cell r="A14352" t="str">
            <v>Residential</v>
          </cell>
          <cell r="B14352">
            <v>23</v>
          </cell>
          <cell r="C14352" t="str">
            <v>X</v>
          </cell>
          <cell r="D14352" t="str">
            <v>PCT</v>
          </cell>
          <cell r="E14352" t="str">
            <v>ACs per customer: 2-3</v>
          </cell>
          <cell r="F14352">
            <v>71.5</v>
          </cell>
          <cell r="G14352">
            <v>0.91919200000000001</v>
          </cell>
          <cell r="H14352">
            <v>2.3334600000000001</v>
          </cell>
          <cell r="I14352">
            <v>-0.30435000000000001</v>
          </cell>
          <cell r="J14352">
            <v>-0.1245375</v>
          </cell>
          <cell r="K14352">
            <v>0</v>
          </cell>
          <cell r="L14352">
            <v>0.1245375</v>
          </cell>
          <cell r="M14352">
            <v>0.30435000000000001</v>
          </cell>
          <cell r="N14352">
            <v>0.30435000000000001</v>
          </cell>
          <cell r="O14352">
            <v>666</v>
          </cell>
        </row>
        <row r="14353">
          <cell r="A14353" t="str">
            <v>Residential</v>
          </cell>
          <cell r="B14353">
            <v>24</v>
          </cell>
          <cell r="C14353" t="str">
            <v>X</v>
          </cell>
          <cell r="D14353" t="str">
            <v>PCT</v>
          </cell>
          <cell r="E14353" t="str">
            <v>ACs per customer: 2-3</v>
          </cell>
          <cell r="F14353">
            <v>71</v>
          </cell>
          <cell r="G14353">
            <v>0.65199070000000003</v>
          </cell>
          <cell r="H14353">
            <v>1.62266</v>
          </cell>
          <cell r="I14353">
            <v>-0.32165640000000001</v>
          </cell>
          <cell r="J14353">
            <v>-0.13161919999999999</v>
          </cell>
          <cell r="K14353">
            <v>0</v>
          </cell>
          <cell r="L14353">
            <v>0.13161919999999999</v>
          </cell>
          <cell r="M14353">
            <v>0.32165640000000001</v>
          </cell>
          <cell r="N14353">
            <v>0.32165640000000001</v>
          </cell>
          <cell r="O14353">
            <v>666</v>
          </cell>
        </row>
        <row r="14354">
          <cell r="A14354" t="str">
            <v>Residential</v>
          </cell>
          <cell r="B14354">
            <v>1</v>
          </cell>
          <cell r="C14354" t="str">
            <v>X</v>
          </cell>
          <cell r="D14354" t="str">
            <v>PCT</v>
          </cell>
          <cell r="E14354" t="str">
            <v>All</v>
          </cell>
          <cell r="F14354">
            <v>64.986999999999995</v>
          </cell>
          <cell r="G14354">
            <v>0.5693125</v>
          </cell>
          <cell r="H14354">
            <v>0.63744489999999998</v>
          </cell>
          <cell r="I14354">
            <v>-5.7945200000000002E-2</v>
          </cell>
          <cell r="J14354">
            <v>-2.3710700000000001E-2</v>
          </cell>
          <cell r="K14354">
            <v>0</v>
          </cell>
          <cell r="L14354">
            <v>2.3710700000000001E-2</v>
          </cell>
          <cell r="M14354">
            <v>5.7945200000000002E-2</v>
          </cell>
          <cell r="N14354">
            <v>5.7945200000000002E-2</v>
          </cell>
          <cell r="O14354">
            <v>5979</v>
          </cell>
        </row>
        <row r="14355">
          <cell r="A14355" t="str">
            <v>Residential</v>
          </cell>
          <cell r="B14355">
            <v>2</v>
          </cell>
          <cell r="C14355" t="str">
            <v>X</v>
          </cell>
          <cell r="D14355" t="str">
            <v>PCT</v>
          </cell>
          <cell r="E14355" t="str">
            <v>All</v>
          </cell>
          <cell r="F14355">
            <v>62.908799999999999</v>
          </cell>
          <cell r="G14355">
            <v>0.49732910000000002</v>
          </cell>
          <cell r="H14355">
            <v>0.54539760000000004</v>
          </cell>
          <cell r="I14355">
            <v>-5.7189200000000003E-2</v>
          </cell>
          <cell r="J14355">
            <v>-2.34013E-2</v>
          </cell>
          <cell r="K14355">
            <v>0</v>
          </cell>
          <cell r="L14355">
            <v>2.34013E-2</v>
          </cell>
          <cell r="M14355">
            <v>5.7189200000000003E-2</v>
          </cell>
          <cell r="N14355">
            <v>5.7189200000000003E-2</v>
          </cell>
          <cell r="O14355">
            <v>5979</v>
          </cell>
        </row>
        <row r="14356">
          <cell r="A14356" t="str">
            <v>Residential</v>
          </cell>
          <cell r="B14356">
            <v>3</v>
          </cell>
          <cell r="C14356" t="str">
            <v>X</v>
          </cell>
          <cell r="D14356" t="str">
            <v>PCT</v>
          </cell>
          <cell r="E14356" t="str">
            <v>All</v>
          </cell>
          <cell r="F14356">
            <v>62.1295</v>
          </cell>
          <cell r="G14356">
            <v>0.44960440000000002</v>
          </cell>
          <cell r="H14356">
            <v>0.51455099999999998</v>
          </cell>
          <cell r="I14356">
            <v>-5.6644E-2</v>
          </cell>
          <cell r="J14356">
            <v>-2.3178299999999999E-2</v>
          </cell>
          <cell r="K14356">
            <v>0</v>
          </cell>
          <cell r="L14356">
            <v>2.3178299999999999E-2</v>
          </cell>
          <cell r="M14356">
            <v>5.6644E-2</v>
          </cell>
          <cell r="N14356">
            <v>5.6644E-2</v>
          </cell>
          <cell r="O14356">
            <v>5979</v>
          </cell>
        </row>
        <row r="14357">
          <cell r="A14357" t="str">
            <v>Residential</v>
          </cell>
          <cell r="B14357">
            <v>4</v>
          </cell>
          <cell r="C14357" t="str">
            <v>X</v>
          </cell>
          <cell r="D14357" t="str">
            <v>PCT</v>
          </cell>
          <cell r="E14357" t="str">
            <v>All</v>
          </cell>
          <cell r="F14357">
            <v>60.788699999999999</v>
          </cell>
          <cell r="G14357">
            <v>0.42595369999999999</v>
          </cell>
          <cell r="H14357">
            <v>0.46963050000000001</v>
          </cell>
          <cell r="I14357">
            <v>-5.6241899999999997E-2</v>
          </cell>
          <cell r="J14357">
            <v>-2.3013700000000002E-2</v>
          </cell>
          <cell r="K14357">
            <v>0</v>
          </cell>
          <cell r="L14357">
            <v>2.3013700000000002E-2</v>
          </cell>
          <cell r="M14357">
            <v>5.6241899999999997E-2</v>
          </cell>
          <cell r="N14357">
            <v>5.6241899999999997E-2</v>
          </cell>
          <cell r="O14357">
            <v>5979</v>
          </cell>
        </row>
        <row r="14358">
          <cell r="A14358" t="str">
            <v>Residential</v>
          </cell>
          <cell r="B14358">
            <v>5</v>
          </cell>
          <cell r="C14358" t="str">
            <v>X</v>
          </cell>
          <cell r="D14358" t="str">
            <v>PCT</v>
          </cell>
          <cell r="E14358" t="str">
            <v>All</v>
          </cell>
          <cell r="F14358">
            <v>60.522399999999998</v>
          </cell>
          <cell r="G14358">
            <v>0.41339949999999998</v>
          </cell>
          <cell r="H14358">
            <v>0.4891491</v>
          </cell>
          <cell r="I14358">
            <v>-5.6081499999999999E-2</v>
          </cell>
          <cell r="J14358">
            <v>-2.2948099999999999E-2</v>
          </cell>
          <cell r="K14358">
            <v>0</v>
          </cell>
          <cell r="L14358">
            <v>2.2948099999999999E-2</v>
          </cell>
          <cell r="M14358">
            <v>5.6081499999999999E-2</v>
          </cell>
          <cell r="N14358">
            <v>5.6081499999999999E-2</v>
          </cell>
          <cell r="O14358">
            <v>5979</v>
          </cell>
        </row>
        <row r="14359">
          <cell r="A14359" t="str">
            <v>Residential</v>
          </cell>
          <cell r="B14359">
            <v>6</v>
          </cell>
          <cell r="C14359" t="str">
            <v>X</v>
          </cell>
          <cell r="D14359" t="str">
            <v>PCT</v>
          </cell>
          <cell r="E14359" t="str">
            <v>All</v>
          </cell>
          <cell r="F14359">
            <v>60.363199999999999</v>
          </cell>
          <cell r="G14359">
            <v>0.4402181</v>
          </cell>
          <cell r="H14359">
            <v>0.51179129999999995</v>
          </cell>
          <cell r="I14359">
            <v>-5.6264700000000001E-2</v>
          </cell>
          <cell r="J14359">
            <v>-2.3022999999999998E-2</v>
          </cell>
          <cell r="K14359">
            <v>0</v>
          </cell>
          <cell r="L14359">
            <v>2.3022999999999998E-2</v>
          </cell>
          <cell r="M14359">
            <v>5.6264700000000001E-2</v>
          </cell>
          <cell r="N14359">
            <v>5.6264700000000001E-2</v>
          </cell>
          <cell r="O14359">
            <v>5979</v>
          </cell>
        </row>
        <row r="14360">
          <cell r="A14360" t="str">
            <v>Residential</v>
          </cell>
          <cell r="B14360">
            <v>7</v>
          </cell>
          <cell r="C14360" t="str">
            <v>X</v>
          </cell>
          <cell r="D14360" t="str">
            <v>PCT</v>
          </cell>
          <cell r="E14360" t="str">
            <v>All</v>
          </cell>
          <cell r="F14360">
            <v>59.389299999999999</v>
          </cell>
          <cell r="G14360">
            <v>0.5305067</v>
          </cell>
          <cell r="H14360">
            <v>0.67581559999999996</v>
          </cell>
          <cell r="I14360">
            <v>-5.6537700000000003E-2</v>
          </cell>
          <cell r="J14360">
            <v>-2.3134800000000001E-2</v>
          </cell>
          <cell r="K14360">
            <v>0</v>
          </cell>
          <cell r="L14360">
            <v>2.3134800000000001E-2</v>
          </cell>
          <cell r="M14360">
            <v>5.6537700000000003E-2</v>
          </cell>
          <cell r="N14360">
            <v>5.6537700000000003E-2</v>
          </cell>
          <cell r="O14360">
            <v>5979</v>
          </cell>
        </row>
        <row r="14361">
          <cell r="A14361" t="str">
            <v>Residential</v>
          </cell>
          <cell r="B14361">
            <v>8</v>
          </cell>
          <cell r="C14361" t="str">
            <v>X</v>
          </cell>
          <cell r="D14361" t="str">
            <v>PCT</v>
          </cell>
          <cell r="E14361" t="str">
            <v>All</v>
          </cell>
          <cell r="F14361">
            <v>60.366900000000001</v>
          </cell>
          <cell r="G14361">
            <v>0.61476779999999998</v>
          </cell>
          <cell r="H14361">
            <v>0.72593569999999996</v>
          </cell>
          <cell r="I14361">
            <v>-5.7611599999999999E-2</v>
          </cell>
          <cell r="J14361">
            <v>-2.35742E-2</v>
          </cell>
          <cell r="K14361">
            <v>0</v>
          </cell>
          <cell r="L14361">
            <v>2.35742E-2</v>
          </cell>
          <cell r="M14361">
            <v>5.7611599999999999E-2</v>
          </cell>
          <cell r="N14361">
            <v>5.7611599999999999E-2</v>
          </cell>
          <cell r="O14361">
            <v>5979</v>
          </cell>
        </row>
        <row r="14362">
          <cell r="A14362" t="str">
            <v>Residential</v>
          </cell>
          <cell r="B14362">
            <v>9</v>
          </cell>
          <cell r="C14362" t="str">
            <v>X</v>
          </cell>
          <cell r="D14362" t="str">
            <v>PCT</v>
          </cell>
          <cell r="E14362" t="str">
            <v>All</v>
          </cell>
          <cell r="F14362">
            <v>64.451499999999996</v>
          </cell>
          <cell r="G14362">
            <v>0.61709480000000005</v>
          </cell>
          <cell r="H14362">
            <v>0.70173110000000005</v>
          </cell>
          <cell r="I14362">
            <v>-5.9389699999999997E-2</v>
          </cell>
          <cell r="J14362">
            <v>-2.4301799999999998E-2</v>
          </cell>
          <cell r="K14362">
            <v>0</v>
          </cell>
          <cell r="L14362">
            <v>2.4301799999999998E-2</v>
          </cell>
          <cell r="M14362">
            <v>5.9389699999999997E-2</v>
          </cell>
          <cell r="N14362">
            <v>5.9389699999999997E-2</v>
          </cell>
          <cell r="O14362">
            <v>5979</v>
          </cell>
        </row>
        <row r="14363">
          <cell r="A14363" t="str">
            <v>Residential</v>
          </cell>
          <cell r="B14363">
            <v>10</v>
          </cell>
          <cell r="C14363" t="str">
            <v>X</v>
          </cell>
          <cell r="D14363" t="str">
            <v>PCT</v>
          </cell>
          <cell r="E14363" t="str">
            <v>All</v>
          </cell>
          <cell r="F14363">
            <v>67.630300000000005</v>
          </cell>
          <cell r="G14363">
            <v>0.60511649999999995</v>
          </cell>
          <cell r="H14363">
            <v>0.72312379999999998</v>
          </cell>
          <cell r="I14363">
            <v>-6.0861899999999997E-2</v>
          </cell>
          <cell r="J14363">
            <v>-2.4904200000000001E-2</v>
          </cell>
          <cell r="K14363">
            <v>0</v>
          </cell>
          <cell r="L14363">
            <v>2.4904200000000001E-2</v>
          </cell>
          <cell r="M14363">
            <v>6.0861899999999997E-2</v>
          </cell>
          <cell r="N14363">
            <v>6.0861899999999997E-2</v>
          </cell>
          <cell r="O14363">
            <v>5979</v>
          </cell>
        </row>
        <row r="14364">
          <cell r="A14364" t="str">
            <v>Residential</v>
          </cell>
          <cell r="B14364">
            <v>11</v>
          </cell>
          <cell r="C14364" t="str">
            <v>X</v>
          </cell>
          <cell r="D14364" t="str">
            <v>PCT</v>
          </cell>
          <cell r="E14364" t="str">
            <v>All</v>
          </cell>
          <cell r="F14364">
            <v>72.562299999999993</v>
          </cell>
          <cell r="G14364">
            <v>0.66438509999999995</v>
          </cell>
          <cell r="H14364">
            <v>0.74056460000000002</v>
          </cell>
          <cell r="I14364">
            <v>-6.2876199999999993E-2</v>
          </cell>
          <cell r="J14364">
            <v>-2.5728399999999998E-2</v>
          </cell>
          <cell r="K14364">
            <v>0</v>
          </cell>
          <cell r="L14364">
            <v>2.5728399999999998E-2</v>
          </cell>
          <cell r="M14364">
            <v>6.2876199999999993E-2</v>
          </cell>
          <cell r="N14364">
            <v>6.2876199999999993E-2</v>
          </cell>
          <cell r="O14364">
            <v>5979</v>
          </cell>
        </row>
        <row r="14365">
          <cell r="A14365" t="str">
            <v>Residential</v>
          </cell>
          <cell r="B14365">
            <v>12</v>
          </cell>
          <cell r="C14365" t="str">
            <v>X</v>
          </cell>
          <cell r="D14365" t="str">
            <v>PCT</v>
          </cell>
          <cell r="E14365" t="str">
            <v>All</v>
          </cell>
          <cell r="F14365">
            <v>77.5167</v>
          </cell>
          <cell r="G14365">
            <v>0.70168549999999996</v>
          </cell>
          <cell r="H14365">
            <v>0.75137480000000001</v>
          </cell>
          <cell r="I14365">
            <v>-6.3860799999999995E-2</v>
          </cell>
          <cell r="J14365">
            <v>-2.61313E-2</v>
          </cell>
          <cell r="K14365">
            <v>0</v>
          </cell>
          <cell r="L14365">
            <v>2.61313E-2</v>
          </cell>
          <cell r="M14365">
            <v>6.3860799999999995E-2</v>
          </cell>
          <cell r="N14365">
            <v>6.3860799999999995E-2</v>
          </cell>
          <cell r="O14365">
            <v>5979</v>
          </cell>
        </row>
        <row r="14366">
          <cell r="A14366" t="str">
            <v>Residential</v>
          </cell>
          <cell r="B14366">
            <v>13</v>
          </cell>
          <cell r="C14366" t="str">
            <v>X</v>
          </cell>
          <cell r="D14366" t="str">
            <v>PCT</v>
          </cell>
          <cell r="E14366" t="str">
            <v>All</v>
          </cell>
          <cell r="F14366">
            <v>81.409599999999998</v>
          </cell>
          <cell r="G14366">
            <v>0.77749190000000001</v>
          </cell>
          <cell r="H14366">
            <v>0.79702539999999999</v>
          </cell>
          <cell r="I14366">
            <v>-6.3614199999999996E-2</v>
          </cell>
          <cell r="J14366">
            <v>-2.6030399999999999E-2</v>
          </cell>
          <cell r="K14366">
            <v>0</v>
          </cell>
          <cell r="L14366">
            <v>2.6030399999999999E-2</v>
          </cell>
          <cell r="M14366">
            <v>6.3614199999999996E-2</v>
          </cell>
          <cell r="N14366">
            <v>6.3614199999999996E-2</v>
          </cell>
          <cell r="O14366">
            <v>5979</v>
          </cell>
        </row>
        <row r="14367">
          <cell r="A14367" t="str">
            <v>Residential</v>
          </cell>
          <cell r="B14367">
            <v>14</v>
          </cell>
          <cell r="C14367" t="str">
            <v>X</v>
          </cell>
          <cell r="D14367" t="str">
            <v>PCT</v>
          </cell>
          <cell r="E14367" t="str">
            <v>All</v>
          </cell>
          <cell r="F14367">
            <v>84.581800000000001</v>
          </cell>
          <cell r="G14367">
            <v>0.91111889999999995</v>
          </cell>
          <cell r="H14367">
            <v>0.89887280000000003</v>
          </cell>
          <cell r="I14367">
            <v>-6.6878400000000005E-2</v>
          </cell>
          <cell r="J14367">
            <v>-2.7366100000000001E-2</v>
          </cell>
          <cell r="K14367">
            <v>0</v>
          </cell>
          <cell r="L14367">
            <v>2.7366100000000001E-2</v>
          </cell>
          <cell r="M14367">
            <v>6.6878400000000005E-2</v>
          </cell>
          <cell r="N14367">
            <v>6.6878400000000005E-2</v>
          </cell>
          <cell r="O14367">
            <v>5979</v>
          </cell>
        </row>
        <row r="14368">
          <cell r="A14368" t="str">
            <v>Residential</v>
          </cell>
          <cell r="B14368">
            <v>15</v>
          </cell>
          <cell r="C14368" t="str">
            <v>X</v>
          </cell>
          <cell r="D14368" t="str">
            <v>PCT</v>
          </cell>
          <cell r="E14368" t="str">
            <v>All</v>
          </cell>
          <cell r="F14368">
            <v>87.922700000000006</v>
          </cell>
          <cell r="G14368">
            <v>1.162784</v>
          </cell>
          <cell r="H14368">
            <v>1.029628</v>
          </cell>
          <cell r="I14368">
            <v>-6.9076799999999994E-2</v>
          </cell>
          <cell r="J14368">
            <v>-2.8265700000000001E-2</v>
          </cell>
          <cell r="K14368">
            <v>0</v>
          </cell>
          <cell r="L14368">
            <v>2.8265700000000001E-2</v>
          </cell>
          <cell r="M14368">
            <v>6.9076799999999994E-2</v>
          </cell>
          <cell r="N14368">
            <v>6.9076799999999994E-2</v>
          </cell>
          <cell r="O14368">
            <v>5979</v>
          </cell>
        </row>
        <row r="14369">
          <cell r="A14369" t="str">
            <v>Residential</v>
          </cell>
          <cell r="B14369">
            <v>16</v>
          </cell>
          <cell r="C14369" t="str">
            <v>X</v>
          </cell>
          <cell r="D14369" t="str">
            <v>PCT</v>
          </cell>
          <cell r="E14369" t="str">
            <v>All</v>
          </cell>
          <cell r="F14369">
            <v>90.0167</v>
          </cell>
          <cell r="G14369">
            <v>1.4222619999999999</v>
          </cell>
          <cell r="H14369">
            <v>1.292333</v>
          </cell>
          <cell r="I14369">
            <v>-7.6993300000000001E-2</v>
          </cell>
          <cell r="J14369">
            <v>-3.1504999999999998E-2</v>
          </cell>
          <cell r="K14369">
            <v>0</v>
          </cell>
          <cell r="L14369">
            <v>3.1504999999999998E-2</v>
          </cell>
          <cell r="M14369">
            <v>7.6993300000000001E-2</v>
          </cell>
          <cell r="N14369">
            <v>7.6993300000000001E-2</v>
          </cell>
          <cell r="O14369">
            <v>5979</v>
          </cell>
        </row>
        <row r="14370">
          <cell r="A14370" t="str">
            <v>Residential</v>
          </cell>
          <cell r="B14370">
            <v>17</v>
          </cell>
          <cell r="C14370" t="str">
            <v>X</v>
          </cell>
          <cell r="D14370" t="str">
            <v>PCT</v>
          </cell>
          <cell r="E14370" t="str">
            <v>All</v>
          </cell>
          <cell r="F14370">
            <v>91.123800000000003</v>
          </cell>
          <cell r="G14370">
            <v>1.572897</v>
          </cell>
          <cell r="H14370">
            <v>1.5066440000000001</v>
          </cell>
          <cell r="I14370">
            <v>-7.8604900000000005E-2</v>
          </cell>
          <cell r="J14370">
            <v>-3.2164499999999999E-2</v>
          </cell>
          <cell r="K14370">
            <v>0</v>
          </cell>
          <cell r="L14370">
            <v>3.2164499999999999E-2</v>
          </cell>
          <cell r="M14370">
            <v>7.8604900000000005E-2</v>
          </cell>
          <cell r="N14370">
            <v>7.8604900000000005E-2</v>
          </cell>
          <cell r="O14370">
            <v>5979</v>
          </cell>
        </row>
        <row r="14371">
          <cell r="A14371" t="str">
            <v>Residential</v>
          </cell>
          <cell r="B14371">
            <v>18</v>
          </cell>
          <cell r="C14371" t="str">
            <v>X</v>
          </cell>
          <cell r="D14371" t="str">
            <v>PCT</v>
          </cell>
          <cell r="E14371" t="str">
            <v>All</v>
          </cell>
          <cell r="F14371">
            <v>89.247600000000006</v>
          </cell>
          <cell r="G14371">
            <v>1.706879</v>
          </cell>
          <cell r="H14371">
            <v>1.6191679999999999</v>
          </cell>
          <cell r="I14371">
            <v>-7.5199500000000002E-2</v>
          </cell>
          <cell r="J14371">
            <v>-3.0771E-2</v>
          </cell>
          <cell r="K14371">
            <v>0</v>
          </cell>
          <cell r="L14371">
            <v>3.0771E-2</v>
          </cell>
          <cell r="M14371">
            <v>7.5199500000000002E-2</v>
          </cell>
          <cell r="N14371">
            <v>7.5199500000000002E-2</v>
          </cell>
          <cell r="O14371">
            <v>5979</v>
          </cell>
        </row>
        <row r="14372">
          <cell r="A14372" t="str">
            <v>Residential</v>
          </cell>
          <cell r="B14372">
            <v>19</v>
          </cell>
          <cell r="C14372" t="str">
            <v>X</v>
          </cell>
          <cell r="D14372" t="str">
            <v>PCT</v>
          </cell>
          <cell r="E14372" t="str">
            <v>All</v>
          </cell>
          <cell r="F14372">
            <v>86.500799999999998</v>
          </cell>
          <cell r="G14372">
            <v>1.641831</v>
          </cell>
          <cell r="H14372">
            <v>1.681651</v>
          </cell>
          <cell r="I14372">
            <v>-7.7973799999999996E-2</v>
          </cell>
          <cell r="J14372">
            <v>-3.1906299999999999E-2</v>
          </cell>
          <cell r="K14372">
            <v>0</v>
          </cell>
          <cell r="L14372">
            <v>3.1906299999999999E-2</v>
          </cell>
          <cell r="M14372">
            <v>7.7973799999999996E-2</v>
          </cell>
          <cell r="N14372">
            <v>7.7973799999999996E-2</v>
          </cell>
          <cell r="O14372">
            <v>5979</v>
          </cell>
        </row>
        <row r="14373">
          <cell r="A14373" t="str">
            <v>Residential</v>
          </cell>
          <cell r="B14373">
            <v>20</v>
          </cell>
          <cell r="C14373" t="str">
            <v>X</v>
          </cell>
          <cell r="D14373" t="str">
            <v>PCT</v>
          </cell>
          <cell r="E14373" t="str">
            <v>All</v>
          </cell>
          <cell r="F14373">
            <v>81.682400000000001</v>
          </cell>
          <cell r="G14373">
            <v>1.549812</v>
          </cell>
          <cell r="H14373">
            <v>1.980604</v>
          </cell>
          <cell r="I14373">
            <v>-8.0763299999999996E-2</v>
          </cell>
          <cell r="J14373">
            <v>-3.3047699999999999E-2</v>
          </cell>
          <cell r="K14373">
            <v>0</v>
          </cell>
          <cell r="L14373">
            <v>3.3047699999999999E-2</v>
          </cell>
          <cell r="M14373">
            <v>8.0763299999999996E-2</v>
          </cell>
          <cell r="N14373">
            <v>8.0763299999999996E-2</v>
          </cell>
          <cell r="O14373">
            <v>5979</v>
          </cell>
        </row>
        <row r="14374">
          <cell r="A14374" t="str">
            <v>Residential</v>
          </cell>
          <cell r="B14374">
            <v>21</v>
          </cell>
          <cell r="C14374" t="str">
            <v>X</v>
          </cell>
          <cell r="D14374" t="str">
            <v>PCT</v>
          </cell>
          <cell r="E14374" t="str">
            <v>All</v>
          </cell>
          <cell r="F14374">
            <v>77.243899999999996</v>
          </cell>
          <cell r="G14374">
            <v>1.382498</v>
          </cell>
          <cell r="H14374">
            <v>1.8860570000000001</v>
          </cell>
          <cell r="I14374">
            <v>-7.3402099999999998E-2</v>
          </cell>
          <cell r="J14374">
            <v>-3.00355E-2</v>
          </cell>
          <cell r="K14374">
            <v>0</v>
          </cell>
          <cell r="L14374">
            <v>3.00355E-2</v>
          </cell>
          <cell r="M14374">
            <v>7.3402099999999998E-2</v>
          </cell>
          <cell r="N14374">
            <v>7.3402099999999998E-2</v>
          </cell>
          <cell r="O14374">
            <v>5979</v>
          </cell>
        </row>
        <row r="14375">
          <cell r="A14375" t="str">
            <v>Residential</v>
          </cell>
          <cell r="B14375">
            <v>22</v>
          </cell>
          <cell r="C14375" t="str">
            <v>X</v>
          </cell>
          <cell r="D14375" t="str">
            <v>PCT</v>
          </cell>
          <cell r="E14375" t="str">
            <v>All</v>
          </cell>
          <cell r="F14375">
            <v>75.357500000000002</v>
          </cell>
          <cell r="G14375">
            <v>1.2019</v>
          </cell>
          <cell r="H14375">
            <v>1.568317</v>
          </cell>
          <cell r="I14375">
            <v>-7.1572399999999994E-2</v>
          </cell>
          <cell r="J14375">
            <v>-2.9286800000000002E-2</v>
          </cell>
          <cell r="K14375">
            <v>0</v>
          </cell>
          <cell r="L14375">
            <v>2.9286800000000002E-2</v>
          </cell>
          <cell r="M14375">
            <v>7.1572399999999994E-2</v>
          </cell>
          <cell r="N14375">
            <v>7.1572399999999994E-2</v>
          </cell>
          <cell r="O14375">
            <v>5979</v>
          </cell>
        </row>
        <row r="14376">
          <cell r="A14376" t="str">
            <v>Residential</v>
          </cell>
          <cell r="B14376">
            <v>23</v>
          </cell>
          <cell r="C14376" t="str">
            <v>X</v>
          </cell>
          <cell r="D14376" t="str">
            <v>PCT</v>
          </cell>
          <cell r="E14376" t="str">
            <v>All</v>
          </cell>
          <cell r="F14376">
            <v>73.058700000000002</v>
          </cell>
          <cell r="G14376">
            <v>0.93154139999999996</v>
          </cell>
          <cell r="H14376">
            <v>1.3522149999999999</v>
          </cell>
          <cell r="I14376">
            <v>-7.0183700000000002E-2</v>
          </cell>
          <cell r="J14376">
            <v>-2.87186E-2</v>
          </cell>
          <cell r="K14376">
            <v>0</v>
          </cell>
          <cell r="L14376">
            <v>2.87186E-2</v>
          </cell>
          <cell r="M14376">
            <v>7.0183700000000002E-2</v>
          </cell>
          <cell r="N14376">
            <v>7.0183700000000002E-2</v>
          </cell>
          <cell r="O14376">
            <v>5979</v>
          </cell>
        </row>
        <row r="14377">
          <cell r="A14377" t="str">
            <v>Residential</v>
          </cell>
          <cell r="B14377">
            <v>24</v>
          </cell>
          <cell r="C14377" t="str">
            <v>X</v>
          </cell>
          <cell r="D14377" t="str">
            <v>PCT</v>
          </cell>
          <cell r="E14377" t="str">
            <v>All</v>
          </cell>
          <cell r="F14377">
            <v>71.866900000000001</v>
          </cell>
          <cell r="G14377">
            <v>0.72925030000000002</v>
          </cell>
          <cell r="H14377">
            <v>1.0574779999999999</v>
          </cell>
          <cell r="I14377">
            <v>-6.3615400000000003E-2</v>
          </cell>
          <cell r="J14377">
            <v>-2.6030899999999999E-2</v>
          </cell>
          <cell r="K14377">
            <v>0</v>
          </cell>
          <cell r="L14377">
            <v>2.6030899999999999E-2</v>
          </cell>
          <cell r="M14377">
            <v>6.3615400000000003E-2</v>
          </cell>
          <cell r="N14377">
            <v>6.3615400000000003E-2</v>
          </cell>
          <cell r="O14377">
            <v>5979</v>
          </cell>
        </row>
        <row r="14378">
          <cell r="A14378" t="str">
            <v>Residential</v>
          </cell>
          <cell r="B14378">
            <v>1</v>
          </cell>
          <cell r="C14378" t="str">
            <v>X</v>
          </cell>
          <cell r="D14378" t="str">
            <v>PCT</v>
          </cell>
          <cell r="E14378" t="str">
            <v>Building Age: &lt; 3 YEARS</v>
          </cell>
          <cell r="F14378">
            <v>64</v>
          </cell>
          <cell r="G14378">
            <v>0.34561629999999999</v>
          </cell>
          <cell r="H14378">
            <v>0.28439999999999999</v>
          </cell>
          <cell r="I14378">
            <v>-0.15092659999999999</v>
          </cell>
          <cell r="J14378">
            <v>-6.1757899999999998E-2</v>
          </cell>
          <cell r="K14378">
            <v>0</v>
          </cell>
          <cell r="L14378">
            <v>6.1757899999999998E-2</v>
          </cell>
          <cell r="M14378">
            <v>0.15092659999999999</v>
          </cell>
          <cell r="N14378">
            <v>0.15092659999999999</v>
          </cell>
          <cell r="O14378">
            <v>72</v>
          </cell>
        </row>
        <row r="14379">
          <cell r="A14379" t="str">
            <v>Residential</v>
          </cell>
          <cell r="B14379">
            <v>2</v>
          </cell>
          <cell r="C14379" t="str">
            <v>X</v>
          </cell>
          <cell r="D14379" t="str">
            <v>PCT</v>
          </cell>
          <cell r="E14379" t="str">
            <v>Building Age: &lt; 3 YEARS</v>
          </cell>
          <cell r="F14379">
            <v>63</v>
          </cell>
          <cell r="G14379">
            <v>0.36229430000000001</v>
          </cell>
          <cell r="H14379">
            <v>0.26400000000000001</v>
          </cell>
          <cell r="I14379">
            <v>-0.14762159999999999</v>
          </cell>
          <cell r="J14379">
            <v>-6.0405599999999997E-2</v>
          </cell>
          <cell r="K14379">
            <v>0</v>
          </cell>
          <cell r="L14379">
            <v>6.0405599999999997E-2</v>
          </cell>
          <cell r="M14379">
            <v>0.14762159999999999</v>
          </cell>
          <cell r="N14379">
            <v>0.14762159999999999</v>
          </cell>
          <cell r="O14379">
            <v>72</v>
          </cell>
        </row>
        <row r="14380">
          <cell r="A14380" t="str">
            <v>Residential</v>
          </cell>
          <cell r="B14380">
            <v>3</v>
          </cell>
          <cell r="C14380" t="str">
            <v>X</v>
          </cell>
          <cell r="D14380" t="str">
            <v>PCT</v>
          </cell>
          <cell r="E14380" t="str">
            <v>Building Age: &lt; 3 YEARS</v>
          </cell>
          <cell r="F14380">
            <v>62.5</v>
          </cell>
          <cell r="G14380">
            <v>0.29472359999999997</v>
          </cell>
          <cell r="H14380">
            <v>0.2994</v>
          </cell>
          <cell r="I14380">
            <v>-0.15335099999999999</v>
          </cell>
          <cell r="J14380">
            <v>-6.275E-2</v>
          </cell>
          <cell r="K14380">
            <v>0</v>
          </cell>
          <cell r="L14380">
            <v>6.275E-2</v>
          </cell>
          <cell r="M14380">
            <v>0.15335099999999999</v>
          </cell>
          <cell r="N14380">
            <v>0.15335099999999999</v>
          </cell>
          <cell r="O14380">
            <v>72</v>
          </cell>
        </row>
        <row r="14381">
          <cell r="A14381" t="str">
            <v>Residential</v>
          </cell>
          <cell r="B14381">
            <v>4</v>
          </cell>
          <cell r="C14381" t="str">
            <v>X</v>
          </cell>
          <cell r="D14381" t="str">
            <v>PCT</v>
          </cell>
          <cell r="E14381" t="str">
            <v>Building Age: &lt; 3 YEARS</v>
          </cell>
          <cell r="F14381">
            <v>61</v>
          </cell>
          <cell r="G14381">
            <v>0.24723729999999999</v>
          </cell>
          <cell r="H14381">
            <v>0.31619999999999998</v>
          </cell>
          <cell r="I14381">
            <v>-0.16532549999999999</v>
          </cell>
          <cell r="J14381">
            <v>-6.7649899999999999E-2</v>
          </cell>
          <cell r="K14381">
            <v>0</v>
          </cell>
          <cell r="L14381">
            <v>6.7649899999999999E-2</v>
          </cell>
          <cell r="M14381">
            <v>0.16532549999999999</v>
          </cell>
          <cell r="N14381">
            <v>0.16532549999999999</v>
          </cell>
          <cell r="O14381">
            <v>72</v>
          </cell>
        </row>
        <row r="14382">
          <cell r="A14382" t="str">
            <v>Residential</v>
          </cell>
          <cell r="B14382">
            <v>5</v>
          </cell>
          <cell r="C14382" t="str">
            <v>X</v>
          </cell>
          <cell r="D14382" t="str">
            <v>PCT</v>
          </cell>
          <cell r="E14382" t="str">
            <v>Building Age: &lt; 3 YEARS</v>
          </cell>
          <cell r="F14382">
            <v>61</v>
          </cell>
          <cell r="G14382">
            <v>0.30029889999999998</v>
          </cell>
          <cell r="H14382">
            <v>0.29160000000000003</v>
          </cell>
          <cell r="I14382">
            <v>-0.16051470000000001</v>
          </cell>
          <cell r="J14382">
            <v>-6.5681299999999998E-2</v>
          </cell>
          <cell r="K14382">
            <v>0</v>
          </cell>
          <cell r="L14382">
            <v>6.5681299999999998E-2</v>
          </cell>
          <cell r="M14382">
            <v>0.16051470000000001</v>
          </cell>
          <cell r="N14382">
            <v>0.16051470000000001</v>
          </cell>
          <cell r="O14382">
            <v>72</v>
          </cell>
        </row>
        <row r="14383">
          <cell r="A14383" t="str">
            <v>Residential</v>
          </cell>
          <cell r="B14383">
            <v>6</v>
          </cell>
          <cell r="C14383" t="str">
            <v>X</v>
          </cell>
          <cell r="D14383" t="str">
            <v>PCT</v>
          </cell>
          <cell r="E14383" t="str">
            <v>Building Age: &lt; 3 YEARS</v>
          </cell>
          <cell r="F14383">
            <v>61</v>
          </cell>
          <cell r="G14383">
            <v>0.37355529999999998</v>
          </cell>
          <cell r="H14383">
            <v>0.26279999999999998</v>
          </cell>
          <cell r="I14383">
            <v>-0.15149609999999999</v>
          </cell>
          <cell r="J14383">
            <v>-6.1990999999999997E-2</v>
          </cell>
          <cell r="K14383">
            <v>0</v>
          </cell>
          <cell r="L14383">
            <v>6.1990999999999997E-2</v>
          </cell>
          <cell r="M14383">
            <v>0.15149609999999999</v>
          </cell>
          <cell r="N14383">
            <v>0.15149609999999999</v>
          </cell>
          <cell r="O14383">
            <v>72</v>
          </cell>
        </row>
        <row r="14384">
          <cell r="A14384" t="str">
            <v>Residential</v>
          </cell>
          <cell r="B14384">
            <v>7</v>
          </cell>
          <cell r="C14384" t="str">
            <v>X</v>
          </cell>
          <cell r="D14384" t="str">
            <v>PCT</v>
          </cell>
          <cell r="E14384" t="str">
            <v>Building Age: &lt; 3 YEARS</v>
          </cell>
          <cell r="F14384">
            <v>60</v>
          </cell>
          <cell r="G14384">
            <v>0.37930960000000002</v>
          </cell>
          <cell r="H14384">
            <v>0.27239999999999998</v>
          </cell>
          <cell r="I14384">
            <v>-0.14800920000000001</v>
          </cell>
          <cell r="J14384">
            <v>-6.0564199999999999E-2</v>
          </cell>
          <cell r="K14384">
            <v>0</v>
          </cell>
          <cell r="L14384">
            <v>6.0564199999999999E-2</v>
          </cell>
          <cell r="M14384">
            <v>0.14800920000000001</v>
          </cell>
          <cell r="N14384">
            <v>0.14800920000000001</v>
          </cell>
          <cell r="O14384">
            <v>72</v>
          </cell>
        </row>
        <row r="14385">
          <cell r="A14385" t="str">
            <v>Residential</v>
          </cell>
          <cell r="B14385">
            <v>8</v>
          </cell>
          <cell r="C14385" t="str">
            <v>X</v>
          </cell>
          <cell r="D14385" t="str">
            <v>PCT</v>
          </cell>
          <cell r="E14385" t="str">
            <v>Building Age: &lt; 3 YEARS</v>
          </cell>
          <cell r="F14385">
            <v>60.5</v>
          </cell>
          <cell r="G14385">
            <v>0.36734169999999999</v>
          </cell>
          <cell r="H14385">
            <v>0.29399999999999998</v>
          </cell>
          <cell r="I14385">
            <v>-0.14777019999999999</v>
          </cell>
          <cell r="J14385">
            <v>-6.0466399999999997E-2</v>
          </cell>
          <cell r="K14385">
            <v>0</v>
          </cell>
          <cell r="L14385">
            <v>6.0466399999999997E-2</v>
          </cell>
          <cell r="M14385">
            <v>0.14777019999999999</v>
          </cell>
          <cell r="N14385">
            <v>0.14777019999999999</v>
          </cell>
          <cell r="O14385">
            <v>72</v>
          </cell>
        </row>
        <row r="14386">
          <cell r="A14386" t="str">
            <v>Residential</v>
          </cell>
          <cell r="B14386">
            <v>9</v>
          </cell>
          <cell r="C14386" t="str">
            <v>X</v>
          </cell>
          <cell r="D14386" t="str">
            <v>PCT</v>
          </cell>
          <cell r="E14386" t="str">
            <v>Building Age: &lt; 3 YEARS</v>
          </cell>
          <cell r="F14386">
            <v>64</v>
          </cell>
          <cell r="G14386">
            <v>0.4558875</v>
          </cell>
          <cell r="H14386">
            <v>0.37679990000000002</v>
          </cell>
          <cell r="I14386">
            <v>-0.15065919999999999</v>
          </cell>
          <cell r="J14386">
            <v>-6.1648500000000002E-2</v>
          </cell>
          <cell r="K14386">
            <v>0</v>
          </cell>
          <cell r="L14386">
            <v>6.1648500000000002E-2</v>
          </cell>
          <cell r="M14386">
            <v>0.15065919999999999</v>
          </cell>
          <cell r="N14386">
            <v>0.15065919999999999</v>
          </cell>
          <cell r="O14386">
            <v>72</v>
          </cell>
        </row>
        <row r="14387">
          <cell r="A14387" t="str">
            <v>Residential</v>
          </cell>
          <cell r="B14387">
            <v>10</v>
          </cell>
          <cell r="C14387" t="str">
            <v>X</v>
          </cell>
          <cell r="D14387" t="str">
            <v>PCT</v>
          </cell>
          <cell r="E14387" t="str">
            <v>Building Age: &lt; 3 YEARS</v>
          </cell>
          <cell r="F14387">
            <v>66.5</v>
          </cell>
          <cell r="G14387">
            <v>0.40327879999999999</v>
          </cell>
          <cell r="H14387">
            <v>0.28379989999999999</v>
          </cell>
          <cell r="I14387">
            <v>-0.15707280000000001</v>
          </cell>
          <cell r="J14387">
            <v>-6.4272899999999994E-2</v>
          </cell>
          <cell r="K14387">
            <v>0</v>
          </cell>
          <cell r="L14387">
            <v>6.4272899999999994E-2</v>
          </cell>
          <cell r="M14387">
            <v>0.15707280000000001</v>
          </cell>
          <cell r="N14387">
            <v>0.15707280000000001</v>
          </cell>
          <cell r="O14387">
            <v>72</v>
          </cell>
        </row>
        <row r="14388">
          <cell r="A14388" t="str">
            <v>Residential</v>
          </cell>
          <cell r="B14388">
            <v>11</v>
          </cell>
          <cell r="C14388" t="str">
            <v>X</v>
          </cell>
          <cell r="D14388" t="str">
            <v>PCT</v>
          </cell>
          <cell r="E14388" t="str">
            <v>Building Age: &lt; 3 YEARS</v>
          </cell>
          <cell r="F14388">
            <v>70.5</v>
          </cell>
          <cell r="G14388">
            <v>0.34757830000000001</v>
          </cell>
          <cell r="H14388">
            <v>0.25080000000000002</v>
          </cell>
          <cell r="I14388">
            <v>-0.15598290000000001</v>
          </cell>
          <cell r="J14388">
            <v>-6.3826900000000006E-2</v>
          </cell>
          <cell r="K14388">
            <v>0</v>
          </cell>
          <cell r="L14388">
            <v>6.3826900000000006E-2</v>
          </cell>
          <cell r="M14388">
            <v>0.15598290000000001</v>
          </cell>
          <cell r="N14388">
            <v>0.15598290000000001</v>
          </cell>
          <cell r="O14388">
            <v>72</v>
          </cell>
        </row>
        <row r="14389">
          <cell r="A14389" t="str">
            <v>Residential</v>
          </cell>
          <cell r="B14389">
            <v>12</v>
          </cell>
          <cell r="C14389" t="str">
            <v>X</v>
          </cell>
          <cell r="D14389" t="str">
            <v>PCT</v>
          </cell>
          <cell r="E14389" t="str">
            <v>Building Age: &lt; 3 YEARS</v>
          </cell>
          <cell r="F14389">
            <v>75</v>
          </cell>
          <cell r="G14389">
            <v>0.39089699999999999</v>
          </cell>
          <cell r="H14389">
            <v>0.91139999999999999</v>
          </cell>
          <cell r="I14389">
            <v>-0.15289749999999999</v>
          </cell>
          <cell r="J14389">
            <v>-6.2564400000000006E-2</v>
          </cell>
          <cell r="K14389">
            <v>0</v>
          </cell>
          <cell r="L14389">
            <v>6.2564400000000006E-2</v>
          </cell>
          <cell r="M14389">
            <v>0.15289749999999999</v>
          </cell>
          <cell r="N14389">
            <v>0.15289749999999999</v>
          </cell>
          <cell r="O14389">
            <v>72</v>
          </cell>
        </row>
        <row r="14390">
          <cell r="A14390" t="str">
            <v>Residential</v>
          </cell>
          <cell r="B14390">
            <v>13</v>
          </cell>
          <cell r="C14390" t="str">
            <v>X</v>
          </cell>
          <cell r="D14390" t="str">
            <v>PCT</v>
          </cell>
          <cell r="E14390" t="str">
            <v>Building Age: &lt; 3 YEARS</v>
          </cell>
          <cell r="F14390">
            <v>79</v>
          </cell>
          <cell r="G14390">
            <v>0.64539760000000002</v>
          </cell>
          <cell r="H14390">
            <v>0.55020000000000002</v>
          </cell>
          <cell r="I14390">
            <v>-0.15683449999999999</v>
          </cell>
          <cell r="J14390">
            <v>-6.4175399999999994E-2</v>
          </cell>
          <cell r="K14390">
            <v>0</v>
          </cell>
          <cell r="L14390">
            <v>6.4175399999999994E-2</v>
          </cell>
          <cell r="M14390">
            <v>0.15683449999999999</v>
          </cell>
          <cell r="N14390">
            <v>0.15683449999999999</v>
          </cell>
          <cell r="O14390">
            <v>72</v>
          </cell>
        </row>
        <row r="14391">
          <cell r="A14391" t="str">
            <v>Residential</v>
          </cell>
          <cell r="B14391">
            <v>14</v>
          </cell>
          <cell r="C14391" t="str">
            <v>X</v>
          </cell>
          <cell r="D14391" t="str">
            <v>PCT</v>
          </cell>
          <cell r="E14391" t="str">
            <v>Building Age: &lt; 3 YEARS</v>
          </cell>
          <cell r="F14391">
            <v>82</v>
          </cell>
          <cell r="G14391">
            <v>0.6160485</v>
          </cell>
          <cell r="H14391">
            <v>0.4536</v>
          </cell>
          <cell r="I14391">
            <v>-0.152694</v>
          </cell>
          <cell r="J14391">
            <v>-6.2481099999999998E-2</v>
          </cell>
          <cell r="K14391">
            <v>0</v>
          </cell>
          <cell r="L14391">
            <v>6.2481099999999998E-2</v>
          </cell>
          <cell r="M14391">
            <v>0.152694</v>
          </cell>
          <cell r="N14391">
            <v>0.152694</v>
          </cell>
          <cell r="O14391">
            <v>72</v>
          </cell>
        </row>
        <row r="14392">
          <cell r="A14392" t="str">
            <v>Residential</v>
          </cell>
          <cell r="B14392">
            <v>15</v>
          </cell>
          <cell r="C14392" t="str">
            <v>X</v>
          </cell>
          <cell r="D14392" t="str">
            <v>PCT</v>
          </cell>
          <cell r="E14392" t="str">
            <v>Building Age: &lt; 3 YEARS</v>
          </cell>
          <cell r="F14392">
            <v>85.5</v>
          </cell>
          <cell r="G14392">
            <v>0.44867859999999998</v>
          </cell>
          <cell r="H14392">
            <v>0.28260000000000002</v>
          </cell>
          <cell r="I14392">
            <v>-0.15044099999999999</v>
          </cell>
          <cell r="J14392">
            <v>-6.1559200000000001E-2</v>
          </cell>
          <cell r="K14392">
            <v>0</v>
          </cell>
          <cell r="L14392">
            <v>6.1559200000000001E-2</v>
          </cell>
          <cell r="M14392">
            <v>0.15044099999999999</v>
          </cell>
          <cell r="N14392">
            <v>0.15044099999999999</v>
          </cell>
          <cell r="O14392">
            <v>72</v>
          </cell>
        </row>
        <row r="14393">
          <cell r="A14393" t="str">
            <v>Residential</v>
          </cell>
          <cell r="B14393">
            <v>16</v>
          </cell>
          <cell r="C14393" t="str">
            <v>X</v>
          </cell>
          <cell r="D14393" t="str">
            <v>PCT</v>
          </cell>
          <cell r="E14393" t="str">
            <v>Building Age: &lt; 3 YEARS</v>
          </cell>
          <cell r="F14393">
            <v>87.5</v>
          </cell>
          <cell r="G14393">
            <v>0.39354450000000002</v>
          </cell>
          <cell r="H14393">
            <v>0.25080000000000002</v>
          </cell>
          <cell r="I14393">
            <v>-0.14986550000000001</v>
          </cell>
          <cell r="J14393">
            <v>-6.1323799999999998E-2</v>
          </cell>
          <cell r="K14393">
            <v>0</v>
          </cell>
          <cell r="L14393">
            <v>6.1323799999999998E-2</v>
          </cell>
          <cell r="M14393">
            <v>0.14986550000000001</v>
          </cell>
          <cell r="N14393">
            <v>0.14986550000000001</v>
          </cell>
          <cell r="O14393">
            <v>72</v>
          </cell>
        </row>
        <row r="14394">
          <cell r="A14394" t="str">
            <v>Residential</v>
          </cell>
          <cell r="B14394">
            <v>17</v>
          </cell>
          <cell r="C14394" t="str">
            <v>X</v>
          </cell>
          <cell r="D14394" t="str">
            <v>PCT</v>
          </cell>
          <cell r="E14394" t="str">
            <v>Building Age: &lt; 3 YEARS</v>
          </cell>
          <cell r="F14394">
            <v>88.5</v>
          </cell>
          <cell r="G14394">
            <v>0.40774640000000001</v>
          </cell>
          <cell r="H14394">
            <v>0.41220000000000001</v>
          </cell>
          <cell r="I14394">
            <v>-0.14972569999999999</v>
          </cell>
          <cell r="J14394">
            <v>-6.1266500000000002E-2</v>
          </cell>
          <cell r="K14394">
            <v>0</v>
          </cell>
          <cell r="L14394">
            <v>6.1266500000000002E-2</v>
          </cell>
          <cell r="M14394">
            <v>0.14972569999999999</v>
          </cell>
          <cell r="N14394">
            <v>0.14972569999999999</v>
          </cell>
          <cell r="O14394">
            <v>72</v>
          </cell>
        </row>
        <row r="14395">
          <cell r="A14395" t="str">
            <v>Residential</v>
          </cell>
          <cell r="B14395">
            <v>18</v>
          </cell>
          <cell r="C14395" t="str">
            <v>X</v>
          </cell>
          <cell r="D14395" t="str">
            <v>PCT</v>
          </cell>
          <cell r="E14395" t="str">
            <v>Building Age: &lt; 3 YEARS</v>
          </cell>
          <cell r="F14395">
            <v>86</v>
          </cell>
          <cell r="G14395">
            <v>0.40777079999999999</v>
          </cell>
          <cell r="H14395">
            <v>0.3246</v>
          </cell>
          <cell r="I14395">
            <v>-0.15487770000000001</v>
          </cell>
          <cell r="J14395">
            <v>-6.3374700000000006E-2</v>
          </cell>
          <cell r="K14395">
            <v>0</v>
          </cell>
          <cell r="L14395">
            <v>6.3374700000000006E-2</v>
          </cell>
          <cell r="M14395">
            <v>0.15487770000000001</v>
          </cell>
          <cell r="N14395">
            <v>0.15487770000000001</v>
          </cell>
          <cell r="O14395">
            <v>72</v>
          </cell>
        </row>
        <row r="14396">
          <cell r="A14396" t="str">
            <v>Residential</v>
          </cell>
          <cell r="B14396">
            <v>19</v>
          </cell>
          <cell r="C14396" t="str">
            <v>X</v>
          </cell>
          <cell r="D14396" t="str">
            <v>PCT</v>
          </cell>
          <cell r="E14396" t="str">
            <v>Building Age: &lt; 3 YEARS</v>
          </cell>
          <cell r="F14396">
            <v>83</v>
          </cell>
          <cell r="G14396">
            <v>0.58700160000000001</v>
          </cell>
          <cell r="H14396">
            <v>0.4001999</v>
          </cell>
          <cell r="I14396">
            <v>-0.1780524</v>
          </cell>
          <cell r="J14396">
            <v>-7.2857599999999995E-2</v>
          </cell>
          <cell r="K14396">
            <v>0</v>
          </cell>
          <cell r="L14396">
            <v>7.2857599999999995E-2</v>
          </cell>
          <cell r="M14396">
            <v>0.1780524</v>
          </cell>
          <cell r="N14396">
            <v>0.1780524</v>
          </cell>
          <cell r="O14396">
            <v>72</v>
          </cell>
        </row>
        <row r="14397">
          <cell r="A14397" t="str">
            <v>Residential</v>
          </cell>
          <cell r="B14397">
            <v>20</v>
          </cell>
          <cell r="C14397" t="str">
            <v>X</v>
          </cell>
          <cell r="D14397" t="str">
            <v>PCT</v>
          </cell>
          <cell r="E14397" t="str">
            <v>Building Age: &lt; 3 YEARS</v>
          </cell>
          <cell r="F14397">
            <v>78.5</v>
          </cell>
          <cell r="G14397">
            <v>0.91758899999999999</v>
          </cell>
          <cell r="H14397">
            <v>0.44700000000000001</v>
          </cell>
          <cell r="I14397">
            <v>-0.22190689999999999</v>
          </cell>
          <cell r="J14397">
            <v>-9.0802499999999994E-2</v>
          </cell>
          <cell r="K14397">
            <v>0</v>
          </cell>
          <cell r="L14397">
            <v>9.0802499999999994E-2</v>
          </cell>
          <cell r="M14397">
            <v>0.22190689999999999</v>
          </cell>
          <cell r="N14397">
            <v>0.22190689999999999</v>
          </cell>
          <cell r="O14397">
            <v>72</v>
          </cell>
        </row>
        <row r="14398">
          <cell r="A14398" t="str">
            <v>Residential</v>
          </cell>
          <cell r="B14398">
            <v>21</v>
          </cell>
          <cell r="C14398" t="str">
            <v>X</v>
          </cell>
          <cell r="D14398" t="str">
            <v>PCT</v>
          </cell>
          <cell r="E14398" t="str">
            <v>Building Age: &lt; 3 YEARS</v>
          </cell>
          <cell r="F14398">
            <v>74.5</v>
          </cell>
          <cell r="G14398">
            <v>0.95712520000000001</v>
          </cell>
          <cell r="H14398">
            <v>0.49199999999999999</v>
          </cell>
          <cell r="I14398">
            <v>-0.19263459999999999</v>
          </cell>
          <cell r="J14398">
            <v>-7.8824500000000006E-2</v>
          </cell>
          <cell r="K14398">
            <v>0</v>
          </cell>
          <cell r="L14398">
            <v>7.8824500000000006E-2</v>
          </cell>
          <cell r="M14398">
            <v>0.19263459999999999</v>
          </cell>
          <cell r="N14398">
            <v>0.19263459999999999</v>
          </cell>
          <cell r="O14398">
            <v>72</v>
          </cell>
        </row>
        <row r="14399">
          <cell r="A14399" t="str">
            <v>Residential</v>
          </cell>
          <cell r="B14399">
            <v>22</v>
          </cell>
          <cell r="C14399" t="str">
            <v>X</v>
          </cell>
          <cell r="D14399" t="str">
            <v>PCT</v>
          </cell>
          <cell r="E14399" t="str">
            <v>Building Age: &lt; 3 YEARS</v>
          </cell>
          <cell r="F14399">
            <v>73</v>
          </cell>
          <cell r="G14399">
            <v>0.72834290000000002</v>
          </cell>
          <cell r="H14399">
            <v>0.35399999999999998</v>
          </cell>
          <cell r="I14399">
            <v>-0.21662529999999999</v>
          </cell>
          <cell r="J14399">
            <v>-8.8641300000000006E-2</v>
          </cell>
          <cell r="K14399">
            <v>0</v>
          </cell>
          <cell r="L14399">
            <v>8.8641300000000006E-2</v>
          </cell>
          <cell r="M14399">
            <v>0.21662529999999999</v>
          </cell>
          <cell r="N14399">
            <v>0.21662529999999999</v>
          </cell>
          <cell r="O14399">
            <v>72</v>
          </cell>
        </row>
        <row r="14400">
          <cell r="A14400" t="str">
            <v>Residential</v>
          </cell>
          <cell r="B14400">
            <v>23</v>
          </cell>
          <cell r="C14400" t="str">
            <v>X</v>
          </cell>
          <cell r="D14400" t="str">
            <v>PCT</v>
          </cell>
          <cell r="E14400" t="str">
            <v>Building Age: &lt; 3 YEARS</v>
          </cell>
          <cell r="F14400">
            <v>71.5</v>
          </cell>
          <cell r="G14400">
            <v>1.397051</v>
          </cell>
          <cell r="H14400">
            <v>0.28379989999999999</v>
          </cell>
          <cell r="I14400">
            <v>-0.1760862</v>
          </cell>
          <cell r="J14400">
            <v>-7.2053099999999995E-2</v>
          </cell>
          <cell r="K14400">
            <v>0</v>
          </cell>
          <cell r="L14400">
            <v>7.2053099999999995E-2</v>
          </cell>
          <cell r="M14400">
            <v>0.1760862</v>
          </cell>
          <cell r="N14400">
            <v>0.1760862</v>
          </cell>
          <cell r="O14400">
            <v>72</v>
          </cell>
        </row>
        <row r="14401">
          <cell r="A14401" t="str">
            <v>Residential</v>
          </cell>
          <cell r="B14401">
            <v>24</v>
          </cell>
          <cell r="C14401" t="str">
            <v>X</v>
          </cell>
          <cell r="D14401" t="str">
            <v>PCT</v>
          </cell>
          <cell r="E14401" t="str">
            <v>Building Age: &lt; 3 YEARS</v>
          </cell>
          <cell r="F14401">
            <v>71</v>
          </cell>
          <cell r="G14401">
            <v>0.66915910000000001</v>
          </cell>
          <cell r="H14401">
            <v>0.28499999999999998</v>
          </cell>
          <cell r="I14401">
            <v>-0.1614882</v>
          </cell>
          <cell r="J14401">
            <v>-6.6079700000000005E-2</v>
          </cell>
          <cell r="K14401">
            <v>0</v>
          </cell>
          <cell r="L14401">
            <v>6.6079700000000005E-2</v>
          </cell>
          <cell r="M14401">
            <v>0.1614882</v>
          </cell>
          <cell r="N14401">
            <v>0.1614882</v>
          </cell>
          <cell r="O14401">
            <v>72</v>
          </cell>
        </row>
        <row r="14402">
          <cell r="A14402" t="str">
            <v>Residential</v>
          </cell>
          <cell r="B14402">
            <v>1</v>
          </cell>
          <cell r="C14402" t="str">
            <v>X</v>
          </cell>
          <cell r="D14402" t="str">
            <v>PCT</v>
          </cell>
          <cell r="E14402" t="str">
            <v>Building Age: &gt; 20 YEARS</v>
          </cell>
          <cell r="F14402">
            <v>65.218800000000002</v>
          </cell>
          <cell r="G14402">
            <v>0.56743120000000002</v>
          </cell>
          <cell r="H14402">
            <v>0.67145129999999997</v>
          </cell>
          <cell r="I14402">
            <v>-7.2698600000000002E-2</v>
          </cell>
          <cell r="J14402">
            <v>-2.9747699999999998E-2</v>
          </cell>
          <cell r="K14402">
            <v>0</v>
          </cell>
          <cell r="L14402">
            <v>2.9747699999999998E-2</v>
          </cell>
          <cell r="M14402">
            <v>7.2698600000000002E-2</v>
          </cell>
          <cell r="N14402">
            <v>7.2698600000000002E-2</v>
          </cell>
          <cell r="O14402">
            <v>3549</v>
          </cell>
        </row>
        <row r="14403">
          <cell r="A14403" t="str">
            <v>Residential</v>
          </cell>
          <cell r="B14403">
            <v>2</v>
          </cell>
          <cell r="C14403" t="str">
            <v>X</v>
          </cell>
          <cell r="D14403" t="str">
            <v>PCT</v>
          </cell>
          <cell r="E14403" t="str">
            <v>Building Age: &gt; 20 YEARS</v>
          </cell>
          <cell r="F14403">
            <v>62.865699999999997</v>
          </cell>
          <cell r="G14403">
            <v>0.50926309999999997</v>
          </cell>
          <cell r="H14403">
            <v>0.59300189999999997</v>
          </cell>
          <cell r="I14403">
            <v>-7.1636199999999997E-2</v>
          </cell>
          <cell r="J14403">
            <v>-2.9312899999999999E-2</v>
          </cell>
          <cell r="K14403">
            <v>0</v>
          </cell>
          <cell r="L14403">
            <v>2.9312899999999999E-2</v>
          </cell>
          <cell r="M14403">
            <v>7.1636199999999997E-2</v>
          </cell>
          <cell r="N14403">
            <v>7.1636199999999997E-2</v>
          </cell>
          <cell r="O14403">
            <v>3549</v>
          </cell>
        </row>
        <row r="14404">
          <cell r="A14404" t="str">
            <v>Residential</v>
          </cell>
          <cell r="B14404">
            <v>3</v>
          </cell>
          <cell r="C14404" t="str">
            <v>X</v>
          </cell>
          <cell r="D14404" t="str">
            <v>PCT</v>
          </cell>
          <cell r="E14404" t="str">
            <v>Building Age: &gt; 20 YEARS</v>
          </cell>
          <cell r="F14404">
            <v>62.012999999999998</v>
          </cell>
          <cell r="G14404">
            <v>0.46016899999999999</v>
          </cell>
          <cell r="H14404">
            <v>0.54170499999999999</v>
          </cell>
          <cell r="I14404">
            <v>-7.0855600000000005E-2</v>
          </cell>
          <cell r="J14404">
            <v>-2.8993499999999998E-2</v>
          </cell>
          <cell r="K14404">
            <v>0</v>
          </cell>
          <cell r="L14404">
            <v>2.8993499999999998E-2</v>
          </cell>
          <cell r="M14404">
            <v>7.0855600000000005E-2</v>
          </cell>
          <cell r="N14404">
            <v>7.0855600000000005E-2</v>
          </cell>
          <cell r="O14404">
            <v>3549</v>
          </cell>
        </row>
        <row r="14405">
          <cell r="A14405" t="str">
            <v>Residential</v>
          </cell>
          <cell r="B14405">
            <v>4</v>
          </cell>
          <cell r="C14405" t="str">
            <v>X</v>
          </cell>
          <cell r="D14405" t="str">
            <v>PCT</v>
          </cell>
          <cell r="E14405" t="str">
            <v>Building Age: &gt; 20 YEARS</v>
          </cell>
          <cell r="F14405">
            <v>60.718200000000003</v>
          </cell>
          <cell r="G14405">
            <v>0.44233470000000003</v>
          </cell>
          <cell r="H14405">
            <v>0.52053950000000004</v>
          </cell>
          <cell r="I14405">
            <v>-7.0310399999999995E-2</v>
          </cell>
          <cell r="J14405">
            <v>-2.8770500000000001E-2</v>
          </cell>
          <cell r="K14405">
            <v>0</v>
          </cell>
          <cell r="L14405">
            <v>2.8770500000000001E-2</v>
          </cell>
          <cell r="M14405">
            <v>7.0310399999999995E-2</v>
          </cell>
          <cell r="N14405">
            <v>7.0310399999999995E-2</v>
          </cell>
          <cell r="O14405">
            <v>3549</v>
          </cell>
        </row>
        <row r="14406">
          <cell r="A14406" t="str">
            <v>Residential</v>
          </cell>
          <cell r="B14406">
            <v>5</v>
          </cell>
          <cell r="C14406" t="str">
            <v>X</v>
          </cell>
          <cell r="D14406" t="str">
            <v>PCT</v>
          </cell>
          <cell r="E14406" t="str">
            <v>Building Age: &gt; 20 YEARS</v>
          </cell>
          <cell r="F14406">
            <v>60.384700000000002</v>
          </cell>
          <cell r="G14406">
            <v>0.4265931</v>
          </cell>
          <cell r="H14406">
            <v>0.51101730000000001</v>
          </cell>
          <cell r="I14406">
            <v>-7.0110199999999998E-2</v>
          </cell>
          <cell r="J14406">
            <v>-2.8688499999999999E-2</v>
          </cell>
          <cell r="K14406">
            <v>0</v>
          </cell>
          <cell r="L14406">
            <v>2.8688499999999999E-2</v>
          </cell>
          <cell r="M14406">
            <v>7.0110199999999998E-2</v>
          </cell>
          <cell r="N14406">
            <v>7.0110199999999998E-2</v>
          </cell>
          <cell r="O14406">
            <v>3549</v>
          </cell>
        </row>
        <row r="14407">
          <cell r="A14407" t="str">
            <v>Residential</v>
          </cell>
          <cell r="B14407">
            <v>6</v>
          </cell>
          <cell r="C14407" t="str">
            <v>X</v>
          </cell>
          <cell r="D14407" t="str">
            <v>PCT</v>
          </cell>
          <cell r="E14407" t="str">
            <v>Building Age: &gt; 20 YEARS</v>
          </cell>
          <cell r="F14407">
            <v>60.179600000000001</v>
          </cell>
          <cell r="G14407">
            <v>0.44178790000000001</v>
          </cell>
          <cell r="H14407">
            <v>0.53879259999999995</v>
          </cell>
          <cell r="I14407">
            <v>-7.0367399999999997E-2</v>
          </cell>
          <cell r="J14407">
            <v>-2.8793800000000001E-2</v>
          </cell>
          <cell r="K14407">
            <v>0</v>
          </cell>
          <cell r="L14407">
            <v>2.8793800000000001E-2</v>
          </cell>
          <cell r="M14407">
            <v>7.0367399999999997E-2</v>
          </cell>
          <cell r="N14407">
            <v>7.0367399999999997E-2</v>
          </cell>
          <cell r="O14407">
            <v>3549</v>
          </cell>
        </row>
        <row r="14408">
          <cell r="A14408" t="str">
            <v>Residential</v>
          </cell>
          <cell r="B14408">
            <v>7</v>
          </cell>
          <cell r="C14408" t="str">
            <v>X</v>
          </cell>
          <cell r="D14408" t="str">
            <v>PCT</v>
          </cell>
          <cell r="E14408" t="str">
            <v>Building Age: &gt; 20 YEARS</v>
          </cell>
          <cell r="F14408">
            <v>59.2179</v>
          </cell>
          <cell r="G14408">
            <v>0.52163490000000001</v>
          </cell>
          <cell r="H14408">
            <v>0.66821489999999995</v>
          </cell>
          <cell r="I14408">
            <v>-7.0618899999999998E-2</v>
          </cell>
          <cell r="J14408">
            <v>-2.8896700000000001E-2</v>
          </cell>
          <cell r="K14408">
            <v>0</v>
          </cell>
          <cell r="L14408">
            <v>2.8896700000000001E-2</v>
          </cell>
          <cell r="M14408">
            <v>7.0618899999999998E-2</v>
          </cell>
          <cell r="N14408">
            <v>7.0618899999999998E-2</v>
          </cell>
          <cell r="O14408">
            <v>3549</v>
          </cell>
        </row>
        <row r="14409">
          <cell r="A14409" t="str">
            <v>Residential</v>
          </cell>
          <cell r="B14409">
            <v>8</v>
          </cell>
          <cell r="C14409" t="str">
            <v>X</v>
          </cell>
          <cell r="D14409" t="str">
            <v>PCT</v>
          </cell>
          <cell r="E14409" t="str">
            <v>Building Age: &gt; 20 YEARS</v>
          </cell>
          <cell r="F14409">
            <v>60.333300000000001</v>
          </cell>
          <cell r="G14409">
            <v>0.60763959999999995</v>
          </cell>
          <cell r="H14409">
            <v>0.71983600000000003</v>
          </cell>
          <cell r="I14409">
            <v>-7.1896100000000004E-2</v>
          </cell>
          <cell r="J14409">
            <v>-2.9419299999999999E-2</v>
          </cell>
          <cell r="K14409">
            <v>0</v>
          </cell>
          <cell r="L14409">
            <v>2.9419299999999999E-2</v>
          </cell>
          <cell r="M14409">
            <v>7.1896100000000004E-2</v>
          </cell>
          <cell r="N14409">
            <v>7.1896100000000004E-2</v>
          </cell>
          <cell r="O14409">
            <v>3549</v>
          </cell>
        </row>
        <row r="14410">
          <cell r="A14410" t="str">
            <v>Residential</v>
          </cell>
          <cell r="B14410">
            <v>9</v>
          </cell>
          <cell r="C14410" t="str">
            <v>X</v>
          </cell>
          <cell r="D14410" t="str">
            <v>PCT</v>
          </cell>
          <cell r="E14410" t="str">
            <v>Building Age: &gt; 20 YEARS</v>
          </cell>
          <cell r="F14410">
            <v>64.576999999999998</v>
          </cell>
          <cell r="G14410">
            <v>0.60528820000000005</v>
          </cell>
          <cell r="H14410">
            <v>0.68682889999999996</v>
          </cell>
          <cell r="I14410">
            <v>-7.3801000000000005E-2</v>
          </cell>
          <cell r="J14410">
            <v>-3.0198800000000001E-2</v>
          </cell>
          <cell r="K14410">
            <v>0</v>
          </cell>
          <cell r="L14410">
            <v>3.0198800000000001E-2</v>
          </cell>
          <cell r="M14410">
            <v>7.3801000000000005E-2</v>
          </cell>
          <cell r="N14410">
            <v>7.3801000000000005E-2</v>
          </cell>
          <cell r="O14410">
            <v>3549</v>
          </cell>
        </row>
        <row r="14411">
          <cell r="A14411" t="str">
            <v>Residential</v>
          </cell>
          <cell r="B14411">
            <v>10</v>
          </cell>
          <cell r="C14411" t="str">
            <v>X</v>
          </cell>
          <cell r="D14411" t="str">
            <v>PCT</v>
          </cell>
          <cell r="E14411" t="str">
            <v>Building Age: &gt; 20 YEARS</v>
          </cell>
          <cell r="F14411">
            <v>67.9298</v>
          </cell>
          <cell r="G14411">
            <v>0.60980469999999998</v>
          </cell>
          <cell r="H14411">
            <v>0.761073</v>
          </cell>
          <cell r="I14411">
            <v>-7.6272999999999994E-2</v>
          </cell>
          <cell r="J14411">
            <v>-3.12103E-2</v>
          </cell>
          <cell r="K14411">
            <v>0</v>
          </cell>
          <cell r="L14411">
            <v>3.12103E-2</v>
          </cell>
          <cell r="M14411">
            <v>7.6272999999999994E-2</v>
          </cell>
          <cell r="N14411">
            <v>7.6272999999999994E-2</v>
          </cell>
          <cell r="O14411">
            <v>3549</v>
          </cell>
        </row>
        <row r="14412">
          <cell r="A14412" t="str">
            <v>Residential</v>
          </cell>
          <cell r="B14412">
            <v>11</v>
          </cell>
          <cell r="C14412" t="str">
            <v>X</v>
          </cell>
          <cell r="D14412" t="str">
            <v>PCT</v>
          </cell>
          <cell r="E14412" t="str">
            <v>Building Age: &gt; 20 YEARS</v>
          </cell>
          <cell r="F14412">
            <v>73.096999999999994</v>
          </cell>
          <cell r="G14412">
            <v>0.68496570000000001</v>
          </cell>
          <cell r="H14412">
            <v>0.80274210000000001</v>
          </cell>
          <cell r="I14412">
            <v>-7.91771E-2</v>
          </cell>
          <cell r="J14412">
            <v>-3.23986E-2</v>
          </cell>
          <cell r="K14412">
            <v>0</v>
          </cell>
          <cell r="L14412">
            <v>3.23986E-2</v>
          </cell>
          <cell r="M14412">
            <v>7.91771E-2</v>
          </cell>
          <cell r="N14412">
            <v>7.91771E-2</v>
          </cell>
          <cell r="O14412">
            <v>3549</v>
          </cell>
        </row>
        <row r="14413">
          <cell r="A14413" t="str">
            <v>Residential</v>
          </cell>
          <cell r="B14413">
            <v>12</v>
          </cell>
          <cell r="C14413" t="str">
            <v>X</v>
          </cell>
          <cell r="D14413" t="str">
            <v>PCT</v>
          </cell>
          <cell r="E14413" t="str">
            <v>Building Age: &gt; 20 YEARS</v>
          </cell>
          <cell r="F14413">
            <v>78.148799999999994</v>
          </cell>
          <cell r="G14413">
            <v>0.7256473</v>
          </cell>
          <cell r="H14413">
            <v>0.7688914</v>
          </cell>
          <cell r="I14413">
            <v>-8.0696699999999996E-2</v>
          </cell>
          <cell r="J14413">
            <v>-3.3020399999999998E-2</v>
          </cell>
          <cell r="K14413">
            <v>0</v>
          </cell>
          <cell r="L14413">
            <v>3.3020399999999998E-2</v>
          </cell>
          <cell r="M14413">
            <v>8.0696699999999996E-2</v>
          </cell>
          <cell r="N14413">
            <v>8.0696699999999996E-2</v>
          </cell>
          <cell r="O14413">
            <v>3549</v>
          </cell>
        </row>
        <row r="14414">
          <cell r="A14414" t="str">
            <v>Residential</v>
          </cell>
          <cell r="B14414">
            <v>13</v>
          </cell>
          <cell r="C14414" t="str">
            <v>X</v>
          </cell>
          <cell r="D14414" t="str">
            <v>PCT</v>
          </cell>
          <cell r="E14414" t="str">
            <v>Building Age: &gt; 20 YEARS</v>
          </cell>
          <cell r="F14414">
            <v>82.020399999999995</v>
          </cell>
          <cell r="G14414">
            <v>0.78628920000000002</v>
          </cell>
          <cell r="H14414">
            <v>0.82098510000000002</v>
          </cell>
          <cell r="I14414">
            <v>-8.0923800000000004E-2</v>
          </cell>
          <cell r="J14414">
            <v>-3.3113400000000001E-2</v>
          </cell>
          <cell r="K14414">
            <v>0</v>
          </cell>
          <cell r="L14414">
            <v>3.3113400000000001E-2</v>
          </cell>
          <cell r="M14414">
            <v>8.0923800000000004E-2</v>
          </cell>
          <cell r="N14414">
            <v>8.0923800000000004E-2</v>
          </cell>
          <cell r="O14414">
            <v>3549</v>
          </cell>
        </row>
        <row r="14415">
          <cell r="A14415" t="str">
            <v>Residential</v>
          </cell>
          <cell r="B14415">
            <v>14</v>
          </cell>
          <cell r="C14415" t="str">
            <v>X</v>
          </cell>
          <cell r="D14415" t="str">
            <v>PCT</v>
          </cell>
          <cell r="E14415" t="str">
            <v>Building Age: &gt; 20 YEARS</v>
          </cell>
          <cell r="F14415">
            <v>85.244699999999995</v>
          </cell>
          <cell r="G14415">
            <v>0.960951</v>
          </cell>
          <cell r="H14415">
            <v>0.92042349999999995</v>
          </cell>
          <cell r="I14415">
            <v>-8.5800500000000002E-2</v>
          </cell>
          <cell r="J14415">
            <v>-3.5108899999999998E-2</v>
          </cell>
          <cell r="K14415">
            <v>0</v>
          </cell>
          <cell r="L14415">
            <v>3.5108899999999998E-2</v>
          </cell>
          <cell r="M14415">
            <v>8.5800500000000002E-2</v>
          </cell>
          <cell r="N14415">
            <v>8.5800500000000002E-2</v>
          </cell>
          <cell r="O14415">
            <v>3549</v>
          </cell>
        </row>
        <row r="14416">
          <cell r="A14416" t="str">
            <v>Residential</v>
          </cell>
          <cell r="B14416">
            <v>15</v>
          </cell>
          <cell r="C14416" t="str">
            <v>X</v>
          </cell>
          <cell r="D14416" t="str">
            <v>PCT</v>
          </cell>
          <cell r="E14416" t="str">
            <v>Building Age: &gt; 20 YEARS</v>
          </cell>
          <cell r="F14416">
            <v>88.539599999999993</v>
          </cell>
          <cell r="G14416">
            <v>1.2505329999999999</v>
          </cell>
          <cell r="H14416">
            <v>1.0953440000000001</v>
          </cell>
          <cell r="I14416">
            <v>-9.0201699999999996E-2</v>
          </cell>
          <cell r="J14416">
            <v>-3.69098E-2</v>
          </cell>
          <cell r="K14416">
            <v>0</v>
          </cell>
          <cell r="L14416">
            <v>3.69098E-2</v>
          </cell>
          <cell r="M14416">
            <v>9.0201699999999996E-2</v>
          </cell>
          <cell r="N14416">
            <v>9.0201699999999996E-2</v>
          </cell>
          <cell r="O14416">
            <v>3549</v>
          </cell>
        </row>
        <row r="14417">
          <cell r="A14417" t="str">
            <v>Residential</v>
          </cell>
          <cell r="B14417">
            <v>16</v>
          </cell>
          <cell r="C14417" t="str">
            <v>X</v>
          </cell>
          <cell r="D14417" t="str">
            <v>PCT</v>
          </cell>
          <cell r="E14417" t="str">
            <v>Building Age: &gt; 20 YEARS</v>
          </cell>
          <cell r="F14417">
            <v>90.648799999999994</v>
          </cell>
          <cell r="G14417">
            <v>1.5208889999999999</v>
          </cell>
          <cell r="H14417">
            <v>1.4179040000000001</v>
          </cell>
          <cell r="I14417">
            <v>-0.100965</v>
          </cell>
          <cell r="J14417">
            <v>-4.1314099999999999E-2</v>
          </cell>
          <cell r="K14417">
            <v>0</v>
          </cell>
          <cell r="L14417">
            <v>4.1314099999999999E-2</v>
          </cell>
          <cell r="M14417">
            <v>0.100965</v>
          </cell>
          <cell r="N14417">
            <v>0.100965</v>
          </cell>
          <cell r="O14417">
            <v>3549</v>
          </cell>
        </row>
        <row r="14418">
          <cell r="A14418" t="str">
            <v>Residential</v>
          </cell>
          <cell r="B14418">
            <v>17</v>
          </cell>
          <cell r="C14418" t="str">
            <v>X</v>
          </cell>
          <cell r="D14418" t="str">
            <v>PCT</v>
          </cell>
          <cell r="E14418" t="str">
            <v>Building Age: &gt; 20 YEARS</v>
          </cell>
          <cell r="F14418">
            <v>91.777100000000004</v>
          </cell>
          <cell r="G14418">
            <v>1.6059669999999999</v>
          </cell>
          <cell r="H14418">
            <v>1.704288</v>
          </cell>
          <cell r="I14418">
            <v>-0.1021907</v>
          </cell>
          <cell r="J14418">
            <v>-4.1815600000000001E-2</v>
          </cell>
          <cell r="K14418">
            <v>0</v>
          </cell>
          <cell r="L14418">
            <v>4.1815600000000001E-2</v>
          </cell>
          <cell r="M14418">
            <v>0.1021907</v>
          </cell>
          <cell r="N14418">
            <v>0.1021907</v>
          </cell>
          <cell r="O14418">
            <v>3549</v>
          </cell>
        </row>
        <row r="14419">
          <cell r="A14419" t="str">
            <v>Residential</v>
          </cell>
          <cell r="B14419">
            <v>18</v>
          </cell>
          <cell r="C14419" t="str">
            <v>X</v>
          </cell>
          <cell r="D14419" t="str">
            <v>PCT</v>
          </cell>
          <cell r="E14419" t="str">
            <v>Building Age: &gt; 20 YEARS</v>
          </cell>
          <cell r="F14419">
            <v>90.078400000000002</v>
          </cell>
          <cell r="G14419">
            <v>1.7564420000000001</v>
          </cell>
          <cell r="H14419">
            <v>1.7147589999999999</v>
          </cell>
          <cell r="I14419">
            <v>-9.7785399999999995E-2</v>
          </cell>
          <cell r="J14419">
            <v>-4.0013E-2</v>
          </cell>
          <cell r="K14419">
            <v>0</v>
          </cell>
          <cell r="L14419">
            <v>4.0013E-2</v>
          </cell>
          <cell r="M14419">
            <v>9.7785399999999995E-2</v>
          </cell>
          <cell r="N14419">
            <v>9.7785399999999995E-2</v>
          </cell>
          <cell r="O14419">
            <v>3549</v>
          </cell>
        </row>
        <row r="14420">
          <cell r="A14420" t="str">
            <v>Residential</v>
          </cell>
          <cell r="B14420">
            <v>19</v>
          </cell>
          <cell r="C14420" t="str">
            <v>X</v>
          </cell>
          <cell r="D14420" t="str">
            <v>PCT</v>
          </cell>
          <cell r="E14420" t="str">
            <v>Building Age: &gt; 20 YEARS</v>
          </cell>
          <cell r="F14420">
            <v>87.392700000000005</v>
          </cell>
          <cell r="G14420">
            <v>1.716912</v>
          </cell>
          <cell r="H14420">
            <v>1.8192330000000001</v>
          </cell>
          <cell r="I14420">
            <v>-0.1019235</v>
          </cell>
          <cell r="J14420">
            <v>-4.1706300000000002E-2</v>
          </cell>
          <cell r="K14420">
            <v>0</v>
          </cell>
          <cell r="L14420">
            <v>4.1706300000000002E-2</v>
          </cell>
          <cell r="M14420">
            <v>0.1019235</v>
          </cell>
          <cell r="N14420">
            <v>0.1019235</v>
          </cell>
          <cell r="O14420">
            <v>3549</v>
          </cell>
        </row>
        <row r="14421">
          <cell r="A14421" t="str">
            <v>Residential</v>
          </cell>
          <cell r="B14421">
            <v>20</v>
          </cell>
          <cell r="C14421" t="str">
            <v>X</v>
          </cell>
          <cell r="D14421" t="str">
            <v>PCT</v>
          </cell>
          <cell r="E14421" t="str">
            <v>Building Age: &gt; 20 YEARS</v>
          </cell>
          <cell r="F14421">
            <v>82.482500000000002</v>
          </cell>
          <cell r="G14421">
            <v>1.5811329999999999</v>
          </cell>
          <cell r="H14421">
            <v>2.1599029999999999</v>
          </cell>
          <cell r="I14421">
            <v>-0.1031338</v>
          </cell>
          <cell r="J14421">
            <v>-4.2201500000000003E-2</v>
          </cell>
          <cell r="K14421">
            <v>0</v>
          </cell>
          <cell r="L14421">
            <v>4.2201500000000003E-2</v>
          </cell>
          <cell r="M14421">
            <v>0.1031338</v>
          </cell>
          <cell r="N14421">
            <v>0.1031338</v>
          </cell>
          <cell r="O14421">
            <v>3549</v>
          </cell>
        </row>
        <row r="14422">
          <cell r="A14422" t="str">
            <v>Residential</v>
          </cell>
          <cell r="B14422">
            <v>21</v>
          </cell>
          <cell r="C14422" t="str">
            <v>X</v>
          </cell>
          <cell r="D14422" t="str">
            <v>PCT</v>
          </cell>
          <cell r="E14422" t="str">
            <v>Building Age: &gt; 20 YEARS</v>
          </cell>
          <cell r="F14422">
            <v>77.924700000000001</v>
          </cell>
          <cell r="G14422">
            <v>1.4177820000000001</v>
          </cell>
          <cell r="H14422">
            <v>2.1633979999999999</v>
          </cell>
          <cell r="I14422">
            <v>-9.5405199999999996E-2</v>
          </cell>
          <cell r="J14422">
            <v>-3.9038999999999997E-2</v>
          </cell>
          <cell r="K14422">
            <v>0</v>
          </cell>
          <cell r="L14422">
            <v>3.9038999999999997E-2</v>
          </cell>
          <cell r="M14422">
            <v>9.5405199999999996E-2</v>
          </cell>
          <cell r="N14422">
            <v>9.5405199999999996E-2</v>
          </cell>
          <cell r="O14422">
            <v>3549</v>
          </cell>
        </row>
        <row r="14423">
          <cell r="A14423" t="str">
            <v>Residential</v>
          </cell>
          <cell r="B14423">
            <v>22</v>
          </cell>
          <cell r="C14423" t="str">
            <v>X</v>
          </cell>
          <cell r="D14423" t="str">
            <v>PCT</v>
          </cell>
          <cell r="E14423" t="str">
            <v>Building Age: &gt; 20 YEARS</v>
          </cell>
          <cell r="F14423">
            <v>75.943700000000007</v>
          </cell>
          <cell r="G14423">
            <v>1.2538100000000001</v>
          </cell>
          <cell r="H14423">
            <v>1.7064779999999999</v>
          </cell>
          <cell r="I14423">
            <v>-9.22351E-2</v>
          </cell>
          <cell r="J14423">
            <v>-3.7741799999999999E-2</v>
          </cell>
          <cell r="K14423">
            <v>0</v>
          </cell>
          <cell r="L14423">
            <v>3.7741799999999999E-2</v>
          </cell>
          <cell r="M14423">
            <v>9.22351E-2</v>
          </cell>
          <cell r="N14423">
            <v>9.22351E-2</v>
          </cell>
          <cell r="O14423">
            <v>3549</v>
          </cell>
        </row>
        <row r="14424">
          <cell r="A14424" t="str">
            <v>Residential</v>
          </cell>
          <cell r="B14424">
            <v>23</v>
          </cell>
          <cell r="C14424" t="str">
            <v>X</v>
          </cell>
          <cell r="D14424" t="str">
            <v>PCT</v>
          </cell>
          <cell r="E14424" t="str">
            <v>Building Age: &gt; 20 YEARS</v>
          </cell>
          <cell r="F14424">
            <v>73.443299999999994</v>
          </cell>
          <cell r="G14424">
            <v>0.94577540000000004</v>
          </cell>
          <cell r="H14424">
            <v>1.416677</v>
          </cell>
          <cell r="I14424">
            <v>-9.0596499999999996E-2</v>
          </cell>
          <cell r="J14424">
            <v>-3.7071399999999997E-2</v>
          </cell>
          <cell r="K14424">
            <v>0</v>
          </cell>
          <cell r="L14424">
            <v>3.7071399999999997E-2</v>
          </cell>
          <cell r="M14424">
            <v>9.0596499999999996E-2</v>
          </cell>
          <cell r="N14424">
            <v>9.0596499999999996E-2</v>
          </cell>
          <cell r="O14424">
            <v>3549</v>
          </cell>
        </row>
        <row r="14425">
          <cell r="A14425" t="str">
            <v>Residential</v>
          </cell>
          <cell r="B14425">
            <v>24</v>
          </cell>
          <cell r="C14425" t="str">
            <v>X</v>
          </cell>
          <cell r="D14425" t="str">
            <v>PCT</v>
          </cell>
          <cell r="E14425" t="str">
            <v>Building Age: &gt; 20 YEARS</v>
          </cell>
          <cell r="F14425">
            <v>72.071200000000005</v>
          </cell>
          <cell r="G14425">
            <v>0.7444385</v>
          </cell>
          <cell r="H14425">
            <v>1.130806</v>
          </cell>
          <cell r="I14425">
            <v>-8.0788100000000002E-2</v>
          </cell>
          <cell r="J14425">
            <v>-3.3057799999999998E-2</v>
          </cell>
          <cell r="K14425">
            <v>0</v>
          </cell>
          <cell r="L14425">
            <v>3.3057799999999998E-2</v>
          </cell>
          <cell r="M14425">
            <v>8.0788100000000002E-2</v>
          </cell>
          <cell r="N14425">
            <v>8.0788100000000002E-2</v>
          </cell>
          <cell r="O14425">
            <v>3549</v>
          </cell>
        </row>
        <row r="14426">
          <cell r="A14426" t="str">
            <v>Residential</v>
          </cell>
          <cell r="B14426">
            <v>1</v>
          </cell>
          <cell r="C14426" t="str">
            <v>X</v>
          </cell>
          <cell r="D14426" t="str">
            <v>PCT</v>
          </cell>
          <cell r="E14426" t="str">
            <v>Building Age: 10 - 20 YEARS</v>
          </cell>
          <cell r="F14426">
            <v>64.158799999999999</v>
          </cell>
          <cell r="G14426">
            <v>0.53637140000000005</v>
          </cell>
          <cell r="H14426">
            <v>0.5051599</v>
          </cell>
          <cell r="I14426">
            <v>-0.1354977</v>
          </cell>
          <cell r="J14426">
            <v>-5.5444500000000001E-2</v>
          </cell>
          <cell r="K14426">
            <v>0</v>
          </cell>
          <cell r="L14426">
            <v>5.5444500000000001E-2</v>
          </cell>
          <cell r="M14426">
            <v>0.1354977</v>
          </cell>
          <cell r="N14426">
            <v>0.1354977</v>
          </cell>
          <cell r="O14426">
            <v>1169</v>
          </cell>
        </row>
        <row r="14427">
          <cell r="A14427" t="str">
            <v>Residential</v>
          </cell>
          <cell r="B14427">
            <v>2</v>
          </cell>
          <cell r="C14427" t="str">
            <v>X</v>
          </cell>
          <cell r="D14427" t="str">
            <v>PCT</v>
          </cell>
          <cell r="E14427" t="str">
            <v>Building Age: 10 - 20 YEARS</v>
          </cell>
          <cell r="F14427">
            <v>63</v>
          </cell>
          <cell r="G14427">
            <v>0.43085299999999999</v>
          </cell>
          <cell r="H14427">
            <v>0.42113990000000001</v>
          </cell>
          <cell r="I14427">
            <v>-0.13388610000000001</v>
          </cell>
          <cell r="J14427">
            <v>-5.4785100000000003E-2</v>
          </cell>
          <cell r="K14427">
            <v>0</v>
          </cell>
          <cell r="L14427">
            <v>5.4785100000000003E-2</v>
          </cell>
          <cell r="M14427">
            <v>0.13388610000000001</v>
          </cell>
          <cell r="N14427">
            <v>0.13388610000000001</v>
          </cell>
          <cell r="O14427">
            <v>1169</v>
          </cell>
        </row>
        <row r="14428">
          <cell r="A14428" t="str">
            <v>Residential</v>
          </cell>
          <cell r="B14428">
            <v>3</v>
          </cell>
          <cell r="C14428" t="str">
            <v>X</v>
          </cell>
          <cell r="D14428" t="str">
            <v>PCT</v>
          </cell>
          <cell r="E14428" t="str">
            <v>Building Age: 10 - 20 YEARS</v>
          </cell>
          <cell r="F14428">
            <v>62.460299999999997</v>
          </cell>
          <cell r="G14428">
            <v>0.40208539999999998</v>
          </cell>
          <cell r="H14428">
            <v>0.41886479999999998</v>
          </cell>
          <cell r="I14428">
            <v>-0.13359760000000001</v>
          </cell>
          <cell r="J14428">
            <v>-5.4667100000000003E-2</v>
          </cell>
          <cell r="K14428">
            <v>0</v>
          </cell>
          <cell r="L14428">
            <v>5.4667100000000003E-2</v>
          </cell>
          <cell r="M14428">
            <v>0.13359760000000001</v>
          </cell>
          <cell r="N14428">
            <v>0.13359760000000001</v>
          </cell>
          <cell r="O14428">
            <v>1169</v>
          </cell>
        </row>
        <row r="14429">
          <cell r="A14429" t="str">
            <v>Residential</v>
          </cell>
          <cell r="B14429">
            <v>4</v>
          </cell>
          <cell r="C14429" t="str">
            <v>X</v>
          </cell>
          <cell r="D14429" t="str">
            <v>PCT</v>
          </cell>
          <cell r="E14429" t="str">
            <v>Building Age: 10 - 20 YEARS</v>
          </cell>
          <cell r="F14429">
            <v>60.9801</v>
          </cell>
          <cell r="G14429">
            <v>0.39751799999999998</v>
          </cell>
          <cell r="H14429">
            <v>0.38102190000000002</v>
          </cell>
          <cell r="I14429">
            <v>-0.1325588</v>
          </cell>
          <cell r="J14429">
            <v>-5.4241999999999999E-2</v>
          </cell>
          <cell r="K14429">
            <v>0</v>
          </cell>
          <cell r="L14429">
            <v>5.4241999999999999E-2</v>
          </cell>
          <cell r="M14429">
            <v>0.1325588</v>
          </cell>
          <cell r="N14429">
            <v>0.1325588</v>
          </cell>
          <cell r="O14429">
            <v>1169</v>
          </cell>
        </row>
        <row r="14430">
          <cell r="A14430" t="str">
            <v>Residential</v>
          </cell>
          <cell r="B14430">
            <v>5</v>
          </cell>
          <cell r="C14430" t="str">
            <v>X</v>
          </cell>
          <cell r="D14430" t="str">
            <v>PCT</v>
          </cell>
          <cell r="E14430" t="str">
            <v>Building Age: 10 - 20 YEARS</v>
          </cell>
          <cell r="F14430">
            <v>60.940399999999997</v>
          </cell>
          <cell r="G14430">
            <v>0.3872177</v>
          </cell>
          <cell r="H14430">
            <v>0.44791979999999998</v>
          </cell>
          <cell r="I14430">
            <v>-0.1321542</v>
          </cell>
          <cell r="J14430">
            <v>-5.4076399999999997E-2</v>
          </cell>
          <cell r="K14430">
            <v>0</v>
          </cell>
          <cell r="L14430">
            <v>5.4076399999999997E-2</v>
          </cell>
          <cell r="M14430">
            <v>0.1321542</v>
          </cell>
          <cell r="N14430">
            <v>0.1321542</v>
          </cell>
          <cell r="O14430">
            <v>1169</v>
          </cell>
        </row>
        <row r="14431">
          <cell r="A14431" t="str">
            <v>Residential</v>
          </cell>
          <cell r="B14431">
            <v>6</v>
          </cell>
          <cell r="C14431" t="str">
            <v>X</v>
          </cell>
          <cell r="D14431" t="str">
            <v>PCT</v>
          </cell>
          <cell r="E14431" t="str">
            <v>Building Age: 10 - 20 YEARS</v>
          </cell>
          <cell r="F14431">
            <v>60.9206</v>
          </cell>
          <cell r="G14431">
            <v>0.41213119999999998</v>
          </cell>
          <cell r="H14431">
            <v>0.43012709999999998</v>
          </cell>
          <cell r="I14431">
            <v>-0.1320789</v>
          </cell>
          <cell r="J14431">
            <v>-5.4045599999999999E-2</v>
          </cell>
          <cell r="K14431">
            <v>0</v>
          </cell>
          <cell r="L14431">
            <v>5.4045599999999999E-2</v>
          </cell>
          <cell r="M14431">
            <v>0.1320789</v>
          </cell>
          <cell r="N14431">
            <v>0.1320789</v>
          </cell>
          <cell r="O14431">
            <v>1169</v>
          </cell>
        </row>
        <row r="14432">
          <cell r="A14432" t="str">
            <v>Residential</v>
          </cell>
          <cell r="B14432">
            <v>7</v>
          </cell>
          <cell r="C14432" t="str">
            <v>X</v>
          </cell>
          <cell r="D14432" t="str">
            <v>PCT</v>
          </cell>
          <cell r="E14432" t="str">
            <v>Building Age: 10 - 20 YEARS</v>
          </cell>
          <cell r="F14432">
            <v>59.9206</v>
          </cell>
          <cell r="G14432">
            <v>0.52832970000000001</v>
          </cell>
          <cell r="H14432">
            <v>0.73200580000000004</v>
          </cell>
          <cell r="I14432">
            <v>-0.13380520000000001</v>
          </cell>
          <cell r="J14432">
            <v>-5.4752000000000002E-2</v>
          </cell>
          <cell r="K14432">
            <v>0</v>
          </cell>
          <cell r="L14432">
            <v>5.4752000000000002E-2</v>
          </cell>
          <cell r="M14432">
            <v>0.13380520000000001</v>
          </cell>
          <cell r="N14432">
            <v>0.13380520000000001</v>
          </cell>
          <cell r="O14432">
            <v>1169</v>
          </cell>
        </row>
        <row r="14433">
          <cell r="A14433" t="str">
            <v>Residential</v>
          </cell>
          <cell r="B14433">
            <v>8</v>
          </cell>
          <cell r="C14433" t="str">
            <v>X</v>
          </cell>
          <cell r="D14433" t="str">
            <v>PCT</v>
          </cell>
          <cell r="E14433" t="str">
            <v>Building Age: 10 - 20 YEARS</v>
          </cell>
          <cell r="F14433">
            <v>60.4801</v>
          </cell>
          <cell r="G14433">
            <v>0.68241580000000002</v>
          </cell>
          <cell r="H14433">
            <v>0.83406650000000004</v>
          </cell>
          <cell r="I14433">
            <v>-0.13733219999999999</v>
          </cell>
          <cell r="J14433">
            <v>-5.6195200000000001E-2</v>
          </cell>
          <cell r="K14433">
            <v>0</v>
          </cell>
          <cell r="L14433">
            <v>5.6195200000000001E-2</v>
          </cell>
          <cell r="M14433">
            <v>0.13733219999999999</v>
          </cell>
          <cell r="N14433">
            <v>0.13733219999999999</v>
          </cell>
          <cell r="O14433">
            <v>1169</v>
          </cell>
        </row>
        <row r="14434">
          <cell r="A14434" t="str">
            <v>Residential</v>
          </cell>
          <cell r="B14434">
            <v>9</v>
          </cell>
          <cell r="C14434" t="str">
            <v>X</v>
          </cell>
          <cell r="D14434" t="str">
            <v>PCT</v>
          </cell>
          <cell r="E14434" t="str">
            <v>Building Age: 10 - 20 YEARS</v>
          </cell>
          <cell r="F14434">
            <v>64.059600000000003</v>
          </cell>
          <cell r="G14434">
            <v>0.67306410000000005</v>
          </cell>
          <cell r="H14434">
            <v>0.85877289999999995</v>
          </cell>
          <cell r="I14434">
            <v>-0.14455979999999999</v>
          </cell>
          <cell r="J14434">
            <v>-5.9152700000000003E-2</v>
          </cell>
          <cell r="K14434">
            <v>0</v>
          </cell>
          <cell r="L14434">
            <v>5.9152700000000003E-2</v>
          </cell>
          <cell r="M14434">
            <v>0.14455979999999999</v>
          </cell>
          <cell r="N14434">
            <v>0.14455979999999999</v>
          </cell>
          <cell r="O14434">
            <v>1169</v>
          </cell>
        </row>
        <row r="14435">
          <cell r="A14435" t="str">
            <v>Residential</v>
          </cell>
          <cell r="B14435">
            <v>10</v>
          </cell>
          <cell r="C14435" t="str">
            <v>X</v>
          </cell>
          <cell r="D14435" t="str">
            <v>PCT</v>
          </cell>
          <cell r="E14435" t="str">
            <v>Building Age: 10 - 20 YEARS</v>
          </cell>
          <cell r="F14435">
            <v>66.658799999999999</v>
          </cell>
          <cell r="G14435">
            <v>0.59172619999999998</v>
          </cell>
          <cell r="H14435">
            <v>0.63190139999999995</v>
          </cell>
          <cell r="I14435">
            <v>-0.14353769999999999</v>
          </cell>
          <cell r="J14435">
            <v>-5.8734500000000002E-2</v>
          </cell>
          <cell r="K14435">
            <v>0</v>
          </cell>
          <cell r="L14435">
            <v>5.8734500000000002E-2</v>
          </cell>
          <cell r="M14435">
            <v>0.14353769999999999</v>
          </cell>
          <cell r="N14435">
            <v>0.14353769999999999</v>
          </cell>
          <cell r="O14435">
            <v>1169</v>
          </cell>
        </row>
        <row r="14436">
          <cell r="A14436" t="str">
            <v>Residential</v>
          </cell>
          <cell r="B14436">
            <v>11</v>
          </cell>
          <cell r="C14436" t="str">
            <v>X</v>
          </cell>
          <cell r="D14436" t="str">
            <v>PCT</v>
          </cell>
          <cell r="E14436" t="str">
            <v>Building Age: 10 - 20 YEARS</v>
          </cell>
          <cell r="F14436">
            <v>70.797799999999995</v>
          </cell>
          <cell r="G14436">
            <v>0.63943289999999997</v>
          </cell>
          <cell r="H14436">
            <v>0.73324259999999997</v>
          </cell>
          <cell r="I14436">
            <v>-0.146679</v>
          </cell>
          <cell r="J14436">
            <v>-6.0019900000000001E-2</v>
          </cell>
          <cell r="K14436">
            <v>0</v>
          </cell>
          <cell r="L14436">
            <v>6.0019900000000001E-2</v>
          </cell>
          <cell r="M14436">
            <v>0.146679</v>
          </cell>
          <cell r="N14436">
            <v>0.146679</v>
          </cell>
          <cell r="O14436">
            <v>1169</v>
          </cell>
        </row>
        <row r="14437">
          <cell r="A14437" t="str">
            <v>Residential</v>
          </cell>
          <cell r="B14437">
            <v>12</v>
          </cell>
          <cell r="C14437" t="str">
            <v>X</v>
          </cell>
          <cell r="D14437" t="str">
            <v>PCT</v>
          </cell>
          <cell r="E14437" t="str">
            <v>Building Age: 10 - 20 YEARS</v>
          </cell>
          <cell r="F14437">
            <v>75.377200000000002</v>
          </cell>
          <cell r="G14437">
            <v>0.61312880000000003</v>
          </cell>
          <cell r="H14437">
            <v>0.74683029999999995</v>
          </cell>
          <cell r="I14437">
            <v>-0.14901439999999999</v>
          </cell>
          <cell r="J14437">
            <v>-6.0975500000000002E-2</v>
          </cell>
          <cell r="K14437">
            <v>0</v>
          </cell>
          <cell r="L14437">
            <v>6.0975500000000002E-2</v>
          </cell>
          <cell r="M14437">
            <v>0.14901439999999999</v>
          </cell>
          <cell r="N14437">
            <v>0.14901439999999999</v>
          </cell>
          <cell r="O14437">
            <v>1169</v>
          </cell>
        </row>
        <row r="14438">
          <cell r="A14438" t="str">
            <v>Residential</v>
          </cell>
          <cell r="B14438">
            <v>13</v>
          </cell>
          <cell r="C14438" t="str">
            <v>X</v>
          </cell>
          <cell r="D14438" t="str">
            <v>PCT</v>
          </cell>
          <cell r="E14438" t="str">
            <v>Building Age: 10 - 20 YEARS</v>
          </cell>
          <cell r="F14438">
            <v>79.357299999999995</v>
          </cell>
          <cell r="G14438">
            <v>0.68329059999999997</v>
          </cell>
          <cell r="H14438">
            <v>0.67411069999999995</v>
          </cell>
          <cell r="I14438">
            <v>-0.14692259999999999</v>
          </cell>
          <cell r="J14438">
            <v>-6.0119499999999999E-2</v>
          </cell>
          <cell r="K14438">
            <v>0</v>
          </cell>
          <cell r="L14438">
            <v>6.0119499999999999E-2</v>
          </cell>
          <cell r="M14438">
            <v>0.14692259999999999</v>
          </cell>
          <cell r="N14438">
            <v>0.14692259999999999</v>
          </cell>
          <cell r="O14438">
            <v>1169</v>
          </cell>
        </row>
        <row r="14439">
          <cell r="A14439" t="str">
            <v>Residential</v>
          </cell>
          <cell r="B14439">
            <v>14</v>
          </cell>
          <cell r="C14439" t="str">
            <v>X</v>
          </cell>
          <cell r="D14439" t="str">
            <v>PCT</v>
          </cell>
          <cell r="E14439" t="str">
            <v>Building Age: 10 - 20 YEARS</v>
          </cell>
          <cell r="F14439">
            <v>82.377200000000002</v>
          </cell>
          <cell r="G14439">
            <v>0.76566109999999998</v>
          </cell>
          <cell r="H14439">
            <v>0.66974529999999999</v>
          </cell>
          <cell r="I14439">
            <v>-0.14929700000000001</v>
          </cell>
          <cell r="J14439">
            <v>-6.1091100000000002E-2</v>
          </cell>
          <cell r="K14439">
            <v>0</v>
          </cell>
          <cell r="L14439">
            <v>6.1091100000000002E-2</v>
          </cell>
          <cell r="M14439">
            <v>0.14929700000000001</v>
          </cell>
          <cell r="N14439">
            <v>0.14929700000000001</v>
          </cell>
          <cell r="O14439">
            <v>1169</v>
          </cell>
        </row>
        <row r="14440">
          <cell r="A14440" t="str">
            <v>Residential</v>
          </cell>
          <cell r="B14440">
            <v>15</v>
          </cell>
          <cell r="C14440" t="str">
            <v>X</v>
          </cell>
          <cell r="D14440" t="str">
            <v>PCT</v>
          </cell>
          <cell r="E14440" t="str">
            <v>Building Age: 10 - 20 YEARS</v>
          </cell>
          <cell r="F14440">
            <v>85.857299999999995</v>
          </cell>
          <cell r="G14440">
            <v>0.86490040000000001</v>
          </cell>
          <cell r="H14440">
            <v>0.7424849</v>
          </cell>
          <cell r="I14440">
            <v>-0.1493487</v>
          </cell>
          <cell r="J14440">
            <v>-6.1112300000000001E-2</v>
          </cell>
          <cell r="K14440">
            <v>0</v>
          </cell>
          <cell r="L14440">
            <v>6.1112300000000001E-2</v>
          </cell>
          <cell r="M14440">
            <v>0.1493487</v>
          </cell>
          <cell r="N14440">
            <v>0.1493487</v>
          </cell>
          <cell r="O14440">
            <v>1169</v>
          </cell>
        </row>
        <row r="14441">
          <cell r="A14441" t="str">
            <v>Residential</v>
          </cell>
          <cell r="B14441">
            <v>16</v>
          </cell>
          <cell r="C14441" t="str">
            <v>X</v>
          </cell>
          <cell r="D14441" t="str">
            <v>PCT</v>
          </cell>
          <cell r="E14441" t="str">
            <v>Building Age: 10 - 20 YEARS</v>
          </cell>
          <cell r="F14441">
            <v>87.877200000000002</v>
          </cell>
          <cell r="G14441">
            <v>1.1834450000000001</v>
          </cell>
          <cell r="H14441">
            <v>1.000597</v>
          </cell>
          <cell r="I14441">
            <v>-0.1612229</v>
          </cell>
          <cell r="J14441">
            <v>-6.5971100000000005E-2</v>
          </cell>
          <cell r="K14441">
            <v>0</v>
          </cell>
          <cell r="L14441">
            <v>6.5971100000000005E-2</v>
          </cell>
          <cell r="M14441">
            <v>0.1612229</v>
          </cell>
          <cell r="N14441">
            <v>0.1612229</v>
          </cell>
          <cell r="O14441">
            <v>1169</v>
          </cell>
        </row>
        <row r="14442">
          <cell r="A14442" t="str">
            <v>Residential</v>
          </cell>
          <cell r="B14442">
            <v>17</v>
          </cell>
          <cell r="C14442" t="str">
            <v>X</v>
          </cell>
          <cell r="D14442" t="str">
            <v>PCT</v>
          </cell>
          <cell r="E14442" t="str">
            <v>Building Age: 10 - 20 YEARS</v>
          </cell>
          <cell r="F14442">
            <v>88.897000000000006</v>
          </cell>
          <cell r="G14442">
            <v>1.5272570000000001</v>
          </cell>
          <cell r="H14442">
            <v>1.127278</v>
          </cell>
          <cell r="I14442">
            <v>-0.16805809999999999</v>
          </cell>
          <cell r="J14442">
            <v>-6.8767999999999996E-2</v>
          </cell>
          <cell r="K14442">
            <v>0</v>
          </cell>
          <cell r="L14442">
            <v>6.8767999999999996E-2</v>
          </cell>
          <cell r="M14442">
            <v>0.16805809999999999</v>
          </cell>
          <cell r="N14442">
            <v>0.16805809999999999</v>
          </cell>
          <cell r="O14442">
            <v>1169</v>
          </cell>
        </row>
        <row r="14443">
          <cell r="A14443" t="str">
            <v>Residential</v>
          </cell>
          <cell r="B14443">
            <v>18</v>
          </cell>
          <cell r="C14443" t="str">
            <v>X</v>
          </cell>
          <cell r="D14443" t="str">
            <v>PCT</v>
          </cell>
          <cell r="E14443" t="str">
            <v>Building Age: 10 - 20 YEARS</v>
          </cell>
          <cell r="F14443">
            <v>86.476399999999998</v>
          </cell>
          <cell r="G14443">
            <v>1.6271329999999999</v>
          </cell>
          <cell r="H14443">
            <v>1.4227590000000001</v>
          </cell>
          <cell r="I14443">
            <v>-0.1667788</v>
          </cell>
          <cell r="J14443">
            <v>-6.82445E-2</v>
          </cell>
          <cell r="K14443">
            <v>0</v>
          </cell>
          <cell r="L14443">
            <v>6.82445E-2</v>
          </cell>
          <cell r="M14443">
            <v>0.1667788</v>
          </cell>
          <cell r="N14443">
            <v>0.1667788</v>
          </cell>
          <cell r="O14443">
            <v>1169</v>
          </cell>
        </row>
        <row r="14444">
          <cell r="A14444" t="str">
            <v>Residential</v>
          </cell>
          <cell r="B14444">
            <v>19</v>
          </cell>
          <cell r="C14444" t="str">
            <v>X</v>
          </cell>
          <cell r="D14444" t="str">
            <v>PCT</v>
          </cell>
          <cell r="E14444" t="str">
            <v>Building Age: 10 - 20 YEARS</v>
          </cell>
          <cell r="F14444">
            <v>83.516099999999994</v>
          </cell>
          <cell r="G14444">
            <v>1.529504</v>
          </cell>
          <cell r="H14444">
            <v>1.390584</v>
          </cell>
          <cell r="I14444">
            <v>-0.16301489999999999</v>
          </cell>
          <cell r="J14444">
            <v>-6.6704399999999997E-2</v>
          </cell>
          <cell r="K14444">
            <v>0</v>
          </cell>
          <cell r="L14444">
            <v>6.6704399999999997E-2</v>
          </cell>
          <cell r="M14444">
            <v>0.16301489999999999</v>
          </cell>
          <cell r="N14444">
            <v>0.16301489999999999</v>
          </cell>
          <cell r="O14444">
            <v>1169</v>
          </cell>
        </row>
        <row r="14445">
          <cell r="A14445" t="str">
            <v>Residential</v>
          </cell>
          <cell r="B14445">
            <v>20</v>
          </cell>
          <cell r="C14445" t="str">
            <v>X</v>
          </cell>
          <cell r="D14445" t="str">
            <v>PCT</v>
          </cell>
          <cell r="E14445" t="str">
            <v>Building Age: 10 - 20 YEARS</v>
          </cell>
          <cell r="F14445">
            <v>78.976399999999998</v>
          </cell>
          <cell r="G14445">
            <v>1.5096510000000001</v>
          </cell>
          <cell r="H14445">
            <v>1.73143</v>
          </cell>
          <cell r="I14445">
            <v>-0.18736720000000001</v>
          </cell>
          <cell r="J14445">
            <v>-7.6669100000000004E-2</v>
          </cell>
          <cell r="K14445">
            <v>0</v>
          </cell>
          <cell r="L14445">
            <v>7.6669100000000004E-2</v>
          </cell>
          <cell r="M14445">
            <v>0.18736720000000001</v>
          </cell>
          <cell r="N14445">
            <v>0.18736720000000001</v>
          </cell>
          <cell r="O14445">
            <v>1169</v>
          </cell>
        </row>
        <row r="14446">
          <cell r="A14446" t="str">
            <v>Residential</v>
          </cell>
          <cell r="B14446">
            <v>21</v>
          </cell>
          <cell r="C14446" t="str">
            <v>X</v>
          </cell>
          <cell r="D14446" t="str">
            <v>PCT</v>
          </cell>
          <cell r="E14446" t="str">
            <v>Building Age: 10 - 20 YEARS</v>
          </cell>
          <cell r="F14446">
            <v>74.916899999999998</v>
          </cell>
          <cell r="G14446">
            <v>1.2863610000000001</v>
          </cell>
          <cell r="H14446">
            <v>1.444801</v>
          </cell>
          <cell r="I14446">
            <v>-0.15767249999999999</v>
          </cell>
          <cell r="J14446">
            <v>-6.4518300000000001E-2</v>
          </cell>
          <cell r="K14446">
            <v>0</v>
          </cell>
          <cell r="L14446">
            <v>6.4518300000000001E-2</v>
          </cell>
          <cell r="M14446">
            <v>0.15767249999999999</v>
          </cell>
          <cell r="N14446">
            <v>0.15767249999999999</v>
          </cell>
          <cell r="O14446">
            <v>1169</v>
          </cell>
        </row>
        <row r="14447">
          <cell r="A14447" t="str">
            <v>Residential</v>
          </cell>
          <cell r="B14447">
            <v>22</v>
          </cell>
          <cell r="C14447" t="str">
            <v>X</v>
          </cell>
          <cell r="D14447" t="str">
            <v>PCT</v>
          </cell>
          <cell r="E14447" t="str">
            <v>Building Age: 10 - 20 YEARS</v>
          </cell>
          <cell r="F14447">
            <v>73.357299999999995</v>
          </cell>
          <cell r="G14447">
            <v>1.108222</v>
          </cell>
          <cell r="H14447">
            <v>1.511447</v>
          </cell>
          <cell r="I14447">
            <v>-0.15718570000000001</v>
          </cell>
          <cell r="J14447">
            <v>-6.4319100000000004E-2</v>
          </cell>
          <cell r="K14447">
            <v>0</v>
          </cell>
          <cell r="L14447">
            <v>6.4319100000000004E-2</v>
          </cell>
          <cell r="M14447">
            <v>0.15718570000000001</v>
          </cell>
          <cell r="N14447">
            <v>0.15718570000000001</v>
          </cell>
          <cell r="O14447">
            <v>1169</v>
          </cell>
        </row>
        <row r="14448">
          <cell r="A14448" t="str">
            <v>Residential</v>
          </cell>
          <cell r="B14448">
            <v>23</v>
          </cell>
          <cell r="C14448" t="str">
            <v>X</v>
          </cell>
          <cell r="D14448" t="str">
            <v>PCT</v>
          </cell>
          <cell r="E14448" t="str">
            <v>Building Age: 10 - 20 YEARS</v>
          </cell>
          <cell r="F14448">
            <v>71.738200000000006</v>
          </cell>
          <cell r="G14448">
            <v>0.85215059999999998</v>
          </cell>
          <cell r="H14448">
            <v>1.192777</v>
          </cell>
          <cell r="I14448">
            <v>-0.15296270000000001</v>
          </cell>
          <cell r="J14448">
            <v>-6.2591099999999997E-2</v>
          </cell>
          <cell r="K14448">
            <v>0</v>
          </cell>
          <cell r="L14448">
            <v>6.2591099999999997E-2</v>
          </cell>
          <cell r="M14448">
            <v>0.15296270000000001</v>
          </cell>
          <cell r="N14448">
            <v>0.15296270000000001</v>
          </cell>
          <cell r="O14448">
            <v>1169</v>
          </cell>
        </row>
        <row r="14449">
          <cell r="A14449" t="str">
            <v>Residential</v>
          </cell>
          <cell r="B14449">
            <v>24</v>
          </cell>
          <cell r="C14449" t="str">
            <v>X</v>
          </cell>
          <cell r="D14449" t="str">
            <v>PCT</v>
          </cell>
          <cell r="E14449" t="str">
            <v>Building Age: 10 - 20 YEARS</v>
          </cell>
          <cell r="F14449">
            <v>71.138999999999996</v>
          </cell>
          <cell r="G14449">
            <v>0.69546229999999998</v>
          </cell>
          <cell r="H14449">
            <v>0.95335530000000002</v>
          </cell>
          <cell r="I14449">
            <v>-0.1496209</v>
          </cell>
          <cell r="J14449">
            <v>-6.1223699999999999E-2</v>
          </cell>
          <cell r="K14449">
            <v>0</v>
          </cell>
          <cell r="L14449">
            <v>6.1223699999999999E-2</v>
          </cell>
          <cell r="M14449">
            <v>0.1496209</v>
          </cell>
          <cell r="N14449">
            <v>0.1496209</v>
          </cell>
          <cell r="O14449">
            <v>1169</v>
          </cell>
        </row>
        <row r="14450">
          <cell r="A14450" t="str">
            <v>Residential</v>
          </cell>
          <cell r="B14450">
            <v>1</v>
          </cell>
          <cell r="C14450" t="str">
            <v>X</v>
          </cell>
          <cell r="D14450" t="str">
            <v>PCT</v>
          </cell>
          <cell r="E14450" t="str">
            <v>Building Age: 3 - 10 YEARS</v>
          </cell>
          <cell r="F14450">
            <v>64</v>
          </cell>
          <cell r="G14450">
            <v>1.1045229999999999</v>
          </cell>
          <cell r="H14450">
            <v>1.1163860000000001</v>
          </cell>
          <cell r="I14450">
            <v>-0.26281789999999999</v>
          </cell>
          <cell r="J14450">
            <v>-0.107543</v>
          </cell>
          <cell r="K14450">
            <v>0</v>
          </cell>
          <cell r="L14450">
            <v>0.107543</v>
          </cell>
          <cell r="M14450">
            <v>0.26281789999999999</v>
          </cell>
          <cell r="N14450">
            <v>0.26281789999999999</v>
          </cell>
          <cell r="O14450">
            <v>435</v>
          </cell>
        </row>
        <row r="14451">
          <cell r="A14451" t="str">
            <v>Residential</v>
          </cell>
          <cell r="B14451">
            <v>2</v>
          </cell>
          <cell r="C14451" t="str">
            <v>X</v>
          </cell>
          <cell r="D14451" t="str">
            <v>PCT</v>
          </cell>
          <cell r="E14451" t="str">
            <v>Building Age: 3 - 10 YEARS</v>
          </cell>
          <cell r="F14451">
            <v>63</v>
          </cell>
          <cell r="G14451">
            <v>0.9370811</v>
          </cell>
          <cell r="H14451">
            <v>0.65655070000000004</v>
          </cell>
          <cell r="I14451">
            <v>-0.26308870000000001</v>
          </cell>
          <cell r="J14451">
            <v>-0.1076537</v>
          </cell>
          <cell r="K14451">
            <v>0</v>
          </cell>
          <cell r="L14451">
            <v>0.1076537</v>
          </cell>
          <cell r="M14451">
            <v>0.26308870000000001</v>
          </cell>
          <cell r="N14451">
            <v>0.26308870000000001</v>
          </cell>
          <cell r="O14451">
            <v>435</v>
          </cell>
        </row>
        <row r="14452">
          <cell r="A14452" t="str">
            <v>Residential</v>
          </cell>
          <cell r="B14452">
            <v>3</v>
          </cell>
          <cell r="C14452" t="str">
            <v>X</v>
          </cell>
          <cell r="D14452" t="str">
            <v>PCT</v>
          </cell>
          <cell r="E14452" t="str">
            <v>Building Age: 3 - 10 YEARS</v>
          </cell>
          <cell r="F14452">
            <v>62.5</v>
          </cell>
          <cell r="G14452">
            <v>0.76994240000000003</v>
          </cell>
          <cell r="H14452">
            <v>0.85318720000000003</v>
          </cell>
          <cell r="I14452">
            <v>-0.25876490000000002</v>
          </cell>
          <cell r="J14452">
            <v>-0.10588450000000001</v>
          </cell>
          <cell r="K14452">
            <v>0</v>
          </cell>
          <cell r="L14452">
            <v>0.10588450000000001</v>
          </cell>
          <cell r="M14452">
            <v>0.25876490000000002</v>
          </cell>
          <cell r="N14452">
            <v>0.25876490000000002</v>
          </cell>
          <cell r="O14452">
            <v>435</v>
          </cell>
        </row>
        <row r="14453">
          <cell r="A14453" t="str">
            <v>Residential</v>
          </cell>
          <cell r="B14453">
            <v>4</v>
          </cell>
          <cell r="C14453" t="str">
            <v>X</v>
          </cell>
          <cell r="D14453" t="str">
            <v>PCT</v>
          </cell>
          <cell r="E14453" t="str">
            <v>Building Age: 3 - 10 YEARS</v>
          </cell>
          <cell r="F14453">
            <v>61</v>
          </cell>
          <cell r="G14453">
            <v>0.56108740000000001</v>
          </cell>
          <cell r="H14453">
            <v>0.4455828</v>
          </cell>
          <cell r="I14453">
            <v>-0.25781290000000001</v>
          </cell>
          <cell r="J14453">
            <v>-0.10549500000000001</v>
          </cell>
          <cell r="K14453">
            <v>0</v>
          </cell>
          <cell r="L14453">
            <v>0.10549500000000001</v>
          </cell>
          <cell r="M14453">
            <v>0.25781290000000001</v>
          </cell>
          <cell r="N14453">
            <v>0.25781290000000001</v>
          </cell>
          <cell r="O14453">
            <v>435</v>
          </cell>
        </row>
        <row r="14454">
          <cell r="A14454" t="str">
            <v>Residential</v>
          </cell>
          <cell r="B14454">
            <v>5</v>
          </cell>
          <cell r="C14454" t="str">
            <v>X</v>
          </cell>
          <cell r="D14454" t="str">
            <v>PCT</v>
          </cell>
          <cell r="E14454" t="str">
            <v>Building Age: 3 - 10 YEARS</v>
          </cell>
          <cell r="F14454">
            <v>61</v>
          </cell>
          <cell r="G14454">
            <v>0.5163818</v>
          </cell>
          <cell r="H14454">
            <v>0.68287739999999997</v>
          </cell>
          <cell r="I14454">
            <v>-0.25662489999999999</v>
          </cell>
          <cell r="J14454">
            <v>-0.1050088</v>
          </cell>
          <cell r="K14454">
            <v>0</v>
          </cell>
          <cell r="L14454">
            <v>0.1050088</v>
          </cell>
          <cell r="M14454">
            <v>0.25662489999999999</v>
          </cell>
          <cell r="N14454">
            <v>0.25662489999999999</v>
          </cell>
          <cell r="O14454">
            <v>435</v>
          </cell>
        </row>
        <row r="14455">
          <cell r="A14455" t="str">
            <v>Residential</v>
          </cell>
          <cell r="B14455">
            <v>6</v>
          </cell>
          <cell r="C14455" t="str">
            <v>X</v>
          </cell>
          <cell r="D14455" t="str">
            <v>PCT</v>
          </cell>
          <cell r="E14455" t="str">
            <v>Building Age: 3 - 10 YEARS</v>
          </cell>
          <cell r="F14455">
            <v>61</v>
          </cell>
          <cell r="G14455">
            <v>0.64981770000000005</v>
          </cell>
          <cell r="H14455">
            <v>0.73768730000000005</v>
          </cell>
          <cell r="I14455">
            <v>-0.25770860000000001</v>
          </cell>
          <cell r="J14455">
            <v>-0.1054523</v>
          </cell>
          <cell r="K14455">
            <v>0</v>
          </cell>
          <cell r="L14455">
            <v>0.1054523</v>
          </cell>
          <cell r="M14455">
            <v>0.25770860000000001</v>
          </cell>
          <cell r="N14455">
            <v>0.25770860000000001</v>
          </cell>
          <cell r="O14455">
            <v>435</v>
          </cell>
        </row>
        <row r="14456">
          <cell r="A14456" t="str">
            <v>Residential</v>
          </cell>
          <cell r="B14456">
            <v>7</v>
          </cell>
          <cell r="C14456" t="str">
            <v>X</v>
          </cell>
          <cell r="D14456" t="str">
            <v>PCT</v>
          </cell>
          <cell r="E14456" t="str">
            <v>Building Age: 3 - 10 YEARS</v>
          </cell>
          <cell r="F14456">
            <v>60</v>
          </cell>
          <cell r="G14456">
            <v>0.67825469999999999</v>
          </cell>
          <cell r="H14456">
            <v>0.76206419999999997</v>
          </cell>
          <cell r="I14456">
            <v>-0.25470219999999999</v>
          </cell>
          <cell r="J14456">
            <v>-0.1042221</v>
          </cell>
          <cell r="K14456">
            <v>0</v>
          </cell>
          <cell r="L14456">
            <v>0.1042221</v>
          </cell>
          <cell r="M14456">
            <v>0.25470219999999999</v>
          </cell>
          <cell r="N14456">
            <v>0.25470219999999999</v>
          </cell>
          <cell r="O14456">
            <v>435</v>
          </cell>
        </row>
        <row r="14457">
          <cell r="A14457" t="str">
            <v>Residential</v>
          </cell>
          <cell r="B14457">
            <v>8</v>
          </cell>
          <cell r="C14457" t="str">
            <v>X</v>
          </cell>
          <cell r="D14457" t="str">
            <v>PCT</v>
          </cell>
          <cell r="E14457" t="str">
            <v>Building Age: 3 - 10 YEARS</v>
          </cell>
          <cell r="F14457">
            <v>60.5</v>
          </cell>
          <cell r="G14457">
            <v>0.74468570000000001</v>
          </cell>
          <cell r="H14457">
            <v>0.86066109999999996</v>
          </cell>
          <cell r="I14457">
            <v>-0.2534575</v>
          </cell>
          <cell r="J14457">
            <v>-0.1037127</v>
          </cell>
          <cell r="K14457">
            <v>0</v>
          </cell>
          <cell r="L14457">
            <v>0.1037127</v>
          </cell>
          <cell r="M14457">
            <v>0.2534575</v>
          </cell>
          <cell r="N14457">
            <v>0.2534575</v>
          </cell>
          <cell r="O14457">
            <v>435</v>
          </cell>
        </row>
        <row r="14458">
          <cell r="A14458" t="str">
            <v>Residential</v>
          </cell>
          <cell r="B14458">
            <v>9</v>
          </cell>
          <cell r="C14458" t="str">
            <v>X</v>
          </cell>
          <cell r="D14458" t="str">
            <v>PCT</v>
          </cell>
          <cell r="E14458" t="str">
            <v>Building Age: 3 - 10 YEARS</v>
          </cell>
          <cell r="F14458">
            <v>64</v>
          </cell>
          <cell r="G14458">
            <v>0.77947469999999996</v>
          </cell>
          <cell r="H14458">
            <v>0.71456900000000001</v>
          </cell>
          <cell r="I14458">
            <v>-0.25596980000000003</v>
          </cell>
          <cell r="J14458">
            <v>-0.1047408</v>
          </cell>
          <cell r="K14458">
            <v>0</v>
          </cell>
          <cell r="L14458">
            <v>0.1047408</v>
          </cell>
          <cell r="M14458">
            <v>0.25596980000000003</v>
          </cell>
          <cell r="N14458">
            <v>0.25596980000000003</v>
          </cell>
          <cell r="O14458">
            <v>435</v>
          </cell>
        </row>
        <row r="14459">
          <cell r="A14459" t="str">
            <v>Residential</v>
          </cell>
          <cell r="B14459">
            <v>10</v>
          </cell>
          <cell r="C14459" t="str">
            <v>X</v>
          </cell>
          <cell r="D14459" t="str">
            <v>PCT</v>
          </cell>
          <cell r="E14459" t="str">
            <v>Building Age: 3 - 10 YEARS</v>
          </cell>
          <cell r="F14459">
            <v>66.5</v>
          </cell>
          <cell r="G14459">
            <v>0.83558390000000005</v>
          </cell>
          <cell r="H14459">
            <v>0.79476999999999998</v>
          </cell>
          <cell r="I14459">
            <v>-0.2632101</v>
          </cell>
          <cell r="J14459">
            <v>-0.1077034</v>
          </cell>
          <cell r="K14459">
            <v>0</v>
          </cell>
          <cell r="L14459">
            <v>0.1077034</v>
          </cell>
          <cell r="M14459">
            <v>0.2632101</v>
          </cell>
          <cell r="N14459">
            <v>0.2632101</v>
          </cell>
          <cell r="O14459">
            <v>435</v>
          </cell>
        </row>
        <row r="14460">
          <cell r="A14460" t="str">
            <v>Residential</v>
          </cell>
          <cell r="B14460">
            <v>11</v>
          </cell>
          <cell r="C14460" t="str">
            <v>X</v>
          </cell>
          <cell r="D14460" t="str">
            <v>PCT</v>
          </cell>
          <cell r="E14460" t="str">
            <v>Building Age: 3 - 10 YEARS</v>
          </cell>
          <cell r="F14460">
            <v>70.5</v>
          </cell>
          <cell r="G14460">
            <v>0.85974919999999999</v>
          </cell>
          <cell r="H14460">
            <v>0.7047428</v>
          </cell>
          <cell r="I14460">
            <v>-0.27176820000000002</v>
          </cell>
          <cell r="J14460">
            <v>-0.1112054</v>
          </cell>
          <cell r="K14460">
            <v>0</v>
          </cell>
          <cell r="L14460">
            <v>0.1112054</v>
          </cell>
          <cell r="M14460">
            <v>0.27176820000000002</v>
          </cell>
          <cell r="N14460">
            <v>0.27176820000000002</v>
          </cell>
          <cell r="O14460">
            <v>435</v>
          </cell>
        </row>
        <row r="14461">
          <cell r="A14461" t="str">
            <v>Residential</v>
          </cell>
          <cell r="B14461">
            <v>12</v>
          </cell>
          <cell r="C14461" t="str">
            <v>X</v>
          </cell>
          <cell r="D14461" t="str">
            <v>PCT</v>
          </cell>
          <cell r="E14461" t="str">
            <v>Building Age: 3 - 10 YEARS</v>
          </cell>
          <cell r="F14461">
            <v>75</v>
          </cell>
          <cell r="G14461">
            <v>1.1825779999999999</v>
          </cell>
          <cell r="H14461">
            <v>1.0838270000000001</v>
          </cell>
          <cell r="I14461">
            <v>-0.2837056</v>
          </cell>
          <cell r="J14461">
            <v>-0.11609</v>
          </cell>
          <cell r="K14461">
            <v>0</v>
          </cell>
          <cell r="L14461">
            <v>0.11609</v>
          </cell>
          <cell r="M14461">
            <v>0.2837056</v>
          </cell>
          <cell r="N14461">
            <v>0.2837056</v>
          </cell>
          <cell r="O14461">
            <v>435</v>
          </cell>
        </row>
        <row r="14462">
          <cell r="A14462" t="str">
            <v>Residential</v>
          </cell>
          <cell r="B14462">
            <v>13</v>
          </cell>
          <cell r="C14462" t="str">
            <v>X</v>
          </cell>
          <cell r="D14462" t="str">
            <v>PCT</v>
          </cell>
          <cell r="E14462" t="str">
            <v>Building Age: 3 - 10 YEARS</v>
          </cell>
          <cell r="F14462">
            <v>79</v>
          </cell>
          <cell r="G14462">
            <v>1.5657460000000001</v>
          </cell>
          <cell r="H14462">
            <v>1.4021440000000001</v>
          </cell>
          <cell r="I14462">
            <v>-0.28468959999999999</v>
          </cell>
          <cell r="J14462">
            <v>-0.1164927</v>
          </cell>
          <cell r="K14462">
            <v>0</v>
          </cell>
          <cell r="L14462">
            <v>0.1164927</v>
          </cell>
          <cell r="M14462">
            <v>0.28468959999999999</v>
          </cell>
          <cell r="N14462">
            <v>0.28468959999999999</v>
          </cell>
          <cell r="O14462">
            <v>435</v>
          </cell>
        </row>
        <row r="14463">
          <cell r="A14463" t="str">
            <v>Residential</v>
          </cell>
          <cell r="B14463">
            <v>14</v>
          </cell>
          <cell r="C14463" t="str">
            <v>X</v>
          </cell>
          <cell r="D14463" t="str">
            <v>PCT</v>
          </cell>
          <cell r="E14463" t="str">
            <v>Building Age: 3 - 10 YEARS</v>
          </cell>
          <cell r="F14463">
            <v>82</v>
          </cell>
          <cell r="G14463">
            <v>1.4770760000000001</v>
          </cell>
          <cell r="H14463">
            <v>1.9556210000000001</v>
          </cell>
          <cell r="I14463">
            <v>-0.29761120000000002</v>
          </cell>
          <cell r="J14463">
            <v>-0.1217801</v>
          </cell>
          <cell r="K14463">
            <v>0</v>
          </cell>
          <cell r="L14463">
            <v>0.1217801</v>
          </cell>
          <cell r="M14463">
            <v>0.29761120000000002</v>
          </cell>
          <cell r="N14463">
            <v>0.29761120000000002</v>
          </cell>
          <cell r="O14463">
            <v>435</v>
          </cell>
        </row>
        <row r="14464">
          <cell r="A14464" t="str">
            <v>Residential</v>
          </cell>
          <cell r="B14464">
            <v>15</v>
          </cell>
          <cell r="C14464" t="str">
            <v>X</v>
          </cell>
          <cell r="D14464" t="str">
            <v>PCT</v>
          </cell>
          <cell r="E14464" t="str">
            <v>Building Age: 3 - 10 YEARS</v>
          </cell>
          <cell r="F14464">
            <v>85.5</v>
          </cell>
          <cell r="G14464">
            <v>1.8984380000000001</v>
          </cell>
          <cell r="H14464">
            <v>1.837253</v>
          </cell>
          <cell r="I14464">
            <v>-0.26518999999999998</v>
          </cell>
          <cell r="J14464">
            <v>-0.1085136</v>
          </cell>
          <cell r="K14464">
            <v>0</v>
          </cell>
          <cell r="L14464">
            <v>0.1085136</v>
          </cell>
          <cell r="M14464">
            <v>0.26518999999999998</v>
          </cell>
          <cell r="N14464">
            <v>0.26518999999999998</v>
          </cell>
          <cell r="O14464">
            <v>435</v>
          </cell>
        </row>
        <row r="14465">
          <cell r="A14465" t="str">
            <v>Residential</v>
          </cell>
          <cell r="B14465">
            <v>16</v>
          </cell>
          <cell r="C14465" t="str">
            <v>X</v>
          </cell>
          <cell r="D14465" t="str">
            <v>PCT</v>
          </cell>
          <cell r="E14465" t="str">
            <v>Building Age: 3 - 10 YEARS</v>
          </cell>
          <cell r="F14465">
            <v>87.5</v>
          </cell>
          <cell r="G14465">
            <v>2.1317979999999999</v>
          </cell>
          <cell r="H14465">
            <v>1.7086539999999999</v>
          </cell>
          <cell r="I14465">
            <v>-0.29539680000000001</v>
          </cell>
          <cell r="J14465">
            <v>-0.120874</v>
          </cell>
          <cell r="K14465">
            <v>0</v>
          </cell>
          <cell r="L14465">
            <v>0.120874</v>
          </cell>
          <cell r="M14465">
            <v>0.29539680000000001</v>
          </cell>
          <cell r="N14465">
            <v>0.29539680000000001</v>
          </cell>
          <cell r="O14465">
            <v>435</v>
          </cell>
        </row>
        <row r="14466">
          <cell r="A14466" t="str">
            <v>Residential</v>
          </cell>
          <cell r="B14466">
            <v>17</v>
          </cell>
          <cell r="C14466" t="str">
            <v>X</v>
          </cell>
          <cell r="D14466" t="str">
            <v>PCT</v>
          </cell>
          <cell r="E14466" t="str">
            <v>Building Age: 3 - 10 YEARS</v>
          </cell>
          <cell r="F14466">
            <v>88.5</v>
          </cell>
          <cell r="G14466">
            <v>2.706299</v>
          </cell>
          <cell r="H14466">
            <v>1.7511730000000001</v>
          </cell>
          <cell r="I14466">
            <v>-0.31200420000000001</v>
          </cell>
          <cell r="J14466">
            <v>-0.12766959999999999</v>
          </cell>
          <cell r="K14466">
            <v>0</v>
          </cell>
          <cell r="L14466">
            <v>0.12766959999999999</v>
          </cell>
          <cell r="M14466">
            <v>0.31200420000000001</v>
          </cell>
          <cell r="N14466">
            <v>0.31200420000000001</v>
          </cell>
          <cell r="O14466">
            <v>435</v>
          </cell>
        </row>
        <row r="14467">
          <cell r="A14467" t="str">
            <v>Residential</v>
          </cell>
          <cell r="B14467">
            <v>18</v>
          </cell>
          <cell r="C14467" t="str">
            <v>X</v>
          </cell>
          <cell r="D14467" t="str">
            <v>PCT</v>
          </cell>
          <cell r="E14467" t="str">
            <v>Building Age: 3 - 10 YEARS</v>
          </cell>
          <cell r="F14467">
            <v>86</v>
          </cell>
          <cell r="G14467">
            <v>2.141886</v>
          </cell>
          <cell r="H14467">
            <v>2.0872289999999998</v>
          </cell>
          <cell r="I14467">
            <v>-0.27718999999999999</v>
          </cell>
          <cell r="J14467">
            <v>-0.11342389999999999</v>
          </cell>
          <cell r="K14467">
            <v>0</v>
          </cell>
          <cell r="L14467">
            <v>0.11342389999999999</v>
          </cell>
          <cell r="M14467">
            <v>0.27718999999999999</v>
          </cell>
          <cell r="N14467">
            <v>0.27718999999999999</v>
          </cell>
          <cell r="O14467">
            <v>435</v>
          </cell>
        </row>
        <row r="14468">
          <cell r="A14468" t="str">
            <v>Residential</v>
          </cell>
          <cell r="B14468">
            <v>19</v>
          </cell>
          <cell r="C14468" t="str">
            <v>X</v>
          </cell>
          <cell r="D14468" t="str">
            <v>PCT</v>
          </cell>
          <cell r="E14468" t="str">
            <v>Building Age: 3 - 10 YEARS</v>
          </cell>
          <cell r="F14468">
            <v>83</v>
          </cell>
          <cell r="G14468">
            <v>1.9205270000000001</v>
          </cell>
          <cell r="H14468">
            <v>1.8710599999999999</v>
          </cell>
          <cell r="I14468">
            <v>-0.29563159999999999</v>
          </cell>
          <cell r="J14468">
            <v>-0.1209701</v>
          </cell>
          <cell r="K14468">
            <v>0</v>
          </cell>
          <cell r="L14468">
            <v>0.1209701</v>
          </cell>
          <cell r="M14468">
            <v>0.29563159999999999</v>
          </cell>
          <cell r="N14468">
            <v>0.29563159999999999</v>
          </cell>
          <cell r="O14468">
            <v>435</v>
          </cell>
        </row>
        <row r="14469">
          <cell r="A14469" t="str">
            <v>Residential</v>
          </cell>
          <cell r="B14469">
            <v>20</v>
          </cell>
          <cell r="C14469" t="str">
            <v>X</v>
          </cell>
          <cell r="D14469" t="str">
            <v>PCT</v>
          </cell>
          <cell r="E14469" t="str">
            <v>Building Age: 3 - 10 YEARS</v>
          </cell>
          <cell r="F14469">
            <v>78.5</v>
          </cell>
          <cell r="G14469">
            <v>2.1243289999999999</v>
          </cell>
          <cell r="H14469">
            <v>1.970213</v>
          </cell>
          <cell r="I14469">
            <v>-0.31768970000000002</v>
          </cell>
          <cell r="J14469">
            <v>-0.1299961</v>
          </cell>
          <cell r="K14469">
            <v>0</v>
          </cell>
          <cell r="L14469">
            <v>0.1299961</v>
          </cell>
          <cell r="M14469">
            <v>0.31768970000000002</v>
          </cell>
          <cell r="N14469">
            <v>0.31768970000000002</v>
          </cell>
          <cell r="O14469">
            <v>435</v>
          </cell>
        </row>
        <row r="14470">
          <cell r="A14470" t="str">
            <v>Residential</v>
          </cell>
          <cell r="B14470">
            <v>21</v>
          </cell>
          <cell r="C14470" t="str">
            <v>X</v>
          </cell>
          <cell r="D14470" t="str">
            <v>PCT</v>
          </cell>
          <cell r="E14470" t="str">
            <v>Building Age: 3 - 10 YEARS</v>
          </cell>
          <cell r="F14470">
            <v>74.5</v>
          </cell>
          <cell r="G14470">
            <v>1.9616359999999999</v>
          </cell>
          <cell r="H14470">
            <v>1.5419560000000001</v>
          </cell>
          <cell r="I14470">
            <v>-0.29453649999999998</v>
          </cell>
          <cell r="J14470">
            <v>-0.120522</v>
          </cell>
          <cell r="K14470">
            <v>0</v>
          </cell>
          <cell r="L14470">
            <v>0.120522</v>
          </cell>
          <cell r="M14470">
            <v>0.29453649999999998</v>
          </cell>
          <cell r="N14470">
            <v>0.29453649999999998</v>
          </cell>
          <cell r="O14470">
            <v>435</v>
          </cell>
        </row>
        <row r="14471">
          <cell r="A14471" t="str">
            <v>Residential</v>
          </cell>
          <cell r="B14471">
            <v>22</v>
          </cell>
          <cell r="C14471" t="str">
            <v>X</v>
          </cell>
          <cell r="D14471" t="str">
            <v>PCT</v>
          </cell>
          <cell r="E14471" t="str">
            <v>Building Age: 3 - 10 YEARS</v>
          </cell>
          <cell r="F14471">
            <v>73</v>
          </cell>
          <cell r="G14471">
            <v>1.502162</v>
          </cell>
          <cell r="H14471">
            <v>1.37229</v>
          </cell>
          <cell r="I14471">
            <v>-0.2981261</v>
          </cell>
          <cell r="J14471">
            <v>-0.1219908</v>
          </cell>
          <cell r="K14471">
            <v>0</v>
          </cell>
          <cell r="L14471">
            <v>0.1219908</v>
          </cell>
          <cell r="M14471">
            <v>0.2981261</v>
          </cell>
          <cell r="N14471">
            <v>0.2981261</v>
          </cell>
          <cell r="O14471">
            <v>435</v>
          </cell>
        </row>
        <row r="14472">
          <cell r="A14472" t="str">
            <v>Residential</v>
          </cell>
          <cell r="B14472">
            <v>23</v>
          </cell>
          <cell r="C14472" t="str">
            <v>X</v>
          </cell>
          <cell r="D14472" t="str">
            <v>PCT</v>
          </cell>
          <cell r="E14472" t="str">
            <v>Building Age: 3 - 10 YEARS</v>
          </cell>
          <cell r="F14472">
            <v>71.5</v>
          </cell>
          <cell r="G14472">
            <v>1.3979379999999999</v>
          </cell>
          <cell r="H14472">
            <v>2.07742</v>
          </cell>
          <cell r="I14472">
            <v>-0.29423959999999999</v>
          </cell>
          <cell r="J14472">
            <v>-0.12040049999999999</v>
          </cell>
          <cell r="K14472">
            <v>0</v>
          </cell>
          <cell r="L14472">
            <v>0.12040049999999999</v>
          </cell>
          <cell r="M14472">
            <v>0.29423959999999999</v>
          </cell>
          <cell r="N14472">
            <v>0.29423959999999999</v>
          </cell>
          <cell r="O14472">
            <v>435</v>
          </cell>
        </row>
        <row r="14473">
          <cell r="A14473" t="str">
            <v>Residential</v>
          </cell>
          <cell r="B14473">
            <v>24</v>
          </cell>
          <cell r="C14473" t="str">
            <v>X</v>
          </cell>
          <cell r="D14473" t="str">
            <v>PCT</v>
          </cell>
          <cell r="E14473" t="str">
            <v>Building Age: 3 - 10 YEARS</v>
          </cell>
          <cell r="F14473">
            <v>71</v>
          </cell>
          <cell r="G14473">
            <v>1.0974429999999999</v>
          </cell>
          <cell r="H14473">
            <v>1.4324760000000001</v>
          </cell>
          <cell r="I14473">
            <v>-0.27763690000000002</v>
          </cell>
          <cell r="J14473">
            <v>-0.11360679999999999</v>
          </cell>
          <cell r="K14473">
            <v>0</v>
          </cell>
          <cell r="L14473">
            <v>0.11360679999999999</v>
          </cell>
          <cell r="M14473">
            <v>0.27763690000000002</v>
          </cell>
          <cell r="N14473">
            <v>0.27763690000000002</v>
          </cell>
          <cell r="O14473">
            <v>435</v>
          </cell>
        </row>
        <row r="14474">
          <cell r="A14474" t="str">
            <v>Residential</v>
          </cell>
          <cell r="B14474">
            <v>1</v>
          </cell>
          <cell r="C14474" t="str">
            <v>X</v>
          </cell>
          <cell r="D14474" t="str">
            <v>PCT</v>
          </cell>
          <cell r="E14474" t="str">
            <v>CARE Status: CARE</v>
          </cell>
          <cell r="F14474">
            <v>65.777799999999999</v>
          </cell>
          <cell r="G14474">
            <v>0.54077200000000003</v>
          </cell>
          <cell r="H14474">
            <v>0.63861829999999997</v>
          </cell>
          <cell r="I14474">
            <v>-0.2038681</v>
          </cell>
          <cell r="J14474">
            <v>-8.3421200000000001E-2</v>
          </cell>
          <cell r="K14474">
            <v>0</v>
          </cell>
          <cell r="L14474">
            <v>8.3421200000000001E-2</v>
          </cell>
          <cell r="M14474">
            <v>0.2038681</v>
          </cell>
          <cell r="N14474">
            <v>0.2038681</v>
          </cell>
          <cell r="O14474">
            <v>497</v>
          </cell>
        </row>
        <row r="14475">
          <cell r="A14475" t="str">
            <v>Residential</v>
          </cell>
          <cell r="B14475">
            <v>2</v>
          </cell>
          <cell r="C14475" t="str">
            <v>X</v>
          </cell>
          <cell r="D14475" t="str">
            <v>PCT</v>
          </cell>
          <cell r="E14475" t="str">
            <v>CARE Status: CARE</v>
          </cell>
          <cell r="F14475">
            <v>63</v>
          </cell>
          <cell r="G14475">
            <v>0.50060450000000001</v>
          </cell>
          <cell r="H14475">
            <v>0.4666206</v>
          </cell>
          <cell r="I14475">
            <v>-0.20217379999999999</v>
          </cell>
          <cell r="J14475">
            <v>-8.2727899999999993E-2</v>
          </cell>
          <cell r="K14475">
            <v>0</v>
          </cell>
          <cell r="L14475">
            <v>8.2727899999999993E-2</v>
          </cell>
          <cell r="M14475">
            <v>0.20217379999999999</v>
          </cell>
          <cell r="N14475">
            <v>0.20217379999999999</v>
          </cell>
          <cell r="O14475">
            <v>497</v>
          </cell>
        </row>
        <row r="14476">
          <cell r="A14476" t="str">
            <v>Residential</v>
          </cell>
          <cell r="B14476">
            <v>3</v>
          </cell>
          <cell r="C14476" t="str">
            <v>X</v>
          </cell>
          <cell r="D14476" t="str">
            <v>PCT</v>
          </cell>
          <cell r="E14476" t="str">
            <v>CARE Status: CARE</v>
          </cell>
          <cell r="F14476">
            <v>62.055500000000002</v>
          </cell>
          <cell r="G14476">
            <v>0.44654959999999999</v>
          </cell>
          <cell r="H14476">
            <v>0.43610700000000002</v>
          </cell>
          <cell r="I14476">
            <v>-0.20003860000000001</v>
          </cell>
          <cell r="J14476">
            <v>-8.1854200000000002E-2</v>
          </cell>
          <cell r="K14476">
            <v>0</v>
          </cell>
          <cell r="L14476">
            <v>8.1854200000000002E-2</v>
          </cell>
          <cell r="M14476">
            <v>0.20003860000000001</v>
          </cell>
          <cell r="N14476">
            <v>0.20003860000000001</v>
          </cell>
          <cell r="O14476">
            <v>497</v>
          </cell>
        </row>
        <row r="14477">
          <cell r="A14477" t="str">
            <v>Residential</v>
          </cell>
          <cell r="B14477">
            <v>4</v>
          </cell>
          <cell r="C14477" t="str">
            <v>X</v>
          </cell>
          <cell r="D14477" t="str">
            <v>PCT</v>
          </cell>
          <cell r="E14477" t="str">
            <v>CARE Status: CARE</v>
          </cell>
          <cell r="F14477">
            <v>60.777799999999999</v>
          </cell>
          <cell r="G14477">
            <v>0.4297145</v>
          </cell>
          <cell r="H14477">
            <v>0.47328500000000001</v>
          </cell>
          <cell r="I14477">
            <v>-0.1988462</v>
          </cell>
          <cell r="J14477">
            <v>-8.13662E-2</v>
          </cell>
          <cell r="K14477">
            <v>0</v>
          </cell>
          <cell r="L14477">
            <v>8.13662E-2</v>
          </cell>
          <cell r="M14477">
            <v>0.1988462</v>
          </cell>
          <cell r="N14477">
            <v>0.1988462</v>
          </cell>
          <cell r="O14477">
            <v>497</v>
          </cell>
        </row>
        <row r="14478">
          <cell r="A14478" t="str">
            <v>Residential</v>
          </cell>
          <cell r="B14478">
            <v>5</v>
          </cell>
          <cell r="C14478" t="str">
            <v>X</v>
          </cell>
          <cell r="D14478" t="str">
            <v>PCT</v>
          </cell>
          <cell r="E14478" t="str">
            <v>CARE Status: CARE</v>
          </cell>
          <cell r="F14478">
            <v>60.333300000000001</v>
          </cell>
          <cell r="G14478">
            <v>0.45100000000000001</v>
          </cell>
          <cell r="H14478">
            <v>0.47406490000000001</v>
          </cell>
          <cell r="I14478">
            <v>-0.19867580000000001</v>
          </cell>
          <cell r="J14478">
            <v>-8.1296499999999994E-2</v>
          </cell>
          <cell r="K14478">
            <v>0</v>
          </cell>
          <cell r="L14478">
            <v>8.1296499999999994E-2</v>
          </cell>
          <cell r="M14478">
            <v>0.19867580000000001</v>
          </cell>
          <cell r="N14478">
            <v>0.19867580000000001</v>
          </cell>
          <cell r="O14478">
            <v>497</v>
          </cell>
        </row>
        <row r="14479">
          <cell r="A14479" t="str">
            <v>Residential</v>
          </cell>
          <cell r="B14479">
            <v>6</v>
          </cell>
          <cell r="C14479" t="str">
            <v>X</v>
          </cell>
          <cell r="D14479" t="str">
            <v>PCT</v>
          </cell>
          <cell r="E14479" t="str">
            <v>CARE Status: CARE</v>
          </cell>
          <cell r="F14479">
            <v>60.1111</v>
          </cell>
          <cell r="G14479">
            <v>0.4471347</v>
          </cell>
          <cell r="H14479">
            <v>0.43342770000000003</v>
          </cell>
          <cell r="I14479">
            <v>-0.1981888</v>
          </cell>
          <cell r="J14479">
            <v>-8.1097199999999994E-2</v>
          </cell>
          <cell r="K14479">
            <v>0</v>
          </cell>
          <cell r="L14479">
            <v>8.1097199999999994E-2</v>
          </cell>
          <cell r="M14479">
            <v>0.1981888</v>
          </cell>
          <cell r="N14479">
            <v>0.1981888</v>
          </cell>
          <cell r="O14479">
            <v>497</v>
          </cell>
        </row>
        <row r="14480">
          <cell r="A14480" t="str">
            <v>Residential</v>
          </cell>
          <cell r="B14480">
            <v>7</v>
          </cell>
          <cell r="C14480" t="str">
            <v>X</v>
          </cell>
          <cell r="D14480" t="str">
            <v>PCT</v>
          </cell>
          <cell r="E14480" t="str">
            <v>CARE Status: CARE</v>
          </cell>
          <cell r="F14480">
            <v>59.1111</v>
          </cell>
          <cell r="G14480">
            <v>0.52359440000000002</v>
          </cell>
          <cell r="H14480">
            <v>0.48755789999999999</v>
          </cell>
          <cell r="I14480">
            <v>-0.1994254</v>
          </cell>
          <cell r="J14480">
            <v>-8.1603300000000004E-2</v>
          </cell>
          <cell r="K14480">
            <v>0</v>
          </cell>
          <cell r="L14480">
            <v>8.1603300000000004E-2</v>
          </cell>
          <cell r="M14480">
            <v>0.1994254</v>
          </cell>
          <cell r="N14480">
            <v>0.1994254</v>
          </cell>
          <cell r="O14480">
            <v>497</v>
          </cell>
        </row>
        <row r="14481">
          <cell r="A14481" t="str">
            <v>Residential</v>
          </cell>
          <cell r="B14481">
            <v>8</v>
          </cell>
          <cell r="C14481" t="str">
            <v>X</v>
          </cell>
          <cell r="D14481" t="str">
            <v>PCT</v>
          </cell>
          <cell r="E14481" t="str">
            <v>CARE Status: CARE</v>
          </cell>
          <cell r="F14481">
            <v>60.277799999999999</v>
          </cell>
          <cell r="G14481">
            <v>0.61084769999999999</v>
          </cell>
          <cell r="H14481">
            <v>0.57871640000000002</v>
          </cell>
          <cell r="I14481">
            <v>-0.20454049999999999</v>
          </cell>
          <cell r="J14481">
            <v>-8.3696300000000001E-2</v>
          </cell>
          <cell r="K14481">
            <v>0</v>
          </cell>
          <cell r="L14481">
            <v>8.3696300000000001E-2</v>
          </cell>
          <cell r="M14481">
            <v>0.20454049999999999</v>
          </cell>
          <cell r="N14481">
            <v>0.20454049999999999</v>
          </cell>
          <cell r="O14481">
            <v>497</v>
          </cell>
        </row>
        <row r="14482">
          <cell r="A14482" t="str">
            <v>Residential</v>
          </cell>
          <cell r="B14482">
            <v>9</v>
          </cell>
          <cell r="C14482" t="str">
            <v>X</v>
          </cell>
          <cell r="D14482" t="str">
            <v>PCT</v>
          </cell>
          <cell r="E14482" t="str">
            <v>CARE Status: CARE</v>
          </cell>
          <cell r="F14482">
            <v>64.666700000000006</v>
          </cell>
          <cell r="G14482">
            <v>0.57691570000000003</v>
          </cell>
          <cell r="H14482">
            <v>0.65874359999999998</v>
          </cell>
          <cell r="I14482">
            <v>-0.21160909999999999</v>
          </cell>
          <cell r="J14482">
            <v>-8.6588700000000005E-2</v>
          </cell>
          <cell r="K14482">
            <v>0</v>
          </cell>
          <cell r="L14482">
            <v>8.6588700000000005E-2</v>
          </cell>
          <cell r="M14482">
            <v>0.21160909999999999</v>
          </cell>
          <cell r="N14482">
            <v>0.21160909999999999</v>
          </cell>
          <cell r="O14482">
            <v>497</v>
          </cell>
        </row>
        <row r="14483">
          <cell r="A14483" t="str">
            <v>Residential</v>
          </cell>
          <cell r="B14483">
            <v>10</v>
          </cell>
          <cell r="C14483" t="str">
            <v>X</v>
          </cell>
          <cell r="D14483" t="str">
            <v>PCT</v>
          </cell>
          <cell r="E14483" t="str">
            <v>CARE Status: CARE</v>
          </cell>
          <cell r="F14483">
            <v>68.277799999999999</v>
          </cell>
          <cell r="G14483">
            <v>0.64071140000000004</v>
          </cell>
          <cell r="H14483">
            <v>0.49792950000000002</v>
          </cell>
          <cell r="I14483">
            <v>-0.2220771</v>
          </cell>
          <cell r="J14483">
            <v>-9.08722E-2</v>
          </cell>
          <cell r="K14483">
            <v>0</v>
          </cell>
          <cell r="L14483">
            <v>9.08722E-2</v>
          </cell>
          <cell r="M14483">
            <v>0.2220771</v>
          </cell>
          <cell r="N14483">
            <v>0.2220771</v>
          </cell>
          <cell r="O14483">
            <v>497</v>
          </cell>
        </row>
        <row r="14484">
          <cell r="A14484" t="str">
            <v>Residential</v>
          </cell>
          <cell r="B14484">
            <v>11</v>
          </cell>
          <cell r="C14484" t="str">
            <v>X</v>
          </cell>
          <cell r="D14484" t="str">
            <v>PCT</v>
          </cell>
          <cell r="E14484" t="str">
            <v>CARE Status: CARE</v>
          </cell>
          <cell r="F14484">
            <v>73.833399999999997</v>
          </cell>
          <cell r="G14484">
            <v>0.61864169999999996</v>
          </cell>
          <cell r="H14484">
            <v>0.49146919999999999</v>
          </cell>
          <cell r="I14484">
            <v>-0.21710650000000001</v>
          </cell>
          <cell r="J14484">
            <v>-8.8838200000000006E-2</v>
          </cell>
          <cell r="K14484">
            <v>0</v>
          </cell>
          <cell r="L14484">
            <v>8.8838200000000006E-2</v>
          </cell>
          <cell r="M14484">
            <v>0.21710650000000001</v>
          </cell>
          <cell r="N14484">
            <v>0.21710650000000001</v>
          </cell>
          <cell r="O14484">
            <v>497</v>
          </cell>
        </row>
        <row r="14485">
          <cell r="A14485" t="str">
            <v>Residential</v>
          </cell>
          <cell r="B14485">
            <v>12</v>
          </cell>
          <cell r="C14485" t="str">
            <v>X</v>
          </cell>
          <cell r="D14485" t="str">
            <v>PCT</v>
          </cell>
          <cell r="E14485" t="str">
            <v>CARE Status: CARE</v>
          </cell>
          <cell r="F14485">
            <v>79.222300000000004</v>
          </cell>
          <cell r="G14485">
            <v>0.58692529999999998</v>
          </cell>
          <cell r="H14485">
            <v>0.45643309999999998</v>
          </cell>
          <cell r="I14485">
            <v>-0.22797010000000001</v>
          </cell>
          <cell r="J14485">
            <v>-9.3283500000000005E-2</v>
          </cell>
          <cell r="K14485">
            <v>0</v>
          </cell>
          <cell r="L14485">
            <v>9.3283500000000005E-2</v>
          </cell>
          <cell r="M14485">
            <v>0.22797010000000001</v>
          </cell>
          <cell r="N14485">
            <v>0.22797010000000001</v>
          </cell>
          <cell r="O14485">
            <v>497</v>
          </cell>
        </row>
        <row r="14486">
          <cell r="A14486" t="str">
            <v>Residential</v>
          </cell>
          <cell r="B14486">
            <v>13</v>
          </cell>
          <cell r="C14486" t="str">
            <v>X</v>
          </cell>
          <cell r="D14486" t="str">
            <v>PCT</v>
          </cell>
          <cell r="E14486" t="str">
            <v>CARE Status: CARE</v>
          </cell>
          <cell r="F14486">
            <v>83</v>
          </cell>
          <cell r="G14486">
            <v>0.52492369999999999</v>
          </cell>
          <cell r="H14486">
            <v>0.54268269999999996</v>
          </cell>
          <cell r="I14486">
            <v>-0.2191333</v>
          </cell>
          <cell r="J14486">
            <v>-8.96676E-2</v>
          </cell>
          <cell r="K14486">
            <v>0</v>
          </cell>
          <cell r="L14486">
            <v>8.96676E-2</v>
          </cell>
          <cell r="M14486">
            <v>0.2191333</v>
          </cell>
          <cell r="N14486">
            <v>0.2191333</v>
          </cell>
          <cell r="O14486">
            <v>497</v>
          </cell>
        </row>
        <row r="14487">
          <cell r="A14487" t="str">
            <v>Residential</v>
          </cell>
          <cell r="B14487">
            <v>14</v>
          </cell>
          <cell r="C14487" t="str">
            <v>X</v>
          </cell>
          <cell r="D14487" t="str">
            <v>PCT</v>
          </cell>
          <cell r="E14487" t="str">
            <v>CARE Status: CARE</v>
          </cell>
          <cell r="F14487">
            <v>86.222300000000004</v>
          </cell>
          <cell r="G14487">
            <v>0.57507410000000003</v>
          </cell>
          <cell r="H14487">
            <v>0.66857670000000002</v>
          </cell>
          <cell r="I14487">
            <v>-0.2360284</v>
          </cell>
          <cell r="J14487">
            <v>-9.6580899999999997E-2</v>
          </cell>
          <cell r="K14487">
            <v>0</v>
          </cell>
          <cell r="L14487">
            <v>9.6580899999999997E-2</v>
          </cell>
          <cell r="M14487">
            <v>0.2360284</v>
          </cell>
          <cell r="N14487">
            <v>0.2360284</v>
          </cell>
          <cell r="O14487">
            <v>497</v>
          </cell>
        </row>
        <row r="14488">
          <cell r="A14488" t="str">
            <v>Residential</v>
          </cell>
          <cell r="B14488">
            <v>15</v>
          </cell>
          <cell r="C14488" t="str">
            <v>X</v>
          </cell>
          <cell r="D14488" t="str">
            <v>PCT</v>
          </cell>
          <cell r="E14488" t="str">
            <v>CARE Status: CARE</v>
          </cell>
          <cell r="F14488">
            <v>89.5</v>
          </cell>
          <cell r="G14488">
            <v>0.87148619999999999</v>
          </cell>
          <cell r="H14488">
            <v>1.017889</v>
          </cell>
          <cell r="I14488">
            <v>-0.2356163</v>
          </cell>
          <cell r="J14488">
            <v>-9.6412300000000006E-2</v>
          </cell>
          <cell r="K14488">
            <v>0</v>
          </cell>
          <cell r="L14488">
            <v>9.6412300000000006E-2</v>
          </cell>
          <cell r="M14488">
            <v>0.2356163</v>
          </cell>
          <cell r="N14488">
            <v>0.2356163</v>
          </cell>
          <cell r="O14488">
            <v>497</v>
          </cell>
        </row>
        <row r="14489">
          <cell r="A14489" t="str">
            <v>Residential</v>
          </cell>
          <cell r="B14489">
            <v>16</v>
          </cell>
          <cell r="C14489" t="str">
            <v>X</v>
          </cell>
          <cell r="D14489" t="str">
            <v>PCT</v>
          </cell>
          <cell r="E14489" t="str">
            <v>CARE Status: CARE</v>
          </cell>
          <cell r="F14489">
            <v>91.722300000000004</v>
          </cell>
          <cell r="G14489">
            <v>1.025936</v>
          </cell>
          <cell r="H14489">
            <v>1.1176299999999999</v>
          </cell>
          <cell r="I14489">
            <v>-0.25883630000000002</v>
          </cell>
          <cell r="J14489">
            <v>-0.1059137</v>
          </cell>
          <cell r="K14489">
            <v>0</v>
          </cell>
          <cell r="L14489">
            <v>0.1059137</v>
          </cell>
          <cell r="M14489">
            <v>0.25883630000000002</v>
          </cell>
          <cell r="N14489">
            <v>0.25883630000000002</v>
          </cell>
          <cell r="O14489">
            <v>497</v>
          </cell>
        </row>
        <row r="14490">
          <cell r="A14490" t="str">
            <v>Residential</v>
          </cell>
          <cell r="B14490">
            <v>17</v>
          </cell>
          <cell r="C14490" t="str">
            <v>X</v>
          </cell>
          <cell r="D14490" t="str">
            <v>PCT</v>
          </cell>
          <cell r="E14490" t="str">
            <v>CARE Status: CARE</v>
          </cell>
          <cell r="F14490">
            <v>92.944500000000005</v>
          </cell>
          <cell r="G14490">
            <v>1.119205</v>
          </cell>
          <cell r="H14490">
            <v>1.3953409999999999</v>
          </cell>
          <cell r="I14490">
            <v>-0.2386028</v>
          </cell>
          <cell r="J14490">
            <v>-9.7634299999999993E-2</v>
          </cell>
          <cell r="K14490">
            <v>0</v>
          </cell>
          <cell r="L14490">
            <v>9.7634299999999993E-2</v>
          </cell>
          <cell r="M14490">
            <v>0.2386028</v>
          </cell>
          <cell r="N14490">
            <v>0.2386028</v>
          </cell>
          <cell r="O14490">
            <v>497</v>
          </cell>
        </row>
        <row r="14491">
          <cell r="A14491" t="str">
            <v>Residential</v>
          </cell>
          <cell r="B14491">
            <v>18</v>
          </cell>
          <cell r="C14491" t="str">
            <v>X</v>
          </cell>
          <cell r="D14491" t="str">
            <v>PCT</v>
          </cell>
          <cell r="E14491" t="str">
            <v>CARE Status: CARE</v>
          </cell>
          <cell r="F14491">
            <v>91.333399999999997</v>
          </cell>
          <cell r="G14491">
            <v>1.2775890000000001</v>
          </cell>
          <cell r="H14491">
            <v>1.4403300000000001</v>
          </cell>
          <cell r="I14491">
            <v>-0.27220290000000003</v>
          </cell>
          <cell r="J14491">
            <v>-0.1113832</v>
          </cell>
          <cell r="K14491">
            <v>0</v>
          </cell>
          <cell r="L14491">
            <v>0.1113832</v>
          </cell>
          <cell r="M14491">
            <v>0.27220290000000003</v>
          </cell>
          <cell r="N14491">
            <v>0.27220290000000003</v>
          </cell>
          <cell r="O14491">
            <v>497</v>
          </cell>
        </row>
        <row r="14492">
          <cell r="A14492" t="str">
            <v>Residential</v>
          </cell>
          <cell r="B14492">
            <v>19</v>
          </cell>
          <cell r="C14492" t="str">
            <v>X</v>
          </cell>
          <cell r="D14492" t="str">
            <v>PCT</v>
          </cell>
          <cell r="E14492" t="str">
            <v>CARE Status: CARE</v>
          </cell>
          <cell r="F14492">
            <v>88.777799999999999</v>
          </cell>
          <cell r="G14492">
            <v>1.4303140000000001</v>
          </cell>
          <cell r="H14492">
            <v>1.263997</v>
          </cell>
          <cell r="I14492">
            <v>-0.30981910000000001</v>
          </cell>
          <cell r="J14492">
            <v>-0.12677550000000001</v>
          </cell>
          <cell r="K14492">
            <v>0</v>
          </cell>
          <cell r="L14492">
            <v>0.12677550000000001</v>
          </cell>
          <cell r="M14492">
            <v>0.30981910000000001</v>
          </cell>
          <cell r="N14492">
            <v>0.30981910000000001</v>
          </cell>
          <cell r="O14492">
            <v>497</v>
          </cell>
        </row>
        <row r="14493">
          <cell r="A14493" t="str">
            <v>Residential</v>
          </cell>
          <cell r="B14493">
            <v>20</v>
          </cell>
          <cell r="C14493" t="str">
            <v>X</v>
          </cell>
          <cell r="D14493" t="str">
            <v>PCT</v>
          </cell>
          <cell r="E14493" t="str">
            <v>CARE Status: CARE</v>
          </cell>
          <cell r="F14493">
            <v>83.833399999999997</v>
          </cell>
          <cell r="G14493">
            <v>1.54098</v>
          </cell>
          <cell r="H14493">
            <v>2.1324290000000001</v>
          </cell>
          <cell r="I14493">
            <v>-0.28294760000000002</v>
          </cell>
          <cell r="J14493">
            <v>-0.11577990000000001</v>
          </cell>
          <cell r="K14493">
            <v>0</v>
          </cell>
          <cell r="L14493">
            <v>0.11577990000000001</v>
          </cell>
          <cell r="M14493">
            <v>0.28294760000000002</v>
          </cell>
          <cell r="N14493">
            <v>0.28294760000000002</v>
          </cell>
          <cell r="O14493">
            <v>497</v>
          </cell>
        </row>
        <row r="14494">
          <cell r="A14494" t="str">
            <v>Residential</v>
          </cell>
          <cell r="B14494">
            <v>21</v>
          </cell>
          <cell r="C14494" t="str">
            <v>X</v>
          </cell>
          <cell r="D14494" t="str">
            <v>PCT</v>
          </cell>
          <cell r="E14494" t="str">
            <v>CARE Status: CARE</v>
          </cell>
          <cell r="F14494">
            <v>79.166700000000006</v>
          </cell>
          <cell r="G14494">
            <v>1.404436</v>
          </cell>
          <cell r="H14494">
            <v>1.8672029999999999</v>
          </cell>
          <cell r="I14494">
            <v>-0.33591379999999998</v>
          </cell>
          <cell r="J14494">
            <v>-0.1374532</v>
          </cell>
          <cell r="K14494">
            <v>0</v>
          </cell>
          <cell r="L14494">
            <v>0.1374532</v>
          </cell>
          <cell r="M14494">
            <v>0.33591379999999998</v>
          </cell>
          <cell r="N14494">
            <v>0.33591379999999998</v>
          </cell>
          <cell r="O14494">
            <v>497</v>
          </cell>
        </row>
        <row r="14495">
          <cell r="A14495" t="str">
            <v>Residential</v>
          </cell>
          <cell r="B14495">
            <v>22</v>
          </cell>
          <cell r="C14495" t="str">
            <v>X</v>
          </cell>
          <cell r="D14495" t="str">
            <v>PCT</v>
          </cell>
          <cell r="E14495" t="str">
            <v>CARE Status: CARE</v>
          </cell>
          <cell r="F14495">
            <v>77</v>
          </cell>
          <cell r="G14495">
            <v>1.483401</v>
          </cell>
          <cell r="H14495">
            <v>1.440131</v>
          </cell>
          <cell r="I14495">
            <v>-0.29163810000000001</v>
          </cell>
          <cell r="J14495">
            <v>-0.11933589999999999</v>
          </cell>
          <cell r="K14495">
            <v>0</v>
          </cell>
          <cell r="L14495">
            <v>0.11933589999999999</v>
          </cell>
          <cell r="M14495">
            <v>0.29163810000000001</v>
          </cell>
          <cell r="N14495">
            <v>0.29163810000000001</v>
          </cell>
          <cell r="O14495">
            <v>497</v>
          </cell>
        </row>
        <row r="14496">
          <cell r="A14496" t="str">
            <v>Residential</v>
          </cell>
          <cell r="B14496">
            <v>23</v>
          </cell>
          <cell r="C14496" t="str">
            <v>X</v>
          </cell>
          <cell r="D14496" t="str">
            <v>PCT</v>
          </cell>
          <cell r="E14496" t="str">
            <v>CARE Status: CARE</v>
          </cell>
          <cell r="F14496">
            <v>74.166700000000006</v>
          </cell>
          <cell r="G14496">
            <v>1.17998</v>
          </cell>
          <cell r="H14496">
            <v>1.412307</v>
          </cell>
          <cell r="I14496">
            <v>-0.26506489999999999</v>
          </cell>
          <cell r="J14496">
            <v>-0.1084624</v>
          </cell>
          <cell r="K14496">
            <v>0</v>
          </cell>
          <cell r="L14496">
            <v>0.1084624</v>
          </cell>
          <cell r="M14496">
            <v>0.26506489999999999</v>
          </cell>
          <cell r="N14496">
            <v>0.26506489999999999</v>
          </cell>
          <cell r="O14496">
            <v>497</v>
          </cell>
        </row>
        <row r="14497">
          <cell r="A14497" t="str">
            <v>Residential</v>
          </cell>
          <cell r="B14497">
            <v>24</v>
          </cell>
          <cell r="C14497" t="str">
            <v>X</v>
          </cell>
          <cell r="D14497" t="str">
            <v>PCT</v>
          </cell>
          <cell r="E14497" t="str">
            <v>CARE Status: CARE</v>
          </cell>
          <cell r="F14497">
            <v>72.555599999999998</v>
          </cell>
          <cell r="G14497">
            <v>0.82914969999999999</v>
          </cell>
          <cell r="H14497">
            <v>1.041194</v>
          </cell>
          <cell r="I14497">
            <v>-0.22840740000000001</v>
          </cell>
          <cell r="J14497">
            <v>-9.3462400000000001E-2</v>
          </cell>
          <cell r="K14497">
            <v>0</v>
          </cell>
          <cell r="L14497">
            <v>9.3462400000000001E-2</v>
          </cell>
          <cell r="M14497">
            <v>0.22840740000000001</v>
          </cell>
          <cell r="N14497">
            <v>0.22840740000000001</v>
          </cell>
          <cell r="O14497">
            <v>497</v>
          </cell>
        </row>
        <row r="14498">
          <cell r="A14498" t="str">
            <v>Residential</v>
          </cell>
          <cell r="B14498">
            <v>1</v>
          </cell>
          <cell r="C14498" t="str">
            <v>X</v>
          </cell>
          <cell r="D14498" t="str">
            <v>PCT</v>
          </cell>
          <cell r="E14498" t="str">
            <v>CARE Status: Non-CARE</v>
          </cell>
          <cell r="F14498">
            <v>64.898399999999995</v>
          </cell>
          <cell r="G14498">
            <v>0.57214229999999999</v>
          </cell>
          <cell r="H14498">
            <v>0.63731349999999998</v>
          </cell>
          <cell r="I14498">
            <v>-6.0253399999999999E-2</v>
          </cell>
          <cell r="J14498">
            <v>-2.4655199999999999E-2</v>
          </cell>
          <cell r="K14498">
            <v>0</v>
          </cell>
          <cell r="L14498">
            <v>2.4655199999999999E-2</v>
          </cell>
          <cell r="M14498">
            <v>6.0253399999999999E-2</v>
          </cell>
          <cell r="N14498">
            <v>6.0253399999999999E-2</v>
          </cell>
          <cell r="O14498">
            <v>5482</v>
          </cell>
        </row>
        <row r="14499">
          <cell r="A14499" t="str">
            <v>Residential</v>
          </cell>
          <cell r="B14499">
            <v>2</v>
          </cell>
          <cell r="C14499" t="str">
            <v>X</v>
          </cell>
          <cell r="D14499" t="str">
            <v>PCT</v>
          </cell>
          <cell r="E14499" t="str">
            <v>CARE Status: Non-CARE</v>
          </cell>
          <cell r="F14499">
            <v>62.898600000000002</v>
          </cell>
          <cell r="G14499">
            <v>0.4965484</v>
          </cell>
          <cell r="H14499">
            <v>0.55422300000000002</v>
          </cell>
          <cell r="I14499">
            <v>-5.9426100000000003E-2</v>
          </cell>
          <cell r="J14499">
            <v>-2.43167E-2</v>
          </cell>
          <cell r="K14499">
            <v>0</v>
          </cell>
          <cell r="L14499">
            <v>2.43167E-2</v>
          </cell>
          <cell r="M14499">
            <v>5.9426100000000003E-2</v>
          </cell>
          <cell r="N14499">
            <v>5.9426100000000003E-2</v>
          </cell>
          <cell r="O14499">
            <v>5482</v>
          </cell>
        </row>
        <row r="14500">
          <cell r="A14500" t="str">
            <v>Residential</v>
          </cell>
          <cell r="B14500">
            <v>3</v>
          </cell>
          <cell r="C14500" t="str">
            <v>X</v>
          </cell>
          <cell r="D14500" t="str">
            <v>PCT</v>
          </cell>
          <cell r="E14500" t="str">
            <v>CARE Status: Non-CARE</v>
          </cell>
          <cell r="F14500">
            <v>62.137799999999999</v>
          </cell>
          <cell r="G14500">
            <v>0.4495924</v>
          </cell>
          <cell r="H14500">
            <v>0.52333909999999995</v>
          </cell>
          <cell r="I14500">
            <v>-5.8868499999999997E-2</v>
          </cell>
          <cell r="J14500">
            <v>-2.4088499999999999E-2</v>
          </cell>
          <cell r="K14500">
            <v>0</v>
          </cell>
          <cell r="L14500">
            <v>2.4088499999999999E-2</v>
          </cell>
          <cell r="M14500">
            <v>5.8868499999999997E-2</v>
          </cell>
          <cell r="N14500">
            <v>5.8868499999999997E-2</v>
          </cell>
          <cell r="O14500">
            <v>5482</v>
          </cell>
        </row>
        <row r="14501">
          <cell r="A14501" t="str">
            <v>Residential</v>
          </cell>
          <cell r="B14501">
            <v>4</v>
          </cell>
          <cell r="C14501" t="str">
            <v>X</v>
          </cell>
          <cell r="D14501" t="str">
            <v>PCT</v>
          </cell>
          <cell r="E14501" t="str">
            <v>CARE Status: Non-CARE</v>
          </cell>
          <cell r="F14501">
            <v>60.789900000000003</v>
          </cell>
          <cell r="G14501">
            <v>0.42517480000000002</v>
          </cell>
          <cell r="H14501">
            <v>0.4692211</v>
          </cell>
          <cell r="I14501">
            <v>-5.8440800000000001E-2</v>
          </cell>
          <cell r="J14501">
            <v>-2.3913500000000001E-2</v>
          </cell>
          <cell r="K14501">
            <v>0</v>
          </cell>
          <cell r="L14501">
            <v>2.3913500000000001E-2</v>
          </cell>
          <cell r="M14501">
            <v>5.8440800000000001E-2</v>
          </cell>
          <cell r="N14501">
            <v>5.8440800000000001E-2</v>
          </cell>
          <cell r="O14501">
            <v>5482</v>
          </cell>
        </row>
        <row r="14502">
          <cell r="A14502" t="str">
            <v>Residential</v>
          </cell>
          <cell r="B14502">
            <v>5</v>
          </cell>
          <cell r="C14502" t="str">
            <v>X</v>
          </cell>
          <cell r="D14502" t="str">
            <v>PCT</v>
          </cell>
          <cell r="E14502" t="str">
            <v>CARE Status: Non-CARE</v>
          </cell>
          <cell r="F14502">
            <v>60.543599999999998</v>
          </cell>
          <cell r="G14502">
            <v>0.4087287</v>
          </cell>
          <cell r="H14502">
            <v>0.49083900000000003</v>
          </cell>
          <cell r="I14502">
            <v>-5.8257200000000002E-2</v>
          </cell>
          <cell r="J14502">
            <v>-2.3838399999999999E-2</v>
          </cell>
          <cell r="K14502">
            <v>0</v>
          </cell>
          <cell r="L14502">
            <v>2.3838399999999999E-2</v>
          </cell>
          <cell r="M14502">
            <v>5.8257200000000002E-2</v>
          </cell>
          <cell r="N14502">
            <v>5.8257200000000002E-2</v>
          </cell>
          <cell r="O14502">
            <v>5482</v>
          </cell>
        </row>
        <row r="14503">
          <cell r="A14503" t="str">
            <v>Residential</v>
          </cell>
          <cell r="B14503">
            <v>6</v>
          </cell>
          <cell r="C14503" t="str">
            <v>X</v>
          </cell>
          <cell r="D14503" t="str">
            <v>PCT</v>
          </cell>
          <cell r="E14503" t="str">
            <v>CARE Status: Non-CARE</v>
          </cell>
          <cell r="F14503">
            <v>60.391500000000001</v>
          </cell>
          <cell r="G14503">
            <v>0.4390638</v>
          </cell>
          <cell r="H14503">
            <v>0.52057030000000004</v>
          </cell>
          <cell r="I14503">
            <v>-5.8495999999999999E-2</v>
          </cell>
          <cell r="J14503">
            <v>-2.3936099999999998E-2</v>
          </cell>
          <cell r="K14503">
            <v>0</v>
          </cell>
          <cell r="L14503">
            <v>2.3936099999999998E-2</v>
          </cell>
          <cell r="M14503">
            <v>5.8495999999999999E-2</v>
          </cell>
          <cell r="N14503">
            <v>5.8495999999999999E-2</v>
          </cell>
          <cell r="O14503">
            <v>5482</v>
          </cell>
        </row>
        <row r="14504">
          <cell r="A14504" t="str">
            <v>Residential</v>
          </cell>
          <cell r="B14504">
            <v>7</v>
          </cell>
          <cell r="C14504" t="str">
            <v>X</v>
          </cell>
          <cell r="D14504" t="str">
            <v>PCT</v>
          </cell>
          <cell r="E14504" t="str">
            <v>CARE Status: Non-CARE</v>
          </cell>
          <cell r="F14504">
            <v>59.420400000000001</v>
          </cell>
          <cell r="G14504">
            <v>0.53087379999999995</v>
          </cell>
          <cell r="H14504">
            <v>0.69690600000000003</v>
          </cell>
          <cell r="I14504">
            <v>-5.8768099999999997E-2</v>
          </cell>
          <cell r="J14504">
            <v>-2.40474E-2</v>
          </cell>
          <cell r="K14504">
            <v>0</v>
          </cell>
          <cell r="L14504">
            <v>2.40474E-2</v>
          </cell>
          <cell r="M14504">
            <v>5.8768099999999997E-2</v>
          </cell>
          <cell r="N14504">
            <v>5.8768099999999997E-2</v>
          </cell>
          <cell r="O14504">
            <v>5482</v>
          </cell>
        </row>
        <row r="14505">
          <cell r="A14505" t="str">
            <v>Residential</v>
          </cell>
          <cell r="B14505">
            <v>8</v>
          </cell>
          <cell r="C14505" t="str">
            <v>X</v>
          </cell>
          <cell r="D14505" t="str">
            <v>PCT</v>
          </cell>
          <cell r="E14505" t="str">
            <v>CARE Status: Non-CARE</v>
          </cell>
          <cell r="F14505">
            <v>60.376800000000003</v>
          </cell>
          <cell r="G14505">
            <v>0.61472170000000004</v>
          </cell>
          <cell r="H14505">
            <v>0.74242859999999999</v>
          </cell>
          <cell r="I14505">
            <v>-5.9827600000000002E-2</v>
          </cell>
          <cell r="J14505">
            <v>-2.4480999999999999E-2</v>
          </cell>
          <cell r="K14505">
            <v>0</v>
          </cell>
          <cell r="L14505">
            <v>2.4480999999999999E-2</v>
          </cell>
          <cell r="M14505">
            <v>5.9827600000000002E-2</v>
          </cell>
          <cell r="N14505">
            <v>5.9827600000000002E-2</v>
          </cell>
          <cell r="O14505">
            <v>5482</v>
          </cell>
        </row>
        <row r="14506">
          <cell r="A14506" t="str">
            <v>Residential</v>
          </cell>
          <cell r="B14506">
            <v>9</v>
          </cell>
          <cell r="C14506" t="str">
            <v>X</v>
          </cell>
          <cell r="D14506" t="str">
            <v>PCT</v>
          </cell>
          <cell r="E14506" t="str">
            <v>CARE Status: Non-CARE</v>
          </cell>
          <cell r="F14506">
            <v>64.427400000000006</v>
          </cell>
          <cell r="G14506">
            <v>0.62122790000000006</v>
          </cell>
          <cell r="H14506">
            <v>0.70654700000000004</v>
          </cell>
          <cell r="I14506">
            <v>-6.1641599999999998E-2</v>
          </cell>
          <cell r="J14506">
            <v>-2.5223300000000001E-2</v>
          </cell>
          <cell r="K14506">
            <v>0</v>
          </cell>
          <cell r="L14506">
            <v>2.5223300000000001E-2</v>
          </cell>
          <cell r="M14506">
            <v>6.1641599999999998E-2</v>
          </cell>
          <cell r="N14506">
            <v>6.1641599999999998E-2</v>
          </cell>
          <cell r="O14506">
            <v>5482</v>
          </cell>
        </row>
        <row r="14507">
          <cell r="A14507" t="str">
            <v>Residential</v>
          </cell>
          <cell r="B14507">
            <v>10</v>
          </cell>
          <cell r="C14507" t="str">
            <v>X</v>
          </cell>
          <cell r="D14507" t="str">
            <v>PCT</v>
          </cell>
          <cell r="E14507" t="str">
            <v>CARE Status: Non-CARE</v>
          </cell>
          <cell r="F14507">
            <v>67.557699999999997</v>
          </cell>
          <cell r="G14507">
            <v>0.60052159999999999</v>
          </cell>
          <cell r="H14507">
            <v>0.74835220000000002</v>
          </cell>
          <cell r="I14507">
            <v>-6.2941499999999997E-2</v>
          </cell>
          <cell r="J14507">
            <v>-2.5755199999999999E-2</v>
          </cell>
          <cell r="K14507">
            <v>0</v>
          </cell>
          <cell r="L14507">
            <v>2.5755199999999999E-2</v>
          </cell>
          <cell r="M14507">
            <v>6.2941499999999997E-2</v>
          </cell>
          <cell r="N14507">
            <v>6.2941499999999997E-2</v>
          </cell>
          <cell r="O14507">
            <v>5482</v>
          </cell>
        </row>
        <row r="14508">
          <cell r="A14508" t="str">
            <v>Residential</v>
          </cell>
          <cell r="B14508">
            <v>11</v>
          </cell>
          <cell r="C14508" t="str">
            <v>X</v>
          </cell>
          <cell r="D14508" t="str">
            <v>PCT</v>
          </cell>
          <cell r="E14508" t="str">
            <v>CARE Status: Non-CARE</v>
          </cell>
          <cell r="F14508">
            <v>72.419899999999998</v>
          </cell>
          <cell r="G14508">
            <v>0.66912150000000004</v>
          </cell>
          <cell r="H14508">
            <v>0.76847049999999995</v>
          </cell>
          <cell r="I14508">
            <v>-6.5553399999999998E-2</v>
          </cell>
          <cell r="J14508">
            <v>-2.6823900000000001E-2</v>
          </cell>
          <cell r="K14508">
            <v>0</v>
          </cell>
          <cell r="L14508">
            <v>2.6823900000000001E-2</v>
          </cell>
          <cell r="M14508">
            <v>6.5553399999999998E-2</v>
          </cell>
          <cell r="N14508">
            <v>6.5553399999999998E-2</v>
          </cell>
          <cell r="O14508">
            <v>5482</v>
          </cell>
        </row>
        <row r="14509">
          <cell r="A14509" t="str">
            <v>Residential</v>
          </cell>
          <cell r="B14509">
            <v>12</v>
          </cell>
          <cell r="C14509" t="str">
            <v>X</v>
          </cell>
          <cell r="D14509" t="str">
            <v>PCT</v>
          </cell>
          <cell r="E14509" t="str">
            <v>CARE Status: Non-CARE</v>
          </cell>
          <cell r="F14509">
            <v>77.325599999999994</v>
          </cell>
          <cell r="G14509">
            <v>0.71435040000000005</v>
          </cell>
          <cell r="H14509">
            <v>0.78441700000000003</v>
          </cell>
          <cell r="I14509">
            <v>-6.6263799999999998E-2</v>
          </cell>
          <cell r="J14509">
            <v>-2.7114599999999999E-2</v>
          </cell>
          <cell r="K14509">
            <v>0</v>
          </cell>
          <cell r="L14509">
            <v>2.7114599999999999E-2</v>
          </cell>
          <cell r="M14509">
            <v>6.6263799999999998E-2</v>
          </cell>
          <cell r="N14509">
            <v>6.6263799999999998E-2</v>
          </cell>
          <cell r="O14509">
            <v>5482</v>
          </cell>
        </row>
        <row r="14510">
          <cell r="A14510" t="str">
            <v>Residential</v>
          </cell>
          <cell r="B14510">
            <v>13</v>
          </cell>
          <cell r="C14510" t="str">
            <v>X</v>
          </cell>
          <cell r="D14510" t="str">
            <v>PCT</v>
          </cell>
          <cell r="E14510" t="str">
            <v>CARE Status: Non-CARE</v>
          </cell>
          <cell r="F14510">
            <v>81.231399999999994</v>
          </cell>
          <cell r="G14510">
            <v>0.80598650000000005</v>
          </cell>
          <cell r="H14510">
            <v>0.82551929999999996</v>
          </cell>
          <cell r="I14510">
            <v>-6.6344600000000004E-2</v>
          </cell>
          <cell r="J14510">
            <v>-2.71477E-2</v>
          </cell>
          <cell r="K14510">
            <v>0</v>
          </cell>
          <cell r="L14510">
            <v>2.71477E-2</v>
          </cell>
          <cell r="M14510">
            <v>6.6344600000000004E-2</v>
          </cell>
          <cell r="N14510">
            <v>6.6344600000000004E-2</v>
          </cell>
          <cell r="O14510">
            <v>5482</v>
          </cell>
        </row>
        <row r="14511">
          <cell r="A14511" t="str">
            <v>Residential</v>
          </cell>
          <cell r="B14511">
            <v>14</v>
          </cell>
          <cell r="C14511" t="str">
            <v>X</v>
          </cell>
          <cell r="D14511" t="str">
            <v>PCT</v>
          </cell>
          <cell r="E14511" t="str">
            <v>CARE Status: Non-CARE</v>
          </cell>
          <cell r="F14511">
            <v>84.398099999999999</v>
          </cell>
          <cell r="G14511">
            <v>0.94913110000000001</v>
          </cell>
          <cell r="H14511">
            <v>0.92467270000000001</v>
          </cell>
          <cell r="I14511">
            <v>-6.9511299999999998E-2</v>
          </cell>
          <cell r="J14511">
            <v>-2.84435E-2</v>
          </cell>
          <cell r="K14511">
            <v>0</v>
          </cell>
          <cell r="L14511">
            <v>2.84435E-2</v>
          </cell>
          <cell r="M14511">
            <v>6.9511299999999998E-2</v>
          </cell>
          <cell r="N14511">
            <v>6.9511299999999998E-2</v>
          </cell>
          <cell r="O14511">
            <v>5482</v>
          </cell>
        </row>
        <row r="14512">
          <cell r="A14512" t="str">
            <v>Residential</v>
          </cell>
          <cell r="B14512">
            <v>15</v>
          </cell>
          <cell r="C14512" t="str">
            <v>X</v>
          </cell>
          <cell r="D14512" t="str">
            <v>PCT</v>
          </cell>
          <cell r="E14512" t="str">
            <v>CARE Status: Non-CARE</v>
          </cell>
          <cell r="F14512">
            <v>87.745900000000006</v>
          </cell>
          <cell r="G14512">
            <v>1.195433</v>
          </cell>
          <cell r="H14512">
            <v>1.0309429999999999</v>
          </cell>
          <cell r="I14512">
            <v>-7.2137800000000002E-2</v>
          </cell>
          <cell r="J14512">
            <v>-2.9518200000000001E-2</v>
          </cell>
          <cell r="K14512">
            <v>0</v>
          </cell>
          <cell r="L14512">
            <v>2.9518200000000001E-2</v>
          </cell>
          <cell r="M14512">
            <v>7.2137800000000002E-2</v>
          </cell>
          <cell r="N14512">
            <v>7.2137800000000002E-2</v>
          </cell>
          <cell r="O14512">
            <v>5482</v>
          </cell>
        </row>
        <row r="14513">
          <cell r="A14513" t="str">
            <v>Residential</v>
          </cell>
          <cell r="B14513">
            <v>16</v>
          </cell>
          <cell r="C14513" t="str">
            <v>X</v>
          </cell>
          <cell r="D14513" t="str">
            <v>PCT</v>
          </cell>
          <cell r="E14513" t="str">
            <v>CARE Status: Non-CARE</v>
          </cell>
          <cell r="F14513">
            <v>89.825599999999994</v>
          </cell>
          <cell r="G14513">
            <v>1.466812</v>
          </cell>
          <cell r="H14513">
            <v>1.3119050000000001</v>
          </cell>
          <cell r="I14513">
            <v>-8.0558900000000003E-2</v>
          </cell>
          <cell r="J14513">
            <v>-3.2964100000000003E-2</v>
          </cell>
          <cell r="K14513">
            <v>0</v>
          </cell>
          <cell r="L14513">
            <v>3.2964100000000003E-2</v>
          </cell>
          <cell r="M14513">
            <v>8.0558900000000003E-2</v>
          </cell>
          <cell r="N14513">
            <v>8.0558900000000003E-2</v>
          </cell>
          <cell r="O14513">
            <v>5482</v>
          </cell>
        </row>
        <row r="14514">
          <cell r="A14514" t="str">
            <v>Residential</v>
          </cell>
          <cell r="B14514">
            <v>17</v>
          </cell>
          <cell r="C14514" t="str">
            <v>X</v>
          </cell>
          <cell r="D14514" t="str">
            <v>PCT</v>
          </cell>
          <cell r="E14514" t="str">
            <v>CARE Status: Non-CARE</v>
          </cell>
          <cell r="F14514">
            <v>90.919799999999995</v>
          </cell>
          <cell r="G14514">
            <v>1.623939</v>
          </cell>
          <cell r="H14514">
            <v>1.5191129999999999</v>
          </cell>
          <cell r="I14514">
            <v>-8.3223599999999995E-2</v>
          </cell>
          <cell r="J14514">
            <v>-3.4054399999999999E-2</v>
          </cell>
          <cell r="K14514">
            <v>0</v>
          </cell>
          <cell r="L14514">
            <v>3.4054399999999999E-2</v>
          </cell>
          <cell r="M14514">
            <v>8.3223599999999995E-2</v>
          </cell>
          <cell r="N14514">
            <v>8.3223599999999995E-2</v>
          </cell>
          <cell r="O14514">
            <v>5482</v>
          </cell>
        </row>
        <row r="14515">
          <cell r="A14515" t="str">
            <v>Residential</v>
          </cell>
          <cell r="B14515">
            <v>18</v>
          </cell>
          <cell r="C14515" t="str">
            <v>X</v>
          </cell>
          <cell r="D14515" t="str">
            <v>PCT</v>
          </cell>
          <cell r="E14515" t="str">
            <v>CARE Status: Non-CARE</v>
          </cell>
          <cell r="F14515">
            <v>89.013900000000007</v>
          </cell>
          <cell r="G14515">
            <v>1.754999</v>
          </cell>
          <cell r="H14515">
            <v>1.639203</v>
          </cell>
          <cell r="I14515">
            <v>-7.7865699999999996E-2</v>
          </cell>
          <cell r="J14515">
            <v>-3.1862000000000001E-2</v>
          </cell>
          <cell r="K14515">
            <v>0</v>
          </cell>
          <cell r="L14515">
            <v>3.1862000000000001E-2</v>
          </cell>
          <cell r="M14515">
            <v>7.7865699999999996E-2</v>
          </cell>
          <cell r="N14515">
            <v>7.7865699999999996E-2</v>
          </cell>
          <cell r="O14515">
            <v>5482</v>
          </cell>
        </row>
        <row r="14516">
          <cell r="A14516" t="str">
            <v>Residential</v>
          </cell>
          <cell r="B14516">
            <v>19</v>
          </cell>
          <cell r="C14516" t="str">
            <v>X</v>
          </cell>
          <cell r="D14516" t="str">
            <v>PCT</v>
          </cell>
          <cell r="E14516" t="str">
            <v>CARE Status: Non-CARE</v>
          </cell>
          <cell r="F14516">
            <v>86.245699999999999</v>
          </cell>
          <cell r="G14516">
            <v>1.664892</v>
          </cell>
          <cell r="H14516">
            <v>1.72844</v>
          </cell>
          <cell r="I14516">
            <v>-7.9459299999999997E-2</v>
          </cell>
          <cell r="J14516">
            <v>-3.2514099999999997E-2</v>
          </cell>
          <cell r="K14516">
            <v>0</v>
          </cell>
          <cell r="L14516">
            <v>3.2514099999999997E-2</v>
          </cell>
          <cell r="M14516">
            <v>7.9459299999999997E-2</v>
          </cell>
          <cell r="N14516">
            <v>7.9459299999999997E-2</v>
          </cell>
          <cell r="O14516">
            <v>5482</v>
          </cell>
        </row>
        <row r="14517">
          <cell r="A14517" t="str">
            <v>Residential</v>
          </cell>
          <cell r="B14517">
            <v>20</v>
          </cell>
          <cell r="C14517" t="str">
            <v>X</v>
          </cell>
          <cell r="D14517" t="str">
            <v>PCT</v>
          </cell>
          <cell r="E14517" t="str">
            <v>CARE Status: Non-CARE</v>
          </cell>
          <cell r="F14517">
            <v>81.441500000000005</v>
          </cell>
          <cell r="G14517">
            <v>1.549574</v>
          </cell>
          <cell r="H14517">
            <v>1.9635959999999999</v>
          </cell>
          <cell r="I14517">
            <v>-8.4031300000000003E-2</v>
          </cell>
          <cell r="J14517">
            <v>-3.4384900000000003E-2</v>
          </cell>
          <cell r="K14517">
            <v>0</v>
          </cell>
          <cell r="L14517">
            <v>3.4384900000000003E-2</v>
          </cell>
          <cell r="M14517">
            <v>8.4031300000000003E-2</v>
          </cell>
          <cell r="N14517">
            <v>8.4031300000000003E-2</v>
          </cell>
          <cell r="O14517">
            <v>5482</v>
          </cell>
        </row>
        <row r="14518">
          <cell r="A14518" t="str">
            <v>Residential</v>
          </cell>
          <cell r="B14518">
            <v>21</v>
          </cell>
          <cell r="C14518" t="str">
            <v>X</v>
          </cell>
          <cell r="D14518" t="str">
            <v>PCT</v>
          </cell>
          <cell r="E14518" t="str">
            <v>CARE Status: Non-CARE</v>
          </cell>
          <cell r="F14518">
            <v>77.028499999999994</v>
          </cell>
          <cell r="G14518">
            <v>1.3788480000000001</v>
          </cell>
          <cell r="H14518">
            <v>1.888169</v>
          </cell>
          <cell r="I14518">
            <v>-7.2432800000000006E-2</v>
          </cell>
          <cell r="J14518">
            <v>-2.9638899999999999E-2</v>
          </cell>
          <cell r="K14518">
            <v>0</v>
          </cell>
          <cell r="L14518">
            <v>2.9638899999999999E-2</v>
          </cell>
          <cell r="M14518">
            <v>7.2432800000000006E-2</v>
          </cell>
          <cell r="N14518">
            <v>7.2432800000000006E-2</v>
          </cell>
          <cell r="O14518">
            <v>5482</v>
          </cell>
        </row>
        <row r="14519">
          <cell r="A14519" t="str">
            <v>Residential</v>
          </cell>
          <cell r="B14519">
            <v>22</v>
          </cell>
          <cell r="C14519" t="str">
            <v>X</v>
          </cell>
          <cell r="D14519" t="str">
            <v>PCT</v>
          </cell>
          <cell r="E14519" t="str">
            <v>CARE Status: Non-CARE</v>
          </cell>
          <cell r="F14519">
            <v>75.173500000000004</v>
          </cell>
          <cell r="G14519">
            <v>1.1684650000000001</v>
          </cell>
          <cell r="H14519">
            <v>1.5826769999999999</v>
          </cell>
          <cell r="I14519">
            <v>-7.2575500000000001E-2</v>
          </cell>
          <cell r="J14519">
            <v>-2.9697299999999999E-2</v>
          </cell>
          <cell r="K14519">
            <v>0</v>
          </cell>
          <cell r="L14519">
            <v>2.9697299999999999E-2</v>
          </cell>
          <cell r="M14519">
            <v>7.2575500000000001E-2</v>
          </cell>
          <cell r="N14519">
            <v>7.2575500000000001E-2</v>
          </cell>
          <cell r="O14519">
            <v>5482</v>
          </cell>
        </row>
        <row r="14520">
          <cell r="A14520" t="str">
            <v>Residential</v>
          </cell>
          <cell r="B14520">
            <v>23</v>
          </cell>
          <cell r="C14520" t="str">
            <v>X</v>
          </cell>
          <cell r="D14520" t="str">
            <v>PCT</v>
          </cell>
          <cell r="E14520" t="str">
            <v>CARE Status: Non-CARE</v>
          </cell>
          <cell r="F14520">
            <v>72.9345</v>
          </cell>
          <cell r="G14520">
            <v>0.9021382</v>
          </cell>
          <cell r="H14520">
            <v>1.345483</v>
          </cell>
          <cell r="I14520">
            <v>-7.2176400000000002E-2</v>
          </cell>
          <cell r="J14520">
            <v>-2.9534000000000001E-2</v>
          </cell>
          <cell r="K14520">
            <v>0</v>
          </cell>
          <cell r="L14520">
            <v>2.9534000000000001E-2</v>
          </cell>
          <cell r="M14520">
            <v>7.2176400000000002E-2</v>
          </cell>
          <cell r="N14520">
            <v>7.2176400000000002E-2</v>
          </cell>
          <cell r="O14520">
            <v>5482</v>
          </cell>
        </row>
        <row r="14521">
          <cell r="A14521" t="str">
            <v>Residential</v>
          </cell>
          <cell r="B14521">
            <v>24</v>
          </cell>
          <cell r="C14521" t="str">
            <v>X</v>
          </cell>
          <cell r="D14521" t="str">
            <v>PCT</v>
          </cell>
          <cell r="E14521" t="str">
            <v>CARE Status: Non-CARE</v>
          </cell>
          <cell r="F14521">
            <v>71.789699999999996</v>
          </cell>
          <cell r="G14521">
            <v>0.71713959999999999</v>
          </cell>
          <cell r="H14521">
            <v>1.059302</v>
          </cell>
          <cell r="I14521">
            <v>-6.5952200000000002E-2</v>
          </cell>
          <cell r="J14521">
            <v>-2.69871E-2</v>
          </cell>
          <cell r="K14521">
            <v>0</v>
          </cell>
          <cell r="L14521">
            <v>2.69871E-2</v>
          </cell>
          <cell r="M14521">
            <v>6.5952200000000002E-2</v>
          </cell>
          <cell r="N14521">
            <v>6.5952200000000002E-2</v>
          </cell>
          <cell r="O14521">
            <v>5482</v>
          </cell>
        </row>
        <row r="14522">
          <cell r="A14522" t="str">
            <v>Residential</v>
          </cell>
          <cell r="B14522">
            <v>1</v>
          </cell>
          <cell r="C14522" t="str">
            <v>X</v>
          </cell>
          <cell r="D14522" t="str">
            <v>PCT</v>
          </cell>
          <cell r="E14522" t="str">
            <v>Enrollment Date Quintile: 2nd Earliest</v>
          </cell>
          <cell r="F14522">
            <v>64.808199999999999</v>
          </cell>
          <cell r="G14522">
            <v>0.56002320000000005</v>
          </cell>
          <cell r="H14522">
            <v>0.78375709999999998</v>
          </cell>
          <cell r="I14522">
            <v>-0.2489092</v>
          </cell>
          <cell r="J14522">
            <v>-0.1018516</v>
          </cell>
          <cell r="K14522">
            <v>0</v>
          </cell>
          <cell r="L14522">
            <v>0.1018516</v>
          </cell>
          <cell r="M14522">
            <v>0.2489092</v>
          </cell>
          <cell r="N14522">
            <v>0.2489092</v>
          </cell>
          <cell r="O14522">
            <v>167</v>
          </cell>
        </row>
        <row r="14523">
          <cell r="A14523" t="str">
            <v>Residential</v>
          </cell>
          <cell r="B14523">
            <v>2</v>
          </cell>
          <cell r="C14523" t="str">
            <v>X</v>
          </cell>
          <cell r="D14523" t="str">
            <v>PCT</v>
          </cell>
          <cell r="E14523" t="str">
            <v>Enrollment Date Quintile: 2nd Earliest</v>
          </cell>
          <cell r="F14523">
            <v>62.286999999999999</v>
          </cell>
          <cell r="G14523">
            <v>0.4415174</v>
          </cell>
          <cell r="H14523">
            <v>0.4719354</v>
          </cell>
          <cell r="I14523">
            <v>-0.24216550000000001</v>
          </cell>
          <cell r="J14523">
            <v>-9.9092200000000005E-2</v>
          </cell>
          <cell r="K14523">
            <v>0</v>
          </cell>
          <cell r="L14523">
            <v>9.9092200000000005E-2</v>
          </cell>
          <cell r="M14523">
            <v>0.24216550000000001</v>
          </cell>
          <cell r="N14523">
            <v>0.24216550000000001</v>
          </cell>
          <cell r="O14523">
            <v>167</v>
          </cell>
        </row>
        <row r="14524">
          <cell r="A14524" t="str">
            <v>Residential</v>
          </cell>
          <cell r="B14524">
            <v>3</v>
          </cell>
          <cell r="C14524" t="str">
            <v>X</v>
          </cell>
          <cell r="D14524" t="str">
            <v>PCT</v>
          </cell>
          <cell r="E14524" t="str">
            <v>Enrollment Date Quintile: 2nd Earliest</v>
          </cell>
          <cell r="F14524">
            <v>61.330300000000001</v>
          </cell>
          <cell r="G14524">
            <v>0.35349809999999998</v>
          </cell>
          <cell r="H14524">
            <v>0.4412276</v>
          </cell>
          <cell r="I14524">
            <v>-0.23871249999999999</v>
          </cell>
          <cell r="J14524">
            <v>-9.7679199999999994E-2</v>
          </cell>
          <cell r="K14524">
            <v>0</v>
          </cell>
          <cell r="L14524">
            <v>9.7679199999999994E-2</v>
          </cell>
          <cell r="M14524">
            <v>0.23871249999999999</v>
          </cell>
          <cell r="N14524">
            <v>0.23871249999999999</v>
          </cell>
          <cell r="O14524">
            <v>167</v>
          </cell>
        </row>
        <row r="14525">
          <cell r="A14525" t="str">
            <v>Residential</v>
          </cell>
          <cell r="B14525">
            <v>4</v>
          </cell>
          <cell r="C14525" t="str">
            <v>X</v>
          </cell>
          <cell r="D14525" t="str">
            <v>PCT</v>
          </cell>
          <cell r="E14525" t="str">
            <v>Enrollment Date Quintile: 2nd Earliest</v>
          </cell>
          <cell r="F14525">
            <v>60.211500000000001</v>
          </cell>
          <cell r="G14525">
            <v>0.34683219999999998</v>
          </cell>
          <cell r="H14525">
            <v>0.44134069999999997</v>
          </cell>
          <cell r="I14525">
            <v>-0.23467270000000001</v>
          </cell>
          <cell r="J14525">
            <v>-9.6026100000000003E-2</v>
          </cell>
          <cell r="K14525">
            <v>0</v>
          </cell>
          <cell r="L14525">
            <v>9.6026100000000003E-2</v>
          </cell>
          <cell r="M14525">
            <v>0.23467270000000001</v>
          </cell>
          <cell r="N14525">
            <v>0.23467270000000001</v>
          </cell>
          <cell r="O14525">
            <v>167</v>
          </cell>
        </row>
        <row r="14526">
          <cell r="A14526" t="str">
            <v>Residential</v>
          </cell>
          <cell r="B14526">
            <v>5</v>
          </cell>
          <cell r="C14526" t="str">
            <v>X</v>
          </cell>
          <cell r="D14526" t="str">
            <v>PCT</v>
          </cell>
          <cell r="E14526" t="str">
            <v>Enrollment Date Quintile: 2nd Earliest</v>
          </cell>
          <cell r="F14526">
            <v>59.8566</v>
          </cell>
          <cell r="G14526">
            <v>0.30716359999999998</v>
          </cell>
          <cell r="H14526">
            <v>0.42221150000000002</v>
          </cell>
          <cell r="I14526">
            <v>-0.23251189999999999</v>
          </cell>
          <cell r="J14526">
            <v>-9.5142000000000004E-2</v>
          </cell>
          <cell r="K14526">
            <v>0</v>
          </cell>
          <cell r="L14526">
            <v>9.5142000000000004E-2</v>
          </cell>
          <cell r="M14526">
            <v>0.23251189999999999</v>
          </cell>
          <cell r="N14526">
            <v>0.23251189999999999</v>
          </cell>
          <cell r="O14526">
            <v>167</v>
          </cell>
        </row>
        <row r="14527">
          <cell r="A14527" t="str">
            <v>Residential</v>
          </cell>
          <cell r="B14527">
            <v>6</v>
          </cell>
          <cell r="C14527" t="str">
            <v>X</v>
          </cell>
          <cell r="D14527" t="str">
            <v>PCT</v>
          </cell>
          <cell r="E14527" t="str">
            <v>Enrollment Date Quintile: 2nd Earliest</v>
          </cell>
          <cell r="F14527">
            <v>59.475499999999997</v>
          </cell>
          <cell r="G14527">
            <v>0.32637379999999999</v>
          </cell>
          <cell r="H14527">
            <v>0.5852562</v>
          </cell>
          <cell r="I14527">
            <v>-0.23169509999999999</v>
          </cell>
          <cell r="J14527">
            <v>-9.4807799999999998E-2</v>
          </cell>
          <cell r="K14527">
            <v>0</v>
          </cell>
          <cell r="L14527">
            <v>9.4807799999999998E-2</v>
          </cell>
          <cell r="M14527">
            <v>0.23169509999999999</v>
          </cell>
          <cell r="N14527">
            <v>0.23169509999999999</v>
          </cell>
          <cell r="O14527">
            <v>167</v>
          </cell>
        </row>
        <row r="14528">
          <cell r="A14528" t="str">
            <v>Residential</v>
          </cell>
          <cell r="B14528">
            <v>7</v>
          </cell>
          <cell r="C14528" t="str">
            <v>X</v>
          </cell>
          <cell r="D14528" t="str">
            <v>PCT</v>
          </cell>
          <cell r="E14528" t="str">
            <v>Enrollment Date Quintile: 2nd Earliest</v>
          </cell>
          <cell r="F14528">
            <v>58.679200000000002</v>
          </cell>
          <cell r="G14528">
            <v>0.35366219999999998</v>
          </cell>
          <cell r="H14528">
            <v>0.43500840000000002</v>
          </cell>
          <cell r="I14528">
            <v>-0.23092599999999999</v>
          </cell>
          <cell r="J14528">
            <v>-9.4493099999999997E-2</v>
          </cell>
          <cell r="K14528">
            <v>0</v>
          </cell>
          <cell r="L14528">
            <v>9.4493099999999997E-2</v>
          </cell>
          <cell r="M14528">
            <v>0.23092599999999999</v>
          </cell>
          <cell r="N14528">
            <v>0.23092599999999999</v>
          </cell>
          <cell r="O14528">
            <v>167</v>
          </cell>
        </row>
        <row r="14529">
          <cell r="A14529" t="str">
            <v>Residential</v>
          </cell>
          <cell r="B14529">
            <v>8</v>
          </cell>
          <cell r="C14529" t="str">
            <v>X</v>
          </cell>
          <cell r="D14529" t="str">
            <v>PCT</v>
          </cell>
          <cell r="E14529" t="str">
            <v>Enrollment Date Quintile: 2nd Earliest</v>
          </cell>
          <cell r="F14529">
            <v>60.322600000000001</v>
          </cell>
          <cell r="G14529">
            <v>0.45030209999999998</v>
          </cell>
          <cell r="H14529">
            <v>0.57789009999999996</v>
          </cell>
          <cell r="I14529">
            <v>-0.2351684</v>
          </cell>
          <cell r="J14529">
            <v>-9.6228999999999995E-2</v>
          </cell>
          <cell r="K14529">
            <v>0</v>
          </cell>
          <cell r="L14529">
            <v>9.6228999999999995E-2</v>
          </cell>
          <cell r="M14529">
            <v>0.2351684</v>
          </cell>
          <cell r="N14529">
            <v>0.2351684</v>
          </cell>
          <cell r="O14529">
            <v>167</v>
          </cell>
        </row>
        <row r="14530">
          <cell r="A14530" t="str">
            <v>Residential</v>
          </cell>
          <cell r="B14530">
            <v>9</v>
          </cell>
          <cell r="C14530" t="str">
            <v>X</v>
          </cell>
          <cell r="D14530" t="str">
            <v>PCT</v>
          </cell>
          <cell r="E14530" t="str">
            <v>Enrollment Date Quintile: 2nd Earliest</v>
          </cell>
          <cell r="F14530">
            <v>64.939700000000002</v>
          </cell>
          <cell r="G14530">
            <v>0.41420269999999998</v>
          </cell>
          <cell r="H14530">
            <v>0.50272649999999997</v>
          </cell>
          <cell r="I14530">
            <v>-0.23530110000000001</v>
          </cell>
          <cell r="J14530">
            <v>-9.6283300000000002E-2</v>
          </cell>
          <cell r="K14530">
            <v>0</v>
          </cell>
          <cell r="L14530">
            <v>9.6283300000000002E-2</v>
          </cell>
          <cell r="M14530">
            <v>0.23530110000000001</v>
          </cell>
          <cell r="N14530">
            <v>0.23530110000000001</v>
          </cell>
          <cell r="O14530">
            <v>167</v>
          </cell>
        </row>
        <row r="14531">
          <cell r="A14531" t="str">
            <v>Residential</v>
          </cell>
          <cell r="B14531">
            <v>10</v>
          </cell>
          <cell r="C14531" t="str">
            <v>X</v>
          </cell>
          <cell r="D14531" t="str">
            <v>PCT</v>
          </cell>
          <cell r="E14531" t="str">
            <v>Enrollment Date Quintile: 2nd Earliest</v>
          </cell>
          <cell r="F14531">
            <v>68.428600000000003</v>
          </cell>
          <cell r="G14531">
            <v>0.42984670000000003</v>
          </cell>
          <cell r="H14531">
            <v>0.50134599999999996</v>
          </cell>
          <cell r="I14531">
            <v>-0.25163570000000002</v>
          </cell>
          <cell r="J14531">
            <v>-0.1029673</v>
          </cell>
          <cell r="K14531">
            <v>0</v>
          </cell>
          <cell r="L14531">
            <v>0.1029673</v>
          </cell>
          <cell r="M14531">
            <v>0.25163570000000002</v>
          </cell>
          <cell r="N14531">
            <v>0.25163570000000002</v>
          </cell>
          <cell r="O14531">
            <v>167</v>
          </cell>
        </row>
        <row r="14532">
          <cell r="A14532" t="str">
            <v>Residential</v>
          </cell>
          <cell r="B14532">
            <v>11</v>
          </cell>
          <cell r="C14532" t="str">
            <v>X</v>
          </cell>
          <cell r="D14532" t="str">
            <v>PCT</v>
          </cell>
          <cell r="E14532" t="str">
            <v>Enrollment Date Quintile: 2nd Earliest</v>
          </cell>
          <cell r="F14532">
            <v>73.670500000000004</v>
          </cell>
          <cell r="G14532">
            <v>0.54060830000000004</v>
          </cell>
          <cell r="H14532">
            <v>0.59237799999999996</v>
          </cell>
          <cell r="I14532">
            <v>-0.24976660000000001</v>
          </cell>
          <cell r="J14532">
            <v>-0.1022025</v>
          </cell>
          <cell r="K14532">
            <v>0</v>
          </cell>
          <cell r="L14532">
            <v>0.1022025</v>
          </cell>
          <cell r="M14532">
            <v>0.24976660000000001</v>
          </cell>
          <cell r="N14532">
            <v>0.24976660000000001</v>
          </cell>
          <cell r="O14532">
            <v>167</v>
          </cell>
        </row>
        <row r="14533">
          <cell r="A14533" t="str">
            <v>Residential</v>
          </cell>
          <cell r="B14533">
            <v>12</v>
          </cell>
          <cell r="C14533" t="str">
            <v>X</v>
          </cell>
          <cell r="D14533" t="str">
            <v>PCT</v>
          </cell>
          <cell r="E14533" t="str">
            <v>Enrollment Date Quintile: 2nd Earliest</v>
          </cell>
          <cell r="F14533">
            <v>78.269099999999995</v>
          </cell>
          <cell r="G14533">
            <v>0.63647509999999996</v>
          </cell>
          <cell r="H14533">
            <v>0.56692609999999999</v>
          </cell>
          <cell r="I14533">
            <v>-0.25372519999999998</v>
          </cell>
          <cell r="J14533">
            <v>-0.10382230000000001</v>
          </cell>
          <cell r="K14533">
            <v>0</v>
          </cell>
          <cell r="L14533">
            <v>0.10382230000000001</v>
          </cell>
          <cell r="M14533">
            <v>0.25372519999999998</v>
          </cell>
          <cell r="N14533">
            <v>0.25372519999999998</v>
          </cell>
          <cell r="O14533">
            <v>167</v>
          </cell>
        </row>
        <row r="14534">
          <cell r="A14534" t="str">
            <v>Residential</v>
          </cell>
          <cell r="B14534">
            <v>13</v>
          </cell>
          <cell r="C14534" t="str">
            <v>X</v>
          </cell>
          <cell r="D14534" t="str">
            <v>PCT</v>
          </cell>
          <cell r="E14534" t="str">
            <v>Enrollment Date Quintile: 2nd Earliest</v>
          </cell>
          <cell r="F14534">
            <v>82.295400000000001</v>
          </cell>
          <cell r="G14534">
            <v>0.69424490000000005</v>
          </cell>
          <cell r="H14534">
            <v>0.66391409999999995</v>
          </cell>
          <cell r="I14534">
            <v>-0.26053290000000001</v>
          </cell>
          <cell r="J14534">
            <v>-0.10660799999999999</v>
          </cell>
          <cell r="K14534">
            <v>0</v>
          </cell>
          <cell r="L14534">
            <v>0.10660799999999999</v>
          </cell>
          <cell r="M14534">
            <v>0.26053290000000001</v>
          </cell>
          <cell r="N14534">
            <v>0.26053290000000001</v>
          </cell>
          <cell r="O14534">
            <v>167</v>
          </cell>
        </row>
        <row r="14535">
          <cell r="A14535" t="str">
            <v>Residential</v>
          </cell>
          <cell r="B14535">
            <v>14</v>
          </cell>
          <cell r="C14535" t="str">
            <v>X</v>
          </cell>
          <cell r="D14535" t="str">
            <v>PCT</v>
          </cell>
          <cell r="E14535" t="str">
            <v>Enrollment Date Quintile: 2nd Earliest</v>
          </cell>
          <cell r="F14535">
            <v>85.778400000000005</v>
          </cell>
          <cell r="G14535">
            <v>0.92030400000000001</v>
          </cell>
          <cell r="H14535">
            <v>0.93413199999999996</v>
          </cell>
          <cell r="I14535">
            <v>-0.28051100000000001</v>
          </cell>
          <cell r="J14535">
            <v>-0.1147828</v>
          </cell>
          <cell r="K14535">
            <v>0</v>
          </cell>
          <cell r="L14535">
            <v>0.1147828</v>
          </cell>
          <cell r="M14535">
            <v>0.28051100000000001</v>
          </cell>
          <cell r="N14535">
            <v>0.28051100000000001</v>
          </cell>
          <cell r="O14535">
            <v>167</v>
          </cell>
        </row>
        <row r="14536">
          <cell r="A14536" t="str">
            <v>Residential</v>
          </cell>
          <cell r="B14536">
            <v>15</v>
          </cell>
          <cell r="C14536" t="str">
            <v>X</v>
          </cell>
          <cell r="D14536" t="str">
            <v>PCT</v>
          </cell>
          <cell r="E14536" t="str">
            <v>Enrollment Date Quintile: 2nd Earliest</v>
          </cell>
          <cell r="F14536">
            <v>88.897199999999998</v>
          </cell>
          <cell r="G14536">
            <v>1.1458269999999999</v>
          </cell>
          <cell r="H14536">
            <v>1.1801090000000001</v>
          </cell>
          <cell r="I14536">
            <v>-0.28218599999999999</v>
          </cell>
          <cell r="J14536">
            <v>-0.11546819999999999</v>
          </cell>
          <cell r="K14536">
            <v>0</v>
          </cell>
          <cell r="L14536">
            <v>0.11546819999999999</v>
          </cell>
          <cell r="M14536">
            <v>0.28218599999999999</v>
          </cell>
          <cell r="N14536">
            <v>0.28218599999999999</v>
          </cell>
          <cell r="O14536">
            <v>167</v>
          </cell>
        </row>
        <row r="14537">
          <cell r="A14537" t="str">
            <v>Residential</v>
          </cell>
          <cell r="B14537">
            <v>16</v>
          </cell>
          <cell r="C14537" t="str">
            <v>X</v>
          </cell>
          <cell r="D14537" t="str">
            <v>PCT</v>
          </cell>
          <cell r="E14537" t="str">
            <v>Enrollment Date Quintile: 2nd Earliest</v>
          </cell>
          <cell r="F14537">
            <v>90.769099999999995</v>
          </cell>
          <cell r="G14537">
            <v>1.2902370000000001</v>
          </cell>
          <cell r="H14537">
            <v>1.2162710000000001</v>
          </cell>
          <cell r="I14537">
            <v>-0.29164309999999999</v>
          </cell>
          <cell r="J14537">
            <v>-0.119338</v>
          </cell>
          <cell r="K14537">
            <v>0</v>
          </cell>
          <cell r="L14537">
            <v>0.119338</v>
          </cell>
          <cell r="M14537">
            <v>0.29164309999999999</v>
          </cell>
          <cell r="N14537">
            <v>0.29164309999999999</v>
          </cell>
          <cell r="O14537">
            <v>167</v>
          </cell>
        </row>
        <row r="14538">
          <cell r="A14538" t="str">
            <v>Residential</v>
          </cell>
          <cell r="B14538">
            <v>17</v>
          </cell>
          <cell r="C14538" t="str">
            <v>X</v>
          </cell>
          <cell r="D14538" t="str">
            <v>PCT</v>
          </cell>
          <cell r="E14538" t="str">
            <v>Enrollment Date Quintile: 2nd Earliest</v>
          </cell>
          <cell r="F14538">
            <v>91.742800000000003</v>
          </cell>
          <cell r="G14538">
            <v>1.376144</v>
          </cell>
          <cell r="H14538">
            <v>1.060918</v>
          </cell>
          <cell r="I14538">
            <v>-0.28908430000000002</v>
          </cell>
          <cell r="J14538">
            <v>-0.1182909</v>
          </cell>
          <cell r="K14538">
            <v>0</v>
          </cell>
          <cell r="L14538">
            <v>0.1182909</v>
          </cell>
          <cell r="M14538">
            <v>0.28908430000000002</v>
          </cell>
          <cell r="N14538">
            <v>0.28908430000000002</v>
          </cell>
          <cell r="O14538">
            <v>167</v>
          </cell>
        </row>
        <row r="14539">
          <cell r="A14539" t="str">
            <v>Residential</v>
          </cell>
          <cell r="B14539">
            <v>18</v>
          </cell>
          <cell r="C14539" t="str">
            <v>X</v>
          </cell>
          <cell r="D14539" t="str">
            <v>PCT</v>
          </cell>
          <cell r="E14539" t="str">
            <v>Enrollment Date Quintile: 2nd Earliest</v>
          </cell>
          <cell r="F14539">
            <v>90.665499999999994</v>
          </cell>
          <cell r="G14539">
            <v>1.393732</v>
          </cell>
          <cell r="H14539">
            <v>1.4942150000000001</v>
          </cell>
          <cell r="I14539">
            <v>-0.27480189999999999</v>
          </cell>
          <cell r="J14539">
            <v>-0.1124467</v>
          </cell>
          <cell r="K14539">
            <v>0</v>
          </cell>
          <cell r="L14539">
            <v>0.1124467</v>
          </cell>
          <cell r="M14539">
            <v>0.27480189999999999</v>
          </cell>
          <cell r="N14539">
            <v>0.27480189999999999</v>
          </cell>
          <cell r="O14539">
            <v>167</v>
          </cell>
        </row>
        <row r="14540">
          <cell r="A14540" t="str">
            <v>Residential</v>
          </cell>
          <cell r="B14540">
            <v>19</v>
          </cell>
          <cell r="C14540" t="str">
            <v>X</v>
          </cell>
          <cell r="D14540" t="str">
            <v>PCT</v>
          </cell>
          <cell r="E14540" t="str">
            <v>Enrollment Date Quintile: 2nd Earliest</v>
          </cell>
          <cell r="F14540">
            <v>87.918400000000005</v>
          </cell>
          <cell r="G14540">
            <v>1.3799809999999999</v>
          </cell>
          <cell r="H14540">
            <v>1.261269</v>
          </cell>
          <cell r="I14540">
            <v>-0.29344769999999998</v>
          </cell>
          <cell r="J14540">
            <v>-0.1200764</v>
          </cell>
          <cell r="K14540">
            <v>0</v>
          </cell>
          <cell r="L14540">
            <v>0.1200764</v>
          </cell>
          <cell r="M14540">
            <v>0.29344769999999998</v>
          </cell>
          <cell r="N14540">
            <v>0.29344769999999998</v>
          </cell>
          <cell r="O14540">
            <v>167</v>
          </cell>
        </row>
        <row r="14541">
          <cell r="A14541" t="str">
            <v>Residential</v>
          </cell>
          <cell r="B14541">
            <v>20</v>
          </cell>
          <cell r="C14541" t="str">
            <v>X</v>
          </cell>
          <cell r="D14541" t="str">
            <v>PCT</v>
          </cell>
          <cell r="E14541" t="str">
            <v>Enrollment Date Quintile: 2nd Earliest</v>
          </cell>
          <cell r="F14541">
            <v>82.656199999999998</v>
          </cell>
          <cell r="G14541">
            <v>1.3506480000000001</v>
          </cell>
          <cell r="H14541">
            <v>1.9259269999999999</v>
          </cell>
          <cell r="I14541">
            <v>-0.30666130000000003</v>
          </cell>
          <cell r="J14541">
            <v>-0.12548329999999999</v>
          </cell>
          <cell r="K14541">
            <v>0</v>
          </cell>
          <cell r="L14541">
            <v>0.12548329999999999</v>
          </cell>
          <cell r="M14541">
            <v>0.30666130000000003</v>
          </cell>
          <cell r="N14541">
            <v>0.30666130000000003</v>
          </cell>
          <cell r="O14541">
            <v>167</v>
          </cell>
        </row>
        <row r="14542">
          <cell r="A14542" t="str">
            <v>Residential</v>
          </cell>
          <cell r="B14542">
            <v>21</v>
          </cell>
          <cell r="C14542" t="str">
            <v>X</v>
          </cell>
          <cell r="D14542" t="str">
            <v>PCT</v>
          </cell>
          <cell r="E14542" t="str">
            <v>Enrollment Date Quintile: 2nd Earliest</v>
          </cell>
          <cell r="F14542">
            <v>77.818399999999997</v>
          </cell>
          <cell r="G14542">
            <v>1.4053549999999999</v>
          </cell>
          <cell r="H14542">
            <v>1.9378489999999999</v>
          </cell>
          <cell r="I14542">
            <v>-0.29858180000000001</v>
          </cell>
          <cell r="J14542">
            <v>-0.1221773</v>
          </cell>
          <cell r="K14542">
            <v>0</v>
          </cell>
          <cell r="L14542">
            <v>0.1221773</v>
          </cell>
          <cell r="M14542">
            <v>0.29858180000000001</v>
          </cell>
          <cell r="N14542">
            <v>0.29858180000000001</v>
          </cell>
          <cell r="O14542">
            <v>167</v>
          </cell>
        </row>
        <row r="14543">
          <cell r="A14543" t="str">
            <v>Residential</v>
          </cell>
          <cell r="B14543">
            <v>22</v>
          </cell>
          <cell r="C14543" t="str">
            <v>X</v>
          </cell>
          <cell r="D14543" t="str">
            <v>PCT</v>
          </cell>
          <cell r="E14543" t="str">
            <v>Enrollment Date Quintile: 2nd Earliest</v>
          </cell>
          <cell r="F14543">
            <v>75.888000000000005</v>
          </cell>
          <cell r="G14543">
            <v>1.386881</v>
          </cell>
          <cell r="H14543">
            <v>2.4652219999999998</v>
          </cell>
          <cell r="I14543">
            <v>-0.3186814</v>
          </cell>
          <cell r="J14543">
            <v>-0.13040180000000001</v>
          </cell>
          <cell r="K14543">
            <v>0</v>
          </cell>
          <cell r="L14543">
            <v>0.13040180000000001</v>
          </cell>
          <cell r="M14543">
            <v>0.3186814</v>
          </cell>
          <cell r="N14543">
            <v>0.3186814</v>
          </cell>
          <cell r="O14543">
            <v>167</v>
          </cell>
        </row>
        <row r="14544">
          <cell r="A14544" t="str">
            <v>Residential</v>
          </cell>
          <cell r="B14544">
            <v>23</v>
          </cell>
          <cell r="C14544" t="str">
            <v>X</v>
          </cell>
          <cell r="D14544" t="str">
            <v>PCT</v>
          </cell>
          <cell r="E14544" t="str">
            <v>Enrollment Date Quintile: 2nd Earliest</v>
          </cell>
          <cell r="F14544">
            <v>73.323499999999996</v>
          </cell>
          <cell r="G14544">
            <v>1.074352</v>
          </cell>
          <cell r="H14544">
            <v>2.3115570000000001</v>
          </cell>
          <cell r="I14544">
            <v>-0.3409933</v>
          </cell>
          <cell r="J14544">
            <v>-0.13953170000000001</v>
          </cell>
          <cell r="K14544">
            <v>0</v>
          </cell>
          <cell r="L14544">
            <v>0.13953170000000001</v>
          </cell>
          <cell r="M14544">
            <v>0.3409933</v>
          </cell>
          <cell r="N14544">
            <v>0.3409933</v>
          </cell>
          <cell r="O14544">
            <v>167</v>
          </cell>
        </row>
        <row r="14545">
          <cell r="A14545" t="str">
            <v>Residential</v>
          </cell>
          <cell r="B14545">
            <v>24</v>
          </cell>
          <cell r="C14545" t="str">
            <v>X</v>
          </cell>
          <cell r="D14545" t="str">
            <v>PCT</v>
          </cell>
          <cell r="E14545" t="str">
            <v>Enrollment Date Quintile: 2nd Earliest</v>
          </cell>
          <cell r="F14545">
            <v>71.732699999999994</v>
          </cell>
          <cell r="G14545">
            <v>1.17662</v>
          </cell>
          <cell r="H14545">
            <v>2.2392669999999999</v>
          </cell>
          <cell r="I14545">
            <v>-0.31392599999999998</v>
          </cell>
          <cell r="J14545">
            <v>-0.12845599999999999</v>
          </cell>
          <cell r="K14545">
            <v>0</v>
          </cell>
          <cell r="L14545">
            <v>0.12845599999999999</v>
          </cell>
          <cell r="M14545">
            <v>0.31392599999999998</v>
          </cell>
          <cell r="N14545">
            <v>0.31392599999999998</v>
          </cell>
          <cell r="O14545">
            <v>167</v>
          </cell>
        </row>
        <row r="14546">
          <cell r="A14546" t="str">
            <v>Residential</v>
          </cell>
          <cell r="B14546">
            <v>1</v>
          </cell>
          <cell r="C14546" t="str">
            <v>X</v>
          </cell>
          <cell r="D14546" t="str">
            <v>PCT</v>
          </cell>
          <cell r="E14546" t="str">
            <v>Enrollment Date Quintile: 2nd Latest</v>
          </cell>
          <cell r="F14546">
            <v>65.578400000000002</v>
          </cell>
          <cell r="G14546">
            <v>0.49019059999999998</v>
          </cell>
          <cell r="H14546">
            <v>0.60141180000000005</v>
          </cell>
          <cell r="I14546">
            <v>-0.1220146</v>
          </cell>
          <cell r="J14546">
            <v>-4.9927399999999997E-2</v>
          </cell>
          <cell r="K14546">
            <v>0</v>
          </cell>
          <cell r="L14546">
            <v>4.9927399999999997E-2</v>
          </cell>
          <cell r="M14546">
            <v>0.1220146</v>
          </cell>
          <cell r="N14546">
            <v>0.1220146</v>
          </cell>
          <cell r="O14546">
            <v>1303</v>
          </cell>
        </row>
        <row r="14547">
          <cell r="A14547" t="str">
            <v>Residential</v>
          </cell>
          <cell r="B14547">
            <v>2</v>
          </cell>
          <cell r="C14547" t="str">
            <v>X</v>
          </cell>
          <cell r="D14547" t="str">
            <v>PCT</v>
          </cell>
          <cell r="E14547" t="str">
            <v>Enrollment Date Quintile: 2nd Latest</v>
          </cell>
          <cell r="F14547">
            <v>63</v>
          </cell>
          <cell r="G14547">
            <v>0.42911660000000001</v>
          </cell>
          <cell r="H14547">
            <v>0.54026969999999996</v>
          </cell>
          <cell r="I14547">
            <v>-0.121307</v>
          </cell>
          <cell r="J14547">
            <v>-4.9637800000000003E-2</v>
          </cell>
          <cell r="K14547">
            <v>0</v>
          </cell>
          <cell r="L14547">
            <v>4.9637800000000003E-2</v>
          </cell>
          <cell r="M14547">
            <v>0.121307</v>
          </cell>
          <cell r="N14547">
            <v>0.121307</v>
          </cell>
          <cell r="O14547">
            <v>1303</v>
          </cell>
        </row>
        <row r="14548">
          <cell r="A14548" t="str">
            <v>Residential</v>
          </cell>
          <cell r="B14548">
            <v>3</v>
          </cell>
          <cell r="C14548" t="str">
            <v>X</v>
          </cell>
          <cell r="D14548" t="str">
            <v>PCT</v>
          </cell>
          <cell r="E14548" t="str">
            <v>Enrollment Date Quintile: 2nd Latest</v>
          </cell>
          <cell r="F14548">
            <v>62.105400000000003</v>
          </cell>
          <cell r="G14548">
            <v>0.41943740000000002</v>
          </cell>
          <cell r="H14548">
            <v>0.54635029999999996</v>
          </cell>
          <cell r="I14548">
            <v>-0.1203496</v>
          </cell>
          <cell r="J14548">
            <v>-4.9246100000000001E-2</v>
          </cell>
          <cell r="K14548">
            <v>0</v>
          </cell>
          <cell r="L14548">
            <v>4.9246100000000001E-2</v>
          </cell>
          <cell r="M14548">
            <v>0.1203496</v>
          </cell>
          <cell r="N14548">
            <v>0.1203496</v>
          </cell>
          <cell r="O14548">
            <v>1303</v>
          </cell>
        </row>
        <row r="14549">
          <cell r="A14549" t="str">
            <v>Residential</v>
          </cell>
          <cell r="B14549">
            <v>4</v>
          </cell>
          <cell r="C14549" t="str">
            <v>X</v>
          </cell>
          <cell r="D14549" t="str">
            <v>PCT</v>
          </cell>
          <cell r="E14549" t="str">
            <v>Enrollment Date Quintile: 2nd Latest</v>
          </cell>
          <cell r="F14549">
            <v>60.802700000000002</v>
          </cell>
          <cell r="G14549">
            <v>0.38403569999999998</v>
          </cell>
          <cell r="H14549">
            <v>0.42635459999999997</v>
          </cell>
          <cell r="I14549">
            <v>-0.1196808</v>
          </cell>
          <cell r="J14549">
            <v>-4.8972399999999999E-2</v>
          </cell>
          <cell r="K14549">
            <v>0</v>
          </cell>
          <cell r="L14549">
            <v>4.8972399999999999E-2</v>
          </cell>
          <cell r="M14549">
            <v>0.1196808</v>
          </cell>
          <cell r="N14549">
            <v>0.1196808</v>
          </cell>
          <cell r="O14549">
            <v>1303</v>
          </cell>
        </row>
        <row r="14550">
          <cell r="A14550" t="str">
            <v>Residential</v>
          </cell>
          <cell r="B14550">
            <v>5</v>
          </cell>
          <cell r="C14550" t="str">
            <v>X</v>
          </cell>
          <cell r="D14550" t="str">
            <v>PCT</v>
          </cell>
          <cell r="E14550" t="str">
            <v>Enrollment Date Quintile: 2nd Latest</v>
          </cell>
          <cell r="F14550">
            <v>60.408099999999997</v>
          </cell>
          <cell r="G14550">
            <v>0.38451020000000002</v>
          </cell>
          <cell r="H14550">
            <v>0.49921300000000002</v>
          </cell>
          <cell r="I14550">
            <v>-0.119629</v>
          </cell>
          <cell r="J14550">
            <v>-4.89512E-2</v>
          </cell>
          <cell r="K14550">
            <v>0</v>
          </cell>
          <cell r="L14550">
            <v>4.89512E-2</v>
          </cell>
          <cell r="M14550">
            <v>0.119629</v>
          </cell>
          <cell r="N14550">
            <v>0.119629</v>
          </cell>
          <cell r="O14550">
            <v>1303</v>
          </cell>
        </row>
        <row r="14551">
          <cell r="A14551" t="str">
            <v>Residential</v>
          </cell>
          <cell r="B14551">
            <v>6</v>
          </cell>
          <cell r="C14551" t="str">
            <v>X</v>
          </cell>
          <cell r="D14551" t="str">
            <v>PCT</v>
          </cell>
          <cell r="E14551" t="str">
            <v>Enrollment Date Quintile: 2nd Latest</v>
          </cell>
          <cell r="F14551">
            <v>60.210799999999999</v>
          </cell>
          <cell r="G14551">
            <v>0.4269444</v>
          </cell>
          <cell r="H14551">
            <v>0.51006269999999998</v>
          </cell>
          <cell r="I14551">
            <v>-0.1196412</v>
          </cell>
          <cell r="J14551">
            <v>-4.8956199999999998E-2</v>
          </cell>
          <cell r="K14551">
            <v>0</v>
          </cell>
          <cell r="L14551">
            <v>4.8956199999999998E-2</v>
          </cell>
          <cell r="M14551">
            <v>0.1196412</v>
          </cell>
          <cell r="N14551">
            <v>0.1196412</v>
          </cell>
          <cell r="O14551">
            <v>1303</v>
          </cell>
        </row>
        <row r="14552">
          <cell r="A14552" t="str">
            <v>Residential</v>
          </cell>
          <cell r="B14552">
            <v>7</v>
          </cell>
          <cell r="C14552" t="str">
            <v>X</v>
          </cell>
          <cell r="D14552" t="str">
            <v>PCT</v>
          </cell>
          <cell r="E14552" t="str">
            <v>Enrollment Date Quintile: 2nd Latest</v>
          </cell>
          <cell r="F14552">
            <v>59.210799999999999</v>
          </cell>
          <cell r="G14552">
            <v>0.55298179999999997</v>
          </cell>
          <cell r="H14552">
            <v>0.72046869999999996</v>
          </cell>
          <cell r="I14552">
            <v>-0.1203959</v>
          </cell>
          <cell r="J14552">
            <v>-4.9265000000000003E-2</v>
          </cell>
          <cell r="K14552">
            <v>0</v>
          </cell>
          <cell r="L14552">
            <v>4.9265000000000003E-2</v>
          </cell>
          <cell r="M14552">
            <v>0.1203959</v>
          </cell>
          <cell r="N14552">
            <v>0.1203959</v>
          </cell>
          <cell r="O14552">
            <v>1303</v>
          </cell>
        </row>
        <row r="14553">
          <cell r="A14553" t="str">
            <v>Residential</v>
          </cell>
          <cell r="B14553">
            <v>8</v>
          </cell>
          <cell r="C14553" t="str">
            <v>X</v>
          </cell>
          <cell r="D14553" t="str">
            <v>PCT</v>
          </cell>
          <cell r="E14553" t="str">
            <v>Enrollment Date Quintile: 2nd Latest</v>
          </cell>
          <cell r="F14553">
            <v>60.302700000000002</v>
          </cell>
          <cell r="G14553">
            <v>0.59785189999999999</v>
          </cell>
          <cell r="H14553">
            <v>0.65029040000000005</v>
          </cell>
          <cell r="I14553">
            <v>-0.1246433</v>
          </cell>
          <cell r="J14553">
            <v>-5.1003E-2</v>
          </cell>
          <cell r="K14553">
            <v>0</v>
          </cell>
          <cell r="L14553">
            <v>5.1003E-2</v>
          </cell>
          <cell r="M14553">
            <v>0.1246433</v>
          </cell>
          <cell r="N14553">
            <v>0.1246433</v>
          </cell>
          <cell r="O14553">
            <v>1303</v>
          </cell>
        </row>
        <row r="14554">
          <cell r="A14554" t="str">
            <v>Residential</v>
          </cell>
          <cell r="B14554">
            <v>9</v>
          </cell>
          <cell r="C14554" t="str">
            <v>X</v>
          </cell>
          <cell r="D14554" t="str">
            <v>PCT</v>
          </cell>
          <cell r="E14554" t="str">
            <v>Enrollment Date Quintile: 2nd Latest</v>
          </cell>
          <cell r="F14554">
            <v>64.591899999999995</v>
          </cell>
          <cell r="G14554">
            <v>0.51675700000000002</v>
          </cell>
          <cell r="H14554">
            <v>0.68064610000000003</v>
          </cell>
          <cell r="I14554">
            <v>-0.12613830000000001</v>
          </cell>
          <cell r="J14554">
            <v>-5.1614800000000002E-2</v>
          </cell>
          <cell r="K14554">
            <v>0</v>
          </cell>
          <cell r="L14554">
            <v>5.1614800000000002E-2</v>
          </cell>
          <cell r="M14554">
            <v>0.12613830000000001</v>
          </cell>
          <cell r="N14554">
            <v>0.12613830000000001</v>
          </cell>
          <cell r="O14554">
            <v>1303</v>
          </cell>
        </row>
        <row r="14555">
          <cell r="A14555" t="str">
            <v>Residential</v>
          </cell>
          <cell r="B14555">
            <v>10</v>
          </cell>
          <cell r="C14555" t="str">
            <v>X</v>
          </cell>
          <cell r="D14555" t="str">
            <v>PCT</v>
          </cell>
          <cell r="E14555" t="str">
            <v>Enrollment Date Quintile: 2nd Latest</v>
          </cell>
          <cell r="F14555">
            <v>68.078400000000002</v>
          </cell>
          <cell r="G14555">
            <v>0.49679200000000001</v>
          </cell>
          <cell r="H14555">
            <v>0.54385470000000002</v>
          </cell>
          <cell r="I14555">
            <v>-0.12933130000000001</v>
          </cell>
          <cell r="J14555">
            <v>-5.2921299999999998E-2</v>
          </cell>
          <cell r="K14555">
            <v>0</v>
          </cell>
          <cell r="L14555">
            <v>5.2921299999999998E-2</v>
          </cell>
          <cell r="M14555">
            <v>0.12933130000000001</v>
          </cell>
          <cell r="N14555">
            <v>0.12933130000000001</v>
          </cell>
          <cell r="O14555">
            <v>1303</v>
          </cell>
        </row>
        <row r="14556">
          <cell r="A14556" t="str">
            <v>Residential</v>
          </cell>
          <cell r="B14556">
            <v>11</v>
          </cell>
          <cell r="C14556" t="str">
            <v>X</v>
          </cell>
          <cell r="D14556" t="str">
            <v>PCT</v>
          </cell>
          <cell r="E14556" t="str">
            <v>Enrollment Date Quintile: 2nd Latest</v>
          </cell>
          <cell r="F14556">
            <v>73.459400000000002</v>
          </cell>
          <cell r="G14556">
            <v>0.55380839999999998</v>
          </cell>
          <cell r="H14556">
            <v>0.69375339999999996</v>
          </cell>
          <cell r="I14556">
            <v>-0.13466829999999999</v>
          </cell>
          <cell r="J14556">
            <v>-5.51052E-2</v>
          </cell>
          <cell r="K14556">
            <v>0</v>
          </cell>
          <cell r="L14556">
            <v>5.51052E-2</v>
          </cell>
          <cell r="M14556">
            <v>0.13466829999999999</v>
          </cell>
          <cell r="N14556">
            <v>0.13466829999999999</v>
          </cell>
          <cell r="O14556">
            <v>1303</v>
          </cell>
        </row>
        <row r="14557">
          <cell r="A14557" t="str">
            <v>Residential</v>
          </cell>
          <cell r="B14557">
            <v>12</v>
          </cell>
          <cell r="C14557" t="str">
            <v>X</v>
          </cell>
          <cell r="D14557" t="str">
            <v>PCT</v>
          </cell>
          <cell r="E14557" t="str">
            <v>Enrollment Date Quintile: 2nd Latest</v>
          </cell>
          <cell r="F14557">
            <v>78.748599999999996</v>
          </cell>
          <cell r="G14557">
            <v>0.61488989999999999</v>
          </cell>
          <cell r="H14557">
            <v>0.64635330000000002</v>
          </cell>
          <cell r="I14557">
            <v>-0.13768230000000001</v>
          </cell>
          <cell r="J14557">
            <v>-5.63385E-2</v>
          </cell>
          <cell r="K14557">
            <v>0</v>
          </cell>
          <cell r="L14557">
            <v>5.63385E-2</v>
          </cell>
          <cell r="M14557">
            <v>0.13768230000000001</v>
          </cell>
          <cell r="N14557">
            <v>0.13768230000000001</v>
          </cell>
          <cell r="O14557">
            <v>1303</v>
          </cell>
        </row>
        <row r="14558">
          <cell r="A14558" t="str">
            <v>Residential</v>
          </cell>
          <cell r="B14558">
            <v>13</v>
          </cell>
          <cell r="C14558" t="str">
            <v>X</v>
          </cell>
          <cell r="D14558" t="str">
            <v>PCT</v>
          </cell>
          <cell r="E14558" t="str">
            <v>Enrollment Date Quintile: 2nd Latest</v>
          </cell>
          <cell r="F14558">
            <v>82.551299999999998</v>
          </cell>
          <cell r="G14558">
            <v>0.75998319999999997</v>
          </cell>
          <cell r="H14558">
            <v>0.72304520000000005</v>
          </cell>
          <cell r="I14558">
            <v>-0.14030100000000001</v>
          </cell>
          <cell r="J14558">
            <v>-5.7410000000000003E-2</v>
          </cell>
          <cell r="K14558">
            <v>0</v>
          </cell>
          <cell r="L14558">
            <v>5.7410000000000003E-2</v>
          </cell>
          <cell r="M14558">
            <v>0.14030100000000001</v>
          </cell>
          <cell r="N14558">
            <v>0.14030100000000001</v>
          </cell>
          <cell r="O14558">
            <v>1303</v>
          </cell>
        </row>
        <row r="14559">
          <cell r="A14559" t="str">
            <v>Residential</v>
          </cell>
          <cell r="B14559">
            <v>14</v>
          </cell>
          <cell r="C14559" t="str">
            <v>X</v>
          </cell>
          <cell r="D14559" t="str">
            <v>PCT</v>
          </cell>
          <cell r="E14559" t="str">
            <v>Enrollment Date Quintile: 2nd Latest</v>
          </cell>
          <cell r="F14559">
            <v>85.748599999999996</v>
          </cell>
          <cell r="G14559">
            <v>0.90874469999999996</v>
          </cell>
          <cell r="H14559">
            <v>0.95489539999999995</v>
          </cell>
          <cell r="I14559">
            <v>-0.14610909999999999</v>
          </cell>
          <cell r="J14559">
            <v>-5.9786699999999998E-2</v>
          </cell>
          <cell r="K14559">
            <v>0</v>
          </cell>
          <cell r="L14559">
            <v>5.9786699999999998E-2</v>
          </cell>
          <cell r="M14559">
            <v>0.14610909999999999</v>
          </cell>
          <cell r="N14559">
            <v>0.14610909999999999</v>
          </cell>
          <cell r="O14559">
            <v>1303</v>
          </cell>
        </row>
        <row r="14560">
          <cell r="A14560" t="str">
            <v>Residential</v>
          </cell>
          <cell r="B14560">
            <v>15</v>
          </cell>
          <cell r="C14560" t="str">
            <v>X</v>
          </cell>
          <cell r="D14560" t="str">
            <v>PCT</v>
          </cell>
          <cell r="E14560" t="str">
            <v>Enrollment Date Quintile: 2nd Latest</v>
          </cell>
          <cell r="F14560">
            <v>89.051299999999998</v>
          </cell>
          <cell r="G14560">
            <v>1.347753</v>
          </cell>
          <cell r="H14560">
            <v>1.1671320000000001</v>
          </cell>
          <cell r="I14560">
            <v>-0.15533910000000001</v>
          </cell>
          <cell r="J14560">
            <v>-6.3563499999999995E-2</v>
          </cell>
          <cell r="K14560">
            <v>0</v>
          </cell>
          <cell r="L14560">
            <v>6.3563499999999995E-2</v>
          </cell>
          <cell r="M14560">
            <v>0.15533910000000001</v>
          </cell>
          <cell r="N14560">
            <v>0.15533910000000001</v>
          </cell>
          <cell r="O14560">
            <v>1303</v>
          </cell>
        </row>
        <row r="14561">
          <cell r="A14561" t="str">
            <v>Residential</v>
          </cell>
          <cell r="B14561">
            <v>16</v>
          </cell>
          <cell r="C14561" t="str">
            <v>X</v>
          </cell>
          <cell r="D14561" t="str">
            <v>PCT</v>
          </cell>
          <cell r="E14561" t="str">
            <v>Enrollment Date Quintile: 2nd Latest</v>
          </cell>
          <cell r="F14561">
            <v>91.248599999999996</v>
          </cell>
          <cell r="G14561">
            <v>1.60226</v>
          </cell>
          <cell r="H14561">
            <v>1.4745220000000001</v>
          </cell>
          <cell r="I14561">
            <v>-0.17794119999999999</v>
          </cell>
          <cell r="J14561">
            <v>-7.2812100000000005E-2</v>
          </cell>
          <cell r="K14561">
            <v>0</v>
          </cell>
          <cell r="L14561">
            <v>7.2812100000000005E-2</v>
          </cell>
          <cell r="M14561">
            <v>0.17794119999999999</v>
          </cell>
          <cell r="N14561">
            <v>0.17794119999999999</v>
          </cell>
          <cell r="O14561">
            <v>1303</v>
          </cell>
        </row>
        <row r="14562">
          <cell r="A14562" t="str">
            <v>Residential</v>
          </cell>
          <cell r="B14562">
            <v>17</v>
          </cell>
          <cell r="C14562" t="str">
            <v>X</v>
          </cell>
          <cell r="D14562" t="str">
            <v>PCT</v>
          </cell>
          <cell r="E14562" t="str">
            <v>Enrollment Date Quintile: 2nd Latest</v>
          </cell>
          <cell r="F14562">
            <v>92.445899999999995</v>
          </cell>
          <cell r="G14562">
            <v>1.770767</v>
          </cell>
          <cell r="H14562">
            <v>1.7613840000000001</v>
          </cell>
          <cell r="I14562">
            <v>-0.1650431</v>
          </cell>
          <cell r="J14562">
            <v>-6.7534300000000005E-2</v>
          </cell>
          <cell r="K14562">
            <v>0</v>
          </cell>
          <cell r="L14562">
            <v>6.7534300000000005E-2</v>
          </cell>
          <cell r="M14562">
            <v>0.1650431</v>
          </cell>
          <cell r="N14562">
            <v>0.1650431</v>
          </cell>
          <cell r="O14562">
            <v>1303</v>
          </cell>
        </row>
        <row r="14563">
          <cell r="A14563" t="str">
            <v>Residential</v>
          </cell>
          <cell r="B14563">
            <v>18</v>
          </cell>
          <cell r="C14563" t="str">
            <v>X</v>
          </cell>
          <cell r="D14563" t="str">
            <v>PCT</v>
          </cell>
          <cell r="E14563" t="str">
            <v>Enrollment Date Quintile: 2nd Latest</v>
          </cell>
          <cell r="F14563">
            <v>90.735100000000003</v>
          </cell>
          <cell r="G14563">
            <v>1.9900230000000001</v>
          </cell>
          <cell r="H14563">
            <v>1.776659</v>
          </cell>
          <cell r="I14563">
            <v>-0.15997169999999999</v>
          </cell>
          <cell r="J14563">
            <v>-6.5459100000000006E-2</v>
          </cell>
          <cell r="K14563">
            <v>0</v>
          </cell>
          <cell r="L14563">
            <v>6.5459100000000006E-2</v>
          </cell>
          <cell r="M14563">
            <v>0.15997169999999999</v>
          </cell>
          <cell r="N14563">
            <v>0.15997169999999999</v>
          </cell>
          <cell r="O14563">
            <v>1303</v>
          </cell>
        </row>
        <row r="14564">
          <cell r="A14564" t="str">
            <v>Residential</v>
          </cell>
          <cell r="B14564">
            <v>19</v>
          </cell>
          <cell r="C14564" t="str">
            <v>X</v>
          </cell>
          <cell r="D14564" t="str">
            <v>PCT</v>
          </cell>
          <cell r="E14564" t="str">
            <v>Enrollment Date Quintile: 2nd Latest</v>
          </cell>
          <cell r="F14564">
            <v>88.1297</v>
          </cell>
          <cell r="G14564">
            <v>1.8442799999999999</v>
          </cell>
          <cell r="H14564">
            <v>1.7172940000000001</v>
          </cell>
          <cell r="I14564">
            <v>-0.1692543</v>
          </cell>
          <cell r="J14564">
            <v>-6.92575E-2</v>
          </cell>
          <cell r="K14564">
            <v>0</v>
          </cell>
          <cell r="L14564">
            <v>6.92575E-2</v>
          </cell>
          <cell r="M14564">
            <v>0.1692543</v>
          </cell>
          <cell r="N14564">
            <v>0.1692543</v>
          </cell>
          <cell r="O14564">
            <v>1303</v>
          </cell>
        </row>
        <row r="14565">
          <cell r="A14565" t="str">
            <v>Residential</v>
          </cell>
          <cell r="B14565">
            <v>20</v>
          </cell>
          <cell r="C14565" t="str">
            <v>X</v>
          </cell>
          <cell r="D14565" t="str">
            <v>PCT</v>
          </cell>
          <cell r="E14565" t="str">
            <v>Enrollment Date Quintile: 2nd Latest</v>
          </cell>
          <cell r="F14565">
            <v>83.235100000000003</v>
          </cell>
          <cell r="G14565">
            <v>1.8676649999999999</v>
          </cell>
          <cell r="H14565">
            <v>1.9073100000000001</v>
          </cell>
          <cell r="I14565">
            <v>-0.18256430000000001</v>
          </cell>
          <cell r="J14565">
            <v>-7.4703800000000001E-2</v>
          </cell>
          <cell r="K14565">
            <v>0</v>
          </cell>
          <cell r="L14565">
            <v>7.4703800000000001E-2</v>
          </cell>
          <cell r="M14565">
            <v>0.18256430000000001</v>
          </cell>
          <cell r="N14565">
            <v>0.18256430000000001</v>
          </cell>
          <cell r="O14565">
            <v>1303</v>
          </cell>
        </row>
        <row r="14566">
          <cell r="A14566" t="str">
            <v>Residential</v>
          </cell>
          <cell r="B14566">
            <v>21</v>
          </cell>
          <cell r="C14566" t="str">
            <v>X</v>
          </cell>
          <cell r="D14566" t="str">
            <v>PCT</v>
          </cell>
          <cell r="E14566" t="str">
            <v>Enrollment Date Quintile: 2nd Latest</v>
          </cell>
          <cell r="F14566">
            <v>78.643199999999993</v>
          </cell>
          <cell r="G14566">
            <v>1.6176489999999999</v>
          </cell>
          <cell r="H14566">
            <v>2.0157980000000002</v>
          </cell>
          <cell r="I14566">
            <v>-0.14951300000000001</v>
          </cell>
          <cell r="J14566">
            <v>-6.1179499999999998E-2</v>
          </cell>
          <cell r="K14566">
            <v>0</v>
          </cell>
          <cell r="L14566">
            <v>6.1179499999999998E-2</v>
          </cell>
          <cell r="M14566">
            <v>0.14951300000000001</v>
          </cell>
          <cell r="N14566">
            <v>0.14951300000000001</v>
          </cell>
          <cell r="O14566">
            <v>1303</v>
          </cell>
        </row>
        <row r="14567">
          <cell r="A14567" t="str">
            <v>Residential</v>
          </cell>
          <cell r="B14567">
            <v>22</v>
          </cell>
          <cell r="C14567" t="str">
            <v>X</v>
          </cell>
          <cell r="D14567" t="str">
            <v>PCT</v>
          </cell>
          <cell r="E14567" t="str">
            <v>Enrollment Date Quintile: 2nd Latest</v>
          </cell>
          <cell r="F14567">
            <v>76.551299999999998</v>
          </cell>
          <cell r="G14567">
            <v>1.140252</v>
          </cell>
          <cell r="H14567">
            <v>1.657092</v>
          </cell>
          <cell r="I14567">
            <v>-0.15092169999999999</v>
          </cell>
          <cell r="J14567">
            <v>-6.1755900000000002E-2</v>
          </cell>
          <cell r="K14567">
            <v>0</v>
          </cell>
          <cell r="L14567">
            <v>6.1755900000000002E-2</v>
          </cell>
          <cell r="M14567">
            <v>0.15092169999999999</v>
          </cell>
          <cell r="N14567">
            <v>0.15092169999999999</v>
          </cell>
          <cell r="O14567">
            <v>1303</v>
          </cell>
        </row>
        <row r="14568">
          <cell r="A14568" t="str">
            <v>Residential</v>
          </cell>
          <cell r="B14568">
            <v>23</v>
          </cell>
          <cell r="C14568" t="str">
            <v>X</v>
          </cell>
          <cell r="D14568" t="str">
            <v>PCT</v>
          </cell>
          <cell r="E14568" t="str">
            <v>Enrollment Date Quintile: 2nd Latest</v>
          </cell>
          <cell r="F14568">
            <v>73.867599999999996</v>
          </cell>
          <cell r="G14568">
            <v>0.85474680000000003</v>
          </cell>
          <cell r="H14568">
            <v>1.3686290000000001</v>
          </cell>
          <cell r="I14568">
            <v>-0.1387996</v>
          </cell>
          <cell r="J14568">
            <v>-5.6795699999999998E-2</v>
          </cell>
          <cell r="K14568">
            <v>0</v>
          </cell>
          <cell r="L14568">
            <v>5.6795699999999998E-2</v>
          </cell>
          <cell r="M14568">
            <v>0.1387996</v>
          </cell>
          <cell r="N14568">
            <v>0.1387996</v>
          </cell>
          <cell r="O14568">
            <v>1303</v>
          </cell>
        </row>
        <row r="14569">
          <cell r="A14569" t="str">
            <v>Residential</v>
          </cell>
          <cell r="B14569">
            <v>24</v>
          </cell>
          <cell r="C14569" t="str">
            <v>X</v>
          </cell>
          <cell r="D14569" t="str">
            <v>PCT</v>
          </cell>
          <cell r="E14569" t="str">
            <v>Enrollment Date Quintile: 2nd Latest</v>
          </cell>
          <cell r="F14569">
            <v>72.381100000000004</v>
          </cell>
          <cell r="G14569">
            <v>0.62573080000000003</v>
          </cell>
          <cell r="H14569">
            <v>0.87620549999999997</v>
          </cell>
          <cell r="I14569">
            <v>-0.12704489999999999</v>
          </cell>
          <cell r="J14569">
            <v>-5.1985700000000003E-2</v>
          </cell>
          <cell r="K14569">
            <v>0</v>
          </cell>
          <cell r="L14569">
            <v>5.1985700000000003E-2</v>
          </cell>
          <cell r="M14569">
            <v>0.12704489999999999</v>
          </cell>
          <cell r="N14569">
            <v>0.12704489999999999</v>
          </cell>
          <cell r="O14569">
            <v>1303</v>
          </cell>
        </row>
        <row r="14570">
          <cell r="A14570" t="str">
            <v>Residential</v>
          </cell>
          <cell r="B14570">
            <v>1</v>
          </cell>
          <cell r="C14570" t="str">
            <v>X</v>
          </cell>
          <cell r="D14570" t="str">
            <v>PCT</v>
          </cell>
          <cell r="E14570" t="str">
            <v>Enrollment Date Quintile: Earliest</v>
          </cell>
          <cell r="F14570">
            <v>64.083399999999997</v>
          </cell>
          <cell r="G14570">
            <v>0.5771115</v>
          </cell>
          <cell r="H14570">
            <v>0.64766159999999995</v>
          </cell>
          <cell r="I14570">
            <v>-9.8036899999999996E-2</v>
          </cell>
          <cell r="J14570">
            <v>-4.0115900000000003E-2</v>
          </cell>
          <cell r="K14570">
            <v>0</v>
          </cell>
          <cell r="L14570">
            <v>4.0115900000000003E-2</v>
          </cell>
          <cell r="M14570">
            <v>9.8036899999999996E-2</v>
          </cell>
          <cell r="N14570">
            <v>9.8036899999999996E-2</v>
          </cell>
          <cell r="O14570">
            <v>2285</v>
          </cell>
        </row>
        <row r="14571">
          <cell r="A14571" t="str">
            <v>Residential</v>
          </cell>
          <cell r="B14571">
            <v>2</v>
          </cell>
          <cell r="C14571" t="str">
            <v>X</v>
          </cell>
          <cell r="D14571" t="str">
            <v>PCT</v>
          </cell>
          <cell r="E14571" t="str">
            <v>Enrollment Date Quintile: Earliest</v>
          </cell>
          <cell r="F14571">
            <v>62.878300000000003</v>
          </cell>
          <cell r="G14571">
            <v>0.49063570000000001</v>
          </cell>
          <cell r="H14571">
            <v>0.55916790000000005</v>
          </cell>
          <cell r="I14571">
            <v>-9.6392800000000001E-2</v>
          </cell>
          <cell r="J14571">
            <v>-3.9443100000000002E-2</v>
          </cell>
          <cell r="K14571">
            <v>0</v>
          </cell>
          <cell r="L14571">
            <v>3.9443100000000002E-2</v>
          </cell>
          <cell r="M14571">
            <v>9.6392800000000001E-2</v>
          </cell>
          <cell r="N14571">
            <v>9.6392800000000001E-2</v>
          </cell>
          <cell r="O14571">
            <v>2285</v>
          </cell>
        </row>
        <row r="14572">
          <cell r="A14572" t="str">
            <v>Residential</v>
          </cell>
          <cell r="B14572">
            <v>3</v>
          </cell>
          <cell r="C14572" t="str">
            <v>X</v>
          </cell>
          <cell r="D14572" t="str">
            <v>PCT</v>
          </cell>
          <cell r="E14572" t="str">
            <v>Enrollment Date Quintile: Earliest</v>
          </cell>
          <cell r="F14572">
            <v>62.314</v>
          </cell>
          <cell r="G14572">
            <v>0.42536200000000002</v>
          </cell>
          <cell r="H14572">
            <v>0.50726760000000004</v>
          </cell>
          <cell r="I14572">
            <v>-9.5742999999999995E-2</v>
          </cell>
          <cell r="J14572">
            <v>-3.9177200000000002E-2</v>
          </cell>
          <cell r="K14572">
            <v>0</v>
          </cell>
          <cell r="L14572">
            <v>3.9177200000000002E-2</v>
          </cell>
          <cell r="M14572">
            <v>9.5742999999999995E-2</v>
          </cell>
          <cell r="N14572">
            <v>9.5742999999999995E-2</v>
          </cell>
          <cell r="O14572">
            <v>2285</v>
          </cell>
        </row>
        <row r="14573">
          <cell r="A14573" t="str">
            <v>Residential</v>
          </cell>
          <cell r="B14573">
            <v>4</v>
          </cell>
          <cell r="C14573" t="str">
            <v>X</v>
          </cell>
          <cell r="D14573" t="str">
            <v>PCT</v>
          </cell>
          <cell r="E14573" t="str">
            <v>Enrollment Date Quintile: Earliest</v>
          </cell>
          <cell r="F14573">
            <v>60.872199999999999</v>
          </cell>
          <cell r="G14573">
            <v>0.3994009</v>
          </cell>
          <cell r="H14573">
            <v>0.44953110000000002</v>
          </cell>
          <cell r="I14573">
            <v>-9.5008099999999998E-2</v>
          </cell>
          <cell r="J14573">
            <v>-3.8876599999999997E-2</v>
          </cell>
          <cell r="K14573">
            <v>0</v>
          </cell>
          <cell r="L14573">
            <v>3.8876599999999997E-2</v>
          </cell>
          <cell r="M14573">
            <v>9.5008099999999998E-2</v>
          </cell>
          <cell r="N14573">
            <v>9.5008099999999998E-2</v>
          </cell>
          <cell r="O14573">
            <v>2285</v>
          </cell>
        </row>
        <row r="14574">
          <cell r="A14574" t="str">
            <v>Residential</v>
          </cell>
          <cell r="B14574">
            <v>5</v>
          </cell>
          <cell r="C14574" t="str">
            <v>X</v>
          </cell>
          <cell r="D14574" t="str">
            <v>PCT</v>
          </cell>
          <cell r="E14574" t="str">
            <v>Enrollment Date Quintile: Earliest</v>
          </cell>
          <cell r="F14574">
            <v>60.825299999999999</v>
          </cell>
          <cell r="G14574">
            <v>0.37928469999999997</v>
          </cell>
          <cell r="H14574">
            <v>0.4705742</v>
          </cell>
          <cell r="I14574">
            <v>-9.4671500000000006E-2</v>
          </cell>
          <cell r="J14574">
            <v>-3.8738799999999997E-2</v>
          </cell>
          <cell r="K14574">
            <v>0</v>
          </cell>
          <cell r="L14574">
            <v>3.8738799999999997E-2</v>
          </cell>
          <cell r="M14574">
            <v>9.4671500000000006E-2</v>
          </cell>
          <cell r="N14574">
            <v>9.4671500000000006E-2</v>
          </cell>
          <cell r="O14574">
            <v>2285</v>
          </cell>
        </row>
        <row r="14575">
          <cell r="A14575" t="str">
            <v>Residential</v>
          </cell>
          <cell r="B14575">
            <v>6</v>
          </cell>
          <cell r="C14575" t="str">
            <v>X</v>
          </cell>
          <cell r="D14575" t="str">
            <v>PCT</v>
          </cell>
          <cell r="E14575" t="str">
            <v>Enrollment Date Quintile: Earliest</v>
          </cell>
          <cell r="F14575">
            <v>60.767099999999999</v>
          </cell>
          <cell r="G14575">
            <v>0.40199839999999998</v>
          </cell>
          <cell r="H14575">
            <v>0.4646284</v>
          </cell>
          <cell r="I14575">
            <v>-9.4681699999999994E-2</v>
          </cell>
          <cell r="J14575">
            <v>-3.8743E-2</v>
          </cell>
          <cell r="K14575">
            <v>0</v>
          </cell>
          <cell r="L14575">
            <v>3.8743E-2</v>
          </cell>
          <cell r="M14575">
            <v>9.4681699999999994E-2</v>
          </cell>
          <cell r="N14575">
            <v>9.4681699999999994E-2</v>
          </cell>
          <cell r="O14575">
            <v>2285</v>
          </cell>
        </row>
        <row r="14576">
          <cell r="A14576" t="str">
            <v>Residential</v>
          </cell>
          <cell r="B14576">
            <v>7</v>
          </cell>
          <cell r="C14576" t="str">
            <v>X</v>
          </cell>
          <cell r="D14576" t="str">
            <v>PCT</v>
          </cell>
          <cell r="E14576" t="str">
            <v>Enrollment Date Quintile: Earliest</v>
          </cell>
          <cell r="F14576">
            <v>59.801900000000003</v>
          </cell>
          <cell r="G14576">
            <v>0.4908265</v>
          </cell>
          <cell r="H14576">
            <v>0.69361899999999999</v>
          </cell>
          <cell r="I14576">
            <v>-9.5549999999999996E-2</v>
          </cell>
          <cell r="J14576">
            <v>-3.9098300000000002E-2</v>
          </cell>
          <cell r="K14576">
            <v>0</v>
          </cell>
          <cell r="L14576">
            <v>3.9098300000000002E-2</v>
          </cell>
          <cell r="M14576">
            <v>9.5549999999999996E-2</v>
          </cell>
          <cell r="N14576">
            <v>9.5549999999999996E-2</v>
          </cell>
          <cell r="O14576">
            <v>2285</v>
          </cell>
        </row>
        <row r="14577">
          <cell r="A14577" t="str">
            <v>Residential</v>
          </cell>
          <cell r="B14577">
            <v>8</v>
          </cell>
          <cell r="C14577" t="str">
            <v>X</v>
          </cell>
          <cell r="D14577" t="str">
            <v>PCT</v>
          </cell>
          <cell r="E14577" t="str">
            <v>Enrollment Date Quintile: Earliest</v>
          </cell>
          <cell r="F14577">
            <v>60.476500000000001</v>
          </cell>
          <cell r="G14577">
            <v>0.58657029999999999</v>
          </cell>
          <cell r="H14577">
            <v>0.72332379999999996</v>
          </cell>
          <cell r="I14577">
            <v>-9.7330799999999995E-2</v>
          </cell>
          <cell r="J14577">
            <v>-3.9827000000000001E-2</v>
          </cell>
          <cell r="K14577">
            <v>0</v>
          </cell>
          <cell r="L14577">
            <v>3.9827000000000001E-2</v>
          </cell>
          <cell r="M14577">
            <v>9.7330799999999995E-2</v>
          </cell>
          <cell r="N14577">
            <v>9.7330799999999995E-2</v>
          </cell>
          <cell r="O14577">
            <v>2285</v>
          </cell>
        </row>
        <row r="14578">
          <cell r="A14578" t="str">
            <v>Residential</v>
          </cell>
          <cell r="B14578">
            <v>9</v>
          </cell>
          <cell r="C14578" t="str">
            <v>X</v>
          </cell>
          <cell r="D14578" t="str">
            <v>PCT</v>
          </cell>
          <cell r="E14578" t="str">
            <v>Enrollment Date Quintile: Earliest</v>
          </cell>
          <cell r="F14578">
            <v>64.139899999999997</v>
          </cell>
          <cell r="G14578">
            <v>0.60298600000000002</v>
          </cell>
          <cell r="H14578">
            <v>0.68091480000000004</v>
          </cell>
          <cell r="I14578">
            <v>-0.1009878</v>
          </cell>
          <cell r="J14578">
            <v>-4.1323400000000003E-2</v>
          </cell>
          <cell r="K14578">
            <v>0</v>
          </cell>
          <cell r="L14578">
            <v>4.1323400000000003E-2</v>
          </cell>
          <cell r="M14578">
            <v>0.1009878</v>
          </cell>
          <cell r="N14578">
            <v>0.1009878</v>
          </cell>
          <cell r="O14578">
            <v>2285</v>
          </cell>
        </row>
        <row r="14579">
          <cell r="A14579" t="str">
            <v>Residential</v>
          </cell>
          <cell r="B14579">
            <v>10</v>
          </cell>
          <cell r="C14579" t="str">
            <v>X</v>
          </cell>
          <cell r="D14579" t="str">
            <v>PCT</v>
          </cell>
          <cell r="E14579" t="str">
            <v>Enrollment Date Quintile: Earliest</v>
          </cell>
          <cell r="F14579">
            <v>66.774600000000007</v>
          </cell>
          <cell r="G14579">
            <v>0.60387990000000002</v>
          </cell>
          <cell r="H14579">
            <v>0.74563590000000002</v>
          </cell>
          <cell r="I14579">
            <v>-0.1026774</v>
          </cell>
          <cell r="J14579">
            <v>-4.2014799999999998E-2</v>
          </cell>
          <cell r="K14579">
            <v>0</v>
          </cell>
          <cell r="L14579">
            <v>4.2014799999999998E-2</v>
          </cell>
          <cell r="M14579">
            <v>0.1026774</v>
          </cell>
          <cell r="N14579">
            <v>0.1026774</v>
          </cell>
          <cell r="O14579">
            <v>2285</v>
          </cell>
        </row>
        <row r="14580">
          <cell r="A14580" t="str">
            <v>Residential</v>
          </cell>
          <cell r="B14580">
            <v>11</v>
          </cell>
          <cell r="C14580" t="str">
            <v>X</v>
          </cell>
          <cell r="D14580" t="str">
            <v>PCT</v>
          </cell>
          <cell r="E14580" t="str">
            <v>Enrollment Date Quintile: Earliest</v>
          </cell>
          <cell r="F14580">
            <v>70.938800000000001</v>
          </cell>
          <cell r="G14580">
            <v>0.6727976</v>
          </cell>
          <cell r="H14580">
            <v>0.70678260000000004</v>
          </cell>
          <cell r="I14580">
            <v>-0.10761859999999999</v>
          </cell>
          <cell r="J14580">
            <v>-4.4036600000000002E-2</v>
          </cell>
          <cell r="K14580">
            <v>0</v>
          </cell>
          <cell r="L14580">
            <v>4.4036600000000002E-2</v>
          </cell>
          <cell r="M14580">
            <v>0.10761859999999999</v>
          </cell>
          <cell r="N14580">
            <v>0.10761859999999999</v>
          </cell>
          <cell r="O14580">
            <v>2285</v>
          </cell>
        </row>
        <row r="14581">
          <cell r="A14581" t="str">
            <v>Residential</v>
          </cell>
          <cell r="B14581">
            <v>12</v>
          </cell>
          <cell r="C14581" t="str">
            <v>X</v>
          </cell>
          <cell r="D14581" t="str">
            <v>PCT</v>
          </cell>
          <cell r="E14581" t="str">
            <v>Enrollment Date Quintile: Earliest</v>
          </cell>
          <cell r="F14581">
            <v>75.428299999999993</v>
          </cell>
          <cell r="G14581">
            <v>0.64702899999999997</v>
          </cell>
          <cell r="H14581">
            <v>0.73239200000000004</v>
          </cell>
          <cell r="I14581">
            <v>-0.1079272</v>
          </cell>
          <cell r="J14581">
            <v>-4.4162899999999998E-2</v>
          </cell>
          <cell r="K14581">
            <v>0</v>
          </cell>
          <cell r="L14581">
            <v>4.4162899999999998E-2</v>
          </cell>
          <cell r="M14581">
            <v>0.1079272</v>
          </cell>
          <cell r="N14581">
            <v>0.1079272</v>
          </cell>
          <cell r="O14581">
            <v>2285</v>
          </cell>
        </row>
        <row r="14582">
          <cell r="A14582" t="str">
            <v>Residential</v>
          </cell>
          <cell r="B14582">
            <v>13</v>
          </cell>
          <cell r="C14582" t="str">
            <v>X</v>
          </cell>
          <cell r="D14582" t="str">
            <v>PCT</v>
          </cell>
          <cell r="E14582" t="str">
            <v>Enrollment Date Quintile: Earliest</v>
          </cell>
          <cell r="F14582">
            <v>79.439599999999999</v>
          </cell>
          <cell r="G14582">
            <v>0.68321129999999997</v>
          </cell>
          <cell r="H14582">
            <v>0.75494499999999998</v>
          </cell>
          <cell r="I14582">
            <v>-0.1048777</v>
          </cell>
          <cell r="J14582">
            <v>-4.2915099999999998E-2</v>
          </cell>
          <cell r="K14582">
            <v>0</v>
          </cell>
          <cell r="L14582">
            <v>4.2915099999999998E-2</v>
          </cell>
          <cell r="M14582">
            <v>0.1048777</v>
          </cell>
          <cell r="N14582">
            <v>0.1048777</v>
          </cell>
          <cell r="O14582">
            <v>2285</v>
          </cell>
        </row>
        <row r="14583">
          <cell r="A14583" t="str">
            <v>Residential</v>
          </cell>
          <cell r="B14583">
            <v>14</v>
          </cell>
          <cell r="C14583" t="str">
            <v>X</v>
          </cell>
          <cell r="D14583" t="str">
            <v>PCT</v>
          </cell>
          <cell r="E14583" t="str">
            <v>Enrollment Date Quintile: Earliest</v>
          </cell>
          <cell r="F14583">
            <v>82.515199999999993</v>
          </cell>
          <cell r="G14583">
            <v>0.82217850000000003</v>
          </cell>
          <cell r="H14583">
            <v>0.76785139999999996</v>
          </cell>
          <cell r="I14583">
            <v>-0.111012</v>
          </cell>
          <cell r="J14583">
            <v>-4.5425199999999999E-2</v>
          </cell>
          <cell r="K14583">
            <v>0</v>
          </cell>
          <cell r="L14583">
            <v>4.5425199999999999E-2</v>
          </cell>
          <cell r="M14583">
            <v>0.111012</v>
          </cell>
          <cell r="N14583">
            <v>0.111012</v>
          </cell>
          <cell r="O14583">
            <v>2285</v>
          </cell>
        </row>
        <row r="14584">
          <cell r="A14584" t="str">
            <v>Residential</v>
          </cell>
          <cell r="B14584">
            <v>15</v>
          </cell>
          <cell r="C14584" t="str">
            <v>X</v>
          </cell>
          <cell r="D14584" t="str">
            <v>PCT</v>
          </cell>
          <cell r="E14584" t="str">
            <v>Enrollment Date Quintile: Earliest</v>
          </cell>
          <cell r="F14584">
            <v>85.956999999999994</v>
          </cell>
          <cell r="G14584">
            <v>1.0153540000000001</v>
          </cell>
          <cell r="H14584">
            <v>0.87859960000000004</v>
          </cell>
          <cell r="I14584">
            <v>-0.1079876</v>
          </cell>
          <cell r="J14584">
            <v>-4.4187700000000003E-2</v>
          </cell>
          <cell r="K14584">
            <v>0</v>
          </cell>
          <cell r="L14584">
            <v>4.4187700000000003E-2</v>
          </cell>
          <cell r="M14584">
            <v>0.1079876</v>
          </cell>
          <cell r="N14584">
            <v>0.1079876</v>
          </cell>
          <cell r="O14584">
            <v>2285</v>
          </cell>
        </row>
        <row r="14585">
          <cell r="A14585" t="str">
            <v>Residential</v>
          </cell>
          <cell r="B14585">
            <v>16</v>
          </cell>
          <cell r="C14585" t="str">
            <v>X</v>
          </cell>
          <cell r="D14585" t="str">
            <v>PCT</v>
          </cell>
          <cell r="E14585" t="str">
            <v>Enrollment Date Quintile: Earliest</v>
          </cell>
          <cell r="F14585">
            <v>87.928299999999993</v>
          </cell>
          <cell r="G14585">
            <v>1.2666729999999999</v>
          </cell>
          <cell r="H14585">
            <v>1.253546</v>
          </cell>
          <cell r="I14585">
            <v>-0.1146573</v>
          </cell>
          <cell r="J14585">
            <v>-4.6916800000000002E-2</v>
          </cell>
          <cell r="K14585">
            <v>0</v>
          </cell>
          <cell r="L14585">
            <v>4.6916800000000002E-2</v>
          </cell>
          <cell r="M14585">
            <v>0.1146573</v>
          </cell>
          <cell r="N14585">
            <v>0.1146573</v>
          </cell>
          <cell r="O14585">
            <v>2285</v>
          </cell>
        </row>
        <row r="14586">
          <cell r="A14586" t="str">
            <v>Residential</v>
          </cell>
          <cell r="B14586">
            <v>17</v>
          </cell>
          <cell r="C14586" t="str">
            <v>X</v>
          </cell>
          <cell r="D14586" t="str">
            <v>PCT</v>
          </cell>
          <cell r="E14586" t="str">
            <v>Enrollment Date Quintile: Earliest</v>
          </cell>
          <cell r="F14586">
            <v>88.917000000000002</v>
          </cell>
          <cell r="G14586">
            <v>1.3795409999999999</v>
          </cell>
          <cell r="H14586">
            <v>1.494956</v>
          </cell>
          <cell r="I14586">
            <v>-0.12119920000000001</v>
          </cell>
          <cell r="J14586">
            <v>-4.9593699999999998E-2</v>
          </cell>
          <cell r="K14586">
            <v>0</v>
          </cell>
          <cell r="L14586">
            <v>4.9593699999999998E-2</v>
          </cell>
          <cell r="M14586">
            <v>0.12119920000000001</v>
          </cell>
          <cell r="N14586">
            <v>0.12119920000000001</v>
          </cell>
          <cell r="O14586">
            <v>2285</v>
          </cell>
        </row>
        <row r="14587">
          <cell r="A14587" t="str">
            <v>Residential</v>
          </cell>
          <cell r="B14587">
            <v>18</v>
          </cell>
          <cell r="C14587" t="str">
            <v>X</v>
          </cell>
          <cell r="D14587" t="str">
            <v>PCT</v>
          </cell>
          <cell r="E14587" t="str">
            <v>Enrollment Date Quintile: Earliest</v>
          </cell>
          <cell r="F14587">
            <v>86.632499999999993</v>
          </cell>
          <cell r="G14587">
            <v>1.5314540000000001</v>
          </cell>
          <cell r="H14587">
            <v>1.64978</v>
          </cell>
          <cell r="I14587">
            <v>-0.1206077</v>
          </cell>
          <cell r="J14587">
            <v>-4.9351699999999998E-2</v>
          </cell>
          <cell r="K14587">
            <v>0</v>
          </cell>
          <cell r="L14587">
            <v>4.9351699999999998E-2</v>
          </cell>
          <cell r="M14587">
            <v>0.1206077</v>
          </cell>
          <cell r="N14587">
            <v>0.1206077</v>
          </cell>
          <cell r="O14587">
            <v>2285</v>
          </cell>
        </row>
        <row r="14588">
          <cell r="A14588" t="str">
            <v>Residential</v>
          </cell>
          <cell r="B14588">
            <v>19</v>
          </cell>
          <cell r="C14588" t="str">
            <v>X</v>
          </cell>
          <cell r="D14588" t="str">
            <v>PCT</v>
          </cell>
          <cell r="E14588" t="str">
            <v>Enrollment Date Quintile: Earliest</v>
          </cell>
          <cell r="F14588">
            <v>83.662000000000006</v>
          </cell>
          <cell r="G14588">
            <v>1.431049</v>
          </cell>
          <cell r="H14588">
            <v>1.776878</v>
          </cell>
          <cell r="I14588">
            <v>-0.11438669999999999</v>
          </cell>
          <cell r="J14588">
            <v>-4.6806100000000003E-2</v>
          </cell>
          <cell r="K14588">
            <v>0</v>
          </cell>
          <cell r="L14588">
            <v>4.6806100000000003E-2</v>
          </cell>
          <cell r="M14588">
            <v>0.11438669999999999</v>
          </cell>
          <cell r="N14588">
            <v>0.11438669999999999</v>
          </cell>
          <cell r="O14588">
            <v>2285</v>
          </cell>
        </row>
        <row r="14589">
          <cell r="A14589" t="str">
            <v>Residential</v>
          </cell>
          <cell r="B14589">
            <v>20</v>
          </cell>
          <cell r="C14589" t="str">
            <v>X</v>
          </cell>
          <cell r="D14589" t="str">
            <v>PCT</v>
          </cell>
          <cell r="E14589" t="str">
            <v>Enrollment Date Quintile: Earliest</v>
          </cell>
          <cell r="F14589">
            <v>79.045599999999993</v>
          </cell>
          <cell r="G14589">
            <v>1.3350390000000001</v>
          </cell>
          <cell r="H14589">
            <v>1.795588</v>
          </cell>
          <cell r="I14589">
            <v>-0.122903</v>
          </cell>
          <cell r="J14589">
            <v>-5.0290899999999999E-2</v>
          </cell>
          <cell r="K14589">
            <v>0</v>
          </cell>
          <cell r="L14589">
            <v>5.0290899999999999E-2</v>
          </cell>
          <cell r="M14589">
            <v>0.122903</v>
          </cell>
          <cell r="N14589">
            <v>0.122903</v>
          </cell>
          <cell r="O14589">
            <v>2285</v>
          </cell>
        </row>
        <row r="14590">
          <cell r="A14590" t="str">
            <v>Residential</v>
          </cell>
          <cell r="B14590">
            <v>21</v>
          </cell>
          <cell r="C14590" t="str">
            <v>X</v>
          </cell>
          <cell r="D14590" t="str">
            <v>PCT</v>
          </cell>
          <cell r="E14590" t="str">
            <v>Enrollment Date Quintile: Earliest</v>
          </cell>
          <cell r="F14590">
            <v>74.923100000000005</v>
          </cell>
          <cell r="G14590">
            <v>1.144385</v>
          </cell>
          <cell r="H14590">
            <v>1.6602410000000001</v>
          </cell>
          <cell r="I14590">
            <v>-0.1121484</v>
          </cell>
          <cell r="J14590">
            <v>-4.5890199999999999E-2</v>
          </cell>
          <cell r="K14590">
            <v>0</v>
          </cell>
          <cell r="L14590">
            <v>4.5890199999999999E-2</v>
          </cell>
          <cell r="M14590">
            <v>0.1121484</v>
          </cell>
          <cell r="N14590">
            <v>0.1121484</v>
          </cell>
          <cell r="O14590">
            <v>2285</v>
          </cell>
        </row>
        <row r="14591">
          <cell r="A14591" t="str">
            <v>Residential</v>
          </cell>
          <cell r="B14591">
            <v>22</v>
          </cell>
          <cell r="C14591" t="str">
            <v>X</v>
          </cell>
          <cell r="D14591" t="str">
            <v>PCT</v>
          </cell>
          <cell r="E14591" t="str">
            <v>Enrollment Date Quintile: Earliest</v>
          </cell>
          <cell r="F14591">
            <v>73.370099999999994</v>
          </cell>
          <cell r="G14591">
            <v>1.0537909999999999</v>
          </cell>
          <cell r="H14591">
            <v>1.418382</v>
          </cell>
          <cell r="I14591">
            <v>-0.1122566</v>
          </cell>
          <cell r="J14591">
            <v>-4.5934500000000003E-2</v>
          </cell>
          <cell r="K14591">
            <v>0</v>
          </cell>
          <cell r="L14591">
            <v>4.5934500000000003E-2</v>
          </cell>
          <cell r="M14591">
            <v>0.1122566</v>
          </cell>
          <cell r="N14591">
            <v>0.1122566</v>
          </cell>
          <cell r="O14591">
            <v>2285</v>
          </cell>
        </row>
        <row r="14592">
          <cell r="A14592" t="str">
            <v>Residential</v>
          </cell>
          <cell r="B14592">
            <v>23</v>
          </cell>
          <cell r="C14592" t="str">
            <v>X</v>
          </cell>
          <cell r="D14592" t="str">
            <v>PCT</v>
          </cell>
          <cell r="E14592" t="str">
            <v>Enrollment Date Quintile: Earliest</v>
          </cell>
          <cell r="F14592">
            <v>71.729299999999995</v>
          </cell>
          <cell r="G14592">
            <v>0.90142259999999996</v>
          </cell>
          <cell r="H14592">
            <v>1.3267279999999999</v>
          </cell>
          <cell r="I14592">
            <v>-0.116517</v>
          </cell>
          <cell r="J14592">
            <v>-4.7677799999999999E-2</v>
          </cell>
          <cell r="K14592">
            <v>0</v>
          </cell>
          <cell r="L14592">
            <v>4.7677799999999999E-2</v>
          </cell>
          <cell r="M14592">
            <v>0.116517</v>
          </cell>
          <cell r="N14592">
            <v>0.116517</v>
          </cell>
          <cell r="O14592">
            <v>2285</v>
          </cell>
        </row>
        <row r="14593">
          <cell r="A14593" t="str">
            <v>Residential</v>
          </cell>
          <cell r="B14593">
            <v>24</v>
          </cell>
          <cell r="C14593" t="str">
            <v>X</v>
          </cell>
          <cell r="D14593" t="str">
            <v>PCT</v>
          </cell>
          <cell r="E14593" t="str">
            <v>Enrollment Date Quintile: Earliest</v>
          </cell>
          <cell r="F14593">
            <v>71.077299999999994</v>
          </cell>
          <cell r="G14593">
            <v>0.70701559999999997</v>
          </cell>
          <cell r="H14593">
            <v>1.002818</v>
          </cell>
          <cell r="I14593">
            <v>-0.1089957</v>
          </cell>
          <cell r="J14593">
            <v>-4.46002E-2</v>
          </cell>
          <cell r="K14593">
            <v>0</v>
          </cell>
          <cell r="L14593">
            <v>4.46002E-2</v>
          </cell>
          <cell r="M14593">
            <v>0.1089957</v>
          </cell>
          <cell r="N14593">
            <v>0.1089957</v>
          </cell>
          <cell r="O14593">
            <v>2285</v>
          </cell>
        </row>
        <row r="14594">
          <cell r="A14594" t="str">
            <v>Residential</v>
          </cell>
          <cell r="B14594">
            <v>1</v>
          </cell>
          <cell r="C14594" t="str">
            <v>X</v>
          </cell>
          <cell r="D14594" t="str">
            <v>PCT</v>
          </cell>
          <cell r="E14594" t="str">
            <v>Enrollment Date Quintile: Latest</v>
          </cell>
          <cell r="F14594">
            <v>65.657899999999998</v>
          </cell>
          <cell r="G14594">
            <v>0.58479760000000003</v>
          </cell>
          <cell r="H14594">
            <v>0.59192610000000001</v>
          </cell>
          <cell r="I14594">
            <v>-9.4181399999999998E-2</v>
          </cell>
          <cell r="J14594">
            <v>-3.8538299999999998E-2</v>
          </cell>
          <cell r="K14594">
            <v>0</v>
          </cell>
          <cell r="L14594">
            <v>3.8538299999999998E-2</v>
          </cell>
          <cell r="M14594">
            <v>9.4181399999999998E-2</v>
          </cell>
          <cell r="N14594">
            <v>9.4181399999999998E-2</v>
          </cell>
          <cell r="O14594">
            <v>2102</v>
          </cell>
        </row>
        <row r="14595">
          <cell r="A14595" t="str">
            <v>Residential</v>
          </cell>
          <cell r="B14595">
            <v>2</v>
          </cell>
          <cell r="C14595" t="str">
            <v>X</v>
          </cell>
          <cell r="D14595" t="str">
            <v>PCT</v>
          </cell>
          <cell r="E14595" t="str">
            <v>Enrollment Date Quintile: Latest</v>
          </cell>
          <cell r="F14595">
            <v>63</v>
          </cell>
          <cell r="G14595">
            <v>0.54435860000000003</v>
          </cell>
          <cell r="H14595">
            <v>0.51951519999999995</v>
          </cell>
          <cell r="I14595">
            <v>-9.34387E-2</v>
          </cell>
          <cell r="J14595">
            <v>-3.8234400000000002E-2</v>
          </cell>
          <cell r="K14595">
            <v>0</v>
          </cell>
          <cell r="L14595">
            <v>3.8234400000000002E-2</v>
          </cell>
          <cell r="M14595">
            <v>9.34387E-2</v>
          </cell>
          <cell r="N14595">
            <v>9.34387E-2</v>
          </cell>
          <cell r="O14595">
            <v>2102</v>
          </cell>
        </row>
        <row r="14596">
          <cell r="A14596" t="str">
            <v>Residential</v>
          </cell>
          <cell r="B14596">
            <v>3</v>
          </cell>
          <cell r="C14596" t="str">
            <v>X</v>
          </cell>
          <cell r="D14596" t="str">
            <v>PCT</v>
          </cell>
          <cell r="E14596" t="str">
            <v>Enrollment Date Quintile: Latest</v>
          </cell>
          <cell r="F14596">
            <v>62.085500000000003</v>
          </cell>
          <cell r="G14596">
            <v>0.50376880000000002</v>
          </cell>
          <cell r="H14596">
            <v>0.48861549999999998</v>
          </cell>
          <cell r="I14596">
            <v>-9.2050199999999999E-2</v>
          </cell>
          <cell r="J14596">
            <v>-3.7666199999999997E-2</v>
          </cell>
          <cell r="K14596">
            <v>0</v>
          </cell>
          <cell r="L14596">
            <v>3.7666199999999997E-2</v>
          </cell>
          <cell r="M14596">
            <v>9.2050199999999999E-2</v>
          </cell>
          <cell r="N14596">
            <v>9.2050199999999999E-2</v>
          </cell>
          <cell r="O14596">
            <v>2102</v>
          </cell>
        </row>
        <row r="14597">
          <cell r="A14597" t="str">
            <v>Residential</v>
          </cell>
          <cell r="B14597">
            <v>4</v>
          </cell>
          <cell r="C14597" t="str">
            <v>X</v>
          </cell>
          <cell r="D14597" t="str">
            <v>PCT</v>
          </cell>
          <cell r="E14597" t="str">
            <v>Enrollment Date Quintile: Latest</v>
          </cell>
          <cell r="F14597">
            <v>60.7928</v>
          </cell>
          <cell r="G14597">
            <v>0.49005080000000001</v>
          </cell>
          <cell r="H14597">
            <v>0.50757589999999997</v>
          </cell>
          <cell r="I14597">
            <v>-9.1656000000000001E-2</v>
          </cell>
          <cell r="J14597">
            <v>-3.7504900000000001E-2</v>
          </cell>
          <cell r="K14597">
            <v>0</v>
          </cell>
          <cell r="L14597">
            <v>3.7504900000000001E-2</v>
          </cell>
          <cell r="M14597">
            <v>9.1656000000000001E-2</v>
          </cell>
          <cell r="N14597">
            <v>9.1656000000000001E-2</v>
          </cell>
          <cell r="O14597">
            <v>2102</v>
          </cell>
        </row>
        <row r="14598">
          <cell r="A14598" t="str">
            <v>Residential</v>
          </cell>
          <cell r="B14598">
            <v>5</v>
          </cell>
          <cell r="C14598" t="str">
            <v>X</v>
          </cell>
          <cell r="D14598" t="str">
            <v>PCT</v>
          </cell>
          <cell r="E14598" t="str">
            <v>Enrollment Date Quintile: Latest</v>
          </cell>
          <cell r="F14598">
            <v>60.378300000000003</v>
          </cell>
          <cell r="G14598">
            <v>0.48373620000000001</v>
          </cell>
          <cell r="H14598">
            <v>0.49316749999999998</v>
          </cell>
          <cell r="I14598">
            <v>-9.1439900000000005E-2</v>
          </cell>
          <cell r="J14598">
            <v>-3.7416499999999998E-2</v>
          </cell>
          <cell r="K14598">
            <v>0</v>
          </cell>
          <cell r="L14598">
            <v>3.7416499999999998E-2</v>
          </cell>
          <cell r="M14598">
            <v>9.1439900000000005E-2</v>
          </cell>
          <cell r="N14598">
            <v>9.1439900000000005E-2</v>
          </cell>
          <cell r="O14598">
            <v>2102</v>
          </cell>
        </row>
        <row r="14599">
          <cell r="A14599" t="str">
            <v>Residential</v>
          </cell>
          <cell r="B14599">
            <v>6</v>
          </cell>
          <cell r="C14599" t="str">
            <v>X</v>
          </cell>
          <cell r="D14599" t="str">
            <v>PCT</v>
          </cell>
          <cell r="E14599" t="str">
            <v>Enrollment Date Quintile: Latest</v>
          </cell>
          <cell r="F14599">
            <v>60.170999999999999</v>
          </cell>
          <cell r="G14599">
            <v>0.49661860000000002</v>
          </cell>
          <cell r="H14599">
            <v>0.53408900000000004</v>
          </cell>
          <cell r="I14599">
            <v>-9.1489600000000004E-2</v>
          </cell>
          <cell r="J14599">
            <v>-3.7436799999999999E-2</v>
          </cell>
          <cell r="K14599">
            <v>0</v>
          </cell>
          <cell r="L14599">
            <v>3.7436799999999999E-2</v>
          </cell>
          <cell r="M14599">
            <v>9.1489600000000004E-2</v>
          </cell>
          <cell r="N14599">
            <v>9.1489600000000004E-2</v>
          </cell>
          <cell r="O14599">
            <v>2102</v>
          </cell>
        </row>
        <row r="14600">
          <cell r="A14600" t="str">
            <v>Residential</v>
          </cell>
          <cell r="B14600">
            <v>7</v>
          </cell>
          <cell r="C14600" t="str">
            <v>X</v>
          </cell>
          <cell r="D14600" t="str">
            <v>PCT</v>
          </cell>
          <cell r="E14600" t="str">
            <v>Enrollment Date Quintile: Latest</v>
          </cell>
          <cell r="F14600">
            <v>59.170999999999999</v>
          </cell>
          <cell r="G14600">
            <v>0.57390470000000005</v>
          </cell>
          <cell r="H14600">
            <v>0.64559949999999999</v>
          </cell>
          <cell r="I14600">
            <v>-9.1965000000000005E-2</v>
          </cell>
          <cell r="J14600">
            <v>-3.7631299999999999E-2</v>
          </cell>
          <cell r="K14600">
            <v>0</v>
          </cell>
          <cell r="L14600">
            <v>3.7631299999999999E-2</v>
          </cell>
          <cell r="M14600">
            <v>9.1965000000000005E-2</v>
          </cell>
          <cell r="N14600">
            <v>9.1965000000000005E-2</v>
          </cell>
          <cell r="O14600">
            <v>2102</v>
          </cell>
        </row>
        <row r="14601">
          <cell r="A14601" t="str">
            <v>Residential</v>
          </cell>
          <cell r="B14601">
            <v>8</v>
          </cell>
          <cell r="C14601" t="str">
            <v>X</v>
          </cell>
          <cell r="D14601" t="str">
            <v>PCT</v>
          </cell>
          <cell r="E14601" t="str">
            <v>Enrollment Date Quintile: Latest</v>
          </cell>
          <cell r="F14601">
            <v>60.2928</v>
          </cell>
          <cell r="G14601">
            <v>0.67402709999999999</v>
          </cell>
          <cell r="H14601">
            <v>0.78555050000000004</v>
          </cell>
          <cell r="I14601">
            <v>-9.2610300000000007E-2</v>
          </cell>
          <cell r="J14601">
            <v>-3.7895400000000003E-2</v>
          </cell>
          <cell r="K14601">
            <v>0</v>
          </cell>
          <cell r="L14601">
            <v>3.7895400000000003E-2</v>
          </cell>
          <cell r="M14601">
            <v>9.2610300000000007E-2</v>
          </cell>
          <cell r="N14601">
            <v>9.2610300000000007E-2</v>
          </cell>
          <cell r="O14601">
            <v>2102</v>
          </cell>
        </row>
        <row r="14602">
          <cell r="A14602" t="str">
            <v>Residential</v>
          </cell>
          <cell r="B14602">
            <v>9</v>
          </cell>
          <cell r="C14602" t="str">
            <v>X</v>
          </cell>
          <cell r="D14602" t="str">
            <v>PCT</v>
          </cell>
          <cell r="E14602" t="str">
            <v>Enrollment Date Quintile: Latest</v>
          </cell>
          <cell r="F14602">
            <v>64.621700000000004</v>
          </cell>
          <cell r="G14602">
            <v>0.73121000000000003</v>
          </cell>
          <cell r="H14602">
            <v>0.76223189999999996</v>
          </cell>
          <cell r="I14602">
            <v>-9.6464300000000003E-2</v>
          </cell>
          <cell r="J14602">
            <v>-3.9472399999999998E-2</v>
          </cell>
          <cell r="K14602">
            <v>0</v>
          </cell>
          <cell r="L14602">
            <v>3.9472399999999998E-2</v>
          </cell>
          <cell r="M14602">
            <v>9.6464300000000003E-2</v>
          </cell>
          <cell r="N14602">
            <v>9.6464300000000003E-2</v>
          </cell>
          <cell r="O14602">
            <v>2102</v>
          </cell>
        </row>
        <row r="14603">
          <cell r="A14603" t="str">
            <v>Residential</v>
          </cell>
          <cell r="B14603">
            <v>10</v>
          </cell>
          <cell r="C14603" t="str">
            <v>X</v>
          </cell>
          <cell r="D14603" t="str">
            <v>PCT</v>
          </cell>
          <cell r="E14603" t="str">
            <v>Enrollment Date Quintile: Latest</v>
          </cell>
          <cell r="F14603">
            <v>68.157899999999998</v>
          </cell>
          <cell r="G14603">
            <v>0.71893220000000002</v>
          </cell>
          <cell r="H14603">
            <v>0.86697250000000003</v>
          </cell>
          <cell r="I14603">
            <v>-9.9318900000000002E-2</v>
          </cell>
          <cell r="J14603">
            <v>-4.0640500000000003E-2</v>
          </cell>
          <cell r="K14603">
            <v>0</v>
          </cell>
          <cell r="L14603">
            <v>4.0640500000000003E-2</v>
          </cell>
          <cell r="M14603">
            <v>9.9318900000000002E-2</v>
          </cell>
          <cell r="N14603">
            <v>9.9318900000000002E-2</v>
          </cell>
          <cell r="O14603">
            <v>2102</v>
          </cell>
        </row>
        <row r="14604">
          <cell r="A14604" t="str">
            <v>Residential</v>
          </cell>
          <cell r="B14604">
            <v>11</v>
          </cell>
          <cell r="C14604" t="str">
            <v>X</v>
          </cell>
          <cell r="D14604" t="str">
            <v>PCT</v>
          </cell>
          <cell r="E14604" t="str">
            <v>Enrollment Date Quintile: Latest</v>
          </cell>
          <cell r="F14604">
            <v>73.608599999999996</v>
          </cell>
          <cell r="G14604">
            <v>0.74347459999999999</v>
          </cell>
          <cell r="H14604">
            <v>0.84322019999999998</v>
          </cell>
          <cell r="I14604">
            <v>-0.1005373</v>
          </cell>
          <cell r="J14604">
            <v>-4.1139000000000002E-2</v>
          </cell>
          <cell r="K14604">
            <v>0</v>
          </cell>
          <cell r="L14604">
            <v>4.1139000000000002E-2</v>
          </cell>
          <cell r="M14604">
            <v>0.1005373</v>
          </cell>
          <cell r="N14604">
            <v>0.1005373</v>
          </cell>
          <cell r="O14604">
            <v>2102</v>
          </cell>
        </row>
        <row r="14605">
          <cell r="A14605" t="str">
            <v>Residential</v>
          </cell>
          <cell r="B14605">
            <v>12</v>
          </cell>
          <cell r="C14605" t="str">
            <v>X</v>
          </cell>
          <cell r="D14605" t="str">
            <v>PCT</v>
          </cell>
          <cell r="E14605" t="str">
            <v>Enrollment Date Quintile: Latest</v>
          </cell>
          <cell r="F14605">
            <v>78.937600000000003</v>
          </cell>
          <cell r="G14605">
            <v>0.85123009999999999</v>
          </cell>
          <cell r="H14605">
            <v>0.87283049999999995</v>
          </cell>
          <cell r="I14605">
            <v>-0.10425420000000001</v>
          </cell>
          <cell r="J14605">
            <v>-4.2659999999999997E-2</v>
          </cell>
          <cell r="K14605">
            <v>0</v>
          </cell>
          <cell r="L14605">
            <v>4.2659999999999997E-2</v>
          </cell>
          <cell r="M14605">
            <v>0.10425420000000001</v>
          </cell>
          <cell r="N14605">
            <v>0.10425420000000001</v>
          </cell>
          <cell r="O14605">
            <v>2102</v>
          </cell>
        </row>
        <row r="14606">
          <cell r="A14606" t="str">
            <v>Residential</v>
          </cell>
          <cell r="B14606">
            <v>13</v>
          </cell>
          <cell r="C14606" t="str">
            <v>X</v>
          </cell>
          <cell r="D14606" t="str">
            <v>PCT</v>
          </cell>
          <cell r="E14606" t="str">
            <v>Enrollment Date Quintile: Latest</v>
          </cell>
          <cell r="F14606">
            <v>82.7303</v>
          </cell>
          <cell r="G14606">
            <v>0.92265730000000001</v>
          </cell>
          <cell r="H14606">
            <v>0.92887240000000004</v>
          </cell>
          <cell r="I14606">
            <v>-0.1054452</v>
          </cell>
          <cell r="J14606">
            <v>-4.31473E-2</v>
          </cell>
          <cell r="K14606">
            <v>0</v>
          </cell>
          <cell r="L14606">
            <v>4.31473E-2</v>
          </cell>
          <cell r="M14606">
            <v>0.1054452</v>
          </cell>
          <cell r="N14606">
            <v>0.1054452</v>
          </cell>
          <cell r="O14606">
            <v>2102</v>
          </cell>
        </row>
        <row r="14607">
          <cell r="A14607" t="str">
            <v>Residential</v>
          </cell>
          <cell r="B14607">
            <v>14</v>
          </cell>
          <cell r="C14607" t="str">
            <v>X</v>
          </cell>
          <cell r="D14607" t="str">
            <v>PCT</v>
          </cell>
          <cell r="E14607" t="str">
            <v>Enrollment Date Quintile: Latest</v>
          </cell>
          <cell r="F14607">
            <v>85.937600000000003</v>
          </cell>
          <cell r="G14607">
            <v>1.0181800000000001</v>
          </cell>
          <cell r="H14607">
            <v>0.98253520000000005</v>
          </cell>
          <cell r="I14607">
            <v>-0.11012710000000001</v>
          </cell>
          <cell r="J14607">
            <v>-4.5063100000000002E-2</v>
          </cell>
          <cell r="K14607">
            <v>0</v>
          </cell>
          <cell r="L14607">
            <v>4.5063100000000002E-2</v>
          </cell>
          <cell r="M14607">
            <v>0.11012710000000001</v>
          </cell>
          <cell r="N14607">
            <v>0.11012710000000001</v>
          </cell>
          <cell r="O14607">
            <v>2102</v>
          </cell>
        </row>
        <row r="14608">
          <cell r="A14608" t="str">
            <v>Residential</v>
          </cell>
          <cell r="B14608">
            <v>15</v>
          </cell>
          <cell r="C14608" t="str">
            <v>X</v>
          </cell>
          <cell r="D14608" t="str">
            <v>PCT</v>
          </cell>
          <cell r="E14608" t="str">
            <v>Enrollment Date Quintile: Latest</v>
          </cell>
          <cell r="F14608">
            <v>89.2303</v>
          </cell>
          <cell r="G14608">
            <v>1.2088829999999999</v>
          </cell>
          <cell r="H14608">
            <v>1.116967</v>
          </cell>
          <cell r="I14608">
            <v>-0.1215764</v>
          </cell>
          <cell r="J14608">
            <v>-4.9748100000000003E-2</v>
          </cell>
          <cell r="K14608">
            <v>0</v>
          </cell>
          <cell r="L14608">
            <v>4.9748100000000003E-2</v>
          </cell>
          <cell r="M14608">
            <v>0.1215764</v>
          </cell>
          <cell r="N14608">
            <v>0.1215764</v>
          </cell>
          <cell r="O14608">
            <v>2102</v>
          </cell>
        </row>
        <row r="14609">
          <cell r="A14609" t="str">
            <v>Residential</v>
          </cell>
          <cell r="B14609">
            <v>16</v>
          </cell>
          <cell r="C14609" t="str">
            <v>X</v>
          </cell>
          <cell r="D14609" t="str">
            <v>PCT</v>
          </cell>
          <cell r="E14609" t="str">
            <v>Enrollment Date Quintile: Latest</v>
          </cell>
          <cell r="F14609">
            <v>91.437600000000003</v>
          </cell>
          <cell r="G14609">
            <v>1.5057339999999999</v>
          </cell>
          <cell r="H14609">
            <v>1.2539400000000001</v>
          </cell>
          <cell r="I14609">
            <v>-0.14338010000000001</v>
          </cell>
          <cell r="J14609">
            <v>-5.867E-2</v>
          </cell>
          <cell r="K14609">
            <v>0</v>
          </cell>
          <cell r="L14609">
            <v>5.867E-2</v>
          </cell>
          <cell r="M14609">
            <v>0.14338010000000001</v>
          </cell>
          <cell r="N14609">
            <v>0.14338010000000001</v>
          </cell>
          <cell r="O14609">
            <v>2102</v>
          </cell>
        </row>
        <row r="14610">
          <cell r="A14610" t="str">
            <v>Residential</v>
          </cell>
          <cell r="B14610">
            <v>17</v>
          </cell>
          <cell r="C14610" t="str">
            <v>X</v>
          </cell>
          <cell r="D14610" t="str">
            <v>PCT</v>
          </cell>
          <cell r="E14610" t="str">
            <v>Enrollment Date Quintile: Latest</v>
          </cell>
          <cell r="F14610">
            <v>92.644800000000004</v>
          </cell>
          <cell r="G14610">
            <v>1.716021</v>
          </cell>
          <cell r="H14610">
            <v>1.457938</v>
          </cell>
          <cell r="I14610">
            <v>-0.15228620000000001</v>
          </cell>
          <cell r="J14610">
            <v>-6.2314300000000003E-2</v>
          </cell>
          <cell r="K14610">
            <v>0</v>
          </cell>
          <cell r="L14610">
            <v>6.2314300000000003E-2</v>
          </cell>
          <cell r="M14610">
            <v>0.15228620000000001</v>
          </cell>
          <cell r="N14610">
            <v>0.15228620000000001</v>
          </cell>
          <cell r="O14610">
            <v>2102</v>
          </cell>
        </row>
        <row r="14611">
          <cell r="A14611" t="str">
            <v>Residential</v>
          </cell>
          <cell r="B14611">
            <v>18</v>
          </cell>
          <cell r="C14611" t="str">
            <v>X</v>
          </cell>
          <cell r="D14611" t="str">
            <v>PCT</v>
          </cell>
          <cell r="E14611" t="str">
            <v>Enrollment Date Quintile: Latest</v>
          </cell>
          <cell r="F14611">
            <v>90.973699999999994</v>
          </cell>
          <cell r="G14611">
            <v>1.7705439999999999</v>
          </cell>
          <cell r="H14611">
            <v>1.407486</v>
          </cell>
          <cell r="I14611">
            <v>-0.13715949999999999</v>
          </cell>
          <cell r="J14611">
            <v>-5.6124599999999997E-2</v>
          </cell>
          <cell r="K14611">
            <v>0</v>
          </cell>
          <cell r="L14611">
            <v>5.6124599999999997E-2</v>
          </cell>
          <cell r="M14611">
            <v>0.13715949999999999</v>
          </cell>
          <cell r="N14611">
            <v>0.13715949999999999</v>
          </cell>
          <cell r="O14611">
            <v>2102</v>
          </cell>
        </row>
        <row r="14612">
          <cell r="A14612" t="str">
            <v>Residential</v>
          </cell>
          <cell r="B14612">
            <v>19</v>
          </cell>
          <cell r="C14612" t="str">
            <v>X</v>
          </cell>
          <cell r="D14612" t="str">
            <v>PCT</v>
          </cell>
          <cell r="E14612" t="str">
            <v>Enrollment Date Quintile: Latest</v>
          </cell>
          <cell r="F14612">
            <v>88.388199999999998</v>
          </cell>
          <cell r="G14612">
            <v>1.828848</v>
          </cell>
          <cell r="H14612">
            <v>1.544926</v>
          </cell>
          <cell r="I14612">
            <v>-0.15463769999999999</v>
          </cell>
          <cell r="J14612">
            <v>-6.3276499999999999E-2</v>
          </cell>
          <cell r="K14612">
            <v>0</v>
          </cell>
          <cell r="L14612">
            <v>6.3276499999999999E-2</v>
          </cell>
          <cell r="M14612">
            <v>0.15463769999999999</v>
          </cell>
          <cell r="N14612">
            <v>0.15463769999999999</v>
          </cell>
          <cell r="O14612">
            <v>2102</v>
          </cell>
        </row>
        <row r="14613">
          <cell r="A14613" t="str">
            <v>Residential</v>
          </cell>
          <cell r="B14613">
            <v>20</v>
          </cell>
          <cell r="C14613" t="str">
            <v>X</v>
          </cell>
          <cell r="D14613" t="str">
            <v>PCT</v>
          </cell>
          <cell r="E14613" t="str">
            <v>Enrollment Date Quintile: Latest</v>
          </cell>
          <cell r="F14613">
            <v>83.473699999999994</v>
          </cell>
          <cell r="G14613">
            <v>1.6178729999999999</v>
          </cell>
          <cell r="H14613">
            <v>2.294346</v>
          </cell>
          <cell r="I14613">
            <v>-0.14924209999999999</v>
          </cell>
          <cell r="J14613">
            <v>-6.1068600000000001E-2</v>
          </cell>
          <cell r="K14613">
            <v>0</v>
          </cell>
          <cell r="L14613">
            <v>6.1068600000000001E-2</v>
          </cell>
          <cell r="M14613">
            <v>0.14924209999999999</v>
          </cell>
          <cell r="N14613">
            <v>0.14924209999999999</v>
          </cell>
          <cell r="O14613">
            <v>2102</v>
          </cell>
        </row>
        <row r="14614">
          <cell r="A14614" t="str">
            <v>Residential</v>
          </cell>
          <cell r="B14614">
            <v>21</v>
          </cell>
          <cell r="C14614" t="str">
            <v>X</v>
          </cell>
          <cell r="D14614" t="str">
            <v>PCT</v>
          </cell>
          <cell r="E14614" t="str">
            <v>Enrollment Date Quintile: Latest</v>
          </cell>
          <cell r="F14614">
            <v>78.852000000000004</v>
          </cell>
          <cell r="G14614">
            <v>1.5051669999999999</v>
          </cell>
          <cell r="H14614">
            <v>2.040934</v>
          </cell>
          <cell r="I14614">
            <v>-0.1434906</v>
          </cell>
          <cell r="J14614">
            <v>-5.8715200000000002E-2</v>
          </cell>
          <cell r="K14614">
            <v>0</v>
          </cell>
          <cell r="L14614">
            <v>5.8715200000000002E-2</v>
          </cell>
          <cell r="M14614">
            <v>0.1434906</v>
          </cell>
          <cell r="N14614">
            <v>0.1434906</v>
          </cell>
          <cell r="O14614">
            <v>2102</v>
          </cell>
        </row>
        <row r="14615">
          <cell r="A14615" t="str">
            <v>Residential</v>
          </cell>
          <cell r="B14615">
            <v>22</v>
          </cell>
          <cell r="C14615" t="str">
            <v>X</v>
          </cell>
          <cell r="D14615" t="str">
            <v>PCT</v>
          </cell>
          <cell r="E14615" t="str">
            <v>Enrollment Date Quintile: Latest</v>
          </cell>
          <cell r="F14615">
            <v>76.7303</v>
          </cell>
          <cell r="G14615">
            <v>1.378625</v>
          </cell>
          <cell r="H14615">
            <v>1.501099</v>
          </cell>
          <cell r="I14615">
            <v>-0.13045019999999999</v>
          </cell>
          <cell r="J14615">
            <v>-5.3379200000000002E-2</v>
          </cell>
          <cell r="K14615">
            <v>0</v>
          </cell>
          <cell r="L14615">
            <v>5.3379200000000002E-2</v>
          </cell>
          <cell r="M14615">
            <v>0.13045019999999999</v>
          </cell>
          <cell r="N14615">
            <v>0.13045019999999999</v>
          </cell>
          <cell r="O14615">
            <v>2102</v>
          </cell>
        </row>
        <row r="14616">
          <cell r="A14616" t="str">
            <v>Residential</v>
          </cell>
          <cell r="B14616">
            <v>23</v>
          </cell>
          <cell r="C14616" t="str">
            <v>X</v>
          </cell>
          <cell r="D14616" t="str">
            <v>PCT</v>
          </cell>
          <cell r="E14616" t="str">
            <v>Enrollment Date Quintile: Latest</v>
          </cell>
          <cell r="F14616">
            <v>73.986900000000006</v>
          </cell>
          <cell r="G14616">
            <v>0.96612629999999999</v>
          </cell>
          <cell r="H14616">
            <v>1.140833</v>
          </cell>
          <cell r="I14616">
            <v>-0.1203359</v>
          </cell>
          <cell r="J14616">
            <v>-4.92405E-2</v>
          </cell>
          <cell r="K14616">
            <v>0</v>
          </cell>
          <cell r="L14616">
            <v>4.92405E-2</v>
          </cell>
          <cell r="M14616">
            <v>0.1203359</v>
          </cell>
          <cell r="N14616">
            <v>0.1203359</v>
          </cell>
          <cell r="O14616">
            <v>2102</v>
          </cell>
        </row>
        <row r="14617">
          <cell r="A14617" t="str">
            <v>Residential</v>
          </cell>
          <cell r="B14617">
            <v>24</v>
          </cell>
          <cell r="C14617" t="str">
            <v>X</v>
          </cell>
          <cell r="D14617" t="str">
            <v>PCT</v>
          </cell>
          <cell r="E14617" t="str">
            <v>Enrollment Date Quintile: Latest</v>
          </cell>
          <cell r="F14617">
            <v>72.450699999999998</v>
          </cell>
          <cell r="G14617">
            <v>0.70062150000000001</v>
          </cell>
          <cell r="H14617">
            <v>0.95031790000000005</v>
          </cell>
          <cell r="I14617">
            <v>-0.1015928</v>
          </cell>
          <cell r="J14617">
            <v>-4.1570900000000001E-2</v>
          </cell>
          <cell r="K14617">
            <v>0</v>
          </cell>
          <cell r="L14617">
            <v>4.1570900000000001E-2</v>
          </cell>
          <cell r="M14617">
            <v>0.1015928</v>
          </cell>
          <cell r="N14617">
            <v>0.1015928</v>
          </cell>
          <cell r="O14617">
            <v>2102</v>
          </cell>
        </row>
        <row r="14618">
          <cell r="A14618" t="str">
            <v>Residential</v>
          </cell>
          <cell r="B14618">
            <v>1</v>
          </cell>
          <cell r="C14618" t="str">
            <v>X</v>
          </cell>
          <cell r="D14618" t="str">
            <v>PCT</v>
          </cell>
          <cell r="E14618" t="str">
            <v>Enrollment Date Quintile: Middle</v>
          </cell>
          <cell r="F14618">
            <v>68</v>
          </cell>
          <cell r="G14618">
            <v>1.252203</v>
          </cell>
          <cell r="H14618">
            <v>1.2859</v>
          </cell>
          <cell r="I14618">
            <v>-0.42703849999999999</v>
          </cell>
          <cell r="J14618">
            <v>-0.1747407</v>
          </cell>
          <cell r="K14618">
            <v>0</v>
          </cell>
          <cell r="L14618">
            <v>0.1747407</v>
          </cell>
          <cell r="M14618">
            <v>0.42703849999999999</v>
          </cell>
          <cell r="N14618">
            <v>0.42703849999999999</v>
          </cell>
          <cell r="O14618">
            <v>122</v>
          </cell>
        </row>
        <row r="14619">
          <cell r="A14619" t="str">
            <v>Residential</v>
          </cell>
          <cell r="B14619">
            <v>2</v>
          </cell>
          <cell r="C14619" t="str">
            <v>X</v>
          </cell>
          <cell r="D14619" t="str">
            <v>PCT</v>
          </cell>
          <cell r="E14619" t="str">
            <v>Enrollment Date Quintile: Middle</v>
          </cell>
          <cell r="F14619">
            <v>63</v>
          </cell>
          <cell r="G14619">
            <v>1.101019</v>
          </cell>
          <cell r="H14619">
            <v>1.1028500000000001</v>
          </cell>
          <cell r="I14619">
            <v>-0.41269610000000001</v>
          </cell>
          <cell r="J14619">
            <v>-0.16887189999999999</v>
          </cell>
          <cell r="K14619">
            <v>0</v>
          </cell>
          <cell r="L14619">
            <v>0.16887189999999999</v>
          </cell>
          <cell r="M14619">
            <v>0.41269610000000001</v>
          </cell>
          <cell r="N14619">
            <v>0.41269610000000001</v>
          </cell>
          <cell r="O14619">
            <v>122</v>
          </cell>
        </row>
        <row r="14620">
          <cell r="A14620" t="str">
            <v>Residential</v>
          </cell>
          <cell r="B14620">
            <v>3</v>
          </cell>
          <cell r="C14620" t="str">
            <v>X</v>
          </cell>
          <cell r="D14620" t="str">
            <v>PCT</v>
          </cell>
          <cell r="E14620" t="str">
            <v>Enrollment Date Quintile: Middle</v>
          </cell>
          <cell r="F14620">
            <v>61.5</v>
          </cell>
          <cell r="G14620">
            <v>1.059938</v>
          </cell>
          <cell r="H14620">
            <v>1.0916999999999999</v>
          </cell>
          <cell r="I14620">
            <v>-0.40531109999999998</v>
          </cell>
          <cell r="J14620">
            <v>-0.16585</v>
          </cell>
          <cell r="K14620">
            <v>0</v>
          </cell>
          <cell r="L14620">
            <v>0.16585</v>
          </cell>
          <cell r="M14620">
            <v>0.40531109999999998</v>
          </cell>
          <cell r="N14620">
            <v>0.40531109999999998</v>
          </cell>
          <cell r="O14620">
            <v>122</v>
          </cell>
        </row>
        <row r="14621">
          <cell r="A14621" t="str">
            <v>Residential</v>
          </cell>
          <cell r="B14621">
            <v>4</v>
          </cell>
          <cell r="C14621" t="str">
            <v>X</v>
          </cell>
          <cell r="D14621" t="str">
            <v>PCT</v>
          </cell>
          <cell r="E14621" t="str">
            <v>Enrollment Date Quintile: Middle</v>
          </cell>
          <cell r="F14621">
            <v>60.5</v>
          </cell>
          <cell r="G14621">
            <v>1.0354410000000001</v>
          </cell>
          <cell r="H14621">
            <v>1.04975</v>
          </cell>
          <cell r="I14621">
            <v>-0.39626529999999999</v>
          </cell>
          <cell r="J14621">
            <v>-0.1621486</v>
          </cell>
          <cell r="K14621">
            <v>0</v>
          </cell>
          <cell r="L14621">
            <v>0.1621486</v>
          </cell>
          <cell r="M14621">
            <v>0.39626529999999999</v>
          </cell>
          <cell r="N14621">
            <v>0.39626529999999999</v>
          </cell>
          <cell r="O14621">
            <v>122</v>
          </cell>
        </row>
        <row r="14622">
          <cell r="A14622" t="str">
            <v>Residential</v>
          </cell>
          <cell r="B14622">
            <v>5</v>
          </cell>
          <cell r="C14622" t="str">
            <v>X</v>
          </cell>
          <cell r="D14622" t="str">
            <v>PCT</v>
          </cell>
          <cell r="E14622" t="str">
            <v>Enrollment Date Quintile: Middle</v>
          </cell>
          <cell r="F14622">
            <v>59.5</v>
          </cell>
          <cell r="G14622">
            <v>1.083367</v>
          </cell>
          <cell r="H14622">
            <v>1.0676000000000001</v>
          </cell>
          <cell r="I14622">
            <v>-0.39686579999999999</v>
          </cell>
          <cell r="J14622">
            <v>-0.16239429999999999</v>
          </cell>
          <cell r="K14622">
            <v>0</v>
          </cell>
          <cell r="L14622">
            <v>0.16239429999999999</v>
          </cell>
          <cell r="M14622">
            <v>0.39686579999999999</v>
          </cell>
          <cell r="N14622">
            <v>0.39686579999999999</v>
          </cell>
          <cell r="O14622">
            <v>122</v>
          </cell>
        </row>
        <row r="14623">
          <cell r="A14623" t="str">
            <v>Residential</v>
          </cell>
          <cell r="B14623">
            <v>6</v>
          </cell>
          <cell r="C14623" t="str">
            <v>X</v>
          </cell>
          <cell r="D14623" t="str">
            <v>PCT</v>
          </cell>
          <cell r="E14623" t="str">
            <v>Enrollment Date Quintile: Middle</v>
          </cell>
          <cell r="F14623">
            <v>59</v>
          </cell>
          <cell r="G14623">
            <v>1.3249949999999999</v>
          </cell>
          <cell r="H14623">
            <v>1.11795</v>
          </cell>
          <cell r="I14623">
            <v>-0.51522109999999999</v>
          </cell>
          <cell r="J14623">
            <v>-0.21082429999999999</v>
          </cell>
          <cell r="K14623">
            <v>0</v>
          </cell>
          <cell r="L14623">
            <v>0.21082429999999999</v>
          </cell>
          <cell r="M14623">
            <v>0.51522109999999999</v>
          </cell>
          <cell r="N14623">
            <v>0.51522109999999999</v>
          </cell>
          <cell r="O14623">
            <v>122</v>
          </cell>
        </row>
        <row r="14624">
          <cell r="A14624" t="str">
            <v>Residential</v>
          </cell>
          <cell r="B14624">
            <v>7</v>
          </cell>
          <cell r="C14624" t="str">
            <v>X</v>
          </cell>
          <cell r="D14624" t="str">
            <v>PCT</v>
          </cell>
          <cell r="E14624" t="str">
            <v>Enrollment Date Quintile: Middle</v>
          </cell>
          <cell r="F14624">
            <v>58</v>
          </cell>
          <cell r="G14624">
            <v>1.3867350000000001</v>
          </cell>
          <cell r="H14624">
            <v>1.1214500000000001</v>
          </cell>
          <cell r="I14624">
            <v>-0.4516251</v>
          </cell>
          <cell r="J14624">
            <v>-0.1848013</v>
          </cell>
          <cell r="K14624">
            <v>0</v>
          </cell>
          <cell r="L14624">
            <v>0.1848013</v>
          </cell>
          <cell r="M14624">
            <v>0.4516251</v>
          </cell>
          <cell r="N14624">
            <v>0.4516251</v>
          </cell>
          <cell r="O14624">
            <v>122</v>
          </cell>
        </row>
        <row r="14625">
          <cell r="A14625" t="str">
            <v>Residential</v>
          </cell>
          <cell r="B14625">
            <v>8</v>
          </cell>
          <cell r="C14625" t="str">
            <v>X</v>
          </cell>
          <cell r="D14625" t="str">
            <v>PCT</v>
          </cell>
          <cell r="E14625" t="str">
            <v>Enrollment Date Quintile: Middle</v>
          </cell>
          <cell r="F14625">
            <v>60</v>
          </cell>
          <cell r="G14625">
            <v>1.3165830000000001</v>
          </cell>
          <cell r="H14625">
            <v>1.35745</v>
          </cell>
          <cell r="I14625">
            <v>-0.43549500000000002</v>
          </cell>
          <cell r="J14625">
            <v>-0.178201</v>
          </cell>
          <cell r="K14625">
            <v>0</v>
          </cell>
          <cell r="L14625">
            <v>0.178201</v>
          </cell>
          <cell r="M14625">
            <v>0.43549500000000002</v>
          </cell>
          <cell r="N14625">
            <v>0.43549500000000002</v>
          </cell>
          <cell r="O14625">
            <v>122</v>
          </cell>
        </row>
        <row r="14626">
          <cell r="A14626" t="str">
            <v>Residential</v>
          </cell>
          <cell r="B14626">
            <v>9</v>
          </cell>
          <cell r="C14626" t="str">
            <v>X</v>
          </cell>
          <cell r="D14626" t="str">
            <v>PCT</v>
          </cell>
          <cell r="E14626" t="str">
            <v>Enrollment Date Quintile: Middle</v>
          </cell>
          <cell r="F14626">
            <v>65.5</v>
          </cell>
          <cell r="G14626">
            <v>1.4673940000000001</v>
          </cell>
          <cell r="H14626">
            <v>1.1830989999999999</v>
          </cell>
          <cell r="I14626">
            <v>-0.46567190000000003</v>
          </cell>
          <cell r="J14626">
            <v>-0.1905492</v>
          </cell>
          <cell r="K14626">
            <v>0</v>
          </cell>
          <cell r="L14626">
            <v>0.1905492</v>
          </cell>
          <cell r="M14626">
            <v>0.46567190000000003</v>
          </cell>
          <cell r="N14626">
            <v>0.46567190000000003</v>
          </cell>
          <cell r="O14626">
            <v>122</v>
          </cell>
        </row>
        <row r="14627">
          <cell r="A14627" t="str">
            <v>Residential</v>
          </cell>
          <cell r="B14627">
            <v>10</v>
          </cell>
          <cell r="C14627" t="str">
            <v>X</v>
          </cell>
          <cell r="D14627" t="str">
            <v>PCT</v>
          </cell>
          <cell r="E14627" t="str">
            <v>Enrollment Date Quintile: Middle</v>
          </cell>
          <cell r="F14627">
            <v>70.5</v>
          </cell>
          <cell r="G14627">
            <v>0.91901969999999999</v>
          </cell>
          <cell r="H14627">
            <v>0.77459979999999995</v>
          </cell>
          <cell r="I14627">
            <v>-0.47802749999999999</v>
          </cell>
          <cell r="J14627">
            <v>-0.195605</v>
          </cell>
          <cell r="K14627">
            <v>0</v>
          </cell>
          <cell r="L14627">
            <v>0.195605</v>
          </cell>
          <cell r="M14627">
            <v>0.47802749999999999</v>
          </cell>
          <cell r="N14627">
            <v>0.47802749999999999</v>
          </cell>
          <cell r="O14627">
            <v>122</v>
          </cell>
        </row>
        <row r="14628">
          <cell r="A14628" t="str">
            <v>Residential</v>
          </cell>
          <cell r="B14628">
            <v>11</v>
          </cell>
          <cell r="C14628" t="str">
            <v>X</v>
          </cell>
          <cell r="D14628" t="str">
            <v>PCT</v>
          </cell>
          <cell r="E14628" t="str">
            <v>Enrollment Date Quintile: Middle</v>
          </cell>
          <cell r="F14628">
            <v>78</v>
          </cell>
          <cell r="G14628">
            <v>1.119818</v>
          </cell>
          <cell r="H14628">
            <v>0.88129950000000001</v>
          </cell>
          <cell r="I14628">
            <v>-0.42745660000000002</v>
          </cell>
          <cell r="J14628">
            <v>-0.17491180000000001</v>
          </cell>
          <cell r="K14628">
            <v>0</v>
          </cell>
          <cell r="L14628">
            <v>0.17491180000000001</v>
          </cell>
          <cell r="M14628">
            <v>0.42745660000000002</v>
          </cell>
          <cell r="N14628">
            <v>0.42745660000000002</v>
          </cell>
          <cell r="O14628">
            <v>122</v>
          </cell>
        </row>
        <row r="14629">
          <cell r="A14629" t="str">
            <v>Residential</v>
          </cell>
          <cell r="B14629">
            <v>12</v>
          </cell>
          <cell r="C14629" t="str">
            <v>X</v>
          </cell>
          <cell r="D14629" t="str">
            <v>PCT</v>
          </cell>
          <cell r="E14629" t="str">
            <v>Enrollment Date Quintile: Middle</v>
          </cell>
          <cell r="F14629">
            <v>84.5</v>
          </cell>
          <cell r="G14629">
            <v>0.93980810000000004</v>
          </cell>
          <cell r="H14629">
            <v>1.1447000000000001</v>
          </cell>
          <cell r="I14629">
            <v>-0.4112635</v>
          </cell>
          <cell r="J14629">
            <v>-0.16828570000000001</v>
          </cell>
          <cell r="K14629">
            <v>0</v>
          </cell>
          <cell r="L14629">
            <v>0.16828570000000001</v>
          </cell>
          <cell r="M14629">
            <v>0.4112635</v>
          </cell>
          <cell r="N14629">
            <v>0.4112635</v>
          </cell>
          <cell r="O14629">
            <v>122</v>
          </cell>
        </row>
        <row r="14630">
          <cell r="A14630" t="str">
            <v>Residential</v>
          </cell>
          <cell r="B14630">
            <v>13</v>
          </cell>
          <cell r="C14630" t="str">
            <v>X</v>
          </cell>
          <cell r="D14630" t="str">
            <v>PCT</v>
          </cell>
          <cell r="E14630" t="str">
            <v>Enrollment Date Quintile: Middle</v>
          </cell>
          <cell r="F14630">
            <v>88</v>
          </cell>
          <cell r="G14630">
            <v>1.2730729999999999</v>
          </cell>
          <cell r="H14630">
            <v>0.91879960000000005</v>
          </cell>
          <cell r="I14630">
            <v>-0.43172060000000001</v>
          </cell>
          <cell r="J14630">
            <v>-0.1766566</v>
          </cell>
          <cell r="K14630">
            <v>0</v>
          </cell>
          <cell r="L14630">
            <v>0.1766566</v>
          </cell>
          <cell r="M14630">
            <v>0.43172060000000001</v>
          </cell>
          <cell r="N14630">
            <v>0.43172060000000001</v>
          </cell>
          <cell r="O14630">
            <v>122</v>
          </cell>
        </row>
        <row r="14631">
          <cell r="A14631" t="str">
            <v>Residential</v>
          </cell>
          <cell r="B14631">
            <v>14</v>
          </cell>
          <cell r="C14631" t="str">
            <v>X</v>
          </cell>
          <cell r="D14631" t="str">
            <v>PCT</v>
          </cell>
          <cell r="E14631" t="str">
            <v>Enrollment Date Quintile: Middle</v>
          </cell>
          <cell r="F14631">
            <v>91.5</v>
          </cell>
          <cell r="G14631">
            <v>1.0653010000000001</v>
          </cell>
          <cell r="H14631">
            <v>1.85015</v>
          </cell>
          <cell r="I14631">
            <v>-0.42382110000000001</v>
          </cell>
          <cell r="J14631">
            <v>-0.1734242</v>
          </cell>
          <cell r="K14631">
            <v>0</v>
          </cell>
          <cell r="L14631">
            <v>0.1734242</v>
          </cell>
          <cell r="M14631">
            <v>0.42382110000000001</v>
          </cell>
          <cell r="N14631">
            <v>0.42382110000000001</v>
          </cell>
          <cell r="O14631">
            <v>122</v>
          </cell>
        </row>
        <row r="14632">
          <cell r="A14632" t="str">
            <v>Residential</v>
          </cell>
          <cell r="B14632">
            <v>15</v>
          </cell>
          <cell r="C14632" t="str">
            <v>X</v>
          </cell>
          <cell r="D14632" t="str">
            <v>PCT</v>
          </cell>
          <cell r="E14632" t="str">
            <v>Enrollment Date Quintile: Middle</v>
          </cell>
          <cell r="F14632">
            <v>94.5</v>
          </cell>
          <cell r="G14632">
            <v>1.075798</v>
          </cell>
          <cell r="H14632">
            <v>0.67884990000000001</v>
          </cell>
          <cell r="I14632">
            <v>-0.55880680000000005</v>
          </cell>
          <cell r="J14632">
            <v>-0.22865920000000001</v>
          </cell>
          <cell r="K14632">
            <v>0</v>
          </cell>
          <cell r="L14632">
            <v>0.22865920000000001</v>
          </cell>
          <cell r="M14632">
            <v>0.55880680000000005</v>
          </cell>
          <cell r="N14632">
            <v>0.55880680000000005</v>
          </cell>
          <cell r="O14632">
            <v>122</v>
          </cell>
        </row>
        <row r="14633">
          <cell r="A14633" t="str">
            <v>Residential</v>
          </cell>
          <cell r="B14633">
            <v>16</v>
          </cell>
          <cell r="C14633" t="str">
            <v>X</v>
          </cell>
          <cell r="D14633" t="str">
            <v>PCT</v>
          </cell>
          <cell r="E14633" t="str">
            <v>Enrollment Date Quintile: Middle</v>
          </cell>
          <cell r="F14633">
            <v>97</v>
          </cell>
          <cell r="G14633">
            <v>1.431694</v>
          </cell>
          <cell r="H14633">
            <v>0.64639999999999997</v>
          </cell>
          <cell r="I14633">
            <v>-0.55391869999999999</v>
          </cell>
          <cell r="J14633">
            <v>-0.226659</v>
          </cell>
          <cell r="K14633">
            <v>0</v>
          </cell>
          <cell r="L14633">
            <v>0.226659</v>
          </cell>
          <cell r="M14633">
            <v>0.55391869999999999</v>
          </cell>
          <cell r="N14633">
            <v>0.55391869999999999</v>
          </cell>
          <cell r="O14633">
            <v>122</v>
          </cell>
        </row>
        <row r="14634">
          <cell r="A14634" t="str">
            <v>Residential</v>
          </cell>
          <cell r="B14634">
            <v>17</v>
          </cell>
          <cell r="C14634" t="str">
            <v>X</v>
          </cell>
          <cell r="D14634" t="str">
            <v>PCT</v>
          </cell>
          <cell r="E14634" t="str">
            <v>Enrollment Date Quintile: Middle</v>
          </cell>
          <cell r="F14634">
            <v>98.5</v>
          </cell>
          <cell r="G14634">
            <v>1.5299510000000001</v>
          </cell>
          <cell r="H14634">
            <v>0.70209999999999995</v>
          </cell>
          <cell r="I14634">
            <v>-0.48549609999999999</v>
          </cell>
          <cell r="J14634">
            <v>-0.19866110000000001</v>
          </cell>
          <cell r="K14634">
            <v>0</v>
          </cell>
          <cell r="L14634">
            <v>0.19866110000000001</v>
          </cell>
          <cell r="M14634">
            <v>0.48549609999999999</v>
          </cell>
          <cell r="N14634">
            <v>0.48549609999999999</v>
          </cell>
          <cell r="O14634">
            <v>122</v>
          </cell>
        </row>
        <row r="14635">
          <cell r="A14635" t="str">
            <v>Residential</v>
          </cell>
          <cell r="B14635">
            <v>18</v>
          </cell>
          <cell r="C14635" t="str">
            <v>X</v>
          </cell>
          <cell r="D14635" t="str">
            <v>PCT</v>
          </cell>
          <cell r="E14635" t="str">
            <v>Enrollment Date Quintile: Middle</v>
          </cell>
          <cell r="F14635">
            <v>98</v>
          </cell>
          <cell r="G14635">
            <v>1.795774</v>
          </cell>
          <cell r="H14635">
            <v>3.3242500000000001</v>
          </cell>
          <cell r="I14635">
            <v>-0.51359869999999996</v>
          </cell>
          <cell r="J14635">
            <v>-0.2101604</v>
          </cell>
          <cell r="K14635">
            <v>0</v>
          </cell>
          <cell r="L14635">
            <v>0.2101604</v>
          </cell>
          <cell r="M14635">
            <v>0.51359869999999996</v>
          </cell>
          <cell r="N14635">
            <v>0.51359869999999996</v>
          </cell>
          <cell r="O14635">
            <v>122</v>
          </cell>
        </row>
        <row r="14636">
          <cell r="A14636" t="str">
            <v>Residential</v>
          </cell>
          <cell r="B14636">
            <v>19</v>
          </cell>
          <cell r="C14636" t="str">
            <v>X</v>
          </cell>
          <cell r="D14636" t="str">
            <v>PCT</v>
          </cell>
          <cell r="E14636" t="str">
            <v>Enrollment Date Quintile: Middle</v>
          </cell>
          <cell r="F14636">
            <v>96</v>
          </cell>
          <cell r="G14636">
            <v>1.4836879999999999</v>
          </cell>
          <cell r="H14636">
            <v>3.0960000000000001</v>
          </cell>
          <cell r="I14636">
            <v>-0.57657729999999996</v>
          </cell>
          <cell r="J14636">
            <v>-0.2359308</v>
          </cell>
          <cell r="K14636">
            <v>0</v>
          </cell>
          <cell r="L14636">
            <v>0.2359308</v>
          </cell>
          <cell r="M14636">
            <v>0.57657729999999996</v>
          </cell>
          <cell r="N14636">
            <v>0.57657729999999996</v>
          </cell>
          <cell r="O14636">
            <v>122</v>
          </cell>
        </row>
        <row r="14637">
          <cell r="A14637" t="str">
            <v>Residential</v>
          </cell>
          <cell r="B14637">
            <v>20</v>
          </cell>
          <cell r="C14637" t="str">
            <v>X</v>
          </cell>
          <cell r="D14637" t="str">
            <v>PCT</v>
          </cell>
          <cell r="E14637" t="str">
            <v>Enrollment Date Quintile: Middle</v>
          </cell>
          <cell r="F14637">
            <v>90.5</v>
          </cell>
          <cell r="G14637">
            <v>1.673295</v>
          </cell>
          <cell r="H14637">
            <v>1.9724999999999999</v>
          </cell>
          <cell r="I14637">
            <v>-0.58398260000000002</v>
          </cell>
          <cell r="J14637">
            <v>-0.23896100000000001</v>
          </cell>
          <cell r="K14637">
            <v>0</v>
          </cell>
          <cell r="L14637">
            <v>0.23896100000000001</v>
          </cell>
          <cell r="M14637">
            <v>0.58398260000000002</v>
          </cell>
          <cell r="N14637">
            <v>0.58398260000000002</v>
          </cell>
          <cell r="O14637">
            <v>122</v>
          </cell>
        </row>
        <row r="14638">
          <cell r="A14638" t="str">
            <v>Residential</v>
          </cell>
          <cell r="B14638">
            <v>21</v>
          </cell>
          <cell r="C14638" t="str">
            <v>X</v>
          </cell>
          <cell r="D14638" t="str">
            <v>PCT</v>
          </cell>
          <cell r="E14638" t="str">
            <v>Enrollment Date Quintile: Middle</v>
          </cell>
          <cell r="F14638">
            <v>85</v>
          </cell>
          <cell r="G14638">
            <v>1.456496</v>
          </cell>
          <cell r="H14638">
            <v>2.7961990000000001</v>
          </cell>
          <cell r="I14638">
            <v>-0.54451139999999998</v>
          </cell>
          <cell r="J14638">
            <v>-0.2228096</v>
          </cell>
          <cell r="K14638">
            <v>0</v>
          </cell>
          <cell r="L14638">
            <v>0.2228096</v>
          </cell>
          <cell r="M14638">
            <v>0.54451139999999998</v>
          </cell>
          <cell r="N14638">
            <v>0.54451139999999998</v>
          </cell>
          <cell r="O14638">
            <v>122</v>
          </cell>
        </row>
        <row r="14639">
          <cell r="A14639" t="str">
            <v>Residential</v>
          </cell>
          <cell r="B14639">
            <v>22</v>
          </cell>
          <cell r="C14639" t="str">
            <v>X</v>
          </cell>
          <cell r="D14639" t="str">
            <v>PCT</v>
          </cell>
          <cell r="E14639" t="str">
            <v>Enrollment Date Quintile: Middle</v>
          </cell>
          <cell r="F14639">
            <v>82</v>
          </cell>
          <cell r="G14639">
            <v>1.838497</v>
          </cell>
          <cell r="H14639">
            <v>2.1469</v>
          </cell>
          <cell r="I14639">
            <v>-0.49165389999999998</v>
          </cell>
          <cell r="J14639">
            <v>-0.20118079999999999</v>
          </cell>
          <cell r="K14639">
            <v>0</v>
          </cell>
          <cell r="L14639">
            <v>0.20118079999999999</v>
          </cell>
          <cell r="M14639">
            <v>0.49165389999999998</v>
          </cell>
          <cell r="N14639">
            <v>0.49165389999999998</v>
          </cell>
          <cell r="O14639">
            <v>122</v>
          </cell>
        </row>
        <row r="14640">
          <cell r="A14640" t="str">
            <v>Residential</v>
          </cell>
          <cell r="B14640">
            <v>23</v>
          </cell>
          <cell r="C14640" t="str">
            <v>X</v>
          </cell>
          <cell r="D14640" t="str">
            <v>PCT</v>
          </cell>
          <cell r="E14640" t="str">
            <v>Enrollment Date Quintile: Middle</v>
          </cell>
          <cell r="F14640">
            <v>77.5</v>
          </cell>
          <cell r="G14640">
            <v>1.25091</v>
          </cell>
          <cell r="H14640">
            <v>2.3342000000000001</v>
          </cell>
          <cell r="I14640">
            <v>-0.47558790000000001</v>
          </cell>
          <cell r="J14640">
            <v>-0.19460669999999999</v>
          </cell>
          <cell r="K14640">
            <v>0</v>
          </cell>
          <cell r="L14640">
            <v>0.19460669999999999</v>
          </cell>
          <cell r="M14640">
            <v>0.47558790000000001</v>
          </cell>
          <cell r="N14640">
            <v>0.47558790000000001</v>
          </cell>
          <cell r="O14640">
            <v>122</v>
          </cell>
        </row>
        <row r="14641">
          <cell r="A14641" t="str">
            <v>Residential</v>
          </cell>
          <cell r="B14641">
            <v>24</v>
          </cell>
          <cell r="C14641" t="str">
            <v>X</v>
          </cell>
          <cell r="D14641" t="str">
            <v>PCT</v>
          </cell>
          <cell r="E14641" t="str">
            <v>Enrollment Date Quintile: Middle</v>
          </cell>
          <cell r="F14641">
            <v>74.5</v>
          </cell>
          <cell r="G14641">
            <v>0.94848429999999995</v>
          </cell>
          <cell r="H14641">
            <v>2.8623500000000002</v>
          </cell>
          <cell r="I14641">
            <v>-0.42011379999999998</v>
          </cell>
          <cell r="J14641">
            <v>-0.17190720000000001</v>
          </cell>
          <cell r="K14641">
            <v>0</v>
          </cell>
          <cell r="L14641">
            <v>0.17190720000000001</v>
          </cell>
          <cell r="M14641">
            <v>0.42011379999999998</v>
          </cell>
          <cell r="N14641">
            <v>0.42011379999999998</v>
          </cell>
          <cell r="O14641">
            <v>122</v>
          </cell>
        </row>
        <row r="14642">
          <cell r="A14642" t="str">
            <v>Residential</v>
          </cell>
          <cell r="B14642">
            <v>1</v>
          </cell>
          <cell r="C14642" t="str">
            <v>X</v>
          </cell>
          <cell r="D14642" t="str">
            <v>PCT</v>
          </cell>
          <cell r="E14642" t="str">
            <v>LCA: Greater Bay Area</v>
          </cell>
          <cell r="F14642">
            <v>64.986999999999995</v>
          </cell>
          <cell r="G14642">
            <v>0.5693125</v>
          </cell>
          <cell r="H14642">
            <v>0.63744489999999998</v>
          </cell>
          <cell r="I14642">
            <v>-5.7945200000000002E-2</v>
          </cell>
          <cell r="J14642">
            <v>-2.3710700000000001E-2</v>
          </cell>
          <cell r="K14642">
            <v>0</v>
          </cell>
          <cell r="L14642">
            <v>2.3710700000000001E-2</v>
          </cell>
          <cell r="M14642">
            <v>5.7945200000000002E-2</v>
          </cell>
          <cell r="N14642">
            <v>5.7945200000000002E-2</v>
          </cell>
          <cell r="O14642">
            <v>5510</v>
          </cell>
        </row>
        <row r="14643">
          <cell r="A14643" t="str">
            <v>Residential</v>
          </cell>
          <cell r="B14643">
            <v>2</v>
          </cell>
          <cell r="C14643" t="str">
            <v>X</v>
          </cell>
          <cell r="D14643" t="str">
            <v>PCT</v>
          </cell>
          <cell r="E14643" t="str">
            <v>LCA: Greater Bay Area</v>
          </cell>
          <cell r="F14643">
            <v>62.908799999999999</v>
          </cell>
          <cell r="G14643">
            <v>0.49732910000000002</v>
          </cell>
          <cell r="H14643">
            <v>0.54539760000000004</v>
          </cell>
          <cell r="I14643">
            <v>-5.7189200000000003E-2</v>
          </cell>
          <cell r="J14643">
            <v>-2.34013E-2</v>
          </cell>
          <cell r="K14643">
            <v>0</v>
          </cell>
          <cell r="L14643">
            <v>2.34013E-2</v>
          </cell>
          <cell r="M14643">
            <v>5.7189200000000003E-2</v>
          </cell>
          <cell r="N14643">
            <v>5.7189200000000003E-2</v>
          </cell>
          <cell r="O14643">
            <v>5510</v>
          </cell>
        </row>
        <row r="14644">
          <cell r="A14644" t="str">
            <v>Residential</v>
          </cell>
          <cell r="B14644">
            <v>3</v>
          </cell>
          <cell r="C14644" t="str">
            <v>X</v>
          </cell>
          <cell r="D14644" t="str">
            <v>PCT</v>
          </cell>
          <cell r="E14644" t="str">
            <v>LCA: Greater Bay Area</v>
          </cell>
          <cell r="F14644">
            <v>62.1295</v>
          </cell>
          <cell r="G14644">
            <v>0.44960440000000002</v>
          </cell>
          <cell r="H14644">
            <v>0.51455099999999998</v>
          </cell>
          <cell r="I14644">
            <v>-5.6644E-2</v>
          </cell>
          <cell r="J14644">
            <v>-2.3178299999999999E-2</v>
          </cell>
          <cell r="K14644">
            <v>0</v>
          </cell>
          <cell r="L14644">
            <v>2.3178299999999999E-2</v>
          </cell>
          <cell r="M14644">
            <v>5.6644E-2</v>
          </cell>
          <cell r="N14644">
            <v>5.6644E-2</v>
          </cell>
          <cell r="O14644">
            <v>5510</v>
          </cell>
        </row>
        <row r="14645">
          <cell r="A14645" t="str">
            <v>Residential</v>
          </cell>
          <cell r="B14645">
            <v>4</v>
          </cell>
          <cell r="C14645" t="str">
            <v>X</v>
          </cell>
          <cell r="D14645" t="str">
            <v>PCT</v>
          </cell>
          <cell r="E14645" t="str">
            <v>LCA: Greater Bay Area</v>
          </cell>
          <cell r="F14645">
            <v>60.788699999999999</v>
          </cell>
          <cell r="G14645">
            <v>0.42595369999999999</v>
          </cell>
          <cell r="H14645">
            <v>0.46963050000000001</v>
          </cell>
          <cell r="I14645">
            <v>-5.6241899999999997E-2</v>
          </cell>
          <cell r="J14645">
            <v>-2.3013700000000002E-2</v>
          </cell>
          <cell r="K14645">
            <v>0</v>
          </cell>
          <cell r="L14645">
            <v>2.3013700000000002E-2</v>
          </cell>
          <cell r="M14645">
            <v>5.6241899999999997E-2</v>
          </cell>
          <cell r="N14645">
            <v>5.6241899999999997E-2</v>
          </cell>
          <cell r="O14645">
            <v>5510</v>
          </cell>
        </row>
        <row r="14646">
          <cell r="A14646" t="str">
            <v>Residential</v>
          </cell>
          <cell r="B14646">
            <v>5</v>
          </cell>
          <cell r="C14646" t="str">
            <v>X</v>
          </cell>
          <cell r="D14646" t="str">
            <v>PCT</v>
          </cell>
          <cell r="E14646" t="str">
            <v>LCA: Greater Bay Area</v>
          </cell>
          <cell r="F14646">
            <v>60.522399999999998</v>
          </cell>
          <cell r="G14646">
            <v>0.41339949999999998</v>
          </cell>
          <cell r="H14646">
            <v>0.4891491</v>
          </cell>
          <cell r="I14646">
            <v>-5.6081499999999999E-2</v>
          </cell>
          <cell r="J14646">
            <v>-2.2948099999999999E-2</v>
          </cell>
          <cell r="K14646">
            <v>0</v>
          </cell>
          <cell r="L14646">
            <v>2.2948099999999999E-2</v>
          </cell>
          <cell r="M14646">
            <v>5.6081499999999999E-2</v>
          </cell>
          <cell r="N14646">
            <v>5.6081499999999999E-2</v>
          </cell>
          <cell r="O14646">
            <v>5510</v>
          </cell>
        </row>
        <row r="14647">
          <cell r="A14647" t="str">
            <v>Residential</v>
          </cell>
          <cell r="B14647">
            <v>6</v>
          </cell>
          <cell r="C14647" t="str">
            <v>X</v>
          </cell>
          <cell r="D14647" t="str">
            <v>PCT</v>
          </cell>
          <cell r="E14647" t="str">
            <v>LCA: Greater Bay Area</v>
          </cell>
          <cell r="F14647">
            <v>60.363199999999999</v>
          </cell>
          <cell r="G14647">
            <v>0.4402181</v>
          </cell>
          <cell r="H14647">
            <v>0.51179129999999995</v>
          </cell>
          <cell r="I14647">
            <v>-5.6264700000000001E-2</v>
          </cell>
          <cell r="J14647">
            <v>-2.3022999999999998E-2</v>
          </cell>
          <cell r="K14647">
            <v>0</v>
          </cell>
          <cell r="L14647">
            <v>2.3022999999999998E-2</v>
          </cell>
          <cell r="M14647">
            <v>5.6264700000000001E-2</v>
          </cell>
          <cell r="N14647">
            <v>5.6264700000000001E-2</v>
          </cell>
          <cell r="O14647">
            <v>5510</v>
          </cell>
        </row>
        <row r="14648">
          <cell r="A14648" t="str">
            <v>Residential</v>
          </cell>
          <cell r="B14648">
            <v>7</v>
          </cell>
          <cell r="C14648" t="str">
            <v>X</v>
          </cell>
          <cell r="D14648" t="str">
            <v>PCT</v>
          </cell>
          <cell r="E14648" t="str">
            <v>LCA: Greater Bay Area</v>
          </cell>
          <cell r="F14648">
            <v>59.389299999999999</v>
          </cell>
          <cell r="G14648">
            <v>0.5305067</v>
          </cell>
          <cell r="H14648">
            <v>0.67581559999999996</v>
          </cell>
          <cell r="I14648">
            <v>-5.6537700000000003E-2</v>
          </cell>
          <cell r="J14648">
            <v>-2.3134800000000001E-2</v>
          </cell>
          <cell r="K14648">
            <v>0</v>
          </cell>
          <cell r="L14648">
            <v>2.3134800000000001E-2</v>
          </cell>
          <cell r="M14648">
            <v>5.6537700000000003E-2</v>
          </cell>
          <cell r="N14648">
            <v>5.6537700000000003E-2</v>
          </cell>
          <cell r="O14648">
            <v>5510</v>
          </cell>
        </row>
        <row r="14649">
          <cell r="A14649" t="str">
            <v>Residential</v>
          </cell>
          <cell r="B14649">
            <v>8</v>
          </cell>
          <cell r="C14649" t="str">
            <v>X</v>
          </cell>
          <cell r="D14649" t="str">
            <v>PCT</v>
          </cell>
          <cell r="E14649" t="str">
            <v>LCA: Greater Bay Area</v>
          </cell>
          <cell r="F14649">
            <v>60.366900000000001</v>
          </cell>
          <cell r="G14649">
            <v>0.61476779999999998</v>
          </cell>
          <cell r="H14649">
            <v>0.72593569999999996</v>
          </cell>
          <cell r="I14649">
            <v>-5.7611599999999999E-2</v>
          </cell>
          <cell r="J14649">
            <v>-2.35742E-2</v>
          </cell>
          <cell r="K14649">
            <v>0</v>
          </cell>
          <cell r="L14649">
            <v>2.35742E-2</v>
          </cell>
          <cell r="M14649">
            <v>5.7611599999999999E-2</v>
          </cell>
          <cell r="N14649">
            <v>5.7611599999999999E-2</v>
          </cell>
          <cell r="O14649">
            <v>5510</v>
          </cell>
        </row>
        <row r="14650">
          <cell r="A14650" t="str">
            <v>Residential</v>
          </cell>
          <cell r="B14650">
            <v>9</v>
          </cell>
          <cell r="C14650" t="str">
            <v>X</v>
          </cell>
          <cell r="D14650" t="str">
            <v>PCT</v>
          </cell>
          <cell r="E14650" t="str">
            <v>LCA: Greater Bay Area</v>
          </cell>
          <cell r="F14650">
            <v>64.451499999999996</v>
          </cell>
          <cell r="G14650">
            <v>0.61709480000000005</v>
          </cell>
          <cell r="H14650">
            <v>0.70173110000000005</v>
          </cell>
          <cell r="I14650">
            <v>-5.9389699999999997E-2</v>
          </cell>
          <cell r="J14650">
            <v>-2.4301799999999998E-2</v>
          </cell>
          <cell r="K14650">
            <v>0</v>
          </cell>
          <cell r="L14650">
            <v>2.4301799999999998E-2</v>
          </cell>
          <cell r="M14650">
            <v>5.9389699999999997E-2</v>
          </cell>
          <cell r="N14650">
            <v>5.9389699999999997E-2</v>
          </cell>
          <cell r="O14650">
            <v>5510</v>
          </cell>
        </row>
        <row r="14651">
          <cell r="A14651" t="str">
            <v>Residential</v>
          </cell>
          <cell r="B14651">
            <v>10</v>
          </cell>
          <cell r="C14651" t="str">
            <v>X</v>
          </cell>
          <cell r="D14651" t="str">
            <v>PCT</v>
          </cell>
          <cell r="E14651" t="str">
            <v>LCA: Greater Bay Area</v>
          </cell>
          <cell r="F14651">
            <v>67.630300000000005</v>
          </cell>
          <cell r="G14651">
            <v>0.60511649999999995</v>
          </cell>
          <cell r="H14651">
            <v>0.72312379999999998</v>
          </cell>
          <cell r="I14651">
            <v>-6.0861899999999997E-2</v>
          </cell>
          <cell r="J14651">
            <v>-2.4904200000000001E-2</v>
          </cell>
          <cell r="K14651">
            <v>0</v>
          </cell>
          <cell r="L14651">
            <v>2.4904200000000001E-2</v>
          </cell>
          <cell r="M14651">
            <v>6.0861899999999997E-2</v>
          </cell>
          <cell r="N14651">
            <v>6.0861899999999997E-2</v>
          </cell>
          <cell r="O14651">
            <v>5510</v>
          </cell>
        </row>
        <row r="14652">
          <cell r="A14652" t="str">
            <v>Residential</v>
          </cell>
          <cell r="B14652">
            <v>11</v>
          </cell>
          <cell r="C14652" t="str">
            <v>X</v>
          </cell>
          <cell r="D14652" t="str">
            <v>PCT</v>
          </cell>
          <cell r="E14652" t="str">
            <v>LCA: Greater Bay Area</v>
          </cell>
          <cell r="F14652">
            <v>72.562299999999993</v>
          </cell>
          <cell r="G14652">
            <v>0.66438509999999995</v>
          </cell>
          <cell r="H14652">
            <v>0.74056460000000002</v>
          </cell>
          <cell r="I14652">
            <v>-6.2876199999999993E-2</v>
          </cell>
          <cell r="J14652">
            <v>-2.5728399999999998E-2</v>
          </cell>
          <cell r="K14652">
            <v>0</v>
          </cell>
          <cell r="L14652">
            <v>2.5728399999999998E-2</v>
          </cell>
          <cell r="M14652">
            <v>6.2876199999999993E-2</v>
          </cell>
          <cell r="N14652">
            <v>6.2876199999999993E-2</v>
          </cell>
          <cell r="O14652">
            <v>5510</v>
          </cell>
        </row>
        <row r="14653">
          <cell r="A14653" t="str">
            <v>Residential</v>
          </cell>
          <cell r="B14653">
            <v>12</v>
          </cell>
          <cell r="C14653" t="str">
            <v>X</v>
          </cell>
          <cell r="D14653" t="str">
            <v>PCT</v>
          </cell>
          <cell r="E14653" t="str">
            <v>LCA: Greater Bay Area</v>
          </cell>
          <cell r="F14653">
            <v>77.5167</v>
          </cell>
          <cell r="G14653">
            <v>0.70168549999999996</v>
          </cell>
          <cell r="H14653">
            <v>0.75137480000000001</v>
          </cell>
          <cell r="I14653">
            <v>-6.3860799999999995E-2</v>
          </cell>
          <cell r="J14653">
            <v>-2.61313E-2</v>
          </cell>
          <cell r="K14653">
            <v>0</v>
          </cell>
          <cell r="L14653">
            <v>2.61313E-2</v>
          </cell>
          <cell r="M14653">
            <v>6.3860799999999995E-2</v>
          </cell>
          <cell r="N14653">
            <v>6.3860799999999995E-2</v>
          </cell>
          <cell r="O14653">
            <v>5510</v>
          </cell>
        </row>
        <row r="14654">
          <cell r="A14654" t="str">
            <v>Residential</v>
          </cell>
          <cell r="B14654">
            <v>13</v>
          </cell>
          <cell r="C14654" t="str">
            <v>X</v>
          </cell>
          <cell r="D14654" t="str">
            <v>PCT</v>
          </cell>
          <cell r="E14654" t="str">
            <v>LCA: Greater Bay Area</v>
          </cell>
          <cell r="F14654">
            <v>81.409599999999998</v>
          </cell>
          <cell r="G14654">
            <v>0.77749190000000001</v>
          </cell>
          <cell r="H14654">
            <v>0.79702539999999999</v>
          </cell>
          <cell r="I14654">
            <v>-6.3614199999999996E-2</v>
          </cell>
          <cell r="J14654">
            <v>-2.6030399999999999E-2</v>
          </cell>
          <cell r="K14654">
            <v>0</v>
          </cell>
          <cell r="L14654">
            <v>2.6030399999999999E-2</v>
          </cell>
          <cell r="M14654">
            <v>6.3614199999999996E-2</v>
          </cell>
          <cell r="N14654">
            <v>6.3614199999999996E-2</v>
          </cell>
          <cell r="O14654">
            <v>5510</v>
          </cell>
        </row>
        <row r="14655">
          <cell r="A14655" t="str">
            <v>Residential</v>
          </cell>
          <cell r="B14655">
            <v>14</v>
          </cell>
          <cell r="C14655" t="str">
            <v>X</v>
          </cell>
          <cell r="D14655" t="str">
            <v>PCT</v>
          </cell>
          <cell r="E14655" t="str">
            <v>LCA: Greater Bay Area</v>
          </cell>
          <cell r="F14655">
            <v>84.581800000000001</v>
          </cell>
          <cell r="G14655">
            <v>0.91111889999999995</v>
          </cell>
          <cell r="H14655">
            <v>0.89887280000000003</v>
          </cell>
          <cell r="I14655">
            <v>-6.6878400000000005E-2</v>
          </cell>
          <cell r="J14655">
            <v>-2.7366100000000001E-2</v>
          </cell>
          <cell r="K14655">
            <v>0</v>
          </cell>
          <cell r="L14655">
            <v>2.7366100000000001E-2</v>
          </cell>
          <cell r="M14655">
            <v>6.6878400000000005E-2</v>
          </cell>
          <cell r="N14655">
            <v>6.6878400000000005E-2</v>
          </cell>
          <cell r="O14655">
            <v>5510</v>
          </cell>
        </row>
        <row r="14656">
          <cell r="A14656" t="str">
            <v>Residential</v>
          </cell>
          <cell r="B14656">
            <v>15</v>
          </cell>
          <cell r="C14656" t="str">
            <v>X</v>
          </cell>
          <cell r="D14656" t="str">
            <v>PCT</v>
          </cell>
          <cell r="E14656" t="str">
            <v>LCA: Greater Bay Area</v>
          </cell>
          <cell r="F14656">
            <v>87.922700000000006</v>
          </cell>
          <cell r="G14656">
            <v>1.162784</v>
          </cell>
          <cell r="H14656">
            <v>1.029628</v>
          </cell>
          <cell r="I14656">
            <v>-6.9076799999999994E-2</v>
          </cell>
          <cell r="J14656">
            <v>-2.8265700000000001E-2</v>
          </cell>
          <cell r="K14656">
            <v>0</v>
          </cell>
          <cell r="L14656">
            <v>2.8265700000000001E-2</v>
          </cell>
          <cell r="M14656">
            <v>6.9076799999999994E-2</v>
          </cell>
          <cell r="N14656">
            <v>6.9076799999999994E-2</v>
          </cell>
          <cell r="O14656">
            <v>5510</v>
          </cell>
        </row>
        <row r="14657">
          <cell r="A14657" t="str">
            <v>Residential</v>
          </cell>
          <cell r="B14657">
            <v>16</v>
          </cell>
          <cell r="C14657" t="str">
            <v>X</v>
          </cell>
          <cell r="D14657" t="str">
            <v>PCT</v>
          </cell>
          <cell r="E14657" t="str">
            <v>LCA: Greater Bay Area</v>
          </cell>
          <cell r="F14657">
            <v>90.0167</v>
          </cell>
          <cell r="G14657">
            <v>1.4222619999999999</v>
          </cell>
          <cell r="H14657">
            <v>1.292333</v>
          </cell>
          <cell r="I14657">
            <v>-7.6993300000000001E-2</v>
          </cell>
          <cell r="J14657">
            <v>-3.1504999999999998E-2</v>
          </cell>
          <cell r="K14657">
            <v>0</v>
          </cell>
          <cell r="L14657">
            <v>3.1504999999999998E-2</v>
          </cell>
          <cell r="M14657">
            <v>7.6993300000000001E-2</v>
          </cell>
          <cell r="N14657">
            <v>7.6993300000000001E-2</v>
          </cell>
          <cell r="O14657">
            <v>5510</v>
          </cell>
        </row>
        <row r="14658">
          <cell r="A14658" t="str">
            <v>Residential</v>
          </cell>
          <cell r="B14658">
            <v>17</v>
          </cell>
          <cell r="C14658" t="str">
            <v>X</v>
          </cell>
          <cell r="D14658" t="str">
            <v>PCT</v>
          </cell>
          <cell r="E14658" t="str">
            <v>LCA: Greater Bay Area</v>
          </cell>
          <cell r="F14658">
            <v>91.123800000000003</v>
          </cell>
          <cell r="G14658">
            <v>1.572897</v>
          </cell>
          <cell r="H14658">
            <v>1.5066440000000001</v>
          </cell>
          <cell r="I14658">
            <v>-7.8604900000000005E-2</v>
          </cell>
          <cell r="J14658">
            <v>-3.2164499999999999E-2</v>
          </cell>
          <cell r="K14658">
            <v>0</v>
          </cell>
          <cell r="L14658">
            <v>3.2164499999999999E-2</v>
          </cell>
          <cell r="M14658">
            <v>7.8604900000000005E-2</v>
          </cell>
          <cell r="N14658">
            <v>7.8604900000000005E-2</v>
          </cell>
          <cell r="O14658">
            <v>5510</v>
          </cell>
        </row>
        <row r="14659">
          <cell r="A14659" t="str">
            <v>Residential</v>
          </cell>
          <cell r="B14659">
            <v>18</v>
          </cell>
          <cell r="C14659" t="str">
            <v>X</v>
          </cell>
          <cell r="D14659" t="str">
            <v>PCT</v>
          </cell>
          <cell r="E14659" t="str">
            <v>LCA: Greater Bay Area</v>
          </cell>
          <cell r="F14659">
            <v>89.247600000000006</v>
          </cell>
          <cell r="G14659">
            <v>1.706879</v>
          </cell>
          <cell r="H14659">
            <v>1.6191679999999999</v>
          </cell>
          <cell r="I14659">
            <v>-7.5199500000000002E-2</v>
          </cell>
          <cell r="J14659">
            <v>-3.0771E-2</v>
          </cell>
          <cell r="K14659">
            <v>0</v>
          </cell>
          <cell r="L14659">
            <v>3.0771E-2</v>
          </cell>
          <cell r="M14659">
            <v>7.5199500000000002E-2</v>
          </cell>
          <cell r="N14659">
            <v>7.5199500000000002E-2</v>
          </cell>
          <cell r="O14659">
            <v>5510</v>
          </cell>
        </row>
        <row r="14660">
          <cell r="A14660" t="str">
            <v>Residential</v>
          </cell>
          <cell r="B14660">
            <v>19</v>
          </cell>
          <cell r="C14660" t="str">
            <v>X</v>
          </cell>
          <cell r="D14660" t="str">
            <v>PCT</v>
          </cell>
          <cell r="E14660" t="str">
            <v>LCA: Greater Bay Area</v>
          </cell>
          <cell r="F14660">
            <v>86.500799999999998</v>
          </cell>
          <cell r="G14660">
            <v>1.641831</v>
          </cell>
          <cell r="H14660">
            <v>1.681651</v>
          </cell>
          <cell r="I14660">
            <v>-7.7973799999999996E-2</v>
          </cell>
          <cell r="J14660">
            <v>-3.1906299999999999E-2</v>
          </cell>
          <cell r="K14660">
            <v>0</v>
          </cell>
          <cell r="L14660">
            <v>3.1906299999999999E-2</v>
          </cell>
          <cell r="M14660">
            <v>7.7973799999999996E-2</v>
          </cell>
          <cell r="N14660">
            <v>7.7973799999999996E-2</v>
          </cell>
          <cell r="O14660">
            <v>5510</v>
          </cell>
        </row>
        <row r="14661">
          <cell r="A14661" t="str">
            <v>Residential</v>
          </cell>
          <cell r="B14661">
            <v>20</v>
          </cell>
          <cell r="C14661" t="str">
            <v>X</v>
          </cell>
          <cell r="D14661" t="str">
            <v>PCT</v>
          </cell>
          <cell r="E14661" t="str">
            <v>LCA: Greater Bay Area</v>
          </cell>
          <cell r="F14661">
            <v>81.682400000000001</v>
          </cell>
          <cell r="G14661">
            <v>1.549812</v>
          </cell>
          <cell r="H14661">
            <v>1.980604</v>
          </cell>
          <cell r="I14661">
            <v>-8.0763299999999996E-2</v>
          </cell>
          <cell r="J14661">
            <v>-3.3047699999999999E-2</v>
          </cell>
          <cell r="K14661">
            <v>0</v>
          </cell>
          <cell r="L14661">
            <v>3.3047699999999999E-2</v>
          </cell>
          <cell r="M14661">
            <v>8.0763299999999996E-2</v>
          </cell>
          <cell r="N14661">
            <v>8.0763299999999996E-2</v>
          </cell>
          <cell r="O14661">
            <v>5510</v>
          </cell>
        </row>
        <row r="14662">
          <cell r="A14662" t="str">
            <v>Residential</v>
          </cell>
          <cell r="B14662">
            <v>21</v>
          </cell>
          <cell r="C14662" t="str">
            <v>X</v>
          </cell>
          <cell r="D14662" t="str">
            <v>PCT</v>
          </cell>
          <cell r="E14662" t="str">
            <v>LCA: Greater Bay Area</v>
          </cell>
          <cell r="F14662">
            <v>77.243899999999996</v>
          </cell>
          <cell r="G14662">
            <v>1.382498</v>
          </cell>
          <cell r="H14662">
            <v>1.8860570000000001</v>
          </cell>
          <cell r="I14662">
            <v>-7.3402099999999998E-2</v>
          </cell>
          <cell r="J14662">
            <v>-3.00355E-2</v>
          </cell>
          <cell r="K14662">
            <v>0</v>
          </cell>
          <cell r="L14662">
            <v>3.00355E-2</v>
          </cell>
          <cell r="M14662">
            <v>7.3402099999999998E-2</v>
          </cell>
          <cell r="N14662">
            <v>7.3402099999999998E-2</v>
          </cell>
          <cell r="O14662">
            <v>5510</v>
          </cell>
        </row>
        <row r="14663">
          <cell r="A14663" t="str">
            <v>Residential</v>
          </cell>
          <cell r="B14663">
            <v>22</v>
          </cell>
          <cell r="C14663" t="str">
            <v>X</v>
          </cell>
          <cell r="D14663" t="str">
            <v>PCT</v>
          </cell>
          <cell r="E14663" t="str">
            <v>LCA: Greater Bay Area</v>
          </cell>
          <cell r="F14663">
            <v>75.357500000000002</v>
          </cell>
          <cell r="G14663">
            <v>1.2019</v>
          </cell>
          <cell r="H14663">
            <v>1.568317</v>
          </cell>
          <cell r="I14663">
            <v>-7.1572399999999994E-2</v>
          </cell>
          <cell r="J14663">
            <v>-2.9286800000000002E-2</v>
          </cell>
          <cell r="K14663">
            <v>0</v>
          </cell>
          <cell r="L14663">
            <v>2.9286800000000002E-2</v>
          </cell>
          <cell r="M14663">
            <v>7.1572399999999994E-2</v>
          </cell>
          <cell r="N14663">
            <v>7.1572399999999994E-2</v>
          </cell>
          <cell r="O14663">
            <v>5510</v>
          </cell>
        </row>
        <row r="14664">
          <cell r="A14664" t="str">
            <v>Residential</v>
          </cell>
          <cell r="B14664">
            <v>23</v>
          </cell>
          <cell r="C14664" t="str">
            <v>X</v>
          </cell>
          <cell r="D14664" t="str">
            <v>PCT</v>
          </cell>
          <cell r="E14664" t="str">
            <v>LCA: Greater Bay Area</v>
          </cell>
          <cell r="F14664">
            <v>73.058700000000002</v>
          </cell>
          <cell r="G14664">
            <v>0.93154139999999996</v>
          </cell>
          <cell r="H14664">
            <v>1.3522149999999999</v>
          </cell>
          <cell r="I14664">
            <v>-7.0183700000000002E-2</v>
          </cell>
          <cell r="J14664">
            <v>-2.87186E-2</v>
          </cell>
          <cell r="K14664">
            <v>0</v>
          </cell>
          <cell r="L14664">
            <v>2.87186E-2</v>
          </cell>
          <cell r="M14664">
            <v>7.0183700000000002E-2</v>
          </cell>
          <cell r="N14664">
            <v>7.0183700000000002E-2</v>
          </cell>
          <cell r="O14664">
            <v>5510</v>
          </cell>
        </row>
        <row r="14665">
          <cell r="A14665" t="str">
            <v>Residential</v>
          </cell>
          <cell r="B14665">
            <v>24</v>
          </cell>
          <cell r="C14665" t="str">
            <v>X</v>
          </cell>
          <cell r="D14665" t="str">
            <v>PCT</v>
          </cell>
          <cell r="E14665" t="str">
            <v>LCA: Greater Bay Area</v>
          </cell>
          <cell r="F14665">
            <v>71.866900000000001</v>
          </cell>
          <cell r="G14665">
            <v>0.72925030000000002</v>
          </cell>
          <cell r="H14665">
            <v>1.0574779999999999</v>
          </cell>
          <cell r="I14665">
            <v>-6.3615400000000003E-2</v>
          </cell>
          <cell r="J14665">
            <v>-2.6030899999999999E-2</v>
          </cell>
          <cell r="K14665">
            <v>0</v>
          </cell>
          <cell r="L14665">
            <v>2.6030899999999999E-2</v>
          </cell>
          <cell r="M14665">
            <v>6.3615400000000003E-2</v>
          </cell>
          <cell r="N14665">
            <v>6.3615400000000003E-2</v>
          </cell>
          <cell r="O14665">
            <v>5510</v>
          </cell>
        </row>
        <row r="14666">
          <cell r="A14666" t="str">
            <v>Residential</v>
          </cell>
          <cell r="B14666">
            <v>1</v>
          </cell>
          <cell r="C14666" t="str">
            <v>X</v>
          </cell>
          <cell r="D14666" t="str">
            <v>PCT</v>
          </cell>
          <cell r="E14666" t="str">
            <v>Tonnage: 2&lt;=tons&lt;3</v>
          </cell>
          <cell r="F14666">
            <v>64.874499999999998</v>
          </cell>
          <cell r="G14666">
            <v>0.516903</v>
          </cell>
          <cell r="H14666">
            <v>0.67264900000000005</v>
          </cell>
          <cell r="I14666">
            <v>-0.12722810000000001</v>
          </cell>
          <cell r="J14666">
            <v>-5.2060700000000001E-2</v>
          </cell>
          <cell r="K14666">
            <v>0</v>
          </cell>
          <cell r="L14666">
            <v>5.2060700000000001E-2</v>
          </cell>
          <cell r="M14666">
            <v>0.12722810000000001</v>
          </cell>
          <cell r="N14666">
            <v>0.12722810000000001</v>
          </cell>
          <cell r="O14666">
            <v>799</v>
          </cell>
        </row>
        <row r="14667">
          <cell r="A14667" t="str">
            <v>Residential</v>
          </cell>
          <cell r="B14667">
            <v>2</v>
          </cell>
          <cell r="C14667" t="str">
            <v>X</v>
          </cell>
          <cell r="D14667" t="str">
            <v>PCT</v>
          </cell>
          <cell r="E14667" t="str">
            <v>Tonnage: 2&lt;=tons&lt;3</v>
          </cell>
          <cell r="F14667">
            <v>63</v>
          </cell>
          <cell r="G14667">
            <v>0.45683030000000002</v>
          </cell>
          <cell r="H14667">
            <v>0.49203609999999998</v>
          </cell>
          <cell r="I14667">
            <v>-0.12836819999999999</v>
          </cell>
          <cell r="J14667">
            <v>-5.2527200000000003E-2</v>
          </cell>
          <cell r="K14667">
            <v>0</v>
          </cell>
          <cell r="L14667">
            <v>5.2527200000000003E-2</v>
          </cell>
          <cell r="M14667">
            <v>0.12836819999999999</v>
          </cell>
          <cell r="N14667">
            <v>0.12836819999999999</v>
          </cell>
          <cell r="O14667">
            <v>799</v>
          </cell>
        </row>
        <row r="14668">
          <cell r="A14668" t="str">
            <v>Residential</v>
          </cell>
          <cell r="B14668">
            <v>3</v>
          </cell>
          <cell r="C14668" t="str">
            <v>X</v>
          </cell>
          <cell r="D14668" t="str">
            <v>PCT</v>
          </cell>
          <cell r="E14668" t="str">
            <v>Tonnage: 2&lt;=tons&lt;3</v>
          </cell>
          <cell r="F14668">
            <v>62.281399999999998</v>
          </cell>
          <cell r="G14668">
            <v>0.38628210000000002</v>
          </cell>
          <cell r="H14668">
            <v>0.47102840000000001</v>
          </cell>
          <cell r="I14668">
            <v>-0.12373969999999999</v>
          </cell>
          <cell r="J14668">
            <v>-5.0633299999999999E-2</v>
          </cell>
          <cell r="K14668">
            <v>0</v>
          </cell>
          <cell r="L14668">
            <v>5.0633299999999999E-2</v>
          </cell>
          <cell r="M14668">
            <v>0.12373969999999999</v>
          </cell>
          <cell r="N14668">
            <v>0.12373969999999999</v>
          </cell>
          <cell r="O14668">
            <v>799</v>
          </cell>
        </row>
        <row r="14669">
          <cell r="A14669" t="str">
            <v>Residential</v>
          </cell>
          <cell r="B14669">
            <v>4</v>
          </cell>
          <cell r="C14669" t="str">
            <v>X</v>
          </cell>
          <cell r="D14669" t="str">
            <v>PCT</v>
          </cell>
          <cell r="E14669" t="str">
            <v>Tonnage: 2&lt;=tons&lt;3</v>
          </cell>
          <cell r="F14669">
            <v>60.890700000000002</v>
          </cell>
          <cell r="G14669">
            <v>0.33373459999999999</v>
          </cell>
          <cell r="H14669">
            <v>0.46120050000000001</v>
          </cell>
          <cell r="I14669">
            <v>-0.1216421</v>
          </cell>
          <cell r="J14669">
            <v>-4.9775E-2</v>
          </cell>
          <cell r="K14669">
            <v>0</v>
          </cell>
          <cell r="L14669">
            <v>4.9775E-2</v>
          </cell>
          <cell r="M14669">
            <v>0.1216421</v>
          </cell>
          <cell r="N14669">
            <v>0.1216421</v>
          </cell>
          <cell r="O14669">
            <v>799</v>
          </cell>
        </row>
        <row r="14670">
          <cell r="A14670" t="str">
            <v>Residential</v>
          </cell>
          <cell r="B14670">
            <v>5</v>
          </cell>
          <cell r="C14670" t="str">
            <v>X</v>
          </cell>
          <cell r="D14670" t="str">
            <v>PCT</v>
          </cell>
          <cell r="E14670" t="str">
            <v>Tonnage: 2&lt;=tons&lt;3</v>
          </cell>
          <cell r="F14670">
            <v>60.6721</v>
          </cell>
          <cell r="G14670">
            <v>0.3066701</v>
          </cell>
          <cell r="H14670">
            <v>0.44313540000000001</v>
          </cell>
          <cell r="I14670">
            <v>-0.12117890000000001</v>
          </cell>
          <cell r="J14670">
            <v>-4.9585400000000002E-2</v>
          </cell>
          <cell r="K14670">
            <v>0</v>
          </cell>
          <cell r="L14670">
            <v>4.9585400000000002E-2</v>
          </cell>
          <cell r="M14670">
            <v>0.12117890000000001</v>
          </cell>
          <cell r="N14670">
            <v>0.12117890000000001</v>
          </cell>
          <cell r="O14670">
            <v>799</v>
          </cell>
        </row>
        <row r="14671">
          <cell r="A14671" t="str">
            <v>Residential</v>
          </cell>
          <cell r="B14671">
            <v>6</v>
          </cell>
          <cell r="C14671" t="str">
            <v>X</v>
          </cell>
          <cell r="D14671" t="str">
            <v>PCT</v>
          </cell>
          <cell r="E14671" t="str">
            <v>Tonnage: 2&lt;=tons&lt;3</v>
          </cell>
          <cell r="F14671">
            <v>60.562800000000003</v>
          </cell>
          <cell r="G14671">
            <v>0.31811529999999999</v>
          </cell>
          <cell r="H14671">
            <v>0.42268159999999999</v>
          </cell>
          <cell r="I14671">
            <v>-0.1206366</v>
          </cell>
          <cell r="J14671">
            <v>-4.9363499999999998E-2</v>
          </cell>
          <cell r="K14671">
            <v>0</v>
          </cell>
          <cell r="L14671">
            <v>4.9363499999999998E-2</v>
          </cell>
          <cell r="M14671">
            <v>0.1206366</v>
          </cell>
          <cell r="N14671">
            <v>0.1206366</v>
          </cell>
          <cell r="O14671">
            <v>799</v>
          </cell>
        </row>
        <row r="14672">
          <cell r="A14672" t="str">
            <v>Residential</v>
          </cell>
          <cell r="B14672">
            <v>7</v>
          </cell>
          <cell r="C14672" t="str">
            <v>X</v>
          </cell>
          <cell r="D14672" t="str">
            <v>PCT</v>
          </cell>
          <cell r="E14672" t="str">
            <v>Tonnage: 2&lt;=tons&lt;3</v>
          </cell>
          <cell r="F14672">
            <v>59.562800000000003</v>
          </cell>
          <cell r="G14672">
            <v>0.36692859999999999</v>
          </cell>
          <cell r="H14672">
            <v>0.51966109999999999</v>
          </cell>
          <cell r="I14672">
            <v>-0.1216675</v>
          </cell>
          <cell r="J14672">
            <v>-4.97854E-2</v>
          </cell>
          <cell r="K14672">
            <v>0</v>
          </cell>
          <cell r="L14672">
            <v>4.97854E-2</v>
          </cell>
          <cell r="M14672">
            <v>0.1216675</v>
          </cell>
          <cell r="N14672">
            <v>0.1216675</v>
          </cell>
          <cell r="O14672">
            <v>799</v>
          </cell>
        </row>
        <row r="14673">
          <cell r="A14673" t="str">
            <v>Residential</v>
          </cell>
          <cell r="B14673">
            <v>8</v>
          </cell>
          <cell r="C14673" t="str">
            <v>X</v>
          </cell>
          <cell r="D14673" t="str">
            <v>PCT</v>
          </cell>
          <cell r="E14673" t="str">
            <v>Tonnage: 2&lt;=tons&lt;3</v>
          </cell>
          <cell r="F14673">
            <v>60.390700000000002</v>
          </cell>
          <cell r="G14673">
            <v>0.4038909</v>
          </cell>
          <cell r="H14673">
            <v>0.59729010000000005</v>
          </cell>
          <cell r="I14673">
            <v>-0.1215836</v>
          </cell>
          <cell r="J14673">
            <v>-4.9750999999999997E-2</v>
          </cell>
          <cell r="K14673">
            <v>0</v>
          </cell>
          <cell r="L14673">
            <v>4.9750999999999997E-2</v>
          </cell>
          <cell r="M14673">
            <v>0.1215836</v>
          </cell>
          <cell r="N14673">
            <v>0.1215836</v>
          </cell>
          <cell r="O14673">
            <v>799</v>
          </cell>
        </row>
        <row r="14674">
          <cell r="A14674" t="str">
            <v>Residential</v>
          </cell>
          <cell r="B14674">
            <v>9</v>
          </cell>
          <cell r="C14674" t="str">
            <v>X</v>
          </cell>
          <cell r="D14674" t="str">
            <v>PCT</v>
          </cell>
          <cell r="E14674" t="str">
            <v>Tonnage: 2&lt;=tons&lt;3</v>
          </cell>
          <cell r="F14674">
            <v>64.3279</v>
          </cell>
          <cell r="G14674">
            <v>0.39097979999999999</v>
          </cell>
          <cell r="H14674">
            <v>0.54996730000000005</v>
          </cell>
          <cell r="I14674">
            <v>-0.1223708</v>
          </cell>
          <cell r="J14674">
            <v>-5.0073100000000002E-2</v>
          </cell>
          <cell r="K14674">
            <v>0</v>
          </cell>
          <cell r="L14674">
            <v>5.0073100000000002E-2</v>
          </cell>
          <cell r="M14674">
            <v>0.1223708</v>
          </cell>
          <cell r="N14674">
            <v>0.1223708</v>
          </cell>
          <cell r="O14674">
            <v>799</v>
          </cell>
        </row>
        <row r="14675">
          <cell r="A14675" t="str">
            <v>Residential</v>
          </cell>
          <cell r="B14675">
            <v>10</v>
          </cell>
          <cell r="C14675" t="str">
            <v>X</v>
          </cell>
          <cell r="D14675" t="str">
            <v>PCT</v>
          </cell>
          <cell r="E14675" t="str">
            <v>Tonnage: 2&lt;=tons&lt;3</v>
          </cell>
          <cell r="F14675">
            <v>67.374499999999998</v>
          </cell>
          <cell r="G14675">
            <v>0.39149119999999998</v>
          </cell>
          <cell r="H14675">
            <v>0.52021030000000001</v>
          </cell>
          <cell r="I14675">
            <v>-0.12505659999999999</v>
          </cell>
          <cell r="J14675">
            <v>-5.1172200000000001E-2</v>
          </cell>
          <cell r="K14675">
            <v>0</v>
          </cell>
          <cell r="L14675">
            <v>5.1172200000000001E-2</v>
          </cell>
          <cell r="M14675">
            <v>0.12505659999999999</v>
          </cell>
          <cell r="N14675">
            <v>0.12505659999999999</v>
          </cell>
          <cell r="O14675">
            <v>799</v>
          </cell>
        </row>
        <row r="14676">
          <cell r="A14676" t="str">
            <v>Residential</v>
          </cell>
          <cell r="B14676">
            <v>11</v>
          </cell>
          <cell r="C14676" t="str">
            <v>X</v>
          </cell>
          <cell r="D14676" t="str">
            <v>PCT</v>
          </cell>
          <cell r="E14676" t="str">
            <v>Tonnage: 2&lt;=tons&lt;3</v>
          </cell>
          <cell r="F14676">
            <v>72.139700000000005</v>
          </cell>
          <cell r="G14676">
            <v>0.44653290000000001</v>
          </cell>
          <cell r="H14676">
            <v>0.47790919999999998</v>
          </cell>
          <cell r="I14676">
            <v>-0.1313607</v>
          </cell>
          <cell r="J14676">
            <v>-5.3751699999999999E-2</v>
          </cell>
          <cell r="K14676">
            <v>0</v>
          </cell>
          <cell r="L14676">
            <v>5.3751699999999999E-2</v>
          </cell>
          <cell r="M14676">
            <v>0.1313607</v>
          </cell>
          <cell r="N14676">
            <v>0.1313607</v>
          </cell>
          <cell r="O14676">
            <v>799</v>
          </cell>
        </row>
        <row r="14677">
          <cell r="A14677" t="str">
            <v>Residential</v>
          </cell>
          <cell r="B14677">
            <v>12</v>
          </cell>
          <cell r="C14677" t="str">
            <v>X</v>
          </cell>
          <cell r="D14677" t="str">
            <v>PCT</v>
          </cell>
          <cell r="E14677" t="str">
            <v>Tonnage: 2&lt;=tons&lt;3</v>
          </cell>
          <cell r="F14677">
            <v>77.076899999999995</v>
          </cell>
          <cell r="G14677">
            <v>0.44948749999999998</v>
          </cell>
          <cell r="H14677">
            <v>0.46245960000000003</v>
          </cell>
          <cell r="I14677">
            <v>-0.13971549999999999</v>
          </cell>
          <cell r="J14677">
            <v>-5.7170499999999999E-2</v>
          </cell>
          <cell r="K14677">
            <v>0</v>
          </cell>
          <cell r="L14677">
            <v>5.7170499999999999E-2</v>
          </cell>
          <cell r="M14677">
            <v>0.13971549999999999</v>
          </cell>
          <cell r="N14677">
            <v>0.13971549999999999</v>
          </cell>
          <cell r="O14677">
            <v>799</v>
          </cell>
        </row>
        <row r="14678">
          <cell r="A14678" t="str">
            <v>Residential</v>
          </cell>
          <cell r="B14678">
            <v>13</v>
          </cell>
          <cell r="C14678" t="str">
            <v>X</v>
          </cell>
          <cell r="D14678" t="str">
            <v>PCT</v>
          </cell>
          <cell r="E14678" t="str">
            <v>Tonnage: 2&lt;=tons&lt;3</v>
          </cell>
          <cell r="F14678">
            <v>80.967600000000004</v>
          </cell>
          <cell r="G14678">
            <v>0.43675429999999998</v>
          </cell>
          <cell r="H14678">
            <v>0.51979819999999999</v>
          </cell>
          <cell r="I14678">
            <v>-0.1397167</v>
          </cell>
          <cell r="J14678">
            <v>-5.7170899999999997E-2</v>
          </cell>
          <cell r="K14678">
            <v>0</v>
          </cell>
          <cell r="L14678">
            <v>5.7170899999999997E-2</v>
          </cell>
          <cell r="M14678">
            <v>0.1397167</v>
          </cell>
          <cell r="N14678">
            <v>0.1397167</v>
          </cell>
          <cell r="O14678">
            <v>799</v>
          </cell>
        </row>
        <row r="14679">
          <cell r="A14679" t="str">
            <v>Residential</v>
          </cell>
          <cell r="B14679">
            <v>14</v>
          </cell>
          <cell r="C14679" t="str">
            <v>X</v>
          </cell>
          <cell r="D14679" t="str">
            <v>PCT</v>
          </cell>
          <cell r="E14679" t="str">
            <v>Tonnage: 2&lt;=tons&lt;3</v>
          </cell>
          <cell r="F14679">
            <v>84.076899999999995</v>
          </cell>
          <cell r="G14679">
            <v>0.55056729999999998</v>
          </cell>
          <cell r="H14679">
            <v>0.55096540000000005</v>
          </cell>
          <cell r="I14679">
            <v>-0.13735169999999999</v>
          </cell>
          <cell r="J14679">
            <v>-5.6203200000000002E-2</v>
          </cell>
          <cell r="K14679">
            <v>0</v>
          </cell>
          <cell r="L14679">
            <v>5.6203200000000002E-2</v>
          </cell>
          <cell r="M14679">
            <v>0.13735169999999999</v>
          </cell>
          <cell r="N14679">
            <v>0.13735169999999999</v>
          </cell>
          <cell r="O14679">
            <v>799</v>
          </cell>
        </row>
        <row r="14680">
          <cell r="A14680" t="str">
            <v>Residential</v>
          </cell>
          <cell r="B14680">
            <v>15</v>
          </cell>
          <cell r="C14680" t="str">
            <v>X</v>
          </cell>
          <cell r="D14680" t="str">
            <v>PCT</v>
          </cell>
          <cell r="E14680" t="str">
            <v>Tonnage: 2&lt;=tons&lt;3</v>
          </cell>
          <cell r="F14680">
            <v>87.467600000000004</v>
          </cell>
          <cell r="G14680">
            <v>0.71398399999999995</v>
          </cell>
          <cell r="H14680">
            <v>0.58619370000000004</v>
          </cell>
          <cell r="I14680">
            <v>-0.15443309999999999</v>
          </cell>
          <cell r="J14680">
            <v>-6.3192799999999993E-2</v>
          </cell>
          <cell r="K14680">
            <v>0</v>
          </cell>
          <cell r="L14680">
            <v>6.3192799999999993E-2</v>
          </cell>
          <cell r="M14680">
            <v>0.15443309999999999</v>
          </cell>
          <cell r="N14680">
            <v>0.15443309999999999</v>
          </cell>
          <cell r="O14680">
            <v>799</v>
          </cell>
        </row>
        <row r="14681">
          <cell r="A14681" t="str">
            <v>Residential</v>
          </cell>
          <cell r="B14681">
            <v>16</v>
          </cell>
          <cell r="C14681" t="str">
            <v>X</v>
          </cell>
          <cell r="D14681" t="str">
            <v>PCT</v>
          </cell>
          <cell r="E14681" t="str">
            <v>Tonnage: 2&lt;=tons&lt;3</v>
          </cell>
          <cell r="F14681">
            <v>89.576899999999995</v>
          </cell>
          <cell r="G14681">
            <v>0.87725030000000004</v>
          </cell>
          <cell r="H14681">
            <v>0.57907450000000005</v>
          </cell>
          <cell r="I14681">
            <v>-0.1867637</v>
          </cell>
          <cell r="J14681">
            <v>-7.6422199999999996E-2</v>
          </cell>
          <cell r="K14681">
            <v>0</v>
          </cell>
          <cell r="L14681">
            <v>7.6422199999999996E-2</v>
          </cell>
          <cell r="M14681">
            <v>0.1867637</v>
          </cell>
          <cell r="N14681">
            <v>0.1867637</v>
          </cell>
          <cell r="O14681">
            <v>799</v>
          </cell>
        </row>
        <row r="14682">
          <cell r="A14682" t="str">
            <v>Residential</v>
          </cell>
          <cell r="B14682">
            <v>17</v>
          </cell>
          <cell r="C14682" t="str">
            <v>X</v>
          </cell>
          <cell r="D14682" t="str">
            <v>PCT</v>
          </cell>
          <cell r="E14682" t="str">
            <v>Tonnage: 2&lt;=tons&lt;3</v>
          </cell>
          <cell r="F14682">
            <v>90.686199999999999</v>
          </cell>
          <cell r="G14682">
            <v>1.057426</v>
          </cell>
          <cell r="H14682">
            <v>0.62855589999999995</v>
          </cell>
          <cell r="I14682">
            <v>-0.21709129999999999</v>
          </cell>
          <cell r="J14682">
            <v>-8.8831999999999994E-2</v>
          </cell>
          <cell r="K14682">
            <v>0</v>
          </cell>
          <cell r="L14682">
            <v>8.8831999999999994E-2</v>
          </cell>
          <cell r="M14682">
            <v>0.21709129999999999</v>
          </cell>
          <cell r="N14682">
            <v>0.21709129999999999</v>
          </cell>
          <cell r="O14682">
            <v>799</v>
          </cell>
        </row>
        <row r="14683">
          <cell r="A14683" t="str">
            <v>Residential</v>
          </cell>
          <cell r="B14683">
            <v>18</v>
          </cell>
          <cell r="C14683" t="str">
            <v>X</v>
          </cell>
          <cell r="D14683" t="str">
            <v>PCT</v>
          </cell>
          <cell r="E14683" t="str">
            <v>Tonnage: 2&lt;=tons&lt;3</v>
          </cell>
          <cell r="F14683">
            <v>88.623500000000007</v>
          </cell>
          <cell r="G14683">
            <v>1.102336</v>
          </cell>
          <cell r="H14683">
            <v>0.80943900000000002</v>
          </cell>
          <cell r="I14683">
            <v>-0.1768015</v>
          </cell>
          <cell r="J14683">
            <v>-7.2345699999999999E-2</v>
          </cell>
          <cell r="K14683">
            <v>0</v>
          </cell>
          <cell r="L14683">
            <v>7.2345699999999999E-2</v>
          </cell>
          <cell r="M14683">
            <v>0.1768015</v>
          </cell>
          <cell r="N14683">
            <v>0.1768015</v>
          </cell>
          <cell r="O14683">
            <v>799</v>
          </cell>
        </row>
        <row r="14684">
          <cell r="A14684" t="str">
            <v>Residential</v>
          </cell>
          <cell r="B14684">
            <v>19</v>
          </cell>
          <cell r="C14684" t="str">
            <v>X</v>
          </cell>
          <cell r="D14684" t="str">
            <v>PCT</v>
          </cell>
          <cell r="E14684" t="str">
            <v>Tonnage: 2&lt;=tons&lt;3</v>
          </cell>
          <cell r="F14684">
            <v>85.842100000000002</v>
          </cell>
          <cell r="G14684">
            <v>0.95825760000000004</v>
          </cell>
          <cell r="H14684">
            <v>0.96931060000000002</v>
          </cell>
          <cell r="I14684">
            <v>-0.17232800000000001</v>
          </cell>
          <cell r="J14684">
            <v>-7.05152E-2</v>
          </cell>
          <cell r="K14684">
            <v>0</v>
          </cell>
          <cell r="L14684">
            <v>7.05152E-2</v>
          </cell>
          <cell r="M14684">
            <v>0.17232800000000001</v>
          </cell>
          <cell r="N14684">
            <v>0.17232800000000001</v>
          </cell>
          <cell r="O14684">
            <v>799</v>
          </cell>
        </row>
        <row r="14685">
          <cell r="A14685" t="str">
            <v>Residential</v>
          </cell>
          <cell r="B14685">
            <v>20</v>
          </cell>
          <cell r="C14685" t="str">
            <v>X</v>
          </cell>
          <cell r="D14685" t="str">
            <v>PCT</v>
          </cell>
          <cell r="E14685" t="str">
            <v>Tonnage: 2&lt;=tons&lt;3</v>
          </cell>
          <cell r="F14685">
            <v>81.123500000000007</v>
          </cell>
          <cell r="G14685">
            <v>0.96247159999999998</v>
          </cell>
          <cell r="H14685">
            <v>0.99996890000000005</v>
          </cell>
          <cell r="I14685">
            <v>-0.1829964</v>
          </cell>
          <cell r="J14685">
            <v>-7.4880600000000005E-2</v>
          </cell>
          <cell r="K14685">
            <v>0</v>
          </cell>
          <cell r="L14685">
            <v>7.4880600000000005E-2</v>
          </cell>
          <cell r="M14685">
            <v>0.1829964</v>
          </cell>
          <cell r="N14685">
            <v>0.1829964</v>
          </cell>
          <cell r="O14685">
            <v>799</v>
          </cell>
        </row>
        <row r="14686">
          <cell r="A14686" t="str">
            <v>Residential</v>
          </cell>
          <cell r="B14686">
            <v>21</v>
          </cell>
          <cell r="C14686" t="str">
            <v>X</v>
          </cell>
          <cell r="D14686" t="str">
            <v>PCT</v>
          </cell>
          <cell r="E14686" t="str">
            <v>Tonnage: 2&lt;=tons&lt;3</v>
          </cell>
          <cell r="F14686">
            <v>76.795500000000004</v>
          </cell>
          <cell r="G14686">
            <v>0.90508630000000001</v>
          </cell>
          <cell r="H14686">
            <v>1.228666</v>
          </cell>
          <cell r="I14686">
            <v>-0.1530222</v>
          </cell>
          <cell r="J14686">
            <v>-6.2615400000000002E-2</v>
          </cell>
          <cell r="K14686">
            <v>0</v>
          </cell>
          <cell r="L14686">
            <v>6.2615400000000002E-2</v>
          </cell>
          <cell r="M14686">
            <v>0.1530222</v>
          </cell>
          <cell r="N14686">
            <v>0.1530222</v>
          </cell>
          <cell r="O14686">
            <v>799</v>
          </cell>
        </row>
        <row r="14687">
          <cell r="A14687" t="str">
            <v>Residential</v>
          </cell>
          <cell r="B14687">
            <v>22</v>
          </cell>
          <cell r="C14687" t="str">
            <v>X</v>
          </cell>
          <cell r="D14687" t="str">
            <v>PCT</v>
          </cell>
          <cell r="E14687" t="str">
            <v>Tonnage: 2&lt;=tons&lt;3</v>
          </cell>
          <cell r="F14687">
            <v>74.967600000000004</v>
          </cell>
          <cell r="G14687">
            <v>0.78683610000000004</v>
          </cell>
          <cell r="H14687">
            <v>1.2796320000000001</v>
          </cell>
          <cell r="I14687">
            <v>-0.1416549</v>
          </cell>
          <cell r="J14687">
            <v>-5.7964000000000002E-2</v>
          </cell>
          <cell r="K14687">
            <v>0</v>
          </cell>
          <cell r="L14687">
            <v>5.7964000000000002E-2</v>
          </cell>
          <cell r="M14687">
            <v>0.1416549</v>
          </cell>
          <cell r="N14687">
            <v>0.1416549</v>
          </cell>
          <cell r="O14687">
            <v>799</v>
          </cell>
        </row>
        <row r="14688">
          <cell r="A14688" t="str">
            <v>Residential</v>
          </cell>
          <cell r="B14688">
            <v>23</v>
          </cell>
          <cell r="C14688" t="str">
            <v>X</v>
          </cell>
          <cell r="D14688" t="str">
            <v>PCT</v>
          </cell>
          <cell r="E14688" t="str">
            <v>Tonnage: 2&lt;=tons&lt;3</v>
          </cell>
          <cell r="F14688">
            <v>72.811700000000002</v>
          </cell>
          <cell r="G14688">
            <v>0.65348329999999999</v>
          </cell>
          <cell r="H14688">
            <v>1.4772369999999999</v>
          </cell>
          <cell r="I14688">
            <v>-0.1450448</v>
          </cell>
          <cell r="J14688">
            <v>-5.9351099999999997E-2</v>
          </cell>
          <cell r="K14688">
            <v>0</v>
          </cell>
          <cell r="L14688">
            <v>5.9351099999999997E-2</v>
          </cell>
          <cell r="M14688">
            <v>0.1450448</v>
          </cell>
          <cell r="N14688">
            <v>0.1450448</v>
          </cell>
          <cell r="O14688">
            <v>799</v>
          </cell>
        </row>
        <row r="14689">
          <cell r="A14689" t="str">
            <v>Residential</v>
          </cell>
          <cell r="B14689">
            <v>24</v>
          </cell>
          <cell r="C14689" t="str">
            <v>X</v>
          </cell>
          <cell r="D14689" t="str">
            <v>PCT</v>
          </cell>
          <cell r="E14689" t="str">
            <v>Tonnage: 2&lt;=tons&lt;3</v>
          </cell>
          <cell r="F14689">
            <v>71.765199999999993</v>
          </cell>
          <cell r="G14689">
            <v>0.69575719999999996</v>
          </cell>
          <cell r="H14689">
            <v>1.2823830000000001</v>
          </cell>
          <cell r="I14689">
            <v>-0.15769440000000001</v>
          </cell>
          <cell r="J14689">
            <v>-6.4527299999999996E-2</v>
          </cell>
          <cell r="K14689">
            <v>0</v>
          </cell>
          <cell r="L14689">
            <v>6.4527299999999996E-2</v>
          </cell>
          <cell r="M14689">
            <v>0.15769440000000001</v>
          </cell>
          <cell r="N14689">
            <v>0.15769440000000001</v>
          </cell>
          <cell r="O14689">
            <v>799</v>
          </cell>
        </row>
        <row r="14690">
          <cell r="A14690" t="str">
            <v>Residential</v>
          </cell>
          <cell r="B14690">
            <v>1</v>
          </cell>
          <cell r="C14690" t="str">
            <v>X</v>
          </cell>
          <cell r="D14690" t="str">
            <v>PCT</v>
          </cell>
          <cell r="E14690" t="str">
            <v>Tonnage: 3&lt;=tons&lt;4</v>
          </cell>
          <cell r="F14690">
            <v>65.237399999999994</v>
          </cell>
          <cell r="G14690">
            <v>0.52940390000000004</v>
          </cell>
          <cell r="H14690">
            <v>0.557145</v>
          </cell>
          <cell r="I14690">
            <v>-7.7147599999999997E-2</v>
          </cell>
          <cell r="J14690">
            <v>-3.1568199999999998E-2</v>
          </cell>
          <cell r="K14690">
            <v>0</v>
          </cell>
          <cell r="L14690">
            <v>3.1568199999999998E-2</v>
          </cell>
          <cell r="M14690">
            <v>7.7147599999999997E-2</v>
          </cell>
          <cell r="N14690">
            <v>7.7147599999999997E-2</v>
          </cell>
          <cell r="O14690">
            <v>2575</v>
          </cell>
        </row>
        <row r="14691">
          <cell r="A14691" t="str">
            <v>Residential</v>
          </cell>
          <cell r="B14691">
            <v>2</v>
          </cell>
          <cell r="C14691" t="str">
            <v>X</v>
          </cell>
          <cell r="D14691" t="str">
            <v>PCT</v>
          </cell>
          <cell r="E14691" t="str">
            <v>Tonnage: 3&lt;=tons&lt;4</v>
          </cell>
          <cell r="F14691">
            <v>63</v>
          </cell>
          <cell r="G14691">
            <v>0.46017859999999999</v>
          </cell>
          <cell r="H14691">
            <v>0.51253689999999996</v>
          </cell>
          <cell r="I14691">
            <v>-7.5768600000000005E-2</v>
          </cell>
          <cell r="J14691">
            <v>-3.1003900000000001E-2</v>
          </cell>
          <cell r="K14691">
            <v>0</v>
          </cell>
          <cell r="L14691">
            <v>3.1003900000000001E-2</v>
          </cell>
          <cell r="M14691">
            <v>7.5768600000000005E-2</v>
          </cell>
          <cell r="N14691">
            <v>7.5768600000000005E-2</v>
          </cell>
          <cell r="O14691">
            <v>2575</v>
          </cell>
        </row>
        <row r="14692">
          <cell r="A14692" t="str">
            <v>Residential</v>
          </cell>
          <cell r="B14692">
            <v>3</v>
          </cell>
          <cell r="C14692" t="str">
            <v>X</v>
          </cell>
          <cell r="D14692" t="str">
            <v>PCT</v>
          </cell>
          <cell r="E14692" t="str">
            <v>Tonnage: 3&lt;=tons&lt;4</v>
          </cell>
          <cell r="F14692">
            <v>62.190600000000003</v>
          </cell>
          <cell r="G14692">
            <v>0.43189860000000002</v>
          </cell>
          <cell r="H14692">
            <v>0.45749129999999999</v>
          </cell>
          <cell r="I14692">
            <v>-7.5229000000000004E-2</v>
          </cell>
          <cell r="J14692">
            <v>-3.0783100000000001E-2</v>
          </cell>
          <cell r="K14692">
            <v>0</v>
          </cell>
          <cell r="L14692">
            <v>3.0783100000000001E-2</v>
          </cell>
          <cell r="M14692">
            <v>7.5229000000000004E-2</v>
          </cell>
          <cell r="N14692">
            <v>7.5229000000000004E-2</v>
          </cell>
          <cell r="O14692">
            <v>2575</v>
          </cell>
        </row>
        <row r="14693">
          <cell r="A14693" t="str">
            <v>Residential</v>
          </cell>
          <cell r="B14693">
            <v>4</v>
          </cell>
          <cell r="C14693" t="str">
            <v>X</v>
          </cell>
          <cell r="D14693" t="str">
            <v>PCT</v>
          </cell>
          <cell r="E14693" t="str">
            <v>Tonnage: 3&lt;=tons&lt;4</v>
          </cell>
          <cell r="F14693">
            <v>60.845300000000002</v>
          </cell>
          <cell r="G14693">
            <v>0.42164889999999999</v>
          </cell>
          <cell r="H14693">
            <v>0.45496619999999999</v>
          </cell>
          <cell r="I14693">
            <v>-7.4901400000000007E-2</v>
          </cell>
          <cell r="J14693">
            <v>-3.0648999999999999E-2</v>
          </cell>
          <cell r="K14693">
            <v>0</v>
          </cell>
          <cell r="L14693">
            <v>3.0648999999999999E-2</v>
          </cell>
          <cell r="M14693">
            <v>7.4901400000000007E-2</v>
          </cell>
          <cell r="N14693">
            <v>7.4901400000000007E-2</v>
          </cell>
          <cell r="O14693">
            <v>2575</v>
          </cell>
        </row>
        <row r="14694">
          <cell r="A14694" t="str">
            <v>Residential</v>
          </cell>
          <cell r="B14694">
            <v>5</v>
          </cell>
          <cell r="C14694" t="str">
            <v>X</v>
          </cell>
          <cell r="D14694" t="str">
            <v>PCT</v>
          </cell>
          <cell r="E14694" t="str">
            <v>Tonnage: 3&lt;=tons&lt;4</v>
          </cell>
          <cell r="F14694">
            <v>60.536000000000001</v>
          </cell>
          <cell r="G14694">
            <v>0.4184467</v>
          </cell>
          <cell r="H14694">
            <v>0.45182</v>
          </cell>
          <cell r="I14694">
            <v>-7.4733499999999994E-2</v>
          </cell>
          <cell r="J14694">
            <v>-3.0580300000000001E-2</v>
          </cell>
          <cell r="K14694">
            <v>0</v>
          </cell>
          <cell r="L14694">
            <v>3.0580300000000001E-2</v>
          </cell>
          <cell r="M14694">
            <v>7.4733499999999994E-2</v>
          </cell>
          <cell r="N14694">
            <v>7.4733499999999994E-2</v>
          </cell>
          <cell r="O14694">
            <v>2575</v>
          </cell>
        </row>
        <row r="14695">
          <cell r="A14695" t="str">
            <v>Residential</v>
          </cell>
          <cell r="B14695">
            <v>6</v>
          </cell>
          <cell r="C14695" t="str">
            <v>X</v>
          </cell>
          <cell r="D14695" t="str">
            <v>PCT</v>
          </cell>
          <cell r="E14695" t="str">
            <v>Tonnage: 3&lt;=tons&lt;4</v>
          </cell>
          <cell r="F14695">
            <v>60.381300000000003</v>
          </cell>
          <cell r="G14695">
            <v>0.45550180000000001</v>
          </cell>
          <cell r="H14695">
            <v>0.48392439999999998</v>
          </cell>
          <cell r="I14695">
            <v>-7.5275499999999995E-2</v>
          </cell>
          <cell r="J14695">
            <v>-3.0802099999999999E-2</v>
          </cell>
          <cell r="K14695">
            <v>0</v>
          </cell>
          <cell r="L14695">
            <v>3.0802099999999999E-2</v>
          </cell>
          <cell r="M14695">
            <v>7.5275499999999995E-2</v>
          </cell>
          <cell r="N14695">
            <v>7.5275499999999995E-2</v>
          </cell>
          <cell r="O14695">
            <v>2575</v>
          </cell>
        </row>
        <row r="14696">
          <cell r="A14696" t="str">
            <v>Residential</v>
          </cell>
          <cell r="B14696">
            <v>7</v>
          </cell>
          <cell r="C14696" t="str">
            <v>X</v>
          </cell>
          <cell r="D14696" t="str">
            <v>PCT</v>
          </cell>
          <cell r="E14696" t="str">
            <v>Tonnage: 3&lt;=tons&lt;4</v>
          </cell>
          <cell r="F14696">
            <v>59.381300000000003</v>
          </cell>
          <cell r="G14696">
            <v>0.55414649999999999</v>
          </cell>
          <cell r="H14696">
            <v>0.64129590000000003</v>
          </cell>
          <cell r="I14696">
            <v>-7.5778899999999996E-2</v>
          </cell>
          <cell r="J14696">
            <v>-3.10081E-2</v>
          </cell>
          <cell r="K14696">
            <v>0</v>
          </cell>
          <cell r="L14696">
            <v>3.10081E-2</v>
          </cell>
          <cell r="M14696">
            <v>7.5778899999999996E-2</v>
          </cell>
          <cell r="N14696">
            <v>7.5778899999999996E-2</v>
          </cell>
          <cell r="O14696">
            <v>2575</v>
          </cell>
        </row>
        <row r="14697">
          <cell r="A14697" t="str">
            <v>Residential</v>
          </cell>
          <cell r="B14697">
            <v>8</v>
          </cell>
          <cell r="C14697" t="str">
            <v>X</v>
          </cell>
          <cell r="D14697" t="str">
            <v>PCT</v>
          </cell>
          <cell r="E14697" t="str">
            <v>Tonnage: 3&lt;=tons&lt;4</v>
          </cell>
          <cell r="F14697">
            <v>60.345300000000002</v>
          </cell>
          <cell r="G14697">
            <v>0.64700080000000004</v>
          </cell>
          <cell r="H14697">
            <v>0.67427020000000004</v>
          </cell>
          <cell r="I14697">
            <v>-7.7731999999999996E-2</v>
          </cell>
          <cell r="J14697">
            <v>-3.1807299999999997E-2</v>
          </cell>
          <cell r="K14697">
            <v>0</v>
          </cell>
          <cell r="L14697">
            <v>3.1807299999999997E-2</v>
          </cell>
          <cell r="M14697">
            <v>7.7731999999999996E-2</v>
          </cell>
          <cell r="N14697">
            <v>7.7731999999999996E-2</v>
          </cell>
          <cell r="O14697">
            <v>2575</v>
          </cell>
        </row>
        <row r="14698">
          <cell r="A14698" t="str">
            <v>Residential</v>
          </cell>
          <cell r="B14698">
            <v>9</v>
          </cell>
          <cell r="C14698" t="str">
            <v>X</v>
          </cell>
          <cell r="D14698" t="str">
            <v>PCT</v>
          </cell>
          <cell r="E14698" t="str">
            <v>Tonnage: 3&lt;=tons&lt;4</v>
          </cell>
          <cell r="F14698">
            <v>64.463999999999999</v>
          </cell>
          <cell r="G14698">
            <v>0.61593770000000003</v>
          </cell>
          <cell r="H14698">
            <v>0.7091442</v>
          </cell>
          <cell r="I14698">
            <v>-7.9960199999999995E-2</v>
          </cell>
          <cell r="J14698">
            <v>-3.2719100000000001E-2</v>
          </cell>
          <cell r="K14698">
            <v>0</v>
          </cell>
          <cell r="L14698">
            <v>3.2719100000000001E-2</v>
          </cell>
          <cell r="M14698">
            <v>7.9960199999999995E-2</v>
          </cell>
          <cell r="N14698">
            <v>7.9960199999999995E-2</v>
          </cell>
          <cell r="O14698">
            <v>2575</v>
          </cell>
        </row>
        <row r="14699">
          <cell r="A14699" t="str">
            <v>Residential</v>
          </cell>
          <cell r="B14699">
            <v>10</v>
          </cell>
          <cell r="C14699" t="str">
            <v>X</v>
          </cell>
          <cell r="D14699" t="str">
            <v>PCT</v>
          </cell>
          <cell r="E14699" t="str">
            <v>Tonnage: 3&lt;=tons&lt;4</v>
          </cell>
          <cell r="F14699">
            <v>67.737399999999994</v>
          </cell>
          <cell r="G14699">
            <v>0.62395219999999996</v>
          </cell>
          <cell r="H14699">
            <v>0.74370970000000003</v>
          </cell>
          <cell r="I14699">
            <v>-8.2177299999999995E-2</v>
          </cell>
          <cell r="J14699">
            <v>-3.3626299999999998E-2</v>
          </cell>
          <cell r="K14699">
            <v>0</v>
          </cell>
          <cell r="L14699">
            <v>3.3626299999999998E-2</v>
          </cell>
          <cell r="M14699">
            <v>8.2177299999999995E-2</v>
          </cell>
          <cell r="N14699">
            <v>8.2177299999999995E-2</v>
          </cell>
          <cell r="O14699">
            <v>2575</v>
          </cell>
        </row>
        <row r="14700">
          <cell r="A14700" t="str">
            <v>Residential</v>
          </cell>
          <cell r="B14700">
            <v>11</v>
          </cell>
          <cell r="C14700" t="str">
            <v>X</v>
          </cell>
          <cell r="D14700" t="str">
            <v>PCT</v>
          </cell>
          <cell r="E14700" t="str">
            <v>Tonnage: 3&lt;=tons&lt;4</v>
          </cell>
          <cell r="F14700">
            <v>72.8202</v>
          </cell>
          <cell r="G14700">
            <v>0.68167069999999996</v>
          </cell>
          <cell r="H14700">
            <v>0.69804160000000004</v>
          </cell>
          <cell r="I14700">
            <v>-8.4379499999999996E-2</v>
          </cell>
          <cell r="J14700">
            <v>-3.45274E-2</v>
          </cell>
          <cell r="K14700">
            <v>0</v>
          </cell>
          <cell r="L14700">
            <v>3.45274E-2</v>
          </cell>
          <cell r="M14700">
            <v>8.4379499999999996E-2</v>
          </cell>
          <cell r="N14700">
            <v>8.4379499999999996E-2</v>
          </cell>
          <cell r="O14700">
            <v>2575</v>
          </cell>
        </row>
        <row r="14701">
          <cell r="A14701" t="str">
            <v>Residential</v>
          </cell>
          <cell r="B14701">
            <v>12</v>
          </cell>
          <cell r="C14701" t="str">
            <v>X</v>
          </cell>
          <cell r="D14701" t="str">
            <v>PCT</v>
          </cell>
          <cell r="E14701" t="str">
            <v>Tonnage: 3&lt;=tons&lt;4</v>
          </cell>
          <cell r="F14701">
            <v>77.938900000000004</v>
          </cell>
          <cell r="G14701">
            <v>0.67889520000000003</v>
          </cell>
          <cell r="H14701">
            <v>0.67611679999999996</v>
          </cell>
          <cell r="I14701">
            <v>-8.3509200000000006E-2</v>
          </cell>
          <cell r="J14701">
            <v>-3.4171300000000002E-2</v>
          </cell>
          <cell r="K14701">
            <v>0</v>
          </cell>
          <cell r="L14701">
            <v>3.4171300000000002E-2</v>
          </cell>
          <cell r="M14701">
            <v>8.3509200000000006E-2</v>
          </cell>
          <cell r="N14701">
            <v>8.3509200000000006E-2</v>
          </cell>
          <cell r="O14701">
            <v>2575</v>
          </cell>
        </row>
        <row r="14702">
          <cell r="A14702" t="str">
            <v>Residential</v>
          </cell>
          <cell r="B14702">
            <v>13</v>
          </cell>
          <cell r="C14702" t="str">
            <v>X</v>
          </cell>
          <cell r="D14702" t="str">
            <v>PCT</v>
          </cell>
          <cell r="E14702" t="str">
            <v>Tonnage: 3&lt;=tons&lt;4</v>
          </cell>
          <cell r="F14702">
            <v>81.784199999999998</v>
          </cell>
          <cell r="G14702">
            <v>0.69580779999999998</v>
          </cell>
          <cell r="H14702">
            <v>0.75891180000000003</v>
          </cell>
          <cell r="I14702">
            <v>-8.14941E-2</v>
          </cell>
          <cell r="J14702">
            <v>-3.33467E-2</v>
          </cell>
          <cell r="K14702">
            <v>0</v>
          </cell>
          <cell r="L14702">
            <v>3.33467E-2</v>
          </cell>
          <cell r="M14702">
            <v>8.14941E-2</v>
          </cell>
          <cell r="N14702">
            <v>8.14941E-2</v>
          </cell>
          <cell r="O14702">
            <v>2575</v>
          </cell>
        </row>
        <row r="14703">
          <cell r="A14703" t="str">
            <v>Residential</v>
          </cell>
          <cell r="B14703">
            <v>14</v>
          </cell>
          <cell r="C14703" t="str">
            <v>X</v>
          </cell>
          <cell r="D14703" t="str">
            <v>PCT</v>
          </cell>
          <cell r="E14703" t="str">
            <v>Tonnage: 3&lt;=tons&lt;4</v>
          </cell>
          <cell r="F14703">
            <v>84.938900000000004</v>
          </cell>
          <cell r="G14703">
            <v>0.82463779999999998</v>
          </cell>
          <cell r="H14703">
            <v>0.87618149999999995</v>
          </cell>
          <cell r="I14703">
            <v>-8.5512299999999999E-2</v>
          </cell>
          <cell r="J14703">
            <v>-3.4991000000000001E-2</v>
          </cell>
          <cell r="K14703">
            <v>0</v>
          </cell>
          <cell r="L14703">
            <v>3.4991000000000001E-2</v>
          </cell>
          <cell r="M14703">
            <v>8.5512299999999999E-2</v>
          </cell>
          <cell r="N14703">
            <v>8.5512299999999999E-2</v>
          </cell>
          <cell r="O14703">
            <v>2575</v>
          </cell>
        </row>
        <row r="14704">
          <cell r="A14704" t="str">
            <v>Residential</v>
          </cell>
          <cell r="B14704">
            <v>15</v>
          </cell>
          <cell r="C14704" t="str">
            <v>X</v>
          </cell>
          <cell r="D14704" t="str">
            <v>PCT</v>
          </cell>
          <cell r="E14704" t="str">
            <v>Tonnage: 3&lt;=tons&lt;4</v>
          </cell>
          <cell r="F14704">
            <v>88.284199999999998</v>
          </cell>
          <cell r="G14704">
            <v>1.0876539999999999</v>
          </cell>
          <cell r="H14704">
            <v>0.95941310000000002</v>
          </cell>
          <cell r="I14704">
            <v>-8.9763399999999993E-2</v>
          </cell>
          <cell r="J14704">
            <v>-3.6730499999999999E-2</v>
          </cell>
          <cell r="K14704">
            <v>0</v>
          </cell>
          <cell r="L14704">
            <v>3.6730499999999999E-2</v>
          </cell>
          <cell r="M14704">
            <v>8.9763399999999993E-2</v>
          </cell>
          <cell r="N14704">
            <v>8.9763399999999993E-2</v>
          </cell>
          <cell r="O14704">
            <v>2575</v>
          </cell>
        </row>
        <row r="14705">
          <cell r="A14705" t="str">
            <v>Residential</v>
          </cell>
          <cell r="B14705">
            <v>16</v>
          </cell>
          <cell r="C14705" t="str">
            <v>X</v>
          </cell>
          <cell r="D14705" t="str">
            <v>PCT</v>
          </cell>
          <cell r="E14705" t="str">
            <v>Tonnage: 3&lt;=tons&lt;4</v>
          </cell>
          <cell r="F14705">
            <v>90.438900000000004</v>
          </cell>
          <cell r="G14705">
            <v>1.396347</v>
          </cell>
          <cell r="H14705">
            <v>1.2555719999999999</v>
          </cell>
          <cell r="I14705">
            <v>-9.9012900000000001E-2</v>
          </cell>
          <cell r="J14705">
            <v>-4.0515299999999997E-2</v>
          </cell>
          <cell r="K14705">
            <v>0</v>
          </cell>
          <cell r="L14705">
            <v>4.0515299999999997E-2</v>
          </cell>
          <cell r="M14705">
            <v>9.9012900000000001E-2</v>
          </cell>
          <cell r="N14705">
            <v>9.9012900000000001E-2</v>
          </cell>
          <cell r="O14705">
            <v>2575</v>
          </cell>
        </row>
        <row r="14706">
          <cell r="A14706" t="str">
            <v>Residential</v>
          </cell>
          <cell r="B14706">
            <v>17</v>
          </cell>
          <cell r="C14706" t="str">
            <v>X</v>
          </cell>
          <cell r="D14706" t="str">
            <v>PCT</v>
          </cell>
          <cell r="E14706" t="str">
            <v>Tonnage: 3&lt;=tons&lt;4</v>
          </cell>
          <cell r="F14706">
            <v>91.593599999999995</v>
          </cell>
          <cell r="G14706">
            <v>1.4953080000000001</v>
          </cell>
          <cell r="H14706">
            <v>1.4049050000000001</v>
          </cell>
          <cell r="I14706">
            <v>-0.1034158</v>
          </cell>
          <cell r="J14706">
            <v>-4.2316899999999998E-2</v>
          </cell>
          <cell r="K14706">
            <v>0</v>
          </cell>
          <cell r="L14706">
            <v>4.2316899999999998E-2</v>
          </cell>
          <cell r="M14706">
            <v>0.1034158</v>
          </cell>
          <cell r="N14706">
            <v>0.1034158</v>
          </cell>
          <cell r="O14706">
            <v>2575</v>
          </cell>
        </row>
        <row r="14707">
          <cell r="A14707" t="str">
            <v>Residential</v>
          </cell>
          <cell r="B14707">
            <v>18</v>
          </cell>
          <cell r="C14707" t="str">
            <v>X</v>
          </cell>
          <cell r="D14707" t="str">
            <v>PCT</v>
          </cell>
          <cell r="E14707" t="str">
            <v>Tonnage: 3&lt;=tons&lt;4</v>
          </cell>
          <cell r="F14707">
            <v>89.712299999999999</v>
          </cell>
          <cell r="G14707">
            <v>1.645162</v>
          </cell>
          <cell r="H14707">
            <v>1.548557</v>
          </cell>
          <cell r="I14707">
            <v>-9.5829499999999998E-2</v>
          </cell>
          <cell r="J14707">
            <v>-3.92126E-2</v>
          </cell>
          <cell r="K14707">
            <v>0</v>
          </cell>
          <cell r="L14707">
            <v>3.92126E-2</v>
          </cell>
          <cell r="M14707">
            <v>9.5829499999999998E-2</v>
          </cell>
          <cell r="N14707">
            <v>9.5829499999999998E-2</v>
          </cell>
          <cell r="O14707">
            <v>2575</v>
          </cell>
        </row>
        <row r="14708">
          <cell r="A14708" t="str">
            <v>Residential</v>
          </cell>
          <cell r="B14708">
            <v>19</v>
          </cell>
          <cell r="C14708" t="str">
            <v>X</v>
          </cell>
          <cell r="D14708" t="str">
            <v>PCT</v>
          </cell>
          <cell r="E14708" t="str">
            <v>Tonnage: 3&lt;=tons&lt;4</v>
          </cell>
          <cell r="F14708">
            <v>87.021600000000007</v>
          </cell>
          <cell r="G14708">
            <v>1.5877600000000001</v>
          </cell>
          <cell r="H14708">
            <v>1.532953</v>
          </cell>
          <cell r="I14708">
            <v>-0.1016893</v>
          </cell>
          <cell r="J14708">
            <v>-4.1610500000000002E-2</v>
          </cell>
          <cell r="K14708">
            <v>0</v>
          </cell>
          <cell r="L14708">
            <v>4.1610500000000002E-2</v>
          </cell>
          <cell r="M14708">
            <v>0.1016893</v>
          </cell>
          <cell r="N14708">
            <v>0.1016893</v>
          </cell>
          <cell r="O14708">
            <v>2575</v>
          </cell>
        </row>
        <row r="14709">
          <cell r="A14709" t="str">
            <v>Residential</v>
          </cell>
          <cell r="B14709">
            <v>20</v>
          </cell>
          <cell r="C14709" t="str">
            <v>X</v>
          </cell>
          <cell r="D14709" t="str">
            <v>PCT</v>
          </cell>
          <cell r="E14709" t="str">
            <v>Tonnage: 3&lt;=tons&lt;4</v>
          </cell>
          <cell r="F14709">
            <v>82.212299999999999</v>
          </cell>
          <cell r="G14709">
            <v>1.457967</v>
          </cell>
          <cell r="H14709">
            <v>1.9949129999999999</v>
          </cell>
          <cell r="I14709">
            <v>-0.1073451</v>
          </cell>
          <cell r="J14709">
            <v>-4.3924699999999997E-2</v>
          </cell>
          <cell r="K14709">
            <v>0</v>
          </cell>
          <cell r="L14709">
            <v>4.3924699999999997E-2</v>
          </cell>
          <cell r="M14709">
            <v>0.1073451</v>
          </cell>
          <cell r="N14709">
            <v>0.1073451</v>
          </cell>
          <cell r="O14709">
            <v>2575</v>
          </cell>
        </row>
        <row r="14710">
          <cell r="A14710" t="str">
            <v>Residential</v>
          </cell>
          <cell r="B14710">
            <v>21</v>
          </cell>
          <cell r="C14710" t="str">
            <v>X</v>
          </cell>
          <cell r="D14710" t="str">
            <v>PCT</v>
          </cell>
          <cell r="E14710" t="str">
            <v>Tonnage: 3&lt;=tons&lt;4</v>
          </cell>
          <cell r="F14710">
            <v>77.748199999999997</v>
          </cell>
          <cell r="G14710">
            <v>1.3452759999999999</v>
          </cell>
          <cell r="H14710">
            <v>1.739609</v>
          </cell>
          <cell r="I14710">
            <v>-9.97001E-2</v>
          </cell>
          <cell r="J14710">
            <v>-4.0796499999999999E-2</v>
          </cell>
          <cell r="K14710">
            <v>0</v>
          </cell>
          <cell r="L14710">
            <v>4.0796499999999999E-2</v>
          </cell>
          <cell r="M14710">
            <v>9.97001E-2</v>
          </cell>
          <cell r="N14710">
            <v>9.97001E-2</v>
          </cell>
          <cell r="O14710">
            <v>2575</v>
          </cell>
        </row>
        <row r="14711">
          <cell r="A14711" t="str">
            <v>Residential</v>
          </cell>
          <cell r="B14711">
            <v>22</v>
          </cell>
          <cell r="C14711" t="str">
            <v>X</v>
          </cell>
          <cell r="D14711" t="str">
            <v>PCT</v>
          </cell>
          <cell r="E14711" t="str">
            <v>Tonnage: 3&lt;=tons&lt;4</v>
          </cell>
          <cell r="F14711">
            <v>75.784199999999998</v>
          </cell>
          <cell r="G14711">
            <v>1.247357</v>
          </cell>
          <cell r="H14711">
            <v>1.5204139999999999</v>
          </cell>
          <cell r="I14711">
            <v>-9.9961099999999997E-2</v>
          </cell>
          <cell r="J14711">
            <v>-4.0903299999999997E-2</v>
          </cell>
          <cell r="K14711">
            <v>0</v>
          </cell>
          <cell r="L14711">
            <v>4.0903299999999997E-2</v>
          </cell>
          <cell r="M14711">
            <v>9.9961099999999997E-2</v>
          </cell>
          <cell r="N14711">
            <v>9.9961099999999997E-2</v>
          </cell>
          <cell r="O14711">
            <v>2575</v>
          </cell>
        </row>
        <row r="14712">
          <cell r="A14712" t="str">
            <v>Residential</v>
          </cell>
          <cell r="B14712">
            <v>23</v>
          </cell>
          <cell r="C14712" t="str">
            <v>X</v>
          </cell>
          <cell r="D14712" t="str">
            <v>PCT</v>
          </cell>
          <cell r="E14712" t="str">
            <v>Tonnage: 3&lt;=tons&lt;4</v>
          </cell>
          <cell r="F14712">
            <v>73.356099999999998</v>
          </cell>
          <cell r="G14712">
            <v>0.94850290000000004</v>
          </cell>
          <cell r="H14712">
            <v>1.2448399999999999</v>
          </cell>
          <cell r="I14712">
            <v>-9.5759700000000003E-2</v>
          </cell>
          <cell r="J14712">
            <v>-3.9184099999999999E-2</v>
          </cell>
          <cell r="K14712">
            <v>0</v>
          </cell>
          <cell r="L14712">
            <v>3.9184099999999999E-2</v>
          </cell>
          <cell r="M14712">
            <v>9.5759700000000003E-2</v>
          </cell>
          <cell r="N14712">
            <v>9.5759700000000003E-2</v>
          </cell>
          <cell r="O14712">
            <v>2575</v>
          </cell>
        </row>
        <row r="14713">
          <cell r="A14713" t="str">
            <v>Residential</v>
          </cell>
          <cell r="B14713">
            <v>24</v>
          </cell>
          <cell r="C14713" t="str">
            <v>X</v>
          </cell>
          <cell r="D14713" t="str">
            <v>PCT</v>
          </cell>
          <cell r="E14713" t="str">
            <v>Tonnage: 3&lt;=tons&lt;4</v>
          </cell>
          <cell r="F14713">
            <v>72.082700000000003</v>
          </cell>
          <cell r="G14713">
            <v>0.6895481</v>
          </cell>
          <cell r="H14713">
            <v>0.88350059999999997</v>
          </cell>
          <cell r="I14713">
            <v>-8.2503400000000005E-2</v>
          </cell>
          <cell r="J14713">
            <v>-3.3759699999999997E-2</v>
          </cell>
          <cell r="K14713">
            <v>0</v>
          </cell>
          <cell r="L14713">
            <v>3.3759699999999997E-2</v>
          </cell>
          <cell r="M14713">
            <v>8.2503400000000005E-2</v>
          </cell>
          <cell r="N14713">
            <v>8.2503400000000005E-2</v>
          </cell>
          <cell r="O14713">
            <v>2575</v>
          </cell>
        </row>
        <row r="14714">
          <cell r="A14714" t="str">
            <v>Residential</v>
          </cell>
          <cell r="B14714">
            <v>1</v>
          </cell>
          <cell r="C14714" t="str">
            <v>X</v>
          </cell>
          <cell r="D14714" t="str">
            <v>PCT</v>
          </cell>
          <cell r="E14714" t="str">
            <v>Tonnage: 4&lt;=tons&lt;5</v>
          </cell>
          <cell r="F14714">
            <v>65.346000000000004</v>
          </cell>
          <cell r="G14714">
            <v>0.4903285</v>
          </cell>
          <cell r="H14714">
            <v>0.58820850000000002</v>
          </cell>
          <cell r="I14714">
            <v>-0.1465902</v>
          </cell>
          <cell r="J14714">
            <v>-5.9983500000000002E-2</v>
          </cell>
          <cell r="K14714">
            <v>0</v>
          </cell>
          <cell r="L14714">
            <v>5.9983500000000002E-2</v>
          </cell>
          <cell r="M14714">
            <v>0.1465902</v>
          </cell>
          <cell r="N14714">
            <v>0.1465902</v>
          </cell>
          <cell r="O14714">
            <v>1444</v>
          </cell>
        </row>
        <row r="14715">
          <cell r="A14715" t="str">
            <v>Residential</v>
          </cell>
          <cell r="B14715">
            <v>2</v>
          </cell>
          <cell r="C14715" t="str">
            <v>X</v>
          </cell>
          <cell r="D14715" t="str">
            <v>PCT</v>
          </cell>
          <cell r="E14715" t="str">
            <v>Tonnage: 4&lt;=tons&lt;5</v>
          </cell>
          <cell r="F14715">
            <v>62.763199999999998</v>
          </cell>
          <cell r="G14715">
            <v>0.47499059999999999</v>
          </cell>
          <cell r="H14715">
            <v>0.52274779999999998</v>
          </cell>
          <cell r="I14715">
            <v>-0.14678949999999999</v>
          </cell>
          <cell r="J14715">
            <v>-6.0065100000000003E-2</v>
          </cell>
          <cell r="K14715">
            <v>0</v>
          </cell>
          <cell r="L14715">
            <v>6.0065100000000003E-2</v>
          </cell>
          <cell r="M14715">
            <v>0.14678949999999999</v>
          </cell>
          <cell r="N14715">
            <v>0.14678949999999999</v>
          </cell>
          <cell r="O14715">
            <v>1444</v>
          </cell>
        </row>
        <row r="14716">
          <cell r="A14716" t="str">
            <v>Residential</v>
          </cell>
          <cell r="B14716">
            <v>3</v>
          </cell>
          <cell r="C14716" t="str">
            <v>X</v>
          </cell>
          <cell r="D14716" t="str">
            <v>PCT</v>
          </cell>
          <cell r="E14716" t="str">
            <v>Tonnage: 4&lt;=tons&lt;5</v>
          </cell>
          <cell r="F14716">
            <v>61.842199999999998</v>
          </cell>
          <cell r="G14716">
            <v>0.43584400000000001</v>
          </cell>
          <cell r="H14716">
            <v>0.51010040000000001</v>
          </cell>
          <cell r="I14716">
            <v>-0.1458721</v>
          </cell>
          <cell r="J14716">
            <v>-5.9689699999999998E-2</v>
          </cell>
          <cell r="K14716">
            <v>0</v>
          </cell>
          <cell r="L14716">
            <v>5.9689699999999998E-2</v>
          </cell>
          <cell r="M14716">
            <v>0.1458721</v>
          </cell>
          <cell r="N14716">
            <v>0.1458721</v>
          </cell>
          <cell r="O14716">
            <v>1444</v>
          </cell>
        </row>
        <row r="14717">
          <cell r="A14717" t="str">
            <v>Residential</v>
          </cell>
          <cell r="B14717">
            <v>4</v>
          </cell>
          <cell r="C14717" t="str">
            <v>X</v>
          </cell>
          <cell r="D14717" t="str">
            <v>PCT</v>
          </cell>
          <cell r="E14717" t="str">
            <v>Tonnage: 4&lt;=tons&lt;5</v>
          </cell>
          <cell r="F14717">
            <v>60.603400000000001</v>
          </cell>
          <cell r="G14717">
            <v>0.40356449999999999</v>
          </cell>
          <cell r="H14717">
            <v>0.4580999</v>
          </cell>
          <cell r="I14717">
            <v>-0.1450429</v>
          </cell>
          <cell r="J14717">
            <v>-5.9350399999999998E-2</v>
          </cell>
          <cell r="K14717">
            <v>0</v>
          </cell>
          <cell r="L14717">
            <v>5.9350399999999998E-2</v>
          </cell>
          <cell r="M14717">
            <v>0.1450429</v>
          </cell>
          <cell r="N14717">
            <v>0.1450429</v>
          </cell>
          <cell r="O14717">
            <v>1444</v>
          </cell>
        </row>
        <row r="14718">
          <cell r="A14718" t="str">
            <v>Residential</v>
          </cell>
          <cell r="B14718">
            <v>5</v>
          </cell>
          <cell r="C14718" t="str">
            <v>X</v>
          </cell>
          <cell r="D14718" t="str">
            <v>PCT</v>
          </cell>
          <cell r="E14718" t="str">
            <v>Tonnage: 4&lt;=tons&lt;5</v>
          </cell>
          <cell r="F14718">
            <v>60.216200000000001</v>
          </cell>
          <cell r="G14718">
            <v>0.38398310000000002</v>
          </cell>
          <cell r="H14718">
            <v>0.45195220000000003</v>
          </cell>
          <cell r="I14718">
            <v>-0.14475350000000001</v>
          </cell>
          <cell r="J14718">
            <v>-5.9232E-2</v>
          </cell>
          <cell r="K14718">
            <v>0</v>
          </cell>
          <cell r="L14718">
            <v>5.9232E-2</v>
          </cell>
          <cell r="M14718">
            <v>0.14475350000000001</v>
          </cell>
          <cell r="N14718">
            <v>0.14475350000000001</v>
          </cell>
          <cell r="O14718">
            <v>1444</v>
          </cell>
        </row>
        <row r="14719">
          <cell r="A14719" t="str">
            <v>Residential</v>
          </cell>
          <cell r="B14719">
            <v>6</v>
          </cell>
          <cell r="C14719" t="str">
            <v>X</v>
          </cell>
          <cell r="D14719" t="str">
            <v>PCT</v>
          </cell>
          <cell r="E14719" t="str">
            <v>Tonnage: 4&lt;=tons&lt;5</v>
          </cell>
          <cell r="F14719">
            <v>59.954999999999998</v>
          </cell>
          <cell r="G14719">
            <v>0.3991461</v>
          </cell>
          <cell r="H14719">
            <v>0.51132169999999999</v>
          </cell>
          <cell r="I14719">
            <v>-0.14462249999999999</v>
          </cell>
          <cell r="J14719">
            <v>-5.9178399999999999E-2</v>
          </cell>
          <cell r="K14719">
            <v>0</v>
          </cell>
          <cell r="L14719">
            <v>5.9178399999999999E-2</v>
          </cell>
          <cell r="M14719">
            <v>0.14462249999999999</v>
          </cell>
          <cell r="N14719">
            <v>0.14462249999999999</v>
          </cell>
          <cell r="O14719">
            <v>1444</v>
          </cell>
        </row>
        <row r="14720">
          <cell r="A14720" t="str">
            <v>Residential</v>
          </cell>
          <cell r="B14720">
            <v>7</v>
          </cell>
          <cell r="C14720" t="str">
            <v>X</v>
          </cell>
          <cell r="D14720" t="str">
            <v>PCT</v>
          </cell>
          <cell r="E14720" t="str">
            <v>Tonnage: 4&lt;=tons&lt;5</v>
          </cell>
          <cell r="F14720">
            <v>59.022599999999997</v>
          </cell>
          <cell r="G14720">
            <v>0.49619449999999998</v>
          </cell>
          <cell r="H14720">
            <v>0.65274900000000002</v>
          </cell>
          <cell r="I14720">
            <v>-0.14458750000000001</v>
          </cell>
          <cell r="J14720">
            <v>-5.9164000000000001E-2</v>
          </cell>
          <cell r="K14720">
            <v>0</v>
          </cell>
          <cell r="L14720">
            <v>5.9164000000000001E-2</v>
          </cell>
          <cell r="M14720">
            <v>0.14458750000000001</v>
          </cell>
          <cell r="N14720">
            <v>0.14458750000000001</v>
          </cell>
          <cell r="O14720">
            <v>1444</v>
          </cell>
        </row>
        <row r="14721">
          <cell r="A14721" t="str">
            <v>Residential</v>
          </cell>
          <cell r="B14721">
            <v>8</v>
          </cell>
          <cell r="C14721" t="str">
            <v>X</v>
          </cell>
          <cell r="D14721" t="str">
            <v>PCT</v>
          </cell>
          <cell r="E14721" t="str">
            <v>Tonnage: 4&lt;=tons&lt;5</v>
          </cell>
          <cell r="F14721">
            <v>60.306399999999996</v>
          </cell>
          <cell r="G14721">
            <v>0.58958339999999998</v>
          </cell>
          <cell r="H14721">
            <v>0.720997</v>
          </cell>
          <cell r="I14721">
            <v>-0.1472135</v>
          </cell>
          <cell r="J14721">
            <v>-6.0238600000000003E-2</v>
          </cell>
          <cell r="K14721">
            <v>0</v>
          </cell>
          <cell r="L14721">
            <v>6.0238600000000003E-2</v>
          </cell>
          <cell r="M14721">
            <v>0.1472135</v>
          </cell>
          <cell r="N14721">
            <v>0.1472135</v>
          </cell>
          <cell r="O14721">
            <v>1444</v>
          </cell>
        </row>
        <row r="14722">
          <cell r="A14722" t="str">
            <v>Residential</v>
          </cell>
          <cell r="B14722">
            <v>9</v>
          </cell>
          <cell r="C14722" t="str">
            <v>X</v>
          </cell>
          <cell r="D14722" t="str">
            <v>PCT</v>
          </cell>
          <cell r="E14722" t="str">
            <v>Tonnage: 4&lt;=tons&lt;5</v>
          </cell>
          <cell r="F14722">
            <v>64.716099999999997</v>
          </cell>
          <cell r="G14722">
            <v>0.69107580000000002</v>
          </cell>
          <cell r="H14722">
            <v>0.72982650000000004</v>
          </cell>
          <cell r="I14722">
            <v>-0.15543360000000001</v>
          </cell>
          <cell r="J14722">
            <v>-6.3602099999999995E-2</v>
          </cell>
          <cell r="K14722">
            <v>0</v>
          </cell>
          <cell r="L14722">
            <v>6.3602099999999995E-2</v>
          </cell>
          <cell r="M14722">
            <v>0.15543360000000001</v>
          </cell>
          <cell r="N14722">
            <v>0.15543360000000001</v>
          </cell>
          <cell r="O14722">
            <v>1444</v>
          </cell>
        </row>
        <row r="14723">
          <cell r="A14723" t="str">
            <v>Residential</v>
          </cell>
          <cell r="B14723">
            <v>10</v>
          </cell>
          <cell r="C14723" t="str">
            <v>X</v>
          </cell>
          <cell r="D14723" t="str">
            <v>PCT</v>
          </cell>
          <cell r="E14723" t="str">
            <v>Tonnage: 4&lt;=tons&lt;5</v>
          </cell>
          <cell r="F14723">
            <v>68.218000000000004</v>
          </cell>
          <cell r="G14723">
            <v>0.61975440000000004</v>
          </cell>
          <cell r="H14723">
            <v>0.74813370000000001</v>
          </cell>
          <cell r="I14723">
            <v>-0.1597044</v>
          </cell>
          <cell r="J14723">
            <v>-6.53498E-2</v>
          </cell>
          <cell r="K14723">
            <v>0</v>
          </cell>
          <cell r="L14723">
            <v>6.53498E-2</v>
          </cell>
          <cell r="M14723">
            <v>0.1597044</v>
          </cell>
          <cell r="N14723">
            <v>0.1597044</v>
          </cell>
          <cell r="O14723">
            <v>1444</v>
          </cell>
        </row>
        <row r="14724">
          <cell r="A14724" t="str">
            <v>Residential</v>
          </cell>
          <cell r="B14724">
            <v>11</v>
          </cell>
          <cell r="C14724" t="str">
            <v>X</v>
          </cell>
          <cell r="D14724" t="str">
            <v>PCT</v>
          </cell>
          <cell r="E14724" t="str">
            <v>Tonnage: 4&lt;=tons&lt;5</v>
          </cell>
          <cell r="F14724">
            <v>73.573300000000003</v>
          </cell>
          <cell r="G14724">
            <v>0.66362969999999999</v>
          </cell>
          <cell r="H14724">
            <v>0.86501229999999996</v>
          </cell>
          <cell r="I14724">
            <v>-0.16687080000000001</v>
          </cell>
          <cell r="J14724">
            <v>-6.8282200000000001E-2</v>
          </cell>
          <cell r="K14724">
            <v>0</v>
          </cell>
          <cell r="L14724">
            <v>6.8282200000000001E-2</v>
          </cell>
          <cell r="M14724">
            <v>0.16687080000000001</v>
          </cell>
          <cell r="N14724">
            <v>0.16687080000000001</v>
          </cell>
          <cell r="O14724">
            <v>1444</v>
          </cell>
        </row>
        <row r="14725">
          <cell r="A14725" t="str">
            <v>Residential</v>
          </cell>
          <cell r="B14725">
            <v>12</v>
          </cell>
          <cell r="C14725" t="str">
            <v>X</v>
          </cell>
          <cell r="D14725" t="str">
            <v>PCT</v>
          </cell>
          <cell r="E14725" t="str">
            <v>Tonnage: 4&lt;=tons&lt;5</v>
          </cell>
          <cell r="F14725">
            <v>78.644900000000007</v>
          </cell>
          <cell r="G14725">
            <v>0.71838120000000005</v>
          </cell>
          <cell r="H14725">
            <v>0.73297800000000002</v>
          </cell>
          <cell r="I14725">
            <v>-0.1772484</v>
          </cell>
          <cell r="J14725">
            <v>-7.2528599999999999E-2</v>
          </cell>
          <cell r="K14725">
            <v>0</v>
          </cell>
          <cell r="L14725">
            <v>7.2528599999999999E-2</v>
          </cell>
          <cell r="M14725">
            <v>0.1772484</v>
          </cell>
          <cell r="N14725">
            <v>0.1772484</v>
          </cell>
          <cell r="O14725">
            <v>1444</v>
          </cell>
        </row>
        <row r="14726">
          <cell r="A14726" t="str">
            <v>Residential</v>
          </cell>
          <cell r="B14726">
            <v>13</v>
          </cell>
          <cell r="C14726" t="str">
            <v>X</v>
          </cell>
          <cell r="D14726" t="str">
            <v>PCT</v>
          </cell>
          <cell r="E14726" t="str">
            <v>Tonnage: 4&lt;=tons&lt;5</v>
          </cell>
          <cell r="F14726">
            <v>82.518900000000002</v>
          </cell>
          <cell r="G14726">
            <v>0.83770199999999995</v>
          </cell>
          <cell r="H14726">
            <v>0.79712720000000004</v>
          </cell>
          <cell r="I14726">
            <v>-0.18011949999999999</v>
          </cell>
          <cell r="J14726">
            <v>-7.3703400000000002E-2</v>
          </cell>
          <cell r="K14726">
            <v>0</v>
          </cell>
          <cell r="L14726">
            <v>7.3703400000000002E-2</v>
          </cell>
          <cell r="M14726">
            <v>0.18011949999999999</v>
          </cell>
          <cell r="N14726">
            <v>0.18011949999999999</v>
          </cell>
          <cell r="O14726">
            <v>1444</v>
          </cell>
        </row>
        <row r="14727">
          <cell r="A14727" t="str">
            <v>Residential</v>
          </cell>
          <cell r="B14727">
            <v>14</v>
          </cell>
          <cell r="C14727" t="str">
            <v>X</v>
          </cell>
          <cell r="D14727" t="str">
            <v>PCT</v>
          </cell>
          <cell r="E14727" t="str">
            <v>Tonnage: 4&lt;=tons&lt;5</v>
          </cell>
          <cell r="F14727">
            <v>85.813999999999993</v>
          </cell>
          <cell r="G14727">
            <v>0.97790600000000005</v>
          </cell>
          <cell r="H14727">
            <v>0.90936300000000003</v>
          </cell>
          <cell r="I14727">
            <v>-0.18862409999999999</v>
          </cell>
          <cell r="J14727">
            <v>-7.7183500000000002E-2</v>
          </cell>
          <cell r="K14727">
            <v>0</v>
          </cell>
          <cell r="L14727">
            <v>7.7183500000000002E-2</v>
          </cell>
          <cell r="M14727">
            <v>0.18862409999999999</v>
          </cell>
          <cell r="N14727">
            <v>0.18862409999999999</v>
          </cell>
          <cell r="O14727">
            <v>1444</v>
          </cell>
        </row>
        <row r="14728">
          <cell r="A14728" t="str">
            <v>Residential</v>
          </cell>
          <cell r="B14728">
            <v>15</v>
          </cell>
          <cell r="C14728" t="str">
            <v>X</v>
          </cell>
          <cell r="D14728" t="str">
            <v>PCT</v>
          </cell>
          <cell r="E14728" t="str">
            <v>Tonnage: 4&lt;=tons&lt;5</v>
          </cell>
          <cell r="F14728">
            <v>89.052700000000002</v>
          </cell>
          <cell r="G14728">
            <v>1.3021480000000001</v>
          </cell>
          <cell r="H14728">
            <v>1.195287</v>
          </cell>
          <cell r="I14728">
            <v>-0.19230340000000001</v>
          </cell>
          <cell r="J14728">
            <v>-7.8688999999999995E-2</v>
          </cell>
          <cell r="K14728">
            <v>0</v>
          </cell>
          <cell r="L14728">
            <v>7.8688999999999995E-2</v>
          </cell>
          <cell r="M14728">
            <v>0.19230340000000001</v>
          </cell>
          <cell r="N14728">
            <v>0.19230340000000001</v>
          </cell>
          <cell r="O14728">
            <v>1444</v>
          </cell>
        </row>
        <row r="14729">
          <cell r="A14729" t="str">
            <v>Residential</v>
          </cell>
          <cell r="B14729">
            <v>16</v>
          </cell>
          <cell r="C14729" t="str">
            <v>X</v>
          </cell>
          <cell r="D14729" t="str">
            <v>PCT</v>
          </cell>
          <cell r="E14729" t="str">
            <v>Tonnage: 4&lt;=tons&lt;5</v>
          </cell>
          <cell r="F14729">
            <v>91.144900000000007</v>
          </cell>
          <cell r="G14729">
            <v>1.5161830000000001</v>
          </cell>
          <cell r="H14729">
            <v>1.70357</v>
          </cell>
          <cell r="I14729">
            <v>-0.21973480000000001</v>
          </cell>
          <cell r="J14729">
            <v>-8.9913699999999999E-2</v>
          </cell>
          <cell r="K14729">
            <v>0</v>
          </cell>
          <cell r="L14729">
            <v>8.9913699999999999E-2</v>
          </cell>
          <cell r="M14729">
            <v>0.21973480000000001</v>
          </cell>
          <cell r="N14729">
            <v>0.21973480000000001</v>
          </cell>
          <cell r="O14729">
            <v>1444</v>
          </cell>
        </row>
        <row r="14730">
          <cell r="A14730" t="str">
            <v>Residential</v>
          </cell>
          <cell r="B14730">
            <v>17</v>
          </cell>
          <cell r="C14730" t="str">
            <v>X</v>
          </cell>
          <cell r="D14730" t="str">
            <v>PCT</v>
          </cell>
          <cell r="E14730" t="str">
            <v>Tonnage: 4&lt;=tons&lt;5</v>
          </cell>
          <cell r="F14730">
            <v>92.270799999999994</v>
          </cell>
          <cell r="G14730">
            <v>1.729376</v>
          </cell>
          <cell r="H14730">
            <v>2.1340020000000002</v>
          </cell>
          <cell r="I14730">
            <v>-0.19884669999999999</v>
          </cell>
          <cell r="J14730">
            <v>-8.1366499999999994E-2</v>
          </cell>
          <cell r="K14730">
            <v>0</v>
          </cell>
          <cell r="L14730">
            <v>8.1366499999999994E-2</v>
          </cell>
          <cell r="M14730">
            <v>0.19884669999999999</v>
          </cell>
          <cell r="N14730">
            <v>0.19884669999999999</v>
          </cell>
          <cell r="O14730">
            <v>1444</v>
          </cell>
        </row>
        <row r="14731">
          <cell r="A14731" t="str">
            <v>Residential</v>
          </cell>
          <cell r="B14731">
            <v>18</v>
          </cell>
          <cell r="C14731" t="str">
            <v>X</v>
          </cell>
          <cell r="D14731" t="str">
            <v>PCT</v>
          </cell>
          <cell r="E14731" t="str">
            <v>Tonnage: 4&lt;=tons&lt;5</v>
          </cell>
          <cell r="F14731">
            <v>90.7821</v>
          </cell>
          <cell r="G14731">
            <v>1.9623930000000001</v>
          </cell>
          <cell r="H14731">
            <v>1.9088400000000001</v>
          </cell>
          <cell r="I14731">
            <v>-0.21032049999999999</v>
          </cell>
          <cell r="J14731">
            <v>-8.6061399999999996E-2</v>
          </cell>
          <cell r="K14731">
            <v>0</v>
          </cell>
          <cell r="L14731">
            <v>8.6061399999999996E-2</v>
          </cell>
          <cell r="M14731">
            <v>0.21032049999999999</v>
          </cell>
          <cell r="N14731">
            <v>0.21032049999999999</v>
          </cell>
          <cell r="O14731">
            <v>1444</v>
          </cell>
        </row>
        <row r="14732">
          <cell r="A14732" t="str">
            <v>Residential</v>
          </cell>
          <cell r="B14732">
            <v>19</v>
          </cell>
          <cell r="C14732" t="str">
            <v>X</v>
          </cell>
          <cell r="D14732" t="str">
            <v>PCT</v>
          </cell>
          <cell r="E14732" t="str">
            <v>Tonnage: 4&lt;=tons&lt;5</v>
          </cell>
          <cell r="F14732">
            <v>88.135499999999993</v>
          </cell>
          <cell r="G14732">
            <v>1.7845800000000001</v>
          </cell>
          <cell r="H14732">
            <v>2.0011100000000002</v>
          </cell>
          <cell r="I14732">
            <v>-0.22035150000000001</v>
          </cell>
          <cell r="J14732">
            <v>-9.0166099999999999E-2</v>
          </cell>
          <cell r="K14732">
            <v>0</v>
          </cell>
          <cell r="L14732">
            <v>9.0166099999999999E-2</v>
          </cell>
          <cell r="M14732">
            <v>0.22035150000000001</v>
          </cell>
          <cell r="N14732">
            <v>0.22035150000000001</v>
          </cell>
          <cell r="O14732">
            <v>1444</v>
          </cell>
        </row>
        <row r="14733">
          <cell r="A14733" t="str">
            <v>Residential</v>
          </cell>
          <cell r="B14733">
            <v>20</v>
          </cell>
          <cell r="C14733" t="str">
            <v>X</v>
          </cell>
          <cell r="D14733" t="str">
            <v>PCT</v>
          </cell>
          <cell r="E14733" t="str">
            <v>Tonnage: 4&lt;=tons&lt;5</v>
          </cell>
          <cell r="F14733">
            <v>83.112899999999996</v>
          </cell>
          <cell r="G14733">
            <v>1.7970159999999999</v>
          </cell>
          <cell r="H14733">
            <v>2.130131</v>
          </cell>
          <cell r="I14733">
            <v>-0.20557549999999999</v>
          </cell>
          <cell r="J14733">
            <v>-8.4119799999999995E-2</v>
          </cell>
          <cell r="K14733">
            <v>0</v>
          </cell>
          <cell r="L14733">
            <v>8.4119799999999995E-2</v>
          </cell>
          <cell r="M14733">
            <v>0.20557549999999999</v>
          </cell>
          <cell r="N14733">
            <v>0.20557549999999999</v>
          </cell>
          <cell r="O14733">
            <v>1444</v>
          </cell>
        </row>
        <row r="14734">
          <cell r="A14734" t="str">
            <v>Residential</v>
          </cell>
          <cell r="B14734">
            <v>21</v>
          </cell>
          <cell r="C14734" t="str">
            <v>X</v>
          </cell>
          <cell r="D14734" t="str">
            <v>PCT</v>
          </cell>
          <cell r="E14734" t="str">
            <v>Tonnage: 4&lt;=tons&lt;5</v>
          </cell>
          <cell r="F14734">
            <v>78.430599999999998</v>
          </cell>
          <cell r="G14734">
            <v>1.414863</v>
          </cell>
          <cell r="H14734">
            <v>2.0759530000000002</v>
          </cell>
          <cell r="I14734">
            <v>-0.18848000000000001</v>
          </cell>
          <cell r="J14734">
            <v>-7.7124499999999999E-2</v>
          </cell>
          <cell r="K14734">
            <v>0</v>
          </cell>
          <cell r="L14734">
            <v>7.7124499999999999E-2</v>
          </cell>
          <cell r="M14734">
            <v>0.18848000000000001</v>
          </cell>
          <cell r="N14734">
            <v>0.18848000000000001</v>
          </cell>
          <cell r="O14734">
            <v>1444</v>
          </cell>
        </row>
        <row r="14735">
          <cell r="A14735" t="str">
            <v>Residential</v>
          </cell>
          <cell r="B14735">
            <v>22</v>
          </cell>
          <cell r="C14735" t="str">
            <v>X</v>
          </cell>
          <cell r="D14735" t="str">
            <v>PCT</v>
          </cell>
          <cell r="E14735" t="str">
            <v>Tonnage: 4&lt;=tons&lt;5</v>
          </cell>
          <cell r="F14735">
            <v>76.383600000000001</v>
          </cell>
          <cell r="G14735">
            <v>1.1432960000000001</v>
          </cell>
          <cell r="H14735">
            <v>1.58626</v>
          </cell>
          <cell r="I14735">
            <v>-0.16965340000000001</v>
          </cell>
          <cell r="J14735">
            <v>-6.9420800000000005E-2</v>
          </cell>
          <cell r="K14735">
            <v>0</v>
          </cell>
          <cell r="L14735">
            <v>6.9420800000000005E-2</v>
          </cell>
          <cell r="M14735">
            <v>0.16965340000000001</v>
          </cell>
          <cell r="N14735">
            <v>0.16965340000000001</v>
          </cell>
          <cell r="O14735">
            <v>1444</v>
          </cell>
        </row>
        <row r="14736">
          <cell r="A14736" t="str">
            <v>Residential</v>
          </cell>
          <cell r="B14736">
            <v>23</v>
          </cell>
          <cell r="C14736" t="str">
            <v>X</v>
          </cell>
          <cell r="D14736" t="str">
            <v>PCT</v>
          </cell>
          <cell r="E14736" t="str">
            <v>Tonnage: 4&lt;=tons&lt;5</v>
          </cell>
          <cell r="F14736">
            <v>73.721900000000005</v>
          </cell>
          <cell r="G14736">
            <v>0.80668119999999999</v>
          </cell>
          <cell r="H14736">
            <v>1.064508</v>
          </cell>
          <cell r="I14736">
            <v>-0.16932839999999999</v>
          </cell>
          <cell r="J14736">
            <v>-6.9287799999999997E-2</v>
          </cell>
          <cell r="K14736">
            <v>0</v>
          </cell>
          <cell r="L14736">
            <v>6.9287799999999997E-2</v>
          </cell>
          <cell r="M14736">
            <v>0.16932839999999999</v>
          </cell>
          <cell r="N14736">
            <v>0.16932839999999999</v>
          </cell>
          <cell r="O14736">
            <v>1444</v>
          </cell>
        </row>
        <row r="14737">
          <cell r="A14737" t="str">
            <v>Residential</v>
          </cell>
          <cell r="B14737">
            <v>24</v>
          </cell>
          <cell r="C14737" t="str">
            <v>X</v>
          </cell>
          <cell r="D14737" t="str">
            <v>PCT</v>
          </cell>
          <cell r="E14737" t="str">
            <v>Tonnage: 4&lt;=tons&lt;5</v>
          </cell>
          <cell r="F14737">
            <v>72.186199999999999</v>
          </cell>
          <cell r="G14737">
            <v>0.57801780000000003</v>
          </cell>
          <cell r="H14737">
            <v>0.96685489999999996</v>
          </cell>
          <cell r="I14737">
            <v>-0.1575395</v>
          </cell>
          <cell r="J14737">
            <v>-6.4463900000000005E-2</v>
          </cell>
          <cell r="K14737">
            <v>0</v>
          </cell>
          <cell r="L14737">
            <v>6.4463900000000005E-2</v>
          </cell>
          <cell r="M14737">
            <v>0.1575395</v>
          </cell>
          <cell r="N14737">
            <v>0.1575395</v>
          </cell>
          <cell r="O14737">
            <v>1444</v>
          </cell>
        </row>
        <row r="14738">
          <cell r="A14738" t="str">
            <v>Residential</v>
          </cell>
          <cell r="B14738">
            <v>1</v>
          </cell>
          <cell r="C14738" t="str">
            <v>X</v>
          </cell>
          <cell r="D14738" t="str">
            <v>PCT</v>
          </cell>
          <cell r="E14738" t="str">
            <v>Tonnage: 5&lt;=tons</v>
          </cell>
          <cell r="F14738">
            <v>63.918900000000001</v>
          </cell>
          <cell r="G14738">
            <v>0.79306080000000001</v>
          </cell>
          <cell r="H14738">
            <v>0.91469940000000005</v>
          </cell>
          <cell r="I14738">
            <v>-0.1527753</v>
          </cell>
          <cell r="J14738">
            <v>-6.2514399999999998E-2</v>
          </cell>
          <cell r="K14738">
            <v>0</v>
          </cell>
          <cell r="L14738">
            <v>6.2514399999999998E-2</v>
          </cell>
          <cell r="M14738">
            <v>0.1527753</v>
          </cell>
          <cell r="N14738">
            <v>0.1527753</v>
          </cell>
          <cell r="O14738">
            <v>1085</v>
          </cell>
        </row>
        <row r="14739">
          <cell r="A14739" t="str">
            <v>Residential</v>
          </cell>
          <cell r="B14739">
            <v>2</v>
          </cell>
          <cell r="C14739" t="str">
            <v>X</v>
          </cell>
          <cell r="D14739" t="str">
            <v>PCT</v>
          </cell>
          <cell r="E14739" t="str">
            <v>Tonnage: 5&lt;=tons</v>
          </cell>
          <cell r="F14739">
            <v>62.724400000000003</v>
          </cell>
          <cell r="G14739">
            <v>0.64549250000000002</v>
          </cell>
          <cell r="H14739">
            <v>0.69777849999999997</v>
          </cell>
          <cell r="I14739">
            <v>-0.14984320000000001</v>
          </cell>
          <cell r="J14739">
            <v>-6.1314599999999997E-2</v>
          </cell>
          <cell r="K14739">
            <v>0</v>
          </cell>
          <cell r="L14739">
            <v>6.1314599999999997E-2</v>
          </cell>
          <cell r="M14739">
            <v>0.14984320000000001</v>
          </cell>
          <cell r="N14739">
            <v>0.14984320000000001</v>
          </cell>
          <cell r="O14739">
            <v>1085</v>
          </cell>
        </row>
        <row r="14740">
          <cell r="A14740" t="str">
            <v>Residential</v>
          </cell>
          <cell r="B14740">
            <v>3</v>
          </cell>
          <cell r="C14740" t="str">
            <v>X</v>
          </cell>
          <cell r="D14740" t="str">
            <v>PCT</v>
          </cell>
          <cell r="E14740" t="str">
            <v>Tonnage: 5&lt;=tons</v>
          </cell>
          <cell r="F14740">
            <v>62.146299999999997</v>
          </cell>
          <cell r="G14740">
            <v>0.5470083</v>
          </cell>
          <cell r="H14740">
            <v>0.71794990000000003</v>
          </cell>
          <cell r="I14740">
            <v>-0.14790010000000001</v>
          </cell>
          <cell r="J14740">
            <v>-6.0519499999999997E-2</v>
          </cell>
          <cell r="K14740">
            <v>0</v>
          </cell>
          <cell r="L14740">
            <v>6.0519499999999997E-2</v>
          </cell>
          <cell r="M14740">
            <v>0.14790010000000001</v>
          </cell>
          <cell r="N14740">
            <v>0.14790010000000001</v>
          </cell>
          <cell r="O14740">
            <v>1085</v>
          </cell>
        </row>
        <row r="14741">
          <cell r="A14741" t="str">
            <v>Residential</v>
          </cell>
          <cell r="B14741">
            <v>4</v>
          </cell>
          <cell r="C14741" t="str">
            <v>X</v>
          </cell>
          <cell r="D14741" t="str">
            <v>PCT</v>
          </cell>
          <cell r="E14741" t="str">
            <v>Tonnage: 5&lt;=tons</v>
          </cell>
          <cell r="F14741">
            <v>60.744399999999999</v>
          </cell>
          <cell r="G14741">
            <v>0.51226249999999995</v>
          </cell>
          <cell r="H14741">
            <v>0.53078179999999997</v>
          </cell>
          <cell r="I14741">
            <v>-0.14594180000000001</v>
          </cell>
          <cell r="J14741">
            <v>-5.9718199999999999E-2</v>
          </cell>
          <cell r="K14741">
            <v>0</v>
          </cell>
          <cell r="L14741">
            <v>5.9718199999999999E-2</v>
          </cell>
          <cell r="M14741">
            <v>0.14594180000000001</v>
          </cell>
          <cell r="N14741">
            <v>0.14594180000000001</v>
          </cell>
          <cell r="O14741">
            <v>1085</v>
          </cell>
        </row>
        <row r="14742">
          <cell r="A14742" t="str">
            <v>Residential</v>
          </cell>
          <cell r="B14742">
            <v>5</v>
          </cell>
          <cell r="C14742" t="str">
            <v>X</v>
          </cell>
          <cell r="D14742" t="str">
            <v>PCT</v>
          </cell>
          <cell r="E14742" t="str">
            <v>Tonnage: 5&lt;=tons</v>
          </cell>
          <cell r="F14742">
            <v>60.705599999999997</v>
          </cell>
          <cell r="G14742">
            <v>0.48941590000000001</v>
          </cell>
          <cell r="H14742">
            <v>0.66583749999999997</v>
          </cell>
          <cell r="I14742">
            <v>-0.145208</v>
          </cell>
          <cell r="J14742">
            <v>-5.9417900000000003E-2</v>
          </cell>
          <cell r="K14742">
            <v>0</v>
          </cell>
          <cell r="L14742">
            <v>5.9417900000000003E-2</v>
          </cell>
          <cell r="M14742">
            <v>0.145208</v>
          </cell>
          <cell r="N14742">
            <v>0.145208</v>
          </cell>
          <cell r="O14742">
            <v>1085</v>
          </cell>
        </row>
        <row r="14743">
          <cell r="A14743" t="str">
            <v>Residential</v>
          </cell>
          <cell r="B14743">
            <v>6</v>
          </cell>
          <cell r="C14743" t="str">
            <v>X</v>
          </cell>
          <cell r="D14743" t="str">
            <v>PCT</v>
          </cell>
          <cell r="E14743" t="str">
            <v>Tonnage: 5&lt;=tons</v>
          </cell>
          <cell r="F14743">
            <v>60.607500000000002</v>
          </cell>
          <cell r="G14743">
            <v>0.50812840000000004</v>
          </cell>
          <cell r="H14743">
            <v>0.64590170000000002</v>
          </cell>
          <cell r="I14743">
            <v>-0.1450497</v>
          </cell>
          <cell r="J14743">
            <v>-5.9353200000000002E-2</v>
          </cell>
          <cell r="K14743">
            <v>0</v>
          </cell>
          <cell r="L14743">
            <v>5.9353200000000002E-2</v>
          </cell>
          <cell r="M14743">
            <v>0.1450497</v>
          </cell>
          <cell r="N14743">
            <v>0.1450497</v>
          </cell>
          <cell r="O14743">
            <v>1085</v>
          </cell>
        </row>
        <row r="14744">
          <cell r="A14744" t="str">
            <v>Residential</v>
          </cell>
          <cell r="B14744">
            <v>7</v>
          </cell>
          <cell r="C14744" t="str">
            <v>X</v>
          </cell>
          <cell r="D14744" t="str">
            <v>PCT</v>
          </cell>
          <cell r="E14744" t="str">
            <v>Tonnage: 5&lt;=tons</v>
          </cell>
          <cell r="F14744">
            <v>59.686199999999999</v>
          </cell>
          <cell r="G14744">
            <v>0.59096119999999996</v>
          </cell>
          <cell r="H14744">
            <v>0.88897139999999997</v>
          </cell>
          <cell r="I14744">
            <v>-0.1456961</v>
          </cell>
          <cell r="J14744">
            <v>-5.96176E-2</v>
          </cell>
          <cell r="K14744">
            <v>0</v>
          </cell>
          <cell r="L14744">
            <v>5.96176E-2</v>
          </cell>
          <cell r="M14744">
            <v>0.1456961</v>
          </cell>
          <cell r="N14744">
            <v>0.1456961</v>
          </cell>
          <cell r="O14744">
            <v>1085</v>
          </cell>
        </row>
        <row r="14745">
          <cell r="A14745" t="str">
            <v>Residential</v>
          </cell>
          <cell r="B14745">
            <v>8</v>
          </cell>
          <cell r="C14745" t="str">
            <v>X</v>
          </cell>
          <cell r="D14745" t="str">
            <v>PCT</v>
          </cell>
          <cell r="E14745" t="str">
            <v>Tonnage: 5&lt;=tons</v>
          </cell>
          <cell r="F14745">
            <v>60.480600000000003</v>
          </cell>
          <cell r="G14745">
            <v>0.66829320000000003</v>
          </cell>
          <cell r="H14745">
            <v>0.95898030000000001</v>
          </cell>
          <cell r="I14745">
            <v>-0.14660429999999999</v>
          </cell>
          <cell r="J14745">
            <v>-5.9989300000000002E-2</v>
          </cell>
          <cell r="K14745">
            <v>0</v>
          </cell>
          <cell r="L14745">
            <v>5.9989300000000002E-2</v>
          </cell>
          <cell r="M14745">
            <v>0.14660429999999999</v>
          </cell>
          <cell r="N14745">
            <v>0.14660429999999999</v>
          </cell>
          <cell r="O14745">
            <v>1085</v>
          </cell>
        </row>
        <row r="14746">
          <cell r="A14746" t="str">
            <v>Residential</v>
          </cell>
          <cell r="B14746">
            <v>9</v>
          </cell>
          <cell r="C14746" t="str">
            <v>X</v>
          </cell>
          <cell r="D14746" t="str">
            <v>PCT</v>
          </cell>
          <cell r="E14746" t="str">
            <v>Tonnage: 5&lt;=tons</v>
          </cell>
          <cell r="F14746">
            <v>64.215599999999995</v>
          </cell>
          <cell r="G14746">
            <v>0.67003820000000003</v>
          </cell>
          <cell r="H14746">
            <v>0.73247899999999999</v>
          </cell>
          <cell r="I14746">
            <v>-0.1489559</v>
          </cell>
          <cell r="J14746">
            <v>-6.0951499999999999E-2</v>
          </cell>
          <cell r="K14746">
            <v>0</v>
          </cell>
          <cell r="L14746">
            <v>6.0951499999999999E-2</v>
          </cell>
          <cell r="M14746">
            <v>0.1489559</v>
          </cell>
          <cell r="N14746">
            <v>0.1489559</v>
          </cell>
          <cell r="O14746">
            <v>1085</v>
          </cell>
        </row>
        <row r="14747">
          <cell r="A14747" t="str">
            <v>Residential</v>
          </cell>
          <cell r="B14747">
            <v>10</v>
          </cell>
          <cell r="C14747" t="str">
            <v>X</v>
          </cell>
          <cell r="D14747" t="str">
            <v>PCT</v>
          </cell>
          <cell r="E14747" t="str">
            <v>Tonnage: 5&lt;=tons</v>
          </cell>
          <cell r="F14747">
            <v>66.852000000000004</v>
          </cell>
          <cell r="G14747">
            <v>0.65646760000000004</v>
          </cell>
          <cell r="H14747">
            <v>0.74391220000000002</v>
          </cell>
          <cell r="I14747">
            <v>-0.1510928</v>
          </cell>
          <cell r="J14747">
            <v>-6.1825900000000003E-2</v>
          </cell>
          <cell r="K14747">
            <v>0</v>
          </cell>
          <cell r="L14747">
            <v>6.1825900000000003E-2</v>
          </cell>
          <cell r="M14747">
            <v>0.1510928</v>
          </cell>
          <cell r="N14747">
            <v>0.1510928</v>
          </cell>
          <cell r="O14747">
            <v>1085</v>
          </cell>
        </row>
        <row r="14748">
          <cell r="A14748" t="str">
            <v>Residential</v>
          </cell>
          <cell r="B14748">
            <v>11</v>
          </cell>
          <cell r="C14748" t="str">
            <v>X</v>
          </cell>
          <cell r="D14748" t="str">
            <v>PCT</v>
          </cell>
          <cell r="E14748" t="str">
            <v>Tonnage: 5&lt;=tons</v>
          </cell>
          <cell r="F14748">
            <v>70.987700000000004</v>
          </cell>
          <cell r="G14748">
            <v>0.73843250000000005</v>
          </cell>
          <cell r="H14748">
            <v>0.88847109999999996</v>
          </cell>
          <cell r="I14748">
            <v>-0.15623919999999999</v>
          </cell>
          <cell r="J14748">
            <v>-6.3931799999999997E-2</v>
          </cell>
          <cell r="K14748">
            <v>0</v>
          </cell>
          <cell r="L14748">
            <v>6.3931799999999997E-2</v>
          </cell>
          <cell r="M14748">
            <v>0.15623919999999999</v>
          </cell>
          <cell r="N14748">
            <v>0.15623919999999999</v>
          </cell>
          <cell r="O14748">
            <v>1085</v>
          </cell>
        </row>
        <row r="14749">
          <cell r="A14749" t="str">
            <v>Residential</v>
          </cell>
          <cell r="B14749">
            <v>12</v>
          </cell>
          <cell r="C14749" t="str">
            <v>X</v>
          </cell>
          <cell r="D14749" t="str">
            <v>PCT</v>
          </cell>
          <cell r="E14749" t="str">
            <v>Tonnage: 5&lt;=tons</v>
          </cell>
          <cell r="F14749">
            <v>75.328999999999994</v>
          </cell>
          <cell r="G14749">
            <v>0.89470079999999996</v>
          </cell>
          <cell r="H14749">
            <v>1.156582</v>
          </cell>
          <cell r="I14749">
            <v>-0.15974169999999999</v>
          </cell>
          <cell r="J14749">
            <v>-6.5365000000000006E-2</v>
          </cell>
          <cell r="K14749">
            <v>0</v>
          </cell>
          <cell r="L14749">
            <v>6.5365000000000006E-2</v>
          </cell>
          <cell r="M14749">
            <v>0.15974169999999999</v>
          </cell>
          <cell r="N14749">
            <v>0.15974169999999999</v>
          </cell>
          <cell r="O14749">
            <v>1085</v>
          </cell>
        </row>
        <row r="14750">
          <cell r="A14750" t="str">
            <v>Residential</v>
          </cell>
          <cell r="B14750">
            <v>13</v>
          </cell>
          <cell r="C14750" t="str">
            <v>X</v>
          </cell>
          <cell r="D14750" t="str">
            <v>PCT</v>
          </cell>
          <cell r="E14750" t="str">
            <v>Tonnage: 5&lt;=tons</v>
          </cell>
          <cell r="F14750">
            <v>79.388400000000004</v>
          </cell>
          <cell r="G14750">
            <v>1.1494850000000001</v>
          </cell>
          <cell r="H14750">
            <v>1.063212</v>
          </cell>
          <cell r="I14750">
            <v>-0.16326209999999999</v>
          </cell>
          <cell r="J14750">
            <v>-6.6805500000000004E-2</v>
          </cell>
          <cell r="K14750">
            <v>0</v>
          </cell>
          <cell r="L14750">
            <v>6.6805500000000004E-2</v>
          </cell>
          <cell r="M14750">
            <v>0.16326209999999999</v>
          </cell>
          <cell r="N14750">
            <v>0.16326209999999999</v>
          </cell>
          <cell r="O14750">
            <v>1085</v>
          </cell>
        </row>
        <row r="14751">
          <cell r="A14751" t="str">
            <v>Residential</v>
          </cell>
          <cell r="B14751">
            <v>14</v>
          </cell>
          <cell r="C14751" t="str">
            <v>X</v>
          </cell>
          <cell r="D14751" t="str">
            <v>PCT</v>
          </cell>
          <cell r="E14751" t="str">
            <v>Tonnage: 5&lt;=tons</v>
          </cell>
          <cell r="F14751">
            <v>82.525899999999993</v>
          </cell>
          <cell r="G14751">
            <v>1.299749</v>
          </cell>
          <cell r="H14751">
            <v>1.1452389999999999</v>
          </cell>
          <cell r="I14751">
            <v>-0.1754571</v>
          </cell>
          <cell r="J14751">
            <v>-7.1795600000000001E-2</v>
          </cell>
          <cell r="K14751">
            <v>0</v>
          </cell>
          <cell r="L14751">
            <v>7.1795600000000001E-2</v>
          </cell>
          <cell r="M14751">
            <v>0.1754571</v>
          </cell>
          <cell r="N14751">
            <v>0.1754571</v>
          </cell>
          <cell r="O14751">
            <v>1085</v>
          </cell>
        </row>
        <row r="14752">
          <cell r="A14752" t="str">
            <v>Residential</v>
          </cell>
          <cell r="B14752">
            <v>15</v>
          </cell>
          <cell r="C14752" t="str">
            <v>X</v>
          </cell>
          <cell r="D14752" t="str">
            <v>PCT</v>
          </cell>
          <cell r="E14752" t="str">
            <v>Tonnage: 5&lt;=tons</v>
          </cell>
          <cell r="F14752">
            <v>85.927700000000002</v>
          </cell>
          <cell r="G14752">
            <v>1.4899500000000001</v>
          </cell>
          <cell r="H14752">
            <v>1.318813</v>
          </cell>
          <cell r="I14752">
            <v>-0.17409540000000001</v>
          </cell>
          <cell r="J14752">
            <v>-7.1238399999999993E-2</v>
          </cell>
          <cell r="K14752">
            <v>0</v>
          </cell>
          <cell r="L14752">
            <v>7.1238399999999993E-2</v>
          </cell>
          <cell r="M14752">
            <v>0.17409540000000001</v>
          </cell>
          <cell r="N14752">
            <v>0.17409540000000001</v>
          </cell>
          <cell r="O14752">
            <v>1085</v>
          </cell>
        </row>
        <row r="14753">
          <cell r="A14753" t="str">
            <v>Residential</v>
          </cell>
          <cell r="B14753">
            <v>16</v>
          </cell>
          <cell r="C14753" t="str">
            <v>X</v>
          </cell>
          <cell r="D14753" t="str">
            <v>PCT</v>
          </cell>
          <cell r="E14753" t="str">
            <v>Tonnage: 5&lt;=tons</v>
          </cell>
          <cell r="F14753">
            <v>87.828999999999994</v>
          </cell>
          <cell r="G14753">
            <v>1.7103489999999999</v>
          </cell>
          <cell r="H14753">
            <v>1.3786989999999999</v>
          </cell>
          <cell r="I14753">
            <v>-0.1891159</v>
          </cell>
          <cell r="J14753">
            <v>-7.7384700000000001E-2</v>
          </cell>
          <cell r="K14753">
            <v>0</v>
          </cell>
          <cell r="L14753">
            <v>7.7384700000000001E-2</v>
          </cell>
          <cell r="M14753">
            <v>0.1891159</v>
          </cell>
          <cell r="N14753">
            <v>0.1891159</v>
          </cell>
          <cell r="O14753">
            <v>1085</v>
          </cell>
        </row>
        <row r="14754">
          <cell r="A14754" t="str">
            <v>Residential</v>
          </cell>
          <cell r="B14754">
            <v>17</v>
          </cell>
          <cell r="C14754" t="str">
            <v>X</v>
          </cell>
          <cell r="D14754" t="str">
            <v>PCT</v>
          </cell>
          <cell r="E14754" t="str">
            <v>Tonnage: 5&lt;=tons</v>
          </cell>
          <cell r="F14754">
            <v>88.7697</v>
          </cell>
          <cell r="G14754">
            <v>1.922329</v>
          </cell>
          <cell r="H14754">
            <v>1.6659900000000001</v>
          </cell>
          <cell r="I14754">
            <v>-0.20095250000000001</v>
          </cell>
          <cell r="J14754">
            <v>-8.2228099999999998E-2</v>
          </cell>
          <cell r="K14754">
            <v>0</v>
          </cell>
          <cell r="L14754">
            <v>8.2228099999999998E-2</v>
          </cell>
          <cell r="M14754">
            <v>0.20095250000000001</v>
          </cell>
          <cell r="N14754">
            <v>0.20095250000000001</v>
          </cell>
          <cell r="O14754">
            <v>1085</v>
          </cell>
        </row>
        <row r="14755">
          <cell r="A14755" t="str">
            <v>Residential</v>
          </cell>
          <cell r="B14755">
            <v>18</v>
          </cell>
          <cell r="C14755" t="str">
            <v>X</v>
          </cell>
          <cell r="D14755" t="str">
            <v>PCT</v>
          </cell>
          <cell r="E14755" t="str">
            <v>Tonnage: 5&lt;=tons</v>
          </cell>
          <cell r="F14755">
            <v>86.622799999999998</v>
          </cell>
          <cell r="G14755">
            <v>1.9558279999999999</v>
          </cell>
          <cell r="H14755">
            <v>1.9827840000000001</v>
          </cell>
          <cell r="I14755">
            <v>-0.1952265</v>
          </cell>
          <cell r="J14755">
            <v>-7.9885100000000001E-2</v>
          </cell>
          <cell r="K14755">
            <v>0</v>
          </cell>
          <cell r="L14755">
            <v>7.9885100000000001E-2</v>
          </cell>
          <cell r="M14755">
            <v>0.1952265</v>
          </cell>
          <cell r="N14755">
            <v>0.1952265</v>
          </cell>
          <cell r="O14755">
            <v>1085</v>
          </cell>
        </row>
        <row r="14756">
          <cell r="A14756" t="str">
            <v>Residential</v>
          </cell>
          <cell r="B14756">
            <v>19</v>
          </cell>
          <cell r="C14756" t="str">
            <v>X</v>
          </cell>
          <cell r="D14756" t="str">
            <v>PCT</v>
          </cell>
          <cell r="E14756" t="str">
            <v>Tonnage: 5&lt;=tons</v>
          </cell>
          <cell r="F14756">
            <v>83.622200000000007</v>
          </cell>
          <cell r="G14756">
            <v>2.0419420000000001</v>
          </cell>
          <cell r="H14756">
            <v>2.2034699999999998</v>
          </cell>
          <cell r="I14756">
            <v>-0.1915521</v>
          </cell>
          <cell r="J14756">
            <v>-7.8381599999999996E-2</v>
          </cell>
          <cell r="K14756">
            <v>0</v>
          </cell>
          <cell r="L14756">
            <v>7.8381599999999996E-2</v>
          </cell>
          <cell r="M14756">
            <v>0.1915521</v>
          </cell>
          <cell r="N14756">
            <v>0.1915521</v>
          </cell>
          <cell r="O14756">
            <v>1085</v>
          </cell>
        </row>
        <row r="14757">
          <cell r="A14757" t="str">
            <v>Residential</v>
          </cell>
          <cell r="B14757">
            <v>20</v>
          </cell>
          <cell r="C14757" t="str">
            <v>X</v>
          </cell>
          <cell r="D14757" t="str">
            <v>PCT</v>
          </cell>
          <cell r="E14757" t="str">
            <v>Tonnage: 5&lt;=tons</v>
          </cell>
          <cell r="F14757">
            <v>78.926000000000002</v>
          </cell>
          <cell r="G14757">
            <v>1.8881190000000001</v>
          </cell>
          <cell r="H14757">
            <v>2.3145699999999998</v>
          </cell>
          <cell r="I14757">
            <v>-0.21120829999999999</v>
          </cell>
          <cell r="J14757">
            <v>-8.6424699999999993E-2</v>
          </cell>
          <cell r="K14757">
            <v>0</v>
          </cell>
          <cell r="L14757">
            <v>8.6424699999999993E-2</v>
          </cell>
          <cell r="M14757">
            <v>0.21120829999999999</v>
          </cell>
          <cell r="N14757">
            <v>0.21120829999999999</v>
          </cell>
          <cell r="O14757">
            <v>1085</v>
          </cell>
        </row>
        <row r="14758">
          <cell r="A14758" t="str">
            <v>Residential</v>
          </cell>
          <cell r="B14758">
            <v>21</v>
          </cell>
          <cell r="C14758" t="str">
            <v>X</v>
          </cell>
          <cell r="D14758" t="str">
            <v>PCT</v>
          </cell>
          <cell r="E14758" t="str">
            <v>Tonnage: 5&lt;=tons</v>
          </cell>
          <cell r="F14758">
            <v>74.749700000000004</v>
          </cell>
          <cell r="G14758">
            <v>1.728664</v>
          </cell>
          <cell r="H14758">
            <v>2.5006360000000001</v>
          </cell>
          <cell r="I14758">
            <v>-0.1829392</v>
          </cell>
          <cell r="J14758">
            <v>-7.4857199999999999E-2</v>
          </cell>
          <cell r="K14758">
            <v>0</v>
          </cell>
          <cell r="L14758">
            <v>7.4857199999999999E-2</v>
          </cell>
          <cell r="M14758">
            <v>0.1829392</v>
          </cell>
          <cell r="N14758">
            <v>0.1829392</v>
          </cell>
          <cell r="O14758">
            <v>1085</v>
          </cell>
        </row>
        <row r="14759">
          <cell r="A14759" t="str">
            <v>Residential</v>
          </cell>
          <cell r="B14759">
            <v>22</v>
          </cell>
          <cell r="C14759" t="str">
            <v>X</v>
          </cell>
          <cell r="D14759" t="str">
            <v>PCT</v>
          </cell>
          <cell r="E14759" t="str">
            <v>Tonnage: 5&lt;=tons</v>
          </cell>
          <cell r="F14759">
            <v>73.230900000000005</v>
          </cell>
          <cell r="G14759">
            <v>1.3697520000000001</v>
          </cell>
          <cell r="H14759">
            <v>1.8529880000000001</v>
          </cell>
          <cell r="I14759">
            <v>-0.17970610000000001</v>
          </cell>
          <cell r="J14759">
            <v>-7.3534299999999997E-2</v>
          </cell>
          <cell r="K14759">
            <v>0</v>
          </cell>
          <cell r="L14759">
            <v>7.3534299999999997E-2</v>
          </cell>
          <cell r="M14759">
            <v>0.17970610000000001</v>
          </cell>
          <cell r="N14759">
            <v>0.17970610000000001</v>
          </cell>
          <cell r="O14759">
            <v>1085</v>
          </cell>
        </row>
        <row r="14760">
          <cell r="A14760" t="str">
            <v>Residential</v>
          </cell>
          <cell r="B14760">
            <v>23</v>
          </cell>
          <cell r="C14760" t="str">
            <v>X</v>
          </cell>
          <cell r="D14760" t="str">
            <v>PCT</v>
          </cell>
          <cell r="E14760" t="str">
            <v>Tonnage: 5&lt;=tons</v>
          </cell>
          <cell r="F14760">
            <v>71.614599999999996</v>
          </cell>
          <cell r="G14760">
            <v>1.1737470000000001</v>
          </cell>
          <cell r="H14760">
            <v>1.902331</v>
          </cell>
          <cell r="I14760">
            <v>-0.18359900000000001</v>
          </cell>
          <cell r="J14760">
            <v>-7.5127200000000005E-2</v>
          </cell>
          <cell r="K14760">
            <v>0</v>
          </cell>
          <cell r="L14760">
            <v>7.5127200000000005E-2</v>
          </cell>
          <cell r="M14760">
            <v>0.18359900000000001</v>
          </cell>
          <cell r="N14760">
            <v>0.18359900000000001</v>
          </cell>
          <cell r="O14760">
            <v>1085</v>
          </cell>
        </row>
        <row r="14761">
          <cell r="A14761" t="str">
            <v>Residential</v>
          </cell>
          <cell r="B14761">
            <v>24</v>
          </cell>
          <cell r="C14761" t="str">
            <v>X</v>
          </cell>
          <cell r="D14761" t="str">
            <v>PCT</v>
          </cell>
          <cell r="E14761" t="str">
            <v>Tonnage: 5&lt;=tons</v>
          </cell>
          <cell r="F14761">
            <v>70.938900000000004</v>
          </cell>
          <cell r="G14761">
            <v>1.015668</v>
          </cell>
          <cell r="H14761">
            <v>1.5622720000000001</v>
          </cell>
          <cell r="I14761">
            <v>-0.1764396</v>
          </cell>
          <cell r="J14761">
            <v>-7.2197700000000004E-2</v>
          </cell>
          <cell r="K14761">
            <v>0</v>
          </cell>
          <cell r="L14761">
            <v>7.2197700000000004E-2</v>
          </cell>
          <cell r="M14761">
            <v>0.1764396</v>
          </cell>
          <cell r="N14761">
            <v>0.1764396</v>
          </cell>
          <cell r="O14761">
            <v>1085</v>
          </cell>
        </row>
        <row r="14762">
          <cell r="A14762" t="str">
            <v>Residential</v>
          </cell>
          <cell r="B14762">
            <v>1</v>
          </cell>
          <cell r="C14762" t="str">
            <v>X</v>
          </cell>
          <cell r="D14762" t="str">
            <v>PCT</v>
          </cell>
          <cell r="E14762" t="str">
            <v>Usage: 10000&lt;Annual kwh&lt;20000</v>
          </cell>
          <cell r="F14762">
            <v>64.850399999999993</v>
          </cell>
          <cell r="G14762">
            <v>0.4752478</v>
          </cell>
          <cell r="H14762">
            <v>0.52561769999999997</v>
          </cell>
          <cell r="I14762">
            <v>-0.1038975</v>
          </cell>
          <cell r="J14762">
            <v>-4.2514000000000003E-2</v>
          </cell>
          <cell r="K14762">
            <v>0</v>
          </cell>
          <cell r="L14762">
            <v>4.2514000000000003E-2</v>
          </cell>
          <cell r="M14762">
            <v>0.1038975</v>
          </cell>
          <cell r="N14762">
            <v>0.1038975</v>
          </cell>
          <cell r="O14762">
            <v>1951</v>
          </cell>
        </row>
        <row r="14763">
          <cell r="A14763" t="str">
            <v>Residential</v>
          </cell>
          <cell r="B14763">
            <v>2</v>
          </cell>
          <cell r="C14763" t="str">
            <v>X</v>
          </cell>
          <cell r="D14763" t="str">
            <v>PCT</v>
          </cell>
          <cell r="E14763" t="str">
            <v>Usage: 10000&lt;Annual kwh&lt;20000</v>
          </cell>
          <cell r="F14763">
            <v>63</v>
          </cell>
          <cell r="G14763">
            <v>0.44676650000000001</v>
          </cell>
          <cell r="H14763">
            <v>0.52152089999999995</v>
          </cell>
          <cell r="I14763">
            <v>-0.1028538</v>
          </cell>
          <cell r="J14763">
            <v>-4.2086899999999997E-2</v>
          </cell>
          <cell r="K14763">
            <v>0</v>
          </cell>
          <cell r="L14763">
            <v>4.2086899999999997E-2</v>
          </cell>
          <cell r="M14763">
            <v>0.1028538</v>
          </cell>
          <cell r="N14763">
            <v>0.1028538</v>
          </cell>
          <cell r="O14763">
            <v>1951</v>
          </cell>
        </row>
        <row r="14764">
          <cell r="A14764" t="str">
            <v>Residential</v>
          </cell>
          <cell r="B14764">
            <v>3</v>
          </cell>
          <cell r="C14764" t="str">
            <v>X</v>
          </cell>
          <cell r="D14764" t="str">
            <v>PCT</v>
          </cell>
          <cell r="E14764" t="str">
            <v>Usage: 10000&lt;Annual kwh&lt;20000</v>
          </cell>
          <cell r="F14764">
            <v>62.287399999999998</v>
          </cell>
          <cell r="G14764">
            <v>0.4248055</v>
          </cell>
          <cell r="H14764">
            <v>0.4269502</v>
          </cell>
          <cell r="I14764">
            <v>-0.1023787</v>
          </cell>
          <cell r="J14764">
            <v>-4.1892600000000002E-2</v>
          </cell>
          <cell r="K14764">
            <v>0</v>
          </cell>
          <cell r="L14764">
            <v>4.1892600000000002E-2</v>
          </cell>
          <cell r="M14764">
            <v>0.1023787</v>
          </cell>
          <cell r="N14764">
            <v>0.1023787</v>
          </cell>
          <cell r="O14764">
            <v>1951</v>
          </cell>
        </row>
        <row r="14765">
          <cell r="A14765" t="str">
            <v>Residential</v>
          </cell>
          <cell r="B14765">
            <v>4</v>
          </cell>
          <cell r="C14765" t="str">
            <v>X</v>
          </cell>
          <cell r="D14765" t="str">
            <v>PCT</v>
          </cell>
          <cell r="E14765" t="str">
            <v>Usage: 10000&lt;Annual kwh&lt;20000</v>
          </cell>
          <cell r="F14765">
            <v>60.893700000000003</v>
          </cell>
          <cell r="G14765">
            <v>0.39389380000000002</v>
          </cell>
          <cell r="H14765">
            <v>0.40465990000000002</v>
          </cell>
          <cell r="I14765">
            <v>-0.10217900000000001</v>
          </cell>
          <cell r="J14765">
            <v>-4.1810800000000002E-2</v>
          </cell>
          <cell r="K14765">
            <v>0</v>
          </cell>
          <cell r="L14765">
            <v>4.1810800000000002E-2</v>
          </cell>
          <cell r="M14765">
            <v>0.10217900000000001</v>
          </cell>
          <cell r="N14765">
            <v>0.10217900000000001</v>
          </cell>
          <cell r="O14765">
            <v>1951</v>
          </cell>
        </row>
        <row r="14766">
          <cell r="A14766" t="str">
            <v>Residential</v>
          </cell>
          <cell r="B14766">
            <v>5</v>
          </cell>
          <cell r="C14766" t="str">
            <v>X</v>
          </cell>
          <cell r="D14766" t="str">
            <v>PCT</v>
          </cell>
          <cell r="E14766" t="str">
            <v>Usage: 10000&lt;Annual kwh&lt;20000</v>
          </cell>
          <cell r="F14766">
            <v>60.681100000000001</v>
          </cell>
          <cell r="G14766">
            <v>0.38468370000000002</v>
          </cell>
          <cell r="H14766">
            <v>0.40429029999999999</v>
          </cell>
          <cell r="I14766">
            <v>-0.1018864</v>
          </cell>
          <cell r="J14766">
            <v>-4.1691100000000002E-2</v>
          </cell>
          <cell r="K14766">
            <v>0</v>
          </cell>
          <cell r="L14766">
            <v>4.1691100000000002E-2</v>
          </cell>
          <cell r="M14766">
            <v>0.1018864</v>
          </cell>
          <cell r="N14766">
            <v>0.1018864</v>
          </cell>
          <cell r="O14766">
            <v>1951</v>
          </cell>
        </row>
        <row r="14767">
          <cell r="A14767" t="str">
            <v>Residential</v>
          </cell>
          <cell r="B14767">
            <v>6</v>
          </cell>
          <cell r="C14767" t="str">
            <v>X</v>
          </cell>
          <cell r="D14767" t="str">
            <v>PCT</v>
          </cell>
          <cell r="E14767" t="str">
            <v>Usage: 10000&lt;Annual kwh&lt;20000</v>
          </cell>
          <cell r="F14767">
            <v>60.574800000000003</v>
          </cell>
          <cell r="G14767">
            <v>0.41519869999999998</v>
          </cell>
          <cell r="H14767">
            <v>0.40779280000000001</v>
          </cell>
          <cell r="I14767">
            <v>-0.1020558</v>
          </cell>
          <cell r="J14767">
            <v>-4.1760400000000003E-2</v>
          </cell>
          <cell r="K14767">
            <v>0</v>
          </cell>
          <cell r="L14767">
            <v>4.1760400000000003E-2</v>
          </cell>
          <cell r="M14767">
            <v>0.1020558</v>
          </cell>
          <cell r="N14767">
            <v>0.1020558</v>
          </cell>
          <cell r="O14767">
            <v>1951</v>
          </cell>
        </row>
        <row r="14768">
          <cell r="A14768" t="str">
            <v>Residential</v>
          </cell>
          <cell r="B14768">
            <v>7</v>
          </cell>
          <cell r="C14768" t="str">
            <v>X</v>
          </cell>
          <cell r="D14768" t="str">
            <v>PCT</v>
          </cell>
          <cell r="E14768" t="str">
            <v>Usage: 10000&lt;Annual kwh&lt;20000</v>
          </cell>
          <cell r="F14768">
            <v>59.574800000000003</v>
          </cell>
          <cell r="G14768">
            <v>0.51943329999999999</v>
          </cell>
          <cell r="H14768">
            <v>0.5661216</v>
          </cell>
          <cell r="I14768">
            <v>-0.1031237</v>
          </cell>
          <cell r="J14768">
            <v>-4.2197400000000003E-2</v>
          </cell>
          <cell r="K14768">
            <v>0</v>
          </cell>
          <cell r="L14768">
            <v>4.2197400000000003E-2</v>
          </cell>
          <cell r="M14768">
            <v>0.1031237</v>
          </cell>
          <cell r="N14768">
            <v>0.1031237</v>
          </cell>
          <cell r="O14768">
            <v>1951</v>
          </cell>
        </row>
        <row r="14769">
          <cell r="A14769" t="str">
            <v>Residential</v>
          </cell>
          <cell r="B14769">
            <v>8</v>
          </cell>
          <cell r="C14769" t="str">
            <v>X</v>
          </cell>
          <cell r="D14769" t="str">
            <v>PCT</v>
          </cell>
          <cell r="E14769" t="str">
            <v>Usage: 10000&lt;Annual kwh&lt;20000</v>
          </cell>
          <cell r="F14769">
            <v>60.393700000000003</v>
          </cell>
          <cell r="G14769">
            <v>0.56736030000000004</v>
          </cell>
          <cell r="H14769">
            <v>0.60267729999999997</v>
          </cell>
          <cell r="I14769">
            <v>-0.10763739999999999</v>
          </cell>
          <cell r="J14769">
            <v>-4.4044399999999997E-2</v>
          </cell>
          <cell r="K14769">
            <v>0</v>
          </cell>
          <cell r="L14769">
            <v>4.4044399999999997E-2</v>
          </cell>
          <cell r="M14769">
            <v>0.10763739999999999</v>
          </cell>
          <cell r="N14769">
            <v>0.10763739999999999</v>
          </cell>
          <cell r="O14769">
            <v>1951</v>
          </cell>
        </row>
        <row r="14770">
          <cell r="A14770" t="str">
            <v>Residential</v>
          </cell>
          <cell r="B14770">
            <v>9</v>
          </cell>
          <cell r="C14770" t="str">
            <v>X</v>
          </cell>
          <cell r="D14770" t="str">
            <v>PCT</v>
          </cell>
          <cell r="E14770" t="str">
            <v>Usage: 10000&lt;Annual kwh&lt;20000</v>
          </cell>
          <cell r="F14770">
            <v>64.318899999999999</v>
          </cell>
          <cell r="G14770">
            <v>0.59726069999999998</v>
          </cell>
          <cell r="H14770">
            <v>0.7607294</v>
          </cell>
          <cell r="I14770">
            <v>-0.108275</v>
          </cell>
          <cell r="J14770">
            <v>-4.4305299999999999E-2</v>
          </cell>
          <cell r="K14770">
            <v>0</v>
          </cell>
          <cell r="L14770">
            <v>4.4305299999999999E-2</v>
          </cell>
          <cell r="M14770">
            <v>0.108275</v>
          </cell>
          <cell r="N14770">
            <v>0.108275</v>
          </cell>
          <cell r="O14770">
            <v>1951</v>
          </cell>
        </row>
        <row r="14771">
          <cell r="A14771" t="str">
            <v>Residential</v>
          </cell>
          <cell r="B14771">
            <v>10</v>
          </cell>
          <cell r="C14771" t="str">
            <v>X</v>
          </cell>
          <cell r="D14771" t="str">
            <v>PCT</v>
          </cell>
          <cell r="E14771" t="str">
            <v>Usage: 10000&lt;Annual kwh&lt;20000</v>
          </cell>
          <cell r="F14771">
            <v>67.350399999999993</v>
          </cell>
          <cell r="G14771">
            <v>0.57926449999999996</v>
          </cell>
          <cell r="H14771">
            <v>0.77140280000000006</v>
          </cell>
          <cell r="I14771">
            <v>-0.11070290000000001</v>
          </cell>
          <cell r="J14771">
            <v>-4.5298699999999997E-2</v>
          </cell>
          <cell r="K14771">
            <v>0</v>
          </cell>
          <cell r="L14771">
            <v>4.5298699999999997E-2</v>
          </cell>
          <cell r="M14771">
            <v>0.11070290000000001</v>
          </cell>
          <cell r="N14771">
            <v>0.11070290000000001</v>
          </cell>
          <cell r="O14771">
            <v>1951</v>
          </cell>
        </row>
        <row r="14772">
          <cell r="A14772" t="str">
            <v>Residential</v>
          </cell>
          <cell r="B14772">
            <v>11</v>
          </cell>
          <cell r="C14772" t="str">
            <v>X</v>
          </cell>
          <cell r="D14772" t="str">
            <v>PCT</v>
          </cell>
          <cell r="E14772" t="str">
            <v>Usage: 10000&lt;Annual kwh&lt;20000</v>
          </cell>
          <cell r="F14772">
            <v>72.094399999999993</v>
          </cell>
          <cell r="G14772">
            <v>0.63179960000000002</v>
          </cell>
          <cell r="H14772">
            <v>0.70143080000000002</v>
          </cell>
          <cell r="I14772">
            <v>-0.1179745</v>
          </cell>
          <cell r="J14772">
            <v>-4.8274200000000003E-2</v>
          </cell>
          <cell r="K14772">
            <v>0</v>
          </cell>
          <cell r="L14772">
            <v>4.8274200000000003E-2</v>
          </cell>
          <cell r="M14772">
            <v>0.1179745</v>
          </cell>
          <cell r="N14772">
            <v>0.1179745</v>
          </cell>
          <cell r="O14772">
            <v>1951</v>
          </cell>
        </row>
        <row r="14773">
          <cell r="A14773" t="str">
            <v>Residential</v>
          </cell>
          <cell r="B14773">
            <v>12</v>
          </cell>
          <cell r="C14773" t="str">
            <v>X</v>
          </cell>
          <cell r="D14773" t="str">
            <v>PCT</v>
          </cell>
          <cell r="E14773" t="str">
            <v>Usage: 10000&lt;Annual kwh&lt;20000</v>
          </cell>
          <cell r="F14773">
            <v>77.019599999999997</v>
          </cell>
          <cell r="G14773">
            <v>0.6276178</v>
          </cell>
          <cell r="H14773">
            <v>0.73759569999999997</v>
          </cell>
          <cell r="I14773">
            <v>-0.11663</v>
          </cell>
          <cell r="J14773">
            <v>-4.7724099999999998E-2</v>
          </cell>
          <cell r="K14773">
            <v>0</v>
          </cell>
          <cell r="L14773">
            <v>4.7724099999999998E-2</v>
          </cell>
          <cell r="M14773">
            <v>0.11663</v>
          </cell>
          <cell r="N14773">
            <v>0.11663</v>
          </cell>
          <cell r="O14773">
            <v>1951</v>
          </cell>
        </row>
        <row r="14774">
          <cell r="A14774" t="str">
            <v>Residential</v>
          </cell>
          <cell r="B14774">
            <v>13</v>
          </cell>
          <cell r="C14774" t="str">
            <v>X</v>
          </cell>
          <cell r="D14774" t="str">
            <v>PCT</v>
          </cell>
          <cell r="E14774" t="str">
            <v>Usage: 10000&lt;Annual kwh&lt;20000</v>
          </cell>
          <cell r="F14774">
            <v>80.913300000000007</v>
          </cell>
          <cell r="G14774">
            <v>0.76154100000000002</v>
          </cell>
          <cell r="H14774">
            <v>0.74612369999999995</v>
          </cell>
          <cell r="I14774">
            <v>-0.1173609</v>
          </cell>
          <cell r="J14774">
            <v>-4.8023099999999999E-2</v>
          </cell>
          <cell r="K14774">
            <v>0</v>
          </cell>
          <cell r="L14774">
            <v>4.8023099999999999E-2</v>
          </cell>
          <cell r="M14774">
            <v>0.1173609</v>
          </cell>
          <cell r="N14774">
            <v>0.1173609</v>
          </cell>
          <cell r="O14774">
            <v>1951</v>
          </cell>
        </row>
        <row r="14775">
          <cell r="A14775" t="str">
            <v>Residential</v>
          </cell>
          <cell r="B14775">
            <v>14</v>
          </cell>
          <cell r="C14775" t="str">
            <v>X</v>
          </cell>
          <cell r="D14775" t="str">
            <v>PCT</v>
          </cell>
          <cell r="E14775" t="str">
            <v>Usage: 10000&lt;Annual kwh&lt;20000</v>
          </cell>
          <cell r="F14775">
            <v>84.019599999999997</v>
          </cell>
          <cell r="G14775">
            <v>0.86150590000000005</v>
          </cell>
          <cell r="H14775">
            <v>0.78061060000000004</v>
          </cell>
          <cell r="I14775">
            <v>-0.1200759</v>
          </cell>
          <cell r="J14775">
            <v>-4.91341E-2</v>
          </cell>
          <cell r="K14775">
            <v>0</v>
          </cell>
          <cell r="L14775">
            <v>4.91341E-2</v>
          </cell>
          <cell r="M14775">
            <v>0.1200759</v>
          </cell>
          <cell r="N14775">
            <v>0.1200759</v>
          </cell>
          <cell r="O14775">
            <v>1951</v>
          </cell>
        </row>
        <row r="14776">
          <cell r="A14776" t="str">
            <v>Residential</v>
          </cell>
          <cell r="B14776">
            <v>15</v>
          </cell>
          <cell r="C14776" t="str">
            <v>X</v>
          </cell>
          <cell r="D14776" t="str">
            <v>PCT</v>
          </cell>
          <cell r="E14776" t="str">
            <v>Usage: 10000&lt;Annual kwh&lt;20000</v>
          </cell>
          <cell r="F14776">
            <v>87.413300000000007</v>
          </cell>
          <cell r="G14776">
            <v>1.077383</v>
          </cell>
          <cell r="H14776">
            <v>0.99408580000000002</v>
          </cell>
          <cell r="I14776">
            <v>-0.12898180000000001</v>
          </cell>
          <cell r="J14776">
            <v>-5.27783E-2</v>
          </cell>
          <cell r="K14776">
            <v>0</v>
          </cell>
          <cell r="L14776">
            <v>5.27783E-2</v>
          </cell>
          <cell r="M14776">
            <v>0.12898180000000001</v>
          </cell>
          <cell r="N14776">
            <v>0.12898180000000001</v>
          </cell>
          <cell r="O14776">
            <v>1951</v>
          </cell>
        </row>
        <row r="14777">
          <cell r="A14777" t="str">
            <v>Residential</v>
          </cell>
          <cell r="B14777">
            <v>16</v>
          </cell>
          <cell r="C14777" t="str">
            <v>X</v>
          </cell>
          <cell r="D14777" t="str">
            <v>PCT</v>
          </cell>
          <cell r="E14777" t="str">
            <v>Usage: 10000&lt;Annual kwh&lt;20000</v>
          </cell>
          <cell r="F14777">
            <v>89.519599999999997</v>
          </cell>
          <cell r="G14777">
            <v>1.4083889999999999</v>
          </cell>
          <cell r="H14777">
            <v>1.0873349999999999</v>
          </cell>
          <cell r="I14777">
            <v>-0.13998769999999999</v>
          </cell>
          <cell r="J14777">
            <v>-5.7281800000000001E-2</v>
          </cell>
          <cell r="K14777">
            <v>0</v>
          </cell>
          <cell r="L14777">
            <v>5.7281800000000001E-2</v>
          </cell>
          <cell r="M14777">
            <v>0.13998769999999999</v>
          </cell>
          <cell r="N14777">
            <v>0.13998769999999999</v>
          </cell>
          <cell r="O14777">
            <v>1951</v>
          </cell>
        </row>
        <row r="14778">
          <cell r="A14778" t="str">
            <v>Residential</v>
          </cell>
          <cell r="B14778">
            <v>17</v>
          </cell>
          <cell r="C14778" t="str">
            <v>X</v>
          </cell>
          <cell r="D14778" t="str">
            <v>PCT</v>
          </cell>
          <cell r="E14778" t="str">
            <v>Usage: 10000&lt;Annual kwh&lt;20000</v>
          </cell>
          <cell r="F14778">
            <v>90.625900000000001</v>
          </cell>
          <cell r="G14778">
            <v>1.3620190000000001</v>
          </cell>
          <cell r="H14778">
            <v>1.3521179999999999</v>
          </cell>
          <cell r="I14778">
            <v>-0.1547335</v>
          </cell>
          <cell r="J14778">
            <v>-6.3315700000000003E-2</v>
          </cell>
          <cell r="K14778">
            <v>0</v>
          </cell>
          <cell r="L14778">
            <v>6.3315700000000003E-2</v>
          </cell>
          <cell r="M14778">
            <v>0.1547335</v>
          </cell>
          <cell r="N14778">
            <v>0.1547335</v>
          </cell>
          <cell r="O14778">
            <v>1951</v>
          </cell>
        </row>
        <row r="14779">
          <cell r="A14779" t="str">
            <v>Residential</v>
          </cell>
          <cell r="B14779">
            <v>18</v>
          </cell>
          <cell r="C14779" t="str">
            <v>X</v>
          </cell>
          <cell r="D14779" t="str">
            <v>PCT</v>
          </cell>
          <cell r="E14779" t="str">
            <v>Usage: 10000&lt;Annual kwh&lt;20000</v>
          </cell>
          <cell r="F14779">
            <v>88.551100000000005</v>
          </cell>
          <cell r="G14779">
            <v>1.554135</v>
          </cell>
          <cell r="H14779">
            <v>1.393878</v>
          </cell>
          <cell r="I14779">
            <v>-0.13274569999999999</v>
          </cell>
          <cell r="J14779">
            <v>-5.4318400000000003E-2</v>
          </cell>
          <cell r="K14779">
            <v>0</v>
          </cell>
          <cell r="L14779">
            <v>5.4318400000000003E-2</v>
          </cell>
          <cell r="M14779">
            <v>0.13274569999999999</v>
          </cell>
          <cell r="N14779">
            <v>0.13274569999999999</v>
          </cell>
          <cell r="O14779">
            <v>1951</v>
          </cell>
        </row>
        <row r="14780">
          <cell r="A14780" t="str">
            <v>Residential</v>
          </cell>
          <cell r="B14780">
            <v>19</v>
          </cell>
          <cell r="C14780" t="str">
            <v>X</v>
          </cell>
          <cell r="D14780" t="str">
            <v>PCT</v>
          </cell>
          <cell r="E14780" t="str">
            <v>Usage: 10000&lt;Annual kwh&lt;20000</v>
          </cell>
          <cell r="F14780">
            <v>85.7637</v>
          </cell>
          <cell r="G14780">
            <v>1.5583670000000001</v>
          </cell>
          <cell r="H14780">
            <v>1.3934390000000001</v>
          </cell>
          <cell r="I14780">
            <v>-0.14895240000000001</v>
          </cell>
          <cell r="J14780">
            <v>-6.09501E-2</v>
          </cell>
          <cell r="K14780">
            <v>0</v>
          </cell>
          <cell r="L14780">
            <v>6.09501E-2</v>
          </cell>
          <cell r="M14780">
            <v>0.14895240000000001</v>
          </cell>
          <cell r="N14780">
            <v>0.14895240000000001</v>
          </cell>
          <cell r="O14780">
            <v>1951</v>
          </cell>
        </row>
        <row r="14781">
          <cell r="A14781" t="str">
            <v>Residential</v>
          </cell>
          <cell r="B14781">
            <v>20</v>
          </cell>
          <cell r="C14781" t="str">
            <v>X</v>
          </cell>
          <cell r="D14781" t="str">
            <v>PCT</v>
          </cell>
          <cell r="E14781" t="str">
            <v>Usage: 10000&lt;Annual kwh&lt;20000</v>
          </cell>
          <cell r="F14781">
            <v>81.051100000000005</v>
          </cell>
          <cell r="G14781">
            <v>1.512715</v>
          </cell>
          <cell r="H14781">
            <v>1.6668909999999999</v>
          </cell>
          <cell r="I14781">
            <v>-0.15242249999999999</v>
          </cell>
          <cell r="J14781">
            <v>-6.2370000000000002E-2</v>
          </cell>
          <cell r="K14781">
            <v>0</v>
          </cell>
          <cell r="L14781">
            <v>6.2370000000000002E-2</v>
          </cell>
          <cell r="M14781">
            <v>0.15242249999999999</v>
          </cell>
          <cell r="N14781">
            <v>0.15242249999999999</v>
          </cell>
          <cell r="O14781">
            <v>1951</v>
          </cell>
        </row>
        <row r="14782">
          <cell r="A14782" t="str">
            <v>Residential</v>
          </cell>
          <cell r="B14782">
            <v>21</v>
          </cell>
          <cell r="C14782" t="str">
            <v>X</v>
          </cell>
          <cell r="D14782" t="str">
            <v>PCT</v>
          </cell>
          <cell r="E14782" t="str">
            <v>Usage: 10000&lt;Annual kwh&lt;20000</v>
          </cell>
          <cell r="F14782">
            <v>76.732200000000006</v>
          </cell>
          <cell r="G14782">
            <v>1.289085</v>
          </cell>
          <cell r="H14782">
            <v>1.943678</v>
          </cell>
          <cell r="I14782">
            <v>-0.13222900000000001</v>
          </cell>
          <cell r="J14782">
            <v>-5.4107000000000002E-2</v>
          </cell>
          <cell r="K14782">
            <v>0</v>
          </cell>
          <cell r="L14782">
            <v>5.4107000000000002E-2</v>
          </cell>
          <cell r="M14782">
            <v>0.13222900000000001</v>
          </cell>
          <cell r="N14782">
            <v>0.13222900000000001</v>
          </cell>
          <cell r="O14782">
            <v>1951</v>
          </cell>
        </row>
        <row r="14783">
          <cell r="A14783" t="str">
            <v>Residential</v>
          </cell>
          <cell r="B14783">
            <v>22</v>
          </cell>
          <cell r="C14783" t="str">
            <v>X</v>
          </cell>
          <cell r="D14783" t="str">
            <v>PCT</v>
          </cell>
          <cell r="E14783" t="str">
            <v>Usage: 10000&lt;Annual kwh&lt;20000</v>
          </cell>
          <cell r="F14783">
            <v>74.913300000000007</v>
          </cell>
          <cell r="G14783">
            <v>1.072651</v>
          </cell>
          <cell r="H14783">
            <v>1.366322</v>
          </cell>
          <cell r="I14783">
            <v>-0.12909870000000001</v>
          </cell>
          <cell r="J14783">
            <v>-5.2826199999999997E-2</v>
          </cell>
          <cell r="K14783">
            <v>0</v>
          </cell>
          <cell r="L14783">
            <v>5.2826199999999997E-2</v>
          </cell>
          <cell r="M14783">
            <v>0.12909870000000001</v>
          </cell>
          <cell r="N14783">
            <v>0.12909870000000001</v>
          </cell>
          <cell r="O14783">
            <v>1951</v>
          </cell>
        </row>
        <row r="14784">
          <cell r="A14784" t="str">
            <v>Residential</v>
          </cell>
          <cell r="B14784">
            <v>23</v>
          </cell>
          <cell r="C14784" t="str">
            <v>X</v>
          </cell>
          <cell r="D14784" t="str">
            <v>PCT</v>
          </cell>
          <cell r="E14784" t="str">
            <v>Usage: 10000&lt;Annual kwh&lt;20000</v>
          </cell>
          <cell r="F14784">
            <v>72.775499999999994</v>
          </cell>
          <cell r="G14784">
            <v>0.76492320000000003</v>
          </cell>
          <cell r="H14784">
            <v>1.0638510000000001</v>
          </cell>
          <cell r="I14784">
            <v>-0.1206822</v>
          </cell>
          <cell r="J14784">
            <v>-4.9382200000000001E-2</v>
          </cell>
          <cell r="K14784">
            <v>0</v>
          </cell>
          <cell r="L14784">
            <v>4.9382200000000001E-2</v>
          </cell>
          <cell r="M14784">
            <v>0.1206822</v>
          </cell>
          <cell r="N14784">
            <v>0.1206822</v>
          </cell>
          <cell r="O14784">
            <v>1951</v>
          </cell>
        </row>
        <row r="14785">
          <cell r="A14785" t="str">
            <v>Residential</v>
          </cell>
          <cell r="B14785">
            <v>24</v>
          </cell>
          <cell r="C14785" t="str">
            <v>X</v>
          </cell>
          <cell r="D14785" t="str">
            <v>PCT</v>
          </cell>
          <cell r="E14785" t="str">
            <v>Usage: 10000&lt;Annual kwh&lt;20000</v>
          </cell>
          <cell r="F14785">
            <v>71.744100000000003</v>
          </cell>
          <cell r="G14785">
            <v>0.54247730000000005</v>
          </cell>
          <cell r="H14785">
            <v>0.81227020000000005</v>
          </cell>
          <cell r="I14785">
            <v>-0.11033569999999999</v>
          </cell>
          <cell r="J14785">
            <v>-4.5148500000000001E-2</v>
          </cell>
          <cell r="K14785">
            <v>0</v>
          </cell>
          <cell r="L14785">
            <v>4.5148500000000001E-2</v>
          </cell>
          <cell r="M14785">
            <v>0.11033569999999999</v>
          </cell>
          <cell r="N14785">
            <v>0.11033569999999999</v>
          </cell>
          <cell r="O14785">
            <v>1951</v>
          </cell>
        </row>
        <row r="14786">
          <cell r="A14786" t="str">
            <v>Residential</v>
          </cell>
          <cell r="B14786">
            <v>1</v>
          </cell>
          <cell r="C14786" t="str">
            <v>X</v>
          </cell>
          <cell r="D14786" t="str">
            <v>PCT</v>
          </cell>
          <cell r="E14786" t="str">
            <v>Usage: 20000&lt;Annual kwh&lt;30000</v>
          </cell>
          <cell r="F14786">
            <v>64.984800000000007</v>
          </cell>
          <cell r="G14786">
            <v>0.64974520000000002</v>
          </cell>
          <cell r="H14786">
            <v>0.78803769999999995</v>
          </cell>
          <cell r="I14786">
            <v>-0.11017929999999999</v>
          </cell>
          <cell r="J14786">
            <v>-4.50845E-2</v>
          </cell>
          <cell r="K14786">
            <v>0</v>
          </cell>
          <cell r="L14786">
            <v>4.50845E-2</v>
          </cell>
          <cell r="M14786">
            <v>0.11017929999999999</v>
          </cell>
          <cell r="N14786">
            <v>0.11017929999999999</v>
          </cell>
          <cell r="O14786">
            <v>1339</v>
          </cell>
        </row>
        <row r="14787">
          <cell r="A14787" t="str">
            <v>Residential</v>
          </cell>
          <cell r="B14787">
            <v>2</v>
          </cell>
          <cell r="C14787" t="str">
            <v>X</v>
          </cell>
          <cell r="D14787" t="str">
            <v>PCT</v>
          </cell>
          <cell r="E14787" t="str">
            <v>Usage: 20000&lt;Annual kwh&lt;30000</v>
          </cell>
          <cell r="F14787">
            <v>62.872100000000003</v>
          </cell>
          <cell r="G14787">
            <v>0.5940571</v>
          </cell>
          <cell r="H14787">
            <v>0.62396390000000002</v>
          </cell>
          <cell r="I14787">
            <v>-0.10802249999999999</v>
          </cell>
          <cell r="J14787">
            <v>-4.4201900000000002E-2</v>
          </cell>
          <cell r="K14787">
            <v>0</v>
          </cell>
          <cell r="L14787">
            <v>4.4201900000000002E-2</v>
          </cell>
          <cell r="M14787">
            <v>0.10802249999999999</v>
          </cell>
          <cell r="N14787">
            <v>0.10802249999999999</v>
          </cell>
          <cell r="O14787">
            <v>1339</v>
          </cell>
        </row>
        <row r="14788">
          <cell r="A14788" t="str">
            <v>Residential</v>
          </cell>
          <cell r="B14788">
            <v>3</v>
          </cell>
          <cell r="C14788" t="str">
            <v>X</v>
          </cell>
          <cell r="D14788" t="str">
            <v>PCT</v>
          </cell>
          <cell r="E14788" t="str">
            <v>Usage: 20000&lt;Annual kwh&lt;30000</v>
          </cell>
          <cell r="F14788">
            <v>62.080199999999998</v>
          </cell>
          <cell r="G14788">
            <v>0.52823779999999998</v>
          </cell>
          <cell r="H14788">
            <v>0.60417600000000005</v>
          </cell>
          <cell r="I14788">
            <v>-0.1066797</v>
          </cell>
          <cell r="J14788">
            <v>-4.3652499999999997E-2</v>
          </cell>
          <cell r="K14788">
            <v>0</v>
          </cell>
          <cell r="L14788">
            <v>4.3652499999999997E-2</v>
          </cell>
          <cell r="M14788">
            <v>0.1066797</v>
          </cell>
          <cell r="N14788">
            <v>0.1066797</v>
          </cell>
          <cell r="O14788">
            <v>1339</v>
          </cell>
        </row>
        <row r="14789">
          <cell r="A14789" t="str">
            <v>Residential</v>
          </cell>
          <cell r="B14789">
            <v>4</v>
          </cell>
          <cell r="C14789" t="str">
            <v>X</v>
          </cell>
          <cell r="D14789" t="str">
            <v>PCT</v>
          </cell>
          <cell r="E14789" t="str">
            <v>Usage: 20000&lt;Annual kwh&lt;30000</v>
          </cell>
          <cell r="F14789">
            <v>60.753599999999999</v>
          </cell>
          <cell r="G14789">
            <v>0.51227920000000005</v>
          </cell>
          <cell r="H14789">
            <v>0.57610209999999995</v>
          </cell>
          <cell r="I14789">
            <v>-0.1056453</v>
          </cell>
          <cell r="J14789">
            <v>-4.3229200000000002E-2</v>
          </cell>
          <cell r="K14789">
            <v>0</v>
          </cell>
          <cell r="L14789">
            <v>4.3229200000000002E-2</v>
          </cell>
          <cell r="M14789">
            <v>0.1056453</v>
          </cell>
          <cell r="N14789">
            <v>0.1056453</v>
          </cell>
          <cell r="O14789">
            <v>1339</v>
          </cell>
        </row>
        <row r="14790">
          <cell r="A14790" t="str">
            <v>Residential</v>
          </cell>
          <cell r="B14790">
            <v>5</v>
          </cell>
          <cell r="C14790" t="str">
            <v>X</v>
          </cell>
          <cell r="D14790" t="str">
            <v>PCT</v>
          </cell>
          <cell r="E14790" t="str">
            <v>Usage: 20000&lt;Annual kwh&lt;30000</v>
          </cell>
          <cell r="F14790">
            <v>60.48</v>
          </cell>
          <cell r="G14790">
            <v>0.49409750000000002</v>
          </cell>
          <cell r="H14790">
            <v>0.61328519999999997</v>
          </cell>
          <cell r="I14790">
            <v>-0.10513119999999999</v>
          </cell>
          <cell r="J14790">
            <v>-4.3018800000000003E-2</v>
          </cell>
          <cell r="K14790">
            <v>0</v>
          </cell>
          <cell r="L14790">
            <v>4.3018800000000003E-2</v>
          </cell>
          <cell r="M14790">
            <v>0.10513119999999999</v>
          </cell>
          <cell r="N14790">
            <v>0.10513119999999999</v>
          </cell>
          <cell r="O14790">
            <v>1339</v>
          </cell>
        </row>
        <row r="14791">
          <cell r="A14791" t="str">
            <v>Residential</v>
          </cell>
          <cell r="B14791">
            <v>6</v>
          </cell>
          <cell r="C14791" t="str">
            <v>X</v>
          </cell>
          <cell r="D14791" t="str">
            <v>PCT</v>
          </cell>
          <cell r="E14791" t="str">
            <v>Usage: 20000&lt;Annual kwh&lt;30000</v>
          </cell>
          <cell r="F14791">
            <v>60.306600000000003</v>
          </cell>
          <cell r="G14791">
            <v>0.52905679999999999</v>
          </cell>
          <cell r="H14791">
            <v>0.69256269999999998</v>
          </cell>
          <cell r="I14791">
            <v>-0.1060987</v>
          </cell>
          <cell r="J14791">
            <v>-4.3414700000000001E-2</v>
          </cell>
          <cell r="K14791">
            <v>0</v>
          </cell>
          <cell r="L14791">
            <v>4.3414700000000001E-2</v>
          </cell>
          <cell r="M14791">
            <v>0.1060987</v>
          </cell>
          <cell r="N14791">
            <v>0.1060987</v>
          </cell>
          <cell r="O14791">
            <v>1339</v>
          </cell>
        </row>
        <row r="14792">
          <cell r="A14792" t="str">
            <v>Residential</v>
          </cell>
          <cell r="B14792">
            <v>7</v>
          </cell>
          <cell r="C14792" t="str">
            <v>X</v>
          </cell>
          <cell r="D14792" t="str">
            <v>PCT</v>
          </cell>
          <cell r="E14792" t="str">
            <v>Usage: 20000&lt;Annual kwh&lt;30000</v>
          </cell>
          <cell r="F14792">
            <v>59.343200000000003</v>
          </cell>
          <cell r="G14792">
            <v>0.62897009999999998</v>
          </cell>
          <cell r="H14792">
            <v>0.93391360000000001</v>
          </cell>
          <cell r="I14792">
            <v>-0.1064973</v>
          </cell>
          <cell r="J14792">
            <v>-4.35778E-2</v>
          </cell>
          <cell r="K14792">
            <v>0</v>
          </cell>
          <cell r="L14792">
            <v>4.35778E-2</v>
          </cell>
          <cell r="M14792">
            <v>0.1064973</v>
          </cell>
          <cell r="N14792">
            <v>0.1064973</v>
          </cell>
          <cell r="O14792">
            <v>1339</v>
          </cell>
        </row>
        <row r="14793">
          <cell r="A14793" t="str">
            <v>Residential</v>
          </cell>
          <cell r="B14793">
            <v>8</v>
          </cell>
          <cell r="C14793" t="str">
            <v>X</v>
          </cell>
          <cell r="D14793" t="str">
            <v>PCT</v>
          </cell>
          <cell r="E14793" t="str">
            <v>Usage: 20000&lt;Annual kwh&lt;30000</v>
          </cell>
          <cell r="F14793">
            <v>60.363199999999999</v>
          </cell>
          <cell r="G14793">
            <v>0.74958119999999995</v>
          </cell>
          <cell r="H14793">
            <v>0.98131970000000002</v>
          </cell>
          <cell r="I14793">
            <v>-0.1076643</v>
          </cell>
          <cell r="J14793">
            <v>-4.4055400000000002E-2</v>
          </cell>
          <cell r="K14793">
            <v>0</v>
          </cell>
          <cell r="L14793">
            <v>4.4055400000000002E-2</v>
          </cell>
          <cell r="M14793">
            <v>0.1076643</v>
          </cell>
          <cell r="N14793">
            <v>0.1076643</v>
          </cell>
          <cell r="O14793">
            <v>1339</v>
          </cell>
        </row>
        <row r="14794">
          <cell r="A14794" t="str">
            <v>Residential</v>
          </cell>
          <cell r="B14794">
            <v>9</v>
          </cell>
          <cell r="C14794" t="str">
            <v>X</v>
          </cell>
          <cell r="D14794" t="str">
            <v>PCT</v>
          </cell>
          <cell r="E14794" t="str">
            <v>Usage: 20000&lt;Annual kwh&lt;30000</v>
          </cell>
          <cell r="F14794">
            <v>64.483500000000006</v>
          </cell>
          <cell r="G14794">
            <v>0.71188130000000005</v>
          </cell>
          <cell r="H14794">
            <v>0.81631819999999999</v>
          </cell>
          <cell r="I14794">
            <v>-0.1099122</v>
          </cell>
          <cell r="J14794">
            <v>-4.49752E-2</v>
          </cell>
          <cell r="K14794">
            <v>0</v>
          </cell>
          <cell r="L14794">
            <v>4.49752E-2</v>
          </cell>
          <cell r="M14794">
            <v>0.1099122</v>
          </cell>
          <cell r="N14794">
            <v>0.1099122</v>
          </cell>
          <cell r="O14794">
            <v>1339</v>
          </cell>
        </row>
        <row r="14795">
          <cell r="A14795" t="str">
            <v>Residential</v>
          </cell>
          <cell r="B14795">
            <v>10</v>
          </cell>
          <cell r="C14795" t="str">
            <v>X</v>
          </cell>
          <cell r="D14795" t="str">
            <v>PCT</v>
          </cell>
          <cell r="E14795" t="str">
            <v>Usage: 20000&lt;Annual kwh&lt;30000</v>
          </cell>
          <cell r="F14795">
            <v>67.6858</v>
          </cell>
          <cell r="G14795">
            <v>0.66602919999999999</v>
          </cell>
          <cell r="H14795">
            <v>0.80245350000000004</v>
          </cell>
          <cell r="I14795">
            <v>-0.11477800000000001</v>
          </cell>
          <cell r="J14795">
            <v>-4.69662E-2</v>
          </cell>
          <cell r="K14795">
            <v>0</v>
          </cell>
          <cell r="L14795">
            <v>4.69662E-2</v>
          </cell>
          <cell r="M14795">
            <v>0.11477800000000001</v>
          </cell>
          <cell r="N14795">
            <v>0.11477800000000001</v>
          </cell>
          <cell r="O14795">
            <v>1339</v>
          </cell>
        </row>
        <row r="14796">
          <cell r="A14796" t="str">
            <v>Residential</v>
          </cell>
          <cell r="B14796">
            <v>11</v>
          </cell>
          <cell r="C14796" t="str">
            <v>X</v>
          </cell>
          <cell r="D14796" t="str">
            <v>PCT</v>
          </cell>
          <cell r="E14796" t="str">
            <v>Usage: 20000&lt;Annual kwh&lt;30000</v>
          </cell>
          <cell r="F14796">
            <v>72.6434</v>
          </cell>
          <cell r="G14796">
            <v>0.76359359999999998</v>
          </cell>
          <cell r="H14796">
            <v>0.95832510000000004</v>
          </cell>
          <cell r="I14796">
            <v>-0.1156619</v>
          </cell>
          <cell r="J14796">
            <v>-4.7327899999999999E-2</v>
          </cell>
          <cell r="K14796">
            <v>0</v>
          </cell>
          <cell r="L14796">
            <v>4.7327899999999999E-2</v>
          </cell>
          <cell r="M14796">
            <v>0.1156619</v>
          </cell>
          <cell r="N14796">
            <v>0.1156619</v>
          </cell>
          <cell r="O14796">
            <v>1339</v>
          </cell>
        </row>
        <row r="14797">
          <cell r="A14797" t="str">
            <v>Residential</v>
          </cell>
          <cell r="B14797">
            <v>12</v>
          </cell>
          <cell r="C14797" t="str">
            <v>X</v>
          </cell>
          <cell r="D14797" t="str">
            <v>PCT</v>
          </cell>
          <cell r="E14797" t="str">
            <v>Usage: 20000&lt;Annual kwh&lt;30000</v>
          </cell>
          <cell r="F14797">
            <v>77.581000000000003</v>
          </cell>
          <cell r="G14797">
            <v>0.78118900000000002</v>
          </cell>
          <cell r="H14797">
            <v>0.94890870000000005</v>
          </cell>
          <cell r="I14797">
            <v>-0.1206759</v>
          </cell>
          <cell r="J14797">
            <v>-4.9379600000000003E-2</v>
          </cell>
          <cell r="K14797">
            <v>0</v>
          </cell>
          <cell r="L14797">
            <v>4.9379600000000003E-2</v>
          </cell>
          <cell r="M14797">
            <v>0.1206759</v>
          </cell>
          <cell r="N14797">
            <v>0.1206759</v>
          </cell>
          <cell r="O14797">
            <v>1339</v>
          </cell>
        </row>
        <row r="14798">
          <cell r="A14798" t="str">
            <v>Residential</v>
          </cell>
          <cell r="B14798">
            <v>13</v>
          </cell>
          <cell r="C14798" t="str">
            <v>X</v>
          </cell>
          <cell r="D14798" t="str">
            <v>PCT</v>
          </cell>
          <cell r="E14798" t="str">
            <v>Usage: 20000&lt;Annual kwh&lt;30000</v>
          </cell>
          <cell r="F14798">
            <v>81.480699999999999</v>
          </cell>
          <cell r="G14798">
            <v>0.84906809999999999</v>
          </cell>
          <cell r="H14798">
            <v>0.83843999999999996</v>
          </cell>
          <cell r="I14798">
            <v>-0.1166499</v>
          </cell>
          <cell r="J14798">
            <v>-4.7732200000000002E-2</v>
          </cell>
          <cell r="K14798">
            <v>0</v>
          </cell>
          <cell r="L14798">
            <v>4.7732200000000002E-2</v>
          </cell>
          <cell r="M14798">
            <v>0.1166499</v>
          </cell>
          <cell r="N14798">
            <v>0.1166499</v>
          </cell>
          <cell r="O14798">
            <v>1339</v>
          </cell>
        </row>
        <row r="14799">
          <cell r="A14799" t="str">
            <v>Residential</v>
          </cell>
          <cell r="B14799">
            <v>14</v>
          </cell>
          <cell r="C14799" t="str">
            <v>X</v>
          </cell>
          <cell r="D14799" t="str">
            <v>PCT</v>
          </cell>
          <cell r="E14799" t="str">
            <v>Usage: 20000&lt;Annual kwh&lt;30000</v>
          </cell>
          <cell r="F14799">
            <v>84.672300000000007</v>
          </cell>
          <cell r="G14799">
            <v>0.96254220000000001</v>
          </cell>
          <cell r="H14799">
            <v>0.86604709999999996</v>
          </cell>
          <cell r="I14799">
            <v>-0.1226221</v>
          </cell>
          <cell r="J14799">
            <v>-5.0175999999999998E-2</v>
          </cell>
          <cell r="K14799">
            <v>0</v>
          </cell>
          <cell r="L14799">
            <v>5.0175999999999998E-2</v>
          </cell>
          <cell r="M14799">
            <v>0.1226221</v>
          </cell>
          <cell r="N14799">
            <v>0.1226221</v>
          </cell>
          <cell r="O14799">
            <v>1339</v>
          </cell>
        </row>
        <row r="14800">
          <cell r="A14800" t="str">
            <v>Residential</v>
          </cell>
          <cell r="B14800">
            <v>15</v>
          </cell>
          <cell r="C14800" t="str">
            <v>X</v>
          </cell>
          <cell r="D14800" t="str">
            <v>PCT</v>
          </cell>
          <cell r="E14800" t="str">
            <v>Usage: 20000&lt;Annual kwh&lt;30000</v>
          </cell>
          <cell r="F14800">
            <v>87.998999999999995</v>
          </cell>
          <cell r="G14800">
            <v>1.2219739999999999</v>
          </cell>
          <cell r="H14800">
            <v>0.96664550000000005</v>
          </cell>
          <cell r="I14800">
            <v>-0.12809960000000001</v>
          </cell>
          <cell r="J14800">
            <v>-5.24173E-2</v>
          </cell>
          <cell r="K14800">
            <v>0</v>
          </cell>
          <cell r="L14800">
            <v>5.24173E-2</v>
          </cell>
          <cell r="M14800">
            <v>0.12809960000000001</v>
          </cell>
          <cell r="N14800">
            <v>0.12809960000000001</v>
          </cell>
          <cell r="O14800">
            <v>1339</v>
          </cell>
        </row>
        <row r="14801">
          <cell r="A14801" t="str">
            <v>Residential</v>
          </cell>
          <cell r="B14801">
            <v>16</v>
          </cell>
          <cell r="C14801" t="str">
            <v>X</v>
          </cell>
          <cell r="D14801" t="str">
            <v>PCT</v>
          </cell>
          <cell r="E14801" t="str">
            <v>Usage: 20000&lt;Annual kwh&lt;30000</v>
          </cell>
          <cell r="F14801">
            <v>90.081000000000003</v>
          </cell>
          <cell r="G14801">
            <v>1.5080819999999999</v>
          </cell>
          <cell r="H14801">
            <v>1.06928</v>
          </cell>
          <cell r="I14801">
            <v>-0.145562</v>
          </cell>
          <cell r="J14801">
            <v>-5.9562799999999999E-2</v>
          </cell>
          <cell r="K14801">
            <v>0</v>
          </cell>
          <cell r="L14801">
            <v>5.9562799999999999E-2</v>
          </cell>
          <cell r="M14801">
            <v>0.145562</v>
          </cell>
          <cell r="N14801">
            <v>0.145562</v>
          </cell>
          <cell r="O14801">
            <v>1339</v>
          </cell>
        </row>
        <row r="14802">
          <cell r="A14802" t="str">
            <v>Residential</v>
          </cell>
          <cell r="B14802">
            <v>17</v>
          </cell>
          <cell r="C14802" t="str">
            <v>X</v>
          </cell>
          <cell r="D14802" t="str">
            <v>PCT</v>
          </cell>
          <cell r="E14802" t="str">
            <v>Usage: 20000&lt;Annual kwh&lt;30000</v>
          </cell>
          <cell r="F14802">
            <v>91.181200000000004</v>
          </cell>
          <cell r="G14802">
            <v>1.8310409999999999</v>
          </cell>
          <cell r="H14802">
            <v>1.215973</v>
          </cell>
          <cell r="I14802">
            <v>-0.15022369999999999</v>
          </cell>
          <cell r="J14802">
            <v>-6.1470299999999999E-2</v>
          </cell>
          <cell r="K14802">
            <v>0</v>
          </cell>
          <cell r="L14802">
            <v>6.1470299999999999E-2</v>
          </cell>
          <cell r="M14802">
            <v>0.15022369999999999</v>
          </cell>
          <cell r="N14802">
            <v>0.15022369999999999</v>
          </cell>
          <cell r="O14802">
            <v>1339</v>
          </cell>
        </row>
        <row r="14803">
          <cell r="A14803" t="str">
            <v>Residential</v>
          </cell>
          <cell r="B14803">
            <v>18</v>
          </cell>
          <cell r="C14803" t="str">
            <v>X</v>
          </cell>
          <cell r="D14803" t="str">
            <v>PCT</v>
          </cell>
          <cell r="E14803" t="str">
            <v>Usage: 20000&lt;Annual kwh&lt;30000</v>
          </cell>
          <cell r="F14803">
            <v>89.356300000000005</v>
          </cell>
          <cell r="G14803">
            <v>1.841955</v>
          </cell>
          <cell r="H14803">
            <v>1.672836</v>
          </cell>
          <cell r="I14803">
            <v>-0.1417264</v>
          </cell>
          <cell r="J14803">
            <v>-5.7993299999999998E-2</v>
          </cell>
          <cell r="K14803">
            <v>0</v>
          </cell>
          <cell r="L14803">
            <v>5.7993299999999998E-2</v>
          </cell>
          <cell r="M14803">
            <v>0.1417264</v>
          </cell>
          <cell r="N14803">
            <v>0.1417264</v>
          </cell>
          <cell r="O14803">
            <v>1339</v>
          </cell>
        </row>
        <row r="14804">
          <cell r="A14804" t="str">
            <v>Residential</v>
          </cell>
          <cell r="B14804">
            <v>19</v>
          </cell>
          <cell r="C14804" t="str">
            <v>X</v>
          </cell>
          <cell r="D14804" t="str">
            <v>PCT</v>
          </cell>
          <cell r="E14804" t="str">
            <v>Usage: 20000&lt;Annual kwh&lt;30000</v>
          </cell>
          <cell r="F14804">
            <v>86.611599999999996</v>
          </cell>
          <cell r="G14804">
            <v>1.659877</v>
          </cell>
          <cell r="H14804">
            <v>1.9208959999999999</v>
          </cell>
          <cell r="I14804">
            <v>-0.13757659999999999</v>
          </cell>
          <cell r="J14804">
            <v>-5.6295199999999997E-2</v>
          </cell>
          <cell r="K14804">
            <v>0</v>
          </cell>
          <cell r="L14804">
            <v>5.6295199999999997E-2</v>
          </cell>
          <cell r="M14804">
            <v>0.13757659999999999</v>
          </cell>
          <cell r="N14804">
            <v>0.13757659999999999</v>
          </cell>
          <cell r="O14804">
            <v>1339</v>
          </cell>
        </row>
        <row r="14805">
          <cell r="A14805" t="str">
            <v>Residential</v>
          </cell>
          <cell r="B14805">
            <v>20</v>
          </cell>
          <cell r="C14805" t="str">
            <v>X</v>
          </cell>
          <cell r="D14805" t="str">
            <v>PCT</v>
          </cell>
          <cell r="E14805" t="str">
            <v>Usage: 20000&lt;Annual kwh&lt;30000</v>
          </cell>
          <cell r="F14805">
            <v>81.765000000000001</v>
          </cell>
          <cell r="G14805">
            <v>1.6351910000000001</v>
          </cell>
          <cell r="H14805">
            <v>2.4900950000000002</v>
          </cell>
          <cell r="I14805">
            <v>-0.15356549999999999</v>
          </cell>
          <cell r="J14805">
            <v>-6.2837799999999999E-2</v>
          </cell>
          <cell r="K14805">
            <v>0</v>
          </cell>
          <cell r="L14805">
            <v>6.2837799999999999E-2</v>
          </cell>
          <cell r="M14805">
            <v>0.15356549999999999</v>
          </cell>
          <cell r="N14805">
            <v>0.15356549999999999</v>
          </cell>
          <cell r="O14805">
            <v>1339</v>
          </cell>
        </row>
        <row r="14806">
          <cell r="A14806" t="str">
            <v>Residential</v>
          </cell>
          <cell r="B14806">
            <v>21</v>
          </cell>
          <cell r="C14806" t="str">
            <v>X</v>
          </cell>
          <cell r="D14806" t="str">
            <v>PCT</v>
          </cell>
          <cell r="E14806" t="str">
            <v>Usage: 20000&lt;Annual kwh&lt;30000</v>
          </cell>
          <cell r="F14806">
            <v>77.299800000000005</v>
          </cell>
          <cell r="G14806">
            <v>1.550713</v>
          </cell>
          <cell r="H14806">
            <v>2.297256</v>
          </cell>
          <cell r="I14806">
            <v>-0.1410312</v>
          </cell>
          <cell r="J14806">
            <v>-5.7708799999999998E-2</v>
          </cell>
          <cell r="K14806">
            <v>0</v>
          </cell>
          <cell r="L14806">
            <v>5.7708799999999998E-2</v>
          </cell>
          <cell r="M14806">
            <v>0.1410312</v>
          </cell>
          <cell r="N14806">
            <v>0.1410312</v>
          </cell>
          <cell r="O14806">
            <v>1339</v>
          </cell>
        </row>
        <row r="14807">
          <cell r="A14807" t="str">
            <v>Residential</v>
          </cell>
          <cell r="B14807">
            <v>22</v>
          </cell>
          <cell r="C14807" t="str">
            <v>X</v>
          </cell>
          <cell r="D14807" t="str">
            <v>PCT</v>
          </cell>
          <cell r="E14807" t="str">
            <v>Usage: 20000&lt;Annual kwh&lt;30000</v>
          </cell>
          <cell r="F14807">
            <v>75.407600000000002</v>
          </cell>
          <cell r="G14807">
            <v>1.396609</v>
          </cell>
          <cell r="H14807">
            <v>1.7764450000000001</v>
          </cell>
          <cell r="I14807">
            <v>-0.14372989999999999</v>
          </cell>
          <cell r="J14807">
            <v>-5.88131E-2</v>
          </cell>
          <cell r="K14807">
            <v>0</v>
          </cell>
          <cell r="L14807">
            <v>5.88131E-2</v>
          </cell>
          <cell r="M14807">
            <v>0.14372989999999999</v>
          </cell>
          <cell r="N14807">
            <v>0.14372989999999999</v>
          </cell>
          <cell r="O14807">
            <v>1339</v>
          </cell>
        </row>
        <row r="14808">
          <cell r="A14808" t="str">
            <v>Residential</v>
          </cell>
          <cell r="B14808">
            <v>23</v>
          </cell>
          <cell r="C14808" t="str">
            <v>X</v>
          </cell>
          <cell r="D14808" t="str">
            <v>PCT</v>
          </cell>
          <cell r="E14808" t="str">
            <v>Usage: 20000&lt;Annual kwh&lt;30000</v>
          </cell>
          <cell r="F14808">
            <v>73.086799999999997</v>
          </cell>
          <cell r="G14808">
            <v>1.161265</v>
          </cell>
          <cell r="H14808">
            <v>1.6254310000000001</v>
          </cell>
          <cell r="I14808">
            <v>-0.13586860000000001</v>
          </cell>
          <cell r="J14808">
            <v>-5.5596300000000001E-2</v>
          </cell>
          <cell r="K14808">
            <v>0</v>
          </cell>
          <cell r="L14808">
            <v>5.5596300000000001E-2</v>
          </cell>
          <cell r="M14808">
            <v>0.13586860000000001</v>
          </cell>
          <cell r="N14808">
            <v>0.13586860000000001</v>
          </cell>
          <cell r="O14808">
            <v>1339</v>
          </cell>
        </row>
        <row r="14809">
          <cell r="A14809" t="str">
            <v>Residential</v>
          </cell>
          <cell r="B14809">
            <v>24</v>
          </cell>
          <cell r="C14809" t="str">
            <v>X</v>
          </cell>
          <cell r="D14809" t="str">
            <v>PCT</v>
          </cell>
          <cell r="E14809" t="str">
            <v>Usage: 20000&lt;Annual kwh&lt;30000</v>
          </cell>
          <cell r="F14809">
            <v>71.866299999999995</v>
          </cell>
          <cell r="G14809">
            <v>0.94664230000000005</v>
          </cell>
          <cell r="H14809">
            <v>1.324473</v>
          </cell>
          <cell r="I14809">
            <v>-0.12560560000000001</v>
          </cell>
          <cell r="J14809">
            <v>-5.1396799999999999E-2</v>
          </cell>
          <cell r="K14809">
            <v>0</v>
          </cell>
          <cell r="L14809">
            <v>5.1396799999999999E-2</v>
          </cell>
          <cell r="M14809">
            <v>0.12560560000000001</v>
          </cell>
          <cell r="N14809">
            <v>0.12560560000000001</v>
          </cell>
          <cell r="O14809">
            <v>1339</v>
          </cell>
        </row>
        <row r="14810">
          <cell r="A14810" t="str">
            <v>Residential</v>
          </cell>
          <cell r="B14810">
            <v>1</v>
          </cell>
          <cell r="C14810" t="str">
            <v>X</v>
          </cell>
          <cell r="D14810" t="str">
            <v>PCT</v>
          </cell>
          <cell r="E14810" t="str">
            <v>Usage: 30000&lt;Annual kwh&lt;40000</v>
          </cell>
          <cell r="F14810">
            <v>64.959900000000005</v>
          </cell>
          <cell r="G14810">
            <v>0.7664609</v>
          </cell>
          <cell r="H14810">
            <v>1.024689</v>
          </cell>
          <cell r="I14810">
            <v>-0.38426270000000001</v>
          </cell>
          <cell r="J14810">
            <v>-0.15723719999999999</v>
          </cell>
          <cell r="K14810">
            <v>0</v>
          </cell>
          <cell r="L14810">
            <v>0.15723719999999999</v>
          </cell>
          <cell r="M14810">
            <v>0.38426270000000001</v>
          </cell>
          <cell r="N14810">
            <v>0.38426270000000001</v>
          </cell>
          <cell r="O14810">
            <v>689</v>
          </cell>
        </row>
        <row r="14811">
          <cell r="A14811" t="str">
            <v>Residential</v>
          </cell>
          <cell r="B14811">
            <v>2</v>
          </cell>
          <cell r="C14811" t="str">
            <v>X</v>
          </cell>
          <cell r="D14811" t="str">
            <v>PCT</v>
          </cell>
          <cell r="E14811" t="str">
            <v>Usage: 30000&lt;Annual kwh&lt;40000</v>
          </cell>
          <cell r="F14811">
            <v>63</v>
          </cell>
          <cell r="G14811">
            <v>0.56584230000000002</v>
          </cell>
          <cell r="H14811">
            <v>0.68108380000000002</v>
          </cell>
          <cell r="I14811">
            <v>-0.38408880000000001</v>
          </cell>
          <cell r="J14811">
            <v>-0.157166</v>
          </cell>
          <cell r="K14811">
            <v>0</v>
          </cell>
          <cell r="L14811">
            <v>0.157166</v>
          </cell>
          <cell r="M14811">
            <v>0.38408880000000001</v>
          </cell>
          <cell r="N14811">
            <v>0.38408880000000001</v>
          </cell>
          <cell r="O14811">
            <v>689</v>
          </cell>
        </row>
        <row r="14812">
          <cell r="A14812" t="str">
            <v>Residential</v>
          </cell>
          <cell r="B14812">
            <v>3</v>
          </cell>
          <cell r="C14812" t="str">
            <v>X</v>
          </cell>
          <cell r="D14812" t="str">
            <v>PCT</v>
          </cell>
          <cell r="E14812" t="str">
            <v>Usage: 30000&lt;Annual kwh&lt;40000</v>
          </cell>
          <cell r="F14812">
            <v>62.26</v>
          </cell>
          <cell r="G14812">
            <v>0.48188180000000003</v>
          </cell>
          <cell r="H14812">
            <v>0.98582970000000003</v>
          </cell>
          <cell r="I14812">
            <v>-0.38040950000000001</v>
          </cell>
          <cell r="J14812">
            <v>-0.15566050000000001</v>
          </cell>
          <cell r="K14812">
            <v>0</v>
          </cell>
          <cell r="L14812">
            <v>0.15566050000000001</v>
          </cell>
          <cell r="M14812">
            <v>0.38040950000000001</v>
          </cell>
          <cell r="N14812">
            <v>0.38040950000000001</v>
          </cell>
          <cell r="O14812">
            <v>689</v>
          </cell>
        </row>
        <row r="14813">
          <cell r="A14813" t="str">
            <v>Residential</v>
          </cell>
          <cell r="B14813">
            <v>4</v>
          </cell>
          <cell r="C14813" t="str">
            <v>X</v>
          </cell>
          <cell r="D14813" t="str">
            <v>PCT</v>
          </cell>
          <cell r="E14813" t="str">
            <v>Usage: 30000&lt;Annual kwh&lt;40000</v>
          </cell>
          <cell r="F14813">
            <v>60.88</v>
          </cell>
          <cell r="G14813">
            <v>0.4045261</v>
          </cell>
          <cell r="H14813">
            <v>0.505305</v>
          </cell>
          <cell r="I14813">
            <v>-0.37763419999999998</v>
          </cell>
          <cell r="J14813">
            <v>-0.15452489999999999</v>
          </cell>
          <cell r="K14813">
            <v>0</v>
          </cell>
          <cell r="L14813">
            <v>0.15452489999999999</v>
          </cell>
          <cell r="M14813">
            <v>0.37763419999999998</v>
          </cell>
          <cell r="N14813">
            <v>0.37763419999999998</v>
          </cell>
          <cell r="O14813">
            <v>689</v>
          </cell>
        </row>
        <row r="14814">
          <cell r="A14814" t="str">
            <v>Residential</v>
          </cell>
          <cell r="B14814">
            <v>5</v>
          </cell>
          <cell r="C14814" t="str">
            <v>X</v>
          </cell>
          <cell r="D14814" t="str">
            <v>PCT</v>
          </cell>
          <cell r="E14814" t="str">
            <v>Usage: 30000&lt;Annual kwh&lt;40000</v>
          </cell>
          <cell r="F14814">
            <v>60.64</v>
          </cell>
          <cell r="G14814">
            <v>0.36751630000000002</v>
          </cell>
          <cell r="H14814">
            <v>0.78288820000000003</v>
          </cell>
          <cell r="I14814">
            <v>-0.37748589999999999</v>
          </cell>
          <cell r="J14814">
            <v>-0.1544642</v>
          </cell>
          <cell r="K14814">
            <v>0</v>
          </cell>
          <cell r="L14814">
            <v>0.1544642</v>
          </cell>
          <cell r="M14814">
            <v>0.37748589999999999</v>
          </cell>
          <cell r="N14814">
            <v>0.37748589999999999</v>
          </cell>
          <cell r="O14814">
            <v>689</v>
          </cell>
        </row>
        <row r="14815">
          <cell r="A14815" t="str">
            <v>Residential</v>
          </cell>
          <cell r="B14815">
            <v>6</v>
          </cell>
          <cell r="C14815" t="str">
            <v>X</v>
          </cell>
          <cell r="D14815" t="str">
            <v>PCT</v>
          </cell>
          <cell r="E14815" t="str">
            <v>Usage: 30000&lt;Annual kwh&lt;40000</v>
          </cell>
          <cell r="F14815">
            <v>60.52</v>
          </cell>
          <cell r="G14815">
            <v>0.40569729999999998</v>
          </cell>
          <cell r="H14815">
            <v>0.68963700000000006</v>
          </cell>
          <cell r="I14815">
            <v>-0.37746390000000002</v>
          </cell>
          <cell r="J14815">
            <v>-0.15445519999999999</v>
          </cell>
          <cell r="K14815">
            <v>0</v>
          </cell>
          <cell r="L14815">
            <v>0.15445519999999999</v>
          </cell>
          <cell r="M14815">
            <v>0.37746390000000002</v>
          </cell>
          <cell r="N14815">
            <v>0.37746390000000002</v>
          </cell>
          <cell r="O14815">
            <v>689</v>
          </cell>
        </row>
        <row r="14816">
          <cell r="A14816" t="str">
            <v>Residential</v>
          </cell>
          <cell r="B14816">
            <v>7</v>
          </cell>
          <cell r="C14816" t="str">
            <v>X</v>
          </cell>
          <cell r="D14816" t="str">
            <v>PCT</v>
          </cell>
          <cell r="E14816" t="str">
            <v>Usage: 30000&lt;Annual kwh&lt;40000</v>
          </cell>
          <cell r="F14816">
            <v>59.52</v>
          </cell>
          <cell r="G14816">
            <v>0.43009429999999998</v>
          </cell>
          <cell r="H14816">
            <v>0.67442389999999997</v>
          </cell>
          <cell r="I14816">
            <v>-0.37568489999999999</v>
          </cell>
          <cell r="J14816">
            <v>-0.15372720000000001</v>
          </cell>
          <cell r="K14816">
            <v>0</v>
          </cell>
          <cell r="L14816">
            <v>0.15372720000000001</v>
          </cell>
          <cell r="M14816">
            <v>0.37568489999999999</v>
          </cell>
          <cell r="N14816">
            <v>0.37568489999999999</v>
          </cell>
          <cell r="O14816">
            <v>689</v>
          </cell>
        </row>
        <row r="14817">
          <cell r="A14817" t="str">
            <v>Residential</v>
          </cell>
          <cell r="B14817">
            <v>8</v>
          </cell>
          <cell r="C14817" t="str">
            <v>X</v>
          </cell>
          <cell r="D14817" t="str">
            <v>PCT</v>
          </cell>
          <cell r="E14817" t="str">
            <v>Usage: 30000&lt;Annual kwh&lt;40000</v>
          </cell>
          <cell r="F14817">
            <v>60.38</v>
          </cell>
          <cell r="G14817">
            <v>0.50422359999999999</v>
          </cell>
          <cell r="H14817">
            <v>0.65842800000000001</v>
          </cell>
          <cell r="I14817">
            <v>-0.3790444</v>
          </cell>
          <cell r="J14817">
            <v>-0.15510189999999999</v>
          </cell>
          <cell r="K14817">
            <v>0</v>
          </cell>
          <cell r="L14817">
            <v>0.15510189999999999</v>
          </cell>
          <cell r="M14817">
            <v>0.3790444</v>
          </cell>
          <cell r="N14817">
            <v>0.3790444</v>
          </cell>
          <cell r="O14817">
            <v>689</v>
          </cell>
        </row>
        <row r="14818">
          <cell r="A14818" t="str">
            <v>Residential</v>
          </cell>
          <cell r="B14818">
            <v>9</v>
          </cell>
          <cell r="C14818" t="str">
            <v>X</v>
          </cell>
          <cell r="D14818" t="str">
            <v>PCT</v>
          </cell>
          <cell r="E14818" t="str">
            <v>Usage: 30000&lt;Annual kwh&lt;40000</v>
          </cell>
          <cell r="F14818">
            <v>64.36</v>
          </cell>
          <cell r="G14818">
            <v>0.59831559999999995</v>
          </cell>
          <cell r="H14818">
            <v>0.66253439999999997</v>
          </cell>
          <cell r="I14818">
            <v>-0.3944839</v>
          </cell>
          <cell r="J14818">
            <v>-0.1614196</v>
          </cell>
          <cell r="K14818">
            <v>0</v>
          </cell>
          <cell r="L14818">
            <v>0.1614196</v>
          </cell>
          <cell r="M14818">
            <v>0.3944839</v>
          </cell>
          <cell r="N14818">
            <v>0.3944839</v>
          </cell>
          <cell r="O14818">
            <v>689</v>
          </cell>
        </row>
        <row r="14819">
          <cell r="A14819" t="str">
            <v>Residential</v>
          </cell>
          <cell r="B14819">
            <v>10</v>
          </cell>
          <cell r="C14819" t="str">
            <v>X</v>
          </cell>
          <cell r="D14819" t="str">
            <v>PCT</v>
          </cell>
          <cell r="E14819" t="str">
            <v>Usage: 30000&lt;Annual kwh&lt;40000</v>
          </cell>
          <cell r="F14819">
            <v>67.459900000000005</v>
          </cell>
          <cell r="G14819">
            <v>0.76848749999999999</v>
          </cell>
          <cell r="H14819">
            <v>1.4000239999999999</v>
          </cell>
          <cell r="I14819">
            <v>-0.4071671</v>
          </cell>
          <cell r="J14819">
            <v>-0.16660949999999999</v>
          </cell>
          <cell r="K14819">
            <v>0</v>
          </cell>
          <cell r="L14819">
            <v>0.16660949999999999</v>
          </cell>
          <cell r="M14819">
            <v>0.4071671</v>
          </cell>
          <cell r="N14819">
            <v>0.4071671</v>
          </cell>
          <cell r="O14819">
            <v>689</v>
          </cell>
        </row>
        <row r="14820">
          <cell r="A14820" t="str">
            <v>Residential</v>
          </cell>
          <cell r="B14820">
            <v>11</v>
          </cell>
          <cell r="C14820" t="str">
            <v>X</v>
          </cell>
          <cell r="D14820" t="str">
            <v>PCT</v>
          </cell>
          <cell r="E14820" t="str">
            <v>Usage: 30000&lt;Annual kwh&lt;40000</v>
          </cell>
          <cell r="F14820">
            <v>72.299800000000005</v>
          </cell>
          <cell r="G14820">
            <v>0.73918320000000004</v>
          </cell>
          <cell r="H14820">
            <v>0.68611909999999998</v>
          </cell>
          <cell r="I14820">
            <v>-0.43007319999999999</v>
          </cell>
          <cell r="J14820">
            <v>-0.17598249999999999</v>
          </cell>
          <cell r="K14820">
            <v>0</v>
          </cell>
          <cell r="L14820">
            <v>0.17598249999999999</v>
          </cell>
          <cell r="M14820">
            <v>0.43007319999999999</v>
          </cell>
          <cell r="N14820">
            <v>0.43007319999999999</v>
          </cell>
          <cell r="O14820">
            <v>689</v>
          </cell>
        </row>
        <row r="14821">
          <cell r="A14821" t="str">
            <v>Residential</v>
          </cell>
          <cell r="B14821">
            <v>12</v>
          </cell>
          <cell r="C14821" t="str">
            <v>X</v>
          </cell>
          <cell r="D14821" t="str">
            <v>PCT</v>
          </cell>
          <cell r="E14821" t="str">
            <v>Usage: 30000&lt;Annual kwh&lt;40000</v>
          </cell>
          <cell r="F14821">
            <v>77.279799999999994</v>
          </cell>
          <cell r="G14821">
            <v>1.0543290000000001</v>
          </cell>
          <cell r="H14821">
            <v>0.98136299999999999</v>
          </cell>
          <cell r="I14821">
            <v>-0.42509989999999998</v>
          </cell>
          <cell r="J14821">
            <v>-0.1739474</v>
          </cell>
          <cell r="K14821">
            <v>0</v>
          </cell>
          <cell r="L14821">
            <v>0.1739474</v>
          </cell>
          <cell r="M14821">
            <v>0.42509989999999998</v>
          </cell>
          <cell r="N14821">
            <v>0.42509989999999998</v>
          </cell>
          <cell r="O14821">
            <v>689</v>
          </cell>
        </row>
        <row r="14822">
          <cell r="A14822" t="str">
            <v>Residential</v>
          </cell>
          <cell r="B14822">
            <v>13</v>
          </cell>
          <cell r="C14822" t="str">
            <v>X</v>
          </cell>
          <cell r="D14822" t="str">
            <v>PCT</v>
          </cell>
          <cell r="E14822" t="str">
            <v>Usage: 30000&lt;Annual kwh&lt;40000</v>
          </cell>
          <cell r="F14822">
            <v>81.159800000000004</v>
          </cell>
          <cell r="G14822">
            <v>1.256008</v>
          </cell>
          <cell r="H14822">
            <v>1.603016</v>
          </cell>
          <cell r="I14822">
            <v>-0.44981159999999998</v>
          </cell>
          <cell r="J14822">
            <v>-0.18405920000000001</v>
          </cell>
          <cell r="K14822">
            <v>0</v>
          </cell>
          <cell r="L14822">
            <v>0.18405920000000001</v>
          </cell>
          <cell r="M14822">
            <v>0.44981159999999998</v>
          </cell>
          <cell r="N14822">
            <v>0.44981159999999998</v>
          </cell>
          <cell r="O14822">
            <v>689</v>
          </cell>
        </row>
        <row r="14823">
          <cell r="A14823" t="str">
            <v>Residential</v>
          </cell>
          <cell r="B14823">
            <v>14</v>
          </cell>
          <cell r="C14823" t="str">
            <v>X</v>
          </cell>
          <cell r="D14823" t="str">
            <v>PCT</v>
          </cell>
          <cell r="E14823" t="str">
            <v>Usage: 30000&lt;Annual kwh&lt;40000</v>
          </cell>
          <cell r="F14823">
            <v>84.279799999999994</v>
          </cell>
          <cell r="G14823">
            <v>1.447176</v>
          </cell>
          <cell r="H14823">
            <v>1.804162</v>
          </cell>
          <cell r="I14823">
            <v>-0.47137859999999998</v>
          </cell>
          <cell r="J14823">
            <v>-0.19288430000000001</v>
          </cell>
          <cell r="K14823">
            <v>0</v>
          </cell>
          <cell r="L14823">
            <v>0.19288430000000001</v>
          </cell>
          <cell r="M14823">
            <v>0.47137859999999998</v>
          </cell>
          <cell r="N14823">
            <v>0.47137859999999998</v>
          </cell>
          <cell r="O14823">
            <v>689</v>
          </cell>
        </row>
        <row r="14824">
          <cell r="A14824" t="str">
            <v>Residential</v>
          </cell>
          <cell r="B14824">
            <v>15</v>
          </cell>
          <cell r="C14824" t="str">
            <v>X</v>
          </cell>
          <cell r="D14824" t="str">
            <v>PCT</v>
          </cell>
          <cell r="E14824" t="str">
            <v>Usage: 30000&lt;Annual kwh&lt;40000</v>
          </cell>
          <cell r="F14824">
            <v>87.659800000000004</v>
          </cell>
          <cell r="G14824">
            <v>2.162652</v>
          </cell>
          <cell r="H14824">
            <v>1.5846880000000001</v>
          </cell>
          <cell r="I14824">
            <v>-0.50726159999999998</v>
          </cell>
          <cell r="J14824">
            <v>-0.20756730000000001</v>
          </cell>
          <cell r="K14824">
            <v>0</v>
          </cell>
          <cell r="L14824">
            <v>0.20756730000000001</v>
          </cell>
          <cell r="M14824">
            <v>0.50726159999999998</v>
          </cell>
          <cell r="N14824">
            <v>0.50726159999999998</v>
          </cell>
          <cell r="O14824">
            <v>689</v>
          </cell>
        </row>
        <row r="14825">
          <cell r="A14825" t="str">
            <v>Residential</v>
          </cell>
          <cell r="B14825">
            <v>16</v>
          </cell>
          <cell r="C14825" t="str">
            <v>X</v>
          </cell>
          <cell r="D14825" t="str">
            <v>PCT</v>
          </cell>
          <cell r="E14825" t="str">
            <v>Usage: 30000&lt;Annual kwh&lt;40000</v>
          </cell>
          <cell r="F14825">
            <v>89.779799999999994</v>
          </cell>
          <cell r="G14825">
            <v>2.4465940000000002</v>
          </cell>
          <cell r="H14825">
            <v>3.767868</v>
          </cell>
          <cell r="I14825">
            <v>-0.49532100000000001</v>
          </cell>
          <cell r="J14825">
            <v>-0.20268130000000001</v>
          </cell>
          <cell r="K14825">
            <v>0</v>
          </cell>
          <cell r="L14825">
            <v>0.20268130000000001</v>
          </cell>
          <cell r="M14825">
            <v>0.49532100000000001</v>
          </cell>
          <cell r="N14825">
            <v>0.49532100000000001</v>
          </cell>
          <cell r="O14825">
            <v>689</v>
          </cell>
        </row>
        <row r="14826">
          <cell r="A14826" t="str">
            <v>Residential</v>
          </cell>
          <cell r="B14826">
            <v>17</v>
          </cell>
          <cell r="C14826" t="str">
            <v>X</v>
          </cell>
          <cell r="D14826" t="str">
            <v>PCT</v>
          </cell>
          <cell r="E14826" t="str">
            <v>Usage: 30000&lt;Annual kwh&lt;40000</v>
          </cell>
          <cell r="F14826">
            <v>90.899799999999999</v>
          </cell>
          <cell r="G14826">
            <v>2.8732139999999999</v>
          </cell>
          <cell r="H14826">
            <v>3.5908690000000001</v>
          </cell>
          <cell r="I14826">
            <v>-0.44544450000000002</v>
          </cell>
          <cell r="J14826">
            <v>-0.1822723</v>
          </cell>
          <cell r="K14826">
            <v>0</v>
          </cell>
          <cell r="L14826">
            <v>0.1822723</v>
          </cell>
          <cell r="M14826">
            <v>0.44544450000000002</v>
          </cell>
          <cell r="N14826">
            <v>0.44544450000000002</v>
          </cell>
          <cell r="O14826">
            <v>689</v>
          </cell>
        </row>
        <row r="14827">
          <cell r="A14827" t="str">
            <v>Residential</v>
          </cell>
          <cell r="B14827">
            <v>18</v>
          </cell>
          <cell r="C14827" t="str">
            <v>X</v>
          </cell>
          <cell r="D14827" t="str">
            <v>PCT</v>
          </cell>
          <cell r="E14827" t="str">
            <v>Usage: 30000&lt;Annual kwh&lt;40000</v>
          </cell>
          <cell r="F14827">
            <v>88.8797</v>
          </cell>
          <cell r="G14827">
            <v>2.6024799999999999</v>
          </cell>
          <cell r="H14827">
            <v>3.53485</v>
          </cell>
          <cell r="I14827">
            <v>-0.4330426</v>
          </cell>
          <cell r="J14827">
            <v>-0.17719750000000001</v>
          </cell>
          <cell r="K14827">
            <v>0</v>
          </cell>
          <cell r="L14827">
            <v>0.17719750000000001</v>
          </cell>
          <cell r="M14827">
            <v>0.4330426</v>
          </cell>
          <cell r="N14827">
            <v>0.4330426</v>
          </cell>
          <cell r="O14827">
            <v>689</v>
          </cell>
        </row>
        <row r="14828">
          <cell r="A14828" t="str">
            <v>Residential</v>
          </cell>
          <cell r="B14828">
            <v>19</v>
          </cell>
          <cell r="C14828" t="str">
            <v>X</v>
          </cell>
          <cell r="D14828" t="str">
            <v>PCT</v>
          </cell>
          <cell r="E14828" t="str">
            <v>Usage: 30000&lt;Annual kwh&lt;40000</v>
          </cell>
          <cell r="F14828">
            <v>86.119699999999995</v>
          </cell>
          <cell r="G14828">
            <v>2.4296259999999998</v>
          </cell>
          <cell r="H14828">
            <v>3.256167</v>
          </cell>
          <cell r="I14828">
            <v>-0.44443319999999997</v>
          </cell>
          <cell r="J14828">
            <v>-0.1818584</v>
          </cell>
          <cell r="K14828">
            <v>0</v>
          </cell>
          <cell r="L14828">
            <v>0.1818584</v>
          </cell>
          <cell r="M14828">
            <v>0.44443319999999997</v>
          </cell>
          <cell r="N14828">
            <v>0.44443319999999997</v>
          </cell>
          <cell r="O14828">
            <v>689</v>
          </cell>
        </row>
        <row r="14829">
          <cell r="A14829" t="str">
            <v>Residential</v>
          </cell>
          <cell r="B14829">
            <v>20</v>
          </cell>
          <cell r="C14829" t="str">
            <v>X</v>
          </cell>
          <cell r="D14829" t="str">
            <v>PCT</v>
          </cell>
          <cell r="E14829" t="str">
            <v>Usage: 30000&lt;Annual kwh&lt;40000</v>
          </cell>
          <cell r="F14829">
            <v>81.3797</v>
          </cell>
          <cell r="G14829">
            <v>2.466771</v>
          </cell>
          <cell r="H14829">
            <v>3.783334</v>
          </cell>
          <cell r="I14829">
            <v>-0.46777069999999998</v>
          </cell>
          <cell r="J14829">
            <v>-0.19140799999999999</v>
          </cell>
          <cell r="K14829">
            <v>0</v>
          </cell>
          <cell r="L14829">
            <v>0.19140799999999999</v>
          </cell>
          <cell r="M14829">
            <v>0.46777069999999998</v>
          </cell>
          <cell r="N14829">
            <v>0.46777069999999998</v>
          </cell>
          <cell r="O14829">
            <v>689</v>
          </cell>
        </row>
        <row r="14830">
          <cell r="A14830" t="str">
            <v>Residential</v>
          </cell>
          <cell r="B14830">
            <v>21</v>
          </cell>
          <cell r="C14830" t="str">
            <v>X</v>
          </cell>
          <cell r="D14830" t="str">
            <v>PCT</v>
          </cell>
          <cell r="E14830" t="str">
            <v>Usage: 30000&lt;Annual kwh&lt;40000</v>
          </cell>
          <cell r="F14830">
            <v>77.019800000000004</v>
          </cell>
          <cell r="G14830">
            <v>2.328274</v>
          </cell>
          <cell r="H14830">
            <v>3.583602</v>
          </cell>
          <cell r="I14830">
            <v>-0.44097180000000002</v>
          </cell>
          <cell r="J14830">
            <v>-0.18044209999999999</v>
          </cell>
          <cell r="K14830">
            <v>0</v>
          </cell>
          <cell r="L14830">
            <v>0.18044209999999999</v>
          </cell>
          <cell r="M14830">
            <v>0.44097180000000002</v>
          </cell>
          <cell r="N14830">
            <v>0.44097180000000002</v>
          </cell>
          <cell r="O14830">
            <v>689</v>
          </cell>
        </row>
        <row r="14831">
          <cell r="A14831" t="str">
            <v>Residential</v>
          </cell>
          <cell r="B14831">
            <v>22</v>
          </cell>
          <cell r="C14831" t="str">
            <v>X</v>
          </cell>
          <cell r="D14831" t="str">
            <v>PCT</v>
          </cell>
          <cell r="E14831" t="str">
            <v>Usage: 30000&lt;Annual kwh&lt;40000</v>
          </cell>
          <cell r="F14831">
            <v>75.159800000000004</v>
          </cell>
          <cell r="G14831">
            <v>1.4724740000000001</v>
          </cell>
          <cell r="H14831">
            <v>3.633181</v>
          </cell>
          <cell r="I14831">
            <v>-0.44836369999999998</v>
          </cell>
          <cell r="J14831">
            <v>-0.18346680000000001</v>
          </cell>
          <cell r="K14831">
            <v>0</v>
          </cell>
          <cell r="L14831">
            <v>0.18346680000000001</v>
          </cell>
          <cell r="M14831">
            <v>0.44836369999999998</v>
          </cell>
          <cell r="N14831">
            <v>0.44836369999999998</v>
          </cell>
          <cell r="O14831">
            <v>689</v>
          </cell>
        </row>
        <row r="14832">
          <cell r="A14832" t="str">
            <v>Residential</v>
          </cell>
          <cell r="B14832">
            <v>23</v>
          </cell>
          <cell r="C14832" t="str">
            <v>X</v>
          </cell>
          <cell r="D14832" t="str">
            <v>PCT</v>
          </cell>
          <cell r="E14832" t="str">
            <v>Usage: 30000&lt;Annual kwh&lt;40000</v>
          </cell>
          <cell r="F14832">
            <v>72.939899999999994</v>
          </cell>
          <cell r="G14832">
            <v>0.98128579999999999</v>
          </cell>
          <cell r="H14832">
            <v>2.8196300000000001</v>
          </cell>
          <cell r="I14832">
            <v>-0.42426439999999999</v>
          </cell>
          <cell r="J14832">
            <v>-0.1736056</v>
          </cell>
          <cell r="K14832">
            <v>0</v>
          </cell>
          <cell r="L14832">
            <v>0.1736056</v>
          </cell>
          <cell r="M14832">
            <v>0.42426439999999999</v>
          </cell>
          <cell r="N14832">
            <v>0.42426439999999999</v>
          </cell>
          <cell r="O14832">
            <v>689</v>
          </cell>
        </row>
        <row r="14833">
          <cell r="A14833" t="str">
            <v>Residential</v>
          </cell>
          <cell r="B14833">
            <v>24</v>
          </cell>
          <cell r="C14833" t="str">
            <v>X</v>
          </cell>
          <cell r="D14833" t="str">
            <v>PCT</v>
          </cell>
          <cell r="E14833" t="str">
            <v>Usage: 30000&lt;Annual kwh&lt;40000</v>
          </cell>
          <cell r="F14833">
            <v>71.8399</v>
          </cell>
          <cell r="G14833">
            <v>0.79622479999999995</v>
          </cell>
          <cell r="H14833">
            <v>1.483174</v>
          </cell>
          <cell r="I14833">
            <v>-0.39580009999999999</v>
          </cell>
          <cell r="J14833">
            <v>-0.1619582</v>
          </cell>
          <cell r="K14833">
            <v>0</v>
          </cell>
          <cell r="L14833">
            <v>0.1619582</v>
          </cell>
          <cell r="M14833">
            <v>0.39580009999999999</v>
          </cell>
          <cell r="N14833">
            <v>0.39580009999999999</v>
          </cell>
          <cell r="O14833">
            <v>689</v>
          </cell>
        </row>
        <row r="14834">
          <cell r="A14834" t="str">
            <v>Residential</v>
          </cell>
          <cell r="B14834">
            <v>1</v>
          </cell>
          <cell r="C14834" t="str">
            <v>X</v>
          </cell>
          <cell r="D14834" t="str">
            <v>PCT</v>
          </cell>
          <cell r="E14834" t="str">
            <v>Usage: 5000&lt;Annual kwh&lt;10000</v>
          </cell>
          <cell r="F14834">
            <v>65.438500000000005</v>
          </cell>
          <cell r="G14834">
            <v>0.56758109999999995</v>
          </cell>
          <cell r="H14834">
            <v>0.56893269999999996</v>
          </cell>
          <cell r="I14834">
            <v>-0.1021551</v>
          </cell>
          <cell r="J14834">
            <v>-4.1800999999999998E-2</v>
          </cell>
          <cell r="K14834">
            <v>0</v>
          </cell>
          <cell r="L14834">
            <v>4.1800999999999998E-2</v>
          </cell>
          <cell r="M14834">
            <v>0.1021551</v>
          </cell>
          <cell r="N14834">
            <v>0.1021551</v>
          </cell>
          <cell r="O14834">
            <v>1102</v>
          </cell>
        </row>
        <row r="14835">
          <cell r="A14835" t="str">
            <v>Residential</v>
          </cell>
          <cell r="B14835">
            <v>2</v>
          </cell>
          <cell r="C14835" t="str">
            <v>X</v>
          </cell>
          <cell r="D14835" t="str">
            <v>PCT</v>
          </cell>
          <cell r="E14835" t="str">
            <v>Usage: 5000&lt;Annual kwh&lt;10000</v>
          </cell>
          <cell r="F14835">
            <v>62.762599999999999</v>
          </cell>
          <cell r="G14835">
            <v>0.45009579999999999</v>
          </cell>
          <cell r="H14835">
            <v>0.51329650000000004</v>
          </cell>
          <cell r="I14835">
            <v>-0.1009736</v>
          </cell>
          <cell r="J14835">
            <v>-4.1317600000000003E-2</v>
          </cell>
          <cell r="K14835">
            <v>0</v>
          </cell>
          <cell r="L14835">
            <v>4.1317600000000003E-2</v>
          </cell>
          <cell r="M14835">
            <v>0.1009736</v>
          </cell>
          <cell r="N14835">
            <v>0.1009736</v>
          </cell>
          <cell r="O14835">
            <v>1102</v>
          </cell>
        </row>
        <row r="14836">
          <cell r="A14836" t="str">
            <v>Residential</v>
          </cell>
          <cell r="B14836">
            <v>3</v>
          </cell>
          <cell r="C14836" t="str">
            <v>X</v>
          </cell>
          <cell r="D14836" t="str">
            <v>PCT</v>
          </cell>
          <cell r="E14836" t="str">
            <v>Usage: 5000&lt;Annual kwh&lt;10000</v>
          </cell>
          <cell r="F14836">
            <v>61.818199999999997</v>
          </cell>
          <cell r="G14836">
            <v>0.40150340000000001</v>
          </cell>
          <cell r="H14836">
            <v>0.44161810000000001</v>
          </cell>
          <cell r="I14836">
            <v>-9.9845000000000003E-2</v>
          </cell>
          <cell r="J14836">
            <v>-4.0855700000000002E-2</v>
          </cell>
          <cell r="K14836">
            <v>0</v>
          </cell>
          <cell r="L14836">
            <v>4.0855700000000002E-2</v>
          </cell>
          <cell r="M14836">
            <v>9.9845000000000003E-2</v>
          </cell>
          <cell r="N14836">
            <v>9.9845000000000003E-2</v>
          </cell>
          <cell r="O14836">
            <v>1102</v>
          </cell>
        </row>
        <row r="14837">
          <cell r="A14837" t="str">
            <v>Residential</v>
          </cell>
          <cell r="B14837">
            <v>4</v>
          </cell>
          <cell r="C14837" t="str">
            <v>X</v>
          </cell>
          <cell r="D14837" t="str">
            <v>PCT</v>
          </cell>
          <cell r="E14837" t="str">
            <v>Usage: 5000&lt;Annual kwh&lt;10000</v>
          </cell>
          <cell r="F14837">
            <v>60.591299999999997</v>
          </cell>
          <cell r="G14837">
            <v>0.37590099999999999</v>
          </cell>
          <cell r="H14837">
            <v>0.41276859999999999</v>
          </cell>
          <cell r="I14837">
            <v>-9.8588899999999993E-2</v>
          </cell>
          <cell r="J14837">
            <v>-4.0341799999999997E-2</v>
          </cell>
          <cell r="K14837">
            <v>0</v>
          </cell>
          <cell r="L14837">
            <v>4.0341799999999997E-2</v>
          </cell>
          <cell r="M14837">
            <v>9.8588899999999993E-2</v>
          </cell>
          <cell r="N14837">
            <v>9.8588899999999993E-2</v>
          </cell>
          <cell r="O14837">
            <v>1102</v>
          </cell>
        </row>
        <row r="14838">
          <cell r="A14838" t="str">
            <v>Residential</v>
          </cell>
          <cell r="B14838">
            <v>5</v>
          </cell>
          <cell r="C14838" t="str">
            <v>X</v>
          </cell>
          <cell r="D14838" t="str">
            <v>PCT</v>
          </cell>
          <cell r="E14838" t="str">
            <v>Usage: 5000&lt;Annual kwh&lt;10000</v>
          </cell>
          <cell r="F14838">
            <v>60.180799999999998</v>
          </cell>
          <cell r="G14838">
            <v>0.36566549999999998</v>
          </cell>
          <cell r="H14838">
            <v>0.382994</v>
          </cell>
          <cell r="I14838">
            <v>-9.81654E-2</v>
          </cell>
          <cell r="J14838">
            <v>-4.0168500000000003E-2</v>
          </cell>
          <cell r="K14838">
            <v>0</v>
          </cell>
          <cell r="L14838">
            <v>4.0168500000000003E-2</v>
          </cell>
          <cell r="M14838">
            <v>9.81654E-2</v>
          </cell>
          <cell r="N14838">
            <v>9.81654E-2</v>
          </cell>
          <cell r="O14838">
            <v>1102</v>
          </cell>
        </row>
        <row r="14839">
          <cell r="A14839" t="str">
            <v>Residential</v>
          </cell>
          <cell r="B14839">
            <v>6</v>
          </cell>
          <cell r="C14839" t="str">
            <v>X</v>
          </cell>
          <cell r="D14839" t="str">
            <v>PCT</v>
          </cell>
          <cell r="E14839" t="str">
            <v>Usage: 5000&lt;Annual kwh&lt;10000</v>
          </cell>
          <cell r="F14839">
            <v>59.907699999999998</v>
          </cell>
          <cell r="G14839">
            <v>0.3864494</v>
          </cell>
          <cell r="H14839">
            <v>0.42201270000000002</v>
          </cell>
          <cell r="I14839">
            <v>-9.8119700000000004E-2</v>
          </cell>
          <cell r="J14839">
            <v>-4.0149799999999999E-2</v>
          </cell>
          <cell r="K14839">
            <v>0</v>
          </cell>
          <cell r="L14839">
            <v>4.0149799999999999E-2</v>
          </cell>
          <cell r="M14839">
            <v>9.8119700000000004E-2</v>
          </cell>
          <cell r="N14839">
            <v>9.8119700000000004E-2</v>
          </cell>
          <cell r="O14839">
            <v>1102</v>
          </cell>
        </row>
        <row r="14840">
          <cell r="A14840" t="str">
            <v>Residential</v>
          </cell>
          <cell r="B14840">
            <v>7</v>
          </cell>
          <cell r="C14840" t="str">
            <v>X</v>
          </cell>
          <cell r="D14840" t="str">
            <v>PCT</v>
          </cell>
          <cell r="E14840" t="str">
            <v>Usage: 5000&lt;Annual kwh&lt;10000</v>
          </cell>
          <cell r="F14840">
            <v>58.9756</v>
          </cell>
          <cell r="G14840">
            <v>0.45179589999999997</v>
          </cell>
          <cell r="H14840">
            <v>0.53451380000000004</v>
          </cell>
          <cell r="I14840">
            <v>-9.8783899999999994E-2</v>
          </cell>
          <cell r="J14840">
            <v>-4.0421600000000002E-2</v>
          </cell>
          <cell r="K14840">
            <v>0</v>
          </cell>
          <cell r="L14840">
            <v>4.0421600000000002E-2</v>
          </cell>
          <cell r="M14840">
            <v>9.8783899999999994E-2</v>
          </cell>
          <cell r="N14840">
            <v>9.8783899999999994E-2</v>
          </cell>
          <cell r="O14840">
            <v>1102</v>
          </cell>
        </row>
        <row r="14841">
          <cell r="A14841" t="str">
            <v>Residential</v>
          </cell>
          <cell r="B14841">
            <v>8</v>
          </cell>
          <cell r="C14841" t="str">
            <v>X</v>
          </cell>
          <cell r="D14841" t="str">
            <v>PCT</v>
          </cell>
          <cell r="E14841" t="str">
            <v>Usage: 5000&lt;Annual kwh&lt;10000</v>
          </cell>
          <cell r="F14841">
            <v>60.294800000000002</v>
          </cell>
          <cell r="G14841">
            <v>0.50463259999999999</v>
          </cell>
          <cell r="H14841">
            <v>0.59079349999999997</v>
          </cell>
          <cell r="I14841">
            <v>-9.9511600000000006E-2</v>
          </cell>
          <cell r="J14841">
            <v>-4.07193E-2</v>
          </cell>
          <cell r="K14841">
            <v>0</v>
          </cell>
          <cell r="L14841">
            <v>4.07193E-2</v>
          </cell>
          <cell r="M14841">
            <v>9.9511600000000006E-2</v>
          </cell>
          <cell r="N14841">
            <v>9.9511600000000006E-2</v>
          </cell>
          <cell r="O14841">
            <v>1102</v>
          </cell>
        </row>
        <row r="14842">
          <cell r="A14842" t="str">
            <v>Residential</v>
          </cell>
          <cell r="B14842">
            <v>9</v>
          </cell>
          <cell r="C14842" t="str">
            <v>X</v>
          </cell>
          <cell r="D14842" t="str">
            <v>PCT</v>
          </cell>
          <cell r="E14842" t="str">
            <v>Usage: 5000&lt;Annual kwh&lt;10000</v>
          </cell>
          <cell r="F14842">
            <v>64.751400000000004</v>
          </cell>
          <cell r="G14842">
            <v>0.528783</v>
          </cell>
          <cell r="H14842">
            <v>0.59516780000000002</v>
          </cell>
          <cell r="I14842">
            <v>-0.1045566</v>
          </cell>
          <cell r="J14842">
            <v>-4.2783700000000001E-2</v>
          </cell>
          <cell r="K14842">
            <v>0</v>
          </cell>
          <cell r="L14842">
            <v>4.2783700000000001E-2</v>
          </cell>
          <cell r="M14842">
            <v>0.1045566</v>
          </cell>
          <cell r="N14842">
            <v>0.1045566</v>
          </cell>
          <cell r="O14842">
            <v>1102</v>
          </cell>
        </row>
        <row r="14843">
          <cell r="A14843" t="str">
            <v>Residential</v>
          </cell>
          <cell r="B14843">
            <v>10</v>
          </cell>
          <cell r="C14843" t="str">
            <v>X</v>
          </cell>
          <cell r="D14843" t="str">
            <v>PCT</v>
          </cell>
          <cell r="E14843" t="str">
            <v>Usage: 5000&lt;Annual kwh&lt;10000</v>
          </cell>
          <cell r="F14843">
            <v>68.311499999999995</v>
          </cell>
          <cell r="G14843">
            <v>0.53724499999999997</v>
          </cell>
          <cell r="H14843">
            <v>0.59915419999999997</v>
          </cell>
          <cell r="I14843">
            <v>-0.10487680000000001</v>
          </cell>
          <cell r="J14843">
            <v>-4.2914800000000003E-2</v>
          </cell>
          <cell r="K14843">
            <v>0</v>
          </cell>
          <cell r="L14843">
            <v>4.2914800000000003E-2</v>
          </cell>
          <cell r="M14843">
            <v>0.10487680000000001</v>
          </cell>
          <cell r="N14843">
            <v>0.10487680000000001</v>
          </cell>
          <cell r="O14843">
            <v>1102</v>
          </cell>
        </row>
        <row r="14844">
          <cell r="A14844" t="str">
            <v>Residential</v>
          </cell>
          <cell r="B14844">
            <v>11</v>
          </cell>
          <cell r="C14844" t="str">
            <v>X</v>
          </cell>
          <cell r="D14844" t="str">
            <v>PCT</v>
          </cell>
          <cell r="E14844" t="str">
            <v>Usage: 5000&lt;Annual kwh&lt;10000</v>
          </cell>
          <cell r="F14844">
            <v>73.748199999999997</v>
          </cell>
          <cell r="G14844">
            <v>0.55087399999999997</v>
          </cell>
          <cell r="H14844">
            <v>0.63638159999999999</v>
          </cell>
          <cell r="I14844">
            <v>-0.108011</v>
          </cell>
          <cell r="J14844">
            <v>-4.4197199999999999E-2</v>
          </cell>
          <cell r="K14844">
            <v>0</v>
          </cell>
          <cell r="L14844">
            <v>4.4197199999999999E-2</v>
          </cell>
          <cell r="M14844">
            <v>0.108011</v>
          </cell>
          <cell r="N14844">
            <v>0.108011</v>
          </cell>
          <cell r="O14844">
            <v>1102</v>
          </cell>
        </row>
        <row r="14845">
          <cell r="A14845" t="str">
            <v>Residential</v>
          </cell>
          <cell r="B14845">
            <v>12</v>
          </cell>
          <cell r="C14845" t="str">
            <v>X</v>
          </cell>
          <cell r="D14845" t="str">
            <v>PCT</v>
          </cell>
          <cell r="E14845" t="str">
            <v>Usage: 5000&lt;Annual kwh&lt;10000</v>
          </cell>
          <cell r="F14845">
            <v>78.865700000000004</v>
          </cell>
          <cell r="G14845">
            <v>0.57226960000000004</v>
          </cell>
          <cell r="H14845">
            <v>0.56975750000000003</v>
          </cell>
          <cell r="I14845">
            <v>-0.1047705</v>
          </cell>
          <cell r="J14845">
            <v>-4.2871199999999998E-2</v>
          </cell>
          <cell r="K14845">
            <v>0</v>
          </cell>
          <cell r="L14845">
            <v>4.2871199999999998E-2</v>
          </cell>
          <cell r="M14845">
            <v>0.1047705</v>
          </cell>
          <cell r="N14845">
            <v>0.1047705</v>
          </cell>
          <cell r="O14845">
            <v>1102</v>
          </cell>
        </row>
        <row r="14846">
          <cell r="A14846" t="str">
            <v>Residential</v>
          </cell>
          <cell r="B14846">
            <v>13</v>
          </cell>
          <cell r="C14846" t="str">
            <v>X</v>
          </cell>
          <cell r="D14846" t="str">
            <v>PCT</v>
          </cell>
          <cell r="E14846" t="str">
            <v>Usage: 5000&lt;Annual kwh&lt;10000</v>
          </cell>
          <cell r="F14846">
            <v>82.728300000000004</v>
          </cell>
          <cell r="G14846">
            <v>0.6853513</v>
          </cell>
          <cell r="H14846">
            <v>0.70072429999999997</v>
          </cell>
          <cell r="I14846">
            <v>-0.10706549999999999</v>
          </cell>
          <cell r="J14846">
            <v>-4.3810300000000003E-2</v>
          </cell>
          <cell r="K14846">
            <v>0</v>
          </cell>
          <cell r="L14846">
            <v>4.3810300000000003E-2</v>
          </cell>
          <cell r="M14846">
            <v>0.10706549999999999</v>
          </cell>
          <cell r="N14846">
            <v>0.10706549999999999</v>
          </cell>
          <cell r="O14846">
            <v>1102</v>
          </cell>
        </row>
        <row r="14847">
          <cell r="A14847" t="str">
            <v>Residential</v>
          </cell>
          <cell r="B14847">
            <v>14</v>
          </cell>
          <cell r="C14847" t="str">
            <v>X</v>
          </cell>
          <cell r="D14847" t="str">
            <v>PCT</v>
          </cell>
          <cell r="E14847" t="str">
            <v>Usage: 5000&lt;Annual kwh&lt;10000</v>
          </cell>
          <cell r="F14847">
            <v>86.035200000000003</v>
          </cell>
          <cell r="G14847">
            <v>0.86252649999999997</v>
          </cell>
          <cell r="H14847">
            <v>0.85015079999999998</v>
          </cell>
          <cell r="I14847">
            <v>-0.11358509999999999</v>
          </cell>
          <cell r="J14847">
            <v>-4.6478100000000001E-2</v>
          </cell>
          <cell r="K14847">
            <v>0</v>
          </cell>
          <cell r="L14847">
            <v>4.6478100000000001E-2</v>
          </cell>
          <cell r="M14847">
            <v>0.11358509999999999</v>
          </cell>
          <cell r="N14847">
            <v>0.11358509999999999</v>
          </cell>
          <cell r="O14847">
            <v>1102</v>
          </cell>
        </row>
        <row r="14848">
          <cell r="A14848" t="str">
            <v>Residential</v>
          </cell>
          <cell r="B14848">
            <v>15</v>
          </cell>
          <cell r="C14848" t="str">
            <v>X</v>
          </cell>
          <cell r="D14848" t="str">
            <v>PCT</v>
          </cell>
          <cell r="E14848" t="str">
            <v>Usage: 5000&lt;Annual kwh&lt;10000</v>
          </cell>
          <cell r="F14848">
            <v>89.262200000000007</v>
          </cell>
          <cell r="G14848">
            <v>1.0979559999999999</v>
          </cell>
          <cell r="H14848">
            <v>1.0119629999999999</v>
          </cell>
          <cell r="I14848">
            <v>-0.1176196</v>
          </cell>
          <cell r="J14848">
            <v>-4.8128999999999998E-2</v>
          </cell>
          <cell r="K14848">
            <v>0</v>
          </cell>
          <cell r="L14848">
            <v>4.8128999999999998E-2</v>
          </cell>
          <cell r="M14848">
            <v>0.1176196</v>
          </cell>
          <cell r="N14848">
            <v>0.1176196</v>
          </cell>
          <cell r="O14848">
            <v>1102</v>
          </cell>
        </row>
        <row r="14849">
          <cell r="A14849" t="str">
            <v>Residential</v>
          </cell>
          <cell r="B14849">
            <v>16</v>
          </cell>
          <cell r="C14849" t="str">
            <v>X</v>
          </cell>
          <cell r="D14849" t="str">
            <v>PCT</v>
          </cell>
          <cell r="E14849" t="str">
            <v>Usage: 5000&lt;Annual kwh&lt;10000</v>
          </cell>
          <cell r="F14849">
            <v>91.365700000000004</v>
          </cell>
          <cell r="G14849">
            <v>1.2972269999999999</v>
          </cell>
          <cell r="H14849">
            <v>1.427489</v>
          </cell>
          <cell r="I14849">
            <v>-0.1341675</v>
          </cell>
          <cell r="J14849">
            <v>-5.4900200000000003E-2</v>
          </cell>
          <cell r="K14849">
            <v>0</v>
          </cell>
          <cell r="L14849">
            <v>5.4900200000000003E-2</v>
          </cell>
          <cell r="M14849">
            <v>0.1341675</v>
          </cell>
          <cell r="N14849">
            <v>0.1341675</v>
          </cell>
          <cell r="O14849">
            <v>1102</v>
          </cell>
        </row>
        <row r="14850">
          <cell r="A14850" t="str">
            <v>Residential</v>
          </cell>
          <cell r="B14850">
            <v>17</v>
          </cell>
          <cell r="C14850" t="str">
            <v>X</v>
          </cell>
          <cell r="D14850" t="str">
            <v>PCT</v>
          </cell>
          <cell r="E14850" t="str">
            <v>Usage: 5000&lt;Annual kwh&lt;10000</v>
          </cell>
          <cell r="F14850">
            <v>92.503100000000003</v>
          </cell>
          <cell r="G14850">
            <v>1.382771</v>
          </cell>
          <cell r="H14850">
            <v>1.6467529999999999</v>
          </cell>
          <cell r="I14850">
            <v>-0.13883580000000001</v>
          </cell>
          <cell r="J14850">
            <v>-5.68105E-2</v>
          </cell>
          <cell r="K14850">
            <v>0</v>
          </cell>
          <cell r="L14850">
            <v>5.68105E-2</v>
          </cell>
          <cell r="M14850">
            <v>0.13883580000000001</v>
          </cell>
          <cell r="N14850">
            <v>0.13883580000000001</v>
          </cell>
          <cell r="O14850">
            <v>1102</v>
          </cell>
        </row>
        <row r="14851">
          <cell r="A14851" t="str">
            <v>Residential</v>
          </cell>
          <cell r="B14851">
            <v>18</v>
          </cell>
          <cell r="C14851" t="str">
            <v>X</v>
          </cell>
          <cell r="D14851" t="str">
            <v>PCT</v>
          </cell>
          <cell r="E14851" t="str">
            <v>Usage: 5000&lt;Annual kwh&lt;10000</v>
          </cell>
          <cell r="F14851">
            <v>91.061499999999995</v>
          </cell>
          <cell r="G14851">
            <v>1.6666300000000001</v>
          </cell>
          <cell r="H14851">
            <v>1.542162</v>
          </cell>
          <cell r="I14851">
            <v>-0.1365431</v>
          </cell>
          <cell r="J14851">
            <v>-5.58723E-2</v>
          </cell>
          <cell r="K14851">
            <v>0</v>
          </cell>
          <cell r="L14851">
            <v>5.58723E-2</v>
          </cell>
          <cell r="M14851">
            <v>0.1365431</v>
          </cell>
          <cell r="N14851">
            <v>0.1365431</v>
          </cell>
          <cell r="O14851">
            <v>1102</v>
          </cell>
        </row>
        <row r="14852">
          <cell r="A14852" t="str">
            <v>Residential</v>
          </cell>
          <cell r="B14852">
            <v>19</v>
          </cell>
          <cell r="C14852" t="str">
            <v>X</v>
          </cell>
          <cell r="D14852" t="str">
            <v>PCT</v>
          </cell>
          <cell r="E14852" t="str">
            <v>Usage: 5000&lt;Annual kwh&lt;10000</v>
          </cell>
          <cell r="F14852">
            <v>88.438000000000002</v>
          </cell>
          <cell r="G14852">
            <v>1.6612229999999999</v>
          </cell>
          <cell r="H14852">
            <v>1.529285</v>
          </cell>
          <cell r="I14852">
            <v>-0.1532838</v>
          </cell>
          <cell r="J14852">
            <v>-6.27225E-2</v>
          </cell>
          <cell r="K14852">
            <v>0</v>
          </cell>
          <cell r="L14852">
            <v>6.27225E-2</v>
          </cell>
          <cell r="M14852">
            <v>0.1532838</v>
          </cell>
          <cell r="N14852">
            <v>0.1532838</v>
          </cell>
          <cell r="O14852">
            <v>1102</v>
          </cell>
        </row>
        <row r="14853">
          <cell r="A14853" t="str">
            <v>Residential</v>
          </cell>
          <cell r="B14853">
            <v>20</v>
          </cell>
          <cell r="C14853" t="str">
            <v>X</v>
          </cell>
          <cell r="D14853" t="str">
            <v>PCT</v>
          </cell>
          <cell r="E14853" t="str">
            <v>Usage: 5000&lt;Annual kwh&lt;10000</v>
          </cell>
          <cell r="F14853">
            <v>83.391900000000007</v>
          </cell>
          <cell r="G14853">
            <v>1.428518</v>
          </cell>
          <cell r="H14853">
            <v>1.654514</v>
          </cell>
          <cell r="I14853">
            <v>-0.15467629999999999</v>
          </cell>
          <cell r="J14853">
            <v>-6.3292299999999996E-2</v>
          </cell>
          <cell r="K14853">
            <v>0</v>
          </cell>
          <cell r="L14853">
            <v>6.3292299999999996E-2</v>
          </cell>
          <cell r="M14853">
            <v>0.15467629999999999</v>
          </cell>
          <cell r="N14853">
            <v>0.15467629999999999</v>
          </cell>
          <cell r="O14853">
            <v>1102</v>
          </cell>
        </row>
        <row r="14854">
          <cell r="A14854" t="str">
            <v>Residential</v>
          </cell>
          <cell r="B14854">
            <v>21</v>
          </cell>
          <cell r="C14854" t="str">
            <v>X</v>
          </cell>
          <cell r="D14854" t="str">
            <v>PCT</v>
          </cell>
          <cell r="E14854" t="str">
            <v>Usage: 5000&lt;Annual kwh&lt;10000</v>
          </cell>
          <cell r="F14854">
            <v>78.674400000000006</v>
          </cell>
          <cell r="G14854">
            <v>1.2061580000000001</v>
          </cell>
          <cell r="H14854">
            <v>1.4133230000000001</v>
          </cell>
          <cell r="I14854">
            <v>-0.13052250000000001</v>
          </cell>
          <cell r="J14854">
            <v>-5.3408799999999999E-2</v>
          </cell>
          <cell r="K14854">
            <v>0</v>
          </cell>
          <cell r="L14854">
            <v>5.3408799999999999E-2</v>
          </cell>
          <cell r="M14854">
            <v>0.13052250000000001</v>
          </cell>
          <cell r="N14854">
            <v>0.13052250000000001</v>
          </cell>
          <cell r="O14854">
            <v>1102</v>
          </cell>
        </row>
        <row r="14855">
          <cell r="A14855" t="str">
            <v>Residential</v>
          </cell>
          <cell r="B14855">
            <v>22</v>
          </cell>
          <cell r="C14855" t="str">
            <v>X</v>
          </cell>
          <cell r="D14855" t="str">
            <v>PCT</v>
          </cell>
          <cell r="E14855" t="str">
            <v>Usage: 5000&lt;Annual kwh&lt;10000</v>
          </cell>
          <cell r="F14855">
            <v>76.592600000000004</v>
          </cell>
          <cell r="G14855">
            <v>1.1022019999999999</v>
          </cell>
          <cell r="H14855">
            <v>1.43835</v>
          </cell>
          <cell r="I14855">
            <v>-0.1226088</v>
          </cell>
          <cell r="J14855">
            <v>-5.01705E-2</v>
          </cell>
          <cell r="K14855">
            <v>0</v>
          </cell>
          <cell r="L14855">
            <v>5.01705E-2</v>
          </cell>
          <cell r="M14855">
            <v>0.1226088</v>
          </cell>
          <cell r="N14855">
            <v>0.1226088</v>
          </cell>
          <cell r="O14855">
            <v>1102</v>
          </cell>
        </row>
        <row r="14856">
          <cell r="A14856" t="str">
            <v>Residential</v>
          </cell>
          <cell r="B14856">
            <v>23</v>
          </cell>
          <cell r="C14856" t="str">
            <v>X</v>
          </cell>
          <cell r="D14856" t="str">
            <v>PCT</v>
          </cell>
          <cell r="E14856" t="str">
            <v>Usage: 5000&lt;Annual kwh&lt;10000</v>
          </cell>
          <cell r="F14856">
            <v>73.861199999999997</v>
          </cell>
          <cell r="G14856">
            <v>0.86881640000000004</v>
          </cell>
          <cell r="H14856">
            <v>1.348422</v>
          </cell>
          <cell r="I14856">
            <v>-0.12911549999999999</v>
          </cell>
          <cell r="J14856">
            <v>-5.2832999999999998E-2</v>
          </cell>
          <cell r="K14856">
            <v>0</v>
          </cell>
          <cell r="L14856">
            <v>5.2832999999999998E-2</v>
          </cell>
          <cell r="M14856">
            <v>0.12911549999999999</v>
          </cell>
          <cell r="N14856">
            <v>0.12911549999999999</v>
          </cell>
          <cell r="O14856">
            <v>1102</v>
          </cell>
        </row>
        <row r="14857">
          <cell r="A14857" t="str">
            <v>Residential</v>
          </cell>
          <cell r="B14857">
            <v>24</v>
          </cell>
          <cell r="C14857" t="str">
            <v>X</v>
          </cell>
          <cell r="D14857" t="str">
            <v>PCT</v>
          </cell>
          <cell r="E14857" t="str">
            <v>Usage: 5000&lt;Annual kwh&lt;10000</v>
          </cell>
          <cell r="F14857">
            <v>72.267099999999999</v>
          </cell>
          <cell r="G14857">
            <v>0.72450079999999994</v>
          </cell>
          <cell r="H14857">
            <v>1.0559780000000001</v>
          </cell>
          <cell r="I14857">
            <v>-0.11333409999999999</v>
          </cell>
          <cell r="J14857">
            <v>-4.6375399999999997E-2</v>
          </cell>
          <cell r="K14857">
            <v>0</v>
          </cell>
          <cell r="L14857">
            <v>4.6375399999999997E-2</v>
          </cell>
          <cell r="M14857">
            <v>0.11333409999999999</v>
          </cell>
          <cell r="N14857">
            <v>0.11333409999999999</v>
          </cell>
          <cell r="O14857">
            <v>1102</v>
          </cell>
        </row>
        <row r="14858">
          <cell r="A14858" t="str">
            <v>Residential</v>
          </cell>
          <cell r="B14858">
            <v>1</v>
          </cell>
          <cell r="C14858" t="str">
            <v>X</v>
          </cell>
          <cell r="D14858" t="str">
            <v>PCT</v>
          </cell>
          <cell r="E14858" t="str">
            <v>Usage: Annual kwh&lt;5000</v>
          </cell>
          <cell r="F14858">
            <v>64.423400000000001</v>
          </cell>
          <cell r="G14858">
            <v>0.28529470000000001</v>
          </cell>
          <cell r="H14858">
            <v>0.32760719999999999</v>
          </cell>
          <cell r="I14858">
            <v>-0.1160178</v>
          </cell>
          <cell r="J14858">
            <v>-4.7473599999999998E-2</v>
          </cell>
          <cell r="K14858">
            <v>0</v>
          </cell>
          <cell r="L14858">
            <v>4.7473599999999998E-2</v>
          </cell>
          <cell r="M14858">
            <v>0.1160178</v>
          </cell>
          <cell r="N14858">
            <v>0.1160178</v>
          </cell>
          <cell r="O14858">
            <v>431</v>
          </cell>
        </row>
        <row r="14859">
          <cell r="A14859" t="str">
            <v>Residential</v>
          </cell>
          <cell r="B14859">
            <v>2</v>
          </cell>
          <cell r="C14859" t="str">
            <v>X</v>
          </cell>
          <cell r="D14859" t="str">
            <v>PCT</v>
          </cell>
          <cell r="E14859" t="str">
            <v>Usage: Annual kwh&lt;5000</v>
          </cell>
          <cell r="F14859">
            <v>63</v>
          </cell>
          <cell r="G14859">
            <v>0.2257555</v>
          </cell>
          <cell r="H14859">
            <v>0.289267</v>
          </cell>
          <cell r="I14859">
            <v>-0.1143458</v>
          </cell>
          <cell r="J14859">
            <v>-4.6789400000000002E-2</v>
          </cell>
          <cell r="K14859">
            <v>0</v>
          </cell>
          <cell r="L14859">
            <v>4.6789400000000002E-2</v>
          </cell>
          <cell r="M14859">
            <v>0.1143458</v>
          </cell>
          <cell r="N14859">
            <v>0.1143458</v>
          </cell>
          <cell r="O14859">
            <v>431</v>
          </cell>
        </row>
        <row r="14860">
          <cell r="A14860" t="str">
            <v>Residential</v>
          </cell>
          <cell r="B14860">
            <v>3</v>
          </cell>
          <cell r="C14860" t="str">
            <v>X</v>
          </cell>
          <cell r="D14860" t="str">
            <v>PCT</v>
          </cell>
          <cell r="E14860" t="str">
            <v>Usage: Annual kwh&lt;5000</v>
          </cell>
          <cell r="F14860">
            <v>62.394100000000002</v>
          </cell>
          <cell r="G14860">
            <v>0.2184045</v>
          </cell>
          <cell r="H14860">
            <v>0.30772579999999999</v>
          </cell>
          <cell r="I14860">
            <v>-0.1133789</v>
          </cell>
          <cell r="J14860">
            <v>-4.6393700000000003E-2</v>
          </cell>
          <cell r="K14860">
            <v>0</v>
          </cell>
          <cell r="L14860">
            <v>4.6393700000000003E-2</v>
          </cell>
          <cell r="M14860">
            <v>0.1133789</v>
          </cell>
          <cell r="N14860">
            <v>0.1133789</v>
          </cell>
          <cell r="O14860">
            <v>431</v>
          </cell>
        </row>
        <row r="14861">
          <cell r="A14861" t="str">
            <v>Residential</v>
          </cell>
          <cell r="B14861">
            <v>4</v>
          </cell>
          <cell r="C14861" t="str">
            <v>X</v>
          </cell>
          <cell r="D14861" t="str">
            <v>PCT</v>
          </cell>
          <cell r="E14861" t="str">
            <v>Usage: Annual kwh&lt;5000</v>
          </cell>
          <cell r="F14861">
            <v>60.947099999999999</v>
          </cell>
          <cell r="G14861">
            <v>0.2071144</v>
          </cell>
          <cell r="H14861">
            <v>0.29385670000000003</v>
          </cell>
          <cell r="I14861">
            <v>-0.1130872</v>
          </cell>
          <cell r="J14861">
            <v>-4.62744E-2</v>
          </cell>
          <cell r="K14861">
            <v>0</v>
          </cell>
          <cell r="L14861">
            <v>4.62744E-2</v>
          </cell>
          <cell r="M14861">
            <v>0.1130872</v>
          </cell>
          <cell r="N14861">
            <v>0.1130872</v>
          </cell>
          <cell r="O14861">
            <v>431</v>
          </cell>
        </row>
        <row r="14862">
          <cell r="A14862" t="str">
            <v>Residential</v>
          </cell>
          <cell r="B14862">
            <v>5</v>
          </cell>
          <cell r="C14862" t="str">
            <v>X</v>
          </cell>
          <cell r="D14862" t="str">
            <v>PCT</v>
          </cell>
          <cell r="E14862" t="str">
            <v>Usage: Annual kwh&lt;5000</v>
          </cell>
          <cell r="F14862">
            <v>60.841200000000001</v>
          </cell>
          <cell r="G14862">
            <v>0.20727580000000001</v>
          </cell>
          <cell r="H14862">
            <v>0.27688160000000001</v>
          </cell>
          <cell r="I14862">
            <v>-0.1128844</v>
          </cell>
          <cell r="J14862">
            <v>-4.6191400000000001E-2</v>
          </cell>
          <cell r="K14862">
            <v>0</v>
          </cell>
          <cell r="L14862">
            <v>4.6191400000000001E-2</v>
          </cell>
          <cell r="M14862">
            <v>0.1128844</v>
          </cell>
          <cell r="N14862">
            <v>0.1128844</v>
          </cell>
          <cell r="O14862">
            <v>431</v>
          </cell>
        </row>
        <row r="14863">
          <cell r="A14863" t="str">
            <v>Residential</v>
          </cell>
          <cell r="B14863">
            <v>6</v>
          </cell>
          <cell r="C14863" t="str">
            <v>X</v>
          </cell>
          <cell r="D14863" t="str">
            <v>PCT</v>
          </cell>
          <cell r="E14863" t="str">
            <v>Usage: Annual kwh&lt;5000</v>
          </cell>
          <cell r="F14863">
            <v>60.7883</v>
          </cell>
          <cell r="G14863">
            <v>0.21553900000000001</v>
          </cell>
          <cell r="H14863">
            <v>0.25234889999999999</v>
          </cell>
          <cell r="I14863">
            <v>-0.1126928</v>
          </cell>
          <cell r="J14863">
            <v>-4.6113000000000001E-2</v>
          </cell>
          <cell r="K14863">
            <v>0</v>
          </cell>
          <cell r="L14863">
            <v>4.6113000000000001E-2</v>
          </cell>
          <cell r="M14863">
            <v>0.1126928</v>
          </cell>
          <cell r="N14863">
            <v>0.1126928</v>
          </cell>
          <cell r="O14863">
            <v>431</v>
          </cell>
        </row>
        <row r="14864">
          <cell r="A14864" t="str">
            <v>Residential</v>
          </cell>
          <cell r="B14864">
            <v>7</v>
          </cell>
          <cell r="C14864" t="str">
            <v>X</v>
          </cell>
          <cell r="D14864" t="str">
            <v>PCT</v>
          </cell>
          <cell r="E14864" t="str">
            <v>Usage: Annual kwh&lt;5000</v>
          </cell>
          <cell r="F14864">
            <v>59.7883</v>
          </cell>
          <cell r="G14864">
            <v>0.27849649999999998</v>
          </cell>
          <cell r="H14864">
            <v>0.32660489999999998</v>
          </cell>
          <cell r="I14864">
            <v>-0.112798</v>
          </cell>
          <cell r="J14864">
            <v>-4.6156000000000003E-2</v>
          </cell>
          <cell r="K14864">
            <v>0</v>
          </cell>
          <cell r="L14864">
            <v>4.6156000000000003E-2</v>
          </cell>
          <cell r="M14864">
            <v>0.112798</v>
          </cell>
          <cell r="N14864">
            <v>0.112798</v>
          </cell>
          <cell r="O14864">
            <v>431</v>
          </cell>
        </row>
        <row r="14865">
          <cell r="A14865" t="str">
            <v>Residential</v>
          </cell>
          <cell r="B14865">
            <v>8</v>
          </cell>
          <cell r="C14865" t="str">
            <v>X</v>
          </cell>
          <cell r="D14865" t="str">
            <v>PCT</v>
          </cell>
          <cell r="E14865" t="str">
            <v>Usage: Annual kwh&lt;5000</v>
          </cell>
          <cell r="F14865">
            <v>60.447099999999999</v>
          </cell>
          <cell r="G14865">
            <v>0.35523250000000001</v>
          </cell>
          <cell r="H14865">
            <v>0.4044026</v>
          </cell>
          <cell r="I14865">
            <v>-0.11569260000000001</v>
          </cell>
          <cell r="J14865">
            <v>-4.7340500000000001E-2</v>
          </cell>
          <cell r="K14865">
            <v>0</v>
          </cell>
          <cell r="L14865">
            <v>4.7340500000000001E-2</v>
          </cell>
          <cell r="M14865">
            <v>0.11569260000000001</v>
          </cell>
          <cell r="N14865">
            <v>0.11569260000000001</v>
          </cell>
          <cell r="O14865">
            <v>431</v>
          </cell>
        </row>
        <row r="14866">
          <cell r="A14866" t="str">
            <v>Residential</v>
          </cell>
          <cell r="B14866">
            <v>9</v>
          </cell>
          <cell r="C14866" t="str">
            <v>X</v>
          </cell>
          <cell r="D14866" t="str">
            <v>PCT</v>
          </cell>
          <cell r="E14866" t="str">
            <v>Usage: Annual kwh&lt;5000</v>
          </cell>
          <cell r="F14866">
            <v>64.158799999999999</v>
          </cell>
          <cell r="G14866">
            <v>0.40731980000000001</v>
          </cell>
          <cell r="H14866">
            <v>0.34099249999999998</v>
          </cell>
          <cell r="I14866">
            <v>-0.12917909999999999</v>
          </cell>
          <cell r="J14866">
            <v>-5.2859000000000003E-2</v>
          </cell>
          <cell r="K14866">
            <v>0</v>
          </cell>
          <cell r="L14866">
            <v>5.2859000000000003E-2</v>
          </cell>
          <cell r="M14866">
            <v>0.12917909999999999</v>
          </cell>
          <cell r="N14866">
            <v>0.12917909999999999</v>
          </cell>
          <cell r="O14866">
            <v>431</v>
          </cell>
        </row>
        <row r="14867">
          <cell r="A14867" t="str">
            <v>Residential</v>
          </cell>
          <cell r="B14867">
            <v>10</v>
          </cell>
          <cell r="C14867" t="str">
            <v>X</v>
          </cell>
          <cell r="D14867" t="str">
            <v>PCT</v>
          </cell>
          <cell r="E14867" t="str">
            <v>Usage: Annual kwh&lt;5000</v>
          </cell>
          <cell r="F14867">
            <v>66.923400000000001</v>
          </cell>
          <cell r="G14867">
            <v>0.33368510000000001</v>
          </cell>
          <cell r="H14867">
            <v>0.34182040000000002</v>
          </cell>
          <cell r="I14867">
            <v>-0.12634909999999999</v>
          </cell>
          <cell r="J14867">
            <v>-5.1700999999999997E-2</v>
          </cell>
          <cell r="K14867">
            <v>0</v>
          </cell>
          <cell r="L14867">
            <v>5.1700999999999997E-2</v>
          </cell>
          <cell r="M14867">
            <v>0.12634909999999999</v>
          </cell>
          <cell r="N14867">
            <v>0.12634909999999999</v>
          </cell>
          <cell r="O14867">
            <v>431</v>
          </cell>
        </row>
        <row r="14868">
          <cell r="A14868" t="str">
            <v>Residential</v>
          </cell>
          <cell r="B14868">
            <v>11</v>
          </cell>
          <cell r="C14868" t="str">
            <v>X</v>
          </cell>
          <cell r="D14868" t="str">
            <v>PCT</v>
          </cell>
          <cell r="E14868" t="str">
            <v>Usage: Annual kwh&lt;5000</v>
          </cell>
          <cell r="F14868">
            <v>71.293899999999994</v>
          </cell>
          <cell r="G14868">
            <v>0.37881890000000001</v>
          </cell>
          <cell r="H14868">
            <v>0.38121640000000001</v>
          </cell>
          <cell r="I14868">
            <v>-0.1351465</v>
          </cell>
          <cell r="J14868">
            <v>-5.53009E-2</v>
          </cell>
          <cell r="K14868">
            <v>0</v>
          </cell>
          <cell r="L14868">
            <v>5.53009E-2</v>
          </cell>
          <cell r="M14868">
            <v>0.1351465</v>
          </cell>
          <cell r="N14868">
            <v>0.1351465</v>
          </cell>
          <cell r="O14868">
            <v>431</v>
          </cell>
        </row>
        <row r="14869">
          <cell r="A14869" t="str">
            <v>Residential</v>
          </cell>
          <cell r="B14869">
            <v>12</v>
          </cell>
          <cell r="C14869" t="str">
            <v>X</v>
          </cell>
          <cell r="D14869" t="str">
            <v>PCT</v>
          </cell>
          <cell r="E14869" t="str">
            <v>Usage: Annual kwh&lt;5000</v>
          </cell>
          <cell r="F14869">
            <v>76.005600000000001</v>
          </cell>
          <cell r="G14869">
            <v>0.50204839999999995</v>
          </cell>
          <cell r="H14869">
            <v>0.45309860000000002</v>
          </cell>
          <cell r="I14869">
            <v>-0.14338799999999999</v>
          </cell>
          <cell r="J14869">
            <v>-5.8673200000000002E-2</v>
          </cell>
          <cell r="K14869">
            <v>0</v>
          </cell>
          <cell r="L14869">
            <v>5.8673200000000002E-2</v>
          </cell>
          <cell r="M14869">
            <v>0.14338799999999999</v>
          </cell>
          <cell r="N14869">
            <v>0.14338799999999999</v>
          </cell>
          <cell r="O14869">
            <v>431</v>
          </cell>
        </row>
        <row r="14870">
          <cell r="A14870" t="str">
            <v>Residential</v>
          </cell>
          <cell r="B14870">
            <v>13</v>
          </cell>
          <cell r="C14870" t="str">
            <v>X</v>
          </cell>
          <cell r="D14870" t="str">
            <v>PCT</v>
          </cell>
          <cell r="E14870" t="str">
            <v>Usage: Annual kwh&lt;5000</v>
          </cell>
          <cell r="F14870">
            <v>79.952699999999993</v>
          </cell>
          <cell r="G14870">
            <v>0.3578382</v>
          </cell>
          <cell r="H14870">
            <v>0.35604449999999999</v>
          </cell>
          <cell r="I14870">
            <v>-0.14034340000000001</v>
          </cell>
          <cell r="J14870">
            <v>-5.7427400000000003E-2</v>
          </cell>
          <cell r="K14870">
            <v>0</v>
          </cell>
          <cell r="L14870">
            <v>5.7427400000000003E-2</v>
          </cell>
          <cell r="M14870">
            <v>0.14034340000000001</v>
          </cell>
          <cell r="N14870">
            <v>0.14034340000000001</v>
          </cell>
          <cell r="O14870">
            <v>431</v>
          </cell>
        </row>
        <row r="14871">
          <cell r="A14871" t="str">
            <v>Residential</v>
          </cell>
          <cell r="B14871">
            <v>14</v>
          </cell>
          <cell r="C14871" t="str">
            <v>X</v>
          </cell>
          <cell r="D14871" t="str">
            <v>PCT</v>
          </cell>
          <cell r="E14871" t="str">
            <v>Usage: Annual kwh&lt;5000</v>
          </cell>
          <cell r="F14871">
            <v>83.005600000000001</v>
          </cell>
          <cell r="G14871">
            <v>0.37954520000000003</v>
          </cell>
          <cell r="H14871">
            <v>0.4167265</v>
          </cell>
          <cell r="I14871">
            <v>-0.1542905</v>
          </cell>
          <cell r="J14871">
            <v>-6.3134399999999993E-2</v>
          </cell>
          <cell r="K14871">
            <v>0</v>
          </cell>
          <cell r="L14871">
            <v>6.3134399999999993E-2</v>
          </cell>
          <cell r="M14871">
            <v>0.1542905</v>
          </cell>
          <cell r="N14871">
            <v>0.1542905</v>
          </cell>
          <cell r="O14871">
            <v>431</v>
          </cell>
        </row>
        <row r="14872">
          <cell r="A14872" t="str">
            <v>Residential</v>
          </cell>
          <cell r="B14872">
            <v>15</v>
          </cell>
          <cell r="C14872" t="str">
            <v>X</v>
          </cell>
          <cell r="D14872" t="str">
            <v>PCT</v>
          </cell>
          <cell r="E14872" t="str">
            <v>Usage: Annual kwh&lt;5000</v>
          </cell>
          <cell r="F14872">
            <v>86.452699999999993</v>
          </cell>
          <cell r="G14872">
            <v>0.34885159999999998</v>
          </cell>
          <cell r="H14872">
            <v>0.36001620000000001</v>
          </cell>
          <cell r="I14872">
            <v>-0.13215379999999999</v>
          </cell>
          <cell r="J14872">
            <v>-5.4076300000000001E-2</v>
          </cell>
          <cell r="K14872">
            <v>0</v>
          </cell>
          <cell r="L14872">
            <v>5.4076300000000001E-2</v>
          </cell>
          <cell r="M14872">
            <v>0.13215379999999999</v>
          </cell>
          <cell r="N14872">
            <v>0.13215379999999999</v>
          </cell>
          <cell r="O14872">
            <v>431</v>
          </cell>
        </row>
        <row r="14873">
          <cell r="A14873" t="str">
            <v>Residential</v>
          </cell>
          <cell r="B14873">
            <v>16</v>
          </cell>
          <cell r="C14873" t="str">
            <v>X</v>
          </cell>
          <cell r="D14873" t="str">
            <v>PCT</v>
          </cell>
          <cell r="E14873" t="str">
            <v>Usage: Annual kwh&lt;5000</v>
          </cell>
          <cell r="F14873">
            <v>88.505600000000001</v>
          </cell>
          <cell r="G14873">
            <v>0.34258379999999999</v>
          </cell>
          <cell r="H14873">
            <v>0.3415301</v>
          </cell>
          <cell r="I14873">
            <v>-0.19619690000000001</v>
          </cell>
          <cell r="J14873">
            <v>-8.0282199999999998E-2</v>
          </cell>
          <cell r="K14873">
            <v>0</v>
          </cell>
          <cell r="L14873">
            <v>8.0282199999999998E-2</v>
          </cell>
          <cell r="M14873">
            <v>0.19619690000000001</v>
          </cell>
          <cell r="N14873">
            <v>0.19619690000000001</v>
          </cell>
          <cell r="O14873">
            <v>431</v>
          </cell>
        </row>
        <row r="14874">
          <cell r="A14874" t="str">
            <v>Residential</v>
          </cell>
          <cell r="B14874">
            <v>17</v>
          </cell>
          <cell r="C14874" t="str">
            <v>X</v>
          </cell>
          <cell r="D14874" t="str">
            <v>PCT</v>
          </cell>
          <cell r="E14874" t="str">
            <v>Usage: Annual kwh&lt;5000</v>
          </cell>
          <cell r="F14874">
            <v>89.558599999999998</v>
          </cell>
          <cell r="G14874">
            <v>0.39689229999999998</v>
          </cell>
          <cell r="H14874">
            <v>0.74609389999999998</v>
          </cell>
          <cell r="I14874">
            <v>-0.1774095</v>
          </cell>
          <cell r="J14874">
            <v>-7.2594599999999995E-2</v>
          </cell>
          <cell r="K14874">
            <v>0</v>
          </cell>
          <cell r="L14874">
            <v>7.2594599999999995E-2</v>
          </cell>
          <cell r="M14874">
            <v>0.1774095</v>
          </cell>
          <cell r="N14874">
            <v>0.1774095</v>
          </cell>
          <cell r="O14874">
            <v>431</v>
          </cell>
        </row>
        <row r="14875">
          <cell r="A14875" t="str">
            <v>Residential</v>
          </cell>
          <cell r="B14875">
            <v>18</v>
          </cell>
          <cell r="C14875" t="str">
            <v>X</v>
          </cell>
          <cell r="D14875" t="str">
            <v>PCT</v>
          </cell>
          <cell r="E14875" t="str">
            <v>Usage: Annual kwh&lt;5000</v>
          </cell>
          <cell r="F14875">
            <v>87.270300000000006</v>
          </cell>
          <cell r="G14875">
            <v>0.53887640000000003</v>
          </cell>
          <cell r="H14875">
            <v>0.50677689999999997</v>
          </cell>
          <cell r="I14875">
            <v>-0.2010759</v>
          </cell>
          <cell r="J14875">
            <v>-8.2278599999999993E-2</v>
          </cell>
          <cell r="K14875">
            <v>0</v>
          </cell>
          <cell r="L14875">
            <v>8.2278599999999993E-2</v>
          </cell>
          <cell r="M14875">
            <v>0.2010759</v>
          </cell>
          <cell r="N14875">
            <v>0.2010759</v>
          </cell>
          <cell r="O14875">
            <v>431</v>
          </cell>
        </row>
        <row r="14876">
          <cell r="A14876" t="str">
            <v>Residential</v>
          </cell>
          <cell r="B14876">
            <v>19</v>
          </cell>
          <cell r="C14876" t="str">
            <v>X</v>
          </cell>
          <cell r="D14876" t="str">
            <v>PCT</v>
          </cell>
          <cell r="E14876" t="str">
            <v>Usage: Annual kwh&lt;5000</v>
          </cell>
          <cell r="F14876">
            <v>84.376099999999994</v>
          </cell>
          <cell r="G14876">
            <v>0.68609629999999999</v>
          </cell>
          <cell r="H14876">
            <v>0.50633879999999998</v>
          </cell>
          <cell r="I14876">
            <v>-0.2225097</v>
          </cell>
          <cell r="J14876">
            <v>-9.1049199999999997E-2</v>
          </cell>
          <cell r="K14876">
            <v>0</v>
          </cell>
          <cell r="L14876">
            <v>9.1049199999999997E-2</v>
          </cell>
          <cell r="M14876">
            <v>0.2225097</v>
          </cell>
          <cell r="N14876">
            <v>0.2225097</v>
          </cell>
          <cell r="O14876">
            <v>431</v>
          </cell>
        </row>
        <row r="14877">
          <cell r="A14877" t="str">
            <v>Residential</v>
          </cell>
          <cell r="B14877">
            <v>20</v>
          </cell>
          <cell r="C14877" t="str">
            <v>X</v>
          </cell>
          <cell r="D14877" t="str">
            <v>PCT</v>
          </cell>
          <cell r="E14877" t="str">
            <v>Usage: Annual kwh&lt;5000</v>
          </cell>
          <cell r="F14877">
            <v>79.770300000000006</v>
          </cell>
          <cell r="G14877">
            <v>0.75995190000000001</v>
          </cell>
          <cell r="H14877">
            <v>0.55202119999999999</v>
          </cell>
          <cell r="I14877">
            <v>-0.1884373</v>
          </cell>
          <cell r="J14877">
            <v>-7.7106999999999995E-2</v>
          </cell>
          <cell r="K14877">
            <v>0</v>
          </cell>
          <cell r="L14877">
            <v>7.7106999999999995E-2</v>
          </cell>
          <cell r="M14877">
            <v>0.1884373</v>
          </cell>
          <cell r="N14877">
            <v>0.1884373</v>
          </cell>
          <cell r="O14877">
            <v>431</v>
          </cell>
        </row>
        <row r="14878">
          <cell r="A14878" t="str">
            <v>Residential</v>
          </cell>
          <cell r="B14878">
            <v>21</v>
          </cell>
          <cell r="C14878" t="str">
            <v>X</v>
          </cell>
          <cell r="D14878" t="str">
            <v>PCT</v>
          </cell>
          <cell r="E14878" t="str">
            <v>Usage: Annual kwh&lt;5000</v>
          </cell>
          <cell r="F14878">
            <v>75.611500000000007</v>
          </cell>
          <cell r="G14878">
            <v>0.51348269999999996</v>
          </cell>
          <cell r="H14878">
            <v>0.5397516</v>
          </cell>
          <cell r="I14878">
            <v>-0.18100459999999999</v>
          </cell>
          <cell r="J14878">
            <v>-7.4065599999999995E-2</v>
          </cell>
          <cell r="K14878">
            <v>0</v>
          </cell>
          <cell r="L14878">
            <v>7.4065599999999995E-2</v>
          </cell>
          <cell r="M14878">
            <v>0.18100459999999999</v>
          </cell>
          <cell r="N14878">
            <v>0.18100459999999999</v>
          </cell>
          <cell r="O14878">
            <v>431</v>
          </cell>
        </row>
        <row r="14879">
          <cell r="A14879" t="str">
            <v>Residential</v>
          </cell>
          <cell r="B14879">
            <v>22</v>
          </cell>
          <cell r="C14879" t="str">
            <v>X</v>
          </cell>
          <cell r="D14879" t="str">
            <v>PCT</v>
          </cell>
          <cell r="E14879" t="str">
            <v>Usage: Annual kwh&lt;5000</v>
          </cell>
          <cell r="F14879">
            <v>73.952699999999993</v>
          </cell>
          <cell r="G14879">
            <v>0.43558400000000003</v>
          </cell>
          <cell r="H14879">
            <v>0.6557906</v>
          </cell>
          <cell r="I14879">
            <v>-0.13455919999999999</v>
          </cell>
          <cell r="J14879">
            <v>-5.5060499999999998E-2</v>
          </cell>
          <cell r="K14879">
            <v>0</v>
          </cell>
          <cell r="L14879">
            <v>5.5060499999999998E-2</v>
          </cell>
          <cell r="M14879">
            <v>0.13455919999999999</v>
          </cell>
          <cell r="N14879">
            <v>0.13455919999999999</v>
          </cell>
          <cell r="O14879">
            <v>431</v>
          </cell>
        </row>
        <row r="14880">
          <cell r="A14880" t="str">
            <v>Residential</v>
          </cell>
          <cell r="B14880">
            <v>23</v>
          </cell>
          <cell r="C14880" t="str">
            <v>X</v>
          </cell>
          <cell r="D14880" t="str">
            <v>PCT</v>
          </cell>
          <cell r="E14880" t="str">
            <v>Usage: Annual kwh&lt;5000</v>
          </cell>
          <cell r="F14880">
            <v>72.135099999999994</v>
          </cell>
          <cell r="G14880">
            <v>0.39064670000000001</v>
          </cell>
          <cell r="H14880">
            <v>0.46618999999999999</v>
          </cell>
          <cell r="I14880">
            <v>-0.13610230000000001</v>
          </cell>
          <cell r="J14880">
            <v>-5.5691999999999998E-2</v>
          </cell>
          <cell r="K14880">
            <v>0</v>
          </cell>
          <cell r="L14880">
            <v>5.5691999999999998E-2</v>
          </cell>
          <cell r="M14880">
            <v>0.13610230000000001</v>
          </cell>
          <cell r="N14880">
            <v>0.13610230000000001</v>
          </cell>
          <cell r="O14880">
            <v>431</v>
          </cell>
        </row>
        <row r="14881">
          <cell r="A14881" t="str">
            <v>Residential</v>
          </cell>
          <cell r="B14881">
            <v>24</v>
          </cell>
          <cell r="C14881" t="str">
            <v>X</v>
          </cell>
          <cell r="D14881" t="str">
            <v>PCT</v>
          </cell>
          <cell r="E14881" t="str">
            <v>Usage: Annual kwh&lt;5000</v>
          </cell>
          <cell r="F14881">
            <v>71.370500000000007</v>
          </cell>
          <cell r="G14881">
            <v>0.31561519999999998</v>
          </cell>
          <cell r="H14881">
            <v>0.4960657</v>
          </cell>
          <cell r="I14881">
            <v>-0.1248626</v>
          </cell>
          <cell r="J14881">
            <v>-5.1092699999999998E-2</v>
          </cell>
          <cell r="K14881">
            <v>0</v>
          </cell>
          <cell r="L14881">
            <v>5.1092699999999998E-2</v>
          </cell>
          <cell r="M14881">
            <v>0.1248626</v>
          </cell>
          <cell r="N14881">
            <v>0.1248626</v>
          </cell>
          <cell r="O14881">
            <v>431</v>
          </cell>
        </row>
        <row r="14882">
          <cell r="A14882" t="str">
            <v>Residential</v>
          </cell>
          <cell r="B14882">
            <v>1</v>
          </cell>
          <cell r="C14882" t="str">
            <v>X</v>
          </cell>
          <cell r="D14882" t="str">
            <v>PCT</v>
          </cell>
          <cell r="E14882" t="str">
            <v>Usage: Annual kwh&gt;=40000</v>
          </cell>
          <cell r="F14882">
            <v>65.131699999999995</v>
          </cell>
          <cell r="G14882">
            <v>0.97713530000000004</v>
          </cell>
          <cell r="H14882">
            <v>0.8123631</v>
          </cell>
          <cell r="I14882">
            <v>-0.39343939999999999</v>
          </cell>
          <cell r="J14882">
            <v>-0.1609922</v>
          </cell>
          <cell r="K14882">
            <v>0</v>
          </cell>
          <cell r="L14882">
            <v>0.1609922</v>
          </cell>
          <cell r="M14882">
            <v>0.39343939999999999</v>
          </cell>
          <cell r="N14882">
            <v>0.39343939999999999</v>
          </cell>
          <cell r="O14882">
            <v>467</v>
          </cell>
        </row>
        <row r="14883">
          <cell r="A14883" t="str">
            <v>Residential</v>
          </cell>
          <cell r="B14883">
            <v>2</v>
          </cell>
          <cell r="C14883" t="str">
            <v>X</v>
          </cell>
          <cell r="D14883" t="str">
            <v>PCT</v>
          </cell>
          <cell r="E14883" t="str">
            <v>Usage: Annual kwh&gt;=40000</v>
          </cell>
          <cell r="F14883">
            <v>63</v>
          </cell>
          <cell r="G14883">
            <v>0.89209419999999995</v>
          </cell>
          <cell r="H14883">
            <v>0.73143849999999999</v>
          </cell>
          <cell r="I14883">
            <v>-0.389766</v>
          </cell>
          <cell r="J14883">
            <v>-0.15948909999999999</v>
          </cell>
          <cell r="K14883">
            <v>0</v>
          </cell>
          <cell r="L14883">
            <v>0.15948909999999999</v>
          </cell>
          <cell r="M14883">
            <v>0.389766</v>
          </cell>
          <cell r="N14883">
            <v>0.389766</v>
          </cell>
          <cell r="O14883">
            <v>467</v>
          </cell>
        </row>
        <row r="14884">
          <cell r="A14884" t="str">
            <v>Residential</v>
          </cell>
          <cell r="B14884">
            <v>3</v>
          </cell>
          <cell r="C14884" t="str">
            <v>X</v>
          </cell>
          <cell r="D14884" t="str">
            <v>PCT</v>
          </cell>
          <cell r="E14884" t="str">
            <v>Usage: Annual kwh&gt;=40000</v>
          </cell>
          <cell r="F14884">
            <v>62.217100000000002</v>
          </cell>
          <cell r="G14884">
            <v>0.78240609999999999</v>
          </cell>
          <cell r="H14884">
            <v>0.66840730000000004</v>
          </cell>
          <cell r="I14884">
            <v>-0.38703110000000002</v>
          </cell>
          <cell r="J14884">
            <v>-0.15837000000000001</v>
          </cell>
          <cell r="K14884">
            <v>0</v>
          </cell>
          <cell r="L14884">
            <v>0.15837000000000001</v>
          </cell>
          <cell r="M14884">
            <v>0.38703110000000002</v>
          </cell>
          <cell r="N14884">
            <v>0.38703110000000002</v>
          </cell>
          <cell r="O14884">
            <v>467</v>
          </cell>
        </row>
        <row r="14885">
          <cell r="A14885" t="str">
            <v>Residential</v>
          </cell>
          <cell r="B14885">
            <v>4</v>
          </cell>
          <cell r="C14885" t="str">
            <v>X</v>
          </cell>
          <cell r="D14885" t="str">
            <v>PCT</v>
          </cell>
          <cell r="E14885" t="str">
            <v>Usage: Annual kwh&gt;=40000</v>
          </cell>
          <cell r="F14885">
            <v>60.858499999999999</v>
          </cell>
          <cell r="G14885">
            <v>0.79047310000000004</v>
          </cell>
          <cell r="H14885">
            <v>0.69994849999999997</v>
          </cell>
          <cell r="I14885">
            <v>-0.3858182</v>
          </cell>
          <cell r="J14885">
            <v>-0.15787370000000001</v>
          </cell>
          <cell r="K14885">
            <v>0</v>
          </cell>
          <cell r="L14885">
            <v>0.15787370000000001</v>
          </cell>
          <cell r="M14885">
            <v>0.3858182</v>
          </cell>
          <cell r="N14885">
            <v>0.3858182</v>
          </cell>
          <cell r="O14885">
            <v>467</v>
          </cell>
        </row>
        <row r="14886">
          <cell r="A14886" t="str">
            <v>Residential</v>
          </cell>
          <cell r="B14886">
            <v>5</v>
          </cell>
          <cell r="C14886" t="str">
            <v>X</v>
          </cell>
          <cell r="D14886" t="str">
            <v>PCT</v>
          </cell>
          <cell r="E14886" t="str">
            <v>Usage: Annual kwh&gt;=40000</v>
          </cell>
          <cell r="F14886">
            <v>60.575600000000001</v>
          </cell>
          <cell r="G14886">
            <v>0.79247290000000004</v>
          </cell>
          <cell r="H14886">
            <v>0.73184249999999995</v>
          </cell>
          <cell r="I14886">
            <v>-0.3868664</v>
          </cell>
          <cell r="J14886">
            <v>-0.15830259999999999</v>
          </cell>
          <cell r="K14886">
            <v>0</v>
          </cell>
          <cell r="L14886">
            <v>0.15830259999999999</v>
          </cell>
          <cell r="M14886">
            <v>0.3868664</v>
          </cell>
          <cell r="N14886">
            <v>0.3868664</v>
          </cell>
          <cell r="O14886">
            <v>467</v>
          </cell>
        </row>
        <row r="14887">
          <cell r="A14887" t="str">
            <v>Residential</v>
          </cell>
          <cell r="B14887">
            <v>6</v>
          </cell>
          <cell r="C14887" t="str">
            <v>X</v>
          </cell>
          <cell r="D14887" t="str">
            <v>PCT</v>
          </cell>
          <cell r="E14887" t="str">
            <v>Usage: Annual kwh&gt;=40000</v>
          </cell>
          <cell r="F14887">
            <v>60.434100000000001</v>
          </cell>
          <cell r="G14887">
            <v>0.79560909999999996</v>
          </cell>
          <cell r="H14887">
            <v>0.63075179999999997</v>
          </cell>
          <cell r="I14887">
            <v>-0.38537480000000002</v>
          </cell>
          <cell r="J14887">
            <v>-0.1576922</v>
          </cell>
          <cell r="K14887">
            <v>0</v>
          </cell>
          <cell r="L14887">
            <v>0.1576922</v>
          </cell>
          <cell r="M14887">
            <v>0.38537480000000002</v>
          </cell>
          <cell r="N14887">
            <v>0.38537480000000002</v>
          </cell>
          <cell r="O14887">
            <v>467</v>
          </cell>
        </row>
        <row r="14888">
          <cell r="A14888" t="str">
            <v>Residential</v>
          </cell>
          <cell r="B14888">
            <v>7</v>
          </cell>
          <cell r="C14888" t="str">
            <v>X</v>
          </cell>
          <cell r="D14888" t="str">
            <v>PCT</v>
          </cell>
          <cell r="E14888" t="str">
            <v>Usage: Annual kwh&gt;=40000</v>
          </cell>
          <cell r="F14888">
            <v>59.434100000000001</v>
          </cell>
          <cell r="G14888">
            <v>1.01457</v>
          </cell>
          <cell r="H14888">
            <v>0.91396509999999997</v>
          </cell>
          <cell r="I14888">
            <v>-0.38820060000000001</v>
          </cell>
          <cell r="J14888">
            <v>-0.1588485</v>
          </cell>
          <cell r="K14888">
            <v>0</v>
          </cell>
          <cell r="L14888">
            <v>0.1588485</v>
          </cell>
          <cell r="M14888">
            <v>0.38820060000000001</v>
          </cell>
          <cell r="N14888">
            <v>0.38820060000000001</v>
          </cell>
          <cell r="O14888">
            <v>467</v>
          </cell>
        </row>
        <row r="14889">
          <cell r="A14889" t="str">
            <v>Residential</v>
          </cell>
          <cell r="B14889">
            <v>8</v>
          </cell>
          <cell r="C14889" t="str">
            <v>X</v>
          </cell>
          <cell r="D14889" t="str">
            <v>PCT</v>
          </cell>
          <cell r="E14889" t="str">
            <v>Usage: Annual kwh&gt;=40000</v>
          </cell>
          <cell r="F14889">
            <v>60.358499999999999</v>
          </cell>
          <cell r="G14889">
            <v>1.188402</v>
          </cell>
          <cell r="H14889">
            <v>1.0296000000000001</v>
          </cell>
          <cell r="I14889">
            <v>-0.39581280000000002</v>
          </cell>
          <cell r="J14889">
            <v>-0.16196340000000001</v>
          </cell>
          <cell r="K14889">
            <v>0</v>
          </cell>
          <cell r="L14889">
            <v>0.16196340000000001</v>
          </cell>
          <cell r="M14889">
            <v>0.39581280000000002</v>
          </cell>
          <cell r="N14889">
            <v>0.39581280000000002</v>
          </cell>
          <cell r="O14889">
            <v>467</v>
          </cell>
        </row>
        <row r="14890">
          <cell r="A14890" t="str">
            <v>Residential</v>
          </cell>
          <cell r="B14890">
            <v>9</v>
          </cell>
          <cell r="C14890" t="str">
            <v>X</v>
          </cell>
          <cell r="D14890" t="str">
            <v>PCT</v>
          </cell>
          <cell r="E14890" t="str">
            <v>Usage: Annual kwh&gt;=40000</v>
          </cell>
          <cell r="F14890">
            <v>64.424400000000006</v>
          </cell>
          <cell r="G14890">
            <v>0.96738279999999999</v>
          </cell>
          <cell r="H14890">
            <v>0.95620499999999997</v>
          </cell>
          <cell r="I14890">
            <v>-0.41126049999999997</v>
          </cell>
          <cell r="J14890">
            <v>-0.1682844</v>
          </cell>
          <cell r="K14890">
            <v>0</v>
          </cell>
          <cell r="L14890">
            <v>0.1682844</v>
          </cell>
          <cell r="M14890">
            <v>0.41126049999999997</v>
          </cell>
          <cell r="N14890">
            <v>0.41126049999999997</v>
          </cell>
          <cell r="O14890">
            <v>467</v>
          </cell>
        </row>
        <row r="14891">
          <cell r="A14891" t="str">
            <v>Residential</v>
          </cell>
          <cell r="B14891">
            <v>10</v>
          </cell>
          <cell r="C14891" t="str">
            <v>X</v>
          </cell>
          <cell r="D14891" t="str">
            <v>PCT</v>
          </cell>
          <cell r="E14891" t="str">
            <v>Usage: Annual kwh&gt;=40000</v>
          </cell>
          <cell r="F14891">
            <v>67.631699999999995</v>
          </cell>
          <cell r="G14891">
            <v>1.1013219999999999</v>
          </cell>
          <cell r="H14891">
            <v>0.65740900000000002</v>
          </cell>
          <cell r="I14891">
            <v>-0.4142863</v>
          </cell>
          <cell r="J14891">
            <v>-0.1695226</v>
          </cell>
          <cell r="K14891">
            <v>0</v>
          </cell>
          <cell r="L14891">
            <v>0.1695226</v>
          </cell>
          <cell r="M14891">
            <v>0.4142863</v>
          </cell>
          <cell r="N14891">
            <v>0.4142863</v>
          </cell>
          <cell r="O14891">
            <v>467</v>
          </cell>
        </row>
        <row r="14892">
          <cell r="A14892" t="str">
            <v>Residential</v>
          </cell>
          <cell r="B14892">
            <v>11</v>
          </cell>
          <cell r="C14892" t="str">
            <v>X</v>
          </cell>
          <cell r="D14892" t="str">
            <v>PCT</v>
          </cell>
          <cell r="E14892" t="str">
            <v>Usage: Annual kwh&gt;=40000</v>
          </cell>
          <cell r="F14892">
            <v>72.622</v>
          </cell>
          <cell r="G14892">
            <v>1.2672909999999999</v>
          </cell>
          <cell r="H14892">
            <v>0.80780220000000003</v>
          </cell>
          <cell r="I14892">
            <v>-0.42209560000000002</v>
          </cell>
          <cell r="J14892">
            <v>-0.17271810000000001</v>
          </cell>
          <cell r="K14892">
            <v>0</v>
          </cell>
          <cell r="L14892">
            <v>0.17271810000000001</v>
          </cell>
          <cell r="M14892">
            <v>0.42209560000000002</v>
          </cell>
          <cell r="N14892">
            <v>0.42209560000000002</v>
          </cell>
          <cell r="O14892">
            <v>467</v>
          </cell>
        </row>
        <row r="14893">
          <cell r="A14893" t="str">
            <v>Residential</v>
          </cell>
          <cell r="B14893">
            <v>12</v>
          </cell>
          <cell r="C14893" t="str">
            <v>X</v>
          </cell>
          <cell r="D14893" t="str">
            <v>PCT</v>
          </cell>
          <cell r="E14893" t="str">
            <v>Usage: Annual kwh&gt;=40000</v>
          </cell>
          <cell r="F14893">
            <v>77.687899999999999</v>
          </cell>
          <cell r="G14893">
            <v>1.1106009999999999</v>
          </cell>
          <cell r="H14893">
            <v>0.71849479999999999</v>
          </cell>
          <cell r="I14893">
            <v>-0.43531130000000001</v>
          </cell>
          <cell r="J14893">
            <v>-0.1781259</v>
          </cell>
          <cell r="K14893">
            <v>0</v>
          </cell>
          <cell r="L14893">
            <v>0.1781259</v>
          </cell>
          <cell r="M14893">
            <v>0.43531130000000001</v>
          </cell>
          <cell r="N14893">
            <v>0.43531130000000001</v>
          </cell>
          <cell r="O14893">
            <v>467</v>
          </cell>
        </row>
        <row r="14894">
          <cell r="A14894" t="str">
            <v>Residential</v>
          </cell>
          <cell r="B14894">
            <v>13</v>
          </cell>
          <cell r="C14894" t="str">
            <v>X</v>
          </cell>
          <cell r="D14894" t="str">
            <v>PCT</v>
          </cell>
          <cell r="E14894" t="str">
            <v>Usage: Annual kwh&gt;=40000</v>
          </cell>
          <cell r="F14894">
            <v>81.546400000000006</v>
          </cell>
          <cell r="G14894">
            <v>1.2162740000000001</v>
          </cell>
          <cell r="H14894">
            <v>1.386714</v>
          </cell>
          <cell r="I14894">
            <v>-0.43398940000000003</v>
          </cell>
          <cell r="J14894">
            <v>-0.17758489999999999</v>
          </cell>
          <cell r="K14894">
            <v>0</v>
          </cell>
          <cell r="L14894">
            <v>0.17758489999999999</v>
          </cell>
          <cell r="M14894">
            <v>0.43398940000000003</v>
          </cell>
          <cell r="N14894">
            <v>0.43398940000000003</v>
          </cell>
          <cell r="O14894">
            <v>467</v>
          </cell>
        </row>
        <row r="14895">
          <cell r="A14895" t="str">
            <v>Residential</v>
          </cell>
          <cell r="B14895">
            <v>14</v>
          </cell>
          <cell r="C14895" t="str">
            <v>X</v>
          </cell>
          <cell r="D14895" t="str">
            <v>PCT</v>
          </cell>
          <cell r="E14895" t="str">
            <v>Usage: Annual kwh&gt;=40000</v>
          </cell>
          <cell r="F14895">
            <v>84.687899999999999</v>
          </cell>
          <cell r="G14895">
            <v>1.753927</v>
          </cell>
          <cell r="H14895">
            <v>2.127958</v>
          </cell>
          <cell r="I14895">
            <v>-0.46477220000000002</v>
          </cell>
          <cell r="J14895">
            <v>-0.19018099999999999</v>
          </cell>
          <cell r="K14895">
            <v>0</v>
          </cell>
          <cell r="L14895">
            <v>0.19018099999999999</v>
          </cell>
          <cell r="M14895">
            <v>0.46477220000000002</v>
          </cell>
          <cell r="N14895">
            <v>0.46477220000000002</v>
          </cell>
          <cell r="O14895">
            <v>467</v>
          </cell>
        </row>
        <row r="14896">
          <cell r="A14896" t="str">
            <v>Residential</v>
          </cell>
          <cell r="B14896">
            <v>15</v>
          </cell>
          <cell r="C14896" t="str">
            <v>X</v>
          </cell>
          <cell r="D14896" t="str">
            <v>PCT</v>
          </cell>
          <cell r="E14896" t="str">
            <v>Usage: Annual kwh&gt;=40000</v>
          </cell>
          <cell r="F14896">
            <v>88.046400000000006</v>
          </cell>
          <cell r="G14896">
            <v>2.392217</v>
          </cell>
          <cell r="H14896">
            <v>2.699341</v>
          </cell>
          <cell r="I14896">
            <v>-0.44803229999999999</v>
          </cell>
          <cell r="J14896">
            <v>-0.1833312</v>
          </cell>
          <cell r="K14896">
            <v>0</v>
          </cell>
          <cell r="L14896">
            <v>0.1833312</v>
          </cell>
          <cell r="M14896">
            <v>0.44803229999999999</v>
          </cell>
          <cell r="N14896">
            <v>0.44803229999999999</v>
          </cell>
          <cell r="O14896">
            <v>467</v>
          </cell>
        </row>
        <row r="14897">
          <cell r="A14897" t="str">
            <v>Residential</v>
          </cell>
          <cell r="B14897">
            <v>16</v>
          </cell>
          <cell r="C14897" t="str">
            <v>X</v>
          </cell>
          <cell r="D14897" t="str">
            <v>PCT</v>
          </cell>
          <cell r="E14897" t="str">
            <v>Usage: Annual kwh&gt;=40000</v>
          </cell>
          <cell r="F14897">
            <v>90.187899999999999</v>
          </cell>
          <cell r="G14897">
            <v>3.0543110000000002</v>
          </cell>
          <cell r="H14897">
            <v>2.9500329999999999</v>
          </cell>
          <cell r="I14897">
            <v>-0.46281889999999998</v>
          </cell>
          <cell r="J14897">
            <v>-0.18938169999999999</v>
          </cell>
          <cell r="K14897">
            <v>0</v>
          </cell>
          <cell r="L14897">
            <v>0.18938169999999999</v>
          </cell>
          <cell r="M14897">
            <v>0.46281889999999998</v>
          </cell>
          <cell r="N14897">
            <v>0.46281889999999998</v>
          </cell>
          <cell r="O14897">
            <v>467</v>
          </cell>
        </row>
        <row r="14898">
          <cell r="A14898" t="str">
            <v>Residential</v>
          </cell>
          <cell r="B14898">
            <v>17</v>
          </cell>
          <cell r="C14898" t="str">
            <v>X</v>
          </cell>
          <cell r="D14898" t="str">
            <v>PCT</v>
          </cell>
          <cell r="E14898" t="str">
            <v>Usage: Annual kwh&gt;=40000</v>
          </cell>
          <cell r="F14898">
            <v>91.329400000000007</v>
          </cell>
          <cell r="G14898">
            <v>3.1089289999999998</v>
          </cell>
          <cell r="H14898">
            <v>3.297857</v>
          </cell>
          <cell r="I14898">
            <v>-0.45375310000000002</v>
          </cell>
          <cell r="J14898">
            <v>-0.18567210000000001</v>
          </cell>
          <cell r="K14898">
            <v>0</v>
          </cell>
          <cell r="L14898">
            <v>0.18567210000000001</v>
          </cell>
          <cell r="M14898">
            <v>0.45375310000000002</v>
          </cell>
          <cell r="N14898">
            <v>0.45375310000000002</v>
          </cell>
          <cell r="O14898">
            <v>467</v>
          </cell>
        </row>
        <row r="14899">
          <cell r="A14899" t="str">
            <v>Residential</v>
          </cell>
          <cell r="B14899">
            <v>18</v>
          </cell>
          <cell r="C14899" t="str">
            <v>X</v>
          </cell>
          <cell r="D14899" t="str">
            <v>PCT</v>
          </cell>
          <cell r="E14899" t="str">
            <v>Usage: Annual kwh&gt;=40000</v>
          </cell>
          <cell r="F14899">
            <v>89.395200000000003</v>
          </cell>
          <cell r="G14899">
            <v>3.7635489999999998</v>
          </cell>
          <cell r="H14899">
            <v>3.365726</v>
          </cell>
          <cell r="I14899">
            <v>-0.4908999</v>
          </cell>
          <cell r="J14899">
            <v>-0.2008723</v>
          </cell>
          <cell r="K14899">
            <v>0</v>
          </cell>
          <cell r="L14899">
            <v>0.2008723</v>
          </cell>
          <cell r="M14899">
            <v>0.4908999</v>
          </cell>
          <cell r="N14899">
            <v>0.4908999</v>
          </cell>
          <cell r="O14899">
            <v>467</v>
          </cell>
        </row>
        <row r="14900">
          <cell r="A14900" t="str">
            <v>Residential</v>
          </cell>
          <cell r="B14900">
            <v>19</v>
          </cell>
          <cell r="C14900" t="str">
            <v>X</v>
          </cell>
          <cell r="D14900" t="str">
            <v>PCT</v>
          </cell>
          <cell r="E14900" t="str">
            <v>Usage: Annual kwh&gt;=40000</v>
          </cell>
          <cell r="F14900">
            <v>86.678200000000004</v>
          </cell>
          <cell r="G14900">
            <v>3.4910969999999999</v>
          </cell>
          <cell r="H14900">
            <v>3.3175409999999999</v>
          </cell>
          <cell r="I14900">
            <v>-0.45161750000000001</v>
          </cell>
          <cell r="J14900">
            <v>-0.1847982</v>
          </cell>
          <cell r="K14900">
            <v>0</v>
          </cell>
          <cell r="L14900">
            <v>0.1847982</v>
          </cell>
          <cell r="M14900">
            <v>0.45161750000000001</v>
          </cell>
          <cell r="N14900">
            <v>0.45161750000000001</v>
          </cell>
          <cell r="O14900">
            <v>467</v>
          </cell>
        </row>
        <row r="14901">
          <cell r="A14901" t="str">
            <v>Residential</v>
          </cell>
          <cell r="B14901">
            <v>20</v>
          </cell>
          <cell r="C14901" t="str">
            <v>X</v>
          </cell>
          <cell r="D14901" t="str">
            <v>PCT</v>
          </cell>
          <cell r="E14901" t="str">
            <v>Usage: Annual kwh&gt;=40000</v>
          </cell>
          <cell r="F14901">
            <v>81.895200000000003</v>
          </cell>
          <cell r="G14901">
            <v>2.544826</v>
          </cell>
          <cell r="H14901">
            <v>3.0179619999999998</v>
          </cell>
          <cell r="I14901">
            <v>-0.44292379999999998</v>
          </cell>
          <cell r="J14901">
            <v>-0.18124080000000001</v>
          </cell>
          <cell r="K14901">
            <v>0</v>
          </cell>
          <cell r="L14901">
            <v>0.18124080000000001</v>
          </cell>
          <cell r="M14901">
            <v>0.44292379999999998</v>
          </cell>
          <cell r="N14901">
            <v>0.44292379999999998</v>
          </cell>
          <cell r="O14901">
            <v>467</v>
          </cell>
        </row>
        <row r="14902">
          <cell r="A14902" t="str">
            <v>Residential</v>
          </cell>
          <cell r="B14902">
            <v>21</v>
          </cell>
          <cell r="C14902" t="str">
            <v>X</v>
          </cell>
          <cell r="D14902" t="str">
            <v>PCT</v>
          </cell>
          <cell r="E14902" t="str">
            <v>Usage: Annual kwh&gt;=40000</v>
          </cell>
          <cell r="F14902">
            <v>77.470799999999997</v>
          </cell>
          <cell r="G14902">
            <v>2.5061939999999998</v>
          </cell>
          <cell r="H14902">
            <v>2.2105950000000001</v>
          </cell>
          <cell r="I14902">
            <v>-0.45232060000000002</v>
          </cell>
          <cell r="J14902">
            <v>-0.1850859</v>
          </cell>
          <cell r="K14902">
            <v>0</v>
          </cell>
          <cell r="L14902">
            <v>0.1850859</v>
          </cell>
          <cell r="M14902">
            <v>0.45232060000000002</v>
          </cell>
          <cell r="N14902">
            <v>0.45232060000000002</v>
          </cell>
          <cell r="O14902">
            <v>467</v>
          </cell>
        </row>
        <row r="14903">
          <cell r="A14903" t="str">
            <v>Residential</v>
          </cell>
          <cell r="B14903">
            <v>22</v>
          </cell>
          <cell r="C14903" t="str">
            <v>X</v>
          </cell>
          <cell r="D14903" t="str">
            <v>PCT</v>
          </cell>
          <cell r="E14903" t="str">
            <v>Usage: Annual kwh&gt;=40000</v>
          </cell>
          <cell r="F14903">
            <v>75.546400000000006</v>
          </cell>
          <cell r="G14903">
            <v>2.6442100000000002</v>
          </cell>
          <cell r="H14903">
            <v>1.7610330000000001</v>
          </cell>
          <cell r="I14903">
            <v>-0.43415579999999998</v>
          </cell>
          <cell r="J14903">
            <v>-0.17765300000000001</v>
          </cell>
          <cell r="K14903">
            <v>0</v>
          </cell>
          <cell r="L14903">
            <v>0.17765300000000001</v>
          </cell>
          <cell r="M14903">
            <v>0.43415579999999998</v>
          </cell>
          <cell r="N14903">
            <v>0.43415579999999998</v>
          </cell>
          <cell r="O14903">
            <v>467</v>
          </cell>
        </row>
        <row r="14904">
          <cell r="A14904" t="str">
            <v>Residential</v>
          </cell>
          <cell r="B14904">
            <v>23</v>
          </cell>
          <cell r="C14904" t="str">
            <v>X</v>
          </cell>
          <cell r="D14904" t="str">
            <v>PCT</v>
          </cell>
          <cell r="E14904" t="str">
            <v>Usage: Annual kwh&gt;=40000</v>
          </cell>
          <cell r="F14904">
            <v>73.197599999999994</v>
          </cell>
          <cell r="G14904">
            <v>1.779309</v>
          </cell>
          <cell r="H14904">
            <v>1.56813</v>
          </cell>
          <cell r="I14904">
            <v>-0.50197519999999995</v>
          </cell>
          <cell r="J14904">
            <v>-0.20540420000000001</v>
          </cell>
          <cell r="K14904">
            <v>0</v>
          </cell>
          <cell r="L14904">
            <v>0.20540420000000001</v>
          </cell>
          <cell r="M14904">
            <v>0.50197519999999995</v>
          </cell>
          <cell r="N14904">
            <v>0.50197519999999995</v>
          </cell>
          <cell r="O14904">
            <v>467</v>
          </cell>
        </row>
        <row r="14905">
          <cell r="A14905" t="str">
            <v>Residential</v>
          </cell>
          <cell r="B14905">
            <v>24</v>
          </cell>
          <cell r="C14905" t="str">
            <v>X</v>
          </cell>
          <cell r="D14905" t="str">
            <v>PCT</v>
          </cell>
          <cell r="E14905" t="str">
            <v>Usage: Annual kwh&gt;=40000</v>
          </cell>
          <cell r="F14905">
            <v>71.990300000000005</v>
          </cell>
          <cell r="G14905">
            <v>1.1221779999999999</v>
          </cell>
          <cell r="H14905">
            <v>1.3969510000000001</v>
          </cell>
          <cell r="I14905">
            <v>-0.42172549999999998</v>
          </cell>
          <cell r="J14905">
            <v>-0.17256669999999999</v>
          </cell>
          <cell r="K14905">
            <v>0</v>
          </cell>
          <cell r="L14905">
            <v>0.17256669999999999</v>
          </cell>
          <cell r="M14905">
            <v>0.42172549999999998</v>
          </cell>
          <cell r="N14905">
            <v>0.42172549999999998</v>
          </cell>
          <cell r="O14905">
            <v>467</v>
          </cell>
        </row>
        <row r="14906">
          <cell r="A14906" t="str">
            <v>Residential</v>
          </cell>
          <cell r="B14906">
            <v>1</v>
          </cell>
          <cell r="C14906" t="str">
            <v>X</v>
          </cell>
          <cell r="D14906" t="str">
            <v>Switch</v>
          </cell>
          <cell r="E14906" t="str">
            <v>ACs per customer: 1</v>
          </cell>
          <cell r="F14906">
            <v>64.946600000000004</v>
          </cell>
          <cell r="G14906">
            <v>0.52623220000000004</v>
          </cell>
          <cell r="H14906">
            <v>0.57926420000000001</v>
          </cell>
          <cell r="I14906">
            <v>-2.7178799999999999E-2</v>
          </cell>
          <cell r="J14906">
            <v>-1.11214E-2</v>
          </cell>
          <cell r="K14906">
            <v>0</v>
          </cell>
          <cell r="L14906">
            <v>1.11214E-2</v>
          </cell>
          <cell r="M14906">
            <v>2.7178799999999999E-2</v>
          </cell>
          <cell r="N14906">
            <v>2.7178799999999999E-2</v>
          </cell>
          <cell r="O14906">
            <v>24519</v>
          </cell>
        </row>
        <row r="14907">
          <cell r="A14907" t="str">
            <v>Residential</v>
          </cell>
          <cell r="B14907">
            <v>2</v>
          </cell>
          <cell r="C14907" t="str">
            <v>X</v>
          </cell>
          <cell r="D14907" t="str">
            <v>Switch</v>
          </cell>
          <cell r="E14907" t="str">
            <v>ACs per customer: 1</v>
          </cell>
          <cell r="F14907">
            <v>62.971299999999999</v>
          </cell>
          <cell r="G14907">
            <v>0.45379619999999998</v>
          </cell>
          <cell r="H14907">
            <v>0.48004669999999999</v>
          </cell>
          <cell r="I14907">
            <v>-2.6822800000000001E-2</v>
          </cell>
          <cell r="J14907">
            <v>-1.09757E-2</v>
          </cell>
          <cell r="K14907">
            <v>0</v>
          </cell>
          <cell r="L14907">
            <v>1.09757E-2</v>
          </cell>
          <cell r="M14907">
            <v>2.6822800000000001E-2</v>
          </cell>
          <cell r="N14907">
            <v>2.6822800000000001E-2</v>
          </cell>
          <cell r="O14907">
            <v>24519</v>
          </cell>
        </row>
        <row r="14908">
          <cell r="A14908" t="str">
            <v>Residential</v>
          </cell>
          <cell r="B14908">
            <v>3</v>
          </cell>
          <cell r="C14908" t="str">
            <v>X</v>
          </cell>
          <cell r="D14908" t="str">
            <v>Switch</v>
          </cell>
          <cell r="E14908" t="str">
            <v>ACs per customer: 1</v>
          </cell>
          <cell r="F14908">
            <v>62.225499999999997</v>
          </cell>
          <cell r="G14908">
            <v>0.41790630000000001</v>
          </cell>
          <cell r="H14908">
            <v>0.45264939999999998</v>
          </cell>
          <cell r="I14908">
            <v>-2.6585600000000001E-2</v>
          </cell>
          <cell r="J14908">
            <v>-1.08786E-2</v>
          </cell>
          <cell r="K14908">
            <v>0</v>
          </cell>
          <cell r="L14908">
            <v>1.08786E-2</v>
          </cell>
          <cell r="M14908">
            <v>2.6585600000000001E-2</v>
          </cell>
          <cell r="N14908">
            <v>2.6585600000000001E-2</v>
          </cell>
          <cell r="O14908">
            <v>24519</v>
          </cell>
        </row>
        <row r="14909">
          <cell r="A14909" t="str">
            <v>Residential</v>
          </cell>
          <cell r="B14909">
            <v>4</v>
          </cell>
          <cell r="C14909" t="str">
            <v>X</v>
          </cell>
          <cell r="D14909" t="str">
            <v>Switch</v>
          </cell>
          <cell r="E14909" t="str">
            <v>ACs per customer: 1</v>
          </cell>
          <cell r="F14909">
            <v>60.854300000000002</v>
          </cell>
          <cell r="G14909">
            <v>0.39897070000000001</v>
          </cell>
          <cell r="H14909">
            <v>0.4308284</v>
          </cell>
          <cell r="I14909">
            <v>-2.6410599999999999E-2</v>
          </cell>
          <cell r="J14909">
            <v>-1.0807000000000001E-2</v>
          </cell>
          <cell r="K14909">
            <v>0</v>
          </cell>
          <cell r="L14909">
            <v>1.0807000000000001E-2</v>
          </cell>
          <cell r="M14909">
            <v>2.6410599999999999E-2</v>
          </cell>
          <cell r="N14909">
            <v>2.6410599999999999E-2</v>
          </cell>
          <cell r="O14909">
            <v>24519</v>
          </cell>
        </row>
        <row r="14910">
          <cell r="A14910" t="str">
            <v>Residential</v>
          </cell>
          <cell r="B14910">
            <v>5</v>
          </cell>
          <cell r="C14910" t="str">
            <v>X</v>
          </cell>
          <cell r="D14910" t="str">
            <v>Switch</v>
          </cell>
          <cell r="E14910" t="str">
            <v>ACs per customer: 1</v>
          </cell>
          <cell r="F14910">
            <v>60.6098</v>
          </cell>
          <cell r="G14910">
            <v>0.40092280000000002</v>
          </cell>
          <cell r="H14910">
            <v>0.43705759999999999</v>
          </cell>
          <cell r="I14910">
            <v>-2.64111E-2</v>
          </cell>
          <cell r="J14910">
            <v>-1.0807199999999999E-2</v>
          </cell>
          <cell r="K14910">
            <v>0</v>
          </cell>
          <cell r="L14910">
            <v>1.0807199999999999E-2</v>
          </cell>
          <cell r="M14910">
            <v>2.64111E-2</v>
          </cell>
          <cell r="N14910">
            <v>2.64111E-2</v>
          </cell>
          <cell r="O14910">
            <v>24519</v>
          </cell>
        </row>
        <row r="14911">
          <cell r="A14911" t="str">
            <v>Residential</v>
          </cell>
          <cell r="B14911">
            <v>6</v>
          </cell>
          <cell r="C14911" t="str">
            <v>X</v>
          </cell>
          <cell r="D14911" t="str">
            <v>Switch</v>
          </cell>
          <cell r="E14911" t="str">
            <v>ACs per customer: 1</v>
          </cell>
          <cell r="F14911">
            <v>60.483600000000003</v>
          </cell>
          <cell r="G14911">
            <v>0.44084719999999999</v>
          </cell>
          <cell r="H14911">
            <v>0.49157909999999999</v>
          </cell>
          <cell r="I14911">
            <v>-2.6450999999999999E-2</v>
          </cell>
          <cell r="J14911">
            <v>-1.0823599999999999E-2</v>
          </cell>
          <cell r="K14911">
            <v>0</v>
          </cell>
          <cell r="L14911">
            <v>1.0823599999999999E-2</v>
          </cell>
          <cell r="M14911">
            <v>2.6450999999999999E-2</v>
          </cell>
          <cell r="N14911">
            <v>2.6450999999999999E-2</v>
          </cell>
          <cell r="O14911">
            <v>24519</v>
          </cell>
        </row>
        <row r="14912">
          <cell r="A14912" t="str">
            <v>Residential</v>
          </cell>
          <cell r="B14912">
            <v>7</v>
          </cell>
          <cell r="C14912" t="str">
            <v>X</v>
          </cell>
          <cell r="D14912" t="str">
            <v>Switch</v>
          </cell>
          <cell r="E14912" t="str">
            <v>ACs per customer: 1</v>
          </cell>
          <cell r="F14912">
            <v>59.4863</v>
          </cell>
          <cell r="G14912">
            <v>0.53669900000000004</v>
          </cell>
          <cell r="H14912">
            <v>0.59043990000000002</v>
          </cell>
          <cell r="I14912">
            <v>-2.66453E-2</v>
          </cell>
          <cell r="J14912">
            <v>-1.0902999999999999E-2</v>
          </cell>
          <cell r="K14912">
            <v>0</v>
          </cell>
          <cell r="L14912">
            <v>1.0902999999999999E-2</v>
          </cell>
          <cell r="M14912">
            <v>2.66453E-2</v>
          </cell>
          <cell r="N14912">
            <v>2.66453E-2</v>
          </cell>
          <cell r="O14912">
            <v>24519</v>
          </cell>
        </row>
        <row r="14913">
          <cell r="A14913" t="str">
            <v>Residential</v>
          </cell>
          <cell r="B14913">
            <v>8</v>
          </cell>
          <cell r="C14913" t="str">
            <v>X</v>
          </cell>
          <cell r="D14913" t="str">
            <v>Switch</v>
          </cell>
          <cell r="E14913" t="str">
            <v>ACs per customer: 1</v>
          </cell>
          <cell r="F14913">
            <v>60.3611</v>
          </cell>
          <cell r="G14913">
            <v>0.63680979999999998</v>
          </cell>
          <cell r="H14913">
            <v>0.70174190000000003</v>
          </cell>
          <cell r="I14913">
            <v>-2.7110599999999999E-2</v>
          </cell>
          <cell r="J14913">
            <v>-1.10934E-2</v>
          </cell>
          <cell r="K14913">
            <v>0</v>
          </cell>
          <cell r="L14913">
            <v>1.10934E-2</v>
          </cell>
          <cell r="M14913">
            <v>2.7110599999999999E-2</v>
          </cell>
          <cell r="N14913">
            <v>2.7110599999999999E-2</v>
          </cell>
          <cell r="O14913">
            <v>24519</v>
          </cell>
        </row>
        <row r="14914">
          <cell r="A14914" t="str">
            <v>Residential</v>
          </cell>
          <cell r="B14914">
            <v>9</v>
          </cell>
          <cell r="C14914" t="str">
            <v>X</v>
          </cell>
          <cell r="D14914" t="str">
            <v>Switch</v>
          </cell>
          <cell r="E14914" t="str">
            <v>ACs per customer: 1</v>
          </cell>
          <cell r="F14914">
            <v>64.355500000000006</v>
          </cell>
          <cell r="G14914">
            <v>0.60360919999999996</v>
          </cell>
          <cell r="H14914">
            <v>0.63724400000000003</v>
          </cell>
          <cell r="I14914">
            <v>-2.7698400000000001E-2</v>
          </cell>
          <cell r="J14914">
            <v>-1.1334E-2</v>
          </cell>
          <cell r="K14914">
            <v>0</v>
          </cell>
          <cell r="L14914">
            <v>1.1334E-2</v>
          </cell>
          <cell r="M14914">
            <v>2.7698400000000001E-2</v>
          </cell>
          <cell r="N14914">
            <v>2.7698400000000001E-2</v>
          </cell>
          <cell r="O14914">
            <v>24519</v>
          </cell>
        </row>
        <row r="14915">
          <cell r="A14915" t="str">
            <v>Residential</v>
          </cell>
          <cell r="B14915">
            <v>10</v>
          </cell>
          <cell r="C14915" t="str">
            <v>X</v>
          </cell>
          <cell r="D14915" t="str">
            <v>Switch</v>
          </cell>
          <cell r="E14915" t="str">
            <v>ACs per customer: 1</v>
          </cell>
          <cell r="F14915">
            <v>67.465400000000002</v>
          </cell>
          <cell r="G14915">
            <v>0.58621020000000001</v>
          </cell>
          <cell r="H14915">
            <v>0.63671460000000002</v>
          </cell>
          <cell r="I14915">
            <v>-2.9412199999999999E-2</v>
          </cell>
          <cell r="J14915">
            <v>-1.2035199999999999E-2</v>
          </cell>
          <cell r="K14915">
            <v>0</v>
          </cell>
          <cell r="L14915">
            <v>1.2035199999999999E-2</v>
          </cell>
          <cell r="M14915">
            <v>2.9412199999999999E-2</v>
          </cell>
          <cell r="N14915">
            <v>2.9412199999999999E-2</v>
          </cell>
          <cell r="O14915">
            <v>24519</v>
          </cell>
        </row>
        <row r="14916">
          <cell r="A14916" t="str">
            <v>Residential</v>
          </cell>
          <cell r="B14916">
            <v>11</v>
          </cell>
          <cell r="C14916" t="str">
            <v>X</v>
          </cell>
          <cell r="D14916" t="str">
            <v>Switch</v>
          </cell>
          <cell r="E14916" t="str">
            <v>ACs per customer: 1</v>
          </cell>
          <cell r="F14916">
            <v>72.315799999999996</v>
          </cell>
          <cell r="G14916">
            <v>0.60105090000000005</v>
          </cell>
          <cell r="H14916">
            <v>0.62405529999999998</v>
          </cell>
          <cell r="I14916">
            <v>-2.91287E-2</v>
          </cell>
          <cell r="J14916">
            <v>-1.19192E-2</v>
          </cell>
          <cell r="K14916">
            <v>0</v>
          </cell>
          <cell r="L14916">
            <v>1.19192E-2</v>
          </cell>
          <cell r="M14916">
            <v>2.91287E-2</v>
          </cell>
          <cell r="N14916">
            <v>2.91287E-2</v>
          </cell>
          <cell r="O14916">
            <v>24519</v>
          </cell>
        </row>
        <row r="14917">
          <cell r="A14917" t="str">
            <v>Residential</v>
          </cell>
          <cell r="B14917">
            <v>12</v>
          </cell>
          <cell r="C14917" t="str">
            <v>X</v>
          </cell>
          <cell r="D14917" t="str">
            <v>Switch</v>
          </cell>
          <cell r="E14917" t="str">
            <v>ACs per customer: 1</v>
          </cell>
          <cell r="F14917">
            <v>77.286299999999997</v>
          </cell>
          <cell r="G14917">
            <v>0.67982520000000002</v>
          </cell>
          <cell r="H14917">
            <v>0.67082580000000003</v>
          </cell>
          <cell r="I14917">
            <v>-3.0166999999999999E-2</v>
          </cell>
          <cell r="J14917">
            <v>-1.23441E-2</v>
          </cell>
          <cell r="K14917">
            <v>0</v>
          </cell>
          <cell r="L14917">
            <v>1.23441E-2</v>
          </cell>
          <cell r="M14917">
            <v>3.0166999999999999E-2</v>
          </cell>
          <cell r="N14917">
            <v>3.0166999999999999E-2</v>
          </cell>
          <cell r="O14917">
            <v>24519</v>
          </cell>
        </row>
        <row r="14918">
          <cell r="A14918" t="str">
            <v>Residential</v>
          </cell>
          <cell r="B14918">
            <v>13</v>
          </cell>
          <cell r="C14918" t="str">
            <v>X</v>
          </cell>
          <cell r="D14918" t="str">
            <v>Switch</v>
          </cell>
          <cell r="E14918" t="str">
            <v>ACs per customer: 1</v>
          </cell>
          <cell r="F14918">
            <v>81.161699999999996</v>
          </cell>
          <cell r="G14918">
            <v>0.75575610000000004</v>
          </cell>
          <cell r="H14918">
            <v>0.73228170000000004</v>
          </cell>
          <cell r="I14918">
            <v>-3.0438E-2</v>
          </cell>
          <cell r="J14918">
            <v>-1.2455000000000001E-2</v>
          </cell>
          <cell r="K14918">
            <v>0</v>
          </cell>
          <cell r="L14918">
            <v>1.2455000000000001E-2</v>
          </cell>
          <cell r="M14918">
            <v>3.0438E-2</v>
          </cell>
          <cell r="N14918">
            <v>3.0438E-2</v>
          </cell>
          <cell r="O14918">
            <v>24519</v>
          </cell>
        </row>
        <row r="14919">
          <cell r="A14919" t="str">
            <v>Residential</v>
          </cell>
          <cell r="B14919">
            <v>14</v>
          </cell>
          <cell r="C14919" t="str">
            <v>X</v>
          </cell>
          <cell r="D14919" t="str">
            <v>Switch</v>
          </cell>
          <cell r="E14919" t="str">
            <v>ACs per customer: 1</v>
          </cell>
          <cell r="F14919">
            <v>84.282899999999998</v>
          </cell>
          <cell r="G14919">
            <v>0.81939229999999996</v>
          </cell>
          <cell r="H14919">
            <v>0.81498190000000004</v>
          </cell>
          <cell r="I14919">
            <v>-3.1141499999999999E-2</v>
          </cell>
          <cell r="J14919">
            <v>-1.27429E-2</v>
          </cell>
          <cell r="K14919">
            <v>0</v>
          </cell>
          <cell r="L14919">
            <v>1.27429E-2</v>
          </cell>
          <cell r="M14919">
            <v>3.1141499999999999E-2</v>
          </cell>
          <cell r="N14919">
            <v>3.1141499999999999E-2</v>
          </cell>
          <cell r="O14919">
            <v>24519</v>
          </cell>
        </row>
        <row r="14920">
          <cell r="A14920" t="str">
            <v>Residential</v>
          </cell>
          <cell r="B14920">
            <v>15</v>
          </cell>
          <cell r="C14920" t="str">
            <v>X</v>
          </cell>
          <cell r="D14920" t="str">
            <v>Switch</v>
          </cell>
          <cell r="E14920" t="str">
            <v>ACs per customer: 1</v>
          </cell>
          <cell r="F14920">
            <v>87.650199999999998</v>
          </cell>
          <cell r="G14920">
            <v>0.95898950000000005</v>
          </cell>
          <cell r="H14920">
            <v>0.97286930000000005</v>
          </cell>
          <cell r="I14920">
            <v>-3.12932E-2</v>
          </cell>
          <cell r="J14920">
            <v>-1.2804899999999999E-2</v>
          </cell>
          <cell r="K14920">
            <v>0</v>
          </cell>
          <cell r="L14920">
            <v>1.2804899999999999E-2</v>
          </cell>
          <cell r="M14920">
            <v>3.12932E-2</v>
          </cell>
          <cell r="N14920">
            <v>3.12932E-2</v>
          </cell>
          <cell r="O14920">
            <v>24519</v>
          </cell>
        </row>
        <row r="14921">
          <cell r="A14921" t="str">
            <v>Residential</v>
          </cell>
          <cell r="B14921">
            <v>16</v>
          </cell>
          <cell r="C14921" t="str">
            <v>X</v>
          </cell>
          <cell r="D14921" t="str">
            <v>Switch</v>
          </cell>
          <cell r="E14921" t="str">
            <v>ACs per customer: 1</v>
          </cell>
          <cell r="F14921">
            <v>89.7684</v>
          </cell>
          <cell r="G14921">
            <v>1.1587750000000001</v>
          </cell>
          <cell r="H14921">
            <v>1.0327599999999999</v>
          </cell>
          <cell r="I14921">
            <v>-3.5507299999999999E-2</v>
          </cell>
          <cell r="J14921">
            <v>-1.45293E-2</v>
          </cell>
          <cell r="K14921">
            <v>0</v>
          </cell>
          <cell r="L14921">
            <v>1.45293E-2</v>
          </cell>
          <cell r="M14921">
            <v>3.5507299999999999E-2</v>
          </cell>
          <cell r="N14921">
            <v>3.5507299999999999E-2</v>
          </cell>
          <cell r="O14921">
            <v>24519</v>
          </cell>
        </row>
        <row r="14922">
          <cell r="A14922" t="str">
            <v>Residential</v>
          </cell>
          <cell r="B14922">
            <v>17</v>
          </cell>
          <cell r="C14922" t="str">
            <v>X</v>
          </cell>
          <cell r="D14922" t="str">
            <v>Switch</v>
          </cell>
          <cell r="E14922" t="str">
            <v>ACs per customer: 1</v>
          </cell>
          <cell r="F14922">
            <v>90.880200000000002</v>
          </cell>
          <cell r="G14922">
            <v>1.3430470000000001</v>
          </cell>
          <cell r="H14922">
            <v>1.1302909999999999</v>
          </cell>
          <cell r="I14922">
            <v>-3.7973800000000002E-2</v>
          </cell>
          <cell r="J14922">
            <v>-1.55386E-2</v>
          </cell>
          <cell r="K14922">
            <v>0</v>
          </cell>
          <cell r="L14922">
            <v>1.55386E-2</v>
          </cell>
          <cell r="M14922">
            <v>3.7973800000000002E-2</v>
          </cell>
          <cell r="N14922">
            <v>3.7973800000000002E-2</v>
          </cell>
          <cell r="O14922">
            <v>24519</v>
          </cell>
        </row>
        <row r="14923">
          <cell r="A14923" t="str">
            <v>Residential</v>
          </cell>
          <cell r="B14923">
            <v>18</v>
          </cell>
          <cell r="C14923" t="str">
            <v>X</v>
          </cell>
          <cell r="D14923" t="str">
            <v>Switch</v>
          </cell>
          <cell r="E14923" t="str">
            <v>ACs per customer: 1</v>
          </cell>
          <cell r="F14923">
            <v>88.877300000000005</v>
          </cell>
          <cell r="G14923">
            <v>1.4504950000000001</v>
          </cell>
          <cell r="H14923">
            <v>1.2777419999999999</v>
          </cell>
          <cell r="I14923">
            <v>-3.6105100000000001E-2</v>
          </cell>
          <cell r="J14923">
            <v>-1.47739E-2</v>
          </cell>
          <cell r="K14923">
            <v>0</v>
          </cell>
          <cell r="L14923">
            <v>1.47739E-2</v>
          </cell>
          <cell r="M14923">
            <v>3.6105100000000001E-2</v>
          </cell>
          <cell r="N14923">
            <v>3.6105100000000001E-2</v>
          </cell>
          <cell r="O14923">
            <v>24519</v>
          </cell>
        </row>
        <row r="14924">
          <cell r="A14924" t="str">
            <v>Residential</v>
          </cell>
          <cell r="B14924">
            <v>19</v>
          </cell>
          <cell r="C14924" t="str">
            <v>X</v>
          </cell>
          <cell r="D14924" t="str">
            <v>Switch</v>
          </cell>
          <cell r="E14924" t="str">
            <v>ACs per customer: 1</v>
          </cell>
          <cell r="F14924">
            <v>86.124200000000002</v>
          </cell>
          <cell r="G14924">
            <v>1.5274319999999999</v>
          </cell>
          <cell r="H14924">
            <v>1.450547</v>
          </cell>
          <cell r="I14924">
            <v>-3.8162000000000001E-2</v>
          </cell>
          <cell r="J14924">
            <v>-1.56156E-2</v>
          </cell>
          <cell r="K14924">
            <v>0</v>
          </cell>
          <cell r="L14924">
            <v>1.56156E-2</v>
          </cell>
          <cell r="M14924">
            <v>3.8162000000000001E-2</v>
          </cell>
          <cell r="N14924">
            <v>3.8162000000000001E-2</v>
          </cell>
          <cell r="O14924">
            <v>24519</v>
          </cell>
        </row>
        <row r="14925">
          <cell r="A14925" t="str">
            <v>Residential</v>
          </cell>
          <cell r="B14925">
            <v>20</v>
          </cell>
          <cell r="C14925" t="str">
            <v>X</v>
          </cell>
          <cell r="D14925" t="str">
            <v>Switch</v>
          </cell>
          <cell r="E14925" t="str">
            <v>ACs per customer: 1</v>
          </cell>
          <cell r="F14925">
            <v>81.380799999999994</v>
          </cell>
          <cell r="G14925">
            <v>1.4210529999999999</v>
          </cell>
          <cell r="H14925">
            <v>1.774413</v>
          </cell>
          <cell r="I14925">
            <v>-3.8183500000000002E-2</v>
          </cell>
          <cell r="J14925">
            <v>-1.56244E-2</v>
          </cell>
          <cell r="K14925">
            <v>0</v>
          </cell>
          <cell r="L14925">
            <v>1.56244E-2</v>
          </cell>
          <cell r="M14925">
            <v>3.8183500000000002E-2</v>
          </cell>
          <cell r="N14925">
            <v>3.8183500000000002E-2</v>
          </cell>
          <cell r="O14925">
            <v>24519</v>
          </cell>
        </row>
        <row r="14926">
          <cell r="A14926" t="str">
            <v>Residential</v>
          </cell>
          <cell r="B14926">
            <v>21</v>
          </cell>
          <cell r="C14926" t="str">
            <v>X</v>
          </cell>
          <cell r="D14926" t="str">
            <v>Switch</v>
          </cell>
          <cell r="E14926" t="str">
            <v>ACs per customer: 1</v>
          </cell>
          <cell r="F14926">
            <v>77.015100000000004</v>
          </cell>
          <cell r="G14926">
            <v>1.3301510000000001</v>
          </cell>
          <cell r="H14926">
            <v>1.628633</v>
          </cell>
          <cell r="I14926">
            <v>-3.4938700000000003E-2</v>
          </cell>
          <cell r="J14926">
            <v>-1.42966E-2</v>
          </cell>
          <cell r="K14926">
            <v>0</v>
          </cell>
          <cell r="L14926">
            <v>1.42966E-2</v>
          </cell>
          <cell r="M14926">
            <v>3.4938700000000003E-2</v>
          </cell>
          <cell r="N14926">
            <v>3.4938700000000003E-2</v>
          </cell>
          <cell r="O14926">
            <v>24519</v>
          </cell>
        </row>
        <row r="14927">
          <cell r="A14927" t="str">
            <v>Residential</v>
          </cell>
          <cell r="B14927">
            <v>22</v>
          </cell>
          <cell r="C14927" t="str">
            <v>X</v>
          </cell>
          <cell r="D14927" t="str">
            <v>Switch</v>
          </cell>
          <cell r="E14927" t="str">
            <v>ACs per customer: 1</v>
          </cell>
          <cell r="F14927">
            <v>75.149799999999999</v>
          </cell>
          <cell r="G14927">
            <v>1.1779250000000001</v>
          </cell>
          <cell r="H14927">
            <v>1.3685480000000001</v>
          </cell>
          <cell r="I14927">
            <v>-3.2618000000000001E-2</v>
          </cell>
          <cell r="J14927">
            <v>-1.3346999999999999E-2</v>
          </cell>
          <cell r="K14927">
            <v>0</v>
          </cell>
          <cell r="L14927">
            <v>1.3346999999999999E-2</v>
          </cell>
          <cell r="M14927">
            <v>3.2618000000000001E-2</v>
          </cell>
          <cell r="N14927">
            <v>3.2618000000000001E-2</v>
          </cell>
          <cell r="O14927">
            <v>24519</v>
          </cell>
        </row>
        <row r="14928">
          <cell r="A14928" t="str">
            <v>Residential</v>
          </cell>
          <cell r="B14928">
            <v>23</v>
          </cell>
          <cell r="C14928" t="str">
            <v>X</v>
          </cell>
          <cell r="D14928" t="str">
            <v>Switch</v>
          </cell>
          <cell r="E14928" t="str">
            <v>ACs per customer: 1</v>
          </cell>
          <cell r="F14928">
            <v>72.9178</v>
          </cell>
          <cell r="G14928">
            <v>0.95661200000000002</v>
          </cell>
          <cell r="H14928">
            <v>1.1263510000000001</v>
          </cell>
          <cell r="I14928">
            <v>-3.1421200000000003E-2</v>
          </cell>
          <cell r="J14928">
            <v>-1.28573E-2</v>
          </cell>
          <cell r="K14928">
            <v>0</v>
          </cell>
          <cell r="L14928">
            <v>1.28573E-2</v>
          </cell>
          <cell r="M14928">
            <v>3.1421200000000003E-2</v>
          </cell>
          <cell r="N14928">
            <v>3.1421200000000003E-2</v>
          </cell>
          <cell r="O14928">
            <v>24519</v>
          </cell>
        </row>
        <row r="14929">
          <cell r="A14929" t="str">
            <v>Residential</v>
          </cell>
          <cell r="B14929">
            <v>24</v>
          </cell>
          <cell r="C14929" t="str">
            <v>X</v>
          </cell>
          <cell r="D14929" t="str">
            <v>Switch</v>
          </cell>
          <cell r="E14929" t="str">
            <v>ACs per customer: 1</v>
          </cell>
          <cell r="F14929">
            <v>71.805199999999999</v>
          </cell>
          <cell r="G14929">
            <v>0.73495440000000001</v>
          </cell>
          <cell r="H14929">
            <v>0.87619720000000001</v>
          </cell>
          <cell r="I14929">
            <v>-2.9986700000000002E-2</v>
          </cell>
          <cell r="J14929">
            <v>-1.22703E-2</v>
          </cell>
          <cell r="K14929">
            <v>0</v>
          </cell>
          <cell r="L14929">
            <v>1.22703E-2</v>
          </cell>
          <cell r="M14929">
            <v>2.9986700000000002E-2</v>
          </cell>
          <cell r="N14929">
            <v>2.9986700000000002E-2</v>
          </cell>
          <cell r="O14929">
            <v>24519</v>
          </cell>
        </row>
        <row r="14930">
          <cell r="A14930" t="str">
            <v>Residential</v>
          </cell>
          <cell r="B14930">
            <v>1</v>
          </cell>
          <cell r="C14930" t="str">
            <v>X</v>
          </cell>
          <cell r="D14930" t="str">
            <v>Switch</v>
          </cell>
          <cell r="E14930" t="str">
            <v>ACs per customer: 2-3</v>
          </cell>
          <cell r="F14930">
            <v>64.416899999999998</v>
          </cell>
          <cell r="G14930">
            <v>0.62595840000000003</v>
          </cell>
          <cell r="H14930">
            <v>0.71625499999999998</v>
          </cell>
          <cell r="I14930">
            <v>-9.2605199999999999E-2</v>
          </cell>
          <cell r="J14930">
            <v>-3.7893299999999998E-2</v>
          </cell>
          <cell r="K14930">
            <v>0</v>
          </cell>
          <cell r="L14930">
            <v>3.7893299999999998E-2</v>
          </cell>
          <cell r="M14930">
            <v>9.2605199999999999E-2</v>
          </cell>
          <cell r="N14930">
            <v>9.2605199999999999E-2</v>
          </cell>
          <cell r="O14930">
            <v>3264</v>
          </cell>
        </row>
        <row r="14931">
          <cell r="A14931" t="str">
            <v>Residential</v>
          </cell>
          <cell r="B14931">
            <v>2</v>
          </cell>
          <cell r="C14931" t="str">
            <v>X</v>
          </cell>
          <cell r="D14931" t="str">
            <v>Switch</v>
          </cell>
          <cell r="E14931" t="str">
            <v>ACs per customer: 2-3</v>
          </cell>
          <cell r="F14931">
            <v>63</v>
          </cell>
          <cell r="G14931">
            <v>0.58112759999999997</v>
          </cell>
          <cell r="H14931">
            <v>0.59710099999999999</v>
          </cell>
          <cell r="I14931">
            <v>-9.1222700000000004E-2</v>
          </cell>
          <cell r="J14931">
            <v>-3.7327600000000002E-2</v>
          </cell>
          <cell r="K14931">
            <v>0</v>
          </cell>
          <cell r="L14931">
            <v>3.7327600000000002E-2</v>
          </cell>
          <cell r="M14931">
            <v>9.1222700000000004E-2</v>
          </cell>
          <cell r="N14931">
            <v>9.1222700000000004E-2</v>
          </cell>
          <cell r="O14931">
            <v>3264</v>
          </cell>
        </row>
        <row r="14932">
          <cell r="A14932" t="str">
            <v>Residential</v>
          </cell>
          <cell r="B14932">
            <v>3</v>
          </cell>
          <cell r="C14932" t="str">
            <v>X</v>
          </cell>
          <cell r="D14932" t="str">
            <v>Switch</v>
          </cell>
          <cell r="E14932" t="str">
            <v>ACs per customer: 2-3</v>
          </cell>
          <cell r="F14932">
            <v>62.395800000000001</v>
          </cell>
          <cell r="G14932">
            <v>0.60658330000000005</v>
          </cell>
          <cell r="H14932">
            <v>0.63074169999999996</v>
          </cell>
          <cell r="I14932">
            <v>-9.0232800000000002E-2</v>
          </cell>
          <cell r="J14932">
            <v>-3.6922499999999997E-2</v>
          </cell>
          <cell r="K14932">
            <v>0</v>
          </cell>
          <cell r="L14932">
            <v>3.6922499999999997E-2</v>
          </cell>
          <cell r="M14932">
            <v>9.0232800000000002E-2</v>
          </cell>
          <cell r="N14932">
            <v>9.0232800000000002E-2</v>
          </cell>
          <cell r="O14932">
            <v>3264</v>
          </cell>
        </row>
        <row r="14933">
          <cell r="A14933" t="str">
            <v>Residential</v>
          </cell>
          <cell r="B14933">
            <v>4</v>
          </cell>
          <cell r="C14933" t="str">
            <v>X</v>
          </cell>
          <cell r="D14933" t="str">
            <v>Switch</v>
          </cell>
          <cell r="E14933" t="str">
            <v>ACs per customer: 2-3</v>
          </cell>
          <cell r="F14933">
            <v>60.947899999999997</v>
          </cell>
          <cell r="G14933">
            <v>0.54757889999999998</v>
          </cell>
          <cell r="H14933">
            <v>0.55772659999999996</v>
          </cell>
          <cell r="I14933">
            <v>-8.9462799999999995E-2</v>
          </cell>
          <cell r="J14933">
            <v>-3.6607399999999998E-2</v>
          </cell>
          <cell r="K14933">
            <v>0</v>
          </cell>
          <cell r="L14933">
            <v>3.6607399999999998E-2</v>
          </cell>
          <cell r="M14933">
            <v>8.9462799999999995E-2</v>
          </cell>
          <cell r="N14933">
            <v>8.9462799999999995E-2</v>
          </cell>
          <cell r="O14933">
            <v>3264</v>
          </cell>
        </row>
        <row r="14934">
          <cell r="A14934" t="str">
            <v>Residential</v>
          </cell>
          <cell r="B14934">
            <v>5</v>
          </cell>
          <cell r="C14934" t="str">
            <v>X</v>
          </cell>
          <cell r="D14934" t="str">
            <v>Switch</v>
          </cell>
          <cell r="E14934" t="str">
            <v>ACs per customer: 2-3</v>
          </cell>
          <cell r="F14934">
            <v>60.843699999999998</v>
          </cell>
          <cell r="G14934">
            <v>0.52072810000000003</v>
          </cell>
          <cell r="H14934">
            <v>0.56278249999999996</v>
          </cell>
          <cell r="I14934">
            <v>-8.9177599999999996E-2</v>
          </cell>
          <cell r="J14934">
            <v>-3.6490700000000001E-2</v>
          </cell>
          <cell r="K14934">
            <v>0</v>
          </cell>
          <cell r="L14934">
            <v>3.6490700000000001E-2</v>
          </cell>
          <cell r="M14934">
            <v>8.9177599999999996E-2</v>
          </cell>
          <cell r="N14934">
            <v>8.9177599999999996E-2</v>
          </cell>
          <cell r="O14934">
            <v>3264</v>
          </cell>
        </row>
        <row r="14935">
          <cell r="A14935" t="str">
            <v>Residential</v>
          </cell>
          <cell r="B14935">
            <v>6</v>
          </cell>
          <cell r="C14935" t="str">
            <v>X</v>
          </cell>
          <cell r="D14935" t="str">
            <v>Switch</v>
          </cell>
          <cell r="E14935" t="str">
            <v>ACs per customer: 2-3</v>
          </cell>
          <cell r="F14935">
            <v>60.791499999999999</v>
          </cell>
          <cell r="G14935">
            <v>0.54626580000000002</v>
          </cell>
          <cell r="H14935">
            <v>0.59406599999999998</v>
          </cell>
          <cell r="I14935">
            <v>-8.90846E-2</v>
          </cell>
          <cell r="J14935">
            <v>-3.6452699999999998E-2</v>
          </cell>
          <cell r="K14935">
            <v>0</v>
          </cell>
          <cell r="L14935">
            <v>3.6452699999999998E-2</v>
          </cell>
          <cell r="M14935">
            <v>8.90846E-2</v>
          </cell>
          <cell r="N14935">
            <v>8.90846E-2</v>
          </cell>
          <cell r="O14935">
            <v>3264</v>
          </cell>
        </row>
        <row r="14936">
          <cell r="A14936" t="str">
            <v>Residential</v>
          </cell>
          <cell r="B14936">
            <v>7</v>
          </cell>
          <cell r="C14936" t="str">
            <v>X</v>
          </cell>
          <cell r="D14936" t="str">
            <v>Switch</v>
          </cell>
          <cell r="E14936" t="str">
            <v>ACs per customer: 2-3</v>
          </cell>
          <cell r="F14936">
            <v>59.791499999999999</v>
          </cell>
          <cell r="G14936">
            <v>0.66992189999999996</v>
          </cell>
          <cell r="H14936">
            <v>0.68701080000000003</v>
          </cell>
          <cell r="I14936">
            <v>-9.0303400000000006E-2</v>
          </cell>
          <cell r="J14936">
            <v>-3.6951400000000002E-2</v>
          </cell>
          <cell r="K14936">
            <v>0</v>
          </cell>
          <cell r="L14936">
            <v>3.6951400000000002E-2</v>
          </cell>
          <cell r="M14936">
            <v>9.0303400000000006E-2</v>
          </cell>
          <cell r="N14936">
            <v>9.0303400000000006E-2</v>
          </cell>
          <cell r="O14936">
            <v>3264</v>
          </cell>
        </row>
        <row r="14937">
          <cell r="A14937" t="str">
            <v>Residential</v>
          </cell>
          <cell r="B14937">
            <v>8</v>
          </cell>
          <cell r="C14937" t="str">
            <v>X</v>
          </cell>
          <cell r="D14937" t="str">
            <v>Switch</v>
          </cell>
          <cell r="E14937" t="str">
            <v>ACs per customer: 2-3</v>
          </cell>
          <cell r="F14937">
            <v>60.447899999999997</v>
          </cell>
          <cell r="G14937">
            <v>0.80248330000000001</v>
          </cell>
          <cell r="H14937">
            <v>0.78328679999999995</v>
          </cell>
          <cell r="I14937">
            <v>-9.1973799999999994E-2</v>
          </cell>
          <cell r="J14937">
            <v>-3.7634899999999999E-2</v>
          </cell>
          <cell r="K14937">
            <v>0</v>
          </cell>
          <cell r="L14937">
            <v>3.7634899999999999E-2</v>
          </cell>
          <cell r="M14937">
            <v>9.1973799999999994E-2</v>
          </cell>
          <cell r="N14937">
            <v>9.1973799999999994E-2</v>
          </cell>
          <cell r="O14937">
            <v>3264</v>
          </cell>
        </row>
        <row r="14938">
          <cell r="A14938" t="str">
            <v>Residential</v>
          </cell>
          <cell r="B14938">
            <v>9</v>
          </cell>
          <cell r="C14938" t="str">
            <v>X</v>
          </cell>
          <cell r="D14938" t="str">
            <v>Switch</v>
          </cell>
          <cell r="E14938" t="str">
            <v>ACs per customer: 2-3</v>
          </cell>
          <cell r="F14938">
            <v>64.156300000000002</v>
          </cell>
          <cell r="G14938">
            <v>0.72738429999999998</v>
          </cell>
          <cell r="H14938">
            <v>0.71171499999999999</v>
          </cell>
          <cell r="I14938">
            <v>-9.2227900000000002E-2</v>
          </cell>
          <cell r="J14938">
            <v>-3.7738899999999999E-2</v>
          </cell>
          <cell r="K14938">
            <v>0</v>
          </cell>
          <cell r="L14938">
            <v>3.7738899999999999E-2</v>
          </cell>
          <cell r="M14938">
            <v>9.2227900000000002E-2</v>
          </cell>
          <cell r="N14938">
            <v>9.2227900000000002E-2</v>
          </cell>
          <cell r="O14938">
            <v>3264</v>
          </cell>
        </row>
        <row r="14939">
          <cell r="A14939" t="str">
            <v>Residential</v>
          </cell>
          <cell r="B14939">
            <v>10</v>
          </cell>
          <cell r="C14939" t="str">
            <v>X</v>
          </cell>
          <cell r="D14939" t="str">
            <v>Switch</v>
          </cell>
          <cell r="E14939" t="str">
            <v>ACs per customer: 2-3</v>
          </cell>
          <cell r="F14939">
            <v>66.916899999999998</v>
          </cell>
          <cell r="G14939">
            <v>0.68643460000000001</v>
          </cell>
          <cell r="H14939">
            <v>0.68836090000000005</v>
          </cell>
          <cell r="I14939">
            <v>-9.3702400000000005E-2</v>
          </cell>
          <cell r="J14939">
            <v>-3.8342300000000003E-2</v>
          </cell>
          <cell r="K14939">
            <v>0</v>
          </cell>
          <cell r="L14939">
            <v>3.8342300000000003E-2</v>
          </cell>
          <cell r="M14939">
            <v>9.3702400000000005E-2</v>
          </cell>
          <cell r="N14939">
            <v>9.3702400000000005E-2</v>
          </cell>
          <cell r="O14939">
            <v>3264</v>
          </cell>
        </row>
        <row r="14940">
          <cell r="A14940" t="str">
            <v>Residential</v>
          </cell>
          <cell r="B14940">
            <v>11</v>
          </cell>
          <cell r="C14940" t="str">
            <v>X</v>
          </cell>
          <cell r="D14940" t="str">
            <v>Switch</v>
          </cell>
          <cell r="E14940" t="str">
            <v>ACs per customer: 2-3</v>
          </cell>
          <cell r="F14940">
            <v>71.281700000000001</v>
          </cell>
          <cell r="G14940">
            <v>0.64231050000000001</v>
          </cell>
          <cell r="H14940">
            <v>0.77157549999999997</v>
          </cell>
          <cell r="I14940">
            <v>-9.8230600000000001E-2</v>
          </cell>
          <cell r="J14940">
            <v>-4.01952E-2</v>
          </cell>
          <cell r="K14940">
            <v>0</v>
          </cell>
          <cell r="L14940">
            <v>4.01952E-2</v>
          </cell>
          <cell r="M14940">
            <v>9.8230600000000001E-2</v>
          </cell>
          <cell r="N14940">
            <v>9.8230600000000001E-2</v>
          </cell>
          <cell r="O14940">
            <v>3264</v>
          </cell>
        </row>
        <row r="14941">
          <cell r="A14941" t="str">
            <v>Residential</v>
          </cell>
          <cell r="B14941">
            <v>12</v>
          </cell>
          <cell r="C14941" t="str">
            <v>X</v>
          </cell>
          <cell r="D14941" t="str">
            <v>Switch</v>
          </cell>
          <cell r="E14941" t="str">
            <v>ACs per customer: 2-3</v>
          </cell>
          <cell r="F14941">
            <v>75.990200000000002</v>
          </cell>
          <cell r="G14941">
            <v>0.76312069999999999</v>
          </cell>
          <cell r="H14941">
            <v>0.81757190000000002</v>
          </cell>
          <cell r="I14941">
            <v>-0.1031247</v>
          </cell>
          <cell r="J14941">
            <v>-4.2197800000000001E-2</v>
          </cell>
          <cell r="K14941">
            <v>0</v>
          </cell>
          <cell r="L14941">
            <v>4.2197800000000001E-2</v>
          </cell>
          <cell r="M14941">
            <v>0.1031247</v>
          </cell>
          <cell r="N14941">
            <v>0.1031247</v>
          </cell>
          <cell r="O14941">
            <v>3264</v>
          </cell>
        </row>
        <row r="14942">
          <cell r="A14942" t="str">
            <v>Residential</v>
          </cell>
          <cell r="B14942">
            <v>13</v>
          </cell>
          <cell r="C14942" t="str">
            <v>X</v>
          </cell>
          <cell r="D14942" t="str">
            <v>Switch</v>
          </cell>
          <cell r="E14942" t="str">
            <v>ACs per customer: 2-3</v>
          </cell>
          <cell r="F14942">
            <v>79.938100000000006</v>
          </cell>
          <cell r="G14942">
            <v>0.73011760000000003</v>
          </cell>
          <cell r="H14942">
            <v>0.80653699999999995</v>
          </cell>
          <cell r="I14942">
            <v>-9.7707799999999997E-2</v>
          </cell>
          <cell r="J14942">
            <v>-3.9981200000000001E-2</v>
          </cell>
          <cell r="K14942">
            <v>0</v>
          </cell>
          <cell r="L14942">
            <v>3.9981200000000001E-2</v>
          </cell>
          <cell r="M14942">
            <v>9.7707799999999997E-2</v>
          </cell>
          <cell r="N14942">
            <v>9.7707799999999997E-2</v>
          </cell>
          <cell r="O14942">
            <v>3264</v>
          </cell>
        </row>
        <row r="14943">
          <cell r="A14943" t="str">
            <v>Residential</v>
          </cell>
          <cell r="B14943">
            <v>14</v>
          </cell>
          <cell r="C14943" t="str">
            <v>X</v>
          </cell>
          <cell r="D14943" t="str">
            <v>Switch</v>
          </cell>
          <cell r="E14943" t="str">
            <v>ACs per customer: 2-3</v>
          </cell>
          <cell r="F14943">
            <v>82.990200000000002</v>
          </cell>
          <cell r="G14943">
            <v>0.8313142</v>
          </cell>
          <cell r="H14943">
            <v>0.72404959999999996</v>
          </cell>
          <cell r="I14943">
            <v>-0.1053775</v>
          </cell>
          <cell r="J14943">
            <v>-4.3119600000000001E-2</v>
          </cell>
          <cell r="K14943">
            <v>0</v>
          </cell>
          <cell r="L14943">
            <v>4.3119600000000001E-2</v>
          </cell>
          <cell r="M14943">
            <v>0.1053775</v>
          </cell>
          <cell r="N14943">
            <v>0.1053775</v>
          </cell>
          <cell r="O14943">
            <v>3264</v>
          </cell>
        </row>
        <row r="14944">
          <cell r="A14944" t="str">
            <v>Residential</v>
          </cell>
          <cell r="B14944">
            <v>15</v>
          </cell>
          <cell r="C14944" t="str">
            <v>X</v>
          </cell>
          <cell r="D14944" t="str">
            <v>Switch</v>
          </cell>
          <cell r="E14944" t="str">
            <v>ACs per customer: 2-3</v>
          </cell>
          <cell r="F14944">
            <v>86.438100000000006</v>
          </cell>
          <cell r="G14944">
            <v>1.031463</v>
          </cell>
          <cell r="H14944">
            <v>0.87859209999999999</v>
          </cell>
          <cell r="I14944">
            <v>-0.103723</v>
          </cell>
          <cell r="J14944">
            <v>-4.2442599999999997E-2</v>
          </cell>
          <cell r="K14944">
            <v>0</v>
          </cell>
          <cell r="L14944">
            <v>4.2442599999999997E-2</v>
          </cell>
          <cell r="M14944">
            <v>0.103723</v>
          </cell>
          <cell r="N14944">
            <v>0.103723</v>
          </cell>
          <cell r="O14944">
            <v>3264</v>
          </cell>
        </row>
        <row r="14945">
          <cell r="A14945" t="str">
            <v>Residential</v>
          </cell>
          <cell r="B14945">
            <v>16</v>
          </cell>
          <cell r="C14945" t="str">
            <v>X</v>
          </cell>
          <cell r="D14945" t="str">
            <v>Switch</v>
          </cell>
          <cell r="E14945" t="str">
            <v>ACs per customer: 2-3</v>
          </cell>
          <cell r="F14945">
            <v>88.490200000000002</v>
          </cell>
          <cell r="G14945">
            <v>1.273134</v>
          </cell>
          <cell r="H14945">
            <v>1.03901</v>
          </cell>
          <cell r="I14945">
            <v>-0.12367930000000001</v>
          </cell>
          <cell r="J14945">
            <v>-5.0608599999999997E-2</v>
          </cell>
          <cell r="K14945">
            <v>0</v>
          </cell>
          <cell r="L14945">
            <v>5.0608599999999997E-2</v>
          </cell>
          <cell r="M14945">
            <v>0.12367930000000001</v>
          </cell>
          <cell r="N14945">
            <v>0.12367930000000001</v>
          </cell>
          <cell r="O14945">
            <v>3264</v>
          </cell>
        </row>
        <row r="14946">
          <cell r="A14946" t="str">
            <v>Residential</v>
          </cell>
          <cell r="B14946">
            <v>17</v>
          </cell>
          <cell r="C14946" t="str">
            <v>X</v>
          </cell>
          <cell r="D14946" t="str">
            <v>Switch</v>
          </cell>
          <cell r="E14946" t="str">
            <v>ACs per customer: 2-3</v>
          </cell>
          <cell r="F14946">
            <v>89.542299999999997</v>
          </cell>
          <cell r="G14946">
            <v>1.637866</v>
          </cell>
          <cell r="H14946">
            <v>1.145305</v>
          </cell>
          <cell r="I14946">
            <v>-0.1435324</v>
          </cell>
          <cell r="J14946">
            <v>-5.8732300000000001E-2</v>
          </cell>
          <cell r="K14946">
            <v>0</v>
          </cell>
          <cell r="L14946">
            <v>5.8732300000000001E-2</v>
          </cell>
          <cell r="M14946">
            <v>0.1435324</v>
          </cell>
          <cell r="N14946">
            <v>0.1435324</v>
          </cell>
          <cell r="O14946">
            <v>3264</v>
          </cell>
        </row>
        <row r="14947">
          <cell r="A14947" t="str">
            <v>Residential</v>
          </cell>
          <cell r="B14947">
            <v>18</v>
          </cell>
          <cell r="C14947" t="str">
            <v>X</v>
          </cell>
          <cell r="D14947" t="str">
            <v>Switch</v>
          </cell>
          <cell r="E14947" t="str">
            <v>ACs per customer: 2-3</v>
          </cell>
          <cell r="F14947">
            <v>87.250799999999998</v>
          </cell>
          <cell r="G14947">
            <v>1.6348069999999999</v>
          </cell>
          <cell r="H14947">
            <v>1.2233700000000001</v>
          </cell>
          <cell r="I14947">
            <v>-0.1378848</v>
          </cell>
          <cell r="J14947">
            <v>-5.6421399999999997E-2</v>
          </cell>
          <cell r="K14947">
            <v>0</v>
          </cell>
          <cell r="L14947">
            <v>5.6421399999999997E-2</v>
          </cell>
          <cell r="M14947">
            <v>0.1378848</v>
          </cell>
          <cell r="N14947">
            <v>0.1378848</v>
          </cell>
          <cell r="O14947">
            <v>3264</v>
          </cell>
        </row>
        <row r="14948">
          <cell r="A14948" t="str">
            <v>Residential</v>
          </cell>
          <cell r="B14948">
            <v>19</v>
          </cell>
          <cell r="C14948" t="str">
            <v>X</v>
          </cell>
          <cell r="D14948" t="str">
            <v>Switch</v>
          </cell>
          <cell r="E14948" t="str">
            <v>ACs per customer: 2-3</v>
          </cell>
          <cell r="F14948">
            <v>84.355000000000004</v>
          </cell>
          <cell r="G14948">
            <v>1.6133379999999999</v>
          </cell>
          <cell r="H14948">
            <v>1.734699</v>
          </cell>
          <cell r="I14948">
            <v>-0.12981400000000001</v>
          </cell>
          <cell r="J14948">
            <v>-5.3118899999999997E-2</v>
          </cell>
          <cell r="K14948">
            <v>0</v>
          </cell>
          <cell r="L14948">
            <v>5.3118899999999997E-2</v>
          </cell>
          <cell r="M14948">
            <v>0.12981400000000001</v>
          </cell>
          <cell r="N14948">
            <v>0.12981400000000001</v>
          </cell>
          <cell r="O14948">
            <v>3264</v>
          </cell>
        </row>
        <row r="14949">
          <cell r="A14949" t="str">
            <v>Residential</v>
          </cell>
          <cell r="B14949">
            <v>20</v>
          </cell>
          <cell r="C14949" t="str">
            <v>X</v>
          </cell>
          <cell r="D14949" t="str">
            <v>Switch</v>
          </cell>
          <cell r="E14949" t="str">
            <v>ACs per customer: 2-3</v>
          </cell>
          <cell r="F14949">
            <v>79.750799999999998</v>
          </cell>
          <cell r="G14949">
            <v>1.7132700000000001</v>
          </cell>
          <cell r="H14949">
            <v>1.6443840000000001</v>
          </cell>
          <cell r="I14949">
            <v>-0.13760929999999999</v>
          </cell>
          <cell r="J14949">
            <v>-5.63086E-2</v>
          </cell>
          <cell r="K14949">
            <v>0</v>
          </cell>
          <cell r="L14949">
            <v>5.63086E-2</v>
          </cell>
          <cell r="M14949">
            <v>0.13760929999999999</v>
          </cell>
          <cell r="N14949">
            <v>0.13760929999999999</v>
          </cell>
          <cell r="O14949">
            <v>3264</v>
          </cell>
        </row>
        <row r="14950">
          <cell r="A14950" t="str">
            <v>Residential</v>
          </cell>
          <cell r="B14950">
            <v>21</v>
          </cell>
          <cell r="C14950" t="str">
            <v>X</v>
          </cell>
          <cell r="D14950" t="str">
            <v>Switch</v>
          </cell>
          <cell r="E14950" t="str">
            <v>ACs per customer: 2-3</v>
          </cell>
          <cell r="F14950">
            <v>75.594399999999993</v>
          </cell>
          <cell r="G14950">
            <v>1.5299929999999999</v>
          </cell>
          <cell r="H14950">
            <v>1.6159730000000001</v>
          </cell>
          <cell r="I14950">
            <v>-0.13443459999999999</v>
          </cell>
          <cell r="J14950">
            <v>-5.5009500000000003E-2</v>
          </cell>
          <cell r="K14950">
            <v>0</v>
          </cell>
          <cell r="L14950">
            <v>5.5009500000000003E-2</v>
          </cell>
          <cell r="M14950">
            <v>0.13443459999999999</v>
          </cell>
          <cell r="N14950">
            <v>0.13443459999999999</v>
          </cell>
          <cell r="O14950">
            <v>3264</v>
          </cell>
        </row>
        <row r="14951">
          <cell r="A14951" t="str">
            <v>Residential</v>
          </cell>
          <cell r="B14951">
            <v>22</v>
          </cell>
          <cell r="C14951" t="str">
            <v>X</v>
          </cell>
          <cell r="D14951" t="str">
            <v>Switch</v>
          </cell>
          <cell r="E14951" t="str">
            <v>ACs per customer: 2-3</v>
          </cell>
          <cell r="F14951">
            <v>73.938100000000006</v>
          </cell>
          <cell r="G14951">
            <v>1.454628</v>
          </cell>
          <cell r="H14951">
            <v>1.6340619999999999</v>
          </cell>
          <cell r="I14951">
            <v>-0.12949640000000001</v>
          </cell>
          <cell r="J14951">
            <v>-5.2988899999999999E-2</v>
          </cell>
          <cell r="K14951">
            <v>0</v>
          </cell>
          <cell r="L14951">
            <v>5.2988899999999999E-2</v>
          </cell>
          <cell r="M14951">
            <v>0.12949640000000001</v>
          </cell>
          <cell r="N14951">
            <v>0.12949640000000001</v>
          </cell>
          <cell r="O14951">
            <v>3264</v>
          </cell>
        </row>
        <row r="14952">
          <cell r="A14952" t="str">
            <v>Residential</v>
          </cell>
          <cell r="B14952">
            <v>23</v>
          </cell>
          <cell r="C14952" t="str">
            <v>X</v>
          </cell>
          <cell r="D14952" t="str">
            <v>Switch</v>
          </cell>
          <cell r="E14952" t="str">
            <v>ACs per customer: 2-3</v>
          </cell>
          <cell r="F14952">
            <v>72.125399999999999</v>
          </cell>
          <cell r="G14952">
            <v>1.1027910000000001</v>
          </cell>
          <cell r="H14952">
            <v>1.3539369999999999</v>
          </cell>
          <cell r="I14952">
            <v>-0.1165426</v>
          </cell>
          <cell r="J14952">
            <v>-4.7688300000000003E-2</v>
          </cell>
          <cell r="K14952">
            <v>0</v>
          </cell>
          <cell r="L14952">
            <v>4.7688300000000003E-2</v>
          </cell>
          <cell r="M14952">
            <v>0.1165426</v>
          </cell>
          <cell r="N14952">
            <v>0.1165426</v>
          </cell>
          <cell r="O14952">
            <v>3264</v>
          </cell>
        </row>
        <row r="14953">
          <cell r="A14953" t="str">
            <v>Residential</v>
          </cell>
          <cell r="B14953">
            <v>24</v>
          </cell>
          <cell r="C14953" t="str">
            <v>X</v>
          </cell>
          <cell r="D14953" t="str">
            <v>Switch</v>
          </cell>
          <cell r="E14953" t="str">
            <v>ACs per customer: 2-3</v>
          </cell>
          <cell r="F14953">
            <v>71.364800000000002</v>
          </cell>
          <cell r="G14953">
            <v>0.71728150000000002</v>
          </cell>
          <cell r="H14953">
            <v>0.92724280000000003</v>
          </cell>
          <cell r="I14953">
            <v>-0.1036521</v>
          </cell>
          <cell r="J14953">
            <v>-4.2413600000000003E-2</v>
          </cell>
          <cell r="K14953">
            <v>0</v>
          </cell>
          <cell r="L14953">
            <v>4.2413600000000003E-2</v>
          </cell>
          <cell r="M14953">
            <v>0.1036521</v>
          </cell>
          <cell r="N14953">
            <v>0.1036521</v>
          </cell>
          <cell r="O14953">
            <v>3264</v>
          </cell>
        </row>
        <row r="14954">
          <cell r="A14954" t="str">
            <v>Residential</v>
          </cell>
          <cell r="B14954">
            <v>1</v>
          </cell>
          <cell r="C14954" t="str">
            <v>X</v>
          </cell>
          <cell r="D14954" t="str">
            <v>Switch</v>
          </cell>
          <cell r="E14954" t="str">
            <v>All</v>
          </cell>
          <cell r="F14954">
            <v>64.897199999999998</v>
          </cell>
          <cell r="G14954">
            <v>0.53560229999999998</v>
          </cell>
          <cell r="H14954">
            <v>0.59203110000000003</v>
          </cell>
          <cell r="I14954">
            <v>-2.6113299999999999E-2</v>
          </cell>
          <cell r="J14954">
            <v>-1.06853E-2</v>
          </cell>
          <cell r="K14954">
            <v>0</v>
          </cell>
          <cell r="L14954">
            <v>1.06853E-2</v>
          </cell>
          <cell r="M14954">
            <v>2.6113299999999999E-2</v>
          </cell>
          <cell r="N14954">
            <v>2.6113299999999999E-2</v>
          </cell>
          <cell r="O14954">
            <v>27819</v>
          </cell>
        </row>
        <row r="14955">
          <cell r="A14955" t="str">
            <v>Residential</v>
          </cell>
          <cell r="B14955">
            <v>2</v>
          </cell>
          <cell r="C14955" t="str">
            <v>X</v>
          </cell>
          <cell r="D14955" t="str">
            <v>Switch</v>
          </cell>
          <cell r="E14955" t="str">
            <v>All</v>
          </cell>
          <cell r="F14955">
            <v>62.973999999999997</v>
          </cell>
          <cell r="G14955">
            <v>0.46577069999999998</v>
          </cell>
          <cell r="H14955">
            <v>0.49095569999999999</v>
          </cell>
          <cell r="I14955">
            <v>-2.5766000000000001E-2</v>
          </cell>
          <cell r="J14955">
            <v>-1.0543200000000001E-2</v>
          </cell>
          <cell r="K14955">
            <v>0</v>
          </cell>
          <cell r="L14955">
            <v>1.0543200000000001E-2</v>
          </cell>
          <cell r="M14955">
            <v>2.5766000000000001E-2</v>
          </cell>
          <cell r="N14955">
            <v>2.5766000000000001E-2</v>
          </cell>
          <cell r="O14955">
            <v>27819</v>
          </cell>
        </row>
        <row r="14956">
          <cell r="A14956" t="str">
            <v>Residential</v>
          </cell>
          <cell r="B14956">
            <v>3</v>
          </cell>
          <cell r="C14956" t="str">
            <v>X</v>
          </cell>
          <cell r="D14956" t="str">
            <v>Switch</v>
          </cell>
          <cell r="E14956" t="str">
            <v>All</v>
          </cell>
          <cell r="F14956">
            <v>62.241300000000003</v>
          </cell>
          <cell r="G14956">
            <v>0.4356623</v>
          </cell>
          <cell r="H14956">
            <v>0.46924680000000002</v>
          </cell>
          <cell r="I14956">
            <v>-2.55325E-2</v>
          </cell>
          <cell r="J14956">
            <v>-1.0447700000000001E-2</v>
          </cell>
          <cell r="K14956">
            <v>0</v>
          </cell>
          <cell r="L14956">
            <v>1.0447700000000001E-2</v>
          </cell>
          <cell r="M14956">
            <v>2.55325E-2</v>
          </cell>
          <cell r="N14956">
            <v>2.55325E-2</v>
          </cell>
          <cell r="O14956">
            <v>27819</v>
          </cell>
        </row>
        <row r="14957">
          <cell r="A14957" t="str">
            <v>Residential</v>
          </cell>
          <cell r="B14957">
            <v>4</v>
          </cell>
          <cell r="C14957" t="str">
            <v>X</v>
          </cell>
          <cell r="D14957" t="str">
            <v>Switch</v>
          </cell>
          <cell r="E14957" t="str">
            <v>All</v>
          </cell>
          <cell r="F14957">
            <v>60.863</v>
          </cell>
          <cell r="G14957">
            <v>0.4129525</v>
          </cell>
          <cell r="H14957">
            <v>0.44265470000000001</v>
          </cell>
          <cell r="I14957">
            <v>-2.5359E-2</v>
          </cell>
          <cell r="J14957">
            <v>-1.0376700000000001E-2</v>
          </cell>
          <cell r="K14957">
            <v>0</v>
          </cell>
          <cell r="L14957">
            <v>1.0376700000000001E-2</v>
          </cell>
          <cell r="M14957">
            <v>2.5359E-2</v>
          </cell>
          <cell r="N14957">
            <v>2.5359E-2</v>
          </cell>
          <cell r="O14957">
            <v>27819</v>
          </cell>
        </row>
        <row r="14958">
          <cell r="A14958" t="str">
            <v>Residential</v>
          </cell>
          <cell r="B14958">
            <v>5</v>
          </cell>
          <cell r="C14958" t="str">
            <v>X</v>
          </cell>
          <cell r="D14958" t="str">
            <v>Switch</v>
          </cell>
          <cell r="E14958" t="str">
            <v>All</v>
          </cell>
          <cell r="F14958">
            <v>60.631599999999999</v>
          </cell>
          <cell r="G14958">
            <v>0.41219080000000002</v>
          </cell>
          <cell r="H14958">
            <v>0.44877460000000002</v>
          </cell>
          <cell r="I14958">
            <v>-2.53507E-2</v>
          </cell>
          <cell r="J14958">
            <v>-1.03733E-2</v>
          </cell>
          <cell r="K14958">
            <v>0</v>
          </cell>
          <cell r="L14958">
            <v>1.03733E-2</v>
          </cell>
          <cell r="M14958">
            <v>2.53507E-2</v>
          </cell>
          <cell r="N14958">
            <v>2.53507E-2</v>
          </cell>
          <cell r="O14958">
            <v>27819</v>
          </cell>
        </row>
        <row r="14959">
          <cell r="A14959" t="str">
            <v>Residential</v>
          </cell>
          <cell r="B14959">
            <v>6</v>
          </cell>
          <cell r="C14959" t="str">
            <v>X</v>
          </cell>
          <cell r="D14959" t="str">
            <v>Switch</v>
          </cell>
          <cell r="E14959" t="str">
            <v>All</v>
          </cell>
          <cell r="F14959">
            <v>60.512300000000003</v>
          </cell>
          <cell r="G14959">
            <v>0.45075779999999999</v>
          </cell>
          <cell r="H14959">
            <v>0.50113039999999998</v>
          </cell>
          <cell r="I14959">
            <v>-2.5382100000000001E-2</v>
          </cell>
          <cell r="J14959">
            <v>-1.03862E-2</v>
          </cell>
          <cell r="K14959">
            <v>0</v>
          </cell>
          <cell r="L14959">
            <v>1.03862E-2</v>
          </cell>
          <cell r="M14959">
            <v>2.5382100000000001E-2</v>
          </cell>
          <cell r="N14959">
            <v>2.5382100000000001E-2</v>
          </cell>
          <cell r="O14959">
            <v>27819</v>
          </cell>
        </row>
        <row r="14960">
          <cell r="A14960" t="str">
            <v>Residential</v>
          </cell>
          <cell r="B14960">
            <v>7</v>
          </cell>
          <cell r="C14960" t="str">
            <v>X</v>
          </cell>
          <cell r="D14960" t="str">
            <v>Switch</v>
          </cell>
          <cell r="E14960" t="str">
            <v>All</v>
          </cell>
          <cell r="F14960">
            <v>59.514800000000001</v>
          </cell>
          <cell r="G14960">
            <v>0.54922459999999995</v>
          </cell>
          <cell r="H14960">
            <v>0.59943979999999997</v>
          </cell>
          <cell r="I14960">
            <v>-2.5585799999999999E-2</v>
          </cell>
          <cell r="J14960">
            <v>-1.04695E-2</v>
          </cell>
          <cell r="K14960">
            <v>0</v>
          </cell>
          <cell r="L14960">
            <v>1.04695E-2</v>
          </cell>
          <cell r="M14960">
            <v>2.5585799999999999E-2</v>
          </cell>
          <cell r="N14960">
            <v>2.5585799999999999E-2</v>
          </cell>
          <cell r="O14960">
            <v>27819</v>
          </cell>
        </row>
        <row r="14961">
          <cell r="A14961" t="str">
            <v>Residential</v>
          </cell>
          <cell r="B14961">
            <v>8</v>
          </cell>
          <cell r="C14961" t="str">
            <v>X</v>
          </cell>
          <cell r="D14961" t="str">
            <v>Switch</v>
          </cell>
          <cell r="E14961" t="str">
            <v>All</v>
          </cell>
          <cell r="F14961">
            <v>60.369199999999999</v>
          </cell>
          <cell r="G14961">
            <v>0.65238790000000002</v>
          </cell>
          <cell r="H14961">
            <v>0.70934149999999996</v>
          </cell>
          <cell r="I14961">
            <v>-2.60354E-2</v>
          </cell>
          <cell r="J14961">
            <v>-1.06535E-2</v>
          </cell>
          <cell r="K14961">
            <v>0</v>
          </cell>
          <cell r="L14961">
            <v>1.06535E-2</v>
          </cell>
          <cell r="M14961">
            <v>2.60354E-2</v>
          </cell>
          <cell r="N14961">
            <v>2.60354E-2</v>
          </cell>
          <cell r="O14961">
            <v>27819</v>
          </cell>
        </row>
        <row r="14962">
          <cell r="A14962" t="str">
            <v>Residential</v>
          </cell>
          <cell r="B14962">
            <v>9</v>
          </cell>
          <cell r="C14962" t="str">
            <v>X</v>
          </cell>
          <cell r="D14962" t="str">
            <v>Switch</v>
          </cell>
          <cell r="E14962" t="str">
            <v>All</v>
          </cell>
          <cell r="F14962">
            <v>64.3369</v>
          </cell>
          <cell r="G14962">
            <v>0.61524129999999999</v>
          </cell>
          <cell r="H14962">
            <v>0.64418430000000004</v>
          </cell>
          <cell r="I14962">
            <v>-2.6547000000000001E-2</v>
          </cell>
          <cell r="J14962">
            <v>-1.0862800000000001E-2</v>
          </cell>
          <cell r="K14962">
            <v>0</v>
          </cell>
          <cell r="L14962">
            <v>1.0862800000000001E-2</v>
          </cell>
          <cell r="M14962">
            <v>2.6547000000000001E-2</v>
          </cell>
          <cell r="N14962">
            <v>2.6547000000000001E-2</v>
          </cell>
          <cell r="O14962">
            <v>27819</v>
          </cell>
        </row>
        <row r="14963">
          <cell r="A14963" t="str">
            <v>Residential</v>
          </cell>
          <cell r="B14963">
            <v>10</v>
          </cell>
          <cell r="C14963" t="str">
            <v>X</v>
          </cell>
          <cell r="D14963" t="str">
            <v>Switch</v>
          </cell>
          <cell r="E14963" t="str">
            <v>All</v>
          </cell>
          <cell r="F14963">
            <v>67.414299999999997</v>
          </cell>
          <cell r="G14963">
            <v>0.5956243</v>
          </cell>
          <cell r="H14963">
            <v>0.64152779999999998</v>
          </cell>
          <cell r="I14963">
            <v>-2.80643E-2</v>
          </cell>
          <cell r="J14963">
            <v>-1.1483699999999999E-2</v>
          </cell>
          <cell r="K14963">
            <v>0</v>
          </cell>
          <cell r="L14963">
            <v>1.1483699999999999E-2</v>
          </cell>
          <cell r="M14963">
            <v>2.80643E-2</v>
          </cell>
          <cell r="N14963">
            <v>2.80643E-2</v>
          </cell>
          <cell r="O14963">
            <v>27819</v>
          </cell>
        </row>
        <row r="14964">
          <cell r="A14964" t="str">
            <v>Residential</v>
          </cell>
          <cell r="B14964">
            <v>11</v>
          </cell>
          <cell r="C14964" t="str">
            <v>X</v>
          </cell>
          <cell r="D14964" t="str">
            <v>Switch</v>
          </cell>
          <cell r="E14964" t="str">
            <v>All</v>
          </cell>
          <cell r="F14964">
            <v>72.219399999999993</v>
          </cell>
          <cell r="G14964">
            <v>0.60490880000000002</v>
          </cell>
          <cell r="H14964">
            <v>0.63780349999999997</v>
          </cell>
          <cell r="I14964">
            <v>-2.7955500000000001E-2</v>
          </cell>
          <cell r="J14964">
            <v>-1.14392E-2</v>
          </cell>
          <cell r="K14964">
            <v>0</v>
          </cell>
          <cell r="L14964">
            <v>1.14392E-2</v>
          </cell>
          <cell r="M14964">
            <v>2.7955500000000001E-2</v>
          </cell>
          <cell r="N14964">
            <v>2.7955500000000001E-2</v>
          </cell>
          <cell r="O14964">
            <v>27819</v>
          </cell>
        </row>
        <row r="14965">
          <cell r="A14965" t="str">
            <v>Residential</v>
          </cell>
          <cell r="B14965">
            <v>12</v>
          </cell>
          <cell r="C14965" t="str">
            <v>X</v>
          </cell>
          <cell r="D14965" t="str">
            <v>Switch</v>
          </cell>
          <cell r="E14965" t="str">
            <v>All</v>
          </cell>
          <cell r="F14965">
            <v>77.165499999999994</v>
          </cell>
          <cell r="G14965">
            <v>0.68763969999999996</v>
          </cell>
          <cell r="H14965">
            <v>0.68450180000000005</v>
          </cell>
          <cell r="I14965">
            <v>-2.8994700000000002E-2</v>
          </cell>
          <cell r="J14965">
            <v>-1.1864400000000001E-2</v>
          </cell>
          <cell r="K14965">
            <v>0</v>
          </cell>
          <cell r="L14965">
            <v>1.1864400000000001E-2</v>
          </cell>
          <cell r="M14965">
            <v>2.8994700000000002E-2</v>
          </cell>
          <cell r="N14965">
            <v>2.8994700000000002E-2</v>
          </cell>
          <cell r="O14965">
            <v>27819</v>
          </cell>
        </row>
        <row r="14966">
          <cell r="A14966" t="str">
            <v>Residential</v>
          </cell>
          <cell r="B14966">
            <v>13</v>
          </cell>
          <cell r="C14966" t="str">
            <v>X</v>
          </cell>
          <cell r="D14966" t="str">
            <v>Switch</v>
          </cell>
          <cell r="E14966" t="str">
            <v>All</v>
          </cell>
          <cell r="F14966">
            <v>81.047600000000003</v>
          </cell>
          <cell r="G14966">
            <v>0.75330350000000001</v>
          </cell>
          <cell r="H14966">
            <v>0.73920200000000003</v>
          </cell>
          <cell r="I14966">
            <v>-2.90645E-2</v>
          </cell>
          <cell r="J14966">
            <v>-1.1893000000000001E-2</v>
          </cell>
          <cell r="K14966">
            <v>0</v>
          </cell>
          <cell r="L14966">
            <v>1.1893000000000001E-2</v>
          </cell>
          <cell r="M14966">
            <v>2.90645E-2</v>
          </cell>
          <cell r="N14966">
            <v>2.90645E-2</v>
          </cell>
          <cell r="O14966">
            <v>27819</v>
          </cell>
        </row>
        <row r="14967">
          <cell r="A14967" t="str">
            <v>Residential</v>
          </cell>
          <cell r="B14967">
            <v>14</v>
          </cell>
          <cell r="C14967" t="str">
            <v>X</v>
          </cell>
          <cell r="D14967" t="str">
            <v>Switch</v>
          </cell>
          <cell r="E14967" t="str">
            <v>All</v>
          </cell>
          <cell r="F14967">
            <v>84.162400000000005</v>
          </cell>
          <cell r="G14967">
            <v>0.82047539999999997</v>
          </cell>
          <cell r="H14967">
            <v>0.80650739999999999</v>
          </cell>
          <cell r="I14967">
            <v>-2.98982E-2</v>
          </cell>
          <cell r="J14967">
            <v>-1.2234099999999999E-2</v>
          </cell>
          <cell r="K14967">
            <v>0</v>
          </cell>
          <cell r="L14967">
            <v>1.2234099999999999E-2</v>
          </cell>
          <cell r="M14967">
            <v>2.98982E-2</v>
          </cell>
          <cell r="N14967">
            <v>2.98982E-2</v>
          </cell>
          <cell r="O14967">
            <v>27819</v>
          </cell>
        </row>
        <row r="14968">
          <cell r="A14968" t="str">
            <v>Residential</v>
          </cell>
          <cell r="B14968">
            <v>15</v>
          </cell>
          <cell r="C14968" t="str">
            <v>X</v>
          </cell>
          <cell r="D14968" t="str">
            <v>Switch</v>
          </cell>
          <cell r="E14968" t="str">
            <v>All</v>
          </cell>
          <cell r="F14968">
            <v>87.537300000000002</v>
          </cell>
          <cell r="G14968">
            <v>0.96577069999999998</v>
          </cell>
          <cell r="H14968">
            <v>0.96408309999999997</v>
          </cell>
          <cell r="I14968">
            <v>-2.9978100000000001E-2</v>
          </cell>
          <cell r="J14968">
            <v>-1.22668E-2</v>
          </cell>
          <cell r="K14968">
            <v>0</v>
          </cell>
          <cell r="L14968">
            <v>1.22668E-2</v>
          </cell>
          <cell r="M14968">
            <v>2.9978100000000001E-2</v>
          </cell>
          <cell r="N14968">
            <v>2.9978100000000001E-2</v>
          </cell>
          <cell r="O14968">
            <v>27819</v>
          </cell>
        </row>
        <row r="14969">
          <cell r="A14969" t="str">
            <v>Residential</v>
          </cell>
          <cell r="B14969">
            <v>16</v>
          </cell>
          <cell r="C14969" t="str">
            <v>X</v>
          </cell>
          <cell r="D14969" t="str">
            <v>Switch</v>
          </cell>
          <cell r="E14969" t="str">
            <v>All</v>
          </cell>
          <cell r="F14969">
            <v>89.649199999999993</v>
          </cell>
          <cell r="G14969">
            <v>1.169492</v>
          </cell>
          <cell r="H14969">
            <v>1.0333429999999999</v>
          </cell>
          <cell r="I14969">
            <v>-3.4199100000000003E-2</v>
          </cell>
          <cell r="J14969">
            <v>-1.3993999999999999E-2</v>
          </cell>
          <cell r="K14969">
            <v>0</v>
          </cell>
          <cell r="L14969">
            <v>1.3993999999999999E-2</v>
          </cell>
          <cell r="M14969">
            <v>3.4199100000000003E-2</v>
          </cell>
          <cell r="N14969">
            <v>3.4199100000000003E-2</v>
          </cell>
          <cell r="O14969">
            <v>27819</v>
          </cell>
        </row>
        <row r="14970">
          <cell r="A14970" t="str">
            <v>Residential</v>
          </cell>
          <cell r="B14970">
            <v>17</v>
          </cell>
          <cell r="C14970" t="str">
            <v>X</v>
          </cell>
          <cell r="D14970" t="str">
            <v>Switch</v>
          </cell>
          <cell r="E14970" t="str">
            <v>All</v>
          </cell>
          <cell r="F14970">
            <v>90.755499999999998</v>
          </cell>
          <cell r="G14970">
            <v>1.3707579999999999</v>
          </cell>
          <cell r="H14970">
            <v>1.1316900000000001</v>
          </cell>
          <cell r="I14970">
            <v>-3.6941700000000001E-2</v>
          </cell>
          <cell r="J14970">
            <v>-1.51162E-2</v>
          </cell>
          <cell r="K14970">
            <v>0</v>
          </cell>
          <cell r="L14970">
            <v>1.51162E-2</v>
          </cell>
          <cell r="M14970">
            <v>3.6941700000000001E-2</v>
          </cell>
          <cell r="N14970">
            <v>3.6941700000000001E-2</v>
          </cell>
          <cell r="O14970">
            <v>27819</v>
          </cell>
        </row>
        <row r="14971">
          <cell r="A14971" t="str">
            <v>Residential</v>
          </cell>
          <cell r="B14971">
            <v>18</v>
          </cell>
          <cell r="C14971" t="str">
            <v>X</v>
          </cell>
          <cell r="D14971" t="str">
            <v>Switch</v>
          </cell>
          <cell r="E14971" t="str">
            <v>All</v>
          </cell>
          <cell r="F14971">
            <v>88.725700000000003</v>
          </cell>
          <cell r="G14971">
            <v>1.467789</v>
          </cell>
          <cell r="H14971">
            <v>1.272675</v>
          </cell>
          <cell r="I14971">
            <v>-3.5171800000000003E-2</v>
          </cell>
          <cell r="J14971">
            <v>-1.4392E-2</v>
          </cell>
          <cell r="K14971">
            <v>0</v>
          </cell>
          <cell r="L14971">
            <v>1.4392E-2</v>
          </cell>
          <cell r="M14971">
            <v>3.5171800000000003E-2</v>
          </cell>
          <cell r="N14971">
            <v>3.5171800000000003E-2</v>
          </cell>
          <cell r="O14971">
            <v>27819</v>
          </cell>
        </row>
        <row r="14972">
          <cell r="A14972" t="str">
            <v>Residential</v>
          </cell>
          <cell r="B14972">
            <v>19</v>
          </cell>
          <cell r="C14972" t="str">
            <v>X</v>
          </cell>
          <cell r="D14972" t="str">
            <v>Switch</v>
          </cell>
          <cell r="E14972" t="str">
            <v>All</v>
          </cell>
          <cell r="F14972">
            <v>85.959400000000002</v>
          </cell>
          <cell r="G14972">
            <v>1.5354509999999999</v>
          </cell>
          <cell r="H14972">
            <v>1.477028</v>
          </cell>
          <cell r="I14972">
            <v>-3.6659299999999999E-2</v>
          </cell>
          <cell r="J14972">
            <v>-1.50007E-2</v>
          </cell>
          <cell r="K14972">
            <v>0</v>
          </cell>
          <cell r="L14972">
            <v>1.50007E-2</v>
          </cell>
          <cell r="M14972">
            <v>3.6659299999999999E-2</v>
          </cell>
          <cell r="N14972">
            <v>3.6659299999999999E-2</v>
          </cell>
          <cell r="O14972">
            <v>27819</v>
          </cell>
        </row>
        <row r="14973">
          <cell r="A14973" t="str">
            <v>Residential</v>
          </cell>
          <cell r="B14973">
            <v>20</v>
          </cell>
          <cell r="C14973" t="str">
            <v>X</v>
          </cell>
          <cell r="D14973" t="str">
            <v>Switch</v>
          </cell>
          <cell r="E14973" t="str">
            <v>All</v>
          </cell>
          <cell r="F14973">
            <v>81.228800000000007</v>
          </cell>
          <cell r="G14973">
            <v>1.448515</v>
          </cell>
          <cell r="H14973">
            <v>1.7622949999999999</v>
          </cell>
          <cell r="I14973">
            <v>-3.6923600000000001E-2</v>
          </cell>
          <cell r="J14973">
            <v>-1.51089E-2</v>
          </cell>
          <cell r="K14973">
            <v>0</v>
          </cell>
          <cell r="L14973">
            <v>1.51089E-2</v>
          </cell>
          <cell r="M14973">
            <v>3.6923600000000001E-2</v>
          </cell>
          <cell r="N14973">
            <v>3.6923600000000001E-2</v>
          </cell>
          <cell r="O14973">
            <v>27819</v>
          </cell>
        </row>
        <row r="14974">
          <cell r="A14974" t="str">
            <v>Residential</v>
          </cell>
          <cell r="B14974">
            <v>21</v>
          </cell>
          <cell r="C14974" t="str">
            <v>X</v>
          </cell>
          <cell r="D14974" t="str">
            <v>Switch</v>
          </cell>
          <cell r="E14974" t="str">
            <v>All</v>
          </cell>
          <cell r="F14974">
            <v>76.8827</v>
          </cell>
          <cell r="G14974">
            <v>1.3489139999999999</v>
          </cell>
          <cell r="H14974">
            <v>1.627453</v>
          </cell>
          <cell r="I14974">
            <v>-3.40699E-2</v>
          </cell>
          <cell r="J14974">
            <v>-1.39411E-2</v>
          </cell>
          <cell r="K14974">
            <v>0</v>
          </cell>
          <cell r="L14974">
            <v>1.39411E-2</v>
          </cell>
          <cell r="M14974">
            <v>3.40699E-2</v>
          </cell>
          <cell r="N14974">
            <v>3.40699E-2</v>
          </cell>
          <cell r="O14974">
            <v>27819</v>
          </cell>
        </row>
        <row r="14975">
          <cell r="A14975" t="str">
            <v>Residential</v>
          </cell>
          <cell r="B14975">
            <v>22</v>
          </cell>
          <cell r="C14975" t="str">
            <v>X</v>
          </cell>
          <cell r="D14975" t="str">
            <v>Switch</v>
          </cell>
          <cell r="E14975" t="str">
            <v>All</v>
          </cell>
          <cell r="F14975">
            <v>75.036900000000003</v>
          </cell>
          <cell r="G14975">
            <v>1.203937</v>
          </cell>
          <cell r="H14975">
            <v>1.3932929999999999</v>
          </cell>
          <cell r="I14975">
            <v>-3.1945500000000002E-2</v>
          </cell>
          <cell r="J14975">
            <v>-1.30718E-2</v>
          </cell>
          <cell r="K14975">
            <v>0</v>
          </cell>
          <cell r="L14975">
            <v>1.30718E-2</v>
          </cell>
          <cell r="M14975">
            <v>3.1945500000000002E-2</v>
          </cell>
          <cell r="N14975">
            <v>3.1945500000000002E-2</v>
          </cell>
          <cell r="O14975">
            <v>27819</v>
          </cell>
        </row>
        <row r="14976">
          <cell r="A14976" t="str">
            <v>Residential</v>
          </cell>
          <cell r="B14976">
            <v>23</v>
          </cell>
          <cell r="C14976" t="str">
            <v>X</v>
          </cell>
          <cell r="D14976" t="str">
            <v>Switch</v>
          </cell>
          <cell r="E14976" t="str">
            <v>All</v>
          </cell>
          <cell r="F14976">
            <v>72.843900000000005</v>
          </cell>
          <cell r="G14976">
            <v>0.97033749999999996</v>
          </cell>
          <cell r="H14976">
            <v>1.1475610000000001</v>
          </cell>
          <cell r="I14976">
            <v>-3.04928E-2</v>
          </cell>
          <cell r="J14976">
            <v>-1.24774E-2</v>
          </cell>
          <cell r="K14976">
            <v>0</v>
          </cell>
          <cell r="L14976">
            <v>1.24774E-2</v>
          </cell>
          <cell r="M14976">
            <v>3.04928E-2</v>
          </cell>
          <cell r="N14976">
            <v>3.04928E-2</v>
          </cell>
          <cell r="O14976">
            <v>27819</v>
          </cell>
        </row>
        <row r="14977">
          <cell r="A14977" t="str">
            <v>Residential</v>
          </cell>
          <cell r="B14977">
            <v>24</v>
          </cell>
          <cell r="C14977" t="str">
            <v>X</v>
          </cell>
          <cell r="D14977" t="str">
            <v>Switch</v>
          </cell>
          <cell r="E14977" t="str">
            <v>All</v>
          </cell>
          <cell r="F14977">
            <v>71.764200000000002</v>
          </cell>
          <cell r="G14977">
            <v>0.73325320000000005</v>
          </cell>
          <cell r="H14977">
            <v>0.88095440000000003</v>
          </cell>
          <cell r="I14977">
            <v>-2.8856900000000001E-2</v>
          </cell>
          <cell r="J14977">
            <v>-1.1808000000000001E-2</v>
          </cell>
          <cell r="K14977">
            <v>0</v>
          </cell>
          <cell r="L14977">
            <v>1.1808000000000001E-2</v>
          </cell>
          <cell r="M14977">
            <v>2.8856900000000001E-2</v>
          </cell>
          <cell r="N14977">
            <v>2.8856900000000001E-2</v>
          </cell>
          <cell r="O14977">
            <v>27819</v>
          </cell>
        </row>
        <row r="14978">
          <cell r="A14978" t="str">
            <v>Residential</v>
          </cell>
          <cell r="B14978">
            <v>1</v>
          </cell>
          <cell r="C14978" t="str">
            <v>X</v>
          </cell>
          <cell r="D14978" t="str">
            <v>Switch</v>
          </cell>
          <cell r="E14978" t="str">
            <v>Building Age: &lt; 3 YEARS</v>
          </cell>
          <cell r="F14978">
            <v>64.406800000000004</v>
          </cell>
          <cell r="G14978">
            <v>0.41731410000000002</v>
          </cell>
          <cell r="H14978">
            <v>0.58923159999999997</v>
          </cell>
          <cell r="I14978">
            <v>-0.13870759999999999</v>
          </cell>
          <cell r="J14978">
            <v>-5.6758000000000003E-2</v>
          </cell>
          <cell r="K14978">
            <v>0</v>
          </cell>
          <cell r="L14978">
            <v>5.6758000000000003E-2</v>
          </cell>
          <cell r="M14978">
            <v>0.13870759999999999</v>
          </cell>
          <cell r="N14978">
            <v>0.13870759999999999</v>
          </cell>
          <cell r="O14978">
            <v>588</v>
          </cell>
        </row>
        <row r="14979">
          <cell r="A14979" t="str">
            <v>Residential</v>
          </cell>
          <cell r="B14979">
            <v>2</v>
          </cell>
          <cell r="C14979" t="str">
            <v>X</v>
          </cell>
          <cell r="D14979" t="str">
            <v>Switch</v>
          </cell>
          <cell r="E14979" t="str">
            <v>Building Age: &lt; 3 YEARS</v>
          </cell>
          <cell r="F14979">
            <v>63</v>
          </cell>
          <cell r="G14979">
            <v>0.36376029999999998</v>
          </cell>
          <cell r="H14979">
            <v>0.49759170000000003</v>
          </cell>
          <cell r="I14979">
            <v>-0.13564290000000001</v>
          </cell>
          <cell r="J14979">
            <v>-5.5503999999999998E-2</v>
          </cell>
          <cell r="K14979">
            <v>0</v>
          </cell>
          <cell r="L14979">
            <v>5.5503999999999998E-2</v>
          </cell>
          <cell r="M14979">
            <v>0.13564290000000001</v>
          </cell>
          <cell r="N14979">
            <v>0.13564290000000001</v>
          </cell>
          <cell r="O14979">
            <v>588</v>
          </cell>
        </row>
        <row r="14980">
          <cell r="A14980" t="str">
            <v>Residential</v>
          </cell>
          <cell r="B14980">
            <v>3</v>
          </cell>
          <cell r="C14980" t="str">
            <v>X</v>
          </cell>
          <cell r="D14980" t="str">
            <v>Switch</v>
          </cell>
          <cell r="E14980" t="str">
            <v>Building Age: &lt; 3 YEARS</v>
          </cell>
          <cell r="F14980">
            <v>62.398299999999999</v>
          </cell>
          <cell r="G14980">
            <v>0.3386421</v>
          </cell>
          <cell r="H14980">
            <v>0.45620660000000002</v>
          </cell>
          <cell r="I14980">
            <v>-0.13397329999999999</v>
          </cell>
          <cell r="J14980">
            <v>-5.4820800000000003E-2</v>
          </cell>
          <cell r="K14980">
            <v>0</v>
          </cell>
          <cell r="L14980">
            <v>5.4820800000000003E-2</v>
          </cell>
          <cell r="M14980">
            <v>0.13397329999999999</v>
          </cell>
          <cell r="N14980">
            <v>0.13397329999999999</v>
          </cell>
          <cell r="O14980">
            <v>588</v>
          </cell>
        </row>
        <row r="14981">
          <cell r="A14981" t="str">
            <v>Residential</v>
          </cell>
          <cell r="B14981">
            <v>4</v>
          </cell>
          <cell r="C14981" t="str">
            <v>X</v>
          </cell>
          <cell r="D14981" t="str">
            <v>Switch</v>
          </cell>
          <cell r="E14981" t="str">
            <v>Building Age: &lt; 3 YEARS</v>
          </cell>
          <cell r="F14981">
            <v>60.949100000000001</v>
          </cell>
          <cell r="G14981">
            <v>0.3079596</v>
          </cell>
          <cell r="H14981">
            <v>0.40633249999999999</v>
          </cell>
          <cell r="I14981">
            <v>-0.13310379999999999</v>
          </cell>
          <cell r="J14981">
            <v>-5.4465E-2</v>
          </cell>
          <cell r="K14981">
            <v>0</v>
          </cell>
          <cell r="L14981">
            <v>5.4465E-2</v>
          </cell>
          <cell r="M14981">
            <v>0.13310379999999999</v>
          </cell>
          <cell r="N14981">
            <v>0.13310379999999999</v>
          </cell>
          <cell r="O14981">
            <v>588</v>
          </cell>
        </row>
        <row r="14982">
          <cell r="A14982" t="str">
            <v>Residential</v>
          </cell>
          <cell r="B14982">
            <v>5</v>
          </cell>
          <cell r="C14982" t="str">
            <v>X</v>
          </cell>
          <cell r="D14982" t="str">
            <v>Switch</v>
          </cell>
          <cell r="E14982" t="str">
            <v>Building Age: &lt; 3 YEARS</v>
          </cell>
          <cell r="F14982">
            <v>60.8474</v>
          </cell>
          <cell r="G14982">
            <v>0.29550539999999997</v>
          </cell>
          <cell r="H14982">
            <v>0.39842699999999998</v>
          </cell>
          <cell r="I14982">
            <v>-0.13277919999999999</v>
          </cell>
          <cell r="J14982">
            <v>-5.4332199999999997E-2</v>
          </cell>
          <cell r="K14982">
            <v>0</v>
          </cell>
          <cell r="L14982">
            <v>5.4332199999999997E-2</v>
          </cell>
          <cell r="M14982">
            <v>0.13277919999999999</v>
          </cell>
          <cell r="N14982">
            <v>0.13277919999999999</v>
          </cell>
          <cell r="O14982">
            <v>588</v>
          </cell>
        </row>
        <row r="14983">
          <cell r="A14983" t="str">
            <v>Residential</v>
          </cell>
          <cell r="B14983">
            <v>6</v>
          </cell>
          <cell r="C14983" t="str">
            <v>X</v>
          </cell>
          <cell r="D14983" t="str">
            <v>Switch</v>
          </cell>
          <cell r="E14983" t="str">
            <v>Building Age: &lt; 3 YEARS</v>
          </cell>
          <cell r="F14983">
            <v>60.796599999999998</v>
          </cell>
          <cell r="G14983">
            <v>0.30005300000000001</v>
          </cell>
          <cell r="H14983">
            <v>0.39825880000000002</v>
          </cell>
          <cell r="I14983">
            <v>-0.13269329999999999</v>
          </cell>
          <cell r="J14983">
            <v>-5.4296999999999998E-2</v>
          </cell>
          <cell r="K14983">
            <v>0</v>
          </cell>
          <cell r="L14983">
            <v>5.4296999999999998E-2</v>
          </cell>
          <cell r="M14983">
            <v>0.13269329999999999</v>
          </cell>
          <cell r="N14983">
            <v>0.13269329999999999</v>
          </cell>
          <cell r="O14983">
            <v>588</v>
          </cell>
        </row>
        <row r="14984">
          <cell r="A14984" t="str">
            <v>Residential</v>
          </cell>
          <cell r="B14984">
            <v>7</v>
          </cell>
          <cell r="C14984" t="str">
            <v>X</v>
          </cell>
          <cell r="D14984" t="str">
            <v>Switch</v>
          </cell>
          <cell r="E14984" t="str">
            <v>Building Age: &lt; 3 YEARS</v>
          </cell>
          <cell r="F14984">
            <v>59.796599999999998</v>
          </cell>
          <cell r="G14984">
            <v>0.34789039999999999</v>
          </cell>
          <cell r="H14984">
            <v>0.42240080000000002</v>
          </cell>
          <cell r="I14984">
            <v>-0.1330392</v>
          </cell>
          <cell r="J14984">
            <v>-5.4438599999999997E-2</v>
          </cell>
          <cell r="K14984">
            <v>0</v>
          </cell>
          <cell r="L14984">
            <v>5.4438599999999997E-2</v>
          </cell>
          <cell r="M14984">
            <v>0.1330392</v>
          </cell>
          <cell r="N14984">
            <v>0.1330392</v>
          </cell>
          <cell r="O14984">
            <v>588</v>
          </cell>
        </row>
        <row r="14985">
          <cell r="A14985" t="str">
            <v>Residential</v>
          </cell>
          <cell r="B14985">
            <v>8</v>
          </cell>
          <cell r="C14985" t="str">
            <v>X</v>
          </cell>
          <cell r="D14985" t="str">
            <v>Switch</v>
          </cell>
          <cell r="E14985" t="str">
            <v>Building Age: &lt; 3 YEARS</v>
          </cell>
          <cell r="F14985">
            <v>60.449100000000001</v>
          </cell>
          <cell r="G14985">
            <v>0.4295563</v>
          </cell>
          <cell r="H14985">
            <v>0.57339910000000005</v>
          </cell>
          <cell r="I14985">
            <v>-0.13437979999999999</v>
          </cell>
          <cell r="J14985">
            <v>-5.4987099999999997E-2</v>
          </cell>
          <cell r="K14985">
            <v>0</v>
          </cell>
          <cell r="L14985">
            <v>5.4987099999999997E-2</v>
          </cell>
          <cell r="M14985">
            <v>0.13437979999999999</v>
          </cell>
          <cell r="N14985">
            <v>0.13437979999999999</v>
          </cell>
          <cell r="O14985">
            <v>588</v>
          </cell>
        </row>
        <row r="14986">
          <cell r="A14986" t="str">
            <v>Residential</v>
          </cell>
          <cell r="B14986">
            <v>9</v>
          </cell>
          <cell r="C14986" t="str">
            <v>X</v>
          </cell>
          <cell r="D14986" t="str">
            <v>Switch</v>
          </cell>
          <cell r="E14986" t="str">
            <v>Building Age: &lt; 3 YEARS</v>
          </cell>
          <cell r="F14986">
            <v>64.152600000000007</v>
          </cell>
          <cell r="G14986">
            <v>0.35922150000000003</v>
          </cell>
          <cell r="H14986">
            <v>0.4652963</v>
          </cell>
          <cell r="I14986">
            <v>-0.1359272</v>
          </cell>
          <cell r="J14986">
            <v>-5.5620299999999998E-2</v>
          </cell>
          <cell r="K14986">
            <v>0</v>
          </cell>
          <cell r="L14986">
            <v>5.5620299999999998E-2</v>
          </cell>
          <cell r="M14986">
            <v>0.1359272</v>
          </cell>
          <cell r="N14986">
            <v>0.1359272</v>
          </cell>
          <cell r="O14986">
            <v>588</v>
          </cell>
        </row>
        <row r="14987">
          <cell r="A14987" t="str">
            <v>Residential</v>
          </cell>
          <cell r="B14987">
            <v>10</v>
          </cell>
          <cell r="C14987" t="str">
            <v>X</v>
          </cell>
          <cell r="D14987" t="str">
            <v>Switch</v>
          </cell>
          <cell r="E14987" t="str">
            <v>Building Age: &lt; 3 YEARS</v>
          </cell>
          <cell r="F14987">
            <v>66.906800000000004</v>
          </cell>
          <cell r="G14987">
            <v>0.32865610000000001</v>
          </cell>
          <cell r="H14987">
            <v>0.44771739999999999</v>
          </cell>
          <cell r="I14987">
            <v>-0.1371182</v>
          </cell>
          <cell r="J14987">
            <v>-5.6107700000000003E-2</v>
          </cell>
          <cell r="K14987">
            <v>0</v>
          </cell>
          <cell r="L14987">
            <v>5.6107700000000003E-2</v>
          </cell>
          <cell r="M14987">
            <v>0.1371182</v>
          </cell>
          <cell r="N14987">
            <v>0.1371182</v>
          </cell>
          <cell r="O14987">
            <v>588</v>
          </cell>
        </row>
        <row r="14988">
          <cell r="A14988" t="str">
            <v>Residential</v>
          </cell>
          <cell r="B14988">
            <v>11</v>
          </cell>
          <cell r="C14988" t="str">
            <v>X</v>
          </cell>
          <cell r="D14988" t="str">
            <v>Switch</v>
          </cell>
          <cell r="E14988" t="str">
            <v>Building Age: &lt; 3 YEARS</v>
          </cell>
          <cell r="F14988">
            <v>71.262799999999999</v>
          </cell>
          <cell r="G14988">
            <v>0.40667619999999999</v>
          </cell>
          <cell r="H14988">
            <v>0.49295410000000001</v>
          </cell>
          <cell r="I14988">
            <v>-0.14152960000000001</v>
          </cell>
          <cell r="J14988">
            <v>-5.79128E-2</v>
          </cell>
          <cell r="K14988">
            <v>0</v>
          </cell>
          <cell r="L14988">
            <v>5.79128E-2</v>
          </cell>
          <cell r="M14988">
            <v>0.14152960000000001</v>
          </cell>
          <cell r="N14988">
            <v>0.14152960000000001</v>
          </cell>
          <cell r="O14988">
            <v>588</v>
          </cell>
        </row>
        <row r="14989">
          <cell r="A14989" t="str">
            <v>Residential</v>
          </cell>
          <cell r="B14989">
            <v>12</v>
          </cell>
          <cell r="C14989" t="str">
            <v>X</v>
          </cell>
          <cell r="D14989" t="str">
            <v>Switch</v>
          </cell>
          <cell r="E14989" t="str">
            <v>Building Age: &lt; 3 YEARS</v>
          </cell>
          <cell r="F14989">
            <v>75.966300000000004</v>
          </cell>
          <cell r="G14989">
            <v>0.37641200000000002</v>
          </cell>
          <cell r="H14989">
            <v>0.46256150000000001</v>
          </cell>
          <cell r="I14989">
            <v>-0.1225247</v>
          </cell>
          <cell r="J14989">
            <v>-5.0136100000000003E-2</v>
          </cell>
          <cell r="K14989">
            <v>0</v>
          </cell>
          <cell r="L14989">
            <v>5.0136100000000003E-2</v>
          </cell>
          <cell r="M14989">
            <v>0.1225247</v>
          </cell>
          <cell r="N14989">
            <v>0.1225247</v>
          </cell>
          <cell r="O14989">
            <v>588</v>
          </cell>
        </row>
        <row r="14990">
          <cell r="A14990" t="str">
            <v>Residential</v>
          </cell>
          <cell r="B14990">
            <v>13</v>
          </cell>
          <cell r="C14990" t="str">
            <v>X</v>
          </cell>
          <cell r="D14990" t="str">
            <v>Switch</v>
          </cell>
          <cell r="E14990" t="str">
            <v>Building Age: &lt; 3 YEARS</v>
          </cell>
          <cell r="F14990">
            <v>79.915400000000005</v>
          </cell>
          <cell r="G14990">
            <v>0.43907679999999999</v>
          </cell>
          <cell r="H14990">
            <v>0.38918540000000001</v>
          </cell>
          <cell r="I14990">
            <v>-0.12691230000000001</v>
          </cell>
          <cell r="J14990">
            <v>-5.1931499999999998E-2</v>
          </cell>
          <cell r="K14990">
            <v>0</v>
          </cell>
          <cell r="L14990">
            <v>5.1931499999999998E-2</v>
          </cell>
          <cell r="M14990">
            <v>0.12691230000000001</v>
          </cell>
          <cell r="N14990">
            <v>0.12691230000000001</v>
          </cell>
          <cell r="O14990">
            <v>588</v>
          </cell>
        </row>
        <row r="14991">
          <cell r="A14991" t="str">
            <v>Residential</v>
          </cell>
          <cell r="B14991">
            <v>14</v>
          </cell>
          <cell r="C14991" t="str">
            <v>X</v>
          </cell>
          <cell r="D14991" t="str">
            <v>Switch</v>
          </cell>
          <cell r="E14991" t="str">
            <v>Building Age: &lt; 3 YEARS</v>
          </cell>
          <cell r="F14991">
            <v>82.966300000000004</v>
          </cell>
          <cell r="G14991">
            <v>0.51067910000000005</v>
          </cell>
          <cell r="H14991">
            <v>0.40878680000000001</v>
          </cell>
          <cell r="I14991">
            <v>-0.16534219999999999</v>
          </cell>
          <cell r="J14991">
            <v>-6.76567E-2</v>
          </cell>
          <cell r="K14991">
            <v>0</v>
          </cell>
          <cell r="L14991">
            <v>6.76567E-2</v>
          </cell>
          <cell r="M14991">
            <v>0.16534219999999999</v>
          </cell>
          <cell r="N14991">
            <v>0.16534219999999999</v>
          </cell>
          <cell r="O14991">
            <v>588</v>
          </cell>
        </row>
        <row r="14992">
          <cell r="A14992" t="str">
            <v>Residential</v>
          </cell>
          <cell r="B14992">
            <v>15</v>
          </cell>
          <cell r="C14992" t="str">
            <v>X</v>
          </cell>
          <cell r="D14992" t="str">
            <v>Switch</v>
          </cell>
          <cell r="E14992" t="str">
            <v>Building Age: &lt; 3 YEARS</v>
          </cell>
          <cell r="F14992">
            <v>86.415400000000005</v>
          </cell>
          <cell r="G14992">
            <v>0.45318940000000002</v>
          </cell>
          <cell r="H14992">
            <v>0.43254559999999997</v>
          </cell>
          <cell r="I14992">
            <v>-0.12881429999999999</v>
          </cell>
          <cell r="J14992">
            <v>-5.2709800000000001E-2</v>
          </cell>
          <cell r="K14992">
            <v>0</v>
          </cell>
          <cell r="L14992">
            <v>5.2709800000000001E-2</v>
          </cell>
          <cell r="M14992">
            <v>0.12881429999999999</v>
          </cell>
          <cell r="N14992">
            <v>0.12881429999999999</v>
          </cell>
          <cell r="O14992">
            <v>588</v>
          </cell>
        </row>
        <row r="14993">
          <cell r="A14993" t="str">
            <v>Residential</v>
          </cell>
          <cell r="B14993">
            <v>16</v>
          </cell>
          <cell r="C14993" t="str">
            <v>X</v>
          </cell>
          <cell r="D14993" t="str">
            <v>Switch</v>
          </cell>
          <cell r="E14993" t="str">
            <v>Building Age: &lt; 3 YEARS</v>
          </cell>
          <cell r="F14993">
            <v>88.466300000000004</v>
          </cell>
          <cell r="G14993">
            <v>0.61768849999999997</v>
          </cell>
          <cell r="H14993">
            <v>0.5412072</v>
          </cell>
          <cell r="I14993">
            <v>-0.165714</v>
          </cell>
          <cell r="J14993">
            <v>-6.7808800000000002E-2</v>
          </cell>
          <cell r="K14993">
            <v>0</v>
          </cell>
          <cell r="L14993">
            <v>6.7808800000000002E-2</v>
          </cell>
          <cell r="M14993">
            <v>0.165714</v>
          </cell>
          <cell r="N14993">
            <v>0.165714</v>
          </cell>
          <cell r="O14993">
            <v>588</v>
          </cell>
        </row>
        <row r="14994">
          <cell r="A14994" t="str">
            <v>Residential</v>
          </cell>
          <cell r="B14994">
            <v>17</v>
          </cell>
          <cell r="C14994" t="str">
            <v>X</v>
          </cell>
          <cell r="D14994" t="str">
            <v>Switch</v>
          </cell>
          <cell r="E14994" t="str">
            <v>Building Age: &lt; 3 YEARS</v>
          </cell>
          <cell r="F14994">
            <v>89.517099999999999</v>
          </cell>
          <cell r="G14994">
            <v>0.54668000000000005</v>
          </cell>
          <cell r="H14994">
            <v>0.70621</v>
          </cell>
          <cell r="I14994">
            <v>-0.14353869999999999</v>
          </cell>
          <cell r="J14994">
            <v>-5.87349E-2</v>
          </cell>
          <cell r="K14994">
            <v>0</v>
          </cell>
          <cell r="L14994">
            <v>5.87349E-2</v>
          </cell>
          <cell r="M14994">
            <v>0.14353869999999999</v>
          </cell>
          <cell r="N14994">
            <v>0.14353869999999999</v>
          </cell>
          <cell r="O14994">
            <v>588</v>
          </cell>
        </row>
        <row r="14995">
          <cell r="A14995" t="str">
            <v>Residential</v>
          </cell>
          <cell r="B14995">
            <v>18</v>
          </cell>
          <cell r="C14995" t="str">
            <v>X</v>
          </cell>
          <cell r="D14995" t="str">
            <v>Switch</v>
          </cell>
          <cell r="E14995" t="str">
            <v>Building Age: &lt; 3 YEARS</v>
          </cell>
          <cell r="F14995">
            <v>87.220500000000001</v>
          </cell>
          <cell r="G14995">
            <v>0.70389679999999999</v>
          </cell>
          <cell r="H14995">
            <v>0.76135520000000001</v>
          </cell>
          <cell r="I14995">
            <v>-0.1511893</v>
          </cell>
          <cell r="J14995">
            <v>-6.1865400000000001E-2</v>
          </cell>
          <cell r="K14995">
            <v>0</v>
          </cell>
          <cell r="L14995">
            <v>6.1865400000000001E-2</v>
          </cell>
          <cell r="M14995">
            <v>0.1511893</v>
          </cell>
          <cell r="N14995">
            <v>0.1511893</v>
          </cell>
          <cell r="O14995">
            <v>588</v>
          </cell>
        </row>
        <row r="14996">
          <cell r="A14996" t="str">
            <v>Residential</v>
          </cell>
          <cell r="B14996">
            <v>19</v>
          </cell>
          <cell r="C14996" t="str">
            <v>X</v>
          </cell>
          <cell r="D14996" t="str">
            <v>Switch</v>
          </cell>
          <cell r="E14996" t="str">
            <v>Building Age: &lt; 3 YEARS</v>
          </cell>
          <cell r="F14996">
            <v>84.322299999999998</v>
          </cell>
          <cell r="G14996">
            <v>0.88574679999999995</v>
          </cell>
          <cell r="H14996">
            <v>1.0055750000000001</v>
          </cell>
          <cell r="I14996">
            <v>-0.18824840000000001</v>
          </cell>
          <cell r="J14996">
            <v>-7.7029700000000006E-2</v>
          </cell>
          <cell r="K14996">
            <v>0</v>
          </cell>
          <cell r="L14996">
            <v>7.7029700000000006E-2</v>
          </cell>
          <cell r="M14996">
            <v>0.18824840000000001</v>
          </cell>
          <cell r="N14996">
            <v>0.18824840000000001</v>
          </cell>
          <cell r="O14996">
            <v>588</v>
          </cell>
        </row>
        <row r="14997">
          <cell r="A14997" t="str">
            <v>Residential</v>
          </cell>
          <cell r="B14997">
            <v>20</v>
          </cell>
          <cell r="C14997" t="str">
            <v>X</v>
          </cell>
          <cell r="D14997" t="str">
            <v>Switch</v>
          </cell>
          <cell r="E14997" t="str">
            <v>Building Age: &lt; 3 YEARS</v>
          </cell>
          <cell r="F14997">
            <v>79.720500000000001</v>
          </cell>
          <cell r="G14997">
            <v>0.95474979999999998</v>
          </cell>
          <cell r="H14997">
            <v>1.3833839999999999</v>
          </cell>
          <cell r="I14997">
            <v>-0.18486900000000001</v>
          </cell>
          <cell r="J14997">
            <v>-7.5646900000000003E-2</v>
          </cell>
          <cell r="K14997">
            <v>0</v>
          </cell>
          <cell r="L14997">
            <v>7.5646900000000003E-2</v>
          </cell>
          <cell r="M14997">
            <v>0.18486900000000001</v>
          </cell>
          <cell r="N14997">
            <v>0.18486900000000001</v>
          </cell>
          <cell r="O14997">
            <v>588</v>
          </cell>
        </row>
        <row r="14998">
          <cell r="A14998" t="str">
            <v>Residential</v>
          </cell>
          <cell r="B14998">
            <v>21</v>
          </cell>
          <cell r="C14998" t="str">
            <v>X</v>
          </cell>
          <cell r="D14998" t="str">
            <v>Switch</v>
          </cell>
          <cell r="E14998" t="str">
            <v>Building Age: &lt; 3 YEARS</v>
          </cell>
          <cell r="F14998">
            <v>75.567999999999998</v>
          </cell>
          <cell r="G14998">
            <v>0.99369549999999995</v>
          </cell>
          <cell r="H14998">
            <v>1.4105270000000001</v>
          </cell>
          <cell r="I14998">
            <v>-0.1679243</v>
          </cell>
          <cell r="J14998">
            <v>-6.8713300000000005E-2</v>
          </cell>
          <cell r="K14998">
            <v>0</v>
          </cell>
          <cell r="L14998">
            <v>6.8713300000000005E-2</v>
          </cell>
          <cell r="M14998">
            <v>0.1679243</v>
          </cell>
          <cell r="N14998">
            <v>0.1679243</v>
          </cell>
          <cell r="O14998">
            <v>588</v>
          </cell>
        </row>
        <row r="14999">
          <cell r="A14999" t="str">
            <v>Residential</v>
          </cell>
          <cell r="B14999">
            <v>22</v>
          </cell>
          <cell r="C14999" t="str">
            <v>X</v>
          </cell>
          <cell r="D14999" t="str">
            <v>Switch</v>
          </cell>
          <cell r="E14999" t="str">
            <v>Building Age: &lt; 3 YEARS</v>
          </cell>
          <cell r="F14999">
            <v>73.915400000000005</v>
          </cell>
          <cell r="G14999">
            <v>1.1151800000000001</v>
          </cell>
          <cell r="H14999">
            <v>1.2524</v>
          </cell>
          <cell r="I14999">
            <v>-0.18496599999999999</v>
          </cell>
          <cell r="J14999">
            <v>-7.5686600000000007E-2</v>
          </cell>
          <cell r="K14999">
            <v>0</v>
          </cell>
          <cell r="L14999">
            <v>7.5686600000000007E-2</v>
          </cell>
          <cell r="M14999">
            <v>0.18496599999999999</v>
          </cell>
          <cell r="N14999">
            <v>0.18496599999999999</v>
          </cell>
          <cell r="O14999">
            <v>588</v>
          </cell>
        </row>
        <row r="15000">
          <cell r="A15000" t="str">
            <v>Residential</v>
          </cell>
          <cell r="B15000">
            <v>23</v>
          </cell>
          <cell r="C15000" t="str">
            <v>X</v>
          </cell>
          <cell r="D15000" t="str">
            <v>Switch</v>
          </cell>
          <cell r="E15000" t="str">
            <v>Building Age: &lt; 3 YEARS</v>
          </cell>
          <cell r="F15000">
            <v>72.110299999999995</v>
          </cell>
          <cell r="G15000">
            <v>0.90323620000000004</v>
          </cell>
          <cell r="H15000">
            <v>1.155732</v>
          </cell>
          <cell r="I15000">
            <v>-0.16686570000000001</v>
          </cell>
          <cell r="J15000">
            <v>-6.8280099999999996E-2</v>
          </cell>
          <cell r="K15000">
            <v>0</v>
          </cell>
          <cell r="L15000">
            <v>6.8280099999999996E-2</v>
          </cell>
          <cell r="M15000">
            <v>0.16686570000000001</v>
          </cell>
          <cell r="N15000">
            <v>0.16686570000000001</v>
          </cell>
          <cell r="O15000">
            <v>588</v>
          </cell>
        </row>
        <row r="15001">
          <cell r="A15001" t="str">
            <v>Residential</v>
          </cell>
          <cell r="B15001">
            <v>24</v>
          </cell>
          <cell r="C15001" t="str">
            <v>X</v>
          </cell>
          <cell r="D15001" t="str">
            <v>Switch</v>
          </cell>
          <cell r="E15001" t="str">
            <v>Building Age: &lt; 3 YEARS</v>
          </cell>
          <cell r="F15001">
            <v>71.355999999999995</v>
          </cell>
          <cell r="G15001">
            <v>0.59526319999999999</v>
          </cell>
          <cell r="H15001">
            <v>0.91374270000000002</v>
          </cell>
          <cell r="I15001">
            <v>-0.15108540000000001</v>
          </cell>
          <cell r="J15001">
            <v>-6.18229E-2</v>
          </cell>
          <cell r="K15001">
            <v>0</v>
          </cell>
          <cell r="L15001">
            <v>6.18229E-2</v>
          </cell>
          <cell r="M15001">
            <v>0.15108540000000001</v>
          </cell>
          <cell r="N15001">
            <v>0.15108540000000001</v>
          </cell>
          <cell r="O15001">
            <v>588</v>
          </cell>
        </row>
        <row r="15002">
          <cell r="A15002" t="str">
            <v>Residential</v>
          </cell>
          <cell r="B15002">
            <v>1</v>
          </cell>
          <cell r="C15002" t="str">
            <v>X</v>
          </cell>
          <cell r="D15002" t="str">
            <v>Switch</v>
          </cell>
          <cell r="E15002" t="str">
            <v>Building Age: &gt; 20 YEARS</v>
          </cell>
          <cell r="F15002">
            <v>65.2</v>
          </cell>
          <cell r="G15002">
            <v>0.54818389999999995</v>
          </cell>
          <cell r="H15002">
            <v>0.56062259999999997</v>
          </cell>
          <cell r="I15002">
            <v>-3.6786600000000003E-2</v>
          </cell>
          <cell r="J15002">
            <v>-1.50528E-2</v>
          </cell>
          <cell r="K15002">
            <v>0</v>
          </cell>
          <cell r="L15002">
            <v>1.50528E-2</v>
          </cell>
          <cell r="M15002">
            <v>3.6786600000000003E-2</v>
          </cell>
          <cell r="N15002">
            <v>3.6786600000000003E-2</v>
          </cell>
          <cell r="O15002">
            <v>15267</v>
          </cell>
        </row>
        <row r="15003">
          <cell r="A15003" t="str">
            <v>Residential</v>
          </cell>
          <cell r="B15003">
            <v>2</v>
          </cell>
          <cell r="C15003" t="str">
            <v>X</v>
          </cell>
          <cell r="D15003" t="str">
            <v>Switch</v>
          </cell>
          <cell r="E15003" t="str">
            <v>Building Age: &gt; 20 YEARS</v>
          </cell>
          <cell r="F15003">
            <v>62.967300000000002</v>
          </cell>
          <cell r="G15003">
            <v>0.48136010000000001</v>
          </cell>
          <cell r="H15003">
            <v>0.48313590000000001</v>
          </cell>
          <cell r="I15003">
            <v>-3.6391800000000002E-2</v>
          </cell>
          <cell r="J15003">
            <v>-1.48912E-2</v>
          </cell>
          <cell r="K15003">
            <v>0</v>
          </cell>
          <cell r="L15003">
            <v>1.48912E-2</v>
          </cell>
          <cell r="M15003">
            <v>3.6391800000000002E-2</v>
          </cell>
          <cell r="N15003">
            <v>3.6391800000000002E-2</v>
          </cell>
          <cell r="O15003">
            <v>15267</v>
          </cell>
        </row>
        <row r="15004">
          <cell r="A15004" t="str">
            <v>Residential</v>
          </cell>
          <cell r="B15004">
            <v>3</v>
          </cell>
          <cell r="C15004" t="str">
            <v>X</v>
          </cell>
          <cell r="D15004" t="str">
            <v>Switch</v>
          </cell>
          <cell r="E15004" t="str">
            <v>Building Age: &gt; 20 YEARS</v>
          </cell>
          <cell r="F15004">
            <v>62.157499999999999</v>
          </cell>
          <cell r="G15004">
            <v>0.45333839999999997</v>
          </cell>
          <cell r="H15004">
            <v>0.4677249</v>
          </cell>
          <cell r="I15004">
            <v>-3.6150500000000002E-2</v>
          </cell>
          <cell r="J15004">
            <v>-1.47925E-2</v>
          </cell>
          <cell r="K15004">
            <v>0</v>
          </cell>
          <cell r="L15004">
            <v>1.47925E-2</v>
          </cell>
          <cell r="M15004">
            <v>3.6150500000000002E-2</v>
          </cell>
          <cell r="N15004">
            <v>3.6150500000000002E-2</v>
          </cell>
          <cell r="O15004">
            <v>15267</v>
          </cell>
        </row>
        <row r="15005">
          <cell r="A15005" t="str">
            <v>Residential</v>
          </cell>
          <cell r="B15005">
            <v>4</v>
          </cell>
          <cell r="C15005" t="str">
            <v>X</v>
          </cell>
          <cell r="D15005" t="str">
            <v>Switch</v>
          </cell>
          <cell r="E15005" t="str">
            <v>Building Age: &gt; 20 YEARS</v>
          </cell>
          <cell r="F15005">
            <v>60.818899999999999</v>
          </cell>
          <cell r="G15005">
            <v>0.43583499999999997</v>
          </cell>
          <cell r="H15005">
            <v>0.44863399999999998</v>
          </cell>
          <cell r="I15005">
            <v>-3.5954399999999997E-2</v>
          </cell>
          <cell r="J15005">
            <v>-1.47122E-2</v>
          </cell>
          <cell r="K15005">
            <v>0</v>
          </cell>
          <cell r="L15005">
            <v>1.47122E-2</v>
          </cell>
          <cell r="M15005">
            <v>3.5954399999999997E-2</v>
          </cell>
          <cell r="N15005">
            <v>3.5954399999999997E-2</v>
          </cell>
          <cell r="O15005">
            <v>15267</v>
          </cell>
        </row>
        <row r="15006">
          <cell r="A15006" t="str">
            <v>Residential</v>
          </cell>
          <cell r="B15006">
            <v>5</v>
          </cell>
          <cell r="C15006" t="str">
            <v>X</v>
          </cell>
          <cell r="D15006" t="str">
            <v>Switch</v>
          </cell>
          <cell r="E15006" t="str">
            <v>Building Age: &gt; 20 YEARS</v>
          </cell>
          <cell r="F15006">
            <v>60.509099999999997</v>
          </cell>
          <cell r="G15006">
            <v>0.44138709999999998</v>
          </cell>
          <cell r="H15006">
            <v>0.45987280000000003</v>
          </cell>
          <cell r="I15006">
            <v>-3.6007600000000001E-2</v>
          </cell>
          <cell r="J15006">
            <v>-1.4734000000000001E-2</v>
          </cell>
          <cell r="K15006">
            <v>0</v>
          </cell>
          <cell r="L15006">
            <v>1.4734000000000001E-2</v>
          </cell>
          <cell r="M15006">
            <v>3.6007600000000001E-2</v>
          </cell>
          <cell r="N15006">
            <v>3.6007600000000001E-2</v>
          </cell>
          <cell r="O15006">
            <v>15267</v>
          </cell>
        </row>
        <row r="15007">
          <cell r="A15007" t="str">
            <v>Residential</v>
          </cell>
          <cell r="B15007">
            <v>6</v>
          </cell>
          <cell r="C15007" t="str">
            <v>X</v>
          </cell>
          <cell r="D15007" t="str">
            <v>Switch</v>
          </cell>
          <cell r="E15007" t="str">
            <v>Building Age: &gt; 20 YEARS</v>
          </cell>
          <cell r="F15007">
            <v>60.351999999999997</v>
          </cell>
          <cell r="G15007">
            <v>0.50066319999999997</v>
          </cell>
          <cell r="H15007">
            <v>0.53822829999999999</v>
          </cell>
          <cell r="I15007">
            <v>-3.6083700000000003E-2</v>
          </cell>
          <cell r="J15007">
            <v>-1.4765199999999999E-2</v>
          </cell>
          <cell r="K15007">
            <v>0</v>
          </cell>
          <cell r="L15007">
            <v>1.4765199999999999E-2</v>
          </cell>
          <cell r="M15007">
            <v>3.6083700000000003E-2</v>
          </cell>
          <cell r="N15007">
            <v>3.6083700000000003E-2</v>
          </cell>
          <cell r="O15007">
            <v>15267</v>
          </cell>
        </row>
        <row r="15008">
          <cell r="A15008" t="str">
            <v>Residential</v>
          </cell>
          <cell r="B15008">
            <v>7</v>
          </cell>
          <cell r="C15008" t="str">
            <v>X</v>
          </cell>
          <cell r="D15008" t="str">
            <v>Switch</v>
          </cell>
          <cell r="E15008" t="str">
            <v>Building Age: &gt; 20 YEARS</v>
          </cell>
          <cell r="F15008">
            <v>59.351999999999997</v>
          </cell>
          <cell r="G15008">
            <v>0.58833139999999995</v>
          </cell>
          <cell r="H15008">
            <v>0.61835119999999999</v>
          </cell>
          <cell r="I15008">
            <v>-3.6315899999999998E-2</v>
          </cell>
          <cell r="J15008">
            <v>-1.48602E-2</v>
          </cell>
          <cell r="K15008">
            <v>0</v>
          </cell>
          <cell r="L15008">
            <v>1.48602E-2</v>
          </cell>
          <cell r="M15008">
            <v>3.6315899999999998E-2</v>
          </cell>
          <cell r="N15008">
            <v>3.6315899999999998E-2</v>
          </cell>
          <cell r="O15008">
            <v>15267</v>
          </cell>
        </row>
        <row r="15009">
          <cell r="A15009" t="str">
            <v>Residential</v>
          </cell>
          <cell r="B15009">
            <v>8</v>
          </cell>
          <cell r="C15009" t="str">
            <v>X</v>
          </cell>
          <cell r="D15009" t="str">
            <v>Switch</v>
          </cell>
          <cell r="E15009" t="str">
            <v>Building Age: &gt; 20 YEARS</v>
          </cell>
          <cell r="F15009">
            <v>60.316699999999997</v>
          </cell>
          <cell r="G15009">
            <v>0.69435349999999996</v>
          </cell>
          <cell r="H15009">
            <v>0.72134739999999997</v>
          </cell>
          <cell r="I15009">
            <v>-3.7129500000000003E-2</v>
          </cell>
          <cell r="J15009">
            <v>-1.5193099999999999E-2</v>
          </cell>
          <cell r="K15009">
            <v>0</v>
          </cell>
          <cell r="L15009">
            <v>1.5193099999999999E-2</v>
          </cell>
          <cell r="M15009">
            <v>3.7129500000000003E-2</v>
          </cell>
          <cell r="N15009">
            <v>3.7129500000000003E-2</v>
          </cell>
          <cell r="O15009">
            <v>15267</v>
          </cell>
        </row>
        <row r="15010">
          <cell r="A15010" t="str">
            <v>Residential</v>
          </cell>
          <cell r="B15010">
            <v>9</v>
          </cell>
          <cell r="C15010" t="str">
            <v>X</v>
          </cell>
          <cell r="D15010" t="str">
            <v>Switch</v>
          </cell>
          <cell r="E15010" t="str">
            <v>Building Age: &gt; 20 YEARS</v>
          </cell>
          <cell r="F15010">
            <v>64.436400000000006</v>
          </cell>
          <cell r="G15010">
            <v>0.66255790000000003</v>
          </cell>
          <cell r="H15010">
            <v>0.6850773</v>
          </cell>
          <cell r="I15010">
            <v>-3.7848300000000001E-2</v>
          </cell>
          <cell r="J15010">
            <v>-1.54872E-2</v>
          </cell>
          <cell r="K15010">
            <v>0</v>
          </cell>
          <cell r="L15010">
            <v>1.54872E-2</v>
          </cell>
          <cell r="M15010">
            <v>3.7848300000000001E-2</v>
          </cell>
          <cell r="N15010">
            <v>3.7848300000000001E-2</v>
          </cell>
          <cell r="O15010">
            <v>15267</v>
          </cell>
        </row>
        <row r="15011">
          <cell r="A15011" t="str">
            <v>Residential</v>
          </cell>
          <cell r="B15011">
            <v>10</v>
          </cell>
          <cell r="C15011" t="str">
            <v>X</v>
          </cell>
          <cell r="D15011" t="str">
            <v>Switch</v>
          </cell>
          <cell r="E15011" t="str">
            <v>Building Age: &gt; 20 YEARS</v>
          </cell>
          <cell r="F15011">
            <v>67.706599999999995</v>
          </cell>
          <cell r="G15011">
            <v>0.64169370000000003</v>
          </cell>
          <cell r="H15011">
            <v>0.69334050000000003</v>
          </cell>
          <cell r="I15011">
            <v>-3.9965300000000002E-2</v>
          </cell>
          <cell r="J15011">
            <v>-1.63535E-2</v>
          </cell>
          <cell r="K15011">
            <v>0</v>
          </cell>
          <cell r="L15011">
            <v>1.63535E-2</v>
          </cell>
          <cell r="M15011">
            <v>3.9965300000000002E-2</v>
          </cell>
          <cell r="N15011">
            <v>3.9965300000000002E-2</v>
          </cell>
          <cell r="O15011">
            <v>15267</v>
          </cell>
        </row>
        <row r="15012">
          <cell r="A15012" t="str">
            <v>Residential</v>
          </cell>
          <cell r="B15012">
            <v>11</v>
          </cell>
          <cell r="C15012" t="str">
            <v>X</v>
          </cell>
          <cell r="D15012" t="str">
            <v>Switch</v>
          </cell>
          <cell r="E15012" t="str">
            <v>Building Age: &gt; 20 YEARS</v>
          </cell>
          <cell r="F15012">
            <v>72.782200000000003</v>
          </cell>
          <cell r="G15012">
            <v>0.6547269</v>
          </cell>
          <cell r="H15012">
            <v>0.68273850000000003</v>
          </cell>
          <cell r="I15012">
            <v>-3.9324400000000002E-2</v>
          </cell>
          <cell r="J15012">
            <v>-1.60912E-2</v>
          </cell>
          <cell r="K15012">
            <v>0</v>
          </cell>
          <cell r="L15012">
            <v>1.60912E-2</v>
          </cell>
          <cell r="M15012">
            <v>3.9324400000000002E-2</v>
          </cell>
          <cell r="N15012">
            <v>3.9324400000000002E-2</v>
          </cell>
          <cell r="O15012">
            <v>15267</v>
          </cell>
        </row>
        <row r="15013">
          <cell r="A15013" t="str">
            <v>Residential</v>
          </cell>
          <cell r="B15013">
            <v>12</v>
          </cell>
          <cell r="C15013" t="str">
            <v>X</v>
          </cell>
          <cell r="D15013" t="str">
            <v>Switch</v>
          </cell>
          <cell r="E15013" t="str">
            <v>Building Age: &gt; 20 YEARS</v>
          </cell>
          <cell r="F15013">
            <v>77.884399999999999</v>
          </cell>
          <cell r="G15013">
            <v>0.73421760000000003</v>
          </cell>
          <cell r="H15013">
            <v>0.73589700000000002</v>
          </cell>
          <cell r="I15013">
            <v>-4.0453099999999999E-2</v>
          </cell>
          <cell r="J15013">
            <v>-1.6553100000000001E-2</v>
          </cell>
          <cell r="K15013">
            <v>0</v>
          </cell>
          <cell r="L15013">
            <v>1.6553100000000001E-2</v>
          </cell>
          <cell r="M15013">
            <v>4.0453099999999999E-2</v>
          </cell>
          <cell r="N15013">
            <v>4.0453099999999999E-2</v>
          </cell>
          <cell r="O15013">
            <v>15267</v>
          </cell>
        </row>
        <row r="15014">
          <cell r="A15014" t="str">
            <v>Residential</v>
          </cell>
          <cell r="B15014">
            <v>13</v>
          </cell>
          <cell r="C15014" t="str">
            <v>X</v>
          </cell>
          <cell r="D15014" t="str">
            <v>Switch</v>
          </cell>
          <cell r="E15014" t="str">
            <v>Building Age: &gt; 20 YEARS</v>
          </cell>
          <cell r="F15014">
            <v>81.720799999999997</v>
          </cell>
          <cell r="G15014">
            <v>0.82397069999999994</v>
          </cell>
          <cell r="H15014">
            <v>0.80410099999999995</v>
          </cell>
          <cell r="I15014">
            <v>-4.1343199999999997E-2</v>
          </cell>
          <cell r="J15014">
            <v>-1.69173E-2</v>
          </cell>
          <cell r="K15014">
            <v>0</v>
          </cell>
          <cell r="L15014">
            <v>1.69173E-2</v>
          </cell>
          <cell r="M15014">
            <v>4.1343199999999997E-2</v>
          </cell>
          <cell r="N15014">
            <v>4.1343199999999997E-2</v>
          </cell>
          <cell r="O15014">
            <v>15267</v>
          </cell>
        </row>
        <row r="15015">
          <cell r="A15015" t="str">
            <v>Residential</v>
          </cell>
          <cell r="B15015">
            <v>14</v>
          </cell>
          <cell r="C15015" t="str">
            <v>X</v>
          </cell>
          <cell r="D15015" t="str">
            <v>Switch</v>
          </cell>
          <cell r="E15015" t="str">
            <v>Building Age: &gt; 20 YEARS</v>
          </cell>
          <cell r="F15015">
            <v>84.867000000000004</v>
          </cell>
          <cell r="G15015">
            <v>0.91489039999999999</v>
          </cell>
          <cell r="H15015">
            <v>0.90026720000000005</v>
          </cell>
          <cell r="I15015">
            <v>-4.249E-2</v>
          </cell>
          <cell r="J15015">
            <v>-1.7386599999999999E-2</v>
          </cell>
          <cell r="K15015">
            <v>0</v>
          </cell>
          <cell r="L15015">
            <v>1.7386599999999999E-2</v>
          </cell>
          <cell r="M15015">
            <v>4.249E-2</v>
          </cell>
          <cell r="N15015">
            <v>4.249E-2</v>
          </cell>
          <cell r="O15015">
            <v>15267</v>
          </cell>
        </row>
        <row r="15016">
          <cell r="A15016" t="str">
            <v>Residential</v>
          </cell>
          <cell r="B15016">
            <v>15</v>
          </cell>
          <cell r="C15016" t="str">
            <v>X</v>
          </cell>
          <cell r="D15016" t="str">
            <v>Switch</v>
          </cell>
          <cell r="E15016" t="str">
            <v>Building Age: &gt; 20 YEARS</v>
          </cell>
          <cell r="F15016">
            <v>88.198999999999998</v>
          </cell>
          <cell r="G15016">
            <v>1.1093409999999999</v>
          </cell>
          <cell r="H15016">
            <v>1.1141430000000001</v>
          </cell>
          <cell r="I15016">
            <v>-4.2369700000000003E-2</v>
          </cell>
          <cell r="J15016">
            <v>-1.73373E-2</v>
          </cell>
          <cell r="K15016">
            <v>0</v>
          </cell>
          <cell r="L15016">
            <v>1.73373E-2</v>
          </cell>
          <cell r="M15016">
            <v>4.2369700000000003E-2</v>
          </cell>
          <cell r="N15016">
            <v>4.2369700000000003E-2</v>
          </cell>
          <cell r="O15016">
            <v>15267</v>
          </cell>
        </row>
        <row r="15017">
          <cell r="A15017" t="str">
            <v>Residential</v>
          </cell>
          <cell r="B15017">
            <v>16</v>
          </cell>
          <cell r="C15017" t="str">
            <v>X</v>
          </cell>
          <cell r="D15017" t="str">
            <v>Switch</v>
          </cell>
          <cell r="E15017" t="str">
            <v>Building Age: &gt; 20 YEARS</v>
          </cell>
          <cell r="F15017">
            <v>90.353899999999996</v>
          </cell>
          <cell r="G15017">
            <v>1.338751</v>
          </cell>
          <cell r="H15017">
            <v>1.1825300000000001</v>
          </cell>
          <cell r="I15017">
            <v>-4.8209000000000002E-2</v>
          </cell>
          <cell r="J15017">
            <v>-1.97267E-2</v>
          </cell>
          <cell r="K15017">
            <v>0</v>
          </cell>
          <cell r="L15017">
            <v>1.97267E-2</v>
          </cell>
          <cell r="M15017">
            <v>4.8209000000000002E-2</v>
          </cell>
          <cell r="N15017">
            <v>4.8209000000000002E-2</v>
          </cell>
          <cell r="O15017">
            <v>15267</v>
          </cell>
        </row>
        <row r="15018">
          <cell r="A15018" t="str">
            <v>Residential</v>
          </cell>
          <cell r="B15018">
            <v>17</v>
          </cell>
          <cell r="C15018" t="str">
            <v>X</v>
          </cell>
          <cell r="D15018" t="str">
            <v>Switch</v>
          </cell>
          <cell r="E15018" t="str">
            <v>Building Age: &gt; 20 YEARS</v>
          </cell>
          <cell r="F15018">
            <v>91.495699999999999</v>
          </cell>
          <cell r="G15018">
            <v>1.5922339999999999</v>
          </cell>
          <cell r="H15018">
            <v>1.2607280000000001</v>
          </cell>
          <cell r="I15018">
            <v>-5.2347900000000003E-2</v>
          </cell>
          <cell r="J15018">
            <v>-2.14203E-2</v>
          </cell>
          <cell r="K15018">
            <v>0</v>
          </cell>
          <cell r="L15018">
            <v>2.14203E-2</v>
          </cell>
          <cell r="M15018">
            <v>5.2347900000000003E-2</v>
          </cell>
          <cell r="N15018">
            <v>5.2347900000000003E-2</v>
          </cell>
          <cell r="O15018">
            <v>15267</v>
          </cell>
        </row>
        <row r="15019">
          <cell r="A15019" t="str">
            <v>Residential</v>
          </cell>
          <cell r="B15019">
            <v>18</v>
          </cell>
          <cell r="C15019" t="str">
            <v>X</v>
          </cell>
          <cell r="D15019" t="str">
            <v>Switch</v>
          </cell>
          <cell r="E15019" t="str">
            <v>Building Age: &gt; 20 YEARS</v>
          </cell>
          <cell r="F15019">
            <v>89.613200000000006</v>
          </cell>
          <cell r="G15019">
            <v>1.726086</v>
          </cell>
          <cell r="H15019">
            <v>1.436078</v>
          </cell>
          <cell r="I15019">
            <v>-4.9631300000000003E-2</v>
          </cell>
          <cell r="J15019">
            <v>-2.0308699999999999E-2</v>
          </cell>
          <cell r="K15019">
            <v>0</v>
          </cell>
          <cell r="L15019">
            <v>2.0308699999999999E-2</v>
          </cell>
          <cell r="M15019">
            <v>4.9631300000000003E-2</v>
          </cell>
          <cell r="N15019">
            <v>4.9631300000000003E-2</v>
          </cell>
          <cell r="O15019">
            <v>15267</v>
          </cell>
        </row>
        <row r="15020">
          <cell r="A15020" t="str">
            <v>Residential</v>
          </cell>
          <cell r="B15020">
            <v>19</v>
          </cell>
          <cell r="C15020" t="str">
            <v>X</v>
          </cell>
          <cell r="D15020" t="str">
            <v>Switch</v>
          </cell>
          <cell r="E15020" t="str">
            <v>Building Age: &gt; 20 YEARS</v>
          </cell>
          <cell r="F15020">
            <v>86.929500000000004</v>
          </cell>
          <cell r="G15020">
            <v>1.773129</v>
          </cell>
          <cell r="H15020">
            <v>1.626673</v>
          </cell>
          <cell r="I15020">
            <v>-5.3491999999999998E-2</v>
          </cell>
          <cell r="J15020">
            <v>-2.1888500000000002E-2</v>
          </cell>
          <cell r="K15020">
            <v>0</v>
          </cell>
          <cell r="L15020">
            <v>2.1888500000000002E-2</v>
          </cell>
          <cell r="M15020">
            <v>5.3491999999999998E-2</v>
          </cell>
          <cell r="N15020">
            <v>5.3491999999999998E-2</v>
          </cell>
          <cell r="O15020">
            <v>15267</v>
          </cell>
        </row>
        <row r="15021">
          <cell r="A15021" t="str">
            <v>Residential</v>
          </cell>
          <cell r="B15021">
            <v>20</v>
          </cell>
          <cell r="C15021" t="str">
            <v>X</v>
          </cell>
          <cell r="D15021" t="str">
            <v>Switch</v>
          </cell>
          <cell r="E15021" t="str">
            <v>Building Age: &gt; 20 YEARS</v>
          </cell>
          <cell r="F15021">
            <v>82.130600000000001</v>
          </cell>
          <cell r="G15021">
            <v>1.598994</v>
          </cell>
          <cell r="H15021">
            <v>1.8802909999999999</v>
          </cell>
          <cell r="I15021">
            <v>-5.0992500000000003E-2</v>
          </cell>
          <cell r="J15021">
            <v>-2.0865700000000001E-2</v>
          </cell>
          <cell r="K15021">
            <v>0</v>
          </cell>
          <cell r="L15021">
            <v>2.0865700000000001E-2</v>
          </cell>
          <cell r="M15021">
            <v>5.0992500000000003E-2</v>
          </cell>
          <cell r="N15021">
            <v>5.0992500000000003E-2</v>
          </cell>
          <cell r="O15021">
            <v>15267</v>
          </cell>
        </row>
        <row r="15022">
          <cell r="A15022" t="str">
            <v>Residential</v>
          </cell>
          <cell r="B15022">
            <v>21</v>
          </cell>
          <cell r="C15022" t="str">
            <v>X</v>
          </cell>
          <cell r="D15022" t="str">
            <v>Switch</v>
          </cell>
          <cell r="E15022" t="str">
            <v>Building Age: &gt; 20 YEARS</v>
          </cell>
          <cell r="F15022">
            <v>77.674599999999998</v>
          </cell>
          <cell r="G15022">
            <v>1.4677100000000001</v>
          </cell>
          <cell r="H15022">
            <v>1.706421</v>
          </cell>
          <cell r="I15022">
            <v>-4.7879699999999997E-2</v>
          </cell>
          <cell r="J15022">
            <v>-1.9591999999999998E-2</v>
          </cell>
          <cell r="K15022">
            <v>0</v>
          </cell>
          <cell r="L15022">
            <v>1.9591999999999998E-2</v>
          </cell>
          <cell r="M15022">
            <v>4.7879699999999997E-2</v>
          </cell>
          <cell r="N15022">
            <v>4.7879699999999997E-2</v>
          </cell>
          <cell r="O15022">
            <v>15267</v>
          </cell>
        </row>
        <row r="15023">
          <cell r="A15023" t="str">
            <v>Residential</v>
          </cell>
          <cell r="B15023">
            <v>22</v>
          </cell>
          <cell r="C15023" t="str">
            <v>X</v>
          </cell>
          <cell r="D15023" t="str">
            <v>Switch</v>
          </cell>
          <cell r="E15023" t="str">
            <v>Building Age: &gt; 20 YEARS</v>
          </cell>
          <cell r="F15023">
            <v>75.709900000000005</v>
          </cell>
          <cell r="G15023">
            <v>1.249166</v>
          </cell>
          <cell r="H15023">
            <v>1.316252</v>
          </cell>
          <cell r="I15023">
            <v>-4.3859700000000001E-2</v>
          </cell>
          <cell r="J15023">
            <v>-1.7947000000000001E-2</v>
          </cell>
          <cell r="K15023">
            <v>0</v>
          </cell>
          <cell r="L15023">
            <v>1.7947000000000001E-2</v>
          </cell>
          <cell r="M15023">
            <v>4.3859700000000001E-2</v>
          </cell>
          <cell r="N15023">
            <v>4.3859700000000001E-2</v>
          </cell>
          <cell r="O15023">
            <v>15267</v>
          </cell>
        </row>
        <row r="15024">
          <cell r="A15024" t="str">
            <v>Residential</v>
          </cell>
          <cell r="B15024">
            <v>23</v>
          </cell>
          <cell r="C15024" t="str">
            <v>X</v>
          </cell>
          <cell r="D15024" t="str">
            <v>Switch</v>
          </cell>
          <cell r="E15024" t="str">
            <v>Building Age: &gt; 20 YEARS</v>
          </cell>
          <cell r="F15024">
            <v>73.282600000000002</v>
          </cell>
          <cell r="G15024">
            <v>1.00684</v>
          </cell>
          <cell r="H15024">
            <v>1.080284</v>
          </cell>
          <cell r="I15024">
            <v>-4.2875200000000002E-2</v>
          </cell>
          <cell r="J15024">
            <v>-1.7544199999999999E-2</v>
          </cell>
          <cell r="K15024">
            <v>0</v>
          </cell>
          <cell r="L15024">
            <v>1.7544199999999999E-2</v>
          </cell>
          <cell r="M15024">
            <v>4.2875200000000002E-2</v>
          </cell>
          <cell r="N15024">
            <v>4.2875200000000002E-2</v>
          </cell>
          <cell r="O15024">
            <v>15267</v>
          </cell>
        </row>
        <row r="15025">
          <cell r="A15025" t="str">
            <v>Residential</v>
          </cell>
          <cell r="B15025">
            <v>24</v>
          </cell>
          <cell r="C15025" t="str">
            <v>X</v>
          </cell>
          <cell r="D15025" t="str">
            <v>Switch</v>
          </cell>
          <cell r="E15025" t="str">
            <v>Building Age: &gt; 20 YEARS</v>
          </cell>
          <cell r="F15025">
            <v>72.010199999999998</v>
          </cell>
          <cell r="G15025">
            <v>0.74713090000000004</v>
          </cell>
          <cell r="H15025">
            <v>0.8344625</v>
          </cell>
          <cell r="I15025">
            <v>-4.0319000000000001E-2</v>
          </cell>
          <cell r="J15025">
            <v>-1.6498200000000001E-2</v>
          </cell>
          <cell r="K15025">
            <v>0</v>
          </cell>
          <cell r="L15025">
            <v>1.6498200000000001E-2</v>
          </cell>
          <cell r="M15025">
            <v>4.0319000000000001E-2</v>
          </cell>
          <cell r="N15025">
            <v>4.0319000000000001E-2</v>
          </cell>
          <cell r="O15025">
            <v>15267</v>
          </cell>
        </row>
        <row r="15026">
          <cell r="A15026" t="str">
            <v>Residential</v>
          </cell>
          <cell r="B15026">
            <v>1</v>
          </cell>
          <cell r="C15026" t="str">
            <v>X</v>
          </cell>
          <cell r="D15026" t="str">
            <v>Switch</v>
          </cell>
          <cell r="E15026" t="str">
            <v>Building Age: 10 - 20 YEARS</v>
          </cell>
          <cell r="F15026">
            <v>64.605199999999996</v>
          </cell>
          <cell r="G15026">
            <v>0.53596999999999995</v>
          </cell>
          <cell r="H15026">
            <v>0.60066410000000003</v>
          </cell>
          <cell r="I15026">
            <v>-5.6988999999999998E-2</v>
          </cell>
          <cell r="J15026">
            <v>-2.3319400000000001E-2</v>
          </cell>
          <cell r="K15026">
            <v>0</v>
          </cell>
          <cell r="L15026">
            <v>2.3319400000000001E-2</v>
          </cell>
          <cell r="M15026">
            <v>5.6988999999999998E-2</v>
          </cell>
          <cell r="N15026">
            <v>5.6988999999999998E-2</v>
          </cell>
          <cell r="O15026">
            <v>5296</v>
          </cell>
        </row>
        <row r="15027">
          <cell r="A15027" t="str">
            <v>Residential</v>
          </cell>
          <cell r="B15027">
            <v>2</v>
          </cell>
          <cell r="C15027" t="str">
            <v>X</v>
          </cell>
          <cell r="D15027" t="str">
            <v>Switch</v>
          </cell>
          <cell r="E15027" t="str">
            <v>Building Age: 10 - 20 YEARS</v>
          </cell>
          <cell r="F15027">
            <v>62.957900000000002</v>
          </cell>
          <cell r="G15027">
            <v>0.45624769999999998</v>
          </cell>
          <cell r="H15027">
            <v>0.49772250000000001</v>
          </cell>
          <cell r="I15027">
            <v>-5.6170400000000002E-2</v>
          </cell>
          <cell r="J15027">
            <v>-2.2984500000000001E-2</v>
          </cell>
          <cell r="K15027">
            <v>0</v>
          </cell>
          <cell r="L15027">
            <v>2.2984500000000001E-2</v>
          </cell>
          <cell r="M15027">
            <v>5.6170400000000002E-2</v>
          </cell>
          <cell r="N15027">
            <v>5.6170400000000002E-2</v>
          </cell>
          <cell r="O15027">
            <v>5296</v>
          </cell>
        </row>
        <row r="15028">
          <cell r="A15028" t="str">
            <v>Residential</v>
          </cell>
          <cell r="B15028">
            <v>3</v>
          </cell>
          <cell r="C15028" t="str">
            <v>X</v>
          </cell>
          <cell r="D15028" t="str">
            <v>Switch</v>
          </cell>
          <cell r="E15028" t="str">
            <v>Building Age: 10 - 20 YEARS</v>
          </cell>
          <cell r="F15028">
            <v>62.291499999999999</v>
          </cell>
          <cell r="G15028">
            <v>0.4194871</v>
          </cell>
          <cell r="H15028">
            <v>0.4489475</v>
          </cell>
          <cell r="I15028">
            <v>-5.5707600000000003E-2</v>
          </cell>
          <cell r="J15028">
            <v>-2.2795099999999999E-2</v>
          </cell>
          <cell r="K15028">
            <v>0</v>
          </cell>
          <cell r="L15028">
            <v>2.2795099999999999E-2</v>
          </cell>
          <cell r="M15028">
            <v>5.5707600000000003E-2</v>
          </cell>
          <cell r="N15028">
            <v>5.5707600000000003E-2</v>
          </cell>
          <cell r="O15028">
            <v>5296</v>
          </cell>
        </row>
        <row r="15029">
          <cell r="A15029" t="str">
            <v>Residential</v>
          </cell>
          <cell r="B15029">
            <v>4</v>
          </cell>
          <cell r="C15029" t="str">
            <v>X</v>
          </cell>
          <cell r="D15029" t="str">
            <v>Switch</v>
          </cell>
          <cell r="E15029" t="str">
            <v>Building Age: 10 - 20 YEARS</v>
          </cell>
          <cell r="F15029">
            <v>60.883699999999997</v>
          </cell>
          <cell r="G15029">
            <v>0.40883370000000002</v>
          </cell>
          <cell r="H15029">
            <v>0.43355830000000001</v>
          </cell>
          <cell r="I15029">
            <v>-5.5494300000000003E-2</v>
          </cell>
          <cell r="J15029">
            <v>-2.27078E-2</v>
          </cell>
          <cell r="K15029">
            <v>0</v>
          </cell>
          <cell r="L15029">
            <v>2.27078E-2</v>
          </cell>
          <cell r="M15029">
            <v>5.5494300000000003E-2</v>
          </cell>
          <cell r="N15029">
            <v>5.5494300000000003E-2</v>
          </cell>
          <cell r="O15029">
            <v>5296</v>
          </cell>
        </row>
        <row r="15030">
          <cell r="A15030" t="str">
            <v>Residential</v>
          </cell>
          <cell r="B15030">
            <v>5</v>
          </cell>
          <cell r="C15030" t="str">
            <v>X</v>
          </cell>
          <cell r="D15030" t="str">
            <v>Switch</v>
          </cell>
          <cell r="E15030" t="str">
            <v>Building Age: 10 - 20 YEARS</v>
          </cell>
          <cell r="F15030">
            <v>60.723399999999998</v>
          </cell>
          <cell r="G15030">
            <v>0.40453899999999998</v>
          </cell>
          <cell r="H15030">
            <v>0.4377104</v>
          </cell>
          <cell r="I15030">
            <v>-5.5447299999999998E-2</v>
          </cell>
          <cell r="J15030">
            <v>-2.26886E-2</v>
          </cell>
          <cell r="K15030">
            <v>0</v>
          </cell>
          <cell r="L15030">
            <v>2.26886E-2</v>
          </cell>
          <cell r="M15030">
            <v>5.5447299999999998E-2</v>
          </cell>
          <cell r="N15030">
            <v>5.5447299999999998E-2</v>
          </cell>
          <cell r="O15030">
            <v>5296</v>
          </cell>
        </row>
        <row r="15031">
          <cell r="A15031" t="str">
            <v>Residential</v>
          </cell>
          <cell r="B15031">
            <v>6</v>
          </cell>
          <cell r="C15031" t="str">
            <v>X</v>
          </cell>
          <cell r="D15031" t="str">
            <v>Switch</v>
          </cell>
          <cell r="E15031" t="str">
            <v>Building Age: 10 - 20 YEARS</v>
          </cell>
          <cell r="F15031">
            <v>60.6312</v>
          </cell>
          <cell r="G15031">
            <v>0.42912879999999998</v>
          </cell>
          <cell r="H15031">
            <v>0.47384599999999999</v>
          </cell>
          <cell r="I15031">
            <v>-5.5467500000000003E-2</v>
          </cell>
          <cell r="J15031">
            <v>-2.26968E-2</v>
          </cell>
          <cell r="K15031">
            <v>0</v>
          </cell>
          <cell r="L15031">
            <v>2.26968E-2</v>
          </cell>
          <cell r="M15031">
            <v>5.5467500000000003E-2</v>
          </cell>
          <cell r="N15031">
            <v>5.5467500000000003E-2</v>
          </cell>
          <cell r="O15031">
            <v>5296</v>
          </cell>
        </row>
        <row r="15032">
          <cell r="A15032" t="str">
            <v>Residential</v>
          </cell>
          <cell r="B15032">
            <v>7</v>
          </cell>
          <cell r="C15032" t="str">
            <v>X</v>
          </cell>
          <cell r="D15032" t="str">
            <v>Switch</v>
          </cell>
          <cell r="E15032" t="str">
            <v>Building Age: 10 - 20 YEARS</v>
          </cell>
          <cell r="F15032">
            <v>59.6432</v>
          </cell>
          <cell r="G15032">
            <v>0.58293930000000005</v>
          </cell>
          <cell r="H15032">
            <v>0.64534749999999996</v>
          </cell>
          <cell r="I15032">
            <v>-5.60171E-2</v>
          </cell>
          <cell r="J15032">
            <v>-2.29217E-2</v>
          </cell>
          <cell r="K15032">
            <v>0</v>
          </cell>
          <cell r="L15032">
            <v>2.29217E-2</v>
          </cell>
          <cell r="M15032">
            <v>5.60171E-2</v>
          </cell>
          <cell r="N15032">
            <v>5.60171E-2</v>
          </cell>
          <cell r="O15032">
            <v>5296</v>
          </cell>
        </row>
        <row r="15033">
          <cell r="A15033" t="str">
            <v>Residential</v>
          </cell>
          <cell r="B15033">
            <v>8</v>
          </cell>
          <cell r="C15033" t="str">
            <v>X</v>
          </cell>
          <cell r="D15033" t="str">
            <v>Switch</v>
          </cell>
          <cell r="E15033" t="str">
            <v>Building Age: 10 - 20 YEARS</v>
          </cell>
          <cell r="F15033">
            <v>60.419800000000002</v>
          </cell>
          <cell r="G15033">
            <v>0.73474600000000001</v>
          </cell>
          <cell r="H15033">
            <v>0.77675399999999994</v>
          </cell>
          <cell r="I15033">
            <v>-5.67825E-2</v>
          </cell>
          <cell r="J15033">
            <v>-2.3234999999999999E-2</v>
          </cell>
          <cell r="K15033">
            <v>0</v>
          </cell>
          <cell r="L15033">
            <v>2.3234999999999999E-2</v>
          </cell>
          <cell r="M15033">
            <v>5.67825E-2</v>
          </cell>
          <cell r="N15033">
            <v>5.67825E-2</v>
          </cell>
          <cell r="O15033">
            <v>5296</v>
          </cell>
        </row>
        <row r="15034">
          <cell r="A15034" t="str">
            <v>Residential</v>
          </cell>
          <cell r="B15034">
            <v>9</v>
          </cell>
          <cell r="C15034" t="str">
            <v>X</v>
          </cell>
          <cell r="D15034" t="str">
            <v>Switch</v>
          </cell>
          <cell r="E15034" t="str">
            <v>Building Age: 10 - 20 YEARS</v>
          </cell>
          <cell r="F15034">
            <v>64.264600000000002</v>
          </cell>
          <cell r="G15034">
            <v>0.62028099999999997</v>
          </cell>
          <cell r="H15034">
            <v>0.61234489999999997</v>
          </cell>
          <cell r="I15034">
            <v>-5.7880300000000003E-2</v>
          </cell>
          <cell r="J15034">
            <v>-2.36841E-2</v>
          </cell>
          <cell r="K15034">
            <v>0</v>
          </cell>
          <cell r="L15034">
            <v>2.36841E-2</v>
          </cell>
          <cell r="M15034">
            <v>5.7880300000000003E-2</v>
          </cell>
          <cell r="N15034">
            <v>5.7880300000000003E-2</v>
          </cell>
          <cell r="O15034">
            <v>5296</v>
          </cell>
        </row>
        <row r="15035">
          <cell r="A15035" t="str">
            <v>Residential</v>
          </cell>
          <cell r="B15035">
            <v>10</v>
          </cell>
          <cell r="C15035" t="str">
            <v>X</v>
          </cell>
          <cell r="D15035" t="str">
            <v>Switch</v>
          </cell>
          <cell r="E15035" t="str">
            <v>Building Age: 10 - 20 YEARS</v>
          </cell>
          <cell r="F15035">
            <v>67.171400000000006</v>
          </cell>
          <cell r="G15035">
            <v>0.60119520000000004</v>
          </cell>
          <cell r="H15035">
            <v>0.60274550000000005</v>
          </cell>
          <cell r="I15035">
            <v>-6.2040100000000001E-2</v>
          </cell>
          <cell r="J15035">
            <v>-2.5386300000000001E-2</v>
          </cell>
          <cell r="K15035">
            <v>0</v>
          </cell>
          <cell r="L15035">
            <v>2.5386300000000001E-2</v>
          </cell>
          <cell r="M15035">
            <v>6.2040100000000001E-2</v>
          </cell>
          <cell r="N15035">
            <v>6.2040100000000001E-2</v>
          </cell>
          <cell r="O15035">
            <v>5296</v>
          </cell>
        </row>
        <row r="15036">
          <cell r="A15036" t="str">
            <v>Residential</v>
          </cell>
          <cell r="B15036">
            <v>11</v>
          </cell>
          <cell r="C15036" t="str">
            <v>X</v>
          </cell>
          <cell r="D15036" t="str">
            <v>Switch</v>
          </cell>
          <cell r="E15036" t="str">
            <v>Building Age: 10 - 20 YEARS</v>
          </cell>
          <cell r="F15036">
            <v>71.732500000000002</v>
          </cell>
          <cell r="G15036">
            <v>0.57567080000000004</v>
          </cell>
          <cell r="H15036">
            <v>0.61628559999999999</v>
          </cell>
          <cell r="I15036">
            <v>-6.2175399999999999E-2</v>
          </cell>
          <cell r="J15036">
            <v>-2.5441700000000001E-2</v>
          </cell>
          <cell r="K15036">
            <v>0</v>
          </cell>
          <cell r="L15036">
            <v>2.5441700000000001E-2</v>
          </cell>
          <cell r="M15036">
            <v>6.2175399999999999E-2</v>
          </cell>
          <cell r="N15036">
            <v>6.2175399999999999E-2</v>
          </cell>
          <cell r="O15036">
            <v>5296</v>
          </cell>
        </row>
        <row r="15037">
          <cell r="A15037" t="str">
            <v>Residential</v>
          </cell>
          <cell r="B15037">
            <v>12</v>
          </cell>
          <cell r="C15037" t="str">
            <v>X</v>
          </cell>
          <cell r="D15037" t="str">
            <v>Switch</v>
          </cell>
          <cell r="E15037" t="str">
            <v>Building Age: 10 - 20 YEARS</v>
          </cell>
          <cell r="F15037">
            <v>76.516999999999996</v>
          </cell>
          <cell r="G15037">
            <v>0.65594520000000001</v>
          </cell>
          <cell r="H15037">
            <v>0.60316179999999997</v>
          </cell>
          <cell r="I15037">
            <v>-6.5133999999999997E-2</v>
          </cell>
          <cell r="J15037">
            <v>-2.66523E-2</v>
          </cell>
          <cell r="K15037">
            <v>0</v>
          </cell>
          <cell r="L15037">
            <v>2.66523E-2</v>
          </cell>
          <cell r="M15037">
            <v>6.5133999999999997E-2</v>
          </cell>
          <cell r="N15037">
            <v>6.5133999999999997E-2</v>
          </cell>
          <cell r="O15037">
            <v>5296</v>
          </cell>
        </row>
        <row r="15038">
          <cell r="A15038" t="str">
            <v>Residential</v>
          </cell>
          <cell r="B15038">
            <v>13</v>
          </cell>
          <cell r="C15038" t="str">
            <v>X</v>
          </cell>
          <cell r="D15038" t="str">
            <v>Switch</v>
          </cell>
          <cell r="E15038" t="str">
            <v>Building Age: 10 - 20 YEARS</v>
          </cell>
          <cell r="F15038">
            <v>80.448899999999995</v>
          </cell>
          <cell r="G15038">
            <v>0.72996070000000002</v>
          </cell>
          <cell r="H15038">
            <v>0.74150930000000004</v>
          </cell>
          <cell r="I15038">
            <v>-6.4984200000000006E-2</v>
          </cell>
          <cell r="J15038">
            <v>-2.6591E-2</v>
          </cell>
          <cell r="K15038">
            <v>0</v>
          </cell>
          <cell r="L15038">
            <v>2.6591E-2</v>
          </cell>
          <cell r="M15038">
            <v>6.4984200000000006E-2</v>
          </cell>
          <cell r="N15038">
            <v>6.4984200000000006E-2</v>
          </cell>
          <cell r="O15038">
            <v>5296</v>
          </cell>
        </row>
        <row r="15039">
          <cell r="A15039" t="str">
            <v>Residential</v>
          </cell>
          <cell r="B15039">
            <v>14</v>
          </cell>
          <cell r="C15039" t="str">
            <v>X</v>
          </cell>
          <cell r="D15039" t="str">
            <v>Switch</v>
          </cell>
          <cell r="E15039" t="str">
            <v>Building Age: 10 - 20 YEARS</v>
          </cell>
          <cell r="F15039">
            <v>83.5471</v>
          </cell>
          <cell r="G15039">
            <v>0.78151570000000004</v>
          </cell>
          <cell r="H15039">
            <v>0.76696379999999997</v>
          </cell>
          <cell r="I15039">
            <v>-6.5304799999999996E-2</v>
          </cell>
          <cell r="J15039">
            <v>-2.6722200000000002E-2</v>
          </cell>
          <cell r="K15039">
            <v>0</v>
          </cell>
          <cell r="L15039">
            <v>2.6722200000000002E-2</v>
          </cell>
          <cell r="M15039">
            <v>6.5304799999999996E-2</v>
          </cell>
          <cell r="N15039">
            <v>6.5304799999999996E-2</v>
          </cell>
          <cell r="O15039">
            <v>5296</v>
          </cell>
        </row>
        <row r="15040">
          <cell r="A15040" t="str">
            <v>Residential</v>
          </cell>
          <cell r="B15040">
            <v>15</v>
          </cell>
          <cell r="C15040" t="str">
            <v>X</v>
          </cell>
          <cell r="D15040" t="str">
            <v>Switch</v>
          </cell>
          <cell r="E15040" t="str">
            <v>Building Age: 10 - 20 YEARS</v>
          </cell>
          <cell r="F15040">
            <v>86.954899999999995</v>
          </cell>
          <cell r="G15040">
            <v>0.87214860000000005</v>
          </cell>
          <cell r="H15040">
            <v>0.88732049999999996</v>
          </cell>
          <cell r="I15040">
            <v>-6.8593799999999996E-2</v>
          </cell>
          <cell r="J15040">
            <v>-2.8067999999999999E-2</v>
          </cell>
          <cell r="K15040">
            <v>0</v>
          </cell>
          <cell r="L15040">
            <v>2.8067999999999999E-2</v>
          </cell>
          <cell r="M15040">
            <v>6.8593799999999996E-2</v>
          </cell>
          <cell r="N15040">
            <v>6.8593799999999996E-2</v>
          </cell>
          <cell r="O15040">
            <v>5296</v>
          </cell>
        </row>
        <row r="15041">
          <cell r="A15041" t="str">
            <v>Residential</v>
          </cell>
          <cell r="B15041">
            <v>16</v>
          </cell>
          <cell r="C15041" t="str">
            <v>X</v>
          </cell>
          <cell r="D15041" t="str">
            <v>Switch</v>
          </cell>
          <cell r="E15041" t="str">
            <v>Building Age: 10 - 20 YEARS</v>
          </cell>
          <cell r="F15041">
            <v>89.016999999999996</v>
          </cell>
          <cell r="G15041">
            <v>1.072076</v>
          </cell>
          <cell r="H15041">
            <v>0.94554179999999999</v>
          </cell>
          <cell r="I15041">
            <v>-7.8650200000000003E-2</v>
          </cell>
          <cell r="J15041">
            <v>-3.2183000000000003E-2</v>
          </cell>
          <cell r="K15041">
            <v>0</v>
          </cell>
          <cell r="L15041">
            <v>3.2183000000000003E-2</v>
          </cell>
          <cell r="M15041">
            <v>7.8650200000000003E-2</v>
          </cell>
          <cell r="N15041">
            <v>7.8650200000000003E-2</v>
          </cell>
          <cell r="O15041">
            <v>5296</v>
          </cell>
        </row>
        <row r="15042">
          <cell r="A15042" t="str">
            <v>Residential</v>
          </cell>
          <cell r="B15042">
            <v>17</v>
          </cell>
          <cell r="C15042" t="str">
            <v>X</v>
          </cell>
          <cell r="D15042" t="str">
            <v>Switch</v>
          </cell>
          <cell r="E15042" t="str">
            <v>Building Age: 10 - 20 YEARS</v>
          </cell>
          <cell r="F15042">
            <v>90.085099999999997</v>
          </cell>
          <cell r="G15042">
            <v>1.2389269999999999</v>
          </cell>
          <cell r="H15042">
            <v>0.96906190000000003</v>
          </cell>
          <cell r="I15042">
            <v>-8.7514700000000001E-2</v>
          </cell>
          <cell r="J15042">
            <v>-3.5810300000000003E-2</v>
          </cell>
          <cell r="K15042">
            <v>0</v>
          </cell>
          <cell r="L15042">
            <v>3.5810300000000003E-2</v>
          </cell>
          <cell r="M15042">
            <v>8.7514700000000001E-2</v>
          </cell>
          <cell r="N15042">
            <v>8.7514700000000001E-2</v>
          </cell>
          <cell r="O15042">
            <v>5296</v>
          </cell>
        </row>
        <row r="15043">
          <cell r="A15043" t="str">
            <v>Residential</v>
          </cell>
          <cell r="B15043">
            <v>18</v>
          </cell>
          <cell r="C15043" t="str">
            <v>X</v>
          </cell>
          <cell r="D15043" t="str">
            <v>Switch</v>
          </cell>
          <cell r="E15043" t="str">
            <v>Building Age: 10 - 20 YEARS</v>
          </cell>
          <cell r="F15043">
            <v>87.947900000000004</v>
          </cell>
          <cell r="G15043">
            <v>1.327736</v>
          </cell>
          <cell r="H15043">
            <v>1.112787</v>
          </cell>
          <cell r="I15043">
            <v>-8.0258800000000005E-2</v>
          </cell>
          <cell r="J15043">
            <v>-3.2841299999999997E-2</v>
          </cell>
          <cell r="K15043">
            <v>0</v>
          </cell>
          <cell r="L15043">
            <v>3.2841299999999997E-2</v>
          </cell>
          <cell r="M15043">
            <v>8.0258800000000005E-2</v>
          </cell>
          <cell r="N15043">
            <v>8.0258800000000005E-2</v>
          </cell>
          <cell r="O15043">
            <v>5296</v>
          </cell>
        </row>
        <row r="15044">
          <cell r="A15044" t="str">
            <v>Residential</v>
          </cell>
          <cell r="B15044">
            <v>19</v>
          </cell>
          <cell r="C15044" t="str">
            <v>X</v>
          </cell>
          <cell r="D15044" t="str">
            <v>Switch</v>
          </cell>
          <cell r="E15044" t="str">
            <v>Building Age: 10 - 20 YEARS</v>
          </cell>
          <cell r="F15044">
            <v>85.102199999999996</v>
          </cell>
          <cell r="G15044">
            <v>1.3985639999999999</v>
          </cell>
          <cell r="H15044">
            <v>1.3672359999999999</v>
          </cell>
          <cell r="I15044">
            <v>-7.6255799999999999E-2</v>
          </cell>
          <cell r="J15044">
            <v>-3.12033E-2</v>
          </cell>
          <cell r="K15044">
            <v>0</v>
          </cell>
          <cell r="L15044">
            <v>3.12033E-2</v>
          </cell>
          <cell r="M15044">
            <v>7.6255799999999999E-2</v>
          </cell>
          <cell r="N15044">
            <v>7.6255799999999999E-2</v>
          </cell>
          <cell r="O15044">
            <v>5296</v>
          </cell>
        </row>
        <row r="15045">
          <cell r="A15045" t="str">
            <v>Residential</v>
          </cell>
          <cell r="B15045">
            <v>20</v>
          </cell>
          <cell r="C15045" t="str">
            <v>X</v>
          </cell>
          <cell r="D15045" t="str">
            <v>Switch</v>
          </cell>
          <cell r="E15045" t="str">
            <v>Building Age: 10 - 20 YEARS</v>
          </cell>
          <cell r="F15045">
            <v>80.4178</v>
          </cell>
          <cell r="G15045">
            <v>1.367291</v>
          </cell>
          <cell r="H15045">
            <v>1.673937</v>
          </cell>
          <cell r="I15045">
            <v>-8.3073900000000006E-2</v>
          </cell>
          <cell r="J15045">
            <v>-3.3993200000000001E-2</v>
          </cell>
          <cell r="K15045">
            <v>0</v>
          </cell>
          <cell r="L15045">
            <v>3.3993200000000001E-2</v>
          </cell>
          <cell r="M15045">
            <v>8.3073900000000006E-2</v>
          </cell>
          <cell r="N15045">
            <v>8.3073900000000006E-2</v>
          </cell>
          <cell r="O15045">
            <v>5296</v>
          </cell>
        </row>
        <row r="15046">
          <cell r="A15046" t="str">
            <v>Residential</v>
          </cell>
          <cell r="B15046">
            <v>21</v>
          </cell>
          <cell r="C15046" t="str">
            <v>X</v>
          </cell>
          <cell r="D15046" t="str">
            <v>Switch</v>
          </cell>
          <cell r="E15046" t="str">
            <v>Building Age: 10 - 20 YEARS</v>
          </cell>
          <cell r="F15046">
            <v>76.159300000000002</v>
          </cell>
          <cell r="G15046">
            <v>1.270365</v>
          </cell>
          <cell r="H15046">
            <v>1.5170840000000001</v>
          </cell>
          <cell r="I15046">
            <v>-7.2335300000000005E-2</v>
          </cell>
          <cell r="J15046">
            <v>-2.9599E-2</v>
          </cell>
          <cell r="K15046">
            <v>0</v>
          </cell>
          <cell r="L15046">
            <v>2.9599E-2</v>
          </cell>
          <cell r="M15046">
            <v>7.2335300000000005E-2</v>
          </cell>
          <cell r="N15046">
            <v>7.2335300000000005E-2</v>
          </cell>
          <cell r="O15046">
            <v>5296</v>
          </cell>
        </row>
        <row r="15047">
          <cell r="A15047" t="str">
            <v>Residential</v>
          </cell>
          <cell r="B15047">
            <v>22</v>
          </cell>
          <cell r="C15047" t="str">
            <v>X</v>
          </cell>
          <cell r="D15047" t="str">
            <v>Switch</v>
          </cell>
          <cell r="E15047" t="str">
            <v>Building Age: 10 - 20 YEARS</v>
          </cell>
          <cell r="F15047">
            <v>74.424800000000005</v>
          </cell>
          <cell r="G15047">
            <v>1.246683</v>
          </cell>
          <cell r="H15047">
            <v>1.4248510000000001</v>
          </cell>
          <cell r="I15047">
            <v>-6.8616200000000002E-2</v>
          </cell>
          <cell r="J15047">
            <v>-2.80772E-2</v>
          </cell>
          <cell r="K15047">
            <v>0</v>
          </cell>
          <cell r="L15047">
            <v>2.80772E-2</v>
          </cell>
          <cell r="M15047">
            <v>6.8616200000000002E-2</v>
          </cell>
          <cell r="N15047">
            <v>6.8616200000000002E-2</v>
          </cell>
          <cell r="O15047">
            <v>5296</v>
          </cell>
        </row>
        <row r="15048">
          <cell r="A15048" t="str">
            <v>Residential</v>
          </cell>
          <cell r="B15048">
            <v>23</v>
          </cell>
          <cell r="C15048" t="str">
            <v>X</v>
          </cell>
          <cell r="D15048" t="str">
            <v>Switch</v>
          </cell>
          <cell r="E15048" t="str">
            <v>Building Age: 10 - 20 YEARS</v>
          </cell>
          <cell r="F15048">
            <v>72.443799999999996</v>
          </cell>
          <cell r="G15048">
            <v>1.023056</v>
          </cell>
          <cell r="H15048">
            <v>1.140209</v>
          </cell>
          <cell r="I15048">
            <v>-6.5173900000000007E-2</v>
          </cell>
          <cell r="J15048">
            <v>-2.6668600000000001E-2</v>
          </cell>
          <cell r="K15048">
            <v>0</v>
          </cell>
          <cell r="L15048">
            <v>2.6668600000000001E-2</v>
          </cell>
          <cell r="M15048">
            <v>6.5173900000000007E-2</v>
          </cell>
          <cell r="N15048">
            <v>6.5173900000000007E-2</v>
          </cell>
          <cell r="O15048">
            <v>5296</v>
          </cell>
        </row>
        <row r="15049">
          <cell r="A15049" t="str">
            <v>Residential</v>
          </cell>
          <cell r="B15049">
            <v>24</v>
          </cell>
          <cell r="C15049" t="str">
            <v>X</v>
          </cell>
          <cell r="D15049" t="str">
            <v>Switch</v>
          </cell>
          <cell r="E15049" t="str">
            <v>Building Age: 10 - 20 YEARS</v>
          </cell>
          <cell r="F15049">
            <v>71.531000000000006</v>
          </cell>
          <cell r="G15049">
            <v>0.75424780000000002</v>
          </cell>
          <cell r="H15049">
            <v>0.86184689999999997</v>
          </cell>
          <cell r="I15049">
            <v>-6.3027899999999998E-2</v>
          </cell>
          <cell r="J15049">
            <v>-2.5790500000000001E-2</v>
          </cell>
          <cell r="K15049">
            <v>0</v>
          </cell>
          <cell r="L15049">
            <v>2.5790500000000001E-2</v>
          </cell>
          <cell r="M15049">
            <v>6.3027899999999998E-2</v>
          </cell>
          <cell r="N15049">
            <v>6.3027899999999998E-2</v>
          </cell>
          <cell r="O15049">
            <v>5296</v>
          </cell>
        </row>
        <row r="15050">
          <cell r="A15050" t="str">
            <v>Residential</v>
          </cell>
          <cell r="B15050">
            <v>1</v>
          </cell>
          <cell r="C15050" t="str">
            <v>X</v>
          </cell>
          <cell r="D15050" t="str">
            <v>Switch</v>
          </cell>
          <cell r="E15050" t="str">
            <v>Building Age: 3 - 10 YEARS</v>
          </cell>
          <cell r="F15050">
            <v>64.333299999999994</v>
          </cell>
          <cell r="G15050">
            <v>0.46178649999999999</v>
          </cell>
          <cell r="H15050">
            <v>0.66306790000000004</v>
          </cell>
          <cell r="I15050">
            <v>-6.5293000000000004E-2</v>
          </cell>
          <cell r="J15050">
            <v>-2.6717399999999999E-2</v>
          </cell>
          <cell r="K15050">
            <v>0</v>
          </cell>
          <cell r="L15050">
            <v>2.6717399999999999E-2</v>
          </cell>
          <cell r="M15050">
            <v>6.5293000000000004E-2</v>
          </cell>
          <cell r="N15050">
            <v>6.5293000000000004E-2</v>
          </cell>
          <cell r="O15050">
            <v>2945</v>
          </cell>
        </row>
        <row r="15051">
          <cell r="A15051" t="str">
            <v>Residential</v>
          </cell>
          <cell r="B15051">
            <v>2</v>
          </cell>
          <cell r="C15051" t="str">
            <v>X</v>
          </cell>
          <cell r="D15051" t="str">
            <v>Switch</v>
          </cell>
          <cell r="E15051" t="str">
            <v>Building Age: 3 - 10 YEARS</v>
          </cell>
          <cell r="F15051">
            <v>63</v>
          </cell>
          <cell r="G15051">
            <v>0.39417560000000001</v>
          </cell>
          <cell r="H15051">
            <v>0.46049119999999999</v>
          </cell>
          <cell r="I15051">
            <v>-6.4216499999999996E-2</v>
          </cell>
          <cell r="J15051">
            <v>-2.6276899999999999E-2</v>
          </cell>
          <cell r="K15051">
            <v>0</v>
          </cell>
          <cell r="L15051">
            <v>2.6276899999999999E-2</v>
          </cell>
          <cell r="M15051">
            <v>6.4216499999999996E-2</v>
          </cell>
          <cell r="N15051">
            <v>6.4216499999999996E-2</v>
          </cell>
          <cell r="O15051">
            <v>2945</v>
          </cell>
        </row>
        <row r="15052">
          <cell r="A15052" t="str">
            <v>Residential</v>
          </cell>
          <cell r="B15052">
            <v>3</v>
          </cell>
          <cell r="C15052" t="str">
            <v>X</v>
          </cell>
          <cell r="D15052" t="str">
            <v>Switch</v>
          </cell>
          <cell r="E15052" t="str">
            <v>Building Age: 3 - 10 YEARS</v>
          </cell>
          <cell r="F15052">
            <v>62.416699999999999</v>
          </cell>
          <cell r="G15052">
            <v>0.386378</v>
          </cell>
          <cell r="H15052">
            <v>0.48410769999999997</v>
          </cell>
          <cell r="I15052">
            <v>-6.2986200000000006E-2</v>
          </cell>
          <cell r="J15052">
            <v>-2.5773399999999998E-2</v>
          </cell>
          <cell r="K15052">
            <v>0</v>
          </cell>
          <cell r="L15052">
            <v>2.5773399999999998E-2</v>
          </cell>
          <cell r="M15052">
            <v>6.2986200000000006E-2</v>
          </cell>
          <cell r="N15052">
            <v>6.2986200000000006E-2</v>
          </cell>
          <cell r="O15052">
            <v>2945</v>
          </cell>
        </row>
        <row r="15053">
          <cell r="A15053" t="str">
            <v>Residential</v>
          </cell>
          <cell r="B15053">
            <v>4</v>
          </cell>
          <cell r="C15053" t="str">
            <v>X</v>
          </cell>
          <cell r="D15053" t="str">
            <v>Switch</v>
          </cell>
          <cell r="E15053" t="str">
            <v>Building Age: 3 - 10 YEARS</v>
          </cell>
          <cell r="F15053">
            <v>60.958300000000001</v>
          </cell>
          <cell r="G15053">
            <v>0.34567819999999999</v>
          </cell>
          <cell r="H15053">
            <v>0.42689149999999998</v>
          </cell>
          <cell r="I15053">
            <v>-6.21805E-2</v>
          </cell>
          <cell r="J15053">
            <v>-2.54437E-2</v>
          </cell>
          <cell r="K15053">
            <v>0</v>
          </cell>
          <cell r="L15053">
            <v>2.54437E-2</v>
          </cell>
          <cell r="M15053">
            <v>6.21805E-2</v>
          </cell>
          <cell r="N15053">
            <v>6.21805E-2</v>
          </cell>
          <cell r="O15053">
            <v>2945</v>
          </cell>
        </row>
        <row r="15054">
          <cell r="A15054" t="str">
            <v>Residential</v>
          </cell>
          <cell r="B15054">
            <v>5</v>
          </cell>
          <cell r="C15054" t="str">
            <v>X</v>
          </cell>
          <cell r="D15054" t="str">
            <v>Switch</v>
          </cell>
          <cell r="E15054" t="str">
            <v>Building Age: 3 - 10 YEARS</v>
          </cell>
          <cell r="F15054">
            <v>60.875</v>
          </cell>
          <cell r="G15054">
            <v>0.34545100000000001</v>
          </cell>
          <cell r="H15054">
            <v>0.42539369999999999</v>
          </cell>
          <cell r="I15054">
            <v>-6.1944699999999998E-2</v>
          </cell>
          <cell r="J15054">
            <v>-2.53473E-2</v>
          </cell>
          <cell r="K15054">
            <v>0</v>
          </cell>
          <cell r="L15054">
            <v>2.53473E-2</v>
          </cell>
          <cell r="M15054">
            <v>6.1944699999999998E-2</v>
          </cell>
          <cell r="N15054">
            <v>6.1944699999999998E-2</v>
          </cell>
          <cell r="O15054">
            <v>2945</v>
          </cell>
        </row>
        <row r="15055">
          <cell r="A15055" t="str">
            <v>Residential</v>
          </cell>
          <cell r="B15055">
            <v>6</v>
          </cell>
          <cell r="C15055" t="str">
            <v>X</v>
          </cell>
          <cell r="D15055" t="str">
            <v>Switch</v>
          </cell>
          <cell r="E15055" t="str">
            <v>Building Age: 3 - 10 YEARS</v>
          </cell>
          <cell r="F15055">
            <v>60.833399999999997</v>
          </cell>
          <cell r="G15055">
            <v>0.35706670000000001</v>
          </cell>
          <cell r="H15055">
            <v>0.44033450000000002</v>
          </cell>
          <cell r="I15055">
            <v>-6.1914700000000003E-2</v>
          </cell>
          <cell r="J15055">
            <v>-2.5335E-2</v>
          </cell>
          <cell r="K15055">
            <v>0</v>
          </cell>
          <cell r="L15055">
            <v>2.5335E-2</v>
          </cell>
          <cell r="M15055">
            <v>6.1914700000000003E-2</v>
          </cell>
          <cell r="N15055">
            <v>6.1914700000000003E-2</v>
          </cell>
          <cell r="O15055">
            <v>2945</v>
          </cell>
        </row>
        <row r="15056">
          <cell r="A15056" t="str">
            <v>Residential</v>
          </cell>
          <cell r="B15056">
            <v>7</v>
          </cell>
          <cell r="C15056" t="str">
            <v>X</v>
          </cell>
          <cell r="D15056" t="str">
            <v>Switch</v>
          </cell>
          <cell r="E15056" t="str">
            <v>Building Age: 3 - 10 YEARS</v>
          </cell>
          <cell r="F15056">
            <v>59.833399999999997</v>
          </cell>
          <cell r="G15056">
            <v>0.42069849999999998</v>
          </cell>
          <cell r="H15056">
            <v>0.50810719999999998</v>
          </cell>
          <cell r="I15056">
            <v>-6.2220699999999997E-2</v>
          </cell>
          <cell r="J15056">
            <v>-2.5460199999999999E-2</v>
          </cell>
          <cell r="K15056">
            <v>0</v>
          </cell>
          <cell r="L15056">
            <v>2.5460199999999999E-2</v>
          </cell>
          <cell r="M15056">
            <v>6.2220699999999997E-2</v>
          </cell>
          <cell r="N15056">
            <v>6.2220699999999997E-2</v>
          </cell>
          <cell r="O15056">
            <v>2945</v>
          </cell>
        </row>
        <row r="15057">
          <cell r="A15057" t="str">
            <v>Residential</v>
          </cell>
          <cell r="B15057">
            <v>8</v>
          </cell>
          <cell r="C15057" t="str">
            <v>X</v>
          </cell>
          <cell r="D15057" t="str">
            <v>Switch</v>
          </cell>
          <cell r="E15057" t="str">
            <v>Building Age: 3 - 10 YEARS</v>
          </cell>
          <cell r="F15057">
            <v>60.458300000000001</v>
          </cell>
          <cell r="G15057">
            <v>0.4884771</v>
          </cell>
          <cell r="H15057">
            <v>0.65129490000000001</v>
          </cell>
          <cell r="I15057">
            <v>-6.2639799999999995E-2</v>
          </cell>
          <cell r="J15057">
            <v>-2.56317E-2</v>
          </cell>
          <cell r="K15057">
            <v>0</v>
          </cell>
          <cell r="L15057">
            <v>2.56317E-2</v>
          </cell>
          <cell r="M15057">
            <v>6.2639799999999995E-2</v>
          </cell>
          <cell r="N15057">
            <v>6.2639799999999995E-2</v>
          </cell>
          <cell r="O15057">
            <v>2945</v>
          </cell>
        </row>
        <row r="15058">
          <cell r="A15058" t="str">
            <v>Residential</v>
          </cell>
          <cell r="B15058">
            <v>9</v>
          </cell>
          <cell r="C15058" t="str">
            <v>X</v>
          </cell>
          <cell r="D15058" t="str">
            <v>Switch</v>
          </cell>
          <cell r="E15058" t="str">
            <v>Building Age: 3 - 10 YEARS</v>
          </cell>
          <cell r="F15058">
            <v>64.125</v>
          </cell>
          <cell r="G15058">
            <v>0.49494310000000002</v>
          </cell>
          <cell r="H15058">
            <v>0.56335449999999998</v>
          </cell>
          <cell r="I15058">
            <v>-6.4452200000000001E-2</v>
          </cell>
          <cell r="J15058">
            <v>-2.6373299999999999E-2</v>
          </cell>
          <cell r="K15058">
            <v>0</v>
          </cell>
          <cell r="L15058">
            <v>2.6373299999999999E-2</v>
          </cell>
          <cell r="M15058">
            <v>6.4452200000000001E-2</v>
          </cell>
          <cell r="N15058">
            <v>6.4452200000000001E-2</v>
          </cell>
          <cell r="O15058">
            <v>2945</v>
          </cell>
        </row>
        <row r="15059">
          <cell r="A15059" t="str">
            <v>Residential</v>
          </cell>
          <cell r="B15059">
            <v>10</v>
          </cell>
          <cell r="C15059" t="str">
            <v>X</v>
          </cell>
          <cell r="D15059" t="str">
            <v>Switch</v>
          </cell>
          <cell r="E15059" t="str">
            <v>Building Age: 3 - 10 YEARS</v>
          </cell>
          <cell r="F15059">
            <v>66.833299999999994</v>
          </cell>
          <cell r="G15059">
            <v>0.49945869999999998</v>
          </cell>
          <cell r="H15059">
            <v>0.53916450000000005</v>
          </cell>
          <cell r="I15059">
            <v>-6.5691100000000002E-2</v>
          </cell>
          <cell r="J15059">
            <v>-2.6880299999999999E-2</v>
          </cell>
          <cell r="K15059">
            <v>0</v>
          </cell>
          <cell r="L15059">
            <v>2.6880299999999999E-2</v>
          </cell>
          <cell r="M15059">
            <v>6.5691100000000002E-2</v>
          </cell>
          <cell r="N15059">
            <v>6.5691100000000002E-2</v>
          </cell>
          <cell r="O15059">
            <v>2945</v>
          </cell>
        </row>
        <row r="15060">
          <cell r="A15060" t="str">
            <v>Residential</v>
          </cell>
          <cell r="B15060">
            <v>11</v>
          </cell>
          <cell r="C15060" t="str">
            <v>X</v>
          </cell>
          <cell r="D15060" t="str">
            <v>Switch</v>
          </cell>
          <cell r="E15060" t="str">
            <v>Building Age: 3 - 10 YEARS</v>
          </cell>
          <cell r="F15060">
            <v>71.124899999999997</v>
          </cell>
          <cell r="G15060">
            <v>0.50829709999999995</v>
          </cell>
          <cell r="H15060">
            <v>0.5252173</v>
          </cell>
          <cell r="I15060">
            <v>-6.8705799999999997E-2</v>
          </cell>
          <cell r="J15060">
            <v>-2.8113900000000001E-2</v>
          </cell>
          <cell r="K15060">
            <v>0</v>
          </cell>
          <cell r="L15060">
            <v>2.8113900000000001E-2</v>
          </cell>
          <cell r="M15060">
            <v>6.8705799999999997E-2</v>
          </cell>
          <cell r="N15060">
            <v>6.8705799999999997E-2</v>
          </cell>
          <cell r="O15060">
            <v>2945</v>
          </cell>
        </row>
        <row r="15061">
          <cell r="A15061" t="str">
            <v>Residential</v>
          </cell>
          <cell r="B15061">
            <v>12</v>
          </cell>
          <cell r="C15061" t="str">
            <v>X</v>
          </cell>
          <cell r="D15061" t="str">
            <v>Switch</v>
          </cell>
          <cell r="E15061" t="str">
            <v>Building Age: 3 - 10 YEARS</v>
          </cell>
          <cell r="F15061">
            <v>75.791600000000003</v>
          </cell>
          <cell r="G15061">
            <v>0.56747139999999996</v>
          </cell>
          <cell r="H15061">
            <v>0.58858160000000004</v>
          </cell>
          <cell r="I15061">
            <v>-7.2218199999999996E-2</v>
          </cell>
          <cell r="J15061">
            <v>-2.95511E-2</v>
          </cell>
          <cell r="K15061">
            <v>0</v>
          </cell>
          <cell r="L15061">
            <v>2.95511E-2</v>
          </cell>
          <cell r="M15061">
            <v>7.2218199999999996E-2</v>
          </cell>
          <cell r="N15061">
            <v>7.2218199999999996E-2</v>
          </cell>
          <cell r="O15061">
            <v>2945</v>
          </cell>
        </row>
        <row r="15062">
          <cell r="A15062" t="str">
            <v>Residential</v>
          </cell>
          <cell r="B15062">
            <v>13</v>
          </cell>
          <cell r="C15062" t="str">
            <v>X</v>
          </cell>
          <cell r="D15062" t="str">
            <v>Switch</v>
          </cell>
          <cell r="E15062" t="str">
            <v>Building Age: 3 - 10 YEARS</v>
          </cell>
          <cell r="F15062">
            <v>79.749899999999997</v>
          </cell>
          <cell r="G15062">
            <v>0.6064408</v>
          </cell>
          <cell r="H15062">
            <v>0.60101150000000003</v>
          </cell>
          <cell r="I15062">
            <v>-7.0908100000000002E-2</v>
          </cell>
          <cell r="J15062">
            <v>-2.9014999999999999E-2</v>
          </cell>
          <cell r="K15062">
            <v>0</v>
          </cell>
          <cell r="L15062">
            <v>2.9014999999999999E-2</v>
          </cell>
          <cell r="M15062">
            <v>7.0908100000000002E-2</v>
          </cell>
          <cell r="N15062">
            <v>7.0908100000000002E-2</v>
          </cell>
          <cell r="O15062">
            <v>2945</v>
          </cell>
        </row>
        <row r="15063">
          <cell r="A15063" t="str">
            <v>Residential</v>
          </cell>
          <cell r="B15063">
            <v>14</v>
          </cell>
          <cell r="C15063" t="str">
            <v>X</v>
          </cell>
          <cell r="D15063" t="str">
            <v>Switch</v>
          </cell>
          <cell r="E15063" t="str">
            <v>Building Age: 3 - 10 YEARS</v>
          </cell>
          <cell r="F15063">
            <v>82.791600000000003</v>
          </cell>
          <cell r="G15063">
            <v>0.6153187</v>
          </cell>
          <cell r="H15063">
            <v>0.65098089999999997</v>
          </cell>
          <cell r="I15063">
            <v>-7.1504799999999993E-2</v>
          </cell>
          <cell r="J15063">
            <v>-2.9259199999999999E-2</v>
          </cell>
          <cell r="K15063">
            <v>0</v>
          </cell>
          <cell r="L15063">
            <v>2.9259199999999999E-2</v>
          </cell>
          <cell r="M15063">
            <v>7.1504799999999993E-2</v>
          </cell>
          <cell r="N15063">
            <v>7.1504799999999993E-2</v>
          </cell>
          <cell r="O15063">
            <v>2945</v>
          </cell>
        </row>
        <row r="15064">
          <cell r="A15064" t="str">
            <v>Residential</v>
          </cell>
          <cell r="B15064">
            <v>15</v>
          </cell>
          <cell r="C15064" t="str">
            <v>X</v>
          </cell>
          <cell r="D15064" t="str">
            <v>Switch</v>
          </cell>
          <cell r="E15064" t="str">
            <v>Building Age: 3 - 10 YEARS</v>
          </cell>
          <cell r="F15064">
            <v>86.249899999999997</v>
          </cell>
          <cell r="G15064">
            <v>0.73013380000000005</v>
          </cell>
          <cell r="H15064">
            <v>0.66187050000000003</v>
          </cell>
          <cell r="I15064">
            <v>-7.1678400000000003E-2</v>
          </cell>
          <cell r="J15064">
            <v>-2.9330200000000001E-2</v>
          </cell>
          <cell r="K15064">
            <v>0</v>
          </cell>
          <cell r="L15064">
            <v>2.9330200000000001E-2</v>
          </cell>
          <cell r="M15064">
            <v>7.1678400000000003E-2</v>
          </cell>
          <cell r="N15064">
            <v>7.1678400000000003E-2</v>
          </cell>
          <cell r="O15064">
            <v>2945</v>
          </cell>
        </row>
        <row r="15065">
          <cell r="A15065" t="str">
            <v>Residential</v>
          </cell>
          <cell r="B15065">
            <v>16</v>
          </cell>
          <cell r="C15065" t="str">
            <v>X</v>
          </cell>
          <cell r="D15065" t="str">
            <v>Switch</v>
          </cell>
          <cell r="E15065" t="str">
            <v>Building Age: 3 - 10 YEARS</v>
          </cell>
          <cell r="F15065">
            <v>88.291600000000003</v>
          </cell>
          <cell r="G15065">
            <v>0.89373530000000001</v>
          </cell>
          <cell r="H15065">
            <v>0.795964</v>
          </cell>
          <cell r="I15065">
            <v>-8.6339299999999994E-2</v>
          </cell>
          <cell r="J15065">
            <v>-3.5329399999999997E-2</v>
          </cell>
          <cell r="K15065">
            <v>0</v>
          </cell>
          <cell r="L15065">
            <v>3.5329399999999997E-2</v>
          </cell>
          <cell r="M15065">
            <v>8.6339299999999994E-2</v>
          </cell>
          <cell r="N15065">
            <v>8.6339299999999994E-2</v>
          </cell>
          <cell r="O15065">
            <v>2945</v>
          </cell>
        </row>
        <row r="15066">
          <cell r="A15066" t="str">
            <v>Residential</v>
          </cell>
          <cell r="B15066">
            <v>17</v>
          </cell>
          <cell r="C15066" t="str">
            <v>X</v>
          </cell>
          <cell r="D15066" t="str">
            <v>Switch</v>
          </cell>
          <cell r="E15066" t="str">
            <v>Building Age: 3 - 10 YEARS</v>
          </cell>
          <cell r="F15066">
            <v>89.333200000000005</v>
          </cell>
          <cell r="G15066">
            <v>1.047277</v>
          </cell>
          <cell r="H15066">
            <v>1.016178</v>
          </cell>
          <cell r="I15066">
            <v>-8.6105000000000001E-2</v>
          </cell>
          <cell r="J15066">
            <v>-3.5233500000000001E-2</v>
          </cell>
          <cell r="K15066">
            <v>0</v>
          </cell>
          <cell r="L15066">
            <v>3.5233500000000001E-2</v>
          </cell>
          <cell r="M15066">
            <v>8.6105000000000001E-2</v>
          </cell>
          <cell r="N15066">
            <v>8.6105000000000001E-2</v>
          </cell>
          <cell r="O15066">
            <v>2945</v>
          </cell>
        </row>
        <row r="15067">
          <cell r="A15067" t="str">
            <v>Residential</v>
          </cell>
          <cell r="B15067">
            <v>18</v>
          </cell>
          <cell r="C15067" t="str">
            <v>X</v>
          </cell>
          <cell r="D15067" t="str">
            <v>Switch</v>
          </cell>
          <cell r="E15067" t="str">
            <v>Building Age: 3 - 10 YEARS</v>
          </cell>
          <cell r="F15067">
            <v>86.999899999999997</v>
          </cell>
          <cell r="G15067">
            <v>1.0175419999999999</v>
          </cell>
          <cell r="H15067">
            <v>1.118444</v>
          </cell>
          <cell r="I15067">
            <v>-8.41581E-2</v>
          </cell>
          <cell r="J15067">
            <v>-3.4436799999999997E-2</v>
          </cell>
          <cell r="K15067">
            <v>0</v>
          </cell>
          <cell r="L15067">
            <v>3.4436799999999997E-2</v>
          </cell>
          <cell r="M15067">
            <v>8.41581E-2</v>
          </cell>
          <cell r="N15067">
            <v>8.41581E-2</v>
          </cell>
          <cell r="O15067">
            <v>2945</v>
          </cell>
        </row>
        <row r="15068">
          <cell r="A15068" t="str">
            <v>Residential</v>
          </cell>
          <cell r="B15068">
            <v>19</v>
          </cell>
          <cell r="C15068" t="str">
            <v>X</v>
          </cell>
          <cell r="D15068" t="str">
            <v>Switch</v>
          </cell>
          <cell r="E15068" t="str">
            <v>Building Age: 3 - 10 YEARS</v>
          </cell>
          <cell r="F15068">
            <v>84.083200000000005</v>
          </cell>
          <cell r="G15068">
            <v>1.098889</v>
          </cell>
          <cell r="H15068">
            <v>1.2493270000000001</v>
          </cell>
          <cell r="I15068">
            <v>-8.2658999999999996E-2</v>
          </cell>
          <cell r="J15068">
            <v>-3.3823400000000003E-2</v>
          </cell>
          <cell r="K15068">
            <v>0</v>
          </cell>
          <cell r="L15068">
            <v>3.3823400000000003E-2</v>
          </cell>
          <cell r="M15068">
            <v>8.2658999999999996E-2</v>
          </cell>
          <cell r="N15068">
            <v>8.2658999999999996E-2</v>
          </cell>
          <cell r="O15068">
            <v>2945</v>
          </cell>
        </row>
        <row r="15069">
          <cell r="A15069" t="str">
            <v>Residential</v>
          </cell>
          <cell r="B15069">
            <v>20</v>
          </cell>
          <cell r="C15069" t="str">
            <v>X</v>
          </cell>
          <cell r="D15069" t="str">
            <v>Switch</v>
          </cell>
          <cell r="E15069" t="str">
            <v>Building Age: 3 - 10 YEARS</v>
          </cell>
          <cell r="F15069">
            <v>79.499899999999997</v>
          </cell>
          <cell r="G15069">
            <v>1.135928</v>
          </cell>
          <cell r="H15069">
            <v>1.523911</v>
          </cell>
          <cell r="I15069">
            <v>-9.2478000000000005E-2</v>
          </cell>
          <cell r="J15069">
            <v>-3.7841199999999998E-2</v>
          </cell>
          <cell r="K15069">
            <v>0</v>
          </cell>
          <cell r="L15069">
            <v>3.7841199999999998E-2</v>
          </cell>
          <cell r="M15069">
            <v>9.2478000000000005E-2</v>
          </cell>
          <cell r="N15069">
            <v>9.2478000000000005E-2</v>
          </cell>
          <cell r="O15069">
            <v>2945</v>
          </cell>
        </row>
        <row r="15070">
          <cell r="A15070" t="str">
            <v>Residential</v>
          </cell>
          <cell r="B15070">
            <v>21</v>
          </cell>
          <cell r="C15070" t="str">
            <v>X</v>
          </cell>
          <cell r="D15070" t="str">
            <v>Switch</v>
          </cell>
          <cell r="E15070" t="str">
            <v>Building Age: 3 - 10 YEARS</v>
          </cell>
          <cell r="F15070">
            <v>75.374899999999997</v>
          </cell>
          <cell r="G15070">
            <v>1.090886</v>
          </cell>
          <cell r="H15070">
            <v>1.532959</v>
          </cell>
          <cell r="I15070">
            <v>-8.3544099999999996E-2</v>
          </cell>
          <cell r="J15070">
            <v>-3.4185599999999997E-2</v>
          </cell>
          <cell r="K15070">
            <v>0</v>
          </cell>
          <cell r="L15070">
            <v>3.4185599999999997E-2</v>
          </cell>
          <cell r="M15070">
            <v>8.3544099999999996E-2</v>
          </cell>
          <cell r="N15070">
            <v>8.3544099999999996E-2</v>
          </cell>
          <cell r="O15070">
            <v>2945</v>
          </cell>
        </row>
        <row r="15071">
          <cell r="A15071" t="str">
            <v>Residential</v>
          </cell>
          <cell r="B15071">
            <v>22</v>
          </cell>
          <cell r="C15071" t="str">
            <v>X</v>
          </cell>
          <cell r="D15071" t="str">
            <v>Switch</v>
          </cell>
          <cell r="E15071" t="str">
            <v>Building Age: 3 - 10 YEARS</v>
          </cell>
          <cell r="F15071">
            <v>73.749899999999997</v>
          </cell>
          <cell r="G15071">
            <v>0.99218890000000004</v>
          </cell>
          <cell r="H15071">
            <v>1.5124280000000001</v>
          </cell>
          <cell r="I15071">
            <v>-8.2535300000000006E-2</v>
          </cell>
          <cell r="J15071">
            <v>-3.3772799999999999E-2</v>
          </cell>
          <cell r="K15071">
            <v>0</v>
          </cell>
          <cell r="L15071">
            <v>3.3772799999999999E-2</v>
          </cell>
          <cell r="M15071">
            <v>8.2535300000000006E-2</v>
          </cell>
          <cell r="N15071">
            <v>8.2535300000000006E-2</v>
          </cell>
          <cell r="O15071">
            <v>2945</v>
          </cell>
        </row>
        <row r="15072">
          <cell r="A15072" t="str">
            <v>Residential</v>
          </cell>
          <cell r="B15072">
            <v>23</v>
          </cell>
          <cell r="C15072" t="str">
            <v>X</v>
          </cell>
          <cell r="D15072" t="str">
            <v>Switch</v>
          </cell>
          <cell r="E15072" t="str">
            <v>Building Age: 3 - 10 YEARS</v>
          </cell>
          <cell r="F15072">
            <v>71.999899999999997</v>
          </cell>
          <cell r="G15072">
            <v>0.77447619999999995</v>
          </cell>
          <cell r="H15072">
            <v>1.2721070000000001</v>
          </cell>
          <cell r="I15072">
            <v>-7.5001300000000007E-2</v>
          </cell>
          <cell r="J15072">
            <v>-3.0689899999999999E-2</v>
          </cell>
          <cell r="K15072">
            <v>0</v>
          </cell>
          <cell r="L15072">
            <v>3.0689899999999999E-2</v>
          </cell>
          <cell r="M15072">
            <v>7.5001300000000007E-2</v>
          </cell>
          <cell r="N15072">
            <v>7.5001300000000007E-2</v>
          </cell>
          <cell r="O15072">
            <v>2945</v>
          </cell>
        </row>
        <row r="15073">
          <cell r="A15073" t="str">
            <v>Residential</v>
          </cell>
          <cell r="B15073">
            <v>24</v>
          </cell>
          <cell r="C15073" t="str">
            <v>X</v>
          </cell>
          <cell r="D15073" t="str">
            <v>Switch</v>
          </cell>
          <cell r="E15073" t="str">
            <v>Building Age: 3 - 10 YEARS</v>
          </cell>
          <cell r="F15073">
            <v>71.291600000000003</v>
          </cell>
          <cell r="G15073">
            <v>0.59799849999999999</v>
          </cell>
          <cell r="H15073">
            <v>0.97881439999999997</v>
          </cell>
          <cell r="I15073">
            <v>-7.2615299999999994E-2</v>
          </cell>
          <cell r="J15073">
            <v>-2.97136E-2</v>
          </cell>
          <cell r="K15073">
            <v>0</v>
          </cell>
          <cell r="L15073">
            <v>2.97136E-2</v>
          </cell>
          <cell r="M15073">
            <v>7.2615299999999994E-2</v>
          </cell>
          <cell r="N15073">
            <v>7.2615299999999994E-2</v>
          </cell>
          <cell r="O15073">
            <v>2945</v>
          </cell>
        </row>
        <row r="15074">
          <cell r="A15074" t="str">
            <v>Residential</v>
          </cell>
          <cell r="B15074">
            <v>1</v>
          </cell>
          <cell r="C15074" t="str">
            <v>X</v>
          </cell>
          <cell r="D15074" t="str">
            <v>Switch</v>
          </cell>
          <cell r="E15074" t="str">
            <v>CARE Status: CARE</v>
          </cell>
          <cell r="F15074">
            <v>64.830399999999997</v>
          </cell>
          <cell r="G15074">
            <v>0.46360499999999999</v>
          </cell>
          <cell r="H15074">
            <v>0.53666800000000003</v>
          </cell>
          <cell r="I15074">
            <v>-7.4012300000000003E-2</v>
          </cell>
          <cell r="J15074">
            <v>-3.0285200000000002E-2</v>
          </cell>
          <cell r="K15074">
            <v>0</v>
          </cell>
          <cell r="L15074">
            <v>3.0285200000000002E-2</v>
          </cell>
          <cell r="M15074">
            <v>7.4012300000000003E-2</v>
          </cell>
          <cell r="N15074">
            <v>7.4012300000000003E-2</v>
          </cell>
          <cell r="O15074">
            <v>2397</v>
          </cell>
        </row>
        <row r="15075">
          <cell r="A15075" t="str">
            <v>Residential</v>
          </cell>
          <cell r="B15075">
            <v>2</v>
          </cell>
          <cell r="C15075" t="str">
            <v>X</v>
          </cell>
          <cell r="D15075" t="str">
            <v>Switch</v>
          </cell>
          <cell r="E15075" t="str">
            <v>CARE Status: CARE</v>
          </cell>
          <cell r="F15075">
            <v>63</v>
          </cell>
          <cell r="G15075">
            <v>0.4229231</v>
          </cell>
          <cell r="H15075">
            <v>0.43238080000000001</v>
          </cell>
          <cell r="I15075">
            <v>-7.3118199999999994E-2</v>
          </cell>
          <cell r="J15075">
            <v>-2.9919399999999999E-2</v>
          </cell>
          <cell r="K15075">
            <v>0</v>
          </cell>
          <cell r="L15075">
            <v>2.9919399999999999E-2</v>
          </cell>
          <cell r="M15075">
            <v>7.3118199999999994E-2</v>
          </cell>
          <cell r="N15075">
            <v>7.3118199999999994E-2</v>
          </cell>
          <cell r="O15075">
            <v>2397</v>
          </cell>
        </row>
        <row r="15076">
          <cell r="A15076" t="str">
            <v>Residential</v>
          </cell>
          <cell r="B15076">
            <v>3</v>
          </cell>
          <cell r="C15076" t="str">
            <v>X</v>
          </cell>
          <cell r="D15076" t="str">
            <v>Switch</v>
          </cell>
          <cell r="E15076" t="str">
            <v>CARE Status: CARE</v>
          </cell>
          <cell r="F15076">
            <v>62.292400000000001</v>
          </cell>
          <cell r="G15076">
            <v>0.38425310000000001</v>
          </cell>
          <cell r="H15076">
            <v>0.39825250000000001</v>
          </cell>
          <cell r="I15076">
            <v>-7.20446E-2</v>
          </cell>
          <cell r="J15076">
            <v>-2.9480099999999999E-2</v>
          </cell>
          <cell r="K15076">
            <v>0</v>
          </cell>
          <cell r="L15076">
            <v>2.9480099999999999E-2</v>
          </cell>
          <cell r="M15076">
            <v>7.20446E-2</v>
          </cell>
          <cell r="N15076">
            <v>7.20446E-2</v>
          </cell>
          <cell r="O15076">
            <v>2397</v>
          </cell>
        </row>
        <row r="15077">
          <cell r="A15077" t="str">
            <v>Residential</v>
          </cell>
          <cell r="B15077">
            <v>4</v>
          </cell>
          <cell r="C15077" t="str">
            <v>X</v>
          </cell>
          <cell r="D15077" t="str">
            <v>Switch</v>
          </cell>
          <cell r="E15077" t="str">
            <v>CARE Status: CARE</v>
          </cell>
          <cell r="F15077">
            <v>60.8962</v>
          </cell>
          <cell r="G15077">
            <v>0.36909570000000003</v>
          </cell>
          <cell r="H15077">
            <v>0.40845530000000002</v>
          </cell>
          <cell r="I15077">
            <v>-7.1619500000000003E-2</v>
          </cell>
          <cell r="J15077">
            <v>-2.9306100000000002E-2</v>
          </cell>
          <cell r="K15077">
            <v>0</v>
          </cell>
          <cell r="L15077">
            <v>2.9306100000000002E-2</v>
          </cell>
          <cell r="M15077">
            <v>7.1619500000000003E-2</v>
          </cell>
          <cell r="N15077">
            <v>7.1619500000000003E-2</v>
          </cell>
          <cell r="O15077">
            <v>2397</v>
          </cell>
        </row>
        <row r="15078">
          <cell r="A15078" t="str">
            <v>Residential</v>
          </cell>
          <cell r="B15078">
            <v>5</v>
          </cell>
          <cell r="C15078" t="str">
            <v>X</v>
          </cell>
          <cell r="D15078" t="str">
            <v>Switch</v>
          </cell>
          <cell r="E15078" t="str">
            <v>CARE Status: CARE</v>
          </cell>
          <cell r="F15078">
            <v>60.688600000000001</v>
          </cell>
          <cell r="G15078">
            <v>0.35880780000000001</v>
          </cell>
          <cell r="H15078">
            <v>0.40566469999999999</v>
          </cell>
          <cell r="I15078">
            <v>-7.2331000000000006E-2</v>
          </cell>
          <cell r="J15078">
            <v>-2.95973E-2</v>
          </cell>
          <cell r="K15078">
            <v>0</v>
          </cell>
          <cell r="L15078">
            <v>2.95973E-2</v>
          </cell>
          <cell r="M15078">
            <v>7.2331000000000006E-2</v>
          </cell>
          <cell r="N15078">
            <v>7.2331000000000006E-2</v>
          </cell>
          <cell r="O15078">
            <v>2397</v>
          </cell>
        </row>
        <row r="15079">
          <cell r="A15079" t="str">
            <v>Residential</v>
          </cell>
          <cell r="B15079">
            <v>6</v>
          </cell>
          <cell r="C15079" t="str">
            <v>X</v>
          </cell>
          <cell r="D15079" t="str">
            <v>Switch</v>
          </cell>
          <cell r="E15079" t="str">
            <v>CARE Status: CARE</v>
          </cell>
          <cell r="F15079">
            <v>60.584800000000001</v>
          </cell>
          <cell r="G15079">
            <v>0.40495199999999998</v>
          </cell>
          <cell r="H15079">
            <v>0.47807189999999999</v>
          </cell>
          <cell r="I15079">
            <v>-7.1527499999999994E-2</v>
          </cell>
          <cell r="J15079">
            <v>-2.9268499999999999E-2</v>
          </cell>
          <cell r="K15079">
            <v>0</v>
          </cell>
          <cell r="L15079">
            <v>2.9268499999999999E-2</v>
          </cell>
          <cell r="M15079">
            <v>7.1527499999999994E-2</v>
          </cell>
          <cell r="N15079">
            <v>7.1527499999999994E-2</v>
          </cell>
          <cell r="O15079">
            <v>2397</v>
          </cell>
        </row>
        <row r="15080">
          <cell r="A15080" t="str">
            <v>Residential</v>
          </cell>
          <cell r="B15080">
            <v>7</v>
          </cell>
          <cell r="C15080" t="str">
            <v>X</v>
          </cell>
          <cell r="D15080" t="str">
            <v>Switch</v>
          </cell>
          <cell r="E15080" t="str">
            <v>CARE Status: CARE</v>
          </cell>
          <cell r="F15080">
            <v>59.584800000000001</v>
          </cell>
          <cell r="G15080">
            <v>0.45070650000000001</v>
          </cell>
          <cell r="H15080">
            <v>0.53660699999999995</v>
          </cell>
          <cell r="I15080">
            <v>-7.1591199999999994E-2</v>
          </cell>
          <cell r="J15080">
            <v>-2.9294500000000001E-2</v>
          </cell>
          <cell r="K15080">
            <v>0</v>
          </cell>
          <cell r="L15080">
            <v>2.9294500000000001E-2</v>
          </cell>
          <cell r="M15080">
            <v>7.1591199999999994E-2</v>
          </cell>
          <cell r="N15080">
            <v>7.1591199999999994E-2</v>
          </cell>
          <cell r="O15080">
            <v>2397</v>
          </cell>
        </row>
        <row r="15081">
          <cell r="A15081" t="str">
            <v>Residential</v>
          </cell>
          <cell r="B15081">
            <v>8</v>
          </cell>
          <cell r="C15081" t="str">
            <v>X</v>
          </cell>
          <cell r="D15081" t="str">
            <v>Switch</v>
          </cell>
          <cell r="E15081" t="str">
            <v>CARE Status: CARE</v>
          </cell>
          <cell r="F15081">
            <v>60.3962</v>
          </cell>
          <cell r="G15081">
            <v>0.51163789999999998</v>
          </cell>
          <cell r="H15081">
            <v>0.6164598</v>
          </cell>
          <cell r="I15081">
            <v>-7.2381000000000001E-2</v>
          </cell>
          <cell r="J15081">
            <v>-2.96177E-2</v>
          </cell>
          <cell r="K15081">
            <v>0</v>
          </cell>
          <cell r="L15081">
            <v>2.96177E-2</v>
          </cell>
          <cell r="M15081">
            <v>7.2381000000000001E-2</v>
          </cell>
          <cell r="N15081">
            <v>7.2381000000000001E-2</v>
          </cell>
          <cell r="O15081">
            <v>2397</v>
          </cell>
        </row>
        <row r="15082">
          <cell r="A15082" t="str">
            <v>Residential</v>
          </cell>
          <cell r="B15082">
            <v>9</v>
          </cell>
          <cell r="C15082" t="str">
            <v>X</v>
          </cell>
          <cell r="D15082" t="str">
            <v>Switch</v>
          </cell>
          <cell r="E15082" t="str">
            <v>CARE Status: CARE</v>
          </cell>
          <cell r="F15082">
            <v>64.311400000000006</v>
          </cell>
          <cell r="G15082">
            <v>0.54246989999999995</v>
          </cell>
          <cell r="H15082">
            <v>0.58031069999999996</v>
          </cell>
          <cell r="I15082">
            <v>-7.38404E-2</v>
          </cell>
          <cell r="J15082">
            <v>-3.0214899999999999E-2</v>
          </cell>
          <cell r="K15082">
            <v>0</v>
          </cell>
          <cell r="L15082">
            <v>3.0214899999999999E-2</v>
          </cell>
          <cell r="M15082">
            <v>7.38404E-2</v>
          </cell>
          <cell r="N15082">
            <v>7.38404E-2</v>
          </cell>
          <cell r="O15082">
            <v>2397</v>
          </cell>
        </row>
        <row r="15083">
          <cell r="A15083" t="str">
            <v>Residential</v>
          </cell>
          <cell r="B15083">
            <v>10</v>
          </cell>
          <cell r="C15083" t="str">
            <v>X</v>
          </cell>
          <cell r="D15083" t="str">
            <v>Switch</v>
          </cell>
          <cell r="E15083" t="str">
            <v>CARE Status: CARE</v>
          </cell>
          <cell r="F15083">
            <v>67.330399999999997</v>
          </cell>
          <cell r="G15083">
            <v>0.53801469999999996</v>
          </cell>
          <cell r="H15083">
            <v>0.60452720000000004</v>
          </cell>
          <cell r="I15083">
            <v>-7.5597999999999999E-2</v>
          </cell>
          <cell r="J15083">
            <v>-3.0934099999999999E-2</v>
          </cell>
          <cell r="K15083">
            <v>0</v>
          </cell>
          <cell r="L15083">
            <v>3.0934099999999999E-2</v>
          </cell>
          <cell r="M15083">
            <v>7.5597999999999999E-2</v>
          </cell>
          <cell r="N15083">
            <v>7.5597999999999999E-2</v>
          </cell>
          <cell r="O15083">
            <v>2397</v>
          </cell>
        </row>
        <row r="15084">
          <cell r="A15084" t="str">
            <v>Residential</v>
          </cell>
          <cell r="B15084">
            <v>11</v>
          </cell>
          <cell r="C15084" t="str">
            <v>X</v>
          </cell>
          <cell r="D15084" t="str">
            <v>Switch</v>
          </cell>
          <cell r="E15084" t="str">
            <v>CARE Status: CARE</v>
          </cell>
          <cell r="F15084">
            <v>72.057000000000002</v>
          </cell>
          <cell r="G15084">
            <v>0.5935243</v>
          </cell>
          <cell r="H15084">
            <v>0.65908219999999995</v>
          </cell>
          <cell r="I15084">
            <v>-7.7977000000000005E-2</v>
          </cell>
          <cell r="J15084">
            <v>-3.1907600000000001E-2</v>
          </cell>
          <cell r="K15084">
            <v>0</v>
          </cell>
          <cell r="L15084">
            <v>3.1907600000000001E-2</v>
          </cell>
          <cell r="M15084">
            <v>7.7977000000000005E-2</v>
          </cell>
          <cell r="N15084">
            <v>7.7977000000000005E-2</v>
          </cell>
          <cell r="O15084">
            <v>2397</v>
          </cell>
        </row>
        <row r="15085">
          <cell r="A15085" t="str">
            <v>Residential</v>
          </cell>
          <cell r="B15085">
            <v>12</v>
          </cell>
          <cell r="C15085" t="str">
            <v>X</v>
          </cell>
          <cell r="D15085" t="str">
            <v>Switch</v>
          </cell>
          <cell r="E15085" t="str">
            <v>CARE Status: CARE</v>
          </cell>
          <cell r="F15085">
            <v>76.972200000000001</v>
          </cell>
          <cell r="G15085">
            <v>0.67748299999999995</v>
          </cell>
          <cell r="H15085">
            <v>0.77385870000000001</v>
          </cell>
          <cell r="I15085">
            <v>-7.9932299999999998E-2</v>
          </cell>
          <cell r="J15085">
            <v>-3.2707699999999999E-2</v>
          </cell>
          <cell r="K15085">
            <v>0</v>
          </cell>
          <cell r="L15085">
            <v>3.2707699999999999E-2</v>
          </cell>
          <cell r="M15085">
            <v>7.9932299999999998E-2</v>
          </cell>
          <cell r="N15085">
            <v>7.9932299999999998E-2</v>
          </cell>
          <cell r="O15085">
            <v>2397</v>
          </cell>
        </row>
        <row r="15086">
          <cell r="A15086" t="str">
            <v>Residential</v>
          </cell>
          <cell r="B15086">
            <v>13</v>
          </cell>
          <cell r="C15086" t="str">
            <v>X</v>
          </cell>
          <cell r="D15086" t="str">
            <v>Switch</v>
          </cell>
          <cell r="E15086" t="str">
            <v>CARE Status: CARE</v>
          </cell>
          <cell r="F15086">
            <v>80.868399999999994</v>
          </cell>
          <cell r="G15086">
            <v>0.72348860000000004</v>
          </cell>
          <cell r="H15086">
            <v>0.74259169999999997</v>
          </cell>
          <cell r="I15086">
            <v>-8.0872100000000002E-2</v>
          </cell>
          <cell r="J15086">
            <v>-3.3092200000000002E-2</v>
          </cell>
          <cell r="K15086">
            <v>0</v>
          </cell>
          <cell r="L15086">
            <v>3.3092200000000002E-2</v>
          </cell>
          <cell r="M15086">
            <v>8.0872100000000002E-2</v>
          </cell>
          <cell r="N15086">
            <v>8.0872100000000002E-2</v>
          </cell>
          <cell r="O15086">
            <v>2397</v>
          </cell>
        </row>
        <row r="15087">
          <cell r="A15087" t="str">
            <v>Residential</v>
          </cell>
          <cell r="B15087">
            <v>14</v>
          </cell>
          <cell r="C15087" t="str">
            <v>X</v>
          </cell>
          <cell r="D15087" t="str">
            <v>Switch</v>
          </cell>
          <cell r="E15087" t="str">
            <v>CARE Status: CARE</v>
          </cell>
          <cell r="F15087">
            <v>83.972200000000001</v>
          </cell>
          <cell r="G15087">
            <v>0.72909000000000002</v>
          </cell>
          <cell r="H15087">
            <v>0.68929890000000005</v>
          </cell>
          <cell r="I15087">
            <v>-8.2280400000000004E-2</v>
          </cell>
          <cell r="J15087">
            <v>-3.3668499999999997E-2</v>
          </cell>
          <cell r="K15087">
            <v>0</v>
          </cell>
          <cell r="L15087">
            <v>3.3668499999999997E-2</v>
          </cell>
          <cell r="M15087">
            <v>8.2280400000000004E-2</v>
          </cell>
          <cell r="N15087">
            <v>8.2280400000000004E-2</v>
          </cell>
          <cell r="O15087">
            <v>2397</v>
          </cell>
        </row>
        <row r="15088">
          <cell r="A15088" t="str">
            <v>Residential</v>
          </cell>
          <cell r="B15088">
            <v>15</v>
          </cell>
          <cell r="C15088" t="str">
            <v>X</v>
          </cell>
          <cell r="D15088" t="str">
            <v>Switch</v>
          </cell>
          <cell r="E15088" t="str">
            <v>CARE Status: CARE</v>
          </cell>
          <cell r="F15088">
            <v>87.368399999999994</v>
          </cell>
          <cell r="G15088">
            <v>0.90392859999999997</v>
          </cell>
          <cell r="H15088">
            <v>0.76268320000000001</v>
          </cell>
          <cell r="I15088">
            <v>-8.2072300000000001E-2</v>
          </cell>
          <cell r="J15088">
            <v>-3.3583300000000003E-2</v>
          </cell>
          <cell r="K15088">
            <v>0</v>
          </cell>
          <cell r="L15088">
            <v>3.3583300000000003E-2</v>
          </cell>
          <cell r="M15088">
            <v>8.2072300000000001E-2</v>
          </cell>
          <cell r="N15088">
            <v>8.2072300000000001E-2</v>
          </cell>
          <cell r="O15088">
            <v>2397</v>
          </cell>
        </row>
        <row r="15089">
          <cell r="A15089" t="str">
            <v>Residential</v>
          </cell>
          <cell r="B15089">
            <v>16</v>
          </cell>
          <cell r="C15089" t="str">
            <v>X</v>
          </cell>
          <cell r="D15089" t="str">
            <v>Switch</v>
          </cell>
          <cell r="E15089" t="str">
            <v>CARE Status: CARE</v>
          </cell>
          <cell r="F15089">
            <v>89.472200000000001</v>
          </cell>
          <cell r="G15089">
            <v>0.99169810000000003</v>
          </cell>
          <cell r="H15089">
            <v>0.92398420000000003</v>
          </cell>
          <cell r="I15089">
            <v>-9.1443099999999999E-2</v>
          </cell>
          <cell r="J15089">
            <v>-3.7417800000000001E-2</v>
          </cell>
          <cell r="K15089">
            <v>0</v>
          </cell>
          <cell r="L15089">
            <v>3.7417800000000001E-2</v>
          </cell>
          <cell r="M15089">
            <v>9.1443099999999999E-2</v>
          </cell>
          <cell r="N15089">
            <v>9.1443099999999999E-2</v>
          </cell>
          <cell r="O15089">
            <v>2397</v>
          </cell>
        </row>
        <row r="15090">
          <cell r="A15090" t="str">
            <v>Residential</v>
          </cell>
          <cell r="B15090">
            <v>17</v>
          </cell>
          <cell r="C15090" t="str">
            <v>X</v>
          </cell>
          <cell r="D15090" t="str">
            <v>Switch</v>
          </cell>
          <cell r="E15090" t="str">
            <v>CARE Status: CARE</v>
          </cell>
          <cell r="F15090">
            <v>90.575999999999993</v>
          </cell>
          <cell r="G15090">
            <v>1.2048589999999999</v>
          </cell>
          <cell r="H15090">
            <v>0.98962269999999997</v>
          </cell>
          <cell r="I15090">
            <v>-9.9619100000000002E-2</v>
          </cell>
          <cell r="J15090">
            <v>-4.0763300000000002E-2</v>
          </cell>
          <cell r="K15090">
            <v>0</v>
          </cell>
          <cell r="L15090">
            <v>4.0763300000000002E-2</v>
          </cell>
          <cell r="M15090">
            <v>9.9619100000000002E-2</v>
          </cell>
          <cell r="N15090">
            <v>9.9619100000000002E-2</v>
          </cell>
          <cell r="O15090">
            <v>2397</v>
          </cell>
        </row>
        <row r="15091">
          <cell r="A15091" t="str">
            <v>Residential</v>
          </cell>
          <cell r="B15091">
            <v>18</v>
          </cell>
          <cell r="C15091" t="str">
            <v>X</v>
          </cell>
          <cell r="D15091" t="str">
            <v>Switch</v>
          </cell>
          <cell r="E15091" t="str">
            <v>CARE Status: CARE</v>
          </cell>
          <cell r="F15091">
            <v>88.491200000000006</v>
          </cell>
          <cell r="G15091">
            <v>1.262105</v>
          </cell>
          <cell r="H15091">
            <v>1.086306</v>
          </cell>
          <cell r="I15091">
            <v>-9.4529000000000002E-2</v>
          </cell>
          <cell r="J15091">
            <v>-3.86805E-2</v>
          </cell>
          <cell r="K15091">
            <v>0</v>
          </cell>
          <cell r="L15091">
            <v>3.86805E-2</v>
          </cell>
          <cell r="M15091">
            <v>9.4529000000000002E-2</v>
          </cell>
          <cell r="N15091">
            <v>9.4529000000000002E-2</v>
          </cell>
          <cell r="O15091">
            <v>2397</v>
          </cell>
        </row>
        <row r="15092">
          <cell r="A15092" t="str">
            <v>Residential</v>
          </cell>
          <cell r="B15092">
            <v>19</v>
          </cell>
          <cell r="C15092" t="str">
            <v>X</v>
          </cell>
          <cell r="D15092" t="str">
            <v>Switch</v>
          </cell>
          <cell r="E15092" t="str">
            <v>CARE Status: CARE</v>
          </cell>
          <cell r="F15092">
            <v>85.698800000000006</v>
          </cell>
          <cell r="G15092">
            <v>1.302019</v>
          </cell>
          <cell r="H15092">
            <v>1.1652100000000001</v>
          </cell>
          <cell r="I15092">
            <v>-9.3375600000000003E-2</v>
          </cell>
          <cell r="J15092">
            <v>-3.8208499999999999E-2</v>
          </cell>
          <cell r="K15092">
            <v>0</v>
          </cell>
          <cell r="L15092">
            <v>3.8208499999999999E-2</v>
          </cell>
          <cell r="M15092">
            <v>9.3375600000000003E-2</v>
          </cell>
          <cell r="N15092">
            <v>9.3375600000000003E-2</v>
          </cell>
          <cell r="O15092">
            <v>2397</v>
          </cell>
        </row>
        <row r="15093">
          <cell r="A15093" t="str">
            <v>Residential</v>
          </cell>
          <cell r="B15093">
            <v>20</v>
          </cell>
          <cell r="C15093" t="str">
            <v>X</v>
          </cell>
          <cell r="D15093" t="str">
            <v>Switch</v>
          </cell>
          <cell r="E15093" t="str">
            <v>CARE Status: CARE</v>
          </cell>
          <cell r="F15093">
            <v>80.991200000000006</v>
          </cell>
          <cell r="G15093">
            <v>1.144746</v>
          </cell>
          <cell r="H15093">
            <v>1.435289</v>
          </cell>
          <cell r="I15093">
            <v>-9.3447199999999994E-2</v>
          </cell>
          <cell r="J15093">
            <v>-3.8237800000000002E-2</v>
          </cell>
          <cell r="K15093">
            <v>0</v>
          </cell>
          <cell r="L15093">
            <v>3.8237800000000002E-2</v>
          </cell>
          <cell r="M15093">
            <v>9.3447199999999994E-2</v>
          </cell>
          <cell r="N15093">
            <v>9.3447199999999994E-2</v>
          </cell>
          <cell r="O15093">
            <v>2397</v>
          </cell>
        </row>
        <row r="15094">
          <cell r="A15094" t="str">
            <v>Residential</v>
          </cell>
          <cell r="B15094">
            <v>21</v>
          </cell>
          <cell r="C15094" t="str">
            <v>X</v>
          </cell>
          <cell r="D15094" t="str">
            <v>Switch</v>
          </cell>
          <cell r="E15094" t="str">
            <v>CARE Status: CARE</v>
          </cell>
          <cell r="F15094">
            <v>76.6798</v>
          </cell>
          <cell r="G15094">
            <v>1.0386219999999999</v>
          </cell>
          <cell r="H15094">
            <v>1.3124039999999999</v>
          </cell>
          <cell r="I15094">
            <v>-8.4151299999999998E-2</v>
          </cell>
          <cell r="J15094">
            <v>-3.4433999999999999E-2</v>
          </cell>
          <cell r="K15094">
            <v>0</v>
          </cell>
          <cell r="L15094">
            <v>3.4433999999999999E-2</v>
          </cell>
          <cell r="M15094">
            <v>8.4151299999999998E-2</v>
          </cell>
          <cell r="N15094">
            <v>8.4151299999999998E-2</v>
          </cell>
          <cell r="O15094">
            <v>2397</v>
          </cell>
        </row>
        <row r="15095">
          <cell r="A15095" t="str">
            <v>Residential</v>
          </cell>
          <cell r="B15095">
            <v>22</v>
          </cell>
          <cell r="C15095" t="str">
            <v>X</v>
          </cell>
          <cell r="D15095" t="str">
            <v>Switch</v>
          </cell>
          <cell r="E15095" t="str">
            <v>CARE Status: CARE</v>
          </cell>
          <cell r="F15095">
            <v>74.868399999999994</v>
          </cell>
          <cell r="G15095">
            <v>0.91192980000000001</v>
          </cell>
          <cell r="H15095">
            <v>1.2724260000000001</v>
          </cell>
          <cell r="I15095">
            <v>-8.2252000000000006E-2</v>
          </cell>
          <cell r="J15095">
            <v>-3.3656800000000001E-2</v>
          </cell>
          <cell r="K15095">
            <v>0</v>
          </cell>
          <cell r="L15095">
            <v>3.3656800000000001E-2</v>
          </cell>
          <cell r="M15095">
            <v>8.2252000000000006E-2</v>
          </cell>
          <cell r="N15095">
            <v>8.2252000000000006E-2</v>
          </cell>
          <cell r="O15095">
            <v>2397</v>
          </cell>
        </row>
        <row r="15096">
          <cell r="A15096" t="str">
            <v>Residential</v>
          </cell>
          <cell r="B15096">
            <v>23</v>
          </cell>
          <cell r="C15096" t="str">
            <v>X</v>
          </cell>
          <cell r="D15096" t="str">
            <v>Switch</v>
          </cell>
          <cell r="E15096" t="str">
            <v>CARE Status: CARE</v>
          </cell>
          <cell r="F15096">
            <v>72.745599999999996</v>
          </cell>
          <cell r="G15096">
            <v>0.74503390000000003</v>
          </cell>
          <cell r="H15096">
            <v>0.97689700000000002</v>
          </cell>
          <cell r="I15096">
            <v>-7.9508800000000004E-2</v>
          </cell>
          <cell r="J15096">
            <v>-3.2534399999999998E-2</v>
          </cell>
          <cell r="K15096">
            <v>0</v>
          </cell>
          <cell r="L15096">
            <v>3.2534399999999998E-2</v>
          </cell>
          <cell r="M15096">
            <v>7.9508800000000004E-2</v>
          </cell>
          <cell r="N15096">
            <v>7.9508800000000004E-2</v>
          </cell>
          <cell r="O15096">
            <v>2397</v>
          </cell>
        </row>
        <row r="15097">
          <cell r="A15097" t="str">
            <v>Residential</v>
          </cell>
          <cell r="B15097">
            <v>24</v>
          </cell>
          <cell r="C15097" t="str">
            <v>X</v>
          </cell>
          <cell r="D15097" t="str">
            <v>Switch</v>
          </cell>
          <cell r="E15097" t="str">
            <v>CARE Status: CARE</v>
          </cell>
          <cell r="F15097">
            <v>71.726600000000005</v>
          </cell>
          <cell r="G15097">
            <v>0.60185069999999996</v>
          </cell>
          <cell r="H15097">
            <v>0.83280949999999998</v>
          </cell>
          <cell r="I15097">
            <v>-7.7120099999999997E-2</v>
          </cell>
          <cell r="J15097">
            <v>-3.1556899999999999E-2</v>
          </cell>
          <cell r="K15097">
            <v>0</v>
          </cell>
          <cell r="L15097">
            <v>3.1556899999999999E-2</v>
          </cell>
          <cell r="M15097">
            <v>7.7120099999999997E-2</v>
          </cell>
          <cell r="N15097">
            <v>7.7120099999999997E-2</v>
          </cell>
          <cell r="O15097">
            <v>2397</v>
          </cell>
        </row>
        <row r="15098">
          <cell r="A15098" t="str">
            <v>Residential</v>
          </cell>
          <cell r="B15098">
            <v>1</v>
          </cell>
          <cell r="C15098" t="str">
            <v>X</v>
          </cell>
          <cell r="D15098" t="str">
            <v>Switch</v>
          </cell>
          <cell r="E15098" t="str">
            <v>CARE Status: Non-CARE</v>
          </cell>
          <cell r="F15098">
            <v>64.906499999999994</v>
          </cell>
          <cell r="G15098">
            <v>0.54615420000000003</v>
          </cell>
          <cell r="H15098">
            <v>0.59972420000000004</v>
          </cell>
          <cell r="I15098">
            <v>-2.7907100000000001E-2</v>
          </cell>
          <cell r="J15098">
            <v>-1.14194E-2</v>
          </cell>
          <cell r="K15098">
            <v>0</v>
          </cell>
          <cell r="L15098">
            <v>1.14194E-2</v>
          </cell>
          <cell r="M15098">
            <v>2.7907100000000001E-2</v>
          </cell>
          <cell r="N15098">
            <v>2.7907100000000001E-2</v>
          </cell>
          <cell r="O15098">
            <v>25422</v>
          </cell>
        </row>
        <row r="15099">
          <cell r="A15099" t="str">
            <v>Residential</v>
          </cell>
          <cell r="B15099">
            <v>2</v>
          </cell>
          <cell r="C15099" t="str">
            <v>X</v>
          </cell>
          <cell r="D15099" t="str">
            <v>Switch</v>
          </cell>
          <cell r="E15099" t="str">
            <v>CARE Status: Non-CARE</v>
          </cell>
          <cell r="F15099">
            <v>62.970300000000002</v>
          </cell>
          <cell r="G15099">
            <v>0.47195140000000002</v>
          </cell>
          <cell r="H15099">
            <v>0.49909500000000001</v>
          </cell>
          <cell r="I15099">
            <v>-2.7531400000000001E-2</v>
          </cell>
          <cell r="J15099">
            <v>-1.1265600000000001E-2</v>
          </cell>
          <cell r="K15099">
            <v>0</v>
          </cell>
          <cell r="L15099">
            <v>1.1265600000000001E-2</v>
          </cell>
          <cell r="M15099">
            <v>2.7531400000000001E-2</v>
          </cell>
          <cell r="N15099">
            <v>2.7531400000000001E-2</v>
          </cell>
          <cell r="O15099">
            <v>25422</v>
          </cell>
        </row>
        <row r="15100">
          <cell r="A15100" t="str">
            <v>Residential</v>
          </cell>
          <cell r="B15100">
            <v>3</v>
          </cell>
          <cell r="C15100" t="str">
            <v>X</v>
          </cell>
          <cell r="D15100" t="str">
            <v>Switch</v>
          </cell>
          <cell r="E15100" t="str">
            <v>CARE Status: Non-CARE</v>
          </cell>
          <cell r="F15100">
            <v>62.234299999999998</v>
          </cell>
          <cell r="G15100">
            <v>0.44316109999999997</v>
          </cell>
          <cell r="H15100">
            <v>0.47911199999999998</v>
          </cell>
          <cell r="I15100">
            <v>-2.7302900000000001E-2</v>
          </cell>
          <cell r="J15100">
            <v>-1.1172100000000001E-2</v>
          </cell>
          <cell r="K15100">
            <v>0</v>
          </cell>
          <cell r="L15100">
            <v>1.1172100000000001E-2</v>
          </cell>
          <cell r="M15100">
            <v>2.7302900000000001E-2</v>
          </cell>
          <cell r="N15100">
            <v>2.7302900000000001E-2</v>
          </cell>
          <cell r="O15100">
            <v>25422</v>
          </cell>
        </row>
        <row r="15101">
          <cell r="A15101" t="str">
            <v>Residential</v>
          </cell>
          <cell r="B15101">
            <v>4</v>
          </cell>
          <cell r="C15101" t="str">
            <v>X</v>
          </cell>
          <cell r="D15101" t="str">
            <v>Switch</v>
          </cell>
          <cell r="E15101" t="str">
            <v>CARE Status: Non-CARE</v>
          </cell>
          <cell r="F15101">
            <v>60.858400000000003</v>
          </cell>
          <cell r="G15101">
            <v>0.41932170000000002</v>
          </cell>
          <cell r="H15101">
            <v>0.4474069</v>
          </cell>
          <cell r="I15101">
            <v>-2.7114099999999999E-2</v>
          </cell>
          <cell r="J15101">
            <v>-1.10949E-2</v>
          </cell>
          <cell r="K15101">
            <v>0</v>
          </cell>
          <cell r="L15101">
            <v>1.10949E-2</v>
          </cell>
          <cell r="M15101">
            <v>2.7114099999999999E-2</v>
          </cell>
          <cell r="N15101">
            <v>2.7114099999999999E-2</v>
          </cell>
          <cell r="O15101">
            <v>25422</v>
          </cell>
        </row>
        <row r="15102">
          <cell r="A15102" t="str">
            <v>Residential</v>
          </cell>
          <cell r="B15102">
            <v>5</v>
          </cell>
          <cell r="C15102" t="str">
            <v>X</v>
          </cell>
          <cell r="D15102" t="str">
            <v>Switch</v>
          </cell>
          <cell r="E15102" t="str">
            <v>CARE Status: Non-CARE</v>
          </cell>
          <cell r="F15102">
            <v>60.623699999999999</v>
          </cell>
          <cell r="G15102">
            <v>0.4200045</v>
          </cell>
          <cell r="H15102">
            <v>0.45476499999999997</v>
          </cell>
          <cell r="I15102">
            <v>-2.7067500000000001E-2</v>
          </cell>
          <cell r="J15102">
            <v>-1.10758E-2</v>
          </cell>
          <cell r="K15102">
            <v>0</v>
          </cell>
          <cell r="L15102">
            <v>1.10758E-2</v>
          </cell>
          <cell r="M15102">
            <v>2.7067500000000001E-2</v>
          </cell>
          <cell r="N15102">
            <v>2.7067500000000001E-2</v>
          </cell>
          <cell r="O15102">
            <v>25422</v>
          </cell>
        </row>
        <row r="15103">
          <cell r="A15103" t="str">
            <v>Residential</v>
          </cell>
          <cell r="B15103">
            <v>6</v>
          </cell>
          <cell r="C15103" t="str">
            <v>X</v>
          </cell>
          <cell r="D15103" t="str">
            <v>Switch</v>
          </cell>
          <cell r="E15103" t="str">
            <v>CARE Status: Non-CARE</v>
          </cell>
          <cell r="F15103">
            <v>60.502200000000002</v>
          </cell>
          <cell r="G15103">
            <v>0.457397</v>
          </cell>
          <cell r="H15103">
            <v>0.50433450000000002</v>
          </cell>
          <cell r="I15103">
            <v>-2.7146799999999999E-2</v>
          </cell>
          <cell r="J15103">
            <v>-1.11083E-2</v>
          </cell>
          <cell r="K15103">
            <v>0</v>
          </cell>
          <cell r="L15103">
            <v>1.11083E-2</v>
          </cell>
          <cell r="M15103">
            <v>2.7146799999999999E-2</v>
          </cell>
          <cell r="N15103">
            <v>2.7146799999999999E-2</v>
          </cell>
          <cell r="O15103">
            <v>25422</v>
          </cell>
        </row>
        <row r="15104">
          <cell r="A15104" t="str">
            <v>Residential</v>
          </cell>
          <cell r="B15104">
            <v>7</v>
          </cell>
          <cell r="C15104" t="str">
            <v>X</v>
          </cell>
          <cell r="D15104" t="str">
            <v>Switch</v>
          </cell>
          <cell r="E15104" t="str">
            <v>CARE Status: Non-CARE</v>
          </cell>
          <cell r="F15104">
            <v>59.505000000000003</v>
          </cell>
          <cell r="G15104">
            <v>0.56378709999999999</v>
          </cell>
          <cell r="H15104">
            <v>0.60817089999999996</v>
          </cell>
          <cell r="I15104">
            <v>-2.7390500000000002E-2</v>
          </cell>
          <cell r="J15104">
            <v>-1.1207999999999999E-2</v>
          </cell>
          <cell r="K15104">
            <v>0</v>
          </cell>
          <cell r="L15104">
            <v>1.1207999999999999E-2</v>
          </cell>
          <cell r="M15104">
            <v>2.7390500000000002E-2</v>
          </cell>
          <cell r="N15104">
            <v>2.7390500000000002E-2</v>
          </cell>
          <cell r="O15104">
            <v>25422</v>
          </cell>
        </row>
        <row r="15105">
          <cell r="A15105" t="str">
            <v>Residential</v>
          </cell>
          <cell r="B15105">
            <v>8</v>
          </cell>
          <cell r="C15105" t="str">
            <v>X</v>
          </cell>
          <cell r="D15105" t="str">
            <v>Switch</v>
          </cell>
          <cell r="E15105" t="str">
            <v>CARE Status: Non-CARE</v>
          </cell>
          <cell r="F15105">
            <v>60.365499999999997</v>
          </cell>
          <cell r="G15105">
            <v>0.67328209999999999</v>
          </cell>
          <cell r="H15105">
            <v>0.722248</v>
          </cell>
          <cell r="I15105">
            <v>-2.7895400000000001E-2</v>
          </cell>
          <cell r="J15105">
            <v>-1.14146E-2</v>
          </cell>
          <cell r="K15105">
            <v>0</v>
          </cell>
          <cell r="L15105">
            <v>1.14146E-2</v>
          </cell>
          <cell r="M15105">
            <v>2.7895400000000001E-2</v>
          </cell>
          <cell r="N15105">
            <v>2.7895400000000001E-2</v>
          </cell>
          <cell r="O15105">
            <v>25422</v>
          </cell>
        </row>
        <row r="15106">
          <cell r="A15106" t="str">
            <v>Residential</v>
          </cell>
          <cell r="B15106">
            <v>9</v>
          </cell>
          <cell r="C15106" t="str">
            <v>X</v>
          </cell>
          <cell r="D15106" t="str">
            <v>Switch</v>
          </cell>
          <cell r="E15106" t="str">
            <v>CARE Status: Non-CARE</v>
          </cell>
          <cell r="F15106">
            <v>64.340500000000006</v>
          </cell>
          <cell r="G15106">
            <v>0.625857</v>
          </cell>
          <cell r="H15106">
            <v>0.65305999999999997</v>
          </cell>
          <cell r="I15106">
            <v>-2.84417E-2</v>
          </cell>
          <cell r="J15106">
            <v>-1.16381E-2</v>
          </cell>
          <cell r="K15106">
            <v>0</v>
          </cell>
          <cell r="L15106">
            <v>1.16381E-2</v>
          </cell>
          <cell r="M15106">
            <v>2.84417E-2</v>
          </cell>
          <cell r="N15106">
            <v>2.84417E-2</v>
          </cell>
          <cell r="O15106">
            <v>25422</v>
          </cell>
        </row>
        <row r="15107">
          <cell r="A15107" t="str">
            <v>Residential</v>
          </cell>
          <cell r="B15107">
            <v>10</v>
          </cell>
          <cell r="C15107" t="str">
            <v>X</v>
          </cell>
          <cell r="D15107" t="str">
            <v>Switch</v>
          </cell>
          <cell r="E15107" t="str">
            <v>CARE Status: Non-CARE</v>
          </cell>
          <cell r="F15107">
            <v>67.425899999999999</v>
          </cell>
          <cell r="G15107">
            <v>0.60395509999999997</v>
          </cell>
          <cell r="H15107">
            <v>0.6466693</v>
          </cell>
          <cell r="I15107">
            <v>-3.0188599999999999E-2</v>
          </cell>
          <cell r="J15107">
            <v>-1.23529E-2</v>
          </cell>
          <cell r="K15107">
            <v>0</v>
          </cell>
          <cell r="L15107">
            <v>1.23529E-2</v>
          </cell>
          <cell r="M15107">
            <v>3.0188599999999999E-2</v>
          </cell>
          <cell r="N15107">
            <v>3.0188599999999999E-2</v>
          </cell>
          <cell r="O15107">
            <v>25422</v>
          </cell>
        </row>
        <row r="15108">
          <cell r="A15108" t="str">
            <v>Residential</v>
          </cell>
          <cell r="B15108">
            <v>11</v>
          </cell>
          <cell r="C15108" t="str">
            <v>X</v>
          </cell>
          <cell r="D15108" t="str">
            <v>Switch</v>
          </cell>
          <cell r="E15108" t="str">
            <v>CARE Status: Non-CARE</v>
          </cell>
          <cell r="F15108">
            <v>72.242000000000004</v>
          </cell>
          <cell r="G15108">
            <v>0.60622690000000001</v>
          </cell>
          <cell r="H15108">
            <v>0.63484669999999999</v>
          </cell>
          <cell r="I15108">
            <v>-2.99397E-2</v>
          </cell>
          <cell r="J15108">
            <v>-1.2251099999999999E-2</v>
          </cell>
          <cell r="K15108">
            <v>0</v>
          </cell>
          <cell r="L15108">
            <v>1.2251099999999999E-2</v>
          </cell>
          <cell r="M15108">
            <v>2.99397E-2</v>
          </cell>
          <cell r="N15108">
            <v>2.99397E-2</v>
          </cell>
          <cell r="O15108">
            <v>25422</v>
          </cell>
        </row>
        <row r="15109">
          <cell r="A15109" t="str">
            <v>Residential</v>
          </cell>
          <cell r="B15109">
            <v>12</v>
          </cell>
          <cell r="C15109" t="str">
            <v>X</v>
          </cell>
          <cell r="D15109" t="str">
            <v>Switch</v>
          </cell>
          <cell r="E15109" t="str">
            <v>CARE Status: Non-CARE</v>
          </cell>
          <cell r="F15109">
            <v>77.192400000000006</v>
          </cell>
          <cell r="G15109">
            <v>0.68871599999999999</v>
          </cell>
          <cell r="H15109">
            <v>0.67208509999999999</v>
          </cell>
          <cell r="I15109">
            <v>-3.10998E-2</v>
          </cell>
          <cell r="J15109">
            <v>-1.2725800000000001E-2</v>
          </cell>
          <cell r="K15109">
            <v>0</v>
          </cell>
          <cell r="L15109">
            <v>1.2725800000000001E-2</v>
          </cell>
          <cell r="M15109">
            <v>3.10998E-2</v>
          </cell>
          <cell r="N15109">
            <v>3.10998E-2</v>
          </cell>
          <cell r="O15109">
            <v>25422</v>
          </cell>
        </row>
        <row r="15110">
          <cell r="A15110" t="str">
            <v>Residential</v>
          </cell>
          <cell r="B15110">
            <v>13</v>
          </cell>
          <cell r="C15110" t="str">
            <v>X</v>
          </cell>
          <cell r="D15110" t="str">
            <v>Switch</v>
          </cell>
          <cell r="E15110" t="str">
            <v>CARE Status: Non-CARE</v>
          </cell>
          <cell r="F15110">
            <v>81.072500000000005</v>
          </cell>
          <cell r="G15110">
            <v>0.75731519999999997</v>
          </cell>
          <cell r="H15110">
            <v>0.73873100000000003</v>
          </cell>
          <cell r="I15110">
            <v>-3.1137399999999999E-2</v>
          </cell>
          <cell r="J15110">
            <v>-1.2741199999999999E-2</v>
          </cell>
          <cell r="K15110">
            <v>0</v>
          </cell>
          <cell r="L15110">
            <v>1.2741199999999999E-2</v>
          </cell>
          <cell r="M15110">
            <v>3.1137399999999999E-2</v>
          </cell>
          <cell r="N15110">
            <v>3.1137399999999999E-2</v>
          </cell>
          <cell r="O15110">
            <v>25422</v>
          </cell>
        </row>
        <row r="15111">
          <cell r="A15111" t="str">
            <v>Residential</v>
          </cell>
          <cell r="B15111">
            <v>14</v>
          </cell>
          <cell r="C15111" t="str">
            <v>X</v>
          </cell>
          <cell r="D15111" t="str">
            <v>Switch</v>
          </cell>
          <cell r="E15111" t="str">
            <v>CARE Status: Non-CARE</v>
          </cell>
          <cell r="F15111">
            <v>84.188800000000001</v>
          </cell>
          <cell r="G15111">
            <v>0.83377420000000002</v>
          </cell>
          <cell r="H15111">
            <v>0.82279429999999998</v>
          </cell>
          <cell r="I15111">
            <v>-3.2076E-2</v>
          </cell>
          <cell r="J15111">
            <v>-1.31252E-2</v>
          </cell>
          <cell r="K15111">
            <v>0</v>
          </cell>
          <cell r="L15111">
            <v>1.31252E-2</v>
          </cell>
          <cell r="M15111">
            <v>3.2076E-2</v>
          </cell>
          <cell r="N15111">
            <v>3.2076E-2</v>
          </cell>
          <cell r="O15111">
            <v>25422</v>
          </cell>
        </row>
        <row r="15112">
          <cell r="A15112" t="str">
            <v>Residential</v>
          </cell>
          <cell r="B15112">
            <v>15</v>
          </cell>
          <cell r="C15112" t="str">
            <v>X</v>
          </cell>
          <cell r="D15112" t="str">
            <v>Switch</v>
          </cell>
          <cell r="E15112" t="str">
            <v>CARE Status: Non-CARE</v>
          </cell>
          <cell r="F15112">
            <v>87.560699999999997</v>
          </cell>
          <cell r="G15112">
            <v>0.97449370000000002</v>
          </cell>
          <cell r="H15112">
            <v>0.99206899999999998</v>
          </cell>
          <cell r="I15112">
            <v>-3.2182799999999998E-2</v>
          </cell>
          <cell r="J15112">
            <v>-1.3168900000000001E-2</v>
          </cell>
          <cell r="K15112">
            <v>0</v>
          </cell>
          <cell r="L15112">
            <v>1.3168900000000001E-2</v>
          </cell>
          <cell r="M15112">
            <v>3.2182799999999998E-2</v>
          </cell>
          <cell r="N15112">
            <v>3.2182799999999998E-2</v>
          </cell>
          <cell r="O15112">
            <v>25422</v>
          </cell>
        </row>
        <row r="15113">
          <cell r="A15113" t="str">
            <v>Residential</v>
          </cell>
          <cell r="B15113">
            <v>16</v>
          </cell>
          <cell r="C15113" t="str">
            <v>X</v>
          </cell>
          <cell r="D15113" t="str">
            <v>Switch</v>
          </cell>
          <cell r="E15113" t="str">
            <v>CARE Status: Non-CARE</v>
          </cell>
          <cell r="F15113">
            <v>89.673900000000003</v>
          </cell>
          <cell r="G15113">
            <v>1.1956530000000001</v>
          </cell>
          <cell r="H15113">
            <v>1.0485390000000001</v>
          </cell>
          <cell r="I15113">
            <v>-3.6820400000000003E-2</v>
          </cell>
          <cell r="J15113">
            <v>-1.5066599999999999E-2</v>
          </cell>
          <cell r="K15113">
            <v>0</v>
          </cell>
          <cell r="L15113">
            <v>1.5066599999999999E-2</v>
          </cell>
          <cell r="M15113">
            <v>3.6820400000000003E-2</v>
          </cell>
          <cell r="N15113">
            <v>3.6820400000000003E-2</v>
          </cell>
          <cell r="O15113">
            <v>25422</v>
          </cell>
        </row>
        <row r="15114">
          <cell r="A15114" t="str">
            <v>Residential</v>
          </cell>
          <cell r="B15114">
            <v>17</v>
          </cell>
          <cell r="C15114" t="str">
            <v>X</v>
          </cell>
          <cell r="D15114" t="str">
            <v>Switch</v>
          </cell>
          <cell r="E15114" t="str">
            <v>CARE Status: Non-CARE</v>
          </cell>
          <cell r="F15114">
            <v>90.7804</v>
          </cell>
          <cell r="G15114">
            <v>1.3949800000000001</v>
          </cell>
          <cell r="H15114">
            <v>1.1514310000000001</v>
          </cell>
          <cell r="I15114">
            <v>-3.97326E-2</v>
          </cell>
          <cell r="J15114">
            <v>-1.62583E-2</v>
          </cell>
          <cell r="K15114">
            <v>0</v>
          </cell>
          <cell r="L15114">
            <v>1.62583E-2</v>
          </cell>
          <cell r="M15114">
            <v>3.97326E-2</v>
          </cell>
          <cell r="N15114">
            <v>3.97326E-2</v>
          </cell>
          <cell r="O15114">
            <v>25422</v>
          </cell>
        </row>
        <row r="15115">
          <cell r="A15115" t="str">
            <v>Residential</v>
          </cell>
          <cell r="B15115">
            <v>18</v>
          </cell>
          <cell r="C15115" t="str">
            <v>X</v>
          </cell>
          <cell r="D15115" t="str">
            <v>Switch</v>
          </cell>
          <cell r="E15115" t="str">
            <v>CARE Status: Non-CARE</v>
          </cell>
          <cell r="F15115">
            <v>88.758300000000006</v>
          </cell>
          <cell r="G15115">
            <v>1.497976</v>
          </cell>
          <cell r="H15115">
            <v>1.2985720000000001</v>
          </cell>
          <cell r="I15115">
            <v>-3.78444E-2</v>
          </cell>
          <cell r="J15115">
            <v>-1.54856E-2</v>
          </cell>
          <cell r="K15115">
            <v>0</v>
          </cell>
          <cell r="L15115">
            <v>1.54856E-2</v>
          </cell>
          <cell r="M15115">
            <v>3.78444E-2</v>
          </cell>
          <cell r="N15115">
            <v>3.78444E-2</v>
          </cell>
          <cell r="O15115">
            <v>25422</v>
          </cell>
        </row>
        <row r="15116">
          <cell r="A15116" t="str">
            <v>Residential</v>
          </cell>
          <cell r="B15116">
            <v>19</v>
          </cell>
          <cell r="C15116" t="str">
            <v>X</v>
          </cell>
          <cell r="D15116" t="str">
            <v>Switch</v>
          </cell>
          <cell r="E15116" t="str">
            <v>CARE Status: Non-CARE</v>
          </cell>
          <cell r="F15116">
            <v>85.995599999999996</v>
          </cell>
          <cell r="G15116">
            <v>1.5697989999999999</v>
          </cell>
          <cell r="H15116">
            <v>1.5203580000000001</v>
          </cell>
          <cell r="I15116">
            <v>-3.9686100000000002E-2</v>
          </cell>
          <cell r="J15116">
            <v>-1.6239199999999999E-2</v>
          </cell>
          <cell r="K15116">
            <v>0</v>
          </cell>
          <cell r="L15116">
            <v>1.6239199999999999E-2</v>
          </cell>
          <cell r="M15116">
            <v>3.9686100000000002E-2</v>
          </cell>
          <cell r="N15116">
            <v>3.9686100000000002E-2</v>
          </cell>
          <cell r="O15116">
            <v>25422</v>
          </cell>
        </row>
        <row r="15117">
          <cell r="A15117" t="str">
            <v>Residential</v>
          </cell>
          <cell r="B15117">
            <v>20</v>
          </cell>
          <cell r="C15117" t="str">
            <v>X</v>
          </cell>
          <cell r="D15117" t="str">
            <v>Switch</v>
          </cell>
          <cell r="E15117" t="str">
            <v>CARE Status: Non-CARE</v>
          </cell>
          <cell r="F15117">
            <v>81.261899999999997</v>
          </cell>
          <cell r="G15117">
            <v>1.493582</v>
          </cell>
          <cell r="H15117">
            <v>1.807734</v>
          </cell>
          <cell r="I15117">
            <v>-3.99995E-2</v>
          </cell>
          <cell r="J15117">
            <v>-1.63675E-2</v>
          </cell>
          <cell r="K15117">
            <v>0</v>
          </cell>
          <cell r="L15117">
            <v>1.63675E-2</v>
          </cell>
          <cell r="M15117">
            <v>3.99995E-2</v>
          </cell>
          <cell r="N15117">
            <v>3.99995E-2</v>
          </cell>
          <cell r="O15117">
            <v>25422</v>
          </cell>
        </row>
        <row r="15118">
          <cell r="A15118" t="str">
            <v>Residential</v>
          </cell>
          <cell r="B15118">
            <v>21</v>
          </cell>
          <cell r="C15118" t="str">
            <v>X</v>
          </cell>
          <cell r="D15118" t="str">
            <v>Switch</v>
          </cell>
          <cell r="E15118" t="str">
            <v>CARE Status: Non-CARE</v>
          </cell>
          <cell r="F15118">
            <v>76.910899999999998</v>
          </cell>
          <cell r="G15118">
            <v>1.3950370000000001</v>
          </cell>
          <cell r="H15118">
            <v>1.6712320000000001</v>
          </cell>
          <cell r="I15118">
            <v>-3.70003E-2</v>
          </cell>
          <cell r="J15118">
            <v>-1.5140199999999999E-2</v>
          </cell>
          <cell r="K15118">
            <v>0</v>
          </cell>
          <cell r="L15118">
            <v>1.5140199999999999E-2</v>
          </cell>
          <cell r="M15118">
            <v>3.70003E-2</v>
          </cell>
          <cell r="N15118">
            <v>3.70003E-2</v>
          </cell>
          <cell r="O15118">
            <v>25422</v>
          </cell>
        </row>
        <row r="15119">
          <cell r="A15119" t="str">
            <v>Residential</v>
          </cell>
          <cell r="B15119">
            <v>22</v>
          </cell>
          <cell r="C15119" t="str">
            <v>X</v>
          </cell>
          <cell r="D15119" t="str">
            <v>Switch</v>
          </cell>
          <cell r="E15119" t="str">
            <v>CARE Status: Non-CARE</v>
          </cell>
          <cell r="F15119">
            <v>75.060299999999998</v>
          </cell>
          <cell r="G15119">
            <v>1.2473860000000001</v>
          </cell>
          <cell r="H15119">
            <v>1.410088</v>
          </cell>
          <cell r="I15119">
            <v>-3.4542700000000003E-2</v>
          </cell>
          <cell r="J15119">
            <v>-1.4134600000000001E-2</v>
          </cell>
          <cell r="K15119">
            <v>0</v>
          </cell>
          <cell r="L15119">
            <v>1.4134600000000001E-2</v>
          </cell>
          <cell r="M15119">
            <v>3.4542700000000003E-2</v>
          </cell>
          <cell r="N15119">
            <v>3.4542700000000003E-2</v>
          </cell>
          <cell r="O15119">
            <v>25422</v>
          </cell>
        </row>
        <row r="15120">
          <cell r="A15120" t="str">
            <v>Residential</v>
          </cell>
          <cell r="B15120">
            <v>23</v>
          </cell>
          <cell r="C15120" t="str">
            <v>X</v>
          </cell>
          <cell r="D15120" t="str">
            <v>Switch</v>
          </cell>
          <cell r="E15120" t="str">
            <v>CARE Status: Non-CARE</v>
          </cell>
          <cell r="F15120">
            <v>72.857600000000005</v>
          </cell>
          <cell r="G15120">
            <v>1.0038339999999999</v>
          </cell>
          <cell r="H15120">
            <v>1.171276</v>
          </cell>
          <cell r="I15120">
            <v>-3.2925799999999998E-2</v>
          </cell>
          <cell r="J15120">
            <v>-1.3473000000000001E-2</v>
          </cell>
          <cell r="K15120">
            <v>0</v>
          </cell>
          <cell r="L15120">
            <v>1.3473000000000001E-2</v>
          </cell>
          <cell r="M15120">
            <v>3.2925799999999998E-2</v>
          </cell>
          <cell r="N15120">
            <v>3.2925799999999998E-2</v>
          </cell>
          <cell r="O15120">
            <v>25422</v>
          </cell>
        </row>
        <row r="15121">
          <cell r="A15121" t="str">
            <v>Residential</v>
          </cell>
          <cell r="B15121">
            <v>24</v>
          </cell>
          <cell r="C15121" t="str">
            <v>X</v>
          </cell>
          <cell r="D15121" t="str">
            <v>Switch</v>
          </cell>
          <cell r="E15121" t="str">
            <v>CARE Status: Non-CARE</v>
          </cell>
          <cell r="F15121">
            <v>71.769400000000005</v>
          </cell>
          <cell r="G15121">
            <v>0.75267620000000002</v>
          </cell>
          <cell r="H15121">
            <v>0.88764449999999995</v>
          </cell>
          <cell r="I15121">
            <v>-3.10706E-2</v>
          </cell>
          <cell r="J15121">
            <v>-1.27139E-2</v>
          </cell>
          <cell r="K15121">
            <v>0</v>
          </cell>
          <cell r="L15121">
            <v>1.27139E-2</v>
          </cell>
          <cell r="M15121">
            <v>3.10706E-2</v>
          </cell>
          <cell r="N15121">
            <v>3.10706E-2</v>
          </cell>
          <cell r="O15121">
            <v>25422</v>
          </cell>
        </row>
        <row r="15122">
          <cell r="A15122" t="str">
            <v>Residential</v>
          </cell>
          <cell r="B15122">
            <v>1</v>
          </cell>
          <cell r="C15122" t="str">
            <v>X</v>
          </cell>
          <cell r="D15122" t="str">
            <v>Switch</v>
          </cell>
          <cell r="E15122" t="str">
            <v>Enrollment Date Quintile: 2nd Earliest</v>
          </cell>
          <cell r="F15122">
            <v>64.608999999999995</v>
          </cell>
          <cell r="G15122">
            <v>0.54363039999999996</v>
          </cell>
          <cell r="H15122">
            <v>0.67423650000000002</v>
          </cell>
          <cell r="I15122">
            <v>-5.5107999999999997E-2</v>
          </cell>
          <cell r="J15122">
            <v>-2.2549699999999999E-2</v>
          </cell>
          <cell r="K15122">
            <v>0</v>
          </cell>
          <cell r="L15122">
            <v>2.2549699999999999E-2</v>
          </cell>
          <cell r="M15122">
            <v>5.5107999999999997E-2</v>
          </cell>
          <cell r="N15122">
            <v>5.5107999999999997E-2</v>
          </cell>
          <cell r="O15122">
            <v>4993</v>
          </cell>
        </row>
        <row r="15123">
          <cell r="A15123" t="str">
            <v>Residential</v>
          </cell>
          <cell r="B15123">
            <v>2</v>
          </cell>
          <cell r="C15123" t="str">
            <v>X</v>
          </cell>
          <cell r="D15123" t="str">
            <v>Switch</v>
          </cell>
          <cell r="E15123" t="str">
            <v>Enrollment Date Quintile: 2nd Earliest</v>
          </cell>
          <cell r="F15123">
            <v>63</v>
          </cell>
          <cell r="G15123">
            <v>0.48636849999999998</v>
          </cell>
          <cell r="H15123">
            <v>0.53289839999999999</v>
          </cell>
          <cell r="I15123">
            <v>-5.4623699999999997E-2</v>
          </cell>
          <cell r="J15123">
            <v>-2.2351599999999999E-2</v>
          </cell>
          <cell r="K15123">
            <v>0</v>
          </cell>
          <cell r="L15123">
            <v>2.2351599999999999E-2</v>
          </cell>
          <cell r="M15123">
            <v>5.4623699999999997E-2</v>
          </cell>
          <cell r="N15123">
            <v>5.4623699999999997E-2</v>
          </cell>
          <cell r="O15123">
            <v>4993</v>
          </cell>
        </row>
        <row r="15124">
          <cell r="A15124" t="str">
            <v>Residential</v>
          </cell>
          <cell r="B15124">
            <v>3</v>
          </cell>
          <cell r="C15124" t="str">
            <v>X</v>
          </cell>
          <cell r="D15124" t="str">
            <v>Switch</v>
          </cell>
          <cell r="E15124" t="str">
            <v>Enrollment Date Quintile: 2nd Earliest</v>
          </cell>
          <cell r="F15124">
            <v>62.347799999999999</v>
          </cell>
          <cell r="G15124">
            <v>0.439772</v>
          </cell>
          <cell r="H15124">
            <v>0.48591050000000002</v>
          </cell>
          <cell r="I15124">
            <v>-5.3792800000000002E-2</v>
          </cell>
          <cell r="J15124">
            <v>-2.2011599999999999E-2</v>
          </cell>
          <cell r="K15124">
            <v>0</v>
          </cell>
          <cell r="L15124">
            <v>2.2011599999999999E-2</v>
          </cell>
          <cell r="M15124">
            <v>5.3792800000000002E-2</v>
          </cell>
          <cell r="N15124">
            <v>5.3792800000000002E-2</v>
          </cell>
          <cell r="O15124">
            <v>4993</v>
          </cell>
        </row>
        <row r="15125">
          <cell r="A15125" t="str">
            <v>Residential</v>
          </cell>
          <cell r="B15125">
            <v>4</v>
          </cell>
          <cell r="C15125" t="str">
            <v>X</v>
          </cell>
          <cell r="D15125" t="str">
            <v>Switch</v>
          </cell>
          <cell r="E15125" t="str">
            <v>Enrollment Date Quintile: 2nd Earliest</v>
          </cell>
          <cell r="F15125">
            <v>60.923900000000003</v>
          </cell>
          <cell r="G15125">
            <v>0.4091455</v>
          </cell>
          <cell r="H15125">
            <v>0.45969500000000002</v>
          </cell>
          <cell r="I15125">
            <v>-5.3316099999999998E-2</v>
          </cell>
          <cell r="J15125">
            <v>-2.1816499999999999E-2</v>
          </cell>
          <cell r="K15125">
            <v>0</v>
          </cell>
          <cell r="L15125">
            <v>2.1816499999999999E-2</v>
          </cell>
          <cell r="M15125">
            <v>5.3316099999999998E-2</v>
          </cell>
          <cell r="N15125">
            <v>5.3316099999999998E-2</v>
          </cell>
          <cell r="O15125">
            <v>4993</v>
          </cell>
        </row>
        <row r="15126">
          <cell r="A15126" t="str">
            <v>Residential</v>
          </cell>
          <cell r="B15126">
            <v>5</v>
          </cell>
          <cell r="C15126" t="str">
            <v>X</v>
          </cell>
          <cell r="D15126" t="str">
            <v>Switch</v>
          </cell>
          <cell r="E15126" t="str">
            <v>Enrollment Date Quintile: 2nd Earliest</v>
          </cell>
          <cell r="F15126">
            <v>60.771599999999999</v>
          </cell>
          <cell r="G15126">
            <v>0.40975929999999999</v>
          </cell>
          <cell r="H15126">
            <v>0.4690127</v>
          </cell>
          <cell r="I15126">
            <v>-5.3319499999999999E-2</v>
          </cell>
          <cell r="J15126">
            <v>-2.1817900000000001E-2</v>
          </cell>
          <cell r="K15126">
            <v>0</v>
          </cell>
          <cell r="L15126">
            <v>2.1817900000000001E-2</v>
          </cell>
          <cell r="M15126">
            <v>5.3319499999999999E-2</v>
          </cell>
          <cell r="N15126">
            <v>5.3319499999999999E-2</v>
          </cell>
          <cell r="O15126">
            <v>4993</v>
          </cell>
        </row>
        <row r="15127">
          <cell r="A15127" t="str">
            <v>Residential</v>
          </cell>
          <cell r="B15127">
            <v>6</v>
          </cell>
          <cell r="C15127" t="str">
            <v>X</v>
          </cell>
          <cell r="D15127" t="str">
            <v>Switch</v>
          </cell>
          <cell r="E15127" t="str">
            <v>Enrollment Date Quintile: 2nd Earliest</v>
          </cell>
          <cell r="F15127">
            <v>60.695500000000003</v>
          </cell>
          <cell r="G15127">
            <v>0.46092440000000001</v>
          </cell>
          <cell r="H15127">
            <v>0.53997499999999998</v>
          </cell>
          <cell r="I15127">
            <v>-5.32732E-2</v>
          </cell>
          <cell r="J15127">
            <v>-2.1798999999999999E-2</v>
          </cell>
          <cell r="K15127">
            <v>0</v>
          </cell>
          <cell r="L15127">
            <v>2.1798999999999999E-2</v>
          </cell>
          <cell r="M15127">
            <v>5.32732E-2</v>
          </cell>
          <cell r="N15127">
            <v>5.32732E-2</v>
          </cell>
          <cell r="O15127">
            <v>4993</v>
          </cell>
        </row>
        <row r="15128">
          <cell r="A15128" t="str">
            <v>Residential</v>
          </cell>
          <cell r="B15128">
            <v>7</v>
          </cell>
          <cell r="C15128" t="str">
            <v>X</v>
          </cell>
          <cell r="D15128" t="str">
            <v>Switch</v>
          </cell>
          <cell r="E15128" t="str">
            <v>Enrollment Date Quintile: 2nd Earliest</v>
          </cell>
          <cell r="F15128">
            <v>59.695500000000003</v>
          </cell>
          <cell r="G15128">
            <v>0.53355790000000003</v>
          </cell>
          <cell r="H15128">
            <v>0.59879450000000001</v>
          </cell>
          <cell r="I15128">
            <v>-5.3801099999999998E-2</v>
          </cell>
          <cell r="J15128">
            <v>-2.2015E-2</v>
          </cell>
          <cell r="K15128">
            <v>0</v>
          </cell>
          <cell r="L15128">
            <v>2.2015E-2</v>
          </cell>
          <cell r="M15128">
            <v>5.3801099999999998E-2</v>
          </cell>
          <cell r="N15128">
            <v>5.3801099999999998E-2</v>
          </cell>
          <cell r="O15128">
            <v>4993</v>
          </cell>
        </row>
        <row r="15129">
          <cell r="A15129" t="str">
            <v>Residential</v>
          </cell>
          <cell r="B15129">
            <v>8</v>
          </cell>
          <cell r="C15129" t="str">
            <v>X</v>
          </cell>
          <cell r="D15129" t="str">
            <v>Switch</v>
          </cell>
          <cell r="E15129" t="str">
            <v>Enrollment Date Quintile: 2nd Earliest</v>
          </cell>
          <cell r="F15129">
            <v>60.423900000000003</v>
          </cell>
          <cell r="G15129">
            <v>0.64412809999999998</v>
          </cell>
          <cell r="H15129">
            <v>0.69398820000000006</v>
          </cell>
          <cell r="I15129">
            <v>-5.5235199999999998E-2</v>
          </cell>
          <cell r="J15129">
            <v>-2.2601799999999998E-2</v>
          </cell>
          <cell r="K15129">
            <v>0</v>
          </cell>
          <cell r="L15129">
            <v>2.2601799999999998E-2</v>
          </cell>
          <cell r="M15129">
            <v>5.5235199999999998E-2</v>
          </cell>
          <cell r="N15129">
            <v>5.5235199999999998E-2</v>
          </cell>
          <cell r="O15129">
            <v>4993</v>
          </cell>
        </row>
        <row r="15130">
          <cell r="A15130" t="str">
            <v>Residential</v>
          </cell>
          <cell r="B15130">
            <v>9</v>
          </cell>
          <cell r="C15130" t="str">
            <v>X</v>
          </cell>
          <cell r="D15130" t="str">
            <v>Switch</v>
          </cell>
          <cell r="E15130" t="str">
            <v>Enrollment Date Quintile: 2nd Earliest</v>
          </cell>
          <cell r="F15130">
            <v>64.228399999999993</v>
          </cell>
          <cell r="G15130">
            <v>0.61130300000000004</v>
          </cell>
          <cell r="H15130">
            <v>0.64626649999999997</v>
          </cell>
          <cell r="I15130">
            <v>-5.6272700000000002E-2</v>
          </cell>
          <cell r="J15130">
            <v>-2.30263E-2</v>
          </cell>
          <cell r="K15130">
            <v>0</v>
          </cell>
          <cell r="L15130">
            <v>2.30263E-2</v>
          </cell>
          <cell r="M15130">
            <v>5.6272700000000002E-2</v>
          </cell>
          <cell r="N15130">
            <v>5.6272700000000002E-2</v>
          </cell>
          <cell r="O15130">
            <v>4993</v>
          </cell>
        </row>
        <row r="15131">
          <cell r="A15131" t="str">
            <v>Residential</v>
          </cell>
          <cell r="B15131">
            <v>10</v>
          </cell>
          <cell r="C15131" t="str">
            <v>X</v>
          </cell>
          <cell r="D15131" t="str">
            <v>Switch</v>
          </cell>
          <cell r="E15131" t="str">
            <v>Enrollment Date Quintile: 2nd Earliest</v>
          </cell>
          <cell r="F15131">
            <v>67.108999999999995</v>
          </cell>
          <cell r="G15131">
            <v>0.59976669999999999</v>
          </cell>
          <cell r="H15131">
            <v>0.65072030000000003</v>
          </cell>
          <cell r="I15131">
            <v>-6.02187E-2</v>
          </cell>
          <cell r="J15131">
            <v>-2.4641E-2</v>
          </cell>
          <cell r="K15131">
            <v>0</v>
          </cell>
          <cell r="L15131">
            <v>2.4641E-2</v>
          </cell>
          <cell r="M15131">
            <v>6.02187E-2</v>
          </cell>
          <cell r="N15131">
            <v>6.02187E-2</v>
          </cell>
          <cell r="O15131">
            <v>4993</v>
          </cell>
        </row>
        <row r="15132">
          <cell r="A15132" t="str">
            <v>Residential</v>
          </cell>
          <cell r="B15132">
            <v>11</v>
          </cell>
          <cell r="C15132" t="str">
            <v>X</v>
          </cell>
          <cell r="D15132" t="str">
            <v>Switch</v>
          </cell>
          <cell r="E15132" t="str">
            <v>Enrollment Date Quintile: 2nd Earliest</v>
          </cell>
          <cell r="F15132">
            <v>71.641800000000003</v>
          </cell>
          <cell r="G15132">
            <v>0.62847909999999996</v>
          </cell>
          <cell r="H15132">
            <v>0.63126389999999999</v>
          </cell>
          <cell r="I15132">
            <v>-6.0016100000000003E-2</v>
          </cell>
          <cell r="J15132">
            <v>-2.4558099999999999E-2</v>
          </cell>
          <cell r="K15132">
            <v>0</v>
          </cell>
          <cell r="L15132">
            <v>2.4558099999999999E-2</v>
          </cell>
          <cell r="M15132">
            <v>6.0016100000000003E-2</v>
          </cell>
          <cell r="N15132">
            <v>6.0016100000000003E-2</v>
          </cell>
          <cell r="O15132">
            <v>4993</v>
          </cell>
        </row>
        <row r="15133">
          <cell r="A15133" t="str">
            <v>Residential</v>
          </cell>
          <cell r="B15133">
            <v>12</v>
          </cell>
          <cell r="C15133" t="str">
            <v>X</v>
          </cell>
          <cell r="D15133" t="str">
            <v>Switch</v>
          </cell>
          <cell r="E15133" t="str">
            <v>Enrollment Date Quintile: 2nd Earliest</v>
          </cell>
          <cell r="F15133">
            <v>76.446299999999994</v>
          </cell>
          <cell r="G15133">
            <v>0.68622139999999998</v>
          </cell>
          <cell r="H15133">
            <v>0.74848800000000004</v>
          </cell>
          <cell r="I15133">
            <v>-6.0743100000000001E-2</v>
          </cell>
          <cell r="J15133">
            <v>-2.4855599999999999E-2</v>
          </cell>
          <cell r="K15133">
            <v>0</v>
          </cell>
          <cell r="L15133">
            <v>2.4855599999999999E-2</v>
          </cell>
          <cell r="M15133">
            <v>6.0743100000000001E-2</v>
          </cell>
          <cell r="N15133">
            <v>6.0743100000000001E-2</v>
          </cell>
          <cell r="O15133">
            <v>4993</v>
          </cell>
        </row>
        <row r="15134">
          <cell r="A15134" t="str">
            <v>Residential</v>
          </cell>
          <cell r="B15134">
            <v>13</v>
          </cell>
          <cell r="C15134" t="str">
            <v>X</v>
          </cell>
          <cell r="D15134" t="str">
            <v>Switch</v>
          </cell>
          <cell r="E15134" t="str">
            <v>Enrollment Date Quintile: 2nd Earliest</v>
          </cell>
          <cell r="F15134">
            <v>80.370199999999997</v>
          </cell>
          <cell r="G15134">
            <v>0.76884699999999995</v>
          </cell>
          <cell r="H15134">
            <v>0.76244909999999999</v>
          </cell>
          <cell r="I15134">
            <v>-6.1691000000000003E-2</v>
          </cell>
          <cell r="J15134">
            <v>-2.5243399999999999E-2</v>
          </cell>
          <cell r="K15134">
            <v>0</v>
          </cell>
          <cell r="L15134">
            <v>2.5243399999999999E-2</v>
          </cell>
          <cell r="M15134">
            <v>6.1691000000000003E-2</v>
          </cell>
          <cell r="N15134">
            <v>6.1691000000000003E-2</v>
          </cell>
          <cell r="O15134">
            <v>4993</v>
          </cell>
        </row>
        <row r="15135">
          <cell r="A15135" t="str">
            <v>Residential</v>
          </cell>
          <cell r="B15135">
            <v>14</v>
          </cell>
          <cell r="C15135" t="str">
            <v>X</v>
          </cell>
          <cell r="D15135" t="str">
            <v>Switch</v>
          </cell>
          <cell r="E15135" t="str">
            <v>Enrollment Date Quintile: 2nd Earliest</v>
          </cell>
          <cell r="F15135">
            <v>83.446299999999994</v>
          </cell>
          <cell r="G15135">
            <v>0.764266</v>
          </cell>
          <cell r="H15135">
            <v>0.78371120000000005</v>
          </cell>
          <cell r="I15135">
            <v>-6.2633599999999998E-2</v>
          </cell>
          <cell r="J15135">
            <v>-2.5629200000000001E-2</v>
          </cell>
          <cell r="K15135">
            <v>0</v>
          </cell>
          <cell r="L15135">
            <v>2.5629200000000001E-2</v>
          </cell>
          <cell r="M15135">
            <v>6.2633599999999998E-2</v>
          </cell>
          <cell r="N15135">
            <v>6.2633599999999998E-2</v>
          </cell>
          <cell r="O15135">
            <v>4993</v>
          </cell>
        </row>
        <row r="15136">
          <cell r="A15136" t="str">
            <v>Residential</v>
          </cell>
          <cell r="B15136">
            <v>15</v>
          </cell>
          <cell r="C15136" t="str">
            <v>X</v>
          </cell>
          <cell r="D15136" t="str">
            <v>Switch</v>
          </cell>
          <cell r="E15136" t="str">
            <v>Enrollment Date Quintile: 2nd Earliest</v>
          </cell>
          <cell r="F15136">
            <v>86.870199999999997</v>
          </cell>
          <cell r="G15136">
            <v>0.85546759999999999</v>
          </cell>
          <cell r="H15136">
            <v>0.77736870000000002</v>
          </cell>
          <cell r="I15136">
            <v>-5.9747099999999997E-2</v>
          </cell>
          <cell r="J15136">
            <v>-2.4448000000000001E-2</v>
          </cell>
          <cell r="K15136">
            <v>0</v>
          </cell>
          <cell r="L15136">
            <v>2.4448000000000001E-2</v>
          </cell>
          <cell r="M15136">
            <v>5.9747099999999997E-2</v>
          </cell>
          <cell r="N15136">
            <v>5.9747099999999997E-2</v>
          </cell>
          <cell r="O15136">
            <v>4993</v>
          </cell>
        </row>
        <row r="15137">
          <cell r="A15137" t="str">
            <v>Residential</v>
          </cell>
          <cell r="B15137">
            <v>16</v>
          </cell>
          <cell r="C15137" t="str">
            <v>X</v>
          </cell>
          <cell r="D15137" t="str">
            <v>Switch</v>
          </cell>
          <cell r="E15137" t="str">
            <v>Enrollment Date Quintile: 2nd Earliest</v>
          </cell>
          <cell r="F15137">
            <v>88.946299999999994</v>
          </cell>
          <cell r="G15137">
            <v>1.061763</v>
          </cell>
          <cell r="H15137">
            <v>0.96683399999999997</v>
          </cell>
          <cell r="I15137">
            <v>-7.0082599999999995E-2</v>
          </cell>
          <cell r="J15137">
            <v>-2.86772E-2</v>
          </cell>
          <cell r="K15137">
            <v>0</v>
          </cell>
          <cell r="L15137">
            <v>2.86772E-2</v>
          </cell>
          <cell r="M15137">
            <v>7.0082599999999995E-2</v>
          </cell>
          <cell r="N15137">
            <v>7.0082599999999995E-2</v>
          </cell>
          <cell r="O15137">
            <v>4993</v>
          </cell>
        </row>
        <row r="15138">
          <cell r="A15138" t="str">
            <v>Residential</v>
          </cell>
          <cell r="B15138">
            <v>17</v>
          </cell>
          <cell r="C15138" t="str">
            <v>X</v>
          </cell>
          <cell r="D15138" t="str">
            <v>Switch</v>
          </cell>
          <cell r="E15138" t="str">
            <v>Enrollment Date Quintile: 2nd Earliest</v>
          </cell>
          <cell r="F15138">
            <v>90.022400000000005</v>
          </cell>
          <cell r="G15138">
            <v>1.2674160000000001</v>
          </cell>
          <cell r="H15138">
            <v>1.206882</v>
          </cell>
          <cell r="I15138">
            <v>-7.8326599999999996E-2</v>
          </cell>
          <cell r="J15138">
            <v>-3.2050599999999999E-2</v>
          </cell>
          <cell r="K15138">
            <v>0</v>
          </cell>
          <cell r="L15138">
            <v>3.2050599999999999E-2</v>
          </cell>
          <cell r="M15138">
            <v>7.8326599999999996E-2</v>
          </cell>
          <cell r="N15138">
            <v>7.8326599999999996E-2</v>
          </cell>
          <cell r="O15138">
            <v>4993</v>
          </cell>
        </row>
        <row r="15139">
          <cell r="A15139" t="str">
            <v>Residential</v>
          </cell>
          <cell r="B15139">
            <v>18</v>
          </cell>
          <cell r="C15139" t="str">
            <v>X</v>
          </cell>
          <cell r="D15139" t="str">
            <v>Switch</v>
          </cell>
          <cell r="E15139" t="str">
            <v>Enrollment Date Quintile: 2nd Earliest</v>
          </cell>
          <cell r="F15139">
            <v>87.826899999999995</v>
          </cell>
          <cell r="G15139">
            <v>1.3322259999999999</v>
          </cell>
          <cell r="H15139">
            <v>1.328773</v>
          </cell>
          <cell r="I15139">
            <v>-6.9591600000000003E-2</v>
          </cell>
          <cell r="J15139">
            <v>-2.84763E-2</v>
          </cell>
          <cell r="K15139">
            <v>0</v>
          </cell>
          <cell r="L15139">
            <v>2.84763E-2</v>
          </cell>
          <cell r="M15139">
            <v>6.9591600000000003E-2</v>
          </cell>
          <cell r="N15139">
            <v>6.9591600000000003E-2</v>
          </cell>
          <cell r="O15139">
            <v>4993</v>
          </cell>
        </row>
        <row r="15140">
          <cell r="A15140" t="str">
            <v>Residential</v>
          </cell>
          <cell r="B15140">
            <v>19</v>
          </cell>
          <cell r="C15140" t="str">
            <v>X</v>
          </cell>
          <cell r="D15140" t="str">
            <v>Switch</v>
          </cell>
          <cell r="E15140" t="str">
            <v>Enrollment Date Quintile: 2nd Earliest</v>
          </cell>
          <cell r="F15140">
            <v>84.979200000000006</v>
          </cell>
          <cell r="G15140">
            <v>1.401772</v>
          </cell>
          <cell r="H15140">
            <v>1.481568</v>
          </cell>
          <cell r="I15140">
            <v>-7.8730700000000001E-2</v>
          </cell>
          <cell r="J15140">
            <v>-3.2216000000000002E-2</v>
          </cell>
          <cell r="K15140">
            <v>0</v>
          </cell>
          <cell r="L15140">
            <v>3.2216000000000002E-2</v>
          </cell>
          <cell r="M15140">
            <v>7.8730700000000001E-2</v>
          </cell>
          <cell r="N15140">
            <v>7.8730700000000001E-2</v>
          </cell>
          <cell r="O15140">
            <v>4993</v>
          </cell>
        </row>
        <row r="15141">
          <cell r="A15141" t="str">
            <v>Residential</v>
          </cell>
          <cell r="B15141">
            <v>20</v>
          </cell>
          <cell r="C15141" t="str">
            <v>X</v>
          </cell>
          <cell r="D15141" t="str">
            <v>Switch</v>
          </cell>
          <cell r="E15141" t="str">
            <v>Enrollment Date Quintile: 2nd Earliest</v>
          </cell>
          <cell r="F15141">
            <v>80.326899999999995</v>
          </cell>
          <cell r="G15141">
            <v>1.275596</v>
          </cell>
          <cell r="H15141">
            <v>1.641473</v>
          </cell>
          <cell r="I15141">
            <v>-7.7099200000000007E-2</v>
          </cell>
          <cell r="J15141">
            <v>-3.1548399999999997E-2</v>
          </cell>
          <cell r="K15141">
            <v>0</v>
          </cell>
          <cell r="L15141">
            <v>3.1548399999999997E-2</v>
          </cell>
          <cell r="M15141">
            <v>7.7099200000000007E-2</v>
          </cell>
          <cell r="N15141">
            <v>7.7099200000000007E-2</v>
          </cell>
          <cell r="O15141">
            <v>4993</v>
          </cell>
        </row>
        <row r="15142">
          <cell r="A15142" t="str">
            <v>Residential</v>
          </cell>
          <cell r="B15142">
            <v>21</v>
          </cell>
          <cell r="C15142" t="str">
            <v>X</v>
          </cell>
          <cell r="D15142" t="str">
            <v>Switch</v>
          </cell>
          <cell r="E15142" t="str">
            <v>Enrollment Date Quintile: 2nd Earliest</v>
          </cell>
          <cell r="F15142">
            <v>76.098600000000005</v>
          </cell>
          <cell r="G15142">
            <v>1.219204</v>
          </cell>
          <cell r="H15142">
            <v>1.598913</v>
          </cell>
          <cell r="I15142">
            <v>-7.0851700000000004E-2</v>
          </cell>
          <cell r="J15142">
            <v>-2.8992E-2</v>
          </cell>
          <cell r="K15142">
            <v>0</v>
          </cell>
          <cell r="L15142">
            <v>2.8992E-2</v>
          </cell>
          <cell r="M15142">
            <v>7.0851700000000004E-2</v>
          </cell>
          <cell r="N15142">
            <v>7.0851700000000004E-2</v>
          </cell>
          <cell r="O15142">
            <v>4993</v>
          </cell>
        </row>
        <row r="15143">
          <cell r="A15143" t="str">
            <v>Residential</v>
          </cell>
          <cell r="B15143">
            <v>22</v>
          </cell>
          <cell r="C15143" t="str">
            <v>X</v>
          </cell>
          <cell r="D15143" t="str">
            <v>Switch</v>
          </cell>
          <cell r="E15143" t="str">
            <v>Enrollment Date Quintile: 2nd Earliest</v>
          </cell>
          <cell r="F15143">
            <v>74.370199999999997</v>
          </cell>
          <cell r="G15143">
            <v>1.055733</v>
          </cell>
          <cell r="H15143">
            <v>1.420093</v>
          </cell>
          <cell r="I15143">
            <v>-6.6466800000000006E-2</v>
          </cell>
          <cell r="J15143">
            <v>-2.7197699999999998E-2</v>
          </cell>
          <cell r="K15143">
            <v>0</v>
          </cell>
          <cell r="L15143">
            <v>2.7197699999999998E-2</v>
          </cell>
          <cell r="M15143">
            <v>6.6466800000000006E-2</v>
          </cell>
          <cell r="N15143">
            <v>6.6466800000000006E-2</v>
          </cell>
          <cell r="O15143">
            <v>4993</v>
          </cell>
        </row>
        <row r="15144">
          <cell r="A15144" t="str">
            <v>Residential</v>
          </cell>
          <cell r="B15144">
            <v>23</v>
          </cell>
          <cell r="C15144" t="str">
            <v>X</v>
          </cell>
          <cell r="D15144" t="str">
            <v>Switch</v>
          </cell>
          <cell r="E15144" t="str">
            <v>Enrollment Date Quintile: 2nd Earliest</v>
          </cell>
          <cell r="F15144">
            <v>72.413499999999999</v>
          </cell>
          <cell r="G15144">
            <v>0.8663149</v>
          </cell>
          <cell r="H15144">
            <v>1.2515480000000001</v>
          </cell>
          <cell r="I15144">
            <v>-6.4402000000000001E-2</v>
          </cell>
          <cell r="J15144">
            <v>-2.6352799999999999E-2</v>
          </cell>
          <cell r="K15144">
            <v>0</v>
          </cell>
          <cell r="L15144">
            <v>2.6352799999999999E-2</v>
          </cell>
          <cell r="M15144">
            <v>6.4402000000000001E-2</v>
          </cell>
          <cell r="N15144">
            <v>6.4402000000000001E-2</v>
          </cell>
          <cell r="O15144">
            <v>4993</v>
          </cell>
        </row>
        <row r="15145">
          <cell r="A15145" t="str">
            <v>Residential</v>
          </cell>
          <cell r="B15145">
            <v>24</v>
          </cell>
          <cell r="C15145" t="str">
            <v>X</v>
          </cell>
          <cell r="D15145" t="str">
            <v>Switch</v>
          </cell>
          <cell r="E15145" t="str">
            <v>Enrollment Date Quintile: 2nd Earliest</v>
          </cell>
          <cell r="F15145">
            <v>71.532899999999998</v>
          </cell>
          <cell r="G15145">
            <v>0.71506939999999997</v>
          </cell>
          <cell r="H15145">
            <v>0.9983493</v>
          </cell>
          <cell r="I15145">
            <v>-6.1270900000000003E-2</v>
          </cell>
          <cell r="J15145">
            <v>-2.5071599999999999E-2</v>
          </cell>
          <cell r="K15145">
            <v>0</v>
          </cell>
          <cell r="L15145">
            <v>2.5071599999999999E-2</v>
          </cell>
          <cell r="M15145">
            <v>6.1270900000000003E-2</v>
          </cell>
          <cell r="N15145">
            <v>6.1270900000000003E-2</v>
          </cell>
          <cell r="O15145">
            <v>4993</v>
          </cell>
        </row>
        <row r="15146">
          <cell r="A15146" t="str">
            <v>Residential</v>
          </cell>
          <cell r="B15146">
            <v>1</v>
          </cell>
          <cell r="C15146" t="str">
            <v>X</v>
          </cell>
          <cell r="D15146" t="str">
            <v>Switch</v>
          </cell>
          <cell r="E15146" t="str">
            <v>Enrollment Date Quintile: 2nd Latest</v>
          </cell>
          <cell r="F15146">
            <v>64.826599999999999</v>
          </cell>
          <cell r="G15146">
            <v>0.4806164</v>
          </cell>
          <cell r="H15146">
            <v>0.50720699999999996</v>
          </cell>
          <cell r="I15146">
            <v>-3.6871000000000001E-2</v>
          </cell>
          <cell r="J15146">
            <v>-1.50873E-2</v>
          </cell>
          <cell r="K15146">
            <v>0</v>
          </cell>
          <cell r="L15146">
            <v>1.50873E-2</v>
          </cell>
          <cell r="M15146">
            <v>3.6871000000000001E-2</v>
          </cell>
          <cell r="N15146">
            <v>3.6871000000000001E-2</v>
          </cell>
          <cell r="O15146">
            <v>9250</v>
          </cell>
        </row>
        <row r="15147">
          <cell r="A15147" t="str">
            <v>Residential</v>
          </cell>
          <cell r="B15147">
            <v>2</v>
          </cell>
          <cell r="C15147" t="str">
            <v>X</v>
          </cell>
          <cell r="D15147" t="str">
            <v>Switch</v>
          </cell>
          <cell r="E15147" t="str">
            <v>Enrollment Date Quintile: 2nd Latest</v>
          </cell>
          <cell r="F15147">
            <v>63</v>
          </cell>
          <cell r="G15147">
            <v>0.41319020000000001</v>
          </cell>
          <cell r="H15147">
            <v>0.43616440000000001</v>
          </cell>
          <cell r="I15147">
            <v>-3.6220200000000001E-2</v>
          </cell>
          <cell r="J15147">
            <v>-1.4821000000000001E-2</v>
          </cell>
          <cell r="K15147">
            <v>0</v>
          </cell>
          <cell r="L15147">
            <v>1.4821000000000001E-2</v>
          </cell>
          <cell r="M15147">
            <v>3.6220200000000001E-2</v>
          </cell>
          <cell r="N15147">
            <v>3.6220200000000001E-2</v>
          </cell>
          <cell r="O15147">
            <v>9250</v>
          </cell>
        </row>
        <row r="15148">
          <cell r="A15148" t="str">
            <v>Residential</v>
          </cell>
          <cell r="B15148">
            <v>3</v>
          </cell>
          <cell r="C15148" t="str">
            <v>X</v>
          </cell>
          <cell r="D15148" t="str">
            <v>Switch</v>
          </cell>
          <cell r="E15148" t="str">
            <v>Enrollment Date Quintile: 2nd Latest</v>
          </cell>
          <cell r="F15148">
            <v>62.293399999999998</v>
          </cell>
          <cell r="G15148">
            <v>0.39325320000000002</v>
          </cell>
          <cell r="H15148">
            <v>0.43580059999999998</v>
          </cell>
          <cell r="I15148">
            <v>-3.5932400000000003E-2</v>
          </cell>
          <cell r="J15148">
            <v>-1.47032E-2</v>
          </cell>
          <cell r="K15148">
            <v>0</v>
          </cell>
          <cell r="L15148">
            <v>1.47032E-2</v>
          </cell>
          <cell r="M15148">
            <v>3.5932400000000003E-2</v>
          </cell>
          <cell r="N15148">
            <v>3.5932400000000003E-2</v>
          </cell>
          <cell r="O15148">
            <v>9250</v>
          </cell>
        </row>
        <row r="15149">
          <cell r="A15149" t="str">
            <v>Residential</v>
          </cell>
          <cell r="B15149">
            <v>4</v>
          </cell>
          <cell r="C15149" t="str">
            <v>X</v>
          </cell>
          <cell r="D15149" t="str">
            <v>Switch</v>
          </cell>
          <cell r="E15149" t="str">
            <v>Enrollment Date Quintile: 2nd Latest</v>
          </cell>
          <cell r="F15149">
            <v>60.896700000000003</v>
          </cell>
          <cell r="G15149">
            <v>0.36755480000000001</v>
          </cell>
          <cell r="H15149">
            <v>0.40135549999999998</v>
          </cell>
          <cell r="I15149">
            <v>-3.5730699999999997E-2</v>
          </cell>
          <cell r="J15149">
            <v>-1.46207E-2</v>
          </cell>
          <cell r="K15149">
            <v>0</v>
          </cell>
          <cell r="L15149">
            <v>1.46207E-2</v>
          </cell>
          <cell r="M15149">
            <v>3.5730699999999997E-2</v>
          </cell>
          <cell r="N15149">
            <v>3.5730699999999997E-2</v>
          </cell>
          <cell r="O15149">
            <v>9250</v>
          </cell>
        </row>
        <row r="15150">
          <cell r="A15150" t="str">
            <v>Residential</v>
          </cell>
          <cell r="B15150">
            <v>5</v>
          </cell>
          <cell r="C15150" t="str">
            <v>X</v>
          </cell>
          <cell r="D15150" t="str">
            <v>Switch</v>
          </cell>
          <cell r="E15150" t="str">
            <v>Enrollment Date Quintile: 2nd Latest</v>
          </cell>
          <cell r="F15150">
            <v>60.69</v>
          </cell>
          <cell r="G15150">
            <v>0.36733120000000002</v>
          </cell>
          <cell r="H15150">
            <v>0.40516410000000003</v>
          </cell>
          <cell r="I15150">
            <v>-3.5804099999999998E-2</v>
          </cell>
          <cell r="J15150">
            <v>-1.46508E-2</v>
          </cell>
          <cell r="K15150">
            <v>0</v>
          </cell>
          <cell r="L15150">
            <v>1.46508E-2</v>
          </cell>
          <cell r="M15150">
            <v>3.5804099999999998E-2</v>
          </cell>
          <cell r="N15150">
            <v>3.5804099999999998E-2</v>
          </cell>
          <cell r="O15150">
            <v>9250</v>
          </cell>
        </row>
        <row r="15151">
          <cell r="A15151" t="str">
            <v>Residential</v>
          </cell>
          <cell r="B15151">
            <v>6</v>
          </cell>
          <cell r="C15151" t="str">
            <v>X</v>
          </cell>
          <cell r="D15151" t="str">
            <v>Switch</v>
          </cell>
          <cell r="E15151" t="str">
            <v>Enrollment Date Quintile: 2nd Latest</v>
          </cell>
          <cell r="F15151">
            <v>60.5867</v>
          </cell>
          <cell r="G15151">
            <v>0.39933790000000002</v>
          </cell>
          <cell r="H15151">
            <v>0.4460866</v>
          </cell>
          <cell r="I15151">
            <v>-3.5767300000000002E-2</v>
          </cell>
          <cell r="J15151">
            <v>-1.46357E-2</v>
          </cell>
          <cell r="K15151">
            <v>0</v>
          </cell>
          <cell r="L15151">
            <v>1.46357E-2</v>
          </cell>
          <cell r="M15151">
            <v>3.5767300000000002E-2</v>
          </cell>
          <cell r="N15151">
            <v>3.5767300000000002E-2</v>
          </cell>
          <cell r="O15151">
            <v>9250</v>
          </cell>
        </row>
        <row r="15152">
          <cell r="A15152" t="str">
            <v>Residential</v>
          </cell>
          <cell r="B15152">
            <v>7</v>
          </cell>
          <cell r="C15152" t="str">
            <v>X</v>
          </cell>
          <cell r="D15152" t="str">
            <v>Switch</v>
          </cell>
          <cell r="E15152" t="str">
            <v>Enrollment Date Quintile: 2nd Latest</v>
          </cell>
          <cell r="F15152">
            <v>59.5867</v>
          </cell>
          <cell r="G15152">
            <v>0.51134349999999995</v>
          </cell>
          <cell r="H15152">
            <v>0.58283019999999996</v>
          </cell>
          <cell r="I15152">
            <v>-3.6240700000000001E-2</v>
          </cell>
          <cell r="J15152">
            <v>-1.48294E-2</v>
          </cell>
          <cell r="K15152">
            <v>0</v>
          </cell>
          <cell r="L15152">
            <v>1.48294E-2</v>
          </cell>
          <cell r="M15152">
            <v>3.6240700000000001E-2</v>
          </cell>
          <cell r="N15152">
            <v>3.6240700000000001E-2</v>
          </cell>
          <cell r="O15152">
            <v>9250</v>
          </cell>
        </row>
        <row r="15153">
          <cell r="A15153" t="str">
            <v>Residential</v>
          </cell>
          <cell r="B15153">
            <v>8</v>
          </cell>
          <cell r="C15153" t="str">
            <v>X</v>
          </cell>
          <cell r="D15153" t="str">
            <v>Switch</v>
          </cell>
          <cell r="E15153" t="str">
            <v>Enrollment Date Quintile: 2nd Latest</v>
          </cell>
          <cell r="F15153">
            <v>60.396700000000003</v>
          </cell>
          <cell r="G15153">
            <v>0.58335199999999998</v>
          </cell>
          <cell r="H15153">
            <v>0.66128969999999998</v>
          </cell>
          <cell r="I15153">
            <v>-3.6644999999999997E-2</v>
          </cell>
          <cell r="J15153">
            <v>-1.4994800000000001E-2</v>
          </cell>
          <cell r="K15153">
            <v>0</v>
          </cell>
          <cell r="L15153">
            <v>1.4994800000000001E-2</v>
          </cell>
          <cell r="M15153">
            <v>3.6644999999999997E-2</v>
          </cell>
          <cell r="N15153">
            <v>3.6644999999999997E-2</v>
          </cell>
          <cell r="O15153">
            <v>9250</v>
          </cell>
        </row>
        <row r="15154">
          <cell r="A15154" t="str">
            <v>Residential</v>
          </cell>
          <cell r="B15154">
            <v>9</v>
          </cell>
          <cell r="C15154" t="str">
            <v>X</v>
          </cell>
          <cell r="D15154" t="str">
            <v>Switch</v>
          </cell>
          <cell r="E15154" t="str">
            <v>Enrollment Date Quintile: 2nd Latest</v>
          </cell>
          <cell r="F15154">
            <v>64.31</v>
          </cell>
          <cell r="G15154">
            <v>0.54152840000000002</v>
          </cell>
          <cell r="H15154">
            <v>0.60491910000000004</v>
          </cell>
          <cell r="I15154">
            <v>-3.7394799999999999E-2</v>
          </cell>
          <cell r="J15154">
            <v>-1.53017E-2</v>
          </cell>
          <cell r="K15154">
            <v>0</v>
          </cell>
          <cell r="L15154">
            <v>1.53017E-2</v>
          </cell>
          <cell r="M15154">
            <v>3.7394799999999999E-2</v>
          </cell>
          <cell r="N15154">
            <v>3.7394799999999999E-2</v>
          </cell>
          <cell r="O15154">
            <v>9250</v>
          </cell>
        </row>
        <row r="15155">
          <cell r="A15155" t="str">
            <v>Residential</v>
          </cell>
          <cell r="B15155">
            <v>10</v>
          </cell>
          <cell r="C15155" t="str">
            <v>X</v>
          </cell>
          <cell r="D15155" t="str">
            <v>Switch</v>
          </cell>
          <cell r="E15155" t="str">
            <v>Enrollment Date Quintile: 2nd Latest</v>
          </cell>
          <cell r="F15155">
            <v>67.326599999999999</v>
          </cell>
          <cell r="G15155">
            <v>0.52646389999999998</v>
          </cell>
          <cell r="H15155">
            <v>0.60360100000000005</v>
          </cell>
          <cell r="I15155">
            <v>-3.9167E-2</v>
          </cell>
          <cell r="J15155">
            <v>-1.6026800000000001E-2</v>
          </cell>
          <cell r="K15155">
            <v>0</v>
          </cell>
          <cell r="L15155">
            <v>1.6026800000000001E-2</v>
          </cell>
          <cell r="M15155">
            <v>3.9167E-2</v>
          </cell>
          <cell r="N15155">
            <v>3.9167E-2</v>
          </cell>
          <cell r="O15155">
            <v>9250</v>
          </cell>
        </row>
        <row r="15156">
          <cell r="A15156" t="str">
            <v>Residential</v>
          </cell>
          <cell r="B15156">
            <v>11</v>
          </cell>
          <cell r="C15156" t="str">
            <v>X</v>
          </cell>
          <cell r="D15156" t="str">
            <v>Switch</v>
          </cell>
          <cell r="E15156" t="str">
            <v>Enrollment Date Quintile: 2nd Latest</v>
          </cell>
          <cell r="F15156">
            <v>72.049899999999994</v>
          </cell>
          <cell r="G15156">
            <v>0.55311600000000005</v>
          </cell>
          <cell r="H15156">
            <v>0.62274399999999996</v>
          </cell>
          <cell r="I15156">
            <v>-3.9729300000000002E-2</v>
          </cell>
          <cell r="J15156">
            <v>-1.6256900000000001E-2</v>
          </cell>
          <cell r="K15156">
            <v>0</v>
          </cell>
          <cell r="L15156">
            <v>1.6256900000000001E-2</v>
          </cell>
          <cell r="M15156">
            <v>3.9729300000000002E-2</v>
          </cell>
          <cell r="N15156">
            <v>3.9729300000000002E-2</v>
          </cell>
          <cell r="O15156">
            <v>9250</v>
          </cell>
        </row>
        <row r="15157">
          <cell r="A15157" t="str">
            <v>Residential</v>
          </cell>
          <cell r="B15157">
            <v>12</v>
          </cell>
          <cell r="C15157" t="str">
            <v>X</v>
          </cell>
          <cell r="D15157" t="str">
            <v>Switch</v>
          </cell>
          <cell r="E15157" t="str">
            <v>Enrollment Date Quintile: 2nd Latest</v>
          </cell>
          <cell r="F15157">
            <v>76.963200000000001</v>
          </cell>
          <cell r="G15157">
            <v>0.66572679999999995</v>
          </cell>
          <cell r="H15157">
            <v>0.66876539999999995</v>
          </cell>
          <cell r="I15157">
            <v>-4.2257900000000001E-2</v>
          </cell>
          <cell r="J15157">
            <v>-1.7291600000000001E-2</v>
          </cell>
          <cell r="K15157">
            <v>0</v>
          </cell>
          <cell r="L15157">
            <v>1.7291600000000001E-2</v>
          </cell>
          <cell r="M15157">
            <v>4.2257900000000001E-2</v>
          </cell>
          <cell r="N15157">
            <v>4.2257900000000001E-2</v>
          </cell>
          <cell r="O15157">
            <v>9250</v>
          </cell>
        </row>
        <row r="15158">
          <cell r="A15158" t="str">
            <v>Residential</v>
          </cell>
          <cell r="B15158">
            <v>13</v>
          </cell>
          <cell r="C15158" t="str">
            <v>X</v>
          </cell>
          <cell r="D15158" t="str">
            <v>Switch</v>
          </cell>
          <cell r="E15158" t="str">
            <v>Enrollment Date Quintile: 2nd Latest</v>
          </cell>
          <cell r="F15158">
            <v>80.859899999999996</v>
          </cell>
          <cell r="G15158">
            <v>0.72433360000000002</v>
          </cell>
          <cell r="H15158">
            <v>0.67683539999999998</v>
          </cell>
          <cell r="I15158">
            <v>-4.1730900000000001E-2</v>
          </cell>
          <cell r="J15158">
            <v>-1.7075900000000001E-2</v>
          </cell>
          <cell r="K15158">
            <v>0</v>
          </cell>
          <cell r="L15158">
            <v>1.7075900000000001E-2</v>
          </cell>
          <cell r="M15158">
            <v>4.1730900000000001E-2</v>
          </cell>
          <cell r="N15158">
            <v>4.1730900000000001E-2</v>
          </cell>
          <cell r="O15158">
            <v>9250</v>
          </cell>
        </row>
        <row r="15159">
          <cell r="A15159" t="str">
            <v>Residential</v>
          </cell>
          <cell r="B15159">
            <v>14</v>
          </cell>
          <cell r="C15159" t="str">
            <v>X</v>
          </cell>
          <cell r="D15159" t="str">
            <v>Switch</v>
          </cell>
          <cell r="E15159" t="str">
            <v>Enrollment Date Quintile: 2nd Latest</v>
          </cell>
          <cell r="F15159">
            <v>83.963200000000001</v>
          </cell>
          <cell r="G15159">
            <v>0.77855110000000005</v>
          </cell>
          <cell r="H15159">
            <v>0.74019250000000003</v>
          </cell>
          <cell r="I15159">
            <v>-4.2446699999999997E-2</v>
          </cell>
          <cell r="J15159">
            <v>-1.73688E-2</v>
          </cell>
          <cell r="K15159">
            <v>0</v>
          </cell>
          <cell r="L15159">
            <v>1.73688E-2</v>
          </cell>
          <cell r="M15159">
            <v>4.2446699999999997E-2</v>
          </cell>
          <cell r="N15159">
            <v>4.2446699999999997E-2</v>
          </cell>
          <cell r="O15159">
            <v>9250</v>
          </cell>
        </row>
        <row r="15160">
          <cell r="A15160" t="str">
            <v>Residential</v>
          </cell>
          <cell r="B15160">
            <v>15</v>
          </cell>
          <cell r="C15160" t="str">
            <v>X</v>
          </cell>
          <cell r="D15160" t="str">
            <v>Switch</v>
          </cell>
          <cell r="E15160" t="str">
            <v>Enrollment Date Quintile: 2nd Latest</v>
          </cell>
          <cell r="F15160">
            <v>87.359899999999996</v>
          </cell>
          <cell r="G15160">
            <v>0.89379790000000003</v>
          </cell>
          <cell r="H15160">
            <v>0.90698820000000002</v>
          </cell>
          <cell r="I15160">
            <v>-4.3651299999999997E-2</v>
          </cell>
          <cell r="J15160">
            <v>-1.7861800000000001E-2</v>
          </cell>
          <cell r="K15160">
            <v>0</v>
          </cell>
          <cell r="L15160">
            <v>1.7861800000000001E-2</v>
          </cell>
          <cell r="M15160">
            <v>4.3651299999999997E-2</v>
          </cell>
          <cell r="N15160">
            <v>4.3651299999999997E-2</v>
          </cell>
          <cell r="O15160">
            <v>9250</v>
          </cell>
        </row>
        <row r="15161">
          <cell r="A15161" t="str">
            <v>Residential</v>
          </cell>
          <cell r="B15161">
            <v>16</v>
          </cell>
          <cell r="C15161" t="str">
            <v>X</v>
          </cell>
          <cell r="D15161" t="str">
            <v>Switch</v>
          </cell>
          <cell r="E15161" t="str">
            <v>Enrollment Date Quintile: 2nd Latest</v>
          </cell>
          <cell r="F15161">
            <v>89.463200000000001</v>
          </cell>
          <cell r="G15161">
            <v>1.057024</v>
          </cell>
          <cell r="H15161">
            <v>0.92730159999999995</v>
          </cell>
          <cell r="I15161">
            <v>-5.0343899999999997E-2</v>
          </cell>
          <cell r="J15161">
            <v>-2.0600299999999998E-2</v>
          </cell>
          <cell r="K15161">
            <v>0</v>
          </cell>
          <cell r="L15161">
            <v>2.0600299999999998E-2</v>
          </cell>
          <cell r="M15161">
            <v>5.0343899999999997E-2</v>
          </cell>
          <cell r="N15161">
            <v>5.0343899999999997E-2</v>
          </cell>
          <cell r="O15161">
            <v>9250</v>
          </cell>
        </row>
        <row r="15162">
          <cell r="A15162" t="str">
            <v>Residential</v>
          </cell>
          <cell r="B15162">
            <v>17</v>
          </cell>
          <cell r="C15162" t="str">
            <v>X</v>
          </cell>
          <cell r="D15162" t="str">
            <v>Switch</v>
          </cell>
          <cell r="E15162" t="str">
            <v>Enrollment Date Quintile: 2nd Latest</v>
          </cell>
          <cell r="F15162">
            <v>90.566500000000005</v>
          </cell>
          <cell r="G15162">
            <v>1.212861</v>
          </cell>
          <cell r="H15162">
            <v>1.0381</v>
          </cell>
          <cell r="I15162">
            <v>-5.22636E-2</v>
          </cell>
          <cell r="J15162">
            <v>-2.13858E-2</v>
          </cell>
          <cell r="K15162">
            <v>0</v>
          </cell>
          <cell r="L15162">
            <v>2.13858E-2</v>
          </cell>
          <cell r="M15162">
            <v>5.22636E-2</v>
          </cell>
          <cell r="N15162">
            <v>5.22636E-2</v>
          </cell>
          <cell r="O15162">
            <v>9250</v>
          </cell>
        </row>
        <row r="15163">
          <cell r="A15163" t="str">
            <v>Residential</v>
          </cell>
          <cell r="B15163">
            <v>18</v>
          </cell>
          <cell r="C15163" t="str">
            <v>X</v>
          </cell>
          <cell r="D15163" t="str">
            <v>Switch</v>
          </cell>
          <cell r="E15163" t="str">
            <v>Enrollment Date Quintile: 2nd Latest</v>
          </cell>
          <cell r="F15163">
            <v>88.479799999999997</v>
          </cell>
          <cell r="G15163">
            <v>1.2884949999999999</v>
          </cell>
          <cell r="H15163">
            <v>1.1468259999999999</v>
          </cell>
          <cell r="I15163">
            <v>-4.83238E-2</v>
          </cell>
          <cell r="J15163">
            <v>-1.9773700000000002E-2</v>
          </cell>
          <cell r="K15163">
            <v>0</v>
          </cell>
          <cell r="L15163">
            <v>1.9773700000000002E-2</v>
          </cell>
          <cell r="M15163">
            <v>4.83238E-2</v>
          </cell>
          <cell r="N15163">
            <v>4.83238E-2</v>
          </cell>
          <cell r="O15163">
            <v>9250</v>
          </cell>
        </row>
        <row r="15164">
          <cell r="A15164" t="str">
            <v>Residential</v>
          </cell>
          <cell r="B15164">
            <v>19</v>
          </cell>
          <cell r="C15164" t="str">
            <v>X</v>
          </cell>
          <cell r="D15164" t="str">
            <v>Switch</v>
          </cell>
          <cell r="E15164" t="str">
            <v>Enrollment Date Quintile: 2nd Latest</v>
          </cell>
          <cell r="F15164">
            <v>85.686499999999995</v>
          </cell>
          <cell r="G15164">
            <v>1.361318</v>
          </cell>
          <cell r="H15164">
            <v>1.295407</v>
          </cell>
          <cell r="I15164">
            <v>-4.8224499999999997E-2</v>
          </cell>
          <cell r="J15164">
            <v>-1.97331E-2</v>
          </cell>
          <cell r="K15164">
            <v>0</v>
          </cell>
          <cell r="L15164">
            <v>1.97331E-2</v>
          </cell>
          <cell r="M15164">
            <v>4.8224499999999997E-2</v>
          </cell>
          <cell r="N15164">
            <v>4.8224499999999997E-2</v>
          </cell>
          <cell r="O15164">
            <v>9250</v>
          </cell>
        </row>
        <row r="15165">
          <cell r="A15165" t="str">
            <v>Residential</v>
          </cell>
          <cell r="B15165">
            <v>20</v>
          </cell>
          <cell r="C15165" t="str">
            <v>X</v>
          </cell>
          <cell r="D15165" t="str">
            <v>Switch</v>
          </cell>
          <cell r="E15165" t="str">
            <v>Enrollment Date Quintile: 2nd Latest</v>
          </cell>
          <cell r="F15165">
            <v>80.979799999999997</v>
          </cell>
          <cell r="G15165">
            <v>1.312835</v>
          </cell>
          <cell r="H15165">
            <v>1.5511969999999999</v>
          </cell>
          <cell r="I15165">
            <v>-5.3206000000000003E-2</v>
          </cell>
          <cell r="J15165">
            <v>-2.1771499999999999E-2</v>
          </cell>
          <cell r="K15165">
            <v>0</v>
          </cell>
          <cell r="L15165">
            <v>2.1771499999999999E-2</v>
          </cell>
          <cell r="M15165">
            <v>5.3206000000000003E-2</v>
          </cell>
          <cell r="N15165">
            <v>5.3206000000000003E-2</v>
          </cell>
          <cell r="O15165">
            <v>9250</v>
          </cell>
        </row>
        <row r="15166">
          <cell r="A15166" t="str">
            <v>Residential</v>
          </cell>
          <cell r="B15166">
            <v>21</v>
          </cell>
          <cell r="C15166" t="str">
            <v>X</v>
          </cell>
          <cell r="D15166" t="str">
            <v>Switch</v>
          </cell>
          <cell r="E15166" t="str">
            <v>Enrollment Date Quintile: 2nd Latest</v>
          </cell>
          <cell r="F15166">
            <v>76.669799999999995</v>
          </cell>
          <cell r="G15166">
            <v>1.1938679999999999</v>
          </cell>
          <cell r="H15166">
            <v>1.3852230000000001</v>
          </cell>
          <cell r="I15166">
            <v>-4.7244399999999999E-2</v>
          </cell>
          <cell r="J15166">
            <v>-1.9331999999999998E-2</v>
          </cell>
          <cell r="K15166">
            <v>0</v>
          </cell>
          <cell r="L15166">
            <v>1.9331999999999998E-2</v>
          </cell>
          <cell r="M15166">
            <v>4.7244399999999999E-2</v>
          </cell>
          <cell r="N15166">
            <v>4.7244399999999999E-2</v>
          </cell>
          <cell r="O15166">
            <v>9250</v>
          </cell>
        </row>
        <row r="15167">
          <cell r="A15167" t="str">
            <v>Residential</v>
          </cell>
          <cell r="B15167">
            <v>22</v>
          </cell>
          <cell r="C15167" t="str">
            <v>X</v>
          </cell>
          <cell r="D15167" t="str">
            <v>Switch</v>
          </cell>
          <cell r="E15167" t="str">
            <v>Enrollment Date Quintile: 2nd Latest</v>
          </cell>
          <cell r="F15167">
            <v>74.859899999999996</v>
          </cell>
          <cell r="G15167">
            <v>1.093372</v>
          </cell>
          <cell r="H15167">
            <v>1.24146</v>
          </cell>
          <cell r="I15167">
            <v>-4.4500400000000002E-2</v>
          </cell>
          <cell r="J15167">
            <v>-1.8209199999999998E-2</v>
          </cell>
          <cell r="K15167">
            <v>0</v>
          </cell>
          <cell r="L15167">
            <v>1.8209199999999998E-2</v>
          </cell>
          <cell r="M15167">
            <v>4.4500400000000002E-2</v>
          </cell>
          <cell r="N15167">
            <v>4.4500400000000002E-2</v>
          </cell>
          <cell r="O15167">
            <v>9250</v>
          </cell>
        </row>
        <row r="15168">
          <cell r="A15168" t="str">
            <v>Residential</v>
          </cell>
          <cell r="B15168">
            <v>23</v>
          </cell>
          <cell r="C15168" t="str">
            <v>X</v>
          </cell>
          <cell r="D15168" t="str">
            <v>Switch</v>
          </cell>
          <cell r="E15168" t="str">
            <v>Enrollment Date Quintile: 2nd Latest</v>
          </cell>
          <cell r="F15168">
            <v>72.739900000000006</v>
          </cell>
          <cell r="G15168">
            <v>0.85014429999999996</v>
          </cell>
          <cell r="H15168">
            <v>0.99203039999999998</v>
          </cell>
          <cell r="I15168">
            <v>-4.2532500000000001E-2</v>
          </cell>
          <cell r="J15168">
            <v>-1.7403999999999999E-2</v>
          </cell>
          <cell r="K15168">
            <v>0</v>
          </cell>
          <cell r="L15168">
            <v>1.7403999999999999E-2</v>
          </cell>
          <cell r="M15168">
            <v>4.2532500000000001E-2</v>
          </cell>
          <cell r="N15168">
            <v>4.2532500000000001E-2</v>
          </cell>
          <cell r="O15168">
            <v>9250</v>
          </cell>
        </row>
        <row r="15169">
          <cell r="A15169" t="str">
            <v>Residential</v>
          </cell>
          <cell r="B15169">
            <v>24</v>
          </cell>
          <cell r="C15169" t="str">
            <v>X</v>
          </cell>
          <cell r="D15169" t="str">
            <v>Switch</v>
          </cell>
          <cell r="E15169" t="str">
            <v>Enrollment Date Quintile: 2nd Latest</v>
          </cell>
          <cell r="F15169">
            <v>71.723299999999995</v>
          </cell>
          <cell r="G15169">
            <v>0.66754409999999997</v>
          </cell>
          <cell r="H15169">
            <v>0.77926030000000002</v>
          </cell>
          <cell r="I15169">
            <v>-4.0835200000000002E-2</v>
          </cell>
          <cell r="J15169">
            <v>-1.6709399999999999E-2</v>
          </cell>
          <cell r="K15169">
            <v>0</v>
          </cell>
          <cell r="L15169">
            <v>1.6709399999999999E-2</v>
          </cell>
          <cell r="M15169">
            <v>4.0835200000000002E-2</v>
          </cell>
          <cell r="N15169">
            <v>4.0835200000000002E-2</v>
          </cell>
          <cell r="O15169">
            <v>9250</v>
          </cell>
        </row>
        <row r="15170">
          <cell r="A15170" t="str">
            <v>Residential</v>
          </cell>
          <cell r="B15170">
            <v>1</v>
          </cell>
          <cell r="C15170" t="str">
            <v>X</v>
          </cell>
          <cell r="D15170" t="str">
            <v>Switch</v>
          </cell>
          <cell r="E15170" t="str">
            <v>Enrollment Date Quintile: Earliest</v>
          </cell>
          <cell r="F15170">
            <v>64.708500000000001</v>
          </cell>
          <cell r="G15170">
            <v>0.53789310000000001</v>
          </cell>
          <cell r="H15170">
            <v>0.55048359999999996</v>
          </cell>
          <cell r="I15170">
            <v>-9.1597499999999998E-2</v>
          </cell>
          <cell r="J15170">
            <v>-3.7480899999999998E-2</v>
          </cell>
          <cell r="K15170">
            <v>0</v>
          </cell>
          <cell r="L15170">
            <v>3.7480899999999998E-2</v>
          </cell>
          <cell r="M15170">
            <v>9.1597499999999998E-2</v>
          </cell>
          <cell r="N15170">
            <v>9.1597499999999998E-2</v>
          </cell>
          <cell r="O15170">
            <v>6280</v>
          </cell>
        </row>
        <row r="15171">
          <cell r="A15171" t="str">
            <v>Residential</v>
          </cell>
          <cell r="B15171">
            <v>2</v>
          </cell>
          <cell r="C15171" t="str">
            <v>X</v>
          </cell>
          <cell r="D15171" t="str">
            <v>Switch</v>
          </cell>
          <cell r="E15171" t="str">
            <v>Enrollment Date Quintile: Earliest</v>
          </cell>
          <cell r="F15171">
            <v>62.884799999999998</v>
          </cell>
          <cell r="G15171">
            <v>0.47415600000000002</v>
          </cell>
          <cell r="H15171">
            <v>0.47532859999999999</v>
          </cell>
          <cell r="I15171">
            <v>-9.0424000000000004E-2</v>
          </cell>
          <cell r="J15171">
            <v>-3.7000699999999997E-2</v>
          </cell>
          <cell r="K15171">
            <v>0</v>
          </cell>
          <cell r="L15171">
            <v>3.7000699999999997E-2</v>
          </cell>
          <cell r="M15171">
            <v>9.0424000000000004E-2</v>
          </cell>
          <cell r="N15171">
            <v>9.0424000000000004E-2</v>
          </cell>
          <cell r="O15171">
            <v>6280</v>
          </cell>
        </row>
        <row r="15172">
          <cell r="A15172" t="str">
            <v>Residential</v>
          </cell>
          <cell r="B15172">
            <v>3</v>
          </cell>
          <cell r="C15172" t="str">
            <v>X</v>
          </cell>
          <cell r="D15172" t="str">
            <v>Switch</v>
          </cell>
          <cell r="E15172" t="str">
            <v>Enrollment Date Quintile: Earliest</v>
          </cell>
          <cell r="F15172">
            <v>62.166499999999999</v>
          </cell>
          <cell r="G15172">
            <v>0.43287059999999999</v>
          </cell>
          <cell r="H15172">
            <v>0.45173429999999998</v>
          </cell>
          <cell r="I15172">
            <v>-8.9990299999999995E-2</v>
          </cell>
          <cell r="J15172">
            <v>-3.6823300000000003E-2</v>
          </cell>
          <cell r="K15172">
            <v>0</v>
          </cell>
          <cell r="L15172">
            <v>3.6823300000000003E-2</v>
          </cell>
          <cell r="M15172">
            <v>8.9990299999999995E-2</v>
          </cell>
          <cell r="N15172">
            <v>8.9990299999999995E-2</v>
          </cell>
          <cell r="O15172">
            <v>6280</v>
          </cell>
        </row>
        <row r="15173">
          <cell r="A15173" t="str">
            <v>Residential</v>
          </cell>
          <cell r="B15173">
            <v>4</v>
          </cell>
          <cell r="C15173" t="str">
            <v>X</v>
          </cell>
          <cell r="D15173" t="str">
            <v>Switch</v>
          </cell>
          <cell r="E15173" t="str">
            <v>Enrollment Date Quintile: Earliest</v>
          </cell>
          <cell r="F15173">
            <v>60.800400000000003</v>
          </cell>
          <cell r="G15173">
            <v>0.40983229999999998</v>
          </cell>
          <cell r="H15173">
            <v>0.41869299999999998</v>
          </cell>
          <cell r="I15173">
            <v>-8.9379200000000006E-2</v>
          </cell>
          <cell r="J15173">
            <v>-3.65732E-2</v>
          </cell>
          <cell r="K15173">
            <v>0</v>
          </cell>
          <cell r="L15173">
            <v>3.65732E-2</v>
          </cell>
          <cell r="M15173">
            <v>8.9379200000000006E-2</v>
          </cell>
          <cell r="N15173">
            <v>8.9379200000000006E-2</v>
          </cell>
          <cell r="O15173">
            <v>6280</v>
          </cell>
        </row>
        <row r="15174">
          <cell r="A15174" t="str">
            <v>Residential</v>
          </cell>
          <cell r="B15174">
            <v>5</v>
          </cell>
          <cell r="C15174" t="str">
            <v>X</v>
          </cell>
          <cell r="D15174" t="str">
            <v>Switch</v>
          </cell>
          <cell r="E15174" t="str">
            <v>Enrollment Date Quintile: Earliest</v>
          </cell>
          <cell r="F15174">
            <v>60.598500000000001</v>
          </cell>
          <cell r="G15174">
            <v>0.39479130000000001</v>
          </cell>
          <cell r="H15174">
            <v>0.40639310000000001</v>
          </cell>
          <cell r="I15174">
            <v>-8.9185899999999999E-2</v>
          </cell>
          <cell r="J15174">
            <v>-3.6494100000000002E-2</v>
          </cell>
          <cell r="K15174">
            <v>0</v>
          </cell>
          <cell r="L15174">
            <v>3.6494100000000002E-2</v>
          </cell>
          <cell r="M15174">
            <v>8.9185899999999999E-2</v>
          </cell>
          <cell r="N15174">
            <v>8.9185899999999999E-2</v>
          </cell>
          <cell r="O15174">
            <v>6280</v>
          </cell>
        </row>
        <row r="15175">
          <cell r="A15175" t="str">
            <v>Residential</v>
          </cell>
          <cell r="B15175">
            <v>6</v>
          </cell>
          <cell r="C15175" t="str">
            <v>X</v>
          </cell>
          <cell r="D15175" t="str">
            <v>Switch</v>
          </cell>
          <cell r="E15175" t="str">
            <v>Enrollment Date Quintile: Earliest</v>
          </cell>
          <cell r="F15175">
            <v>60.464700000000001</v>
          </cell>
          <cell r="G15175">
            <v>0.4152054</v>
          </cell>
          <cell r="H15175">
            <v>0.46776329999999999</v>
          </cell>
          <cell r="I15175">
            <v>-8.9214199999999994E-2</v>
          </cell>
          <cell r="J15175">
            <v>-3.6505700000000002E-2</v>
          </cell>
          <cell r="K15175">
            <v>0</v>
          </cell>
          <cell r="L15175">
            <v>3.6505700000000002E-2</v>
          </cell>
          <cell r="M15175">
            <v>8.9214199999999994E-2</v>
          </cell>
          <cell r="N15175">
            <v>8.9214199999999994E-2</v>
          </cell>
          <cell r="O15175">
            <v>6280</v>
          </cell>
        </row>
        <row r="15176">
          <cell r="A15176" t="str">
            <v>Residential</v>
          </cell>
          <cell r="B15176">
            <v>7</v>
          </cell>
          <cell r="C15176" t="str">
            <v>X</v>
          </cell>
          <cell r="D15176" t="str">
            <v>Switch</v>
          </cell>
          <cell r="E15176" t="str">
            <v>Enrollment Date Quintile: Earliest</v>
          </cell>
          <cell r="F15176">
            <v>59.497599999999998</v>
          </cell>
          <cell r="G15176">
            <v>0.4929539</v>
          </cell>
          <cell r="H15176">
            <v>0.57724500000000001</v>
          </cell>
          <cell r="I15176">
            <v>-8.96261E-2</v>
          </cell>
          <cell r="J15176">
            <v>-3.66743E-2</v>
          </cell>
          <cell r="K15176">
            <v>0</v>
          </cell>
          <cell r="L15176">
            <v>3.66743E-2</v>
          </cell>
          <cell r="M15176">
            <v>8.96261E-2</v>
          </cell>
          <cell r="N15176">
            <v>8.96261E-2</v>
          </cell>
          <cell r="O15176">
            <v>6280</v>
          </cell>
        </row>
        <row r="15177">
          <cell r="A15177" t="str">
            <v>Residential</v>
          </cell>
          <cell r="B15177">
            <v>8</v>
          </cell>
          <cell r="C15177" t="str">
            <v>X</v>
          </cell>
          <cell r="D15177" t="str">
            <v>Switch</v>
          </cell>
          <cell r="E15177" t="str">
            <v>Enrollment Date Quintile: Earliest</v>
          </cell>
          <cell r="F15177">
            <v>60.399099999999997</v>
          </cell>
          <cell r="G15177">
            <v>0.66880729999999999</v>
          </cell>
          <cell r="H15177">
            <v>0.75543170000000004</v>
          </cell>
          <cell r="I15177">
            <v>-9.0806100000000001E-2</v>
          </cell>
          <cell r="J15177">
            <v>-3.7157099999999998E-2</v>
          </cell>
          <cell r="K15177">
            <v>0</v>
          </cell>
          <cell r="L15177">
            <v>3.7157099999999998E-2</v>
          </cell>
          <cell r="M15177">
            <v>9.0806100000000001E-2</v>
          </cell>
          <cell r="N15177">
            <v>9.0806100000000001E-2</v>
          </cell>
          <cell r="O15177">
            <v>6280</v>
          </cell>
        </row>
        <row r="15178">
          <cell r="A15178" t="str">
            <v>Residential</v>
          </cell>
          <cell r="B15178">
            <v>9</v>
          </cell>
          <cell r="C15178" t="str">
            <v>X</v>
          </cell>
          <cell r="D15178" t="str">
            <v>Switch</v>
          </cell>
          <cell r="E15178" t="str">
            <v>Enrollment Date Quintile: Earliest</v>
          </cell>
          <cell r="F15178">
            <v>64.368499999999997</v>
          </cell>
          <cell r="G15178">
            <v>0.70142079999999996</v>
          </cell>
          <cell r="H15178">
            <v>0.67704549999999997</v>
          </cell>
          <cell r="I15178">
            <v>-9.3400999999999998E-2</v>
          </cell>
          <cell r="J15178">
            <v>-3.82189E-2</v>
          </cell>
          <cell r="K15178">
            <v>0</v>
          </cell>
          <cell r="L15178">
            <v>3.82189E-2</v>
          </cell>
          <cell r="M15178">
            <v>9.3400999999999998E-2</v>
          </cell>
          <cell r="N15178">
            <v>9.3400999999999998E-2</v>
          </cell>
          <cell r="O15178">
            <v>6280</v>
          </cell>
        </row>
        <row r="15179">
          <cell r="A15179" t="str">
            <v>Residential</v>
          </cell>
          <cell r="B15179">
            <v>10</v>
          </cell>
          <cell r="C15179" t="str">
            <v>X</v>
          </cell>
          <cell r="D15179" t="str">
            <v>Switch</v>
          </cell>
          <cell r="E15179" t="str">
            <v>Enrollment Date Quintile: Earliest</v>
          </cell>
          <cell r="F15179">
            <v>67.389499999999998</v>
          </cell>
          <cell r="G15179">
            <v>0.66024439999999995</v>
          </cell>
          <cell r="H15179">
            <v>0.66129709999999997</v>
          </cell>
          <cell r="I15179">
            <v>-9.9237900000000004E-2</v>
          </cell>
          <cell r="J15179">
            <v>-4.0607400000000002E-2</v>
          </cell>
          <cell r="K15179">
            <v>0</v>
          </cell>
          <cell r="L15179">
            <v>4.0607400000000002E-2</v>
          </cell>
          <cell r="M15179">
            <v>9.9237900000000004E-2</v>
          </cell>
          <cell r="N15179">
            <v>9.9237900000000004E-2</v>
          </cell>
          <cell r="O15179">
            <v>6280</v>
          </cell>
        </row>
        <row r="15180">
          <cell r="A15180" t="str">
            <v>Residential</v>
          </cell>
          <cell r="B15180">
            <v>11</v>
          </cell>
          <cell r="C15180" t="str">
            <v>X</v>
          </cell>
          <cell r="D15180" t="str">
            <v>Switch</v>
          </cell>
          <cell r="E15180" t="str">
            <v>Enrollment Date Quintile: Earliest</v>
          </cell>
          <cell r="F15180">
            <v>72.0959</v>
          </cell>
          <cell r="G15180">
            <v>0.62438400000000005</v>
          </cell>
          <cell r="H15180">
            <v>0.63572879999999998</v>
          </cell>
          <cell r="I15180">
            <v>-9.6915600000000005E-2</v>
          </cell>
          <cell r="J15180">
            <v>-3.9657100000000001E-2</v>
          </cell>
          <cell r="K15180">
            <v>0</v>
          </cell>
          <cell r="L15180">
            <v>3.9657100000000001E-2</v>
          </cell>
          <cell r="M15180">
            <v>9.6915600000000005E-2</v>
          </cell>
          <cell r="N15180">
            <v>9.6915600000000005E-2</v>
          </cell>
          <cell r="O15180">
            <v>6280</v>
          </cell>
        </row>
        <row r="15181">
          <cell r="A15181" t="str">
            <v>Residential</v>
          </cell>
          <cell r="B15181">
            <v>12</v>
          </cell>
          <cell r="C15181" t="str">
            <v>X</v>
          </cell>
          <cell r="D15181" t="str">
            <v>Switch</v>
          </cell>
          <cell r="E15181" t="str">
            <v>Enrollment Date Quintile: Earliest</v>
          </cell>
          <cell r="F15181">
            <v>76.900800000000004</v>
          </cell>
          <cell r="G15181">
            <v>0.56729189999999996</v>
          </cell>
          <cell r="H15181">
            <v>0.53038050000000003</v>
          </cell>
          <cell r="I15181">
            <v>-0.1007762</v>
          </cell>
          <cell r="J15181">
            <v>-4.1236799999999997E-2</v>
          </cell>
          <cell r="K15181">
            <v>0</v>
          </cell>
          <cell r="L15181">
            <v>4.1236799999999997E-2</v>
          </cell>
          <cell r="M15181">
            <v>0.1007762</v>
          </cell>
          <cell r="N15181">
            <v>0.1007762</v>
          </cell>
          <cell r="O15181">
            <v>6280</v>
          </cell>
        </row>
        <row r="15182">
          <cell r="A15182" t="str">
            <v>Residential</v>
          </cell>
          <cell r="B15182">
            <v>13</v>
          </cell>
          <cell r="C15182" t="str">
            <v>X</v>
          </cell>
          <cell r="D15182" t="str">
            <v>Switch</v>
          </cell>
          <cell r="E15182" t="str">
            <v>Enrollment Date Quintile: Earliest</v>
          </cell>
          <cell r="F15182">
            <v>80.832800000000006</v>
          </cell>
          <cell r="G15182">
            <v>0.56143129999999997</v>
          </cell>
          <cell r="H15182">
            <v>0.7577277</v>
          </cell>
          <cell r="I15182">
            <v>-9.69135E-2</v>
          </cell>
          <cell r="J15182">
            <v>-3.9656200000000003E-2</v>
          </cell>
          <cell r="K15182">
            <v>0</v>
          </cell>
          <cell r="L15182">
            <v>3.9656200000000003E-2</v>
          </cell>
          <cell r="M15182">
            <v>9.69135E-2</v>
          </cell>
          <cell r="N15182">
            <v>9.69135E-2</v>
          </cell>
          <cell r="O15182">
            <v>6280</v>
          </cell>
        </row>
        <row r="15183">
          <cell r="A15183" t="str">
            <v>Residential</v>
          </cell>
          <cell r="B15183">
            <v>14</v>
          </cell>
          <cell r="C15183" t="str">
            <v>X</v>
          </cell>
          <cell r="D15183" t="str">
            <v>Switch</v>
          </cell>
          <cell r="E15183" t="str">
            <v>Enrollment Date Quintile: Earliest</v>
          </cell>
          <cell r="F15183">
            <v>83.983099999999993</v>
          </cell>
          <cell r="G15183">
            <v>0.59882970000000002</v>
          </cell>
          <cell r="H15183">
            <v>0.64085950000000003</v>
          </cell>
          <cell r="I15183">
            <v>-0.10101830000000001</v>
          </cell>
          <cell r="J15183">
            <v>-4.1335900000000002E-2</v>
          </cell>
          <cell r="K15183">
            <v>0</v>
          </cell>
          <cell r="L15183">
            <v>4.1335900000000002E-2</v>
          </cell>
          <cell r="M15183">
            <v>0.10101830000000001</v>
          </cell>
          <cell r="N15183">
            <v>0.10101830000000001</v>
          </cell>
          <cell r="O15183">
            <v>6280</v>
          </cell>
        </row>
        <row r="15184">
          <cell r="A15184" t="str">
            <v>Residential</v>
          </cell>
          <cell r="B15184">
            <v>15</v>
          </cell>
          <cell r="C15184" t="str">
            <v>X</v>
          </cell>
          <cell r="D15184" t="str">
            <v>Switch</v>
          </cell>
          <cell r="E15184" t="str">
            <v>Enrollment Date Quintile: Earliest</v>
          </cell>
          <cell r="F15184">
            <v>87.349199999999996</v>
          </cell>
          <cell r="G15184">
            <v>0.769455</v>
          </cell>
          <cell r="H15184">
            <v>0.55669559999999996</v>
          </cell>
          <cell r="I15184">
            <v>-0.1071897</v>
          </cell>
          <cell r="J15184">
            <v>-4.3861200000000003E-2</v>
          </cell>
          <cell r="K15184">
            <v>0</v>
          </cell>
          <cell r="L15184">
            <v>4.3861200000000003E-2</v>
          </cell>
          <cell r="M15184">
            <v>0.1071897</v>
          </cell>
          <cell r="N15184">
            <v>0.1071897</v>
          </cell>
          <cell r="O15184">
            <v>6280</v>
          </cell>
        </row>
        <row r="15185">
          <cell r="A15185" t="str">
            <v>Residential</v>
          </cell>
          <cell r="B15185">
            <v>16</v>
          </cell>
          <cell r="C15185" t="str">
            <v>X</v>
          </cell>
          <cell r="D15185" t="str">
            <v>Switch</v>
          </cell>
          <cell r="E15185" t="str">
            <v>Enrollment Date Quintile: Earliest</v>
          </cell>
          <cell r="F15185">
            <v>89.400800000000004</v>
          </cell>
          <cell r="G15185">
            <v>1.032673</v>
          </cell>
          <cell r="H15185">
            <v>0.70922260000000004</v>
          </cell>
          <cell r="I15185">
            <v>-0.10795540000000001</v>
          </cell>
          <cell r="J15185">
            <v>-4.4174499999999998E-2</v>
          </cell>
          <cell r="K15185">
            <v>0</v>
          </cell>
          <cell r="L15185">
            <v>4.4174499999999998E-2</v>
          </cell>
          <cell r="M15185">
            <v>0.10795540000000001</v>
          </cell>
          <cell r="N15185">
            <v>0.10795540000000001</v>
          </cell>
          <cell r="O15185">
            <v>6280</v>
          </cell>
        </row>
        <row r="15186">
          <cell r="A15186" t="str">
            <v>Residential</v>
          </cell>
          <cell r="B15186">
            <v>17</v>
          </cell>
          <cell r="C15186" t="str">
            <v>X</v>
          </cell>
          <cell r="D15186" t="str">
            <v>Switch</v>
          </cell>
          <cell r="E15186" t="str">
            <v>Enrollment Date Quintile: Earliest</v>
          </cell>
          <cell r="F15186">
            <v>90.468800000000002</v>
          </cell>
          <cell r="G15186">
            <v>1.316972</v>
          </cell>
          <cell r="H15186">
            <v>0.78451839999999995</v>
          </cell>
          <cell r="I15186">
            <v>-0.12489459999999999</v>
          </cell>
          <cell r="J15186">
            <v>-5.1105900000000003E-2</v>
          </cell>
          <cell r="K15186">
            <v>0</v>
          </cell>
          <cell r="L15186">
            <v>5.1105900000000003E-2</v>
          </cell>
          <cell r="M15186">
            <v>0.12489459999999999</v>
          </cell>
          <cell r="N15186">
            <v>0.12489459999999999</v>
          </cell>
          <cell r="O15186">
            <v>6280</v>
          </cell>
        </row>
        <row r="15187">
          <cell r="A15187" t="str">
            <v>Residential</v>
          </cell>
          <cell r="B15187">
            <v>18</v>
          </cell>
          <cell r="C15187" t="str">
            <v>X</v>
          </cell>
          <cell r="D15187" t="str">
            <v>Switch</v>
          </cell>
          <cell r="E15187" t="str">
            <v>Enrollment Date Quintile: Earliest</v>
          </cell>
          <cell r="F15187">
            <v>88.4876</v>
          </cell>
          <cell r="G15187">
            <v>1.3991039999999999</v>
          </cell>
          <cell r="H15187">
            <v>0.97205109999999995</v>
          </cell>
          <cell r="I15187">
            <v>-0.1308233</v>
          </cell>
          <cell r="J15187">
            <v>-5.35319E-2</v>
          </cell>
          <cell r="K15187">
            <v>0</v>
          </cell>
          <cell r="L15187">
            <v>5.35319E-2</v>
          </cell>
          <cell r="M15187">
            <v>0.1308233</v>
          </cell>
          <cell r="N15187">
            <v>0.1308233</v>
          </cell>
          <cell r="O15187">
            <v>6280</v>
          </cell>
        </row>
        <row r="15188">
          <cell r="A15188" t="str">
            <v>Residential</v>
          </cell>
          <cell r="B15188">
            <v>19</v>
          </cell>
          <cell r="C15188" t="str">
            <v>X</v>
          </cell>
          <cell r="D15188" t="str">
            <v>Switch</v>
          </cell>
          <cell r="E15188" t="str">
            <v>Enrollment Date Quintile: Earliest</v>
          </cell>
          <cell r="F15188">
            <v>85.673000000000002</v>
          </cell>
          <cell r="G15188">
            <v>1.5588109999999999</v>
          </cell>
          <cell r="H15188">
            <v>1.1816899999999999</v>
          </cell>
          <cell r="I15188">
            <v>-0.13418459999999999</v>
          </cell>
          <cell r="J15188">
            <v>-5.4907200000000003E-2</v>
          </cell>
          <cell r="K15188">
            <v>0</v>
          </cell>
          <cell r="L15188">
            <v>5.4907200000000003E-2</v>
          </cell>
          <cell r="M15188">
            <v>0.13418459999999999</v>
          </cell>
          <cell r="N15188">
            <v>0.13418459999999999</v>
          </cell>
          <cell r="O15188">
            <v>6280</v>
          </cell>
        </row>
        <row r="15189">
          <cell r="A15189" t="str">
            <v>Residential</v>
          </cell>
          <cell r="B15189">
            <v>20</v>
          </cell>
          <cell r="C15189" t="str">
            <v>X</v>
          </cell>
          <cell r="D15189" t="str">
            <v>Switch</v>
          </cell>
          <cell r="E15189" t="str">
            <v>Enrollment Date Quintile: Earliest</v>
          </cell>
          <cell r="F15189">
            <v>80.905299999999997</v>
          </cell>
          <cell r="G15189">
            <v>1.584222</v>
          </cell>
          <cell r="H15189">
            <v>1.496632</v>
          </cell>
          <cell r="I15189">
            <v>-0.1342595</v>
          </cell>
          <cell r="J15189">
            <v>-5.4937899999999998E-2</v>
          </cell>
          <cell r="K15189">
            <v>0</v>
          </cell>
          <cell r="L15189">
            <v>5.4937899999999998E-2</v>
          </cell>
          <cell r="M15189">
            <v>0.1342595</v>
          </cell>
          <cell r="N15189">
            <v>0.1342595</v>
          </cell>
          <cell r="O15189">
            <v>6280</v>
          </cell>
        </row>
        <row r="15190">
          <cell r="A15190" t="str">
            <v>Residential</v>
          </cell>
          <cell r="B15190">
            <v>21</v>
          </cell>
          <cell r="C15190" t="str">
            <v>X</v>
          </cell>
          <cell r="D15190" t="str">
            <v>Switch</v>
          </cell>
          <cell r="E15190" t="str">
            <v>Enrollment Date Quintile: Earliest</v>
          </cell>
          <cell r="F15190">
            <v>76.553200000000004</v>
          </cell>
          <cell r="G15190">
            <v>1.545722</v>
          </cell>
          <cell r="H15190">
            <v>1.4736370000000001</v>
          </cell>
          <cell r="I15190">
            <v>-0.1161426</v>
          </cell>
          <cell r="J15190">
            <v>-4.75246E-2</v>
          </cell>
          <cell r="K15190">
            <v>0</v>
          </cell>
          <cell r="L15190">
            <v>4.75246E-2</v>
          </cell>
          <cell r="M15190">
            <v>0.1161426</v>
          </cell>
          <cell r="N15190">
            <v>0.1161426</v>
          </cell>
          <cell r="O15190">
            <v>6280</v>
          </cell>
        </row>
        <row r="15191">
          <cell r="A15191" t="str">
            <v>Residential</v>
          </cell>
          <cell r="B15191">
            <v>22</v>
          </cell>
          <cell r="C15191" t="str">
            <v>X</v>
          </cell>
          <cell r="D15191" t="str">
            <v>Switch</v>
          </cell>
          <cell r="E15191" t="str">
            <v>Enrollment Date Quintile: Earliest</v>
          </cell>
          <cell r="F15191">
            <v>74.766999999999996</v>
          </cell>
          <cell r="G15191">
            <v>1.3457619999999999</v>
          </cell>
          <cell r="H15191">
            <v>1.492702</v>
          </cell>
          <cell r="I15191">
            <v>-0.1143159</v>
          </cell>
          <cell r="J15191">
            <v>-4.6777100000000002E-2</v>
          </cell>
          <cell r="K15191">
            <v>0</v>
          </cell>
          <cell r="L15191">
            <v>4.6777100000000002E-2</v>
          </cell>
          <cell r="M15191">
            <v>0.1143159</v>
          </cell>
          <cell r="N15191">
            <v>0.1143159</v>
          </cell>
          <cell r="O15191">
            <v>6280</v>
          </cell>
        </row>
        <row r="15192">
          <cell r="A15192" t="str">
            <v>Residential</v>
          </cell>
          <cell r="B15192">
            <v>23</v>
          </cell>
          <cell r="C15192" t="str">
            <v>X</v>
          </cell>
          <cell r="D15192" t="str">
            <v>Switch</v>
          </cell>
          <cell r="E15192" t="str">
            <v>Enrollment Date Quintile: Earliest</v>
          </cell>
          <cell r="F15192">
            <v>72.661500000000004</v>
          </cell>
          <cell r="G15192">
            <v>1.0253049999999999</v>
          </cell>
          <cell r="H15192">
            <v>1.280783</v>
          </cell>
          <cell r="I15192">
            <v>-0.1088345</v>
          </cell>
          <cell r="J15192">
            <v>-4.4534200000000003E-2</v>
          </cell>
          <cell r="K15192">
            <v>0</v>
          </cell>
          <cell r="L15192">
            <v>4.4534200000000003E-2</v>
          </cell>
          <cell r="M15192">
            <v>0.1088345</v>
          </cell>
          <cell r="N15192">
            <v>0.1088345</v>
          </cell>
          <cell r="O15192">
            <v>6280</v>
          </cell>
        </row>
        <row r="15193">
          <cell r="A15193" t="str">
            <v>Residential</v>
          </cell>
          <cell r="B15193">
            <v>24</v>
          </cell>
          <cell r="C15193" t="str">
            <v>X</v>
          </cell>
          <cell r="D15193" t="str">
            <v>Switch</v>
          </cell>
          <cell r="E15193" t="str">
            <v>Enrollment Date Quintile: Earliest</v>
          </cell>
          <cell r="F15193">
            <v>71.624099999999999</v>
          </cell>
          <cell r="G15193">
            <v>0.76190630000000004</v>
          </cell>
          <cell r="H15193">
            <v>0.94649609999999995</v>
          </cell>
          <cell r="I15193">
            <v>-0.1024598</v>
          </cell>
          <cell r="J15193">
            <v>-4.1925700000000003E-2</v>
          </cell>
          <cell r="K15193">
            <v>0</v>
          </cell>
          <cell r="L15193">
            <v>4.1925700000000003E-2</v>
          </cell>
          <cell r="M15193">
            <v>0.1024598</v>
          </cell>
          <cell r="N15193">
            <v>0.1024598</v>
          </cell>
          <cell r="O15193">
            <v>6280</v>
          </cell>
        </row>
        <row r="15194">
          <cell r="A15194" t="str">
            <v>Residential</v>
          </cell>
          <cell r="B15194">
            <v>1</v>
          </cell>
          <cell r="C15194" t="str">
            <v>X</v>
          </cell>
          <cell r="D15194" t="str">
            <v>Switch</v>
          </cell>
          <cell r="E15194" t="str">
            <v>Enrollment Date Quintile: Latest</v>
          </cell>
          <cell r="F15194">
            <v>65.901499999999999</v>
          </cell>
          <cell r="G15194">
            <v>0.64651049999999999</v>
          </cell>
          <cell r="H15194">
            <v>0.70951339999999996</v>
          </cell>
          <cell r="I15194">
            <v>-0.119849</v>
          </cell>
          <cell r="J15194">
            <v>-4.90412E-2</v>
          </cell>
          <cell r="K15194">
            <v>0</v>
          </cell>
          <cell r="L15194">
            <v>4.90412E-2</v>
          </cell>
          <cell r="M15194">
            <v>0.119849</v>
          </cell>
          <cell r="N15194">
            <v>0.119849</v>
          </cell>
          <cell r="O15194">
            <v>2648</v>
          </cell>
        </row>
        <row r="15195">
          <cell r="A15195" t="str">
            <v>Residential</v>
          </cell>
          <cell r="B15195">
            <v>2</v>
          </cell>
          <cell r="C15195" t="str">
            <v>X</v>
          </cell>
          <cell r="D15195" t="str">
            <v>Switch</v>
          </cell>
          <cell r="E15195" t="str">
            <v>Enrollment Date Quintile: Latest</v>
          </cell>
          <cell r="F15195">
            <v>63</v>
          </cell>
          <cell r="G15195">
            <v>0.58641549999999998</v>
          </cell>
          <cell r="H15195">
            <v>0.55211779999999999</v>
          </cell>
          <cell r="I15195">
            <v>-0.1185356</v>
          </cell>
          <cell r="J15195">
            <v>-4.85038E-2</v>
          </cell>
          <cell r="K15195">
            <v>0</v>
          </cell>
          <cell r="L15195">
            <v>4.85038E-2</v>
          </cell>
          <cell r="M15195">
            <v>0.1185356</v>
          </cell>
          <cell r="N15195">
            <v>0.1185356</v>
          </cell>
          <cell r="O15195">
            <v>2648</v>
          </cell>
        </row>
        <row r="15196">
          <cell r="A15196" t="str">
            <v>Residential</v>
          </cell>
          <cell r="B15196">
            <v>3</v>
          </cell>
          <cell r="C15196" t="str">
            <v>X</v>
          </cell>
          <cell r="D15196" t="str">
            <v>Switch</v>
          </cell>
          <cell r="E15196" t="str">
            <v>Enrollment Date Quintile: Latest</v>
          </cell>
          <cell r="F15196">
            <v>62.0246</v>
          </cell>
          <cell r="G15196">
            <v>0.59629480000000001</v>
          </cell>
          <cell r="H15196">
            <v>0.56927399999999995</v>
          </cell>
          <cell r="I15196">
            <v>-0.1181903</v>
          </cell>
          <cell r="J15196">
            <v>-4.8362500000000003E-2</v>
          </cell>
          <cell r="K15196">
            <v>0</v>
          </cell>
          <cell r="L15196">
            <v>4.8362500000000003E-2</v>
          </cell>
          <cell r="M15196">
            <v>0.1181903</v>
          </cell>
          <cell r="N15196">
            <v>0.1181903</v>
          </cell>
          <cell r="O15196">
            <v>2648</v>
          </cell>
        </row>
        <row r="15197">
          <cell r="A15197" t="str">
            <v>Residential</v>
          </cell>
          <cell r="B15197">
            <v>4</v>
          </cell>
          <cell r="C15197" t="str">
            <v>X</v>
          </cell>
          <cell r="D15197" t="str">
            <v>Switch</v>
          </cell>
          <cell r="E15197" t="str">
            <v>Enrollment Date Quintile: Latest</v>
          </cell>
          <cell r="F15197">
            <v>60.762300000000003</v>
          </cell>
          <cell r="G15197">
            <v>0.57762630000000004</v>
          </cell>
          <cell r="H15197">
            <v>0.57705240000000002</v>
          </cell>
          <cell r="I15197">
            <v>-0.1171492</v>
          </cell>
          <cell r="J15197">
            <v>-4.79365E-2</v>
          </cell>
          <cell r="K15197">
            <v>0</v>
          </cell>
          <cell r="L15197">
            <v>4.79365E-2</v>
          </cell>
          <cell r="M15197">
            <v>0.1171492</v>
          </cell>
          <cell r="N15197">
            <v>0.1171492</v>
          </cell>
          <cell r="O15197">
            <v>2648</v>
          </cell>
        </row>
        <row r="15198">
          <cell r="A15198" t="str">
            <v>Residential</v>
          </cell>
          <cell r="B15198">
            <v>5</v>
          </cell>
          <cell r="C15198" t="str">
            <v>X</v>
          </cell>
          <cell r="D15198" t="str">
            <v>Switch</v>
          </cell>
          <cell r="E15198" t="str">
            <v>Enrollment Date Quintile: Latest</v>
          </cell>
          <cell r="F15198">
            <v>60.286900000000003</v>
          </cell>
          <cell r="G15198">
            <v>0.54916359999999997</v>
          </cell>
          <cell r="H15198">
            <v>0.61091169999999995</v>
          </cell>
          <cell r="I15198">
            <v>-0.11664629999999999</v>
          </cell>
          <cell r="J15198">
            <v>-4.7730700000000001E-2</v>
          </cell>
          <cell r="K15198">
            <v>0</v>
          </cell>
          <cell r="L15198">
            <v>4.7730700000000001E-2</v>
          </cell>
          <cell r="M15198">
            <v>0.11664629999999999</v>
          </cell>
          <cell r="N15198">
            <v>0.11664629999999999</v>
          </cell>
          <cell r="O15198">
            <v>2648</v>
          </cell>
        </row>
        <row r="15199">
          <cell r="A15199" t="str">
            <v>Residential</v>
          </cell>
          <cell r="B15199">
            <v>6</v>
          </cell>
          <cell r="C15199" t="str">
            <v>X</v>
          </cell>
          <cell r="D15199" t="str">
            <v>Switch</v>
          </cell>
          <cell r="E15199" t="str">
            <v>Enrollment Date Quintile: Latest</v>
          </cell>
          <cell r="F15199">
            <v>60.049300000000002</v>
          </cell>
          <cell r="G15199">
            <v>0.57188720000000004</v>
          </cell>
          <cell r="H15199">
            <v>0.65002930000000003</v>
          </cell>
          <cell r="I15199">
            <v>-0.1164811</v>
          </cell>
          <cell r="J15199">
            <v>-4.76631E-2</v>
          </cell>
          <cell r="K15199">
            <v>0</v>
          </cell>
          <cell r="L15199">
            <v>4.76631E-2</v>
          </cell>
          <cell r="M15199">
            <v>0.1164811</v>
          </cell>
          <cell r="N15199">
            <v>0.1164811</v>
          </cell>
          <cell r="O15199">
            <v>2648</v>
          </cell>
        </row>
        <row r="15200">
          <cell r="A15200" t="str">
            <v>Residential</v>
          </cell>
          <cell r="B15200">
            <v>7</v>
          </cell>
          <cell r="C15200" t="str">
            <v>X</v>
          </cell>
          <cell r="D15200" t="str">
            <v>Switch</v>
          </cell>
          <cell r="E15200" t="str">
            <v>Enrollment Date Quintile: Latest</v>
          </cell>
          <cell r="F15200">
            <v>59.049300000000002</v>
          </cell>
          <cell r="G15200">
            <v>0.70117260000000003</v>
          </cell>
          <cell r="H15200">
            <v>0.67002019999999995</v>
          </cell>
          <cell r="I15200">
            <v>-0.1168631</v>
          </cell>
          <cell r="J15200">
            <v>-4.7819399999999998E-2</v>
          </cell>
          <cell r="K15200">
            <v>0</v>
          </cell>
          <cell r="L15200">
            <v>4.7819399999999998E-2</v>
          </cell>
          <cell r="M15200">
            <v>0.1168631</v>
          </cell>
          <cell r="N15200">
            <v>0.1168631</v>
          </cell>
          <cell r="O15200">
            <v>2648</v>
          </cell>
        </row>
        <row r="15201">
          <cell r="A15201" t="str">
            <v>Residential</v>
          </cell>
          <cell r="B15201">
            <v>8</v>
          </cell>
          <cell r="C15201" t="str">
            <v>X</v>
          </cell>
          <cell r="D15201" t="str">
            <v>Switch</v>
          </cell>
          <cell r="E15201" t="str">
            <v>Enrollment Date Quintile: Latest</v>
          </cell>
          <cell r="F15201">
            <v>60.262300000000003</v>
          </cell>
          <cell r="G15201">
            <v>1.0173909999999999</v>
          </cell>
          <cell r="H15201">
            <v>0.97940559999999999</v>
          </cell>
          <cell r="I15201">
            <v>-0.1196728</v>
          </cell>
          <cell r="J15201">
            <v>-4.8969100000000002E-2</v>
          </cell>
          <cell r="K15201">
            <v>0</v>
          </cell>
          <cell r="L15201">
            <v>4.8969100000000002E-2</v>
          </cell>
          <cell r="M15201">
            <v>0.1196728</v>
          </cell>
          <cell r="N15201">
            <v>0.1196728</v>
          </cell>
          <cell r="O15201">
            <v>2648</v>
          </cell>
        </row>
        <row r="15202">
          <cell r="A15202" t="str">
            <v>Residential</v>
          </cell>
          <cell r="B15202">
            <v>9</v>
          </cell>
          <cell r="C15202" t="str">
            <v>X</v>
          </cell>
          <cell r="D15202" t="str">
            <v>Switch</v>
          </cell>
          <cell r="E15202" t="str">
            <v>Enrollment Date Quintile: Latest</v>
          </cell>
          <cell r="F15202">
            <v>64.713099999999997</v>
          </cell>
          <cell r="G15202">
            <v>0.94933060000000002</v>
          </cell>
          <cell r="H15202">
            <v>0.90163459999999995</v>
          </cell>
          <cell r="I15202">
            <v>-0.1212969</v>
          </cell>
          <cell r="J15202">
            <v>-4.9633700000000003E-2</v>
          </cell>
          <cell r="K15202">
            <v>0</v>
          </cell>
          <cell r="L15202">
            <v>4.9633700000000003E-2</v>
          </cell>
          <cell r="M15202">
            <v>0.1212969</v>
          </cell>
          <cell r="N15202">
            <v>0.1212969</v>
          </cell>
          <cell r="O15202">
            <v>2648</v>
          </cell>
        </row>
        <row r="15203">
          <cell r="A15203" t="str">
            <v>Residential</v>
          </cell>
          <cell r="B15203">
            <v>10</v>
          </cell>
          <cell r="C15203" t="str">
            <v>X</v>
          </cell>
          <cell r="D15203" t="str">
            <v>Switch</v>
          </cell>
          <cell r="E15203" t="str">
            <v>Enrollment Date Quintile: Latest</v>
          </cell>
          <cell r="F15203">
            <v>68.401499999999999</v>
          </cell>
          <cell r="G15203">
            <v>0.82917149999999995</v>
          </cell>
          <cell r="H15203">
            <v>0.80161890000000002</v>
          </cell>
          <cell r="I15203">
            <v>-0.1243792</v>
          </cell>
          <cell r="J15203">
            <v>-5.0895000000000003E-2</v>
          </cell>
          <cell r="K15203">
            <v>0</v>
          </cell>
          <cell r="L15203">
            <v>5.0895000000000003E-2</v>
          </cell>
          <cell r="M15203">
            <v>0.1243792</v>
          </cell>
          <cell r="N15203">
            <v>0.1243792</v>
          </cell>
          <cell r="O15203">
            <v>2648</v>
          </cell>
        </row>
        <row r="15204">
          <cell r="A15204" t="str">
            <v>Residential</v>
          </cell>
          <cell r="B15204">
            <v>11</v>
          </cell>
          <cell r="C15204" t="str">
            <v>X</v>
          </cell>
          <cell r="D15204" t="str">
            <v>Switch</v>
          </cell>
          <cell r="E15204" t="str">
            <v>Enrollment Date Quintile: Latest</v>
          </cell>
          <cell r="F15204">
            <v>74.065299999999993</v>
          </cell>
          <cell r="G15204">
            <v>0.69310830000000001</v>
          </cell>
          <cell r="H15204">
            <v>0.65765229999999997</v>
          </cell>
          <cell r="I15204">
            <v>-0.1209783</v>
          </cell>
          <cell r="J15204">
            <v>-4.95033E-2</v>
          </cell>
          <cell r="K15204">
            <v>0</v>
          </cell>
          <cell r="L15204">
            <v>4.95033E-2</v>
          </cell>
          <cell r="M15204">
            <v>0.1209783</v>
          </cell>
          <cell r="N15204">
            <v>0.1209783</v>
          </cell>
          <cell r="O15204">
            <v>2648</v>
          </cell>
        </row>
        <row r="15205">
          <cell r="A15205" t="str">
            <v>Residential</v>
          </cell>
          <cell r="B15205">
            <v>12</v>
          </cell>
          <cell r="C15205" t="str">
            <v>X</v>
          </cell>
          <cell r="D15205" t="str">
            <v>Switch</v>
          </cell>
          <cell r="E15205" t="str">
            <v>Enrollment Date Quintile: Latest</v>
          </cell>
          <cell r="F15205">
            <v>79.516000000000005</v>
          </cell>
          <cell r="G15205">
            <v>0.77212199999999998</v>
          </cell>
          <cell r="H15205">
            <v>0.68473349999999999</v>
          </cell>
          <cell r="I15205">
            <v>-0.12706329999999999</v>
          </cell>
          <cell r="J15205">
            <v>-5.1993299999999999E-2</v>
          </cell>
          <cell r="K15205">
            <v>0</v>
          </cell>
          <cell r="L15205">
            <v>5.1993299999999999E-2</v>
          </cell>
          <cell r="M15205">
            <v>0.12706329999999999</v>
          </cell>
          <cell r="N15205">
            <v>0.12706329999999999</v>
          </cell>
          <cell r="O15205">
            <v>2648</v>
          </cell>
        </row>
        <row r="15206">
          <cell r="A15206" t="str">
            <v>Residential</v>
          </cell>
          <cell r="B15206">
            <v>13</v>
          </cell>
          <cell r="C15206" t="str">
            <v>X</v>
          </cell>
          <cell r="D15206" t="str">
            <v>Switch</v>
          </cell>
          <cell r="E15206" t="str">
            <v>Enrollment Date Quintile: Latest</v>
          </cell>
          <cell r="F15206">
            <v>83.278300000000002</v>
          </cell>
          <cell r="G15206">
            <v>0.81691060000000004</v>
          </cell>
          <cell r="H15206">
            <v>0.87897259999999999</v>
          </cell>
          <cell r="I15206">
            <v>-0.12851029999999999</v>
          </cell>
          <cell r="J15206">
            <v>-5.2585399999999997E-2</v>
          </cell>
          <cell r="K15206">
            <v>0</v>
          </cell>
          <cell r="L15206">
            <v>5.2585399999999997E-2</v>
          </cell>
          <cell r="M15206">
            <v>0.12851029999999999</v>
          </cell>
          <cell r="N15206">
            <v>0.12851029999999999</v>
          </cell>
          <cell r="O15206">
            <v>2648</v>
          </cell>
        </row>
        <row r="15207">
          <cell r="A15207" t="str">
            <v>Residential</v>
          </cell>
          <cell r="B15207">
            <v>14</v>
          </cell>
          <cell r="C15207" t="str">
            <v>X</v>
          </cell>
          <cell r="D15207" t="str">
            <v>Switch</v>
          </cell>
          <cell r="E15207" t="str">
            <v>Enrollment Date Quintile: Latest</v>
          </cell>
          <cell r="F15207">
            <v>86.516000000000005</v>
          </cell>
          <cell r="G15207">
            <v>1.1222300000000001</v>
          </cell>
          <cell r="H15207">
            <v>0.99934999999999996</v>
          </cell>
          <cell r="I15207">
            <v>-0.14201800000000001</v>
          </cell>
          <cell r="J15207">
            <v>-5.81126E-2</v>
          </cell>
          <cell r="K15207">
            <v>0</v>
          </cell>
          <cell r="L15207">
            <v>5.81126E-2</v>
          </cell>
          <cell r="M15207">
            <v>0.14201800000000001</v>
          </cell>
          <cell r="N15207">
            <v>0.14201800000000001</v>
          </cell>
          <cell r="O15207">
            <v>2648</v>
          </cell>
        </row>
        <row r="15208">
          <cell r="A15208" t="str">
            <v>Residential</v>
          </cell>
          <cell r="B15208">
            <v>15</v>
          </cell>
          <cell r="C15208" t="str">
            <v>X</v>
          </cell>
          <cell r="D15208" t="str">
            <v>Switch</v>
          </cell>
          <cell r="E15208" t="str">
            <v>Enrollment Date Quintile: Latest</v>
          </cell>
          <cell r="F15208">
            <v>89.778300000000002</v>
          </cell>
          <cell r="G15208">
            <v>1.5975330000000001</v>
          </cell>
          <cell r="H15208">
            <v>1.781196</v>
          </cell>
          <cell r="I15208">
            <v>-0.1427996</v>
          </cell>
          <cell r="J15208">
            <v>-5.8432400000000002E-2</v>
          </cell>
          <cell r="K15208">
            <v>0</v>
          </cell>
          <cell r="L15208">
            <v>5.8432400000000002E-2</v>
          </cell>
          <cell r="M15208">
            <v>0.1427996</v>
          </cell>
          <cell r="N15208">
            <v>0.1427996</v>
          </cell>
          <cell r="O15208">
            <v>2648</v>
          </cell>
        </row>
        <row r="15209">
          <cell r="A15209" t="str">
            <v>Residential</v>
          </cell>
          <cell r="B15209">
            <v>16</v>
          </cell>
          <cell r="C15209" t="str">
            <v>X</v>
          </cell>
          <cell r="D15209" t="str">
            <v>Switch</v>
          </cell>
          <cell r="E15209" t="str">
            <v>Enrollment Date Quintile: Latest</v>
          </cell>
          <cell r="F15209">
            <v>92.016000000000005</v>
          </cell>
          <cell r="G15209">
            <v>2.020994</v>
          </cell>
          <cell r="H15209">
            <v>1.6686719999999999</v>
          </cell>
          <cell r="I15209">
            <v>-0.16709660000000001</v>
          </cell>
          <cell r="J15209">
            <v>-6.8374599999999994E-2</v>
          </cell>
          <cell r="K15209">
            <v>0</v>
          </cell>
          <cell r="L15209">
            <v>6.8374599999999994E-2</v>
          </cell>
          <cell r="M15209">
            <v>0.16709660000000001</v>
          </cell>
          <cell r="N15209">
            <v>0.16709660000000001</v>
          </cell>
          <cell r="O15209">
            <v>2648</v>
          </cell>
        </row>
        <row r="15210">
          <cell r="A15210" t="str">
            <v>Residential</v>
          </cell>
          <cell r="B15210">
            <v>17</v>
          </cell>
          <cell r="C15210" t="str">
            <v>X</v>
          </cell>
          <cell r="D15210" t="str">
            <v>Switch</v>
          </cell>
          <cell r="E15210" t="str">
            <v>Enrollment Date Quintile: Latest</v>
          </cell>
          <cell r="F15210">
            <v>93.253699999999995</v>
          </cell>
          <cell r="G15210">
            <v>2.204056</v>
          </cell>
          <cell r="H15210">
            <v>1.542886</v>
          </cell>
          <cell r="I15210">
            <v>-0.17662520000000001</v>
          </cell>
          <cell r="J15210">
            <v>-7.2273599999999993E-2</v>
          </cell>
          <cell r="K15210">
            <v>0</v>
          </cell>
          <cell r="L15210">
            <v>7.2273599999999993E-2</v>
          </cell>
          <cell r="M15210">
            <v>0.17662520000000001</v>
          </cell>
          <cell r="N15210">
            <v>0.17662520000000001</v>
          </cell>
          <cell r="O15210">
            <v>2648</v>
          </cell>
        </row>
        <row r="15211">
          <cell r="A15211" t="str">
            <v>Residential</v>
          </cell>
          <cell r="B15211">
            <v>18</v>
          </cell>
          <cell r="C15211" t="str">
            <v>X</v>
          </cell>
          <cell r="D15211" t="str">
            <v>Switch</v>
          </cell>
          <cell r="E15211" t="str">
            <v>Enrollment Date Quintile: Latest</v>
          </cell>
          <cell r="F15211">
            <v>91.704499999999996</v>
          </cell>
          <cell r="G15211">
            <v>2.3851420000000001</v>
          </cell>
          <cell r="H15211">
            <v>1.7134929999999999</v>
          </cell>
          <cell r="I15211">
            <v>-0.1943994</v>
          </cell>
          <cell r="J15211">
            <v>-7.9546699999999998E-2</v>
          </cell>
          <cell r="K15211">
            <v>0</v>
          </cell>
          <cell r="L15211">
            <v>7.9546699999999998E-2</v>
          </cell>
          <cell r="M15211">
            <v>0.1943994</v>
          </cell>
          <cell r="N15211">
            <v>0.1943994</v>
          </cell>
          <cell r="O15211">
            <v>2648</v>
          </cell>
        </row>
        <row r="15212">
          <cell r="A15212" t="str">
            <v>Residential</v>
          </cell>
          <cell r="B15212">
            <v>19</v>
          </cell>
          <cell r="C15212" t="str">
            <v>X</v>
          </cell>
          <cell r="D15212" t="str">
            <v>Switch</v>
          </cell>
          <cell r="E15212" t="str">
            <v>Enrollment Date Quintile: Latest</v>
          </cell>
          <cell r="F15212">
            <v>89.1798</v>
          </cell>
          <cell r="G15212">
            <v>2.2165689999999998</v>
          </cell>
          <cell r="H15212">
            <v>2.2414269999999998</v>
          </cell>
          <cell r="I15212">
            <v>-0.1728124</v>
          </cell>
          <cell r="J15212">
            <v>-7.0713399999999996E-2</v>
          </cell>
          <cell r="K15212">
            <v>0</v>
          </cell>
          <cell r="L15212">
            <v>7.0713399999999996E-2</v>
          </cell>
          <cell r="M15212">
            <v>0.1728124</v>
          </cell>
          <cell r="N15212">
            <v>0.1728124</v>
          </cell>
          <cell r="O15212">
            <v>2648</v>
          </cell>
        </row>
        <row r="15213">
          <cell r="A15213" t="str">
            <v>Residential</v>
          </cell>
          <cell r="B15213">
            <v>20</v>
          </cell>
          <cell r="C15213" t="str">
            <v>X</v>
          </cell>
          <cell r="D15213" t="str">
            <v>Switch</v>
          </cell>
          <cell r="E15213" t="str">
            <v>Enrollment Date Quintile: Latest</v>
          </cell>
          <cell r="F15213">
            <v>84.204499999999996</v>
          </cell>
          <cell r="G15213">
            <v>2.1015799999999998</v>
          </cell>
          <cell r="H15213">
            <v>2.2180469999999999</v>
          </cell>
          <cell r="I15213">
            <v>-0.15376119999999999</v>
          </cell>
          <cell r="J15213">
            <v>-6.2917799999999996E-2</v>
          </cell>
          <cell r="K15213">
            <v>0</v>
          </cell>
          <cell r="L15213">
            <v>6.2917799999999996E-2</v>
          </cell>
          <cell r="M15213">
            <v>0.15376119999999999</v>
          </cell>
          <cell r="N15213">
            <v>0.15376119999999999</v>
          </cell>
          <cell r="O15213">
            <v>2648</v>
          </cell>
        </row>
        <row r="15214">
          <cell r="A15214" t="str">
            <v>Residential</v>
          </cell>
          <cell r="B15214">
            <v>21</v>
          </cell>
          <cell r="C15214" t="str">
            <v>X</v>
          </cell>
          <cell r="D15214" t="str">
            <v>Switch</v>
          </cell>
          <cell r="E15214" t="str">
            <v>Enrollment Date Quintile: Latest</v>
          </cell>
          <cell r="F15214">
            <v>79.491399999999999</v>
          </cell>
          <cell r="G15214">
            <v>1.8261430000000001</v>
          </cell>
          <cell r="H15214">
            <v>1.967848</v>
          </cell>
          <cell r="I15214">
            <v>-0.16126180000000001</v>
          </cell>
          <cell r="J15214">
            <v>-6.5987000000000004E-2</v>
          </cell>
          <cell r="K15214">
            <v>0</v>
          </cell>
          <cell r="L15214">
            <v>6.5987000000000004E-2</v>
          </cell>
          <cell r="M15214">
            <v>0.16126180000000001</v>
          </cell>
          <cell r="N15214">
            <v>0.16126180000000001</v>
          </cell>
          <cell r="O15214">
            <v>2648</v>
          </cell>
        </row>
        <row r="15215">
          <cell r="A15215" t="str">
            <v>Residential</v>
          </cell>
          <cell r="B15215">
            <v>22</v>
          </cell>
          <cell r="C15215" t="str">
            <v>X</v>
          </cell>
          <cell r="D15215" t="str">
            <v>Switch</v>
          </cell>
          <cell r="E15215" t="str">
            <v>Enrollment Date Quintile: Latest</v>
          </cell>
          <cell r="F15215">
            <v>77.278300000000002</v>
          </cell>
          <cell r="G15215">
            <v>1.61636</v>
          </cell>
          <cell r="H15215">
            <v>1.6371070000000001</v>
          </cell>
          <cell r="I15215">
            <v>-0.1467533</v>
          </cell>
          <cell r="J15215">
            <v>-6.0050300000000001E-2</v>
          </cell>
          <cell r="K15215">
            <v>0</v>
          </cell>
          <cell r="L15215">
            <v>6.0050300000000001E-2</v>
          </cell>
          <cell r="M15215">
            <v>0.1467533</v>
          </cell>
          <cell r="N15215">
            <v>0.1467533</v>
          </cell>
          <cell r="O15215">
            <v>2648</v>
          </cell>
        </row>
        <row r="15216">
          <cell r="A15216" t="str">
            <v>Residential</v>
          </cell>
          <cell r="B15216">
            <v>23</v>
          </cell>
          <cell r="C15216" t="str">
            <v>X</v>
          </cell>
          <cell r="D15216" t="str">
            <v>Switch</v>
          </cell>
          <cell r="E15216" t="str">
            <v>Enrollment Date Quintile: Latest</v>
          </cell>
          <cell r="F15216">
            <v>74.352199999999996</v>
          </cell>
          <cell r="G15216">
            <v>1.3962479999999999</v>
          </cell>
          <cell r="H15216">
            <v>1.1923490000000001</v>
          </cell>
          <cell r="I15216">
            <v>-0.1417178</v>
          </cell>
          <cell r="J15216">
            <v>-5.7989800000000001E-2</v>
          </cell>
          <cell r="K15216">
            <v>0</v>
          </cell>
          <cell r="L15216">
            <v>5.7989800000000001E-2</v>
          </cell>
          <cell r="M15216">
            <v>0.1417178</v>
          </cell>
          <cell r="N15216">
            <v>0.1417178</v>
          </cell>
          <cell r="O15216">
            <v>2648</v>
          </cell>
        </row>
        <row r="15217">
          <cell r="A15217" t="str">
            <v>Residential</v>
          </cell>
          <cell r="B15217">
            <v>24</v>
          </cell>
          <cell r="C15217" t="str">
            <v>X</v>
          </cell>
          <cell r="D15217" t="str">
            <v>Switch</v>
          </cell>
          <cell r="E15217" t="str">
            <v>Enrollment Date Quintile: Latest</v>
          </cell>
          <cell r="F15217">
            <v>72.663799999999995</v>
          </cell>
          <cell r="G15217">
            <v>0.84214750000000005</v>
          </cell>
          <cell r="H15217">
            <v>0.81878410000000001</v>
          </cell>
          <cell r="I15217">
            <v>-0.13055829999999999</v>
          </cell>
          <cell r="J15217">
            <v>-5.3423400000000003E-2</v>
          </cell>
          <cell r="K15217">
            <v>0</v>
          </cell>
          <cell r="L15217">
            <v>5.3423400000000003E-2</v>
          </cell>
          <cell r="M15217">
            <v>0.13055829999999999</v>
          </cell>
          <cell r="N15217">
            <v>0.13055829999999999</v>
          </cell>
          <cell r="O15217">
            <v>2648</v>
          </cell>
        </row>
        <row r="15218">
          <cell r="A15218" t="str">
            <v>Residential</v>
          </cell>
          <cell r="B15218">
            <v>1</v>
          </cell>
          <cell r="C15218" t="str">
            <v>X</v>
          </cell>
          <cell r="D15218" t="str">
            <v>Switch</v>
          </cell>
          <cell r="E15218" t="str">
            <v>Enrollment Date Quintile: Middle</v>
          </cell>
          <cell r="F15218">
            <v>65.115099999999998</v>
          </cell>
          <cell r="G15218">
            <v>0.60984780000000005</v>
          </cell>
          <cell r="H15218">
            <v>0.65598979999999996</v>
          </cell>
          <cell r="I15218">
            <v>-6.2997999999999998E-2</v>
          </cell>
          <cell r="J15218">
            <v>-2.5778300000000001E-2</v>
          </cell>
          <cell r="K15218">
            <v>0</v>
          </cell>
          <cell r="L15218">
            <v>2.5778300000000001E-2</v>
          </cell>
          <cell r="M15218">
            <v>6.2997999999999998E-2</v>
          </cell>
          <cell r="N15218">
            <v>6.2997999999999998E-2</v>
          </cell>
          <cell r="O15218">
            <v>4648</v>
          </cell>
        </row>
        <row r="15219">
          <cell r="A15219" t="str">
            <v>Residential</v>
          </cell>
          <cell r="B15219">
            <v>2</v>
          </cell>
          <cell r="C15219" t="str">
            <v>X</v>
          </cell>
          <cell r="D15219" t="str">
            <v>Switch</v>
          </cell>
          <cell r="E15219" t="str">
            <v>Enrollment Date Quintile: Middle</v>
          </cell>
          <cell r="F15219">
            <v>62.902099999999997</v>
          </cell>
          <cell r="G15219">
            <v>0.5097024</v>
          </cell>
          <cell r="H15219">
            <v>0.54875410000000002</v>
          </cell>
          <cell r="I15219">
            <v>-6.2213999999999998E-2</v>
          </cell>
          <cell r="J15219">
            <v>-2.5457500000000001E-2</v>
          </cell>
          <cell r="K15219">
            <v>0</v>
          </cell>
          <cell r="L15219">
            <v>2.5457500000000001E-2</v>
          </cell>
          <cell r="M15219">
            <v>6.2213999999999998E-2</v>
          </cell>
          <cell r="N15219">
            <v>6.2213999999999998E-2</v>
          </cell>
          <cell r="O15219">
            <v>4648</v>
          </cell>
        </row>
        <row r="15220">
          <cell r="A15220" t="str">
            <v>Residential</v>
          </cell>
          <cell r="B15220">
            <v>3</v>
          </cell>
          <cell r="C15220" t="str">
            <v>X</v>
          </cell>
          <cell r="D15220" t="str">
            <v>Switch</v>
          </cell>
          <cell r="E15220" t="str">
            <v>Enrollment Date Quintile: Middle</v>
          </cell>
          <cell r="F15220">
            <v>62.094000000000001</v>
          </cell>
          <cell r="G15220">
            <v>0.46680060000000001</v>
          </cell>
          <cell r="H15220">
            <v>0.4936005</v>
          </cell>
          <cell r="I15220">
            <v>-6.16984E-2</v>
          </cell>
          <cell r="J15220">
            <v>-2.5246500000000002E-2</v>
          </cell>
          <cell r="K15220">
            <v>0</v>
          </cell>
          <cell r="L15220">
            <v>2.5246500000000002E-2</v>
          </cell>
          <cell r="M15220">
            <v>6.16984E-2</v>
          </cell>
          <cell r="N15220">
            <v>6.16984E-2</v>
          </cell>
          <cell r="O15220">
            <v>4648</v>
          </cell>
        </row>
        <row r="15221">
          <cell r="A15221" t="str">
            <v>Residential</v>
          </cell>
          <cell r="B15221">
            <v>4</v>
          </cell>
          <cell r="C15221" t="str">
            <v>X</v>
          </cell>
          <cell r="D15221" t="str">
            <v>Switch</v>
          </cell>
          <cell r="E15221" t="str">
            <v>Enrollment Date Quintile: Middle</v>
          </cell>
          <cell r="F15221">
            <v>60.767600000000002</v>
          </cell>
          <cell r="G15221">
            <v>0.46273049999999999</v>
          </cell>
          <cell r="H15221">
            <v>0.47390379999999999</v>
          </cell>
          <cell r="I15221">
            <v>-6.1388699999999997E-2</v>
          </cell>
          <cell r="J15221">
            <v>-2.5119699999999998E-2</v>
          </cell>
          <cell r="K15221">
            <v>0</v>
          </cell>
          <cell r="L15221">
            <v>2.5119699999999998E-2</v>
          </cell>
          <cell r="M15221">
            <v>6.1388699999999997E-2</v>
          </cell>
          <cell r="N15221">
            <v>6.1388699999999997E-2</v>
          </cell>
          <cell r="O15221">
            <v>4648</v>
          </cell>
        </row>
        <row r="15222">
          <cell r="A15222" t="str">
            <v>Residential</v>
          </cell>
          <cell r="B15222">
            <v>5</v>
          </cell>
          <cell r="C15222" t="str">
            <v>X</v>
          </cell>
          <cell r="D15222" t="str">
            <v>Switch</v>
          </cell>
          <cell r="E15222" t="str">
            <v>Enrollment Date Quintile: Middle</v>
          </cell>
          <cell r="F15222">
            <v>60.459499999999998</v>
          </cell>
          <cell r="G15222">
            <v>0.47605950000000002</v>
          </cell>
          <cell r="H15222">
            <v>0.47746300000000003</v>
          </cell>
          <cell r="I15222">
            <v>-6.12399E-2</v>
          </cell>
          <cell r="J15222">
            <v>-2.5058899999999999E-2</v>
          </cell>
          <cell r="K15222">
            <v>0</v>
          </cell>
          <cell r="L15222">
            <v>2.5058899999999999E-2</v>
          </cell>
          <cell r="M15222">
            <v>6.12399E-2</v>
          </cell>
          <cell r="N15222">
            <v>6.12399E-2</v>
          </cell>
          <cell r="O15222">
            <v>4648</v>
          </cell>
        </row>
        <row r="15223">
          <cell r="A15223" t="str">
            <v>Residential</v>
          </cell>
          <cell r="B15223">
            <v>6</v>
          </cell>
          <cell r="C15223" t="str">
            <v>X</v>
          </cell>
          <cell r="D15223" t="str">
            <v>Switch</v>
          </cell>
          <cell r="E15223" t="str">
            <v>Enrollment Date Quintile: Middle</v>
          </cell>
          <cell r="F15223">
            <v>60.298900000000003</v>
          </cell>
          <cell r="G15223">
            <v>0.52647160000000004</v>
          </cell>
          <cell r="H15223">
            <v>0.53434680000000001</v>
          </cell>
          <cell r="I15223">
            <v>-6.1897000000000001E-2</v>
          </cell>
          <cell r="J15223">
            <v>-2.5327800000000001E-2</v>
          </cell>
          <cell r="K15223">
            <v>0</v>
          </cell>
          <cell r="L15223">
            <v>2.5327800000000001E-2</v>
          </cell>
          <cell r="M15223">
            <v>6.1897000000000001E-2</v>
          </cell>
          <cell r="N15223">
            <v>6.1897000000000001E-2</v>
          </cell>
          <cell r="O15223">
            <v>4648</v>
          </cell>
        </row>
        <row r="15224">
          <cell r="A15224" t="str">
            <v>Residential</v>
          </cell>
          <cell r="B15224">
            <v>7</v>
          </cell>
          <cell r="C15224" t="str">
            <v>X</v>
          </cell>
          <cell r="D15224" t="str">
            <v>Switch</v>
          </cell>
          <cell r="E15224" t="str">
            <v>Enrollment Date Quintile: Middle</v>
          </cell>
          <cell r="F15224">
            <v>59.298900000000003</v>
          </cell>
          <cell r="G15224">
            <v>0.62257180000000001</v>
          </cell>
          <cell r="H15224">
            <v>0.62046520000000005</v>
          </cell>
          <cell r="I15224">
            <v>-6.1855E-2</v>
          </cell>
          <cell r="J15224">
            <v>-2.5310599999999999E-2</v>
          </cell>
          <cell r="K15224">
            <v>0</v>
          </cell>
          <cell r="L15224">
            <v>2.5310599999999999E-2</v>
          </cell>
          <cell r="M15224">
            <v>6.1855E-2</v>
          </cell>
          <cell r="N15224">
            <v>6.1855E-2</v>
          </cell>
          <cell r="O15224">
            <v>4648</v>
          </cell>
        </row>
        <row r="15225">
          <cell r="A15225" t="str">
            <v>Residential</v>
          </cell>
          <cell r="B15225">
            <v>8</v>
          </cell>
          <cell r="C15225" t="str">
            <v>X</v>
          </cell>
          <cell r="D15225" t="str">
            <v>Switch</v>
          </cell>
          <cell r="E15225" t="str">
            <v>Enrollment Date Quintile: Middle</v>
          </cell>
          <cell r="F15225">
            <v>60.261099999999999</v>
          </cell>
          <cell r="G15225">
            <v>0.67516209999999999</v>
          </cell>
          <cell r="H15225">
            <v>0.71411939999999996</v>
          </cell>
          <cell r="I15225">
            <v>-6.2821199999999994E-2</v>
          </cell>
          <cell r="J15225">
            <v>-2.57059E-2</v>
          </cell>
          <cell r="K15225">
            <v>0</v>
          </cell>
          <cell r="L15225">
            <v>2.57059E-2</v>
          </cell>
          <cell r="M15225">
            <v>6.2821199999999994E-2</v>
          </cell>
          <cell r="N15225">
            <v>6.2821199999999994E-2</v>
          </cell>
          <cell r="O15225">
            <v>4648</v>
          </cell>
        </row>
        <row r="15226">
          <cell r="A15226" t="str">
            <v>Residential</v>
          </cell>
          <cell r="B15226">
            <v>9</v>
          </cell>
          <cell r="C15226" t="str">
            <v>X</v>
          </cell>
          <cell r="D15226" t="str">
            <v>Switch</v>
          </cell>
          <cell r="E15226" t="str">
            <v>Enrollment Date Quintile: Middle</v>
          </cell>
          <cell r="F15226">
            <v>64.377399999999994</v>
          </cell>
          <cell r="G15226">
            <v>0.62692479999999995</v>
          </cell>
          <cell r="H15226">
            <v>0.61496220000000001</v>
          </cell>
          <cell r="I15226">
            <v>-6.4062900000000006E-2</v>
          </cell>
          <cell r="J15226">
            <v>-2.6214000000000001E-2</v>
          </cell>
          <cell r="K15226">
            <v>0</v>
          </cell>
          <cell r="L15226">
            <v>2.6214000000000001E-2</v>
          </cell>
          <cell r="M15226">
            <v>6.4062900000000006E-2</v>
          </cell>
          <cell r="N15226">
            <v>6.4062900000000006E-2</v>
          </cell>
          <cell r="O15226">
            <v>4648</v>
          </cell>
        </row>
        <row r="15227">
          <cell r="A15227" t="str">
            <v>Residential</v>
          </cell>
          <cell r="B15227">
            <v>10</v>
          </cell>
          <cell r="C15227" t="str">
            <v>X</v>
          </cell>
          <cell r="D15227" t="str">
            <v>Switch</v>
          </cell>
          <cell r="E15227" t="str">
            <v>Enrollment Date Quintile: Middle</v>
          </cell>
          <cell r="F15227">
            <v>67.634699999999995</v>
          </cell>
          <cell r="G15227">
            <v>0.63423560000000001</v>
          </cell>
          <cell r="H15227">
            <v>0.64589160000000001</v>
          </cell>
          <cell r="I15227">
            <v>-6.8938700000000006E-2</v>
          </cell>
          <cell r="J15227">
            <v>-2.82092E-2</v>
          </cell>
          <cell r="K15227">
            <v>0</v>
          </cell>
          <cell r="L15227">
            <v>2.82092E-2</v>
          </cell>
          <cell r="M15227">
            <v>6.8938700000000006E-2</v>
          </cell>
          <cell r="N15227">
            <v>6.8938700000000006E-2</v>
          </cell>
          <cell r="O15227">
            <v>4648</v>
          </cell>
        </row>
        <row r="15228">
          <cell r="A15228" t="str">
            <v>Residential</v>
          </cell>
          <cell r="B15228">
            <v>11</v>
          </cell>
          <cell r="C15228" t="str">
            <v>X</v>
          </cell>
          <cell r="D15228" t="str">
            <v>Switch</v>
          </cell>
          <cell r="E15228" t="str">
            <v>Enrollment Date Quintile: Middle</v>
          </cell>
          <cell r="F15228">
            <v>72.687100000000001</v>
          </cell>
          <cell r="G15228">
            <v>0.64791399999999999</v>
          </cell>
          <cell r="H15228">
            <v>0.67581650000000004</v>
          </cell>
          <cell r="I15228">
            <v>-6.7597000000000004E-2</v>
          </cell>
          <cell r="J15228">
            <v>-2.76601E-2</v>
          </cell>
          <cell r="K15228">
            <v>0</v>
          </cell>
          <cell r="L15228">
            <v>2.76601E-2</v>
          </cell>
          <cell r="M15228">
            <v>6.7597000000000004E-2</v>
          </cell>
          <cell r="N15228">
            <v>6.7597000000000004E-2</v>
          </cell>
          <cell r="O15228">
            <v>4648</v>
          </cell>
        </row>
        <row r="15229">
          <cell r="A15229" t="str">
            <v>Residential</v>
          </cell>
          <cell r="B15229">
            <v>12</v>
          </cell>
          <cell r="C15229" t="str">
            <v>X</v>
          </cell>
          <cell r="D15229" t="str">
            <v>Switch</v>
          </cell>
          <cell r="E15229" t="str">
            <v>Enrollment Date Quintile: Middle</v>
          </cell>
          <cell r="F15229">
            <v>77.751199999999997</v>
          </cell>
          <cell r="G15229">
            <v>0.75044279999999997</v>
          </cell>
          <cell r="H15229">
            <v>0.70155469999999998</v>
          </cell>
          <cell r="I15229">
            <v>-6.8195599999999995E-2</v>
          </cell>
          <cell r="J15229">
            <v>-2.7905099999999999E-2</v>
          </cell>
          <cell r="K15229">
            <v>0</v>
          </cell>
          <cell r="L15229">
            <v>2.7905099999999999E-2</v>
          </cell>
          <cell r="M15229">
            <v>6.8195599999999995E-2</v>
          </cell>
          <cell r="N15229">
            <v>6.8195599999999995E-2</v>
          </cell>
          <cell r="O15229">
            <v>4648</v>
          </cell>
        </row>
        <row r="15230">
          <cell r="A15230" t="str">
            <v>Residential</v>
          </cell>
          <cell r="B15230">
            <v>13</v>
          </cell>
          <cell r="C15230" t="str">
            <v>X</v>
          </cell>
          <cell r="D15230" t="str">
            <v>Switch</v>
          </cell>
          <cell r="E15230" t="str">
            <v>Enrollment Date Quintile: Middle</v>
          </cell>
          <cell r="F15230">
            <v>81.570999999999998</v>
          </cell>
          <cell r="G15230">
            <v>0.84737510000000005</v>
          </cell>
          <cell r="H15230">
            <v>0.79319689999999998</v>
          </cell>
          <cell r="I15230">
            <v>-7.0010299999999998E-2</v>
          </cell>
          <cell r="J15230">
            <v>-2.8647599999999999E-2</v>
          </cell>
          <cell r="K15230">
            <v>0</v>
          </cell>
          <cell r="L15230">
            <v>2.8647599999999999E-2</v>
          </cell>
          <cell r="M15230">
            <v>7.0010299999999998E-2</v>
          </cell>
          <cell r="N15230">
            <v>7.0010299999999998E-2</v>
          </cell>
          <cell r="O15230">
            <v>4648</v>
          </cell>
        </row>
        <row r="15231">
          <cell r="A15231" t="str">
            <v>Residential</v>
          </cell>
          <cell r="B15231">
            <v>14</v>
          </cell>
          <cell r="C15231" t="str">
            <v>X</v>
          </cell>
          <cell r="D15231" t="str">
            <v>Switch</v>
          </cell>
          <cell r="E15231" t="str">
            <v>Enrollment Date Quintile: Middle</v>
          </cell>
          <cell r="F15231">
            <v>84.698999999999998</v>
          </cell>
          <cell r="G15231">
            <v>0.96995370000000003</v>
          </cell>
          <cell r="H15231">
            <v>0.98756690000000003</v>
          </cell>
          <cell r="I15231">
            <v>-7.1391700000000002E-2</v>
          </cell>
          <cell r="J15231">
            <v>-2.92129E-2</v>
          </cell>
          <cell r="K15231">
            <v>0</v>
          </cell>
          <cell r="L15231">
            <v>2.92129E-2</v>
          </cell>
          <cell r="M15231">
            <v>7.1391700000000002E-2</v>
          </cell>
          <cell r="N15231">
            <v>7.1391700000000002E-2</v>
          </cell>
          <cell r="O15231">
            <v>4648</v>
          </cell>
        </row>
        <row r="15232">
          <cell r="A15232" t="str">
            <v>Residential</v>
          </cell>
          <cell r="B15232">
            <v>15</v>
          </cell>
          <cell r="C15232" t="str">
            <v>X</v>
          </cell>
          <cell r="D15232" t="str">
            <v>Switch</v>
          </cell>
          <cell r="E15232" t="str">
            <v>Enrollment Date Quintile: Middle</v>
          </cell>
          <cell r="F15232">
            <v>88.005799999999994</v>
          </cell>
          <cell r="G15232">
            <v>1.125734</v>
          </cell>
          <cell r="H15232">
            <v>1.1832849999999999</v>
          </cell>
          <cell r="I15232">
            <v>-7.0754700000000004E-2</v>
          </cell>
          <cell r="J15232">
            <v>-2.89523E-2</v>
          </cell>
          <cell r="K15232">
            <v>0</v>
          </cell>
          <cell r="L15232">
            <v>2.89523E-2</v>
          </cell>
          <cell r="M15232">
            <v>7.0754700000000004E-2</v>
          </cell>
          <cell r="N15232">
            <v>7.0754700000000004E-2</v>
          </cell>
          <cell r="O15232">
            <v>4648</v>
          </cell>
        </row>
        <row r="15233">
          <cell r="A15233" t="str">
            <v>Residential</v>
          </cell>
          <cell r="B15233">
            <v>16</v>
          </cell>
          <cell r="C15233" t="str">
            <v>X</v>
          </cell>
          <cell r="D15233" t="str">
            <v>Switch</v>
          </cell>
          <cell r="E15233" t="str">
            <v>Enrollment Date Quintile: Middle</v>
          </cell>
          <cell r="F15233">
            <v>90.159800000000004</v>
          </cell>
          <cell r="G15233">
            <v>1.3114589999999999</v>
          </cell>
          <cell r="H15233">
            <v>1.251004</v>
          </cell>
          <cell r="I15233">
            <v>-7.7793299999999996E-2</v>
          </cell>
          <cell r="J15233">
            <v>-3.1832399999999997E-2</v>
          </cell>
          <cell r="K15233">
            <v>0</v>
          </cell>
          <cell r="L15233">
            <v>3.1832399999999997E-2</v>
          </cell>
          <cell r="M15233">
            <v>7.7793299999999996E-2</v>
          </cell>
          <cell r="N15233">
            <v>7.7793299999999996E-2</v>
          </cell>
          <cell r="O15233">
            <v>4648</v>
          </cell>
        </row>
        <row r="15234">
          <cell r="A15234" t="str">
            <v>Residential</v>
          </cell>
          <cell r="B15234">
            <v>17</v>
          </cell>
          <cell r="C15234" t="str">
            <v>X</v>
          </cell>
          <cell r="D15234" t="str">
            <v>Switch</v>
          </cell>
          <cell r="E15234" t="str">
            <v>Enrollment Date Quintile: Middle</v>
          </cell>
          <cell r="F15234">
            <v>91.274799999999999</v>
          </cell>
          <cell r="G15234">
            <v>1.5922050000000001</v>
          </cell>
          <cell r="H15234">
            <v>1.232022</v>
          </cell>
          <cell r="I15234">
            <v>-8.6916599999999997E-2</v>
          </cell>
          <cell r="J15234">
            <v>-3.5565600000000003E-2</v>
          </cell>
          <cell r="K15234">
            <v>0</v>
          </cell>
          <cell r="L15234">
            <v>3.5565600000000003E-2</v>
          </cell>
          <cell r="M15234">
            <v>8.6916599999999997E-2</v>
          </cell>
          <cell r="N15234">
            <v>8.6916599999999997E-2</v>
          </cell>
          <cell r="O15234">
            <v>4648</v>
          </cell>
        </row>
        <row r="15235">
          <cell r="A15235" t="str">
            <v>Residential</v>
          </cell>
          <cell r="B15235">
            <v>18</v>
          </cell>
          <cell r="C15235" t="str">
            <v>X</v>
          </cell>
          <cell r="D15235" t="str">
            <v>Switch</v>
          </cell>
          <cell r="E15235" t="str">
            <v>Enrollment Date Quintile: Middle</v>
          </cell>
          <cell r="F15235">
            <v>89.384500000000003</v>
          </cell>
          <cell r="G15235">
            <v>1.763512</v>
          </cell>
          <cell r="H15235">
            <v>1.445184</v>
          </cell>
          <cell r="I15235">
            <v>-8.2328999999999999E-2</v>
          </cell>
          <cell r="J15235">
            <v>-3.36884E-2</v>
          </cell>
          <cell r="K15235">
            <v>0</v>
          </cell>
          <cell r="L15235">
            <v>3.36884E-2</v>
          </cell>
          <cell r="M15235">
            <v>8.2328999999999999E-2</v>
          </cell>
          <cell r="N15235">
            <v>8.2328999999999999E-2</v>
          </cell>
          <cell r="O15235">
            <v>4648</v>
          </cell>
        </row>
        <row r="15236">
          <cell r="A15236" t="str">
            <v>Residential</v>
          </cell>
          <cell r="B15236">
            <v>19</v>
          </cell>
          <cell r="C15236" t="str">
            <v>X</v>
          </cell>
          <cell r="D15236" t="str">
            <v>Switch</v>
          </cell>
          <cell r="E15236" t="str">
            <v>Enrollment Date Quintile: Middle</v>
          </cell>
          <cell r="F15236">
            <v>86.712199999999996</v>
          </cell>
          <cell r="G15236">
            <v>1.8702559999999999</v>
          </cell>
          <cell r="H15236">
            <v>1.7166269999999999</v>
          </cell>
          <cell r="I15236">
            <v>-9.4838900000000004E-2</v>
          </cell>
          <cell r="J15236">
            <v>-3.8807300000000003E-2</v>
          </cell>
          <cell r="K15236">
            <v>0</v>
          </cell>
          <cell r="L15236">
            <v>3.8807300000000003E-2</v>
          </cell>
          <cell r="M15236">
            <v>9.4838900000000004E-2</v>
          </cell>
          <cell r="N15236">
            <v>9.4838900000000004E-2</v>
          </cell>
          <cell r="O15236">
            <v>4648</v>
          </cell>
        </row>
        <row r="15237">
          <cell r="A15237" t="str">
            <v>Residential</v>
          </cell>
          <cell r="B15237">
            <v>20</v>
          </cell>
          <cell r="C15237" t="str">
            <v>X</v>
          </cell>
          <cell r="D15237" t="str">
            <v>Switch</v>
          </cell>
          <cell r="E15237" t="str">
            <v>Enrollment Date Quintile: Middle</v>
          </cell>
          <cell r="F15237">
            <v>81.936700000000002</v>
          </cell>
          <cell r="G15237">
            <v>1.7060900000000001</v>
          </cell>
          <cell r="H15237">
            <v>2.3596759999999999</v>
          </cell>
          <cell r="I15237">
            <v>-9.0389600000000001E-2</v>
          </cell>
          <cell r="J15237">
            <v>-3.6986699999999997E-2</v>
          </cell>
          <cell r="K15237">
            <v>0</v>
          </cell>
          <cell r="L15237">
            <v>3.6986699999999997E-2</v>
          </cell>
          <cell r="M15237">
            <v>9.0389600000000001E-2</v>
          </cell>
          <cell r="N15237">
            <v>9.0389600000000001E-2</v>
          </cell>
          <cell r="O15237">
            <v>4648</v>
          </cell>
        </row>
        <row r="15238">
          <cell r="A15238" t="str">
            <v>Residential</v>
          </cell>
          <cell r="B15238">
            <v>21</v>
          </cell>
          <cell r="C15238" t="str">
            <v>X</v>
          </cell>
          <cell r="D15238" t="str">
            <v>Switch</v>
          </cell>
          <cell r="E15238" t="str">
            <v>Enrollment Date Quintile: Middle</v>
          </cell>
          <cell r="F15238">
            <v>77.500600000000006</v>
          </cell>
          <cell r="G15238">
            <v>1.639945</v>
          </cell>
          <cell r="H15238">
            <v>2.1775790000000002</v>
          </cell>
          <cell r="I15238">
            <v>-8.5909899999999997E-2</v>
          </cell>
          <cell r="J15238">
            <v>-3.51536E-2</v>
          </cell>
          <cell r="K15238">
            <v>0</v>
          </cell>
          <cell r="L15238">
            <v>3.51536E-2</v>
          </cell>
          <cell r="M15238">
            <v>8.5909899999999997E-2</v>
          </cell>
          <cell r="N15238">
            <v>8.5909899999999997E-2</v>
          </cell>
          <cell r="O15238">
            <v>4648</v>
          </cell>
        </row>
        <row r="15239">
          <cell r="A15239" t="str">
            <v>Residential</v>
          </cell>
          <cell r="B15239">
            <v>22</v>
          </cell>
          <cell r="C15239" t="str">
            <v>X</v>
          </cell>
          <cell r="D15239" t="str">
            <v>Switch</v>
          </cell>
          <cell r="E15239" t="str">
            <v>Enrollment Date Quintile: Middle</v>
          </cell>
          <cell r="F15239">
            <v>75.538399999999996</v>
          </cell>
          <cell r="G15239">
            <v>1.4597659999999999</v>
          </cell>
          <cell r="H15239">
            <v>1.582487</v>
          </cell>
          <cell r="I15239">
            <v>-7.9959500000000003E-2</v>
          </cell>
          <cell r="J15239">
            <v>-3.2718799999999999E-2</v>
          </cell>
          <cell r="K15239">
            <v>0</v>
          </cell>
          <cell r="L15239">
            <v>3.2718799999999999E-2</v>
          </cell>
          <cell r="M15239">
            <v>7.9959500000000003E-2</v>
          </cell>
          <cell r="N15239">
            <v>7.9959500000000003E-2</v>
          </cell>
          <cell r="O15239">
            <v>4648</v>
          </cell>
        </row>
        <row r="15240">
          <cell r="A15240" t="str">
            <v>Residential</v>
          </cell>
          <cell r="B15240">
            <v>23</v>
          </cell>
          <cell r="C15240" t="str">
            <v>X</v>
          </cell>
          <cell r="D15240" t="str">
            <v>Switch</v>
          </cell>
          <cell r="E15240" t="str">
            <v>Enrollment Date Quintile: Middle</v>
          </cell>
          <cell r="F15240">
            <v>73.120500000000007</v>
          </cell>
          <cell r="G15240">
            <v>1.222156</v>
          </cell>
          <cell r="H15240">
            <v>1.3111159999999999</v>
          </cell>
          <cell r="I15240">
            <v>-7.4191999999999994E-2</v>
          </cell>
          <cell r="J15240">
            <v>-3.0358799999999998E-2</v>
          </cell>
          <cell r="K15240">
            <v>0</v>
          </cell>
          <cell r="L15240">
            <v>3.0358799999999998E-2</v>
          </cell>
          <cell r="M15240">
            <v>7.4191999999999994E-2</v>
          </cell>
          <cell r="N15240">
            <v>7.4191999999999994E-2</v>
          </cell>
          <cell r="O15240">
            <v>4648</v>
          </cell>
        </row>
        <row r="15241">
          <cell r="A15241" t="str">
            <v>Residential</v>
          </cell>
          <cell r="B15241">
            <v>24</v>
          </cell>
          <cell r="C15241" t="str">
            <v>X</v>
          </cell>
          <cell r="D15241" t="str">
            <v>Switch</v>
          </cell>
          <cell r="E15241" t="str">
            <v>Enrollment Date Quintile: Middle</v>
          </cell>
          <cell r="F15241">
            <v>71.856700000000004</v>
          </cell>
          <cell r="G15241">
            <v>0.86011059999999995</v>
          </cell>
          <cell r="H15241">
            <v>0.96885940000000004</v>
          </cell>
          <cell r="I15241">
            <v>-6.9012100000000007E-2</v>
          </cell>
          <cell r="J15241">
            <v>-2.8239199999999999E-2</v>
          </cell>
          <cell r="K15241">
            <v>0</v>
          </cell>
          <cell r="L15241">
            <v>2.8239199999999999E-2</v>
          </cell>
          <cell r="M15241">
            <v>6.9012100000000007E-2</v>
          </cell>
          <cell r="N15241">
            <v>6.9012100000000007E-2</v>
          </cell>
          <cell r="O15241">
            <v>4648</v>
          </cell>
        </row>
        <row r="15242">
          <cell r="A15242" t="str">
            <v>Residential</v>
          </cell>
          <cell r="B15242">
            <v>1</v>
          </cell>
          <cell r="C15242" t="str">
            <v>X</v>
          </cell>
          <cell r="D15242" t="str">
            <v>Switch</v>
          </cell>
          <cell r="E15242" t="str">
            <v>LCA: Greater Bay Area</v>
          </cell>
          <cell r="F15242">
            <v>64.897199999999998</v>
          </cell>
          <cell r="G15242">
            <v>0.53560229999999998</v>
          </cell>
          <cell r="H15242">
            <v>0.59203110000000003</v>
          </cell>
          <cell r="I15242">
            <v>-2.6113299999999999E-2</v>
          </cell>
          <cell r="J15242">
            <v>-1.06853E-2</v>
          </cell>
          <cell r="K15242">
            <v>0</v>
          </cell>
          <cell r="L15242">
            <v>1.06853E-2</v>
          </cell>
          <cell r="M15242">
            <v>2.6113299999999999E-2</v>
          </cell>
          <cell r="N15242">
            <v>2.6113299999999999E-2</v>
          </cell>
          <cell r="O15242">
            <v>24693</v>
          </cell>
        </row>
        <row r="15243">
          <cell r="A15243" t="str">
            <v>Residential</v>
          </cell>
          <cell r="B15243">
            <v>2</v>
          </cell>
          <cell r="C15243" t="str">
            <v>X</v>
          </cell>
          <cell r="D15243" t="str">
            <v>Switch</v>
          </cell>
          <cell r="E15243" t="str">
            <v>LCA: Greater Bay Area</v>
          </cell>
          <cell r="F15243">
            <v>62.973999999999997</v>
          </cell>
          <cell r="G15243">
            <v>0.46577069999999998</v>
          </cell>
          <cell r="H15243">
            <v>0.49095569999999999</v>
          </cell>
          <cell r="I15243">
            <v>-2.5766000000000001E-2</v>
          </cell>
          <cell r="J15243">
            <v>-1.0543200000000001E-2</v>
          </cell>
          <cell r="K15243">
            <v>0</v>
          </cell>
          <cell r="L15243">
            <v>1.0543200000000001E-2</v>
          </cell>
          <cell r="M15243">
            <v>2.5766000000000001E-2</v>
          </cell>
          <cell r="N15243">
            <v>2.5766000000000001E-2</v>
          </cell>
          <cell r="O15243">
            <v>24693</v>
          </cell>
        </row>
        <row r="15244">
          <cell r="A15244" t="str">
            <v>Residential</v>
          </cell>
          <cell r="B15244">
            <v>3</v>
          </cell>
          <cell r="C15244" t="str">
            <v>X</v>
          </cell>
          <cell r="D15244" t="str">
            <v>Switch</v>
          </cell>
          <cell r="E15244" t="str">
            <v>LCA: Greater Bay Area</v>
          </cell>
          <cell r="F15244">
            <v>62.241300000000003</v>
          </cell>
          <cell r="G15244">
            <v>0.4356623</v>
          </cell>
          <cell r="H15244">
            <v>0.46924680000000002</v>
          </cell>
          <cell r="I15244">
            <v>-2.55325E-2</v>
          </cell>
          <cell r="J15244">
            <v>-1.0447700000000001E-2</v>
          </cell>
          <cell r="K15244">
            <v>0</v>
          </cell>
          <cell r="L15244">
            <v>1.0447700000000001E-2</v>
          </cell>
          <cell r="M15244">
            <v>2.55325E-2</v>
          </cell>
          <cell r="N15244">
            <v>2.55325E-2</v>
          </cell>
          <cell r="O15244">
            <v>24693</v>
          </cell>
        </row>
        <row r="15245">
          <cell r="A15245" t="str">
            <v>Residential</v>
          </cell>
          <cell r="B15245">
            <v>4</v>
          </cell>
          <cell r="C15245" t="str">
            <v>X</v>
          </cell>
          <cell r="D15245" t="str">
            <v>Switch</v>
          </cell>
          <cell r="E15245" t="str">
            <v>LCA: Greater Bay Area</v>
          </cell>
          <cell r="F15245">
            <v>60.863</v>
          </cell>
          <cell r="G15245">
            <v>0.4129525</v>
          </cell>
          <cell r="H15245">
            <v>0.44265470000000001</v>
          </cell>
          <cell r="I15245">
            <v>-2.5359E-2</v>
          </cell>
          <cell r="J15245">
            <v>-1.0376700000000001E-2</v>
          </cell>
          <cell r="K15245">
            <v>0</v>
          </cell>
          <cell r="L15245">
            <v>1.0376700000000001E-2</v>
          </cell>
          <cell r="M15245">
            <v>2.5359E-2</v>
          </cell>
          <cell r="N15245">
            <v>2.5359E-2</v>
          </cell>
          <cell r="O15245">
            <v>24693</v>
          </cell>
        </row>
        <row r="15246">
          <cell r="A15246" t="str">
            <v>Residential</v>
          </cell>
          <cell r="B15246">
            <v>5</v>
          </cell>
          <cell r="C15246" t="str">
            <v>X</v>
          </cell>
          <cell r="D15246" t="str">
            <v>Switch</v>
          </cell>
          <cell r="E15246" t="str">
            <v>LCA: Greater Bay Area</v>
          </cell>
          <cell r="F15246">
            <v>60.631599999999999</v>
          </cell>
          <cell r="G15246">
            <v>0.41219080000000002</v>
          </cell>
          <cell r="H15246">
            <v>0.44877460000000002</v>
          </cell>
          <cell r="I15246">
            <v>-2.53507E-2</v>
          </cell>
          <cell r="J15246">
            <v>-1.03733E-2</v>
          </cell>
          <cell r="K15246">
            <v>0</v>
          </cell>
          <cell r="L15246">
            <v>1.03733E-2</v>
          </cell>
          <cell r="M15246">
            <v>2.53507E-2</v>
          </cell>
          <cell r="N15246">
            <v>2.53507E-2</v>
          </cell>
          <cell r="O15246">
            <v>24693</v>
          </cell>
        </row>
        <row r="15247">
          <cell r="A15247" t="str">
            <v>Residential</v>
          </cell>
          <cell r="B15247">
            <v>6</v>
          </cell>
          <cell r="C15247" t="str">
            <v>X</v>
          </cell>
          <cell r="D15247" t="str">
            <v>Switch</v>
          </cell>
          <cell r="E15247" t="str">
            <v>LCA: Greater Bay Area</v>
          </cell>
          <cell r="F15247">
            <v>60.512300000000003</v>
          </cell>
          <cell r="G15247">
            <v>0.45075779999999999</v>
          </cell>
          <cell r="H15247">
            <v>0.50113039999999998</v>
          </cell>
          <cell r="I15247">
            <v>-2.5382100000000001E-2</v>
          </cell>
          <cell r="J15247">
            <v>-1.03862E-2</v>
          </cell>
          <cell r="K15247">
            <v>0</v>
          </cell>
          <cell r="L15247">
            <v>1.03862E-2</v>
          </cell>
          <cell r="M15247">
            <v>2.5382100000000001E-2</v>
          </cell>
          <cell r="N15247">
            <v>2.5382100000000001E-2</v>
          </cell>
          <cell r="O15247">
            <v>24693</v>
          </cell>
        </row>
        <row r="15248">
          <cell r="A15248" t="str">
            <v>Residential</v>
          </cell>
          <cell r="B15248">
            <v>7</v>
          </cell>
          <cell r="C15248" t="str">
            <v>X</v>
          </cell>
          <cell r="D15248" t="str">
            <v>Switch</v>
          </cell>
          <cell r="E15248" t="str">
            <v>LCA: Greater Bay Area</v>
          </cell>
          <cell r="F15248">
            <v>59.514800000000001</v>
          </cell>
          <cell r="G15248">
            <v>0.54922459999999995</v>
          </cell>
          <cell r="H15248">
            <v>0.59943979999999997</v>
          </cell>
          <cell r="I15248">
            <v>-2.5585799999999999E-2</v>
          </cell>
          <cell r="J15248">
            <v>-1.04695E-2</v>
          </cell>
          <cell r="K15248">
            <v>0</v>
          </cell>
          <cell r="L15248">
            <v>1.04695E-2</v>
          </cell>
          <cell r="M15248">
            <v>2.5585799999999999E-2</v>
          </cell>
          <cell r="N15248">
            <v>2.5585799999999999E-2</v>
          </cell>
          <cell r="O15248">
            <v>24693</v>
          </cell>
        </row>
        <row r="15249">
          <cell r="A15249" t="str">
            <v>Residential</v>
          </cell>
          <cell r="B15249">
            <v>8</v>
          </cell>
          <cell r="C15249" t="str">
            <v>X</v>
          </cell>
          <cell r="D15249" t="str">
            <v>Switch</v>
          </cell>
          <cell r="E15249" t="str">
            <v>LCA: Greater Bay Area</v>
          </cell>
          <cell r="F15249">
            <v>60.369199999999999</v>
          </cell>
          <cell r="G15249">
            <v>0.65238790000000002</v>
          </cell>
          <cell r="H15249">
            <v>0.70934149999999996</v>
          </cell>
          <cell r="I15249">
            <v>-2.60354E-2</v>
          </cell>
          <cell r="J15249">
            <v>-1.06535E-2</v>
          </cell>
          <cell r="K15249">
            <v>0</v>
          </cell>
          <cell r="L15249">
            <v>1.06535E-2</v>
          </cell>
          <cell r="M15249">
            <v>2.60354E-2</v>
          </cell>
          <cell r="N15249">
            <v>2.60354E-2</v>
          </cell>
          <cell r="O15249">
            <v>24693</v>
          </cell>
        </row>
        <row r="15250">
          <cell r="A15250" t="str">
            <v>Residential</v>
          </cell>
          <cell r="B15250">
            <v>9</v>
          </cell>
          <cell r="C15250" t="str">
            <v>X</v>
          </cell>
          <cell r="D15250" t="str">
            <v>Switch</v>
          </cell>
          <cell r="E15250" t="str">
            <v>LCA: Greater Bay Area</v>
          </cell>
          <cell r="F15250">
            <v>64.3369</v>
          </cell>
          <cell r="G15250">
            <v>0.61524129999999999</v>
          </cell>
          <cell r="H15250">
            <v>0.64418430000000004</v>
          </cell>
          <cell r="I15250">
            <v>-2.6547000000000001E-2</v>
          </cell>
          <cell r="J15250">
            <v>-1.0862800000000001E-2</v>
          </cell>
          <cell r="K15250">
            <v>0</v>
          </cell>
          <cell r="L15250">
            <v>1.0862800000000001E-2</v>
          </cell>
          <cell r="M15250">
            <v>2.6547000000000001E-2</v>
          </cell>
          <cell r="N15250">
            <v>2.6547000000000001E-2</v>
          </cell>
          <cell r="O15250">
            <v>24693</v>
          </cell>
        </row>
        <row r="15251">
          <cell r="A15251" t="str">
            <v>Residential</v>
          </cell>
          <cell r="B15251">
            <v>10</v>
          </cell>
          <cell r="C15251" t="str">
            <v>X</v>
          </cell>
          <cell r="D15251" t="str">
            <v>Switch</v>
          </cell>
          <cell r="E15251" t="str">
            <v>LCA: Greater Bay Area</v>
          </cell>
          <cell r="F15251">
            <v>67.414299999999997</v>
          </cell>
          <cell r="G15251">
            <v>0.5956243</v>
          </cell>
          <cell r="H15251">
            <v>0.64152779999999998</v>
          </cell>
          <cell r="I15251">
            <v>-2.80643E-2</v>
          </cell>
          <cell r="J15251">
            <v>-1.1483699999999999E-2</v>
          </cell>
          <cell r="K15251">
            <v>0</v>
          </cell>
          <cell r="L15251">
            <v>1.1483699999999999E-2</v>
          </cell>
          <cell r="M15251">
            <v>2.80643E-2</v>
          </cell>
          <cell r="N15251">
            <v>2.80643E-2</v>
          </cell>
          <cell r="O15251">
            <v>24693</v>
          </cell>
        </row>
        <row r="15252">
          <cell r="A15252" t="str">
            <v>Residential</v>
          </cell>
          <cell r="B15252">
            <v>11</v>
          </cell>
          <cell r="C15252" t="str">
            <v>X</v>
          </cell>
          <cell r="D15252" t="str">
            <v>Switch</v>
          </cell>
          <cell r="E15252" t="str">
            <v>LCA: Greater Bay Area</v>
          </cell>
          <cell r="F15252">
            <v>72.219399999999993</v>
          </cell>
          <cell r="G15252">
            <v>0.60490880000000002</v>
          </cell>
          <cell r="H15252">
            <v>0.63780349999999997</v>
          </cell>
          <cell r="I15252">
            <v>-2.7955500000000001E-2</v>
          </cell>
          <cell r="J15252">
            <v>-1.14392E-2</v>
          </cell>
          <cell r="K15252">
            <v>0</v>
          </cell>
          <cell r="L15252">
            <v>1.14392E-2</v>
          </cell>
          <cell r="M15252">
            <v>2.7955500000000001E-2</v>
          </cell>
          <cell r="N15252">
            <v>2.7955500000000001E-2</v>
          </cell>
          <cell r="O15252">
            <v>24693</v>
          </cell>
        </row>
        <row r="15253">
          <cell r="A15253" t="str">
            <v>Residential</v>
          </cell>
          <cell r="B15253">
            <v>12</v>
          </cell>
          <cell r="C15253" t="str">
            <v>X</v>
          </cell>
          <cell r="D15253" t="str">
            <v>Switch</v>
          </cell>
          <cell r="E15253" t="str">
            <v>LCA: Greater Bay Area</v>
          </cell>
          <cell r="F15253">
            <v>77.165499999999994</v>
          </cell>
          <cell r="G15253">
            <v>0.68763969999999996</v>
          </cell>
          <cell r="H15253">
            <v>0.68450180000000005</v>
          </cell>
          <cell r="I15253">
            <v>-2.8994700000000002E-2</v>
          </cell>
          <cell r="J15253">
            <v>-1.1864400000000001E-2</v>
          </cell>
          <cell r="K15253">
            <v>0</v>
          </cell>
          <cell r="L15253">
            <v>1.1864400000000001E-2</v>
          </cell>
          <cell r="M15253">
            <v>2.8994700000000002E-2</v>
          </cell>
          <cell r="N15253">
            <v>2.8994700000000002E-2</v>
          </cell>
          <cell r="O15253">
            <v>24693</v>
          </cell>
        </row>
        <row r="15254">
          <cell r="A15254" t="str">
            <v>Residential</v>
          </cell>
          <cell r="B15254">
            <v>13</v>
          </cell>
          <cell r="C15254" t="str">
            <v>X</v>
          </cell>
          <cell r="D15254" t="str">
            <v>Switch</v>
          </cell>
          <cell r="E15254" t="str">
            <v>LCA: Greater Bay Area</v>
          </cell>
          <cell r="F15254">
            <v>81.047600000000003</v>
          </cell>
          <cell r="G15254">
            <v>0.75330350000000001</v>
          </cell>
          <cell r="H15254">
            <v>0.73920200000000003</v>
          </cell>
          <cell r="I15254">
            <v>-2.90645E-2</v>
          </cell>
          <cell r="J15254">
            <v>-1.1893000000000001E-2</v>
          </cell>
          <cell r="K15254">
            <v>0</v>
          </cell>
          <cell r="L15254">
            <v>1.1893000000000001E-2</v>
          </cell>
          <cell r="M15254">
            <v>2.90645E-2</v>
          </cell>
          <cell r="N15254">
            <v>2.90645E-2</v>
          </cell>
          <cell r="O15254">
            <v>24693</v>
          </cell>
        </row>
        <row r="15255">
          <cell r="A15255" t="str">
            <v>Residential</v>
          </cell>
          <cell r="B15255">
            <v>14</v>
          </cell>
          <cell r="C15255" t="str">
            <v>X</v>
          </cell>
          <cell r="D15255" t="str">
            <v>Switch</v>
          </cell>
          <cell r="E15255" t="str">
            <v>LCA: Greater Bay Area</v>
          </cell>
          <cell r="F15255">
            <v>84.162400000000005</v>
          </cell>
          <cell r="G15255">
            <v>0.82047539999999997</v>
          </cell>
          <cell r="H15255">
            <v>0.80650739999999999</v>
          </cell>
          <cell r="I15255">
            <v>-2.98982E-2</v>
          </cell>
          <cell r="J15255">
            <v>-1.2234099999999999E-2</v>
          </cell>
          <cell r="K15255">
            <v>0</v>
          </cell>
          <cell r="L15255">
            <v>1.2234099999999999E-2</v>
          </cell>
          <cell r="M15255">
            <v>2.98982E-2</v>
          </cell>
          <cell r="N15255">
            <v>2.98982E-2</v>
          </cell>
          <cell r="O15255">
            <v>24693</v>
          </cell>
        </row>
        <row r="15256">
          <cell r="A15256" t="str">
            <v>Residential</v>
          </cell>
          <cell r="B15256">
            <v>15</v>
          </cell>
          <cell r="C15256" t="str">
            <v>X</v>
          </cell>
          <cell r="D15256" t="str">
            <v>Switch</v>
          </cell>
          <cell r="E15256" t="str">
            <v>LCA: Greater Bay Area</v>
          </cell>
          <cell r="F15256">
            <v>87.537300000000002</v>
          </cell>
          <cell r="G15256">
            <v>0.96577069999999998</v>
          </cell>
          <cell r="H15256">
            <v>0.96408309999999997</v>
          </cell>
          <cell r="I15256">
            <v>-2.9978100000000001E-2</v>
          </cell>
          <cell r="J15256">
            <v>-1.22668E-2</v>
          </cell>
          <cell r="K15256">
            <v>0</v>
          </cell>
          <cell r="L15256">
            <v>1.22668E-2</v>
          </cell>
          <cell r="M15256">
            <v>2.9978100000000001E-2</v>
          </cell>
          <cell r="N15256">
            <v>2.9978100000000001E-2</v>
          </cell>
          <cell r="O15256">
            <v>24693</v>
          </cell>
        </row>
        <row r="15257">
          <cell r="A15257" t="str">
            <v>Residential</v>
          </cell>
          <cell r="B15257">
            <v>16</v>
          </cell>
          <cell r="C15257" t="str">
            <v>X</v>
          </cell>
          <cell r="D15257" t="str">
            <v>Switch</v>
          </cell>
          <cell r="E15257" t="str">
            <v>LCA: Greater Bay Area</v>
          </cell>
          <cell r="F15257">
            <v>89.649199999999993</v>
          </cell>
          <cell r="G15257">
            <v>1.169492</v>
          </cell>
          <cell r="H15257">
            <v>1.0333429999999999</v>
          </cell>
          <cell r="I15257">
            <v>-3.4199100000000003E-2</v>
          </cell>
          <cell r="J15257">
            <v>-1.3993999999999999E-2</v>
          </cell>
          <cell r="K15257">
            <v>0</v>
          </cell>
          <cell r="L15257">
            <v>1.3993999999999999E-2</v>
          </cell>
          <cell r="M15257">
            <v>3.4199100000000003E-2</v>
          </cell>
          <cell r="N15257">
            <v>3.4199100000000003E-2</v>
          </cell>
          <cell r="O15257">
            <v>24693</v>
          </cell>
        </row>
        <row r="15258">
          <cell r="A15258" t="str">
            <v>Residential</v>
          </cell>
          <cell r="B15258">
            <v>17</v>
          </cell>
          <cell r="C15258" t="str">
            <v>X</v>
          </cell>
          <cell r="D15258" t="str">
            <v>Switch</v>
          </cell>
          <cell r="E15258" t="str">
            <v>LCA: Greater Bay Area</v>
          </cell>
          <cell r="F15258">
            <v>90.755499999999998</v>
          </cell>
          <cell r="G15258">
            <v>1.3707579999999999</v>
          </cell>
          <cell r="H15258">
            <v>1.1316900000000001</v>
          </cell>
          <cell r="I15258">
            <v>-3.6941700000000001E-2</v>
          </cell>
          <cell r="J15258">
            <v>-1.51162E-2</v>
          </cell>
          <cell r="K15258">
            <v>0</v>
          </cell>
          <cell r="L15258">
            <v>1.51162E-2</v>
          </cell>
          <cell r="M15258">
            <v>3.6941700000000001E-2</v>
          </cell>
          <cell r="N15258">
            <v>3.6941700000000001E-2</v>
          </cell>
          <cell r="O15258">
            <v>24693</v>
          </cell>
        </row>
        <row r="15259">
          <cell r="A15259" t="str">
            <v>Residential</v>
          </cell>
          <cell r="B15259">
            <v>18</v>
          </cell>
          <cell r="C15259" t="str">
            <v>X</v>
          </cell>
          <cell r="D15259" t="str">
            <v>Switch</v>
          </cell>
          <cell r="E15259" t="str">
            <v>LCA: Greater Bay Area</v>
          </cell>
          <cell r="F15259">
            <v>88.725700000000003</v>
          </cell>
          <cell r="G15259">
            <v>1.467789</v>
          </cell>
          <cell r="H15259">
            <v>1.272675</v>
          </cell>
          <cell r="I15259">
            <v>-3.5171800000000003E-2</v>
          </cell>
          <cell r="J15259">
            <v>-1.4392E-2</v>
          </cell>
          <cell r="K15259">
            <v>0</v>
          </cell>
          <cell r="L15259">
            <v>1.4392E-2</v>
          </cell>
          <cell r="M15259">
            <v>3.5171800000000003E-2</v>
          </cell>
          <cell r="N15259">
            <v>3.5171800000000003E-2</v>
          </cell>
          <cell r="O15259">
            <v>24693</v>
          </cell>
        </row>
        <row r="15260">
          <cell r="A15260" t="str">
            <v>Residential</v>
          </cell>
          <cell r="B15260">
            <v>19</v>
          </cell>
          <cell r="C15260" t="str">
            <v>X</v>
          </cell>
          <cell r="D15260" t="str">
            <v>Switch</v>
          </cell>
          <cell r="E15260" t="str">
            <v>LCA: Greater Bay Area</v>
          </cell>
          <cell r="F15260">
            <v>85.959400000000002</v>
          </cell>
          <cell r="G15260">
            <v>1.5354509999999999</v>
          </cell>
          <cell r="H15260">
            <v>1.477028</v>
          </cell>
          <cell r="I15260">
            <v>-3.6659299999999999E-2</v>
          </cell>
          <cell r="J15260">
            <v>-1.50007E-2</v>
          </cell>
          <cell r="K15260">
            <v>0</v>
          </cell>
          <cell r="L15260">
            <v>1.50007E-2</v>
          </cell>
          <cell r="M15260">
            <v>3.6659299999999999E-2</v>
          </cell>
          <cell r="N15260">
            <v>3.6659299999999999E-2</v>
          </cell>
          <cell r="O15260">
            <v>24693</v>
          </cell>
        </row>
        <row r="15261">
          <cell r="A15261" t="str">
            <v>Residential</v>
          </cell>
          <cell r="B15261">
            <v>20</v>
          </cell>
          <cell r="C15261" t="str">
            <v>X</v>
          </cell>
          <cell r="D15261" t="str">
            <v>Switch</v>
          </cell>
          <cell r="E15261" t="str">
            <v>LCA: Greater Bay Area</v>
          </cell>
          <cell r="F15261">
            <v>81.228800000000007</v>
          </cell>
          <cell r="G15261">
            <v>1.448515</v>
          </cell>
          <cell r="H15261">
            <v>1.7622949999999999</v>
          </cell>
          <cell r="I15261">
            <v>-3.6923600000000001E-2</v>
          </cell>
          <cell r="J15261">
            <v>-1.51089E-2</v>
          </cell>
          <cell r="K15261">
            <v>0</v>
          </cell>
          <cell r="L15261">
            <v>1.51089E-2</v>
          </cell>
          <cell r="M15261">
            <v>3.6923600000000001E-2</v>
          </cell>
          <cell r="N15261">
            <v>3.6923600000000001E-2</v>
          </cell>
          <cell r="O15261">
            <v>24693</v>
          </cell>
        </row>
        <row r="15262">
          <cell r="A15262" t="str">
            <v>Residential</v>
          </cell>
          <cell r="B15262">
            <v>21</v>
          </cell>
          <cell r="C15262" t="str">
            <v>X</v>
          </cell>
          <cell r="D15262" t="str">
            <v>Switch</v>
          </cell>
          <cell r="E15262" t="str">
            <v>LCA: Greater Bay Area</v>
          </cell>
          <cell r="F15262">
            <v>76.8827</v>
          </cell>
          <cell r="G15262">
            <v>1.3489139999999999</v>
          </cell>
          <cell r="H15262">
            <v>1.627453</v>
          </cell>
          <cell r="I15262">
            <v>-3.40699E-2</v>
          </cell>
          <cell r="J15262">
            <v>-1.39411E-2</v>
          </cell>
          <cell r="K15262">
            <v>0</v>
          </cell>
          <cell r="L15262">
            <v>1.39411E-2</v>
          </cell>
          <cell r="M15262">
            <v>3.40699E-2</v>
          </cell>
          <cell r="N15262">
            <v>3.40699E-2</v>
          </cell>
          <cell r="O15262">
            <v>24693</v>
          </cell>
        </row>
        <row r="15263">
          <cell r="A15263" t="str">
            <v>Residential</v>
          </cell>
          <cell r="B15263">
            <v>22</v>
          </cell>
          <cell r="C15263" t="str">
            <v>X</v>
          </cell>
          <cell r="D15263" t="str">
            <v>Switch</v>
          </cell>
          <cell r="E15263" t="str">
            <v>LCA: Greater Bay Area</v>
          </cell>
          <cell r="F15263">
            <v>75.036900000000003</v>
          </cell>
          <cell r="G15263">
            <v>1.203937</v>
          </cell>
          <cell r="H15263">
            <v>1.3932929999999999</v>
          </cell>
          <cell r="I15263">
            <v>-3.1945500000000002E-2</v>
          </cell>
          <cell r="J15263">
            <v>-1.30718E-2</v>
          </cell>
          <cell r="K15263">
            <v>0</v>
          </cell>
          <cell r="L15263">
            <v>1.30718E-2</v>
          </cell>
          <cell r="M15263">
            <v>3.1945500000000002E-2</v>
          </cell>
          <cell r="N15263">
            <v>3.1945500000000002E-2</v>
          </cell>
          <cell r="O15263">
            <v>24693</v>
          </cell>
        </row>
        <row r="15264">
          <cell r="A15264" t="str">
            <v>Residential</v>
          </cell>
          <cell r="B15264">
            <v>23</v>
          </cell>
          <cell r="C15264" t="str">
            <v>X</v>
          </cell>
          <cell r="D15264" t="str">
            <v>Switch</v>
          </cell>
          <cell r="E15264" t="str">
            <v>LCA: Greater Bay Area</v>
          </cell>
          <cell r="F15264">
            <v>72.843900000000005</v>
          </cell>
          <cell r="G15264">
            <v>0.97033749999999996</v>
          </cell>
          <cell r="H15264">
            <v>1.1475610000000001</v>
          </cell>
          <cell r="I15264">
            <v>-3.04928E-2</v>
          </cell>
          <cell r="J15264">
            <v>-1.24774E-2</v>
          </cell>
          <cell r="K15264">
            <v>0</v>
          </cell>
          <cell r="L15264">
            <v>1.24774E-2</v>
          </cell>
          <cell r="M15264">
            <v>3.04928E-2</v>
          </cell>
          <cell r="N15264">
            <v>3.04928E-2</v>
          </cell>
          <cell r="O15264">
            <v>24693</v>
          </cell>
        </row>
        <row r="15265">
          <cell r="A15265" t="str">
            <v>Residential</v>
          </cell>
          <cell r="B15265">
            <v>24</v>
          </cell>
          <cell r="C15265" t="str">
            <v>X</v>
          </cell>
          <cell r="D15265" t="str">
            <v>Switch</v>
          </cell>
          <cell r="E15265" t="str">
            <v>LCA: Greater Bay Area</v>
          </cell>
          <cell r="F15265">
            <v>71.764200000000002</v>
          </cell>
          <cell r="G15265">
            <v>0.73325320000000005</v>
          </cell>
          <cell r="H15265">
            <v>0.88095440000000003</v>
          </cell>
          <cell r="I15265">
            <v>-2.8856900000000001E-2</v>
          </cell>
          <cell r="J15265">
            <v>-1.1808000000000001E-2</v>
          </cell>
          <cell r="K15265">
            <v>0</v>
          </cell>
          <cell r="L15265">
            <v>1.1808000000000001E-2</v>
          </cell>
          <cell r="M15265">
            <v>2.8856900000000001E-2</v>
          </cell>
          <cell r="N15265">
            <v>2.8856900000000001E-2</v>
          </cell>
          <cell r="O15265">
            <v>24693</v>
          </cell>
        </row>
        <row r="15266">
          <cell r="A15266" t="str">
            <v>Residential</v>
          </cell>
          <cell r="B15266">
            <v>1</v>
          </cell>
          <cell r="C15266" t="str">
            <v>X</v>
          </cell>
          <cell r="D15266" t="str">
            <v>Switch</v>
          </cell>
          <cell r="E15266" t="str">
            <v>Tonnage: 2&lt;=tons&lt;3</v>
          </cell>
          <cell r="F15266">
            <v>65.310699999999997</v>
          </cell>
          <cell r="G15266">
            <v>0.49559229999999999</v>
          </cell>
          <cell r="H15266">
            <v>0.50564560000000003</v>
          </cell>
          <cell r="I15266">
            <v>-6.1898599999999998E-2</v>
          </cell>
          <cell r="J15266">
            <v>-2.5328400000000001E-2</v>
          </cell>
          <cell r="K15266">
            <v>0</v>
          </cell>
          <cell r="L15266">
            <v>2.5328400000000001E-2</v>
          </cell>
          <cell r="M15266">
            <v>6.1898599999999998E-2</v>
          </cell>
          <cell r="N15266">
            <v>6.1898599999999998E-2</v>
          </cell>
          <cell r="O15266">
            <v>3520</v>
          </cell>
        </row>
        <row r="15267">
          <cell r="A15267" t="str">
            <v>Residential</v>
          </cell>
          <cell r="B15267">
            <v>2</v>
          </cell>
          <cell r="C15267" t="str">
            <v>X</v>
          </cell>
          <cell r="D15267" t="str">
            <v>Switch</v>
          </cell>
          <cell r="E15267" t="str">
            <v>Tonnage: 2&lt;=tons&lt;3</v>
          </cell>
          <cell r="F15267">
            <v>63</v>
          </cell>
          <cell r="G15267">
            <v>0.43951430000000002</v>
          </cell>
          <cell r="H15267">
            <v>0.44161280000000003</v>
          </cell>
          <cell r="I15267">
            <v>-6.1434999999999997E-2</v>
          </cell>
          <cell r="J15267">
            <v>-2.51387E-2</v>
          </cell>
          <cell r="K15267">
            <v>0</v>
          </cell>
          <cell r="L15267">
            <v>2.51387E-2</v>
          </cell>
          <cell r="M15267">
            <v>6.1434999999999997E-2</v>
          </cell>
          <cell r="N15267">
            <v>6.1434999999999997E-2</v>
          </cell>
          <cell r="O15267">
            <v>3520</v>
          </cell>
        </row>
        <row r="15268">
          <cell r="A15268" t="str">
            <v>Residential</v>
          </cell>
          <cell r="B15268">
            <v>3</v>
          </cell>
          <cell r="C15268" t="str">
            <v>X</v>
          </cell>
          <cell r="D15268" t="str">
            <v>Switch</v>
          </cell>
          <cell r="E15268" t="str">
            <v>Tonnage: 2&lt;=tons&lt;3</v>
          </cell>
          <cell r="F15268">
            <v>62.1723</v>
          </cell>
          <cell r="G15268">
            <v>0.40227800000000002</v>
          </cell>
          <cell r="H15268">
            <v>0.40915420000000002</v>
          </cell>
          <cell r="I15268">
            <v>-6.1110100000000001E-2</v>
          </cell>
          <cell r="J15268">
            <v>-2.5005699999999999E-2</v>
          </cell>
          <cell r="K15268">
            <v>0</v>
          </cell>
          <cell r="L15268">
            <v>2.5005699999999999E-2</v>
          </cell>
          <cell r="M15268">
            <v>6.1110100000000001E-2</v>
          </cell>
          <cell r="N15268">
            <v>6.1110100000000001E-2</v>
          </cell>
          <cell r="O15268">
            <v>3520</v>
          </cell>
        </row>
        <row r="15269">
          <cell r="A15269" t="str">
            <v>Residential</v>
          </cell>
          <cell r="B15269">
            <v>4</v>
          </cell>
          <cell r="C15269" t="str">
            <v>X</v>
          </cell>
          <cell r="D15269" t="str">
            <v>Switch</v>
          </cell>
          <cell r="E15269" t="str">
            <v>Tonnage: 2&lt;=tons&lt;3</v>
          </cell>
          <cell r="F15269">
            <v>60.836199999999998</v>
          </cell>
          <cell r="G15269">
            <v>0.39265220000000001</v>
          </cell>
          <cell r="H15269">
            <v>0.39610649999999997</v>
          </cell>
          <cell r="I15269">
            <v>-6.0818400000000002E-2</v>
          </cell>
          <cell r="J15269">
            <v>-2.4886399999999999E-2</v>
          </cell>
          <cell r="K15269">
            <v>0</v>
          </cell>
          <cell r="L15269">
            <v>2.4886399999999999E-2</v>
          </cell>
          <cell r="M15269">
            <v>6.0818400000000002E-2</v>
          </cell>
          <cell r="N15269">
            <v>6.0818400000000002E-2</v>
          </cell>
          <cell r="O15269">
            <v>3520</v>
          </cell>
        </row>
        <row r="15270">
          <cell r="A15270" t="str">
            <v>Residential</v>
          </cell>
          <cell r="B15270">
            <v>5</v>
          </cell>
          <cell r="C15270" t="str">
            <v>X</v>
          </cell>
          <cell r="D15270" t="str">
            <v>Switch</v>
          </cell>
          <cell r="E15270" t="str">
            <v>Tonnage: 2&lt;=tons&lt;3</v>
          </cell>
          <cell r="F15270">
            <v>60.508499999999998</v>
          </cell>
          <cell r="G15270">
            <v>0.39394089999999998</v>
          </cell>
          <cell r="H15270">
            <v>0.39265749999999999</v>
          </cell>
          <cell r="I15270">
            <v>-6.0834100000000002E-2</v>
          </cell>
          <cell r="J15270">
            <v>-2.48928E-2</v>
          </cell>
          <cell r="K15270">
            <v>0</v>
          </cell>
          <cell r="L15270">
            <v>2.48928E-2</v>
          </cell>
          <cell r="M15270">
            <v>6.0834100000000002E-2</v>
          </cell>
          <cell r="N15270">
            <v>6.0834100000000002E-2</v>
          </cell>
          <cell r="O15270">
            <v>3520</v>
          </cell>
        </row>
        <row r="15271">
          <cell r="A15271" t="str">
            <v>Residential</v>
          </cell>
          <cell r="B15271">
            <v>6</v>
          </cell>
          <cell r="C15271" t="str">
            <v>X</v>
          </cell>
          <cell r="D15271" t="str">
            <v>Switch</v>
          </cell>
          <cell r="E15271" t="str">
            <v>Tonnage: 2&lt;=tons&lt;3</v>
          </cell>
          <cell r="F15271">
            <v>60.344700000000003</v>
          </cell>
          <cell r="G15271">
            <v>0.45714379999999999</v>
          </cell>
          <cell r="H15271">
            <v>0.50166730000000004</v>
          </cell>
          <cell r="I15271">
            <v>-6.1928400000000002E-2</v>
          </cell>
          <cell r="J15271">
            <v>-2.5340600000000001E-2</v>
          </cell>
          <cell r="K15271">
            <v>0</v>
          </cell>
          <cell r="L15271">
            <v>2.5340600000000001E-2</v>
          </cell>
          <cell r="M15271">
            <v>6.1928400000000002E-2</v>
          </cell>
          <cell r="N15271">
            <v>6.1928400000000002E-2</v>
          </cell>
          <cell r="O15271">
            <v>3520</v>
          </cell>
        </row>
        <row r="15272">
          <cell r="A15272" t="str">
            <v>Residential</v>
          </cell>
          <cell r="B15272">
            <v>7</v>
          </cell>
          <cell r="C15272" t="str">
            <v>X</v>
          </cell>
          <cell r="D15272" t="str">
            <v>Switch</v>
          </cell>
          <cell r="E15272" t="str">
            <v>Tonnage: 2&lt;=tons&lt;3</v>
          </cell>
          <cell r="F15272">
            <v>59.344700000000003</v>
          </cell>
          <cell r="G15272">
            <v>0.50309680000000001</v>
          </cell>
          <cell r="H15272">
            <v>0.53508469999999997</v>
          </cell>
          <cell r="I15272">
            <v>-6.1691099999999999E-2</v>
          </cell>
          <cell r="J15272">
            <v>-2.5243499999999999E-2</v>
          </cell>
          <cell r="K15272">
            <v>0</v>
          </cell>
          <cell r="L15272">
            <v>2.5243499999999999E-2</v>
          </cell>
          <cell r="M15272">
            <v>6.1691099999999999E-2</v>
          </cell>
          <cell r="N15272">
            <v>6.1691099999999999E-2</v>
          </cell>
          <cell r="O15272">
            <v>3520</v>
          </cell>
        </row>
        <row r="15273">
          <cell r="A15273" t="str">
            <v>Residential</v>
          </cell>
          <cell r="B15273">
            <v>8</v>
          </cell>
          <cell r="C15273" t="str">
            <v>X</v>
          </cell>
          <cell r="D15273" t="str">
            <v>Switch</v>
          </cell>
          <cell r="E15273" t="str">
            <v>Tonnage: 2&lt;=tons&lt;3</v>
          </cell>
          <cell r="F15273">
            <v>60.336199999999998</v>
          </cell>
          <cell r="G15273">
            <v>0.51069010000000004</v>
          </cell>
          <cell r="H15273">
            <v>0.50901750000000001</v>
          </cell>
          <cell r="I15273">
            <v>-6.2110899999999997E-2</v>
          </cell>
          <cell r="J15273">
            <v>-2.5415299999999998E-2</v>
          </cell>
          <cell r="K15273">
            <v>0</v>
          </cell>
          <cell r="L15273">
            <v>2.5415299999999998E-2</v>
          </cell>
          <cell r="M15273">
            <v>6.2110899999999997E-2</v>
          </cell>
          <cell r="N15273">
            <v>6.2110899999999997E-2</v>
          </cell>
          <cell r="O15273">
            <v>3520</v>
          </cell>
        </row>
        <row r="15274">
          <cell r="A15274" t="str">
            <v>Residential</v>
          </cell>
          <cell r="B15274">
            <v>9</v>
          </cell>
          <cell r="C15274" t="str">
            <v>X</v>
          </cell>
          <cell r="D15274" t="str">
            <v>Switch</v>
          </cell>
          <cell r="E15274" t="str">
            <v>Tonnage: 2&lt;=tons&lt;3</v>
          </cell>
          <cell r="F15274">
            <v>64.491500000000002</v>
          </cell>
          <cell r="G15274">
            <v>0.54643090000000005</v>
          </cell>
          <cell r="H15274">
            <v>0.56001020000000001</v>
          </cell>
          <cell r="I15274">
            <v>-6.40101E-2</v>
          </cell>
          <cell r="J15274">
            <v>-2.6192400000000001E-2</v>
          </cell>
          <cell r="K15274">
            <v>0</v>
          </cell>
          <cell r="L15274">
            <v>2.6192400000000001E-2</v>
          </cell>
          <cell r="M15274">
            <v>6.40101E-2</v>
          </cell>
          <cell r="N15274">
            <v>6.40101E-2</v>
          </cell>
          <cell r="O15274">
            <v>3520</v>
          </cell>
        </row>
        <row r="15275">
          <cell r="A15275" t="str">
            <v>Residential</v>
          </cell>
          <cell r="B15275">
            <v>10</v>
          </cell>
          <cell r="C15275" t="str">
            <v>X</v>
          </cell>
          <cell r="D15275" t="str">
            <v>Switch</v>
          </cell>
          <cell r="E15275" t="str">
            <v>Tonnage: 2&lt;=tons&lt;3</v>
          </cell>
          <cell r="F15275">
            <v>67.810699999999997</v>
          </cell>
          <cell r="G15275">
            <v>0.51110370000000005</v>
          </cell>
          <cell r="H15275">
            <v>0.50926260000000001</v>
          </cell>
          <cell r="I15275">
            <v>-7.1170399999999995E-2</v>
          </cell>
          <cell r="J15275">
            <v>-2.91224E-2</v>
          </cell>
          <cell r="K15275">
            <v>0</v>
          </cell>
          <cell r="L15275">
            <v>2.91224E-2</v>
          </cell>
          <cell r="M15275">
            <v>7.1170399999999995E-2</v>
          </cell>
          <cell r="N15275">
            <v>7.1170399999999995E-2</v>
          </cell>
          <cell r="O15275">
            <v>3520</v>
          </cell>
        </row>
        <row r="15276">
          <cell r="A15276" t="str">
            <v>Residential</v>
          </cell>
          <cell r="B15276">
            <v>11</v>
          </cell>
          <cell r="C15276" t="str">
            <v>X</v>
          </cell>
          <cell r="D15276" t="str">
            <v>Switch</v>
          </cell>
          <cell r="E15276" t="str">
            <v>Tonnage: 2&lt;=tons&lt;3</v>
          </cell>
          <cell r="F15276">
            <v>72.957499999999996</v>
          </cell>
          <cell r="G15276">
            <v>0.55823089999999997</v>
          </cell>
          <cell r="H15276">
            <v>0.61726590000000003</v>
          </cell>
          <cell r="I15276">
            <v>-6.4223000000000002E-2</v>
          </cell>
          <cell r="J15276">
            <v>-2.6279500000000001E-2</v>
          </cell>
          <cell r="K15276">
            <v>0</v>
          </cell>
          <cell r="L15276">
            <v>2.6279500000000001E-2</v>
          </cell>
          <cell r="M15276">
            <v>6.4223000000000002E-2</v>
          </cell>
          <cell r="N15276">
            <v>6.4223000000000002E-2</v>
          </cell>
          <cell r="O15276">
            <v>3520</v>
          </cell>
        </row>
        <row r="15277">
          <cell r="A15277" t="str">
            <v>Residential</v>
          </cell>
          <cell r="B15277">
            <v>12</v>
          </cell>
          <cell r="C15277" t="str">
            <v>X</v>
          </cell>
          <cell r="D15277" t="str">
            <v>Switch</v>
          </cell>
          <cell r="E15277" t="str">
            <v>Tonnage: 2&lt;=tons&lt;3</v>
          </cell>
          <cell r="F15277">
            <v>78.112799999999993</v>
          </cell>
          <cell r="G15277">
            <v>0.6245212</v>
          </cell>
          <cell r="H15277">
            <v>0.58362440000000004</v>
          </cell>
          <cell r="I15277">
            <v>-6.9034100000000001E-2</v>
          </cell>
          <cell r="J15277">
            <v>-2.8248200000000001E-2</v>
          </cell>
          <cell r="K15277">
            <v>0</v>
          </cell>
          <cell r="L15277">
            <v>2.8248200000000001E-2</v>
          </cell>
          <cell r="M15277">
            <v>6.9034100000000001E-2</v>
          </cell>
          <cell r="N15277">
            <v>6.9034100000000001E-2</v>
          </cell>
          <cell r="O15277">
            <v>3520</v>
          </cell>
        </row>
        <row r="15278">
          <cell r="A15278" t="str">
            <v>Residential</v>
          </cell>
          <cell r="B15278">
            <v>13</v>
          </cell>
          <cell r="C15278" t="str">
            <v>X</v>
          </cell>
          <cell r="D15278" t="str">
            <v>Switch</v>
          </cell>
          <cell r="E15278" t="str">
            <v>Tonnage: 2&lt;=tons&lt;3</v>
          </cell>
          <cell r="F15278">
            <v>81.948999999999998</v>
          </cell>
          <cell r="G15278">
            <v>0.67332990000000004</v>
          </cell>
          <cell r="H15278">
            <v>0.64811240000000003</v>
          </cell>
          <cell r="I15278">
            <v>-7.0209599999999997E-2</v>
          </cell>
          <cell r="J15278">
            <v>-2.87292E-2</v>
          </cell>
          <cell r="K15278">
            <v>0</v>
          </cell>
          <cell r="L15278">
            <v>2.87292E-2</v>
          </cell>
          <cell r="M15278">
            <v>7.0209599999999997E-2</v>
          </cell>
          <cell r="N15278">
            <v>7.0209599999999997E-2</v>
          </cell>
          <cell r="O15278">
            <v>3520</v>
          </cell>
        </row>
        <row r="15279">
          <cell r="A15279" t="str">
            <v>Residential</v>
          </cell>
          <cell r="B15279">
            <v>14</v>
          </cell>
          <cell r="C15279" t="str">
            <v>X</v>
          </cell>
          <cell r="D15279" t="str">
            <v>Switch</v>
          </cell>
          <cell r="E15279" t="str">
            <v>Tonnage: 2&lt;=tons&lt;3</v>
          </cell>
          <cell r="F15279">
            <v>85.112799999999993</v>
          </cell>
          <cell r="G15279">
            <v>0.8423524</v>
          </cell>
          <cell r="H15279">
            <v>0.8366884</v>
          </cell>
          <cell r="I15279">
            <v>-7.6227000000000003E-2</v>
          </cell>
          <cell r="J15279">
            <v>-3.11915E-2</v>
          </cell>
          <cell r="K15279">
            <v>0</v>
          </cell>
          <cell r="L15279">
            <v>3.11915E-2</v>
          </cell>
          <cell r="M15279">
            <v>7.6227000000000003E-2</v>
          </cell>
          <cell r="N15279">
            <v>7.6227000000000003E-2</v>
          </cell>
          <cell r="O15279">
            <v>3520</v>
          </cell>
        </row>
        <row r="15280">
          <cell r="A15280" t="str">
            <v>Residential</v>
          </cell>
          <cell r="B15280">
            <v>15</v>
          </cell>
          <cell r="C15280" t="str">
            <v>X</v>
          </cell>
          <cell r="D15280" t="str">
            <v>Switch</v>
          </cell>
          <cell r="E15280" t="str">
            <v>Tonnage: 2&lt;=tons&lt;3</v>
          </cell>
          <cell r="F15280">
            <v>88.448999999999998</v>
          </cell>
          <cell r="G15280">
            <v>0.93668470000000004</v>
          </cell>
          <cell r="H15280">
            <v>0.94942780000000004</v>
          </cell>
          <cell r="I15280">
            <v>-6.7544900000000005E-2</v>
          </cell>
          <cell r="J15280">
            <v>-2.7638800000000002E-2</v>
          </cell>
          <cell r="K15280">
            <v>0</v>
          </cell>
          <cell r="L15280">
            <v>2.7638800000000002E-2</v>
          </cell>
          <cell r="M15280">
            <v>6.7544900000000005E-2</v>
          </cell>
          <cell r="N15280">
            <v>6.7544900000000005E-2</v>
          </cell>
          <cell r="O15280">
            <v>3520</v>
          </cell>
        </row>
        <row r="15281">
          <cell r="A15281" t="str">
            <v>Residential</v>
          </cell>
          <cell r="B15281">
            <v>16</v>
          </cell>
          <cell r="C15281" t="str">
            <v>X</v>
          </cell>
          <cell r="D15281" t="str">
            <v>Switch</v>
          </cell>
          <cell r="E15281" t="str">
            <v>Tonnage: 2&lt;=tons&lt;3</v>
          </cell>
          <cell r="F15281">
            <v>90.612799999999993</v>
          </cell>
          <cell r="G15281">
            <v>1.121291</v>
          </cell>
          <cell r="H15281">
            <v>1.1059779999999999</v>
          </cell>
          <cell r="I15281">
            <v>-7.9463500000000006E-2</v>
          </cell>
          <cell r="J15281">
            <v>-3.2515799999999997E-2</v>
          </cell>
          <cell r="K15281">
            <v>0</v>
          </cell>
          <cell r="L15281">
            <v>3.2515799999999997E-2</v>
          </cell>
          <cell r="M15281">
            <v>7.9463500000000006E-2</v>
          </cell>
          <cell r="N15281">
            <v>7.9463500000000006E-2</v>
          </cell>
          <cell r="O15281">
            <v>3520</v>
          </cell>
        </row>
        <row r="15282">
          <cell r="A15282" t="str">
            <v>Residential</v>
          </cell>
          <cell r="B15282">
            <v>17</v>
          </cell>
          <cell r="C15282" t="str">
            <v>X</v>
          </cell>
          <cell r="D15282" t="str">
            <v>Switch</v>
          </cell>
          <cell r="E15282" t="str">
            <v>Tonnage: 2&lt;=tons&lt;3</v>
          </cell>
          <cell r="F15282">
            <v>91.776600000000002</v>
          </cell>
          <cell r="G15282">
            <v>1.2193970000000001</v>
          </cell>
          <cell r="H15282">
            <v>1.111939</v>
          </cell>
          <cell r="I15282">
            <v>-8.7147799999999997E-2</v>
          </cell>
          <cell r="J15282">
            <v>-3.5660200000000003E-2</v>
          </cell>
          <cell r="K15282">
            <v>0</v>
          </cell>
          <cell r="L15282">
            <v>3.5660200000000003E-2</v>
          </cell>
          <cell r="M15282">
            <v>8.7147799999999997E-2</v>
          </cell>
          <cell r="N15282">
            <v>8.7147799999999997E-2</v>
          </cell>
          <cell r="O15282">
            <v>3520</v>
          </cell>
        </row>
        <row r="15283">
          <cell r="A15283" t="str">
            <v>Residential</v>
          </cell>
          <cell r="B15283">
            <v>18</v>
          </cell>
          <cell r="C15283" t="str">
            <v>X</v>
          </cell>
          <cell r="D15283" t="str">
            <v>Switch</v>
          </cell>
          <cell r="E15283" t="str">
            <v>Tonnage: 2&lt;=tons&lt;3</v>
          </cell>
          <cell r="F15283">
            <v>89.932000000000002</v>
          </cell>
          <cell r="G15283">
            <v>1.3080560000000001</v>
          </cell>
          <cell r="H15283">
            <v>1.1359349999999999</v>
          </cell>
          <cell r="I15283">
            <v>-8.2717600000000002E-2</v>
          </cell>
          <cell r="J15283">
            <v>-3.38474E-2</v>
          </cell>
          <cell r="K15283">
            <v>0</v>
          </cell>
          <cell r="L15283">
            <v>3.38474E-2</v>
          </cell>
          <cell r="M15283">
            <v>8.2717600000000002E-2</v>
          </cell>
          <cell r="N15283">
            <v>8.2717600000000002E-2</v>
          </cell>
          <cell r="O15283">
            <v>3520</v>
          </cell>
        </row>
        <row r="15284">
          <cell r="A15284" t="str">
            <v>Residential</v>
          </cell>
          <cell r="B15284">
            <v>19</v>
          </cell>
          <cell r="C15284" t="str">
            <v>X</v>
          </cell>
          <cell r="D15284" t="str">
            <v>Switch</v>
          </cell>
          <cell r="E15284" t="str">
            <v>Tonnage: 2&lt;=tons&lt;3</v>
          </cell>
          <cell r="F15284">
            <v>87.259600000000006</v>
          </cell>
          <cell r="G15284">
            <v>1.3509139999999999</v>
          </cell>
          <cell r="H15284">
            <v>1.2966789999999999</v>
          </cell>
          <cell r="I15284">
            <v>-9.0312500000000004E-2</v>
          </cell>
          <cell r="J15284">
            <v>-3.6955099999999998E-2</v>
          </cell>
          <cell r="K15284">
            <v>0</v>
          </cell>
          <cell r="L15284">
            <v>3.6955099999999998E-2</v>
          </cell>
          <cell r="M15284">
            <v>9.0312500000000004E-2</v>
          </cell>
          <cell r="N15284">
            <v>9.0312500000000004E-2</v>
          </cell>
          <cell r="O15284">
            <v>3520</v>
          </cell>
        </row>
        <row r="15285">
          <cell r="A15285" t="str">
            <v>Residential</v>
          </cell>
          <cell r="B15285">
            <v>20</v>
          </cell>
          <cell r="C15285" t="str">
            <v>X</v>
          </cell>
          <cell r="D15285" t="str">
            <v>Switch</v>
          </cell>
          <cell r="E15285" t="str">
            <v>Tonnage: 2&lt;=tons&lt;3</v>
          </cell>
          <cell r="F15285">
            <v>82.432000000000002</v>
          </cell>
          <cell r="G15285">
            <v>1.16482</v>
          </cell>
          <cell r="H15285">
            <v>1.4587349999999999</v>
          </cell>
          <cell r="I15285">
            <v>-7.8473500000000002E-2</v>
          </cell>
          <cell r="J15285">
            <v>-3.2110699999999999E-2</v>
          </cell>
          <cell r="K15285">
            <v>0</v>
          </cell>
          <cell r="L15285">
            <v>3.2110699999999999E-2</v>
          </cell>
          <cell r="M15285">
            <v>7.8473500000000002E-2</v>
          </cell>
          <cell r="N15285">
            <v>7.8473500000000002E-2</v>
          </cell>
          <cell r="O15285">
            <v>3520</v>
          </cell>
        </row>
        <row r="15286">
          <cell r="A15286" t="str">
            <v>Residential</v>
          </cell>
          <cell r="B15286">
            <v>21</v>
          </cell>
          <cell r="C15286" t="str">
            <v>X</v>
          </cell>
          <cell r="D15286" t="str">
            <v>Switch</v>
          </cell>
          <cell r="E15286" t="str">
            <v>Tonnage: 2&lt;=tons&lt;3</v>
          </cell>
          <cell r="F15286">
            <v>77.9405</v>
          </cell>
          <cell r="G15286">
            <v>1.0665739999999999</v>
          </cell>
          <cell r="H15286">
            <v>1.313488</v>
          </cell>
          <cell r="I15286">
            <v>-8.0927899999999997E-2</v>
          </cell>
          <cell r="J15286">
            <v>-3.3115100000000001E-2</v>
          </cell>
          <cell r="K15286">
            <v>0</v>
          </cell>
          <cell r="L15286">
            <v>3.3115100000000001E-2</v>
          </cell>
          <cell r="M15286">
            <v>8.0927899999999997E-2</v>
          </cell>
          <cell r="N15286">
            <v>8.0927899999999997E-2</v>
          </cell>
          <cell r="O15286">
            <v>3520</v>
          </cell>
        </row>
        <row r="15287">
          <cell r="A15287" t="str">
            <v>Residential</v>
          </cell>
          <cell r="B15287">
            <v>22</v>
          </cell>
          <cell r="C15287" t="str">
            <v>X</v>
          </cell>
          <cell r="D15287" t="str">
            <v>Switch</v>
          </cell>
          <cell r="E15287" t="str">
            <v>Tonnage: 2&lt;=tons&lt;3</v>
          </cell>
          <cell r="F15287">
            <v>75.948999999999998</v>
          </cell>
          <cell r="G15287">
            <v>1.019477</v>
          </cell>
          <cell r="H15287">
            <v>1.107931</v>
          </cell>
          <cell r="I15287">
            <v>-7.2327000000000002E-2</v>
          </cell>
          <cell r="J15287">
            <v>-2.95956E-2</v>
          </cell>
          <cell r="K15287">
            <v>0</v>
          </cell>
          <cell r="L15287">
            <v>2.95956E-2</v>
          </cell>
          <cell r="M15287">
            <v>7.2327000000000002E-2</v>
          </cell>
          <cell r="N15287">
            <v>7.2327000000000002E-2</v>
          </cell>
          <cell r="O15287">
            <v>3520</v>
          </cell>
        </row>
        <row r="15288">
          <cell r="A15288" t="str">
            <v>Residential</v>
          </cell>
          <cell r="B15288">
            <v>23</v>
          </cell>
          <cell r="C15288" t="str">
            <v>X</v>
          </cell>
          <cell r="D15288" t="str">
            <v>Switch</v>
          </cell>
          <cell r="E15288" t="str">
            <v>Tonnage: 2&lt;=tons&lt;3</v>
          </cell>
          <cell r="F15288">
            <v>73.465999999999994</v>
          </cell>
          <cell r="G15288">
            <v>0.80527859999999996</v>
          </cell>
          <cell r="H15288">
            <v>0.92940299999999998</v>
          </cell>
          <cell r="I15288">
            <v>-6.8876199999999999E-2</v>
          </cell>
          <cell r="J15288">
            <v>-2.81836E-2</v>
          </cell>
          <cell r="K15288">
            <v>0</v>
          </cell>
          <cell r="L15288">
            <v>2.81836E-2</v>
          </cell>
          <cell r="M15288">
            <v>6.8876199999999999E-2</v>
          </cell>
          <cell r="N15288">
            <v>6.8876199999999999E-2</v>
          </cell>
          <cell r="O15288">
            <v>3520</v>
          </cell>
        </row>
        <row r="15289">
          <cell r="A15289" t="str">
            <v>Residential</v>
          </cell>
          <cell r="B15289">
            <v>24</v>
          </cell>
          <cell r="C15289" t="str">
            <v>X</v>
          </cell>
          <cell r="D15289" t="str">
            <v>Switch</v>
          </cell>
          <cell r="E15289" t="str">
            <v>Tonnage: 2&lt;=tons&lt;3</v>
          </cell>
          <cell r="F15289">
            <v>72.146799999999999</v>
          </cell>
          <cell r="G15289">
            <v>0.69574720000000001</v>
          </cell>
          <cell r="H15289">
            <v>0.72137569999999995</v>
          </cell>
          <cell r="I15289">
            <v>-6.9281599999999999E-2</v>
          </cell>
          <cell r="J15289">
            <v>-2.83495E-2</v>
          </cell>
          <cell r="K15289">
            <v>0</v>
          </cell>
          <cell r="L15289">
            <v>2.83495E-2</v>
          </cell>
          <cell r="M15289">
            <v>6.9281599999999999E-2</v>
          </cell>
          <cell r="N15289">
            <v>6.9281599999999999E-2</v>
          </cell>
          <cell r="O15289">
            <v>3520</v>
          </cell>
        </row>
        <row r="15290">
          <cell r="A15290" t="str">
            <v>Residential</v>
          </cell>
          <cell r="B15290">
            <v>1</v>
          </cell>
          <cell r="C15290" t="str">
            <v>X</v>
          </cell>
          <cell r="D15290" t="str">
            <v>Switch</v>
          </cell>
          <cell r="E15290" t="str">
            <v>Tonnage: 3&lt;=tons&lt;4</v>
          </cell>
          <cell r="F15290">
            <v>64.745900000000006</v>
          </cell>
          <cell r="G15290">
            <v>0.53562460000000001</v>
          </cell>
          <cell r="H15290">
            <v>0.59648619999999997</v>
          </cell>
          <cell r="I15290">
            <v>-3.7770400000000003E-2</v>
          </cell>
          <cell r="J15290">
            <v>-1.54553E-2</v>
          </cell>
          <cell r="K15290">
            <v>0</v>
          </cell>
          <cell r="L15290">
            <v>1.54553E-2</v>
          </cell>
          <cell r="M15290">
            <v>3.7770400000000003E-2</v>
          </cell>
          <cell r="N15290">
            <v>3.7770400000000003E-2</v>
          </cell>
          <cell r="O15290">
            <v>11472</v>
          </cell>
        </row>
        <row r="15291">
          <cell r="A15291" t="str">
            <v>Residential</v>
          </cell>
          <cell r="B15291">
            <v>2</v>
          </cell>
          <cell r="C15291" t="str">
            <v>X</v>
          </cell>
          <cell r="D15291" t="str">
            <v>Switch</v>
          </cell>
          <cell r="E15291" t="str">
            <v>Tonnage: 3&lt;=tons&lt;4</v>
          </cell>
          <cell r="F15291">
            <v>62.943600000000004</v>
          </cell>
          <cell r="G15291">
            <v>0.46390120000000001</v>
          </cell>
          <cell r="H15291">
            <v>0.4866878</v>
          </cell>
          <cell r="I15291">
            <v>-3.7134800000000003E-2</v>
          </cell>
          <cell r="J15291">
            <v>-1.51953E-2</v>
          </cell>
          <cell r="K15291">
            <v>0</v>
          </cell>
          <cell r="L15291">
            <v>1.51953E-2</v>
          </cell>
          <cell r="M15291">
            <v>3.7134800000000003E-2</v>
          </cell>
          <cell r="N15291">
            <v>3.7134800000000003E-2</v>
          </cell>
          <cell r="O15291">
            <v>11472</v>
          </cell>
        </row>
        <row r="15292">
          <cell r="A15292" t="str">
            <v>Residential</v>
          </cell>
          <cell r="B15292">
            <v>3</v>
          </cell>
          <cell r="C15292" t="str">
            <v>X</v>
          </cell>
          <cell r="D15292" t="str">
            <v>Switch</v>
          </cell>
          <cell r="E15292" t="str">
            <v>Tonnage: 3&lt;=tons&lt;4</v>
          </cell>
          <cell r="F15292">
            <v>62.239199999999997</v>
          </cell>
          <cell r="G15292">
            <v>0.43418289999999998</v>
          </cell>
          <cell r="H15292">
            <v>0.46450619999999998</v>
          </cell>
          <cell r="I15292">
            <v>-3.6801399999999998E-2</v>
          </cell>
          <cell r="J15292">
            <v>-1.5058800000000001E-2</v>
          </cell>
          <cell r="K15292">
            <v>0</v>
          </cell>
          <cell r="L15292">
            <v>1.5058800000000001E-2</v>
          </cell>
          <cell r="M15292">
            <v>3.6801399999999998E-2</v>
          </cell>
          <cell r="N15292">
            <v>3.6801399999999998E-2</v>
          </cell>
          <cell r="O15292">
            <v>11472</v>
          </cell>
        </row>
        <row r="15293">
          <cell r="A15293" t="str">
            <v>Residential</v>
          </cell>
          <cell r="B15293">
            <v>4</v>
          </cell>
          <cell r="C15293" t="str">
            <v>X</v>
          </cell>
          <cell r="D15293" t="str">
            <v>Switch</v>
          </cell>
          <cell r="E15293" t="str">
            <v>Tonnage: 3&lt;=tons&lt;4</v>
          </cell>
          <cell r="F15293">
            <v>60.852899999999998</v>
          </cell>
          <cell r="G15293">
            <v>0.40499160000000001</v>
          </cell>
          <cell r="H15293">
            <v>0.43490889999999999</v>
          </cell>
          <cell r="I15293">
            <v>-3.65995E-2</v>
          </cell>
          <cell r="J15293">
            <v>-1.49762E-2</v>
          </cell>
          <cell r="K15293">
            <v>0</v>
          </cell>
          <cell r="L15293">
            <v>1.49762E-2</v>
          </cell>
          <cell r="M15293">
            <v>3.65995E-2</v>
          </cell>
          <cell r="N15293">
            <v>3.65995E-2</v>
          </cell>
          <cell r="O15293">
            <v>11472</v>
          </cell>
        </row>
        <row r="15294">
          <cell r="A15294" t="str">
            <v>Residential</v>
          </cell>
          <cell r="B15294">
            <v>5</v>
          </cell>
          <cell r="C15294" t="str">
            <v>X</v>
          </cell>
          <cell r="D15294" t="str">
            <v>Switch</v>
          </cell>
          <cell r="E15294" t="str">
            <v>Tonnage: 3&lt;=tons&lt;4</v>
          </cell>
          <cell r="F15294">
            <v>60.6511</v>
          </cell>
          <cell r="G15294">
            <v>0.41476570000000001</v>
          </cell>
          <cell r="H15294">
            <v>0.4472641</v>
          </cell>
          <cell r="I15294">
            <v>-3.6668399999999997E-2</v>
          </cell>
          <cell r="J15294">
            <v>-1.5004399999999999E-2</v>
          </cell>
          <cell r="K15294">
            <v>0</v>
          </cell>
          <cell r="L15294">
            <v>1.5004399999999999E-2</v>
          </cell>
          <cell r="M15294">
            <v>3.6668399999999997E-2</v>
          </cell>
          <cell r="N15294">
            <v>3.6668399999999997E-2</v>
          </cell>
          <cell r="O15294">
            <v>11472</v>
          </cell>
        </row>
        <row r="15295">
          <cell r="A15295" t="str">
            <v>Residential</v>
          </cell>
          <cell r="B15295">
            <v>6</v>
          </cell>
          <cell r="C15295" t="str">
            <v>X</v>
          </cell>
          <cell r="D15295" t="str">
            <v>Switch</v>
          </cell>
          <cell r="E15295" t="str">
            <v>Tonnage: 3&lt;=tons&lt;4</v>
          </cell>
          <cell r="F15295">
            <v>60.542400000000001</v>
          </cell>
          <cell r="G15295">
            <v>0.46279300000000001</v>
          </cell>
          <cell r="H15295">
            <v>0.5043434</v>
          </cell>
          <cell r="I15295">
            <v>-3.6618900000000003E-2</v>
          </cell>
          <cell r="J15295">
            <v>-1.49841E-2</v>
          </cell>
          <cell r="K15295">
            <v>0</v>
          </cell>
          <cell r="L15295">
            <v>1.49841E-2</v>
          </cell>
          <cell r="M15295">
            <v>3.6618900000000003E-2</v>
          </cell>
          <cell r="N15295">
            <v>3.6618900000000003E-2</v>
          </cell>
          <cell r="O15295">
            <v>11472</v>
          </cell>
        </row>
        <row r="15296">
          <cell r="A15296" t="str">
            <v>Residential</v>
          </cell>
          <cell r="B15296">
            <v>7</v>
          </cell>
          <cell r="C15296" t="str">
            <v>X</v>
          </cell>
          <cell r="D15296" t="str">
            <v>Switch</v>
          </cell>
          <cell r="E15296" t="str">
            <v>Tonnage: 3&lt;=tons&lt;4</v>
          </cell>
          <cell r="F15296">
            <v>59.547699999999999</v>
          </cell>
          <cell r="G15296">
            <v>0.5577896</v>
          </cell>
          <cell r="H15296">
            <v>0.61619930000000001</v>
          </cell>
          <cell r="I15296">
            <v>-3.6919E-2</v>
          </cell>
          <cell r="J15296">
            <v>-1.5106899999999999E-2</v>
          </cell>
          <cell r="K15296">
            <v>0</v>
          </cell>
          <cell r="L15296">
            <v>1.5106899999999999E-2</v>
          </cell>
          <cell r="M15296">
            <v>3.6919E-2</v>
          </cell>
          <cell r="N15296">
            <v>3.6919E-2</v>
          </cell>
          <cell r="O15296">
            <v>11472</v>
          </cell>
        </row>
        <row r="15297">
          <cell r="A15297" t="str">
            <v>Residential</v>
          </cell>
          <cell r="B15297">
            <v>8</v>
          </cell>
          <cell r="C15297" t="str">
            <v>X</v>
          </cell>
          <cell r="D15297" t="str">
            <v>Switch</v>
          </cell>
          <cell r="E15297" t="str">
            <v>Tonnage: 3&lt;=tons&lt;4</v>
          </cell>
          <cell r="F15297">
            <v>60.366500000000002</v>
          </cell>
          <cell r="G15297">
            <v>0.66051070000000001</v>
          </cell>
          <cell r="H15297">
            <v>0.73114999999999997</v>
          </cell>
          <cell r="I15297">
            <v>-3.7530500000000001E-2</v>
          </cell>
          <cell r="J15297">
            <v>-1.53572E-2</v>
          </cell>
          <cell r="K15297">
            <v>0</v>
          </cell>
          <cell r="L15297">
            <v>1.53572E-2</v>
          </cell>
          <cell r="M15297">
            <v>3.7530500000000001E-2</v>
          </cell>
          <cell r="N15297">
            <v>3.7530500000000001E-2</v>
          </cell>
          <cell r="O15297">
            <v>11472</v>
          </cell>
        </row>
        <row r="15298">
          <cell r="A15298" t="str">
            <v>Residential</v>
          </cell>
          <cell r="B15298">
            <v>9</v>
          </cell>
          <cell r="C15298" t="str">
            <v>X</v>
          </cell>
          <cell r="D15298" t="str">
            <v>Switch</v>
          </cell>
          <cell r="E15298" t="str">
            <v>Tonnage: 3&lt;=tons&lt;4</v>
          </cell>
          <cell r="F15298">
            <v>64.280699999999996</v>
          </cell>
          <cell r="G15298">
            <v>0.59647269999999997</v>
          </cell>
          <cell r="H15298">
            <v>0.62888109999999997</v>
          </cell>
          <cell r="I15298">
            <v>-3.8342099999999997E-2</v>
          </cell>
          <cell r="J15298">
            <v>-1.56893E-2</v>
          </cell>
          <cell r="K15298">
            <v>0</v>
          </cell>
          <cell r="L15298">
            <v>1.56893E-2</v>
          </cell>
          <cell r="M15298">
            <v>3.8342099999999997E-2</v>
          </cell>
          <cell r="N15298">
            <v>3.8342099999999997E-2</v>
          </cell>
          <cell r="O15298">
            <v>11472</v>
          </cell>
        </row>
        <row r="15299">
          <cell r="A15299" t="str">
            <v>Residential</v>
          </cell>
          <cell r="B15299">
            <v>10</v>
          </cell>
          <cell r="C15299" t="str">
            <v>X</v>
          </cell>
          <cell r="D15299" t="str">
            <v>Switch</v>
          </cell>
          <cell r="E15299" t="str">
            <v>Tonnage: 3&lt;=tons&lt;4</v>
          </cell>
          <cell r="F15299">
            <v>67.282899999999998</v>
          </cell>
          <cell r="G15299">
            <v>0.57805340000000005</v>
          </cell>
          <cell r="H15299">
            <v>0.62831389999999998</v>
          </cell>
          <cell r="I15299">
            <v>-3.9723099999999997E-2</v>
          </cell>
          <cell r="J15299">
            <v>-1.6254399999999999E-2</v>
          </cell>
          <cell r="K15299">
            <v>0</v>
          </cell>
          <cell r="L15299">
            <v>1.6254399999999999E-2</v>
          </cell>
          <cell r="M15299">
            <v>3.9723099999999997E-2</v>
          </cell>
          <cell r="N15299">
            <v>3.9723099999999997E-2</v>
          </cell>
          <cell r="O15299">
            <v>11472</v>
          </cell>
        </row>
        <row r="15300">
          <cell r="A15300" t="str">
            <v>Residential</v>
          </cell>
          <cell r="B15300">
            <v>11</v>
          </cell>
          <cell r="C15300" t="str">
            <v>X</v>
          </cell>
          <cell r="D15300" t="str">
            <v>Switch</v>
          </cell>
          <cell r="E15300" t="str">
            <v>Tonnage: 3&lt;=tons&lt;4</v>
          </cell>
          <cell r="F15300">
            <v>71.979100000000003</v>
          </cell>
          <cell r="G15300">
            <v>0.60216990000000004</v>
          </cell>
          <cell r="H15300">
            <v>0.60963579999999995</v>
          </cell>
          <cell r="I15300">
            <v>-4.0607600000000001E-2</v>
          </cell>
          <cell r="J15300">
            <v>-1.6616300000000001E-2</v>
          </cell>
          <cell r="K15300">
            <v>0</v>
          </cell>
          <cell r="L15300">
            <v>1.6616300000000001E-2</v>
          </cell>
          <cell r="M15300">
            <v>4.0607600000000001E-2</v>
          </cell>
          <cell r="N15300">
            <v>4.0607600000000001E-2</v>
          </cell>
          <cell r="O15300">
            <v>11472</v>
          </cell>
        </row>
        <row r="15301">
          <cell r="A15301" t="str">
            <v>Residential</v>
          </cell>
          <cell r="B15301">
            <v>12</v>
          </cell>
          <cell r="C15301" t="str">
            <v>X</v>
          </cell>
          <cell r="D15301" t="str">
            <v>Switch</v>
          </cell>
          <cell r="E15301" t="str">
            <v>Tonnage: 3&lt;=tons&lt;4</v>
          </cell>
          <cell r="F15301">
            <v>76.846500000000006</v>
          </cell>
          <cell r="G15301">
            <v>0.64219870000000001</v>
          </cell>
          <cell r="H15301">
            <v>0.6518292</v>
          </cell>
          <cell r="I15301">
            <v>-4.1934600000000002E-2</v>
          </cell>
          <cell r="J15301">
            <v>-1.7159299999999999E-2</v>
          </cell>
          <cell r="K15301">
            <v>0</v>
          </cell>
          <cell r="L15301">
            <v>1.7159299999999999E-2</v>
          </cell>
          <cell r="M15301">
            <v>4.1934600000000002E-2</v>
          </cell>
          <cell r="N15301">
            <v>4.1934600000000002E-2</v>
          </cell>
          <cell r="O15301">
            <v>11472</v>
          </cell>
        </row>
        <row r="15302">
          <cell r="A15302" t="str">
            <v>Residential</v>
          </cell>
          <cell r="B15302">
            <v>13</v>
          </cell>
          <cell r="C15302" t="str">
            <v>X</v>
          </cell>
          <cell r="D15302" t="str">
            <v>Switch</v>
          </cell>
          <cell r="E15302" t="str">
            <v>Tonnage: 3&lt;=tons&lt;4</v>
          </cell>
          <cell r="F15302">
            <v>80.740899999999996</v>
          </cell>
          <cell r="G15302">
            <v>0.71480639999999995</v>
          </cell>
          <cell r="H15302">
            <v>0.71896309999999997</v>
          </cell>
          <cell r="I15302">
            <v>-4.1816199999999998E-2</v>
          </cell>
          <cell r="J15302">
            <v>-1.7110799999999999E-2</v>
          </cell>
          <cell r="K15302">
            <v>0</v>
          </cell>
          <cell r="L15302">
            <v>1.7110799999999999E-2</v>
          </cell>
          <cell r="M15302">
            <v>4.1816199999999998E-2</v>
          </cell>
          <cell r="N15302">
            <v>4.1816199999999998E-2</v>
          </cell>
          <cell r="O15302">
            <v>11472</v>
          </cell>
        </row>
        <row r="15303">
          <cell r="A15303" t="str">
            <v>Residential</v>
          </cell>
          <cell r="B15303">
            <v>14</v>
          </cell>
          <cell r="C15303" t="str">
            <v>X</v>
          </cell>
          <cell r="D15303" t="str">
            <v>Switch</v>
          </cell>
          <cell r="E15303" t="str">
            <v>Tonnage: 3&lt;=tons&lt;4</v>
          </cell>
          <cell r="F15303">
            <v>83.839799999999997</v>
          </cell>
          <cell r="G15303">
            <v>0.72996589999999995</v>
          </cell>
          <cell r="H15303">
            <v>0.73760349999999997</v>
          </cell>
          <cell r="I15303">
            <v>-4.2202700000000003E-2</v>
          </cell>
          <cell r="J15303">
            <v>-1.7269E-2</v>
          </cell>
          <cell r="K15303">
            <v>0</v>
          </cell>
          <cell r="L15303">
            <v>1.7269E-2</v>
          </cell>
          <cell r="M15303">
            <v>4.2202700000000003E-2</v>
          </cell>
          <cell r="N15303">
            <v>4.2202700000000003E-2</v>
          </cell>
          <cell r="O15303">
            <v>11472</v>
          </cell>
        </row>
        <row r="15304">
          <cell r="A15304" t="str">
            <v>Residential</v>
          </cell>
          <cell r="B15304">
            <v>15</v>
          </cell>
          <cell r="C15304" t="str">
            <v>X</v>
          </cell>
          <cell r="D15304" t="str">
            <v>Switch</v>
          </cell>
          <cell r="E15304" t="str">
            <v>Tonnage: 3&lt;=tons&lt;4</v>
          </cell>
          <cell r="F15304">
            <v>87.218500000000006</v>
          </cell>
          <cell r="G15304">
            <v>0.91965960000000002</v>
          </cell>
          <cell r="H15304">
            <v>0.89076880000000003</v>
          </cell>
          <cell r="I15304">
            <v>-4.3017399999999997E-2</v>
          </cell>
          <cell r="J15304">
            <v>-1.7602400000000001E-2</v>
          </cell>
          <cell r="K15304">
            <v>0</v>
          </cell>
          <cell r="L15304">
            <v>1.7602400000000001E-2</v>
          </cell>
          <cell r="M15304">
            <v>4.3017399999999997E-2</v>
          </cell>
          <cell r="N15304">
            <v>4.3017399999999997E-2</v>
          </cell>
          <cell r="O15304">
            <v>11472</v>
          </cell>
        </row>
        <row r="15305">
          <cell r="A15305" t="str">
            <v>Residential</v>
          </cell>
          <cell r="B15305">
            <v>16</v>
          </cell>
          <cell r="C15305" t="str">
            <v>X</v>
          </cell>
          <cell r="D15305" t="str">
            <v>Switch</v>
          </cell>
          <cell r="E15305" t="str">
            <v>Tonnage: 3&lt;=tons&lt;4</v>
          </cell>
          <cell r="F15305">
            <v>89.311400000000006</v>
          </cell>
          <cell r="G15305">
            <v>1.096902</v>
          </cell>
          <cell r="H15305">
            <v>0.94580109999999995</v>
          </cell>
          <cell r="I15305">
            <v>-5.0286699999999997E-2</v>
          </cell>
          <cell r="J15305">
            <v>-2.0576899999999999E-2</v>
          </cell>
          <cell r="K15305">
            <v>0</v>
          </cell>
          <cell r="L15305">
            <v>2.0576899999999999E-2</v>
          </cell>
          <cell r="M15305">
            <v>5.0286699999999997E-2</v>
          </cell>
          <cell r="N15305">
            <v>5.0286699999999997E-2</v>
          </cell>
          <cell r="O15305">
            <v>11472</v>
          </cell>
        </row>
        <row r="15306">
          <cell r="A15306" t="str">
            <v>Residential</v>
          </cell>
          <cell r="B15306">
            <v>17</v>
          </cell>
          <cell r="C15306" t="str">
            <v>X</v>
          </cell>
          <cell r="D15306" t="str">
            <v>Switch</v>
          </cell>
          <cell r="E15306" t="str">
            <v>Tonnage: 3&lt;=tons&lt;4</v>
          </cell>
          <cell r="F15306">
            <v>90.391900000000007</v>
          </cell>
          <cell r="G15306">
            <v>1.291283</v>
          </cell>
          <cell r="H15306">
            <v>1.0559179999999999</v>
          </cell>
          <cell r="I15306">
            <v>-5.4215800000000001E-2</v>
          </cell>
          <cell r="J15306">
            <v>-2.2184700000000002E-2</v>
          </cell>
          <cell r="K15306">
            <v>0</v>
          </cell>
          <cell r="L15306">
            <v>2.2184700000000002E-2</v>
          </cell>
          <cell r="M15306">
            <v>5.4215800000000001E-2</v>
          </cell>
          <cell r="N15306">
            <v>5.4215800000000001E-2</v>
          </cell>
          <cell r="O15306">
            <v>11472</v>
          </cell>
        </row>
        <row r="15307">
          <cell r="A15307" t="str">
            <v>Residential</v>
          </cell>
          <cell r="B15307">
            <v>18</v>
          </cell>
          <cell r="C15307" t="str">
            <v>X</v>
          </cell>
          <cell r="D15307" t="str">
            <v>Switch</v>
          </cell>
          <cell r="E15307" t="str">
            <v>Tonnage: 3&lt;=tons&lt;4</v>
          </cell>
          <cell r="F15307">
            <v>88.311599999999999</v>
          </cell>
          <cell r="G15307">
            <v>1.420479</v>
          </cell>
          <cell r="H15307">
            <v>1.240189</v>
          </cell>
          <cell r="I15307">
            <v>-4.8824300000000001E-2</v>
          </cell>
          <cell r="J15307">
            <v>-1.99785E-2</v>
          </cell>
          <cell r="K15307">
            <v>0</v>
          </cell>
          <cell r="L15307">
            <v>1.99785E-2</v>
          </cell>
          <cell r="M15307">
            <v>4.8824300000000001E-2</v>
          </cell>
          <cell r="N15307">
            <v>4.8824300000000001E-2</v>
          </cell>
          <cell r="O15307">
            <v>11472</v>
          </cell>
        </row>
        <row r="15308">
          <cell r="A15308" t="str">
            <v>Residential</v>
          </cell>
          <cell r="B15308">
            <v>19</v>
          </cell>
          <cell r="C15308" t="str">
            <v>X</v>
          </cell>
          <cell r="D15308" t="str">
            <v>Switch</v>
          </cell>
          <cell r="E15308" t="str">
            <v>Tonnage: 3&lt;=tons&lt;4</v>
          </cell>
          <cell r="F15308">
            <v>85.518299999999996</v>
          </cell>
          <cell r="G15308">
            <v>1.473095</v>
          </cell>
          <cell r="H15308">
            <v>1.3650230000000001</v>
          </cell>
          <cell r="I15308">
            <v>-4.9259299999999999E-2</v>
          </cell>
          <cell r="J15308">
            <v>-2.0156500000000001E-2</v>
          </cell>
          <cell r="K15308">
            <v>0</v>
          </cell>
          <cell r="L15308">
            <v>2.0156500000000001E-2</v>
          </cell>
          <cell r="M15308">
            <v>4.9259299999999999E-2</v>
          </cell>
          <cell r="N15308">
            <v>4.9259299999999999E-2</v>
          </cell>
          <cell r="O15308">
            <v>11472</v>
          </cell>
        </row>
        <row r="15309">
          <cell r="A15309" t="str">
            <v>Residential</v>
          </cell>
          <cell r="B15309">
            <v>20</v>
          </cell>
          <cell r="C15309" t="str">
            <v>X</v>
          </cell>
          <cell r="D15309" t="str">
            <v>Switch</v>
          </cell>
          <cell r="E15309" t="str">
            <v>Tonnage: 3&lt;=tons&lt;4</v>
          </cell>
          <cell r="F15309">
            <v>80.818399999999997</v>
          </cell>
          <cell r="G15309">
            <v>1.373453</v>
          </cell>
          <cell r="H15309">
            <v>1.635397</v>
          </cell>
          <cell r="I15309">
            <v>-5.2582299999999998E-2</v>
          </cell>
          <cell r="J15309">
            <v>-2.1516299999999999E-2</v>
          </cell>
          <cell r="K15309">
            <v>0</v>
          </cell>
          <cell r="L15309">
            <v>2.1516299999999999E-2</v>
          </cell>
          <cell r="M15309">
            <v>5.2582299999999998E-2</v>
          </cell>
          <cell r="N15309">
            <v>5.2582299999999998E-2</v>
          </cell>
          <cell r="O15309">
            <v>11472</v>
          </cell>
        </row>
        <row r="15310">
          <cell r="A15310" t="str">
            <v>Residential</v>
          </cell>
          <cell r="B15310">
            <v>21</v>
          </cell>
          <cell r="C15310" t="str">
            <v>X</v>
          </cell>
          <cell r="D15310" t="str">
            <v>Switch</v>
          </cell>
          <cell r="E15310" t="str">
            <v>Tonnage: 3&lt;=tons&lt;4</v>
          </cell>
          <cell r="F15310">
            <v>76.517700000000005</v>
          </cell>
          <cell r="G15310">
            <v>1.2996909999999999</v>
          </cell>
          <cell r="H15310">
            <v>1.50238</v>
          </cell>
          <cell r="I15310">
            <v>-4.7992199999999999E-2</v>
          </cell>
          <cell r="J15310">
            <v>-1.9637999999999999E-2</v>
          </cell>
          <cell r="K15310">
            <v>0</v>
          </cell>
          <cell r="L15310">
            <v>1.9637999999999999E-2</v>
          </cell>
          <cell r="M15310">
            <v>4.7992199999999999E-2</v>
          </cell>
          <cell r="N15310">
            <v>4.7992199999999999E-2</v>
          </cell>
          <cell r="O15310">
            <v>11472</v>
          </cell>
        </row>
        <row r="15311">
          <cell r="A15311" t="str">
            <v>Residential</v>
          </cell>
          <cell r="B15311">
            <v>22</v>
          </cell>
          <cell r="C15311" t="str">
            <v>X</v>
          </cell>
          <cell r="D15311" t="str">
            <v>Switch</v>
          </cell>
          <cell r="E15311" t="str">
            <v>Tonnage: 3&lt;=tons&lt;4</v>
          </cell>
          <cell r="F15311">
            <v>74.717699999999994</v>
          </cell>
          <cell r="G15311">
            <v>1.1235580000000001</v>
          </cell>
          <cell r="H15311">
            <v>1.3230299999999999</v>
          </cell>
          <cell r="I15311">
            <v>-4.5252399999999998E-2</v>
          </cell>
          <cell r="J15311">
            <v>-1.8516899999999999E-2</v>
          </cell>
          <cell r="K15311">
            <v>0</v>
          </cell>
          <cell r="L15311">
            <v>1.8516899999999999E-2</v>
          </cell>
          <cell r="M15311">
            <v>4.5252399999999998E-2</v>
          </cell>
          <cell r="N15311">
            <v>4.5252399999999998E-2</v>
          </cell>
          <cell r="O15311">
            <v>11472</v>
          </cell>
        </row>
        <row r="15312">
          <cell r="A15312" t="str">
            <v>Residential</v>
          </cell>
          <cell r="B15312">
            <v>23</v>
          </cell>
          <cell r="C15312" t="str">
            <v>X</v>
          </cell>
          <cell r="D15312" t="str">
            <v>Switch</v>
          </cell>
          <cell r="E15312" t="str">
            <v>Tonnage: 3&lt;=tons&lt;4</v>
          </cell>
          <cell r="F15312">
            <v>72.614800000000002</v>
          </cell>
          <cell r="G15312">
            <v>0.94545760000000001</v>
          </cell>
          <cell r="H15312">
            <v>1.0659380000000001</v>
          </cell>
          <cell r="I15312">
            <v>-4.4208900000000002E-2</v>
          </cell>
          <cell r="J15312">
            <v>-1.8089899999999999E-2</v>
          </cell>
          <cell r="K15312">
            <v>0</v>
          </cell>
          <cell r="L15312">
            <v>1.8089899999999999E-2</v>
          </cell>
          <cell r="M15312">
            <v>4.4208900000000002E-2</v>
          </cell>
          <cell r="N15312">
            <v>4.4208900000000002E-2</v>
          </cell>
          <cell r="O15312">
            <v>11472</v>
          </cell>
        </row>
        <row r="15313">
          <cell r="A15313" t="str">
            <v>Residential</v>
          </cell>
          <cell r="B15313">
            <v>24</v>
          </cell>
          <cell r="C15313" t="str">
            <v>X</v>
          </cell>
          <cell r="D15313" t="str">
            <v>Switch</v>
          </cell>
          <cell r="E15313" t="str">
            <v>Tonnage: 3&lt;=tons&lt;4</v>
          </cell>
          <cell r="F15313">
            <v>71.607500000000002</v>
          </cell>
          <cell r="G15313">
            <v>0.72481280000000003</v>
          </cell>
          <cell r="H15313">
            <v>0.84641</v>
          </cell>
          <cell r="I15313">
            <v>-4.1563900000000001E-2</v>
          </cell>
          <cell r="J15313">
            <v>-1.7007600000000001E-2</v>
          </cell>
          <cell r="K15313">
            <v>0</v>
          </cell>
          <cell r="L15313">
            <v>1.7007600000000001E-2</v>
          </cell>
          <cell r="M15313">
            <v>4.1563900000000001E-2</v>
          </cell>
          <cell r="N15313">
            <v>4.1563900000000001E-2</v>
          </cell>
          <cell r="O15313">
            <v>11472</v>
          </cell>
        </row>
        <row r="15314">
          <cell r="A15314" t="str">
            <v>Residential</v>
          </cell>
          <cell r="B15314">
            <v>1</v>
          </cell>
          <cell r="C15314" t="str">
            <v>X</v>
          </cell>
          <cell r="D15314" t="str">
            <v>Switch</v>
          </cell>
          <cell r="E15314" t="str">
            <v>Tonnage: 4&lt;=tons&lt;5</v>
          </cell>
          <cell r="F15314">
            <v>64.969399999999993</v>
          </cell>
          <cell r="G15314">
            <v>0.50768460000000004</v>
          </cell>
          <cell r="H15314">
            <v>0.60511749999999997</v>
          </cell>
          <cell r="I15314">
            <v>-5.7681200000000002E-2</v>
          </cell>
          <cell r="J15314">
            <v>-2.3602700000000001E-2</v>
          </cell>
          <cell r="K15314">
            <v>0</v>
          </cell>
          <cell r="L15314">
            <v>2.3602700000000001E-2</v>
          </cell>
          <cell r="M15314">
            <v>5.7681200000000002E-2</v>
          </cell>
          <cell r="N15314">
            <v>5.7681200000000002E-2</v>
          </cell>
          <cell r="O15314">
            <v>6258</v>
          </cell>
        </row>
        <row r="15315">
          <cell r="A15315" t="str">
            <v>Residential</v>
          </cell>
          <cell r="B15315">
            <v>2</v>
          </cell>
          <cell r="C15315" t="str">
            <v>X</v>
          </cell>
          <cell r="D15315" t="str">
            <v>Switch</v>
          </cell>
          <cell r="E15315" t="str">
            <v>Tonnage: 4&lt;=tons&lt;5</v>
          </cell>
          <cell r="F15315">
            <v>63</v>
          </cell>
          <cell r="G15315">
            <v>0.43735410000000002</v>
          </cell>
          <cell r="H15315">
            <v>0.49105650000000001</v>
          </cell>
          <cell r="I15315">
            <v>-5.7300900000000002E-2</v>
          </cell>
          <cell r="J15315">
            <v>-2.3447099999999998E-2</v>
          </cell>
          <cell r="K15315">
            <v>0</v>
          </cell>
          <cell r="L15315">
            <v>2.3447099999999998E-2</v>
          </cell>
          <cell r="M15315">
            <v>5.7300900000000002E-2</v>
          </cell>
          <cell r="N15315">
            <v>5.7300900000000002E-2</v>
          </cell>
          <cell r="O15315">
            <v>6258</v>
          </cell>
        </row>
        <row r="15316">
          <cell r="A15316" t="str">
            <v>Residential</v>
          </cell>
          <cell r="B15316">
            <v>3</v>
          </cell>
          <cell r="C15316" t="str">
            <v>X</v>
          </cell>
          <cell r="D15316" t="str">
            <v>Switch</v>
          </cell>
          <cell r="E15316" t="str">
            <v>Tonnage: 4&lt;=tons&lt;5</v>
          </cell>
          <cell r="F15316">
            <v>62.257599999999996</v>
          </cell>
          <cell r="G15316">
            <v>0.407912</v>
          </cell>
          <cell r="H15316">
            <v>0.46161489999999999</v>
          </cell>
          <cell r="I15316">
            <v>-5.6674099999999998E-2</v>
          </cell>
          <cell r="J15316">
            <v>-2.3190599999999999E-2</v>
          </cell>
          <cell r="K15316">
            <v>0</v>
          </cell>
          <cell r="L15316">
            <v>2.3190599999999999E-2</v>
          </cell>
          <cell r="M15316">
            <v>5.6674099999999998E-2</v>
          </cell>
          <cell r="N15316">
            <v>5.6674099999999998E-2</v>
          </cell>
          <cell r="O15316">
            <v>6258</v>
          </cell>
        </row>
        <row r="15317">
          <cell r="A15317" t="str">
            <v>Residential</v>
          </cell>
          <cell r="B15317">
            <v>4</v>
          </cell>
          <cell r="C15317" t="str">
            <v>X</v>
          </cell>
          <cell r="D15317" t="str">
            <v>Switch</v>
          </cell>
          <cell r="E15317" t="str">
            <v>Tonnage: 4&lt;=tons&lt;5</v>
          </cell>
          <cell r="F15317">
            <v>60.878799999999998</v>
          </cell>
          <cell r="G15317">
            <v>0.39445930000000001</v>
          </cell>
          <cell r="H15317">
            <v>0.44514199999999998</v>
          </cell>
          <cell r="I15317">
            <v>-5.6219999999999999E-2</v>
          </cell>
          <cell r="J15317">
            <v>-2.3004799999999999E-2</v>
          </cell>
          <cell r="K15317">
            <v>0</v>
          </cell>
          <cell r="L15317">
            <v>2.3004799999999999E-2</v>
          </cell>
          <cell r="M15317">
            <v>5.6219999999999999E-2</v>
          </cell>
          <cell r="N15317">
            <v>5.6219999999999999E-2</v>
          </cell>
          <cell r="O15317">
            <v>6258</v>
          </cell>
        </row>
        <row r="15318">
          <cell r="A15318" t="str">
            <v>Residential</v>
          </cell>
          <cell r="B15318">
            <v>5</v>
          </cell>
          <cell r="C15318" t="str">
            <v>X</v>
          </cell>
          <cell r="D15318" t="str">
            <v>Switch</v>
          </cell>
          <cell r="E15318" t="str">
            <v>Tonnage: 4&lt;=tons&lt;5</v>
          </cell>
          <cell r="F15318">
            <v>60.636499999999998</v>
          </cell>
          <cell r="G15318">
            <v>0.39131500000000002</v>
          </cell>
          <cell r="H15318">
            <v>0.46618920000000003</v>
          </cell>
          <cell r="I15318">
            <v>-5.6098299999999997E-2</v>
          </cell>
          <cell r="J15318">
            <v>-2.2955E-2</v>
          </cell>
          <cell r="K15318">
            <v>0</v>
          </cell>
          <cell r="L15318">
            <v>2.2955E-2</v>
          </cell>
          <cell r="M15318">
            <v>5.6098299999999997E-2</v>
          </cell>
          <cell r="N15318">
            <v>5.6098299999999997E-2</v>
          </cell>
          <cell r="O15318">
            <v>6258</v>
          </cell>
        </row>
        <row r="15319">
          <cell r="A15319" t="str">
            <v>Residential</v>
          </cell>
          <cell r="B15319">
            <v>6</v>
          </cell>
          <cell r="C15319" t="str">
            <v>X</v>
          </cell>
          <cell r="D15319" t="str">
            <v>Switch</v>
          </cell>
          <cell r="E15319" t="str">
            <v>Tonnage: 4&lt;=tons&lt;5</v>
          </cell>
          <cell r="F15319">
            <v>60.515300000000003</v>
          </cell>
          <cell r="G15319">
            <v>0.40294780000000002</v>
          </cell>
          <cell r="H15319">
            <v>0.48670940000000001</v>
          </cell>
          <cell r="I15319">
            <v>-5.6119799999999997E-2</v>
          </cell>
          <cell r="J15319">
            <v>-2.2963799999999999E-2</v>
          </cell>
          <cell r="K15319">
            <v>0</v>
          </cell>
          <cell r="L15319">
            <v>2.2963799999999999E-2</v>
          </cell>
          <cell r="M15319">
            <v>5.6119799999999997E-2</v>
          </cell>
          <cell r="N15319">
            <v>5.6119799999999997E-2</v>
          </cell>
          <cell r="O15319">
            <v>6258</v>
          </cell>
        </row>
        <row r="15320">
          <cell r="A15320" t="str">
            <v>Residential</v>
          </cell>
          <cell r="B15320">
            <v>7</v>
          </cell>
          <cell r="C15320" t="str">
            <v>X</v>
          </cell>
          <cell r="D15320" t="str">
            <v>Switch</v>
          </cell>
          <cell r="E15320" t="str">
            <v>Tonnage: 4&lt;=tons&lt;5</v>
          </cell>
          <cell r="F15320">
            <v>59.515300000000003</v>
          </cell>
          <cell r="G15320">
            <v>0.48885250000000002</v>
          </cell>
          <cell r="H15320">
            <v>0.5732718</v>
          </cell>
          <cell r="I15320">
            <v>-5.6541800000000003E-2</v>
          </cell>
          <cell r="J15320">
            <v>-2.3136400000000001E-2</v>
          </cell>
          <cell r="K15320">
            <v>0</v>
          </cell>
          <cell r="L15320">
            <v>2.3136400000000001E-2</v>
          </cell>
          <cell r="M15320">
            <v>5.6541800000000003E-2</v>
          </cell>
          <cell r="N15320">
            <v>5.6541800000000003E-2</v>
          </cell>
          <cell r="O15320">
            <v>6258</v>
          </cell>
        </row>
        <row r="15321">
          <cell r="A15321" t="str">
            <v>Residential</v>
          </cell>
          <cell r="B15321">
            <v>8</v>
          </cell>
          <cell r="C15321" t="str">
            <v>X</v>
          </cell>
          <cell r="D15321" t="str">
            <v>Switch</v>
          </cell>
          <cell r="E15321" t="str">
            <v>Tonnage: 4&lt;=tons&lt;5</v>
          </cell>
          <cell r="F15321">
            <v>60.378799999999998</v>
          </cell>
          <cell r="G15321">
            <v>0.59028979999999998</v>
          </cell>
          <cell r="H15321">
            <v>0.70074309999999995</v>
          </cell>
          <cell r="I15321">
            <v>-5.8008499999999998E-2</v>
          </cell>
          <cell r="J15321">
            <v>-2.37366E-2</v>
          </cell>
          <cell r="K15321">
            <v>0</v>
          </cell>
          <cell r="L15321">
            <v>2.37366E-2</v>
          </cell>
          <cell r="M15321">
            <v>5.8008499999999998E-2</v>
          </cell>
          <cell r="N15321">
            <v>5.8008499999999998E-2</v>
          </cell>
          <cell r="O15321">
            <v>6258</v>
          </cell>
        </row>
        <row r="15322">
          <cell r="A15322" t="str">
            <v>Residential</v>
          </cell>
          <cell r="B15322">
            <v>9</v>
          </cell>
          <cell r="C15322" t="str">
            <v>X</v>
          </cell>
          <cell r="D15322" t="str">
            <v>Switch</v>
          </cell>
          <cell r="E15322" t="str">
            <v>Tonnage: 4&lt;=tons&lt;5</v>
          </cell>
          <cell r="F15322">
            <v>64.363500000000002</v>
          </cell>
          <cell r="G15322">
            <v>0.59575310000000004</v>
          </cell>
          <cell r="H15322">
            <v>0.64059330000000003</v>
          </cell>
          <cell r="I15322">
            <v>-5.9235099999999999E-2</v>
          </cell>
          <cell r="J15322">
            <v>-2.42385E-2</v>
          </cell>
          <cell r="K15322">
            <v>0</v>
          </cell>
          <cell r="L15322">
            <v>2.42385E-2</v>
          </cell>
          <cell r="M15322">
            <v>5.9235099999999999E-2</v>
          </cell>
          <cell r="N15322">
            <v>5.9235099999999999E-2</v>
          </cell>
          <cell r="O15322">
            <v>6258</v>
          </cell>
        </row>
        <row r="15323">
          <cell r="A15323" t="str">
            <v>Residential</v>
          </cell>
          <cell r="B15323">
            <v>10</v>
          </cell>
          <cell r="C15323" t="str">
            <v>X</v>
          </cell>
          <cell r="D15323" t="str">
            <v>Switch</v>
          </cell>
          <cell r="E15323" t="str">
            <v>Tonnage: 4&lt;=tons&lt;5</v>
          </cell>
          <cell r="F15323">
            <v>67.469399999999993</v>
          </cell>
          <cell r="G15323">
            <v>0.56801690000000005</v>
          </cell>
          <cell r="H15323">
            <v>0.65772799999999998</v>
          </cell>
          <cell r="I15323">
            <v>-6.4134999999999998E-2</v>
          </cell>
          <cell r="J15323">
            <v>-2.6243499999999999E-2</v>
          </cell>
          <cell r="K15323">
            <v>0</v>
          </cell>
          <cell r="L15323">
            <v>2.6243499999999999E-2</v>
          </cell>
          <cell r="M15323">
            <v>6.4134999999999998E-2</v>
          </cell>
          <cell r="N15323">
            <v>6.4134999999999998E-2</v>
          </cell>
          <cell r="O15323">
            <v>6258</v>
          </cell>
        </row>
        <row r="15324">
          <cell r="A15324" t="str">
            <v>Residential</v>
          </cell>
          <cell r="B15324">
            <v>11</v>
          </cell>
          <cell r="C15324" t="str">
            <v>X</v>
          </cell>
          <cell r="D15324" t="str">
            <v>Switch</v>
          </cell>
          <cell r="E15324" t="str">
            <v>Tonnage: 4&lt;=tons&lt;5</v>
          </cell>
          <cell r="F15324">
            <v>72.317599999999999</v>
          </cell>
          <cell r="G15324">
            <v>0.59942530000000005</v>
          </cell>
          <cell r="H15324">
            <v>0.63875000000000004</v>
          </cell>
          <cell r="I15324">
            <v>-6.3630099999999995E-2</v>
          </cell>
          <cell r="J15324">
            <v>-2.6036900000000002E-2</v>
          </cell>
          <cell r="K15324">
            <v>0</v>
          </cell>
          <cell r="L15324">
            <v>2.6036900000000002E-2</v>
          </cell>
          <cell r="M15324">
            <v>6.3630099999999995E-2</v>
          </cell>
          <cell r="N15324">
            <v>6.3630099999999995E-2</v>
          </cell>
          <cell r="O15324">
            <v>6258</v>
          </cell>
        </row>
        <row r="15325">
          <cell r="A15325" t="str">
            <v>Residential</v>
          </cell>
          <cell r="B15325">
            <v>12</v>
          </cell>
          <cell r="C15325" t="str">
            <v>X</v>
          </cell>
          <cell r="D15325" t="str">
            <v>Switch</v>
          </cell>
          <cell r="E15325" t="str">
            <v>Tonnage: 4&lt;=tons&lt;5</v>
          </cell>
          <cell r="F15325">
            <v>77.302300000000002</v>
          </cell>
          <cell r="G15325">
            <v>0.72251379999999998</v>
          </cell>
          <cell r="H15325">
            <v>0.71729370000000003</v>
          </cell>
          <cell r="I15325">
            <v>-6.4992900000000006E-2</v>
          </cell>
          <cell r="J15325">
            <v>-2.6594599999999999E-2</v>
          </cell>
          <cell r="K15325">
            <v>0</v>
          </cell>
          <cell r="L15325">
            <v>2.6594599999999999E-2</v>
          </cell>
          <cell r="M15325">
            <v>6.4992900000000006E-2</v>
          </cell>
          <cell r="N15325">
            <v>6.4992900000000006E-2</v>
          </cell>
          <cell r="O15325">
            <v>6258</v>
          </cell>
        </row>
        <row r="15326">
          <cell r="A15326" t="str">
            <v>Residential</v>
          </cell>
          <cell r="B15326">
            <v>13</v>
          </cell>
          <cell r="C15326" t="str">
            <v>X</v>
          </cell>
          <cell r="D15326" t="str">
            <v>Switch</v>
          </cell>
          <cell r="E15326" t="str">
            <v>Tonnage: 4&lt;=tons&lt;5</v>
          </cell>
          <cell r="F15326">
            <v>81.181200000000004</v>
          </cell>
          <cell r="G15326">
            <v>0.80267469999999996</v>
          </cell>
          <cell r="H15326">
            <v>0.77908100000000002</v>
          </cell>
          <cell r="I15326">
            <v>-6.4239599999999994E-2</v>
          </cell>
          <cell r="J15326">
            <v>-2.6286299999999999E-2</v>
          </cell>
          <cell r="K15326">
            <v>0</v>
          </cell>
          <cell r="L15326">
            <v>2.6286299999999999E-2</v>
          </cell>
          <cell r="M15326">
            <v>6.4239599999999994E-2</v>
          </cell>
          <cell r="N15326">
            <v>6.4239599999999994E-2</v>
          </cell>
          <cell r="O15326">
            <v>6258</v>
          </cell>
        </row>
        <row r="15327">
          <cell r="A15327" t="str">
            <v>Residential</v>
          </cell>
          <cell r="B15327">
            <v>14</v>
          </cell>
          <cell r="C15327" t="str">
            <v>X</v>
          </cell>
          <cell r="D15327" t="str">
            <v>Switch</v>
          </cell>
          <cell r="E15327" t="str">
            <v>Tonnage: 4&lt;=tons&lt;5</v>
          </cell>
          <cell r="F15327">
            <v>84.302300000000002</v>
          </cell>
          <cell r="G15327">
            <v>0.8623364</v>
          </cell>
          <cell r="H15327">
            <v>0.87122929999999998</v>
          </cell>
          <cell r="I15327">
            <v>-6.5814700000000004E-2</v>
          </cell>
          <cell r="J15327">
            <v>-2.6930900000000001E-2</v>
          </cell>
          <cell r="K15327">
            <v>0</v>
          </cell>
          <cell r="L15327">
            <v>2.6930900000000001E-2</v>
          </cell>
          <cell r="M15327">
            <v>6.5814700000000004E-2</v>
          </cell>
          <cell r="N15327">
            <v>6.5814700000000004E-2</v>
          </cell>
          <cell r="O15327">
            <v>6258</v>
          </cell>
        </row>
        <row r="15328">
          <cell r="A15328" t="str">
            <v>Residential</v>
          </cell>
          <cell r="B15328">
            <v>15</v>
          </cell>
          <cell r="C15328" t="str">
            <v>X</v>
          </cell>
          <cell r="D15328" t="str">
            <v>Switch</v>
          </cell>
          <cell r="E15328" t="str">
            <v>Tonnage: 4&lt;=tons&lt;5</v>
          </cell>
          <cell r="F15328">
            <v>87.681200000000004</v>
          </cell>
          <cell r="G15328">
            <v>0.92446640000000002</v>
          </cell>
          <cell r="H15328">
            <v>0.90506260000000005</v>
          </cell>
          <cell r="I15328">
            <v>-6.4624600000000004E-2</v>
          </cell>
          <cell r="J15328">
            <v>-2.6443899999999999E-2</v>
          </cell>
          <cell r="K15328">
            <v>0</v>
          </cell>
          <cell r="L15328">
            <v>2.6443899999999999E-2</v>
          </cell>
          <cell r="M15328">
            <v>6.4624600000000004E-2</v>
          </cell>
          <cell r="N15328">
            <v>6.4624600000000004E-2</v>
          </cell>
          <cell r="O15328">
            <v>6258</v>
          </cell>
        </row>
        <row r="15329">
          <cell r="A15329" t="str">
            <v>Residential</v>
          </cell>
          <cell r="B15329">
            <v>16</v>
          </cell>
          <cell r="C15329" t="str">
            <v>X</v>
          </cell>
          <cell r="D15329" t="str">
            <v>Switch</v>
          </cell>
          <cell r="E15329" t="str">
            <v>Tonnage: 4&lt;=tons&lt;5</v>
          </cell>
          <cell r="F15329">
            <v>89.802300000000002</v>
          </cell>
          <cell r="G15329">
            <v>1.101926</v>
          </cell>
          <cell r="H15329">
            <v>0.97801150000000003</v>
          </cell>
          <cell r="I15329">
            <v>-7.0980500000000002E-2</v>
          </cell>
          <cell r="J15329">
            <v>-2.90447E-2</v>
          </cell>
          <cell r="K15329">
            <v>0</v>
          </cell>
          <cell r="L15329">
            <v>2.90447E-2</v>
          </cell>
          <cell r="M15329">
            <v>7.0980500000000002E-2</v>
          </cell>
          <cell r="N15329">
            <v>7.0980500000000002E-2</v>
          </cell>
          <cell r="O15329">
            <v>6258</v>
          </cell>
        </row>
        <row r="15330">
          <cell r="A15330" t="str">
            <v>Residential</v>
          </cell>
          <cell r="B15330">
            <v>17</v>
          </cell>
          <cell r="C15330" t="str">
            <v>X</v>
          </cell>
          <cell r="D15330" t="str">
            <v>Switch</v>
          </cell>
          <cell r="E15330" t="str">
            <v>Tonnage: 4&lt;=tons&lt;5</v>
          </cell>
          <cell r="F15330">
            <v>90.923500000000004</v>
          </cell>
          <cell r="G15330">
            <v>1.3021259999999999</v>
          </cell>
          <cell r="H15330">
            <v>1.1463559999999999</v>
          </cell>
          <cell r="I15330">
            <v>-7.5840299999999999E-2</v>
          </cell>
          <cell r="J15330">
            <v>-3.10333E-2</v>
          </cell>
          <cell r="K15330">
            <v>0</v>
          </cell>
          <cell r="L15330">
            <v>3.10333E-2</v>
          </cell>
          <cell r="M15330">
            <v>7.5840299999999999E-2</v>
          </cell>
          <cell r="N15330">
            <v>7.5840299999999999E-2</v>
          </cell>
          <cell r="O15330">
            <v>6258</v>
          </cell>
        </row>
        <row r="15331">
          <cell r="A15331" t="str">
            <v>Residential</v>
          </cell>
          <cell r="B15331">
            <v>18</v>
          </cell>
          <cell r="C15331" t="str">
            <v>X</v>
          </cell>
          <cell r="D15331" t="str">
            <v>Switch</v>
          </cell>
          <cell r="E15331" t="str">
            <v>Tonnage: 4&lt;=tons&lt;5</v>
          </cell>
          <cell r="F15331">
            <v>88.908199999999994</v>
          </cell>
          <cell r="G15331">
            <v>1.3412999999999999</v>
          </cell>
          <cell r="H15331">
            <v>1.2574209999999999</v>
          </cell>
          <cell r="I15331">
            <v>-7.28824E-2</v>
          </cell>
          <cell r="J15331">
            <v>-2.9822899999999999E-2</v>
          </cell>
          <cell r="K15331">
            <v>0</v>
          </cell>
          <cell r="L15331">
            <v>2.9822899999999999E-2</v>
          </cell>
          <cell r="M15331">
            <v>7.28824E-2</v>
          </cell>
          <cell r="N15331">
            <v>7.28824E-2</v>
          </cell>
          <cell r="O15331">
            <v>6258</v>
          </cell>
        </row>
        <row r="15332">
          <cell r="A15332" t="str">
            <v>Residential</v>
          </cell>
          <cell r="B15332">
            <v>19</v>
          </cell>
          <cell r="C15332" t="str">
            <v>X</v>
          </cell>
          <cell r="D15332" t="str">
            <v>Switch</v>
          </cell>
          <cell r="E15332" t="str">
            <v>Tonnage: 4&lt;=tons&lt;5</v>
          </cell>
          <cell r="F15332">
            <v>86.150599999999997</v>
          </cell>
          <cell r="G15332">
            <v>1.4944269999999999</v>
          </cell>
          <cell r="H15332">
            <v>1.4762090000000001</v>
          </cell>
          <cell r="I15332">
            <v>-7.8267699999999996E-2</v>
          </cell>
          <cell r="J15332">
            <v>-3.2026499999999999E-2</v>
          </cell>
          <cell r="K15332">
            <v>0</v>
          </cell>
          <cell r="L15332">
            <v>3.2026499999999999E-2</v>
          </cell>
          <cell r="M15332">
            <v>7.8267699999999996E-2</v>
          </cell>
          <cell r="N15332">
            <v>7.8267699999999996E-2</v>
          </cell>
          <cell r="O15332">
            <v>6258</v>
          </cell>
        </row>
        <row r="15333">
          <cell r="A15333" t="str">
            <v>Residential</v>
          </cell>
          <cell r="B15333">
            <v>20</v>
          </cell>
          <cell r="C15333" t="str">
            <v>X</v>
          </cell>
          <cell r="D15333" t="str">
            <v>Switch</v>
          </cell>
          <cell r="E15333" t="str">
            <v>Tonnage: 4&lt;=tons&lt;5</v>
          </cell>
          <cell r="F15333">
            <v>81.408199999999994</v>
          </cell>
          <cell r="G15333">
            <v>1.4361839999999999</v>
          </cell>
          <cell r="H15333">
            <v>1.9397260000000001</v>
          </cell>
          <cell r="I15333">
            <v>-8.3274100000000004E-2</v>
          </cell>
          <cell r="J15333">
            <v>-3.4075099999999997E-2</v>
          </cell>
          <cell r="K15333">
            <v>0</v>
          </cell>
          <cell r="L15333">
            <v>3.4075099999999997E-2</v>
          </cell>
          <cell r="M15333">
            <v>8.3274100000000004E-2</v>
          </cell>
          <cell r="N15333">
            <v>8.3274100000000004E-2</v>
          </cell>
          <cell r="O15333">
            <v>6258</v>
          </cell>
        </row>
        <row r="15334">
          <cell r="A15334" t="str">
            <v>Residential</v>
          </cell>
          <cell r="B15334">
            <v>21</v>
          </cell>
          <cell r="C15334" t="str">
            <v>X</v>
          </cell>
          <cell r="D15334" t="str">
            <v>Switch</v>
          </cell>
          <cell r="E15334" t="str">
            <v>Tonnage: 4&lt;=tons&lt;5</v>
          </cell>
          <cell r="F15334">
            <v>77.044700000000006</v>
          </cell>
          <cell r="G15334">
            <v>1.3405720000000001</v>
          </cell>
          <cell r="H15334">
            <v>1.839113</v>
          </cell>
          <cell r="I15334">
            <v>-7.4333899999999994E-2</v>
          </cell>
          <cell r="J15334">
            <v>-3.0416800000000001E-2</v>
          </cell>
          <cell r="K15334">
            <v>0</v>
          </cell>
          <cell r="L15334">
            <v>3.0416800000000001E-2</v>
          </cell>
          <cell r="M15334">
            <v>7.4333899999999994E-2</v>
          </cell>
          <cell r="N15334">
            <v>7.4333899999999994E-2</v>
          </cell>
          <cell r="O15334">
            <v>6258</v>
          </cell>
        </row>
        <row r="15335">
          <cell r="A15335" t="str">
            <v>Residential</v>
          </cell>
          <cell r="B15335">
            <v>22</v>
          </cell>
          <cell r="C15335" t="str">
            <v>X</v>
          </cell>
          <cell r="D15335" t="str">
            <v>Switch</v>
          </cell>
          <cell r="E15335" t="str">
            <v>Tonnage: 4&lt;=tons&lt;5</v>
          </cell>
          <cell r="F15335">
            <v>75.181200000000004</v>
          </cell>
          <cell r="G15335">
            <v>1.2378340000000001</v>
          </cell>
          <cell r="H15335">
            <v>1.5640780000000001</v>
          </cell>
          <cell r="I15335">
            <v>-6.9911500000000001E-2</v>
          </cell>
          <cell r="J15335">
            <v>-2.8607199999999999E-2</v>
          </cell>
          <cell r="K15335">
            <v>0</v>
          </cell>
          <cell r="L15335">
            <v>2.8607199999999999E-2</v>
          </cell>
          <cell r="M15335">
            <v>6.9911500000000001E-2</v>
          </cell>
          <cell r="N15335">
            <v>6.9911500000000001E-2</v>
          </cell>
          <cell r="O15335">
            <v>6258</v>
          </cell>
        </row>
        <row r="15336">
          <cell r="A15336" t="str">
            <v>Residential</v>
          </cell>
          <cell r="B15336">
            <v>23</v>
          </cell>
          <cell r="C15336" t="str">
            <v>X</v>
          </cell>
          <cell r="D15336" t="str">
            <v>Switch</v>
          </cell>
          <cell r="E15336" t="str">
            <v>Tonnage: 4&lt;=tons&lt;5</v>
          </cell>
          <cell r="F15336">
            <v>72.954099999999997</v>
          </cell>
          <cell r="G15336">
            <v>1.021385</v>
          </cell>
          <cell r="H15336">
            <v>1.281868</v>
          </cell>
          <cell r="I15336">
            <v>-6.7101300000000003E-2</v>
          </cell>
          <cell r="J15336">
            <v>-2.74573E-2</v>
          </cell>
          <cell r="K15336">
            <v>0</v>
          </cell>
          <cell r="L15336">
            <v>2.74573E-2</v>
          </cell>
          <cell r="M15336">
            <v>6.7101300000000003E-2</v>
          </cell>
          <cell r="N15336">
            <v>6.7101300000000003E-2</v>
          </cell>
          <cell r="O15336">
            <v>6258</v>
          </cell>
        </row>
        <row r="15337">
          <cell r="A15337" t="str">
            <v>Residential</v>
          </cell>
          <cell r="B15337">
            <v>24</v>
          </cell>
          <cell r="C15337" t="str">
            <v>X</v>
          </cell>
          <cell r="D15337" t="str">
            <v>Switch</v>
          </cell>
          <cell r="E15337" t="str">
            <v>Tonnage: 4&lt;=tons&lt;5</v>
          </cell>
          <cell r="F15337">
            <v>71.848200000000006</v>
          </cell>
          <cell r="G15337">
            <v>0.73533369999999998</v>
          </cell>
          <cell r="H15337">
            <v>0.94144280000000002</v>
          </cell>
          <cell r="I15337">
            <v>-6.4085100000000006E-2</v>
          </cell>
          <cell r="J15337">
            <v>-2.6223099999999999E-2</v>
          </cell>
          <cell r="K15337">
            <v>0</v>
          </cell>
          <cell r="L15337">
            <v>2.6223099999999999E-2</v>
          </cell>
          <cell r="M15337">
            <v>6.4085100000000006E-2</v>
          </cell>
          <cell r="N15337">
            <v>6.4085100000000006E-2</v>
          </cell>
          <cell r="O15337">
            <v>6258</v>
          </cell>
        </row>
        <row r="15338">
          <cell r="A15338" t="str">
            <v>Residential</v>
          </cell>
          <cell r="B15338">
            <v>1</v>
          </cell>
          <cell r="C15338" t="str">
            <v>X</v>
          </cell>
          <cell r="D15338" t="str">
            <v>Switch</v>
          </cell>
          <cell r="E15338" t="str">
            <v>Tonnage: 5&lt;=tons</v>
          </cell>
          <cell r="F15338">
            <v>64.882199999999997</v>
          </cell>
          <cell r="G15338">
            <v>0.59515640000000003</v>
          </cell>
          <cell r="H15338">
            <v>0.62636630000000004</v>
          </cell>
          <cell r="I15338">
            <v>-6.4708799999999997E-2</v>
          </cell>
          <cell r="J15338">
            <v>-2.64783E-2</v>
          </cell>
          <cell r="K15338">
            <v>0</v>
          </cell>
          <cell r="L15338">
            <v>2.64783E-2</v>
          </cell>
          <cell r="M15338">
            <v>6.4708799999999997E-2</v>
          </cell>
          <cell r="N15338">
            <v>6.4708799999999997E-2</v>
          </cell>
          <cell r="O15338">
            <v>6226</v>
          </cell>
        </row>
        <row r="15339">
          <cell r="A15339" t="str">
            <v>Residential</v>
          </cell>
          <cell r="B15339">
            <v>2</v>
          </cell>
          <cell r="C15339" t="str">
            <v>X</v>
          </cell>
          <cell r="D15339" t="str">
            <v>Switch</v>
          </cell>
          <cell r="E15339" t="str">
            <v>Tonnage: 5&lt;=tons</v>
          </cell>
          <cell r="F15339">
            <v>63</v>
          </cell>
          <cell r="G15339">
            <v>0.52151689999999995</v>
          </cell>
          <cell r="H15339">
            <v>0.53439919999999996</v>
          </cell>
          <cell r="I15339">
            <v>-6.3767400000000002E-2</v>
          </cell>
          <cell r="J15339">
            <v>-2.6093100000000001E-2</v>
          </cell>
          <cell r="K15339">
            <v>0</v>
          </cell>
          <cell r="L15339">
            <v>2.6093100000000001E-2</v>
          </cell>
          <cell r="M15339">
            <v>6.3767400000000002E-2</v>
          </cell>
          <cell r="N15339">
            <v>6.3767400000000002E-2</v>
          </cell>
          <cell r="O15339">
            <v>6226</v>
          </cell>
        </row>
        <row r="15340">
          <cell r="A15340" t="str">
            <v>Residential</v>
          </cell>
          <cell r="B15340">
            <v>3</v>
          </cell>
          <cell r="C15340" t="str">
            <v>X</v>
          </cell>
          <cell r="D15340" t="str">
            <v>Switch</v>
          </cell>
          <cell r="E15340" t="str">
            <v>Tonnage: 5&lt;=tons</v>
          </cell>
          <cell r="F15340">
            <v>62.279400000000003</v>
          </cell>
          <cell r="G15340">
            <v>0.49404959999999998</v>
          </cell>
          <cell r="H15340">
            <v>0.52784900000000001</v>
          </cell>
          <cell r="I15340">
            <v>-6.3192100000000001E-2</v>
          </cell>
          <cell r="J15340">
            <v>-2.5857700000000001E-2</v>
          </cell>
          <cell r="K15340">
            <v>0</v>
          </cell>
          <cell r="L15340">
            <v>2.5857700000000001E-2</v>
          </cell>
          <cell r="M15340">
            <v>6.3192100000000001E-2</v>
          </cell>
          <cell r="N15340">
            <v>6.3192100000000001E-2</v>
          </cell>
          <cell r="O15340">
            <v>6226</v>
          </cell>
        </row>
        <row r="15341">
          <cell r="A15341" t="str">
            <v>Residential</v>
          </cell>
          <cell r="B15341">
            <v>4</v>
          </cell>
          <cell r="C15341" t="str">
            <v>X</v>
          </cell>
          <cell r="D15341" t="str">
            <v>Switch</v>
          </cell>
          <cell r="E15341" t="str">
            <v>Tonnage: 5&lt;=tons</v>
          </cell>
          <cell r="F15341">
            <v>60.889699999999998</v>
          </cell>
          <cell r="G15341">
            <v>0.46714939999999999</v>
          </cell>
          <cell r="H15341">
            <v>0.48943819999999999</v>
          </cell>
          <cell r="I15341">
            <v>-6.2639600000000004E-2</v>
          </cell>
          <cell r="J15341">
            <v>-2.5631600000000001E-2</v>
          </cell>
          <cell r="K15341">
            <v>0</v>
          </cell>
          <cell r="L15341">
            <v>2.5631600000000001E-2</v>
          </cell>
          <cell r="M15341">
            <v>6.2639600000000004E-2</v>
          </cell>
          <cell r="N15341">
            <v>6.2639600000000004E-2</v>
          </cell>
          <cell r="O15341">
            <v>6226</v>
          </cell>
        </row>
        <row r="15342">
          <cell r="A15342" t="str">
            <v>Residential</v>
          </cell>
          <cell r="B15342">
            <v>5</v>
          </cell>
          <cell r="C15342" t="str">
            <v>X</v>
          </cell>
          <cell r="D15342" t="str">
            <v>Switch</v>
          </cell>
          <cell r="E15342" t="str">
            <v>Tonnage: 5&lt;=tons</v>
          </cell>
          <cell r="F15342">
            <v>60.669199999999996</v>
          </cell>
          <cell r="G15342">
            <v>0.44348710000000002</v>
          </cell>
          <cell r="H15342">
            <v>0.47242830000000002</v>
          </cell>
          <cell r="I15342">
            <v>-6.24626E-2</v>
          </cell>
          <cell r="J15342">
            <v>-2.5559200000000001E-2</v>
          </cell>
          <cell r="K15342">
            <v>0</v>
          </cell>
          <cell r="L15342">
            <v>2.5559200000000001E-2</v>
          </cell>
          <cell r="M15342">
            <v>6.24626E-2</v>
          </cell>
          <cell r="N15342">
            <v>6.24626E-2</v>
          </cell>
          <cell r="O15342">
            <v>6226</v>
          </cell>
        </row>
        <row r="15343">
          <cell r="A15343" t="str">
            <v>Residential</v>
          </cell>
          <cell r="B15343">
            <v>6</v>
          </cell>
          <cell r="C15343" t="str">
            <v>X</v>
          </cell>
          <cell r="D15343" t="str">
            <v>Switch</v>
          </cell>
          <cell r="E15343" t="str">
            <v>Tonnage: 5&lt;=tons</v>
          </cell>
          <cell r="F15343">
            <v>60.558900000000001</v>
          </cell>
          <cell r="G15343">
            <v>0.4754159</v>
          </cell>
          <cell r="H15343">
            <v>0.51220880000000002</v>
          </cell>
          <cell r="I15343">
            <v>-6.24976E-2</v>
          </cell>
          <cell r="J15343">
            <v>-2.5573499999999999E-2</v>
          </cell>
          <cell r="K15343">
            <v>0</v>
          </cell>
          <cell r="L15343">
            <v>2.5573499999999999E-2</v>
          </cell>
          <cell r="M15343">
            <v>6.24976E-2</v>
          </cell>
          <cell r="N15343">
            <v>6.24976E-2</v>
          </cell>
          <cell r="O15343">
            <v>6226</v>
          </cell>
        </row>
        <row r="15344">
          <cell r="A15344" t="str">
            <v>Residential</v>
          </cell>
          <cell r="B15344">
            <v>7</v>
          </cell>
          <cell r="C15344" t="str">
            <v>X</v>
          </cell>
          <cell r="D15344" t="str">
            <v>Switch</v>
          </cell>
          <cell r="E15344" t="str">
            <v>Tonnage: 5&lt;=tons</v>
          </cell>
          <cell r="F15344">
            <v>59.558900000000001</v>
          </cell>
          <cell r="G15344">
            <v>0.62718459999999998</v>
          </cell>
          <cell r="H15344">
            <v>0.63099340000000004</v>
          </cell>
          <cell r="I15344">
            <v>-6.3269099999999995E-2</v>
          </cell>
          <cell r="J15344">
            <v>-2.5889200000000001E-2</v>
          </cell>
          <cell r="K15344">
            <v>0</v>
          </cell>
          <cell r="L15344">
            <v>2.5889200000000001E-2</v>
          </cell>
          <cell r="M15344">
            <v>6.3269099999999995E-2</v>
          </cell>
          <cell r="N15344">
            <v>6.3269099999999995E-2</v>
          </cell>
          <cell r="O15344">
            <v>6226</v>
          </cell>
        </row>
        <row r="15345">
          <cell r="A15345" t="str">
            <v>Residential</v>
          </cell>
          <cell r="B15345">
            <v>8</v>
          </cell>
          <cell r="C15345" t="str">
            <v>X</v>
          </cell>
          <cell r="D15345" t="str">
            <v>Switch</v>
          </cell>
          <cell r="E15345" t="str">
            <v>Tonnage: 5&lt;=tons</v>
          </cell>
          <cell r="F15345">
            <v>60.389699999999998</v>
          </cell>
          <cell r="G15345">
            <v>0.79258390000000001</v>
          </cell>
          <cell r="H15345">
            <v>0.79528589999999999</v>
          </cell>
          <cell r="I15345">
            <v>-6.4304E-2</v>
          </cell>
          <cell r="J15345">
            <v>-2.6312700000000001E-2</v>
          </cell>
          <cell r="K15345">
            <v>0</v>
          </cell>
          <cell r="L15345">
            <v>2.6312700000000001E-2</v>
          </cell>
          <cell r="M15345">
            <v>6.4304E-2</v>
          </cell>
          <cell r="N15345">
            <v>6.4304E-2</v>
          </cell>
          <cell r="O15345">
            <v>6226</v>
          </cell>
        </row>
        <row r="15346">
          <cell r="A15346" t="str">
            <v>Residential</v>
          </cell>
          <cell r="B15346">
            <v>9</v>
          </cell>
          <cell r="C15346" t="str">
            <v>X</v>
          </cell>
          <cell r="D15346" t="str">
            <v>Switch</v>
          </cell>
          <cell r="E15346" t="str">
            <v>Tonnage: 5&lt;=tons</v>
          </cell>
          <cell r="F15346">
            <v>64.330799999999996</v>
          </cell>
          <cell r="G15346">
            <v>0.72641290000000003</v>
          </cell>
          <cell r="H15346">
            <v>0.73883390000000004</v>
          </cell>
          <cell r="I15346">
            <v>-6.5028699999999995E-2</v>
          </cell>
          <cell r="J15346">
            <v>-2.66092E-2</v>
          </cell>
          <cell r="K15346">
            <v>0</v>
          </cell>
          <cell r="L15346">
            <v>2.66092E-2</v>
          </cell>
          <cell r="M15346">
            <v>6.5028699999999995E-2</v>
          </cell>
          <cell r="N15346">
            <v>6.5028699999999995E-2</v>
          </cell>
          <cell r="O15346">
            <v>6226</v>
          </cell>
        </row>
        <row r="15347">
          <cell r="A15347" t="str">
            <v>Residential</v>
          </cell>
          <cell r="B15347">
            <v>10</v>
          </cell>
          <cell r="C15347" t="str">
            <v>X</v>
          </cell>
          <cell r="D15347" t="str">
            <v>Switch</v>
          </cell>
          <cell r="E15347" t="str">
            <v>Tonnage: 5&lt;=tons</v>
          </cell>
          <cell r="F15347">
            <v>67.382199999999997</v>
          </cell>
          <cell r="G15347">
            <v>0.72202809999999995</v>
          </cell>
          <cell r="H15347">
            <v>0.74089539999999998</v>
          </cell>
          <cell r="I15347">
            <v>-6.8443000000000004E-2</v>
          </cell>
          <cell r="J15347">
            <v>-2.8006300000000001E-2</v>
          </cell>
          <cell r="K15347">
            <v>0</v>
          </cell>
          <cell r="L15347">
            <v>2.8006300000000001E-2</v>
          </cell>
          <cell r="M15347">
            <v>6.8443000000000004E-2</v>
          </cell>
          <cell r="N15347">
            <v>6.8443000000000004E-2</v>
          </cell>
          <cell r="O15347">
            <v>6226</v>
          </cell>
        </row>
        <row r="15348">
          <cell r="A15348" t="str">
            <v>Residential</v>
          </cell>
          <cell r="B15348">
            <v>11</v>
          </cell>
          <cell r="C15348" t="str">
            <v>X</v>
          </cell>
          <cell r="D15348" t="str">
            <v>Switch</v>
          </cell>
          <cell r="E15348" t="str">
            <v>Tonnage: 5&lt;=tons</v>
          </cell>
          <cell r="F15348">
            <v>72.154200000000003</v>
          </cell>
          <cell r="G15348">
            <v>0.65035149999999997</v>
          </cell>
          <cell r="H15348">
            <v>0.71830709999999998</v>
          </cell>
          <cell r="I15348">
            <v>-6.7764500000000005E-2</v>
          </cell>
          <cell r="J15348">
            <v>-2.7728699999999998E-2</v>
          </cell>
          <cell r="K15348">
            <v>0</v>
          </cell>
          <cell r="L15348">
            <v>2.7728699999999998E-2</v>
          </cell>
          <cell r="M15348">
            <v>6.7764500000000005E-2</v>
          </cell>
          <cell r="N15348">
            <v>6.7764500000000005E-2</v>
          </cell>
          <cell r="O15348">
            <v>6226</v>
          </cell>
        </row>
        <row r="15349">
          <cell r="A15349" t="str">
            <v>Residential</v>
          </cell>
          <cell r="B15349">
            <v>12</v>
          </cell>
          <cell r="C15349" t="str">
            <v>X</v>
          </cell>
          <cell r="D15349" t="str">
            <v>Switch</v>
          </cell>
          <cell r="E15349" t="str">
            <v>Tonnage: 5&lt;=tons</v>
          </cell>
          <cell r="F15349">
            <v>77.095299999999995</v>
          </cell>
          <cell r="G15349">
            <v>0.79744320000000002</v>
          </cell>
          <cell r="H15349">
            <v>0.79246050000000001</v>
          </cell>
          <cell r="I15349">
            <v>-7.0903499999999994E-2</v>
          </cell>
          <cell r="J15349">
            <v>-2.90131E-2</v>
          </cell>
          <cell r="K15349">
            <v>0</v>
          </cell>
          <cell r="L15349">
            <v>2.90131E-2</v>
          </cell>
          <cell r="M15349">
            <v>7.0903499999999994E-2</v>
          </cell>
          <cell r="N15349">
            <v>7.0903499999999994E-2</v>
          </cell>
          <cell r="O15349">
            <v>6226</v>
          </cell>
        </row>
        <row r="15350">
          <cell r="A15350" t="str">
            <v>Residential</v>
          </cell>
          <cell r="B15350">
            <v>13</v>
          </cell>
          <cell r="C15350" t="str">
            <v>X</v>
          </cell>
          <cell r="D15350" t="str">
            <v>Switch</v>
          </cell>
          <cell r="E15350" t="str">
            <v>Tonnage: 5&lt;=tons</v>
          </cell>
          <cell r="F15350">
            <v>80.984999999999999</v>
          </cell>
          <cell r="G15350">
            <v>0.84194420000000003</v>
          </cell>
          <cell r="H15350">
            <v>0.80677849999999995</v>
          </cell>
          <cell r="I15350">
            <v>-7.2178500000000007E-2</v>
          </cell>
          <cell r="J15350">
            <v>-2.95348E-2</v>
          </cell>
          <cell r="K15350">
            <v>0</v>
          </cell>
          <cell r="L15350">
            <v>2.95348E-2</v>
          </cell>
          <cell r="M15350">
            <v>7.2178500000000007E-2</v>
          </cell>
          <cell r="N15350">
            <v>7.2178500000000007E-2</v>
          </cell>
          <cell r="O15350">
            <v>6226</v>
          </cell>
        </row>
        <row r="15351">
          <cell r="A15351" t="str">
            <v>Residential</v>
          </cell>
          <cell r="B15351">
            <v>14</v>
          </cell>
          <cell r="C15351" t="str">
            <v>X</v>
          </cell>
          <cell r="D15351" t="str">
            <v>Switch</v>
          </cell>
          <cell r="E15351" t="str">
            <v>Tonnage: 5&lt;=tons</v>
          </cell>
          <cell r="F15351">
            <v>84.095299999999995</v>
          </cell>
          <cell r="G15351">
            <v>0.975688</v>
          </cell>
          <cell r="H15351">
            <v>0.88577620000000001</v>
          </cell>
          <cell r="I15351">
            <v>-7.5358599999999998E-2</v>
          </cell>
          <cell r="J15351">
            <v>-3.0836100000000002E-2</v>
          </cell>
          <cell r="K15351">
            <v>0</v>
          </cell>
          <cell r="L15351">
            <v>3.0836100000000002E-2</v>
          </cell>
          <cell r="M15351">
            <v>7.5358599999999998E-2</v>
          </cell>
          <cell r="N15351">
            <v>7.5358599999999998E-2</v>
          </cell>
          <cell r="O15351">
            <v>6226</v>
          </cell>
        </row>
        <row r="15352">
          <cell r="A15352" t="str">
            <v>Residential</v>
          </cell>
          <cell r="B15352">
            <v>15</v>
          </cell>
          <cell r="C15352" t="str">
            <v>X</v>
          </cell>
          <cell r="D15352" t="str">
            <v>Switch</v>
          </cell>
          <cell r="E15352" t="str">
            <v>Tonnage: 5&lt;=tons</v>
          </cell>
          <cell r="F15352">
            <v>87.484999999999999</v>
          </cell>
          <cell r="G15352">
            <v>1.14327</v>
          </cell>
          <cell r="H15352">
            <v>1.2053750000000001</v>
          </cell>
          <cell r="I15352">
            <v>-7.7804799999999993E-2</v>
          </cell>
          <cell r="J15352">
            <v>-3.18371E-2</v>
          </cell>
          <cell r="K15352">
            <v>0</v>
          </cell>
          <cell r="L15352">
            <v>3.18371E-2</v>
          </cell>
          <cell r="M15352">
            <v>7.7804799999999993E-2</v>
          </cell>
          <cell r="N15352">
            <v>7.7804799999999993E-2</v>
          </cell>
          <cell r="O15352">
            <v>6226</v>
          </cell>
        </row>
        <row r="15353">
          <cell r="A15353" t="str">
            <v>Residential</v>
          </cell>
          <cell r="B15353">
            <v>16</v>
          </cell>
          <cell r="C15353" t="str">
            <v>X</v>
          </cell>
          <cell r="D15353" t="str">
            <v>Switch</v>
          </cell>
          <cell r="E15353" t="str">
            <v>Tonnage: 5&lt;=tons</v>
          </cell>
          <cell r="F15353">
            <v>89.595299999999995</v>
          </cell>
          <cell r="G15353">
            <v>1.4497850000000001</v>
          </cell>
          <cell r="H15353">
            <v>1.250766</v>
          </cell>
          <cell r="I15353">
            <v>-8.6770100000000003E-2</v>
          </cell>
          <cell r="J15353">
            <v>-3.5505599999999998E-2</v>
          </cell>
          <cell r="K15353">
            <v>0</v>
          </cell>
          <cell r="L15353">
            <v>3.5505599999999998E-2</v>
          </cell>
          <cell r="M15353">
            <v>8.6770100000000003E-2</v>
          </cell>
          <cell r="N15353">
            <v>8.6770100000000003E-2</v>
          </cell>
          <cell r="O15353">
            <v>6226</v>
          </cell>
        </row>
        <row r="15354">
          <cell r="A15354" t="str">
            <v>Residential</v>
          </cell>
          <cell r="B15354">
            <v>17</v>
          </cell>
          <cell r="C15354" t="str">
            <v>X</v>
          </cell>
          <cell r="D15354" t="str">
            <v>Switch</v>
          </cell>
          <cell r="E15354" t="str">
            <v>Tonnage: 5&lt;=tons</v>
          </cell>
          <cell r="F15354">
            <v>90.705600000000004</v>
          </cell>
          <cell r="G15354">
            <v>1.732877</v>
          </cell>
          <cell r="H15354">
            <v>1.309968</v>
          </cell>
          <cell r="I15354">
            <v>-9.4261399999999995E-2</v>
          </cell>
          <cell r="J15354">
            <v>-3.8571000000000001E-2</v>
          </cell>
          <cell r="K15354">
            <v>0</v>
          </cell>
          <cell r="L15354">
            <v>3.8571000000000001E-2</v>
          </cell>
          <cell r="M15354">
            <v>9.4261399999999995E-2</v>
          </cell>
          <cell r="N15354">
            <v>9.4261399999999995E-2</v>
          </cell>
          <cell r="O15354">
            <v>6226</v>
          </cell>
        </row>
        <row r="15355">
          <cell r="A15355" t="str">
            <v>Residential</v>
          </cell>
          <cell r="B15355">
            <v>18</v>
          </cell>
          <cell r="C15355" t="str">
            <v>X</v>
          </cell>
          <cell r="D15355" t="str">
            <v>Switch</v>
          </cell>
          <cell r="E15355" t="str">
            <v>Tonnage: 5&lt;=tons</v>
          </cell>
          <cell r="F15355">
            <v>88.646699999999996</v>
          </cell>
          <cell r="G15355">
            <v>1.8261940000000001</v>
          </cell>
          <cell r="H15355">
            <v>1.4559260000000001</v>
          </cell>
          <cell r="I15355">
            <v>-9.6872700000000006E-2</v>
          </cell>
          <cell r="J15355">
            <v>-3.9639500000000001E-2</v>
          </cell>
          <cell r="K15355">
            <v>0</v>
          </cell>
          <cell r="L15355">
            <v>3.9639500000000001E-2</v>
          </cell>
          <cell r="M15355">
            <v>9.6872700000000006E-2</v>
          </cell>
          <cell r="N15355">
            <v>9.6872700000000006E-2</v>
          </cell>
          <cell r="O15355">
            <v>6226</v>
          </cell>
        </row>
        <row r="15356">
          <cell r="A15356" t="str">
            <v>Residential</v>
          </cell>
          <cell r="B15356">
            <v>19</v>
          </cell>
          <cell r="C15356" t="str">
            <v>X</v>
          </cell>
          <cell r="D15356" t="str">
            <v>Switch</v>
          </cell>
          <cell r="E15356" t="str">
            <v>Tonnage: 5&lt;=tons</v>
          </cell>
          <cell r="F15356">
            <v>85.867199999999997</v>
          </cell>
          <cell r="G15356">
            <v>1.8494159999999999</v>
          </cell>
          <cell r="H15356">
            <v>1.8526020000000001</v>
          </cell>
          <cell r="I15356">
            <v>-0.1019732</v>
          </cell>
          <cell r="J15356">
            <v>-4.1726600000000003E-2</v>
          </cell>
          <cell r="K15356">
            <v>0</v>
          </cell>
          <cell r="L15356">
            <v>4.1726600000000003E-2</v>
          </cell>
          <cell r="M15356">
            <v>0.1019732</v>
          </cell>
          <cell r="N15356">
            <v>0.1019732</v>
          </cell>
          <cell r="O15356">
            <v>6226</v>
          </cell>
        </row>
        <row r="15357">
          <cell r="A15357" t="str">
            <v>Residential</v>
          </cell>
          <cell r="B15357">
            <v>20</v>
          </cell>
          <cell r="C15357" t="str">
            <v>X</v>
          </cell>
          <cell r="D15357" t="str">
            <v>Switch</v>
          </cell>
          <cell r="E15357" t="str">
            <v>Tonnage: 5&lt;=tons</v>
          </cell>
          <cell r="F15357">
            <v>81.146699999999996</v>
          </cell>
          <cell r="G15357">
            <v>1.819801</v>
          </cell>
          <cell r="H15357">
            <v>2.0710380000000002</v>
          </cell>
          <cell r="I15357">
            <v>-9.5297599999999996E-2</v>
          </cell>
          <cell r="J15357">
            <v>-3.8995000000000002E-2</v>
          </cell>
          <cell r="K15357">
            <v>0</v>
          </cell>
          <cell r="L15357">
            <v>3.8995000000000002E-2</v>
          </cell>
          <cell r="M15357">
            <v>9.5297599999999996E-2</v>
          </cell>
          <cell r="N15357">
            <v>9.5297599999999996E-2</v>
          </cell>
          <cell r="O15357">
            <v>6226</v>
          </cell>
        </row>
        <row r="15358">
          <cell r="A15358" t="str">
            <v>Residential</v>
          </cell>
          <cell r="B15358">
            <v>21</v>
          </cell>
          <cell r="C15358" t="str">
            <v>X</v>
          </cell>
          <cell r="D15358" t="str">
            <v>Switch</v>
          </cell>
          <cell r="E15358" t="str">
            <v>Tonnage: 5&lt;=tons</v>
          </cell>
          <cell r="F15358">
            <v>76.815799999999996</v>
          </cell>
          <cell r="G15358">
            <v>1.6543810000000001</v>
          </cell>
          <cell r="H15358">
            <v>1.9028689999999999</v>
          </cell>
          <cell r="I15358">
            <v>-8.8798299999999997E-2</v>
          </cell>
          <cell r="J15358">
            <v>-3.63355E-2</v>
          </cell>
          <cell r="K15358">
            <v>0</v>
          </cell>
          <cell r="L15358">
            <v>3.63355E-2</v>
          </cell>
          <cell r="M15358">
            <v>8.8798299999999997E-2</v>
          </cell>
          <cell r="N15358">
            <v>8.8798299999999997E-2</v>
          </cell>
          <cell r="O15358">
            <v>6226</v>
          </cell>
        </row>
        <row r="15359">
          <cell r="A15359" t="str">
            <v>Residential</v>
          </cell>
          <cell r="B15359">
            <v>22</v>
          </cell>
          <cell r="C15359" t="str">
            <v>X</v>
          </cell>
          <cell r="D15359" t="str">
            <v>Switch</v>
          </cell>
          <cell r="E15359" t="str">
            <v>Tonnage: 5&lt;=tons</v>
          </cell>
          <cell r="F15359">
            <v>74.984999999999999</v>
          </cell>
          <cell r="G15359">
            <v>1.4738610000000001</v>
          </cell>
          <cell r="H15359">
            <v>1.5650999999999999</v>
          </cell>
          <cell r="I15359">
            <v>-8.3552399999999999E-2</v>
          </cell>
          <cell r="J15359">
            <v>-3.4188999999999997E-2</v>
          </cell>
          <cell r="K15359">
            <v>0</v>
          </cell>
          <cell r="L15359">
            <v>3.4188999999999997E-2</v>
          </cell>
          <cell r="M15359">
            <v>8.3552399999999999E-2</v>
          </cell>
          <cell r="N15359">
            <v>8.3552399999999999E-2</v>
          </cell>
          <cell r="O15359">
            <v>6226</v>
          </cell>
        </row>
        <row r="15360">
          <cell r="A15360" t="str">
            <v>Residential</v>
          </cell>
          <cell r="B15360">
            <v>23</v>
          </cell>
          <cell r="C15360" t="str">
            <v>X</v>
          </cell>
          <cell r="D15360" t="str">
            <v>Switch</v>
          </cell>
          <cell r="E15360" t="str">
            <v>Tonnage: 5&lt;=tons</v>
          </cell>
          <cell r="F15360">
            <v>72.823300000000003</v>
          </cell>
          <cell r="G15360">
            <v>1.0789409999999999</v>
          </cell>
          <cell r="H15360">
            <v>1.3358479999999999</v>
          </cell>
          <cell r="I15360">
            <v>-7.6637800000000006E-2</v>
          </cell>
          <cell r="J15360">
            <v>-3.1359600000000001E-2</v>
          </cell>
          <cell r="K15360">
            <v>0</v>
          </cell>
          <cell r="L15360">
            <v>3.1359600000000001E-2</v>
          </cell>
          <cell r="M15360">
            <v>7.6637800000000006E-2</v>
          </cell>
          <cell r="N15360">
            <v>7.6637800000000006E-2</v>
          </cell>
          <cell r="O15360">
            <v>6226</v>
          </cell>
        </row>
        <row r="15361">
          <cell r="A15361" t="str">
            <v>Residential</v>
          </cell>
          <cell r="B15361">
            <v>24</v>
          </cell>
          <cell r="C15361" t="str">
            <v>X</v>
          </cell>
          <cell r="D15361" t="str">
            <v>Switch</v>
          </cell>
          <cell r="E15361" t="str">
            <v>Tonnage: 5&lt;=tons</v>
          </cell>
          <cell r="F15361">
            <v>71.771900000000002</v>
          </cell>
          <cell r="G15361">
            <v>0.77866100000000005</v>
          </cell>
          <cell r="H15361">
            <v>1.0026969999999999</v>
          </cell>
          <cell r="I15361">
            <v>-7.1405399999999994E-2</v>
          </cell>
          <cell r="J15361">
            <v>-2.9218500000000001E-2</v>
          </cell>
          <cell r="K15361">
            <v>0</v>
          </cell>
          <cell r="L15361">
            <v>2.9218500000000001E-2</v>
          </cell>
          <cell r="M15361">
            <v>7.1405399999999994E-2</v>
          </cell>
          <cell r="N15361">
            <v>7.1405399999999994E-2</v>
          </cell>
          <cell r="O15361">
            <v>6226</v>
          </cell>
        </row>
        <row r="15362">
          <cell r="A15362" t="str">
            <v>Residential</v>
          </cell>
          <cell r="B15362">
            <v>1</v>
          </cell>
          <cell r="C15362" t="str">
            <v>X</v>
          </cell>
          <cell r="D15362" t="str">
            <v>Switch</v>
          </cell>
          <cell r="E15362" t="str">
            <v>Tonnage: tons&lt;2</v>
          </cell>
          <cell r="F15362">
            <v>68</v>
          </cell>
          <cell r="G15362">
            <v>6.2969499999999998E-2</v>
          </cell>
          <cell r="H15362">
            <v>9.9400000000000002E-2</v>
          </cell>
          <cell r="I15362">
            <v>-0.1206305</v>
          </cell>
          <cell r="J15362">
            <v>-4.9361000000000002E-2</v>
          </cell>
          <cell r="K15362">
            <v>0</v>
          </cell>
          <cell r="L15362">
            <v>4.9361000000000002E-2</v>
          </cell>
          <cell r="M15362">
            <v>0.1206305</v>
          </cell>
          <cell r="N15362">
            <v>0.1206305</v>
          </cell>
          <cell r="O15362">
            <v>341</v>
          </cell>
        </row>
        <row r="15363">
          <cell r="A15363" t="str">
            <v>Residential</v>
          </cell>
          <cell r="B15363">
            <v>2</v>
          </cell>
          <cell r="C15363" t="str">
            <v>X</v>
          </cell>
          <cell r="D15363" t="str">
            <v>Switch</v>
          </cell>
          <cell r="E15363" t="str">
            <v>Tonnage: tons&lt;2</v>
          </cell>
          <cell r="F15363">
            <v>63</v>
          </cell>
          <cell r="G15363">
            <v>3.3991100000000003E-2</v>
          </cell>
          <cell r="H15363">
            <v>9.4200000000000006E-2</v>
          </cell>
          <cell r="I15363">
            <v>-0.124112</v>
          </cell>
          <cell r="J15363">
            <v>-5.07856E-2</v>
          </cell>
          <cell r="K15363">
            <v>0</v>
          </cell>
          <cell r="L15363">
            <v>5.07856E-2</v>
          </cell>
          <cell r="M15363">
            <v>0.124112</v>
          </cell>
          <cell r="N15363">
            <v>0.124112</v>
          </cell>
          <cell r="O15363">
            <v>341</v>
          </cell>
        </row>
        <row r="15364">
          <cell r="A15364" t="str">
            <v>Residential</v>
          </cell>
          <cell r="B15364">
            <v>3</v>
          </cell>
          <cell r="C15364" t="str">
            <v>X</v>
          </cell>
          <cell r="D15364" t="str">
            <v>Switch</v>
          </cell>
          <cell r="E15364" t="str">
            <v>Tonnage: tons&lt;2</v>
          </cell>
          <cell r="F15364">
            <v>61.5</v>
          </cell>
          <cell r="G15364">
            <v>1.21338E-2</v>
          </cell>
          <cell r="H15364">
            <v>8.3599999999999994E-2</v>
          </cell>
          <cell r="I15364">
            <v>-0.13485910000000001</v>
          </cell>
          <cell r="J15364">
            <v>-5.5183200000000002E-2</v>
          </cell>
          <cell r="K15364">
            <v>0</v>
          </cell>
          <cell r="L15364">
            <v>5.5183200000000002E-2</v>
          </cell>
          <cell r="M15364">
            <v>0.13485910000000001</v>
          </cell>
          <cell r="N15364">
            <v>0.13485910000000001</v>
          </cell>
          <cell r="O15364">
            <v>341</v>
          </cell>
        </row>
        <row r="15365">
          <cell r="A15365" t="str">
            <v>Residential</v>
          </cell>
          <cell r="B15365">
            <v>4</v>
          </cell>
          <cell r="C15365" t="str">
            <v>X</v>
          </cell>
          <cell r="D15365" t="str">
            <v>Switch</v>
          </cell>
          <cell r="E15365" t="str">
            <v>Tonnage: tons&lt;2</v>
          </cell>
          <cell r="F15365">
            <v>60.5</v>
          </cell>
          <cell r="G15365">
            <v>7.8689800000000004E-2</v>
          </cell>
          <cell r="H15365">
            <v>8.3599999999999994E-2</v>
          </cell>
          <cell r="I15365">
            <v>-0.1323367</v>
          </cell>
          <cell r="J15365">
            <v>-5.4151100000000001E-2</v>
          </cell>
          <cell r="K15365">
            <v>0</v>
          </cell>
          <cell r="L15365">
            <v>5.4151100000000001E-2</v>
          </cell>
          <cell r="M15365">
            <v>0.1323367</v>
          </cell>
          <cell r="N15365">
            <v>0.1323367</v>
          </cell>
          <cell r="O15365">
            <v>341</v>
          </cell>
        </row>
        <row r="15366">
          <cell r="A15366" t="str">
            <v>Residential</v>
          </cell>
          <cell r="B15366">
            <v>5</v>
          </cell>
          <cell r="C15366" t="str">
            <v>X</v>
          </cell>
          <cell r="D15366" t="str">
            <v>Switch</v>
          </cell>
          <cell r="E15366" t="str">
            <v>Tonnage: tons&lt;2</v>
          </cell>
          <cell r="F15366">
            <v>59.5</v>
          </cell>
          <cell r="G15366">
            <v>8.3010600000000004E-2</v>
          </cell>
          <cell r="H15366">
            <v>9.4399999999999998E-2</v>
          </cell>
          <cell r="I15366">
            <v>-0.1206699</v>
          </cell>
          <cell r="J15366">
            <v>-4.9377200000000003E-2</v>
          </cell>
          <cell r="K15366">
            <v>0</v>
          </cell>
          <cell r="L15366">
            <v>4.9377200000000003E-2</v>
          </cell>
          <cell r="M15366">
            <v>0.1206699</v>
          </cell>
          <cell r="N15366">
            <v>0.1206699</v>
          </cell>
          <cell r="O15366">
            <v>341</v>
          </cell>
        </row>
        <row r="15367">
          <cell r="A15367" t="str">
            <v>Residential</v>
          </cell>
          <cell r="B15367">
            <v>6</v>
          </cell>
          <cell r="C15367" t="str">
            <v>X</v>
          </cell>
          <cell r="D15367" t="str">
            <v>Switch</v>
          </cell>
          <cell r="E15367" t="str">
            <v>Tonnage: tons&lt;2</v>
          </cell>
          <cell r="F15367">
            <v>59</v>
          </cell>
          <cell r="G15367">
            <v>9.7831500000000002E-2</v>
          </cell>
          <cell r="H15367">
            <v>9.35E-2</v>
          </cell>
          <cell r="I15367">
            <v>-0.1174719</v>
          </cell>
          <cell r="J15367">
            <v>-4.8068600000000003E-2</v>
          </cell>
          <cell r="K15367">
            <v>0</v>
          </cell>
          <cell r="L15367">
            <v>4.8068600000000003E-2</v>
          </cell>
          <cell r="M15367">
            <v>0.1174719</v>
          </cell>
          <cell r="N15367">
            <v>0.1174719</v>
          </cell>
          <cell r="O15367">
            <v>341</v>
          </cell>
        </row>
        <row r="15368">
          <cell r="A15368" t="str">
            <v>Residential</v>
          </cell>
          <cell r="B15368">
            <v>7</v>
          </cell>
          <cell r="C15368" t="str">
            <v>X</v>
          </cell>
          <cell r="D15368" t="str">
            <v>Switch</v>
          </cell>
          <cell r="E15368" t="str">
            <v>Tonnage: tons&lt;2</v>
          </cell>
          <cell r="F15368">
            <v>58</v>
          </cell>
          <cell r="G15368">
            <v>0.2481111</v>
          </cell>
          <cell r="H15368">
            <v>0.2024</v>
          </cell>
          <cell r="I15368">
            <v>-0.12270440000000001</v>
          </cell>
          <cell r="J15368">
            <v>-5.02096E-2</v>
          </cell>
          <cell r="K15368">
            <v>0</v>
          </cell>
          <cell r="L15368">
            <v>5.02096E-2</v>
          </cell>
          <cell r="M15368">
            <v>0.12270440000000001</v>
          </cell>
          <cell r="N15368">
            <v>0.12270440000000001</v>
          </cell>
          <cell r="O15368">
            <v>341</v>
          </cell>
        </row>
        <row r="15369">
          <cell r="A15369" t="str">
            <v>Residential</v>
          </cell>
          <cell r="B15369">
            <v>8</v>
          </cell>
          <cell r="C15369" t="str">
            <v>X</v>
          </cell>
          <cell r="D15369" t="str">
            <v>Switch</v>
          </cell>
          <cell r="E15369" t="str">
            <v>Tonnage: tons&lt;2</v>
          </cell>
          <cell r="F15369">
            <v>60</v>
          </cell>
          <cell r="G15369">
            <v>0.22619139999999999</v>
          </cell>
          <cell r="H15369">
            <v>0.21839990000000001</v>
          </cell>
          <cell r="I15369">
            <v>-0.1255829</v>
          </cell>
          <cell r="J15369">
            <v>-5.1387500000000003E-2</v>
          </cell>
          <cell r="K15369">
            <v>0</v>
          </cell>
          <cell r="L15369">
            <v>5.1387500000000003E-2</v>
          </cell>
          <cell r="M15369">
            <v>0.1255829</v>
          </cell>
          <cell r="N15369">
            <v>0.1255829</v>
          </cell>
          <cell r="O15369">
            <v>341</v>
          </cell>
        </row>
        <row r="15370">
          <cell r="A15370" t="str">
            <v>Residential</v>
          </cell>
          <cell r="B15370">
            <v>9</v>
          </cell>
          <cell r="C15370" t="str">
            <v>X</v>
          </cell>
          <cell r="D15370" t="str">
            <v>Switch</v>
          </cell>
          <cell r="E15370" t="str">
            <v>Tonnage: tons&lt;2</v>
          </cell>
          <cell r="F15370">
            <v>65.5</v>
          </cell>
          <cell r="G15370">
            <v>0.1151906</v>
          </cell>
          <cell r="H15370">
            <v>8.3799999999999999E-2</v>
          </cell>
          <cell r="I15370">
            <v>-0.124501</v>
          </cell>
          <cell r="J15370">
            <v>-5.0944799999999998E-2</v>
          </cell>
          <cell r="K15370">
            <v>0</v>
          </cell>
          <cell r="L15370">
            <v>5.0944799999999998E-2</v>
          </cell>
          <cell r="M15370">
            <v>0.124501</v>
          </cell>
          <cell r="N15370">
            <v>0.124501</v>
          </cell>
          <cell r="O15370">
            <v>341</v>
          </cell>
        </row>
        <row r="15371">
          <cell r="A15371" t="str">
            <v>Residential</v>
          </cell>
          <cell r="B15371">
            <v>10</v>
          </cell>
          <cell r="C15371" t="str">
            <v>X</v>
          </cell>
          <cell r="D15371" t="str">
            <v>Switch</v>
          </cell>
          <cell r="E15371" t="str">
            <v>Tonnage: tons&lt;2</v>
          </cell>
          <cell r="F15371">
            <v>70.5</v>
          </cell>
          <cell r="G15371">
            <v>0.1567085</v>
          </cell>
          <cell r="H15371">
            <v>7.6999999999999999E-2</v>
          </cell>
          <cell r="I15371">
            <v>-0.1341019</v>
          </cell>
          <cell r="J15371">
            <v>-5.4873400000000003E-2</v>
          </cell>
          <cell r="K15371">
            <v>0</v>
          </cell>
          <cell r="L15371">
            <v>5.4873400000000003E-2</v>
          </cell>
          <cell r="M15371">
            <v>0.1341019</v>
          </cell>
          <cell r="N15371">
            <v>0.1341019</v>
          </cell>
          <cell r="O15371">
            <v>341</v>
          </cell>
        </row>
        <row r="15372">
          <cell r="A15372" t="str">
            <v>Residential</v>
          </cell>
          <cell r="B15372">
            <v>11</v>
          </cell>
          <cell r="C15372" t="str">
            <v>X</v>
          </cell>
          <cell r="D15372" t="str">
            <v>Switch</v>
          </cell>
          <cell r="E15372" t="str">
            <v>Tonnage: tons&lt;2</v>
          </cell>
          <cell r="F15372">
            <v>78</v>
          </cell>
          <cell r="G15372">
            <v>8.6439500000000002E-2</v>
          </cell>
          <cell r="H15372">
            <v>7.5399999999999995E-2</v>
          </cell>
          <cell r="I15372">
            <v>-0.1191777</v>
          </cell>
          <cell r="J15372">
            <v>-4.8766499999999997E-2</v>
          </cell>
          <cell r="K15372">
            <v>0</v>
          </cell>
          <cell r="L15372">
            <v>4.8766499999999997E-2</v>
          </cell>
          <cell r="M15372">
            <v>0.1191777</v>
          </cell>
          <cell r="N15372">
            <v>0.1191777</v>
          </cell>
          <cell r="O15372">
            <v>341</v>
          </cell>
        </row>
        <row r="15373">
          <cell r="A15373" t="str">
            <v>Residential</v>
          </cell>
          <cell r="B15373">
            <v>12</v>
          </cell>
          <cell r="C15373" t="str">
            <v>X</v>
          </cell>
          <cell r="D15373" t="str">
            <v>Switch</v>
          </cell>
          <cell r="E15373" t="str">
            <v>Tonnage: tons&lt;2</v>
          </cell>
          <cell r="F15373">
            <v>84.5</v>
          </cell>
          <cell r="G15373">
            <v>7.1203100000000005E-2</v>
          </cell>
          <cell r="H15373">
            <v>7.4200000000000002E-2</v>
          </cell>
          <cell r="I15373">
            <v>-0.116956</v>
          </cell>
          <cell r="J15373">
            <v>-4.7857400000000001E-2</v>
          </cell>
          <cell r="K15373">
            <v>0</v>
          </cell>
          <cell r="L15373">
            <v>4.7857400000000001E-2</v>
          </cell>
          <cell r="M15373">
            <v>0.116956</v>
          </cell>
          <cell r="N15373">
            <v>0.116956</v>
          </cell>
          <cell r="O15373">
            <v>341</v>
          </cell>
        </row>
        <row r="15374">
          <cell r="A15374" t="str">
            <v>Residential</v>
          </cell>
          <cell r="B15374">
            <v>13</v>
          </cell>
          <cell r="C15374" t="str">
            <v>X</v>
          </cell>
          <cell r="D15374" t="str">
            <v>Switch</v>
          </cell>
          <cell r="E15374" t="str">
            <v>Tonnage: tons&lt;2</v>
          </cell>
          <cell r="F15374">
            <v>88</v>
          </cell>
          <cell r="G15374">
            <v>6.3859799999999994E-2</v>
          </cell>
          <cell r="H15374">
            <v>8.1100000000000005E-2</v>
          </cell>
          <cell r="I15374">
            <v>-0.1164501</v>
          </cell>
          <cell r="J15374">
            <v>-4.7650400000000002E-2</v>
          </cell>
          <cell r="K15374">
            <v>0</v>
          </cell>
          <cell r="L15374">
            <v>4.7650400000000002E-2</v>
          </cell>
          <cell r="M15374">
            <v>0.1164501</v>
          </cell>
          <cell r="N15374">
            <v>0.1164501</v>
          </cell>
          <cell r="O15374">
            <v>341</v>
          </cell>
        </row>
        <row r="15375">
          <cell r="A15375" t="str">
            <v>Residential</v>
          </cell>
          <cell r="B15375">
            <v>14</v>
          </cell>
          <cell r="C15375" t="str">
            <v>X</v>
          </cell>
          <cell r="D15375" t="str">
            <v>Switch</v>
          </cell>
          <cell r="E15375" t="str">
            <v>Tonnage: tons&lt;2</v>
          </cell>
          <cell r="F15375">
            <v>91.5</v>
          </cell>
          <cell r="G15375">
            <v>7.7295600000000006E-2</v>
          </cell>
          <cell r="H15375">
            <v>8.4099900000000005E-2</v>
          </cell>
          <cell r="I15375">
            <v>-0.1220984</v>
          </cell>
          <cell r="J15375">
            <v>-4.9961699999999998E-2</v>
          </cell>
          <cell r="K15375">
            <v>0</v>
          </cell>
          <cell r="L15375">
            <v>4.9961699999999998E-2</v>
          </cell>
          <cell r="M15375">
            <v>0.1220984</v>
          </cell>
          <cell r="N15375">
            <v>0.1220984</v>
          </cell>
          <cell r="O15375">
            <v>341</v>
          </cell>
        </row>
        <row r="15376">
          <cell r="A15376" t="str">
            <v>Residential</v>
          </cell>
          <cell r="B15376">
            <v>15</v>
          </cell>
          <cell r="C15376" t="str">
            <v>X</v>
          </cell>
          <cell r="D15376" t="str">
            <v>Switch</v>
          </cell>
          <cell r="E15376" t="str">
            <v>Tonnage: tons&lt;2</v>
          </cell>
          <cell r="F15376">
            <v>94.5</v>
          </cell>
          <cell r="G15376">
            <v>0.1012019</v>
          </cell>
          <cell r="H15376">
            <v>8.5199999999999998E-2</v>
          </cell>
          <cell r="I15376">
            <v>-0.12050470000000001</v>
          </cell>
          <cell r="J15376">
            <v>-4.9309499999999999E-2</v>
          </cell>
          <cell r="K15376">
            <v>0</v>
          </cell>
          <cell r="L15376">
            <v>4.9309499999999999E-2</v>
          </cell>
          <cell r="M15376">
            <v>0.12050470000000001</v>
          </cell>
          <cell r="N15376">
            <v>0.12050470000000001</v>
          </cell>
          <cell r="O15376">
            <v>341</v>
          </cell>
        </row>
        <row r="15377">
          <cell r="A15377" t="str">
            <v>Residential</v>
          </cell>
          <cell r="B15377">
            <v>16</v>
          </cell>
          <cell r="C15377" t="str">
            <v>X</v>
          </cell>
          <cell r="D15377" t="str">
            <v>Switch</v>
          </cell>
          <cell r="E15377" t="str">
            <v>Tonnage: tons&lt;2</v>
          </cell>
          <cell r="F15377">
            <v>97</v>
          </cell>
          <cell r="G15377">
            <v>0.18330270000000001</v>
          </cell>
          <cell r="H15377">
            <v>8.6499999999999994E-2</v>
          </cell>
          <cell r="I15377">
            <v>-0.13254640000000001</v>
          </cell>
          <cell r="J15377">
            <v>-5.4236899999999998E-2</v>
          </cell>
          <cell r="K15377">
            <v>0</v>
          </cell>
          <cell r="L15377">
            <v>5.4236899999999998E-2</v>
          </cell>
          <cell r="M15377">
            <v>0.13254640000000001</v>
          </cell>
          <cell r="N15377">
            <v>0.13254640000000001</v>
          </cell>
          <cell r="O15377">
            <v>341</v>
          </cell>
        </row>
        <row r="15378">
          <cell r="A15378" t="str">
            <v>Residential</v>
          </cell>
          <cell r="B15378">
            <v>17</v>
          </cell>
          <cell r="C15378" t="str">
            <v>X</v>
          </cell>
          <cell r="D15378" t="str">
            <v>Switch</v>
          </cell>
          <cell r="E15378" t="str">
            <v>Tonnage: tons&lt;2</v>
          </cell>
          <cell r="F15378">
            <v>98.5</v>
          </cell>
          <cell r="G15378">
            <v>0.16285269999999999</v>
          </cell>
          <cell r="H15378">
            <v>7.3599999999999999E-2</v>
          </cell>
          <cell r="I15378">
            <v>-0.12953110000000001</v>
          </cell>
          <cell r="J15378">
            <v>-5.3003099999999997E-2</v>
          </cell>
          <cell r="K15378">
            <v>0</v>
          </cell>
          <cell r="L15378">
            <v>5.3003099999999997E-2</v>
          </cell>
          <cell r="M15378">
            <v>0.12953110000000001</v>
          </cell>
          <cell r="N15378">
            <v>0.12953110000000001</v>
          </cell>
          <cell r="O15378">
            <v>341</v>
          </cell>
        </row>
        <row r="15379">
          <cell r="A15379" t="str">
            <v>Residential</v>
          </cell>
          <cell r="B15379">
            <v>18</v>
          </cell>
          <cell r="C15379" t="str">
            <v>X</v>
          </cell>
          <cell r="D15379" t="str">
            <v>Switch</v>
          </cell>
          <cell r="E15379" t="str">
            <v>Tonnage: tons&lt;2</v>
          </cell>
          <cell r="F15379">
            <v>98</v>
          </cell>
          <cell r="G15379">
            <v>0.1557028</v>
          </cell>
          <cell r="H15379">
            <v>7.3700000000000002E-2</v>
          </cell>
          <cell r="I15379">
            <v>-0.12449880000000001</v>
          </cell>
          <cell r="J15379">
            <v>-5.09439E-2</v>
          </cell>
          <cell r="K15379">
            <v>0</v>
          </cell>
          <cell r="L15379">
            <v>5.09439E-2</v>
          </cell>
          <cell r="M15379">
            <v>0.12449880000000001</v>
          </cell>
          <cell r="N15379">
            <v>0.12449880000000001</v>
          </cell>
          <cell r="O15379">
            <v>341</v>
          </cell>
        </row>
        <row r="15380">
          <cell r="A15380" t="str">
            <v>Residential</v>
          </cell>
          <cell r="B15380">
            <v>19</v>
          </cell>
          <cell r="C15380" t="str">
            <v>X</v>
          </cell>
          <cell r="D15380" t="str">
            <v>Switch</v>
          </cell>
          <cell r="E15380" t="str">
            <v>Tonnage: tons&lt;2</v>
          </cell>
          <cell r="F15380">
            <v>96</v>
          </cell>
          <cell r="G15380">
            <v>0.13905439999999999</v>
          </cell>
          <cell r="H15380">
            <v>8.9499999999999996E-2</v>
          </cell>
          <cell r="I15380">
            <v>-0.12370200000000001</v>
          </cell>
          <cell r="J15380">
            <v>-5.06179E-2</v>
          </cell>
          <cell r="K15380">
            <v>0</v>
          </cell>
          <cell r="L15380">
            <v>5.06179E-2</v>
          </cell>
          <cell r="M15380">
            <v>0.12370200000000001</v>
          </cell>
          <cell r="N15380">
            <v>0.12370200000000001</v>
          </cell>
          <cell r="O15380">
            <v>341</v>
          </cell>
        </row>
        <row r="15381">
          <cell r="A15381" t="str">
            <v>Residential</v>
          </cell>
          <cell r="B15381">
            <v>20</v>
          </cell>
          <cell r="C15381" t="str">
            <v>X</v>
          </cell>
          <cell r="D15381" t="str">
            <v>Switch</v>
          </cell>
          <cell r="E15381" t="str">
            <v>Tonnage: tons&lt;2</v>
          </cell>
          <cell r="F15381">
            <v>90.5</v>
          </cell>
          <cell r="G15381">
            <v>9.73995E-2</v>
          </cell>
          <cell r="H15381">
            <v>9.0499999999999997E-2</v>
          </cell>
          <cell r="I15381">
            <v>-0.125942</v>
          </cell>
          <cell r="J15381">
            <v>-5.1534400000000001E-2</v>
          </cell>
          <cell r="K15381">
            <v>0</v>
          </cell>
          <cell r="L15381">
            <v>5.1534400000000001E-2</v>
          </cell>
          <cell r="M15381">
            <v>0.125942</v>
          </cell>
          <cell r="N15381">
            <v>0.125942</v>
          </cell>
          <cell r="O15381">
            <v>341</v>
          </cell>
        </row>
        <row r="15382">
          <cell r="A15382" t="str">
            <v>Residential</v>
          </cell>
          <cell r="B15382">
            <v>21</v>
          </cell>
          <cell r="C15382" t="str">
            <v>X</v>
          </cell>
          <cell r="D15382" t="str">
            <v>Switch</v>
          </cell>
          <cell r="E15382" t="str">
            <v>Tonnage: tons&lt;2</v>
          </cell>
          <cell r="F15382">
            <v>85</v>
          </cell>
          <cell r="G15382">
            <v>0.11586299999999999</v>
          </cell>
          <cell r="H15382">
            <v>9.06E-2</v>
          </cell>
          <cell r="I15382">
            <v>-0.1387842</v>
          </cell>
          <cell r="J15382">
            <v>-5.6789399999999997E-2</v>
          </cell>
          <cell r="K15382">
            <v>0</v>
          </cell>
          <cell r="L15382">
            <v>5.6789399999999997E-2</v>
          </cell>
          <cell r="M15382">
            <v>0.1387842</v>
          </cell>
          <cell r="N15382">
            <v>0.1387842</v>
          </cell>
          <cell r="O15382">
            <v>341</v>
          </cell>
        </row>
        <row r="15383">
          <cell r="A15383" t="str">
            <v>Residential</v>
          </cell>
          <cell r="B15383">
            <v>22</v>
          </cell>
          <cell r="C15383" t="str">
            <v>X</v>
          </cell>
          <cell r="D15383" t="str">
            <v>Switch</v>
          </cell>
          <cell r="E15383" t="str">
            <v>Tonnage: tons&lt;2</v>
          </cell>
          <cell r="F15383">
            <v>82</v>
          </cell>
          <cell r="G15383">
            <v>6.1495300000000003E-2</v>
          </cell>
          <cell r="H15383">
            <v>0.25240000000000001</v>
          </cell>
          <cell r="I15383">
            <v>-0.1311242</v>
          </cell>
          <cell r="J15383">
            <v>-5.3655000000000001E-2</v>
          </cell>
          <cell r="K15383">
            <v>0</v>
          </cell>
          <cell r="L15383">
            <v>5.3655000000000001E-2</v>
          </cell>
          <cell r="M15383">
            <v>0.1311242</v>
          </cell>
          <cell r="N15383">
            <v>0.1311242</v>
          </cell>
          <cell r="O15383">
            <v>341</v>
          </cell>
        </row>
        <row r="15384">
          <cell r="A15384" t="str">
            <v>Residential</v>
          </cell>
          <cell r="B15384">
            <v>23</v>
          </cell>
          <cell r="C15384" t="str">
            <v>X</v>
          </cell>
          <cell r="D15384" t="str">
            <v>Switch</v>
          </cell>
          <cell r="E15384" t="str">
            <v>Tonnage: tons&lt;2</v>
          </cell>
          <cell r="F15384">
            <v>77.5</v>
          </cell>
          <cell r="G15384">
            <v>0.12185840000000001</v>
          </cell>
          <cell r="H15384">
            <v>0.46129999999999999</v>
          </cell>
          <cell r="I15384">
            <v>-0.1305277</v>
          </cell>
          <cell r="J15384">
            <v>-5.3410899999999997E-2</v>
          </cell>
          <cell r="K15384">
            <v>0</v>
          </cell>
          <cell r="L15384">
            <v>5.3410899999999997E-2</v>
          </cell>
          <cell r="M15384">
            <v>0.1305277</v>
          </cell>
          <cell r="N15384">
            <v>0.1305277</v>
          </cell>
          <cell r="O15384">
            <v>341</v>
          </cell>
        </row>
        <row r="15385">
          <cell r="A15385" t="str">
            <v>Residential</v>
          </cell>
          <cell r="B15385">
            <v>24</v>
          </cell>
          <cell r="C15385" t="str">
            <v>X</v>
          </cell>
          <cell r="D15385" t="str">
            <v>Switch</v>
          </cell>
          <cell r="E15385" t="str">
            <v>Tonnage: tons&lt;2</v>
          </cell>
          <cell r="F15385">
            <v>74.5</v>
          </cell>
          <cell r="G15385">
            <v>0.1211798</v>
          </cell>
          <cell r="H15385">
            <v>0.1082</v>
          </cell>
          <cell r="I15385">
            <v>-0.1309101</v>
          </cell>
          <cell r="J15385">
            <v>-5.3567400000000001E-2</v>
          </cell>
          <cell r="K15385">
            <v>0</v>
          </cell>
          <cell r="L15385">
            <v>5.3567400000000001E-2</v>
          </cell>
          <cell r="M15385">
            <v>0.1309101</v>
          </cell>
          <cell r="N15385">
            <v>0.1309101</v>
          </cell>
          <cell r="O15385">
            <v>341</v>
          </cell>
        </row>
        <row r="15386">
          <cell r="A15386" t="str">
            <v>Residential</v>
          </cell>
          <cell r="B15386">
            <v>1</v>
          </cell>
          <cell r="C15386" t="str">
            <v>X</v>
          </cell>
          <cell r="D15386" t="str">
            <v>Switch</v>
          </cell>
          <cell r="E15386" t="str">
            <v>Usage: 10000&lt;Annual kwh&lt;20000</v>
          </cell>
          <cell r="F15386">
            <v>64.807699999999997</v>
          </cell>
          <cell r="G15386">
            <v>0.47419410000000001</v>
          </cell>
          <cell r="H15386">
            <v>0.511965</v>
          </cell>
          <cell r="I15386">
            <v>-3.7781700000000001E-2</v>
          </cell>
          <cell r="J15386">
            <v>-1.546E-2</v>
          </cell>
          <cell r="K15386">
            <v>0</v>
          </cell>
          <cell r="L15386">
            <v>1.546E-2</v>
          </cell>
          <cell r="M15386">
            <v>3.7781700000000001E-2</v>
          </cell>
          <cell r="N15386">
            <v>3.7781700000000001E-2</v>
          </cell>
          <cell r="O15386">
            <v>9179</v>
          </cell>
        </row>
        <row r="15387">
          <cell r="A15387" t="str">
            <v>Residential</v>
          </cell>
          <cell r="B15387">
            <v>2</v>
          </cell>
          <cell r="C15387" t="str">
            <v>X</v>
          </cell>
          <cell r="D15387" t="str">
            <v>Switch</v>
          </cell>
          <cell r="E15387" t="str">
            <v>Usage: 10000&lt;Annual kwh&lt;20000</v>
          </cell>
          <cell r="F15387">
            <v>63</v>
          </cell>
          <cell r="G15387">
            <v>0.41374480000000002</v>
          </cell>
          <cell r="H15387">
            <v>0.42355219999999999</v>
          </cell>
          <cell r="I15387">
            <v>-3.70756E-2</v>
          </cell>
          <cell r="J15387">
            <v>-1.5171E-2</v>
          </cell>
          <cell r="K15387">
            <v>0</v>
          </cell>
          <cell r="L15387">
            <v>1.5171E-2</v>
          </cell>
          <cell r="M15387">
            <v>3.70756E-2</v>
          </cell>
          <cell r="N15387">
            <v>3.70756E-2</v>
          </cell>
          <cell r="O15387">
            <v>9179</v>
          </cell>
        </row>
        <row r="15388">
          <cell r="A15388" t="str">
            <v>Residential</v>
          </cell>
          <cell r="B15388">
            <v>3</v>
          </cell>
          <cell r="C15388" t="str">
            <v>X</v>
          </cell>
          <cell r="D15388" t="str">
            <v>Switch</v>
          </cell>
          <cell r="E15388" t="str">
            <v>Usage: 10000&lt;Annual kwh&lt;20000</v>
          </cell>
          <cell r="F15388">
            <v>62.298099999999998</v>
          </cell>
          <cell r="G15388">
            <v>0.38596170000000002</v>
          </cell>
          <cell r="H15388">
            <v>0.41288849999999999</v>
          </cell>
          <cell r="I15388">
            <v>-3.6739300000000003E-2</v>
          </cell>
          <cell r="J15388">
            <v>-1.5033400000000001E-2</v>
          </cell>
          <cell r="K15388">
            <v>0</v>
          </cell>
          <cell r="L15388">
            <v>1.5033400000000001E-2</v>
          </cell>
          <cell r="M15388">
            <v>3.6739300000000003E-2</v>
          </cell>
          <cell r="N15388">
            <v>3.6739300000000003E-2</v>
          </cell>
          <cell r="O15388">
            <v>9179</v>
          </cell>
        </row>
        <row r="15389">
          <cell r="A15389" t="str">
            <v>Residential</v>
          </cell>
          <cell r="B15389">
            <v>4</v>
          </cell>
          <cell r="C15389" t="str">
            <v>X</v>
          </cell>
          <cell r="D15389" t="str">
            <v>Switch</v>
          </cell>
          <cell r="E15389" t="str">
            <v>Usage: 10000&lt;Annual kwh&lt;20000</v>
          </cell>
          <cell r="F15389">
            <v>60.899000000000001</v>
          </cell>
          <cell r="G15389">
            <v>0.37091299999999999</v>
          </cell>
          <cell r="H15389">
            <v>0.39926780000000001</v>
          </cell>
          <cell r="I15389">
            <v>-3.6561799999999998E-2</v>
          </cell>
          <cell r="J15389">
            <v>-1.49608E-2</v>
          </cell>
          <cell r="K15389">
            <v>0</v>
          </cell>
          <cell r="L15389">
            <v>1.49608E-2</v>
          </cell>
          <cell r="M15389">
            <v>3.6561799999999998E-2</v>
          </cell>
          <cell r="N15389">
            <v>3.6561799999999998E-2</v>
          </cell>
          <cell r="O15389">
            <v>9179</v>
          </cell>
        </row>
        <row r="15390">
          <cell r="A15390" t="str">
            <v>Residential</v>
          </cell>
          <cell r="B15390">
            <v>5</v>
          </cell>
          <cell r="C15390" t="str">
            <v>X</v>
          </cell>
          <cell r="D15390" t="str">
            <v>Switch</v>
          </cell>
          <cell r="E15390" t="str">
            <v>Usage: 10000&lt;Annual kwh&lt;20000</v>
          </cell>
          <cell r="F15390">
            <v>60.697099999999999</v>
          </cell>
          <cell r="G15390">
            <v>0.36781809999999998</v>
          </cell>
          <cell r="H15390">
            <v>0.39585799999999999</v>
          </cell>
          <cell r="I15390">
            <v>-3.6522100000000002E-2</v>
          </cell>
          <cell r="J15390">
            <v>-1.4944600000000001E-2</v>
          </cell>
          <cell r="K15390">
            <v>0</v>
          </cell>
          <cell r="L15390">
            <v>1.4944600000000001E-2</v>
          </cell>
          <cell r="M15390">
            <v>3.6522100000000002E-2</v>
          </cell>
          <cell r="N15390">
            <v>3.6522100000000002E-2</v>
          </cell>
          <cell r="O15390">
            <v>9179</v>
          </cell>
        </row>
        <row r="15391">
          <cell r="A15391" t="str">
            <v>Residential</v>
          </cell>
          <cell r="B15391">
            <v>6</v>
          </cell>
          <cell r="C15391" t="str">
            <v>X</v>
          </cell>
          <cell r="D15391" t="str">
            <v>Switch</v>
          </cell>
          <cell r="E15391" t="str">
            <v>Usage: 10000&lt;Annual kwh&lt;20000</v>
          </cell>
          <cell r="F15391">
            <v>60.596200000000003</v>
          </cell>
          <cell r="G15391">
            <v>0.38899440000000002</v>
          </cell>
          <cell r="H15391">
            <v>0.41199000000000002</v>
          </cell>
          <cell r="I15391">
            <v>-3.6519599999999999E-2</v>
          </cell>
          <cell r="J15391">
            <v>-1.49435E-2</v>
          </cell>
          <cell r="K15391">
            <v>0</v>
          </cell>
          <cell r="L15391">
            <v>1.49435E-2</v>
          </cell>
          <cell r="M15391">
            <v>3.6519599999999999E-2</v>
          </cell>
          <cell r="N15391">
            <v>3.6519599999999999E-2</v>
          </cell>
          <cell r="O15391">
            <v>9179</v>
          </cell>
        </row>
        <row r="15392">
          <cell r="A15392" t="str">
            <v>Residential</v>
          </cell>
          <cell r="B15392">
            <v>7</v>
          </cell>
          <cell r="C15392" t="str">
            <v>X</v>
          </cell>
          <cell r="D15392" t="str">
            <v>Switch</v>
          </cell>
          <cell r="E15392" t="str">
            <v>Usage: 10000&lt;Annual kwh&lt;20000</v>
          </cell>
          <cell r="F15392">
            <v>59.596200000000003</v>
          </cell>
          <cell r="G15392">
            <v>0.4705395</v>
          </cell>
          <cell r="H15392">
            <v>0.48094310000000001</v>
          </cell>
          <cell r="I15392">
            <v>-3.6772300000000001E-2</v>
          </cell>
          <cell r="J15392">
            <v>-1.50469E-2</v>
          </cell>
          <cell r="K15392">
            <v>0</v>
          </cell>
          <cell r="L15392">
            <v>1.50469E-2</v>
          </cell>
          <cell r="M15392">
            <v>3.6772300000000001E-2</v>
          </cell>
          <cell r="N15392">
            <v>3.6772300000000001E-2</v>
          </cell>
          <cell r="O15392">
            <v>9179</v>
          </cell>
        </row>
        <row r="15393">
          <cell r="A15393" t="str">
            <v>Residential</v>
          </cell>
          <cell r="B15393">
            <v>8</v>
          </cell>
          <cell r="C15393" t="str">
            <v>X</v>
          </cell>
          <cell r="D15393" t="str">
            <v>Switch</v>
          </cell>
          <cell r="E15393" t="str">
            <v>Usage: 10000&lt;Annual kwh&lt;20000</v>
          </cell>
          <cell r="F15393">
            <v>60.399000000000001</v>
          </cell>
          <cell r="G15393">
            <v>0.55624739999999995</v>
          </cell>
          <cell r="H15393">
            <v>0.60453389999999996</v>
          </cell>
          <cell r="I15393">
            <v>-3.7494399999999997E-2</v>
          </cell>
          <cell r="J15393">
            <v>-1.5342400000000001E-2</v>
          </cell>
          <cell r="K15393">
            <v>0</v>
          </cell>
          <cell r="L15393">
            <v>1.5342400000000001E-2</v>
          </cell>
          <cell r="M15393">
            <v>3.7494399999999997E-2</v>
          </cell>
          <cell r="N15393">
            <v>3.7494399999999997E-2</v>
          </cell>
          <cell r="O15393">
            <v>9179</v>
          </cell>
        </row>
        <row r="15394">
          <cell r="A15394" t="str">
            <v>Residential</v>
          </cell>
          <cell r="B15394">
            <v>9</v>
          </cell>
          <cell r="C15394" t="str">
            <v>X</v>
          </cell>
          <cell r="D15394" t="str">
            <v>Switch</v>
          </cell>
          <cell r="E15394" t="str">
            <v>Usage: 10000&lt;Annual kwh&lt;20000</v>
          </cell>
          <cell r="F15394">
            <v>64.302899999999994</v>
          </cell>
          <cell r="G15394">
            <v>0.52358499999999997</v>
          </cell>
          <cell r="H15394">
            <v>0.55666260000000001</v>
          </cell>
          <cell r="I15394">
            <v>-3.82365E-2</v>
          </cell>
          <cell r="J15394">
            <v>-1.56461E-2</v>
          </cell>
          <cell r="K15394">
            <v>0</v>
          </cell>
          <cell r="L15394">
            <v>1.56461E-2</v>
          </cell>
          <cell r="M15394">
            <v>3.82365E-2</v>
          </cell>
          <cell r="N15394">
            <v>3.82365E-2</v>
          </cell>
          <cell r="O15394">
            <v>9179</v>
          </cell>
        </row>
        <row r="15395">
          <cell r="A15395" t="str">
            <v>Residential</v>
          </cell>
          <cell r="B15395">
            <v>10</v>
          </cell>
          <cell r="C15395" t="str">
            <v>X</v>
          </cell>
          <cell r="D15395" t="str">
            <v>Switch</v>
          </cell>
          <cell r="E15395" t="str">
            <v>Usage: 10000&lt;Annual kwh&lt;20000</v>
          </cell>
          <cell r="F15395">
            <v>67.307699999999997</v>
          </cell>
          <cell r="G15395">
            <v>0.4932337</v>
          </cell>
          <cell r="H15395">
            <v>0.58079060000000005</v>
          </cell>
          <cell r="I15395">
            <v>-3.95497E-2</v>
          </cell>
          <cell r="J15395">
            <v>-1.6183400000000001E-2</v>
          </cell>
          <cell r="K15395">
            <v>0</v>
          </cell>
          <cell r="L15395">
            <v>1.6183400000000001E-2</v>
          </cell>
          <cell r="M15395">
            <v>3.95497E-2</v>
          </cell>
          <cell r="N15395">
            <v>3.95497E-2</v>
          </cell>
          <cell r="O15395">
            <v>9179</v>
          </cell>
        </row>
        <row r="15396">
          <cell r="A15396" t="str">
            <v>Residential</v>
          </cell>
          <cell r="B15396">
            <v>11</v>
          </cell>
          <cell r="C15396" t="str">
            <v>X</v>
          </cell>
          <cell r="D15396" t="str">
            <v>Switch</v>
          </cell>
          <cell r="E15396" t="str">
            <v>Usage: 10000&lt;Annual kwh&lt;20000</v>
          </cell>
          <cell r="F15396">
            <v>72.014399999999995</v>
          </cell>
          <cell r="G15396">
            <v>0.50489099999999998</v>
          </cell>
          <cell r="H15396">
            <v>0.55072500000000002</v>
          </cell>
          <cell r="I15396">
            <v>-3.9272700000000001E-2</v>
          </cell>
          <cell r="J15396">
            <v>-1.60701E-2</v>
          </cell>
          <cell r="K15396">
            <v>0</v>
          </cell>
          <cell r="L15396">
            <v>1.60701E-2</v>
          </cell>
          <cell r="M15396">
            <v>3.9272700000000001E-2</v>
          </cell>
          <cell r="N15396">
            <v>3.9272700000000001E-2</v>
          </cell>
          <cell r="O15396">
            <v>9179</v>
          </cell>
        </row>
        <row r="15397">
          <cell r="A15397" t="str">
            <v>Residential</v>
          </cell>
          <cell r="B15397">
            <v>12</v>
          </cell>
          <cell r="C15397" t="str">
            <v>X</v>
          </cell>
          <cell r="D15397" t="str">
            <v>Switch</v>
          </cell>
          <cell r="E15397" t="str">
            <v>Usage: 10000&lt;Annual kwh&lt;20000</v>
          </cell>
          <cell r="F15397">
            <v>76.918199999999999</v>
          </cell>
          <cell r="G15397">
            <v>0.5713336</v>
          </cell>
          <cell r="H15397">
            <v>0.54367880000000002</v>
          </cell>
          <cell r="I15397">
            <v>-4.1320999999999997E-2</v>
          </cell>
          <cell r="J15397">
            <v>-1.6908200000000002E-2</v>
          </cell>
          <cell r="K15397">
            <v>0</v>
          </cell>
          <cell r="L15397">
            <v>1.6908200000000002E-2</v>
          </cell>
          <cell r="M15397">
            <v>4.1320999999999997E-2</v>
          </cell>
          <cell r="N15397">
            <v>4.1320999999999997E-2</v>
          </cell>
          <cell r="O15397">
            <v>9179</v>
          </cell>
        </row>
        <row r="15398">
          <cell r="A15398" t="str">
            <v>Residential</v>
          </cell>
          <cell r="B15398">
            <v>13</v>
          </cell>
          <cell r="C15398" t="str">
            <v>X</v>
          </cell>
          <cell r="D15398" t="str">
            <v>Switch</v>
          </cell>
          <cell r="E15398" t="str">
            <v>Usage: 10000&lt;Annual kwh&lt;20000</v>
          </cell>
          <cell r="F15398">
            <v>80.8172</v>
          </cell>
          <cell r="G15398">
            <v>0.63764690000000002</v>
          </cell>
          <cell r="H15398">
            <v>0.62095599999999995</v>
          </cell>
          <cell r="I15398">
            <v>-4.1601300000000001E-2</v>
          </cell>
          <cell r="J15398">
            <v>-1.7022900000000001E-2</v>
          </cell>
          <cell r="K15398">
            <v>0</v>
          </cell>
          <cell r="L15398">
            <v>1.7022900000000001E-2</v>
          </cell>
          <cell r="M15398">
            <v>4.1601300000000001E-2</v>
          </cell>
          <cell r="N15398">
            <v>4.1601300000000001E-2</v>
          </cell>
          <cell r="O15398">
            <v>9179</v>
          </cell>
        </row>
        <row r="15399">
          <cell r="A15399" t="str">
            <v>Residential</v>
          </cell>
          <cell r="B15399">
            <v>14</v>
          </cell>
          <cell r="C15399" t="str">
            <v>X</v>
          </cell>
          <cell r="D15399" t="str">
            <v>Switch</v>
          </cell>
          <cell r="E15399" t="str">
            <v>Usage: 10000&lt;Annual kwh&lt;20000</v>
          </cell>
          <cell r="F15399">
            <v>83.918199999999999</v>
          </cell>
          <cell r="G15399">
            <v>0.71483620000000003</v>
          </cell>
          <cell r="H15399">
            <v>0.7005209</v>
          </cell>
          <cell r="I15399">
            <v>-4.3243400000000001E-2</v>
          </cell>
          <cell r="J15399">
            <v>-1.76948E-2</v>
          </cell>
          <cell r="K15399">
            <v>0</v>
          </cell>
          <cell r="L15399">
            <v>1.76948E-2</v>
          </cell>
          <cell r="M15399">
            <v>4.3243400000000001E-2</v>
          </cell>
          <cell r="N15399">
            <v>4.3243400000000001E-2</v>
          </cell>
          <cell r="O15399">
            <v>9179</v>
          </cell>
        </row>
        <row r="15400">
          <cell r="A15400" t="str">
            <v>Residential</v>
          </cell>
          <cell r="B15400">
            <v>15</v>
          </cell>
          <cell r="C15400" t="str">
            <v>X</v>
          </cell>
          <cell r="D15400" t="str">
            <v>Switch</v>
          </cell>
          <cell r="E15400" t="str">
            <v>Usage: 10000&lt;Annual kwh&lt;20000</v>
          </cell>
          <cell r="F15400">
            <v>87.3172</v>
          </cell>
          <cell r="G15400">
            <v>0.88055159999999999</v>
          </cell>
          <cell r="H15400">
            <v>0.89337869999999997</v>
          </cell>
          <cell r="I15400">
            <v>-4.3139999999999998E-2</v>
          </cell>
          <cell r="J15400">
            <v>-1.7652600000000001E-2</v>
          </cell>
          <cell r="K15400">
            <v>0</v>
          </cell>
          <cell r="L15400">
            <v>1.7652600000000001E-2</v>
          </cell>
          <cell r="M15400">
            <v>4.3139999999999998E-2</v>
          </cell>
          <cell r="N15400">
            <v>4.3139999999999998E-2</v>
          </cell>
          <cell r="O15400">
            <v>9179</v>
          </cell>
        </row>
        <row r="15401">
          <cell r="A15401" t="str">
            <v>Residential</v>
          </cell>
          <cell r="B15401">
            <v>16</v>
          </cell>
          <cell r="C15401" t="str">
            <v>X</v>
          </cell>
          <cell r="D15401" t="str">
            <v>Switch</v>
          </cell>
          <cell r="E15401" t="str">
            <v>Usage: 10000&lt;Annual kwh&lt;20000</v>
          </cell>
          <cell r="F15401">
            <v>89.418199999999999</v>
          </cell>
          <cell r="G15401">
            <v>1.086992</v>
          </cell>
          <cell r="H15401">
            <v>0.90583910000000001</v>
          </cell>
          <cell r="I15401">
            <v>-5.0007999999999997E-2</v>
          </cell>
          <cell r="J15401">
            <v>-2.0462899999999999E-2</v>
          </cell>
          <cell r="K15401">
            <v>0</v>
          </cell>
          <cell r="L15401">
            <v>2.0462899999999999E-2</v>
          </cell>
          <cell r="M15401">
            <v>5.0007999999999997E-2</v>
          </cell>
          <cell r="N15401">
            <v>5.0007999999999997E-2</v>
          </cell>
          <cell r="O15401">
            <v>9179</v>
          </cell>
        </row>
        <row r="15402">
          <cell r="A15402" t="str">
            <v>Residential</v>
          </cell>
          <cell r="B15402">
            <v>17</v>
          </cell>
          <cell r="C15402" t="str">
            <v>X</v>
          </cell>
          <cell r="D15402" t="str">
            <v>Switch</v>
          </cell>
          <cell r="E15402" t="str">
            <v>Usage: 10000&lt;Annual kwh&lt;20000</v>
          </cell>
          <cell r="F15402">
            <v>90.519099999999995</v>
          </cell>
          <cell r="G15402">
            <v>1.248499</v>
          </cell>
          <cell r="H15402">
            <v>0.97821139999999995</v>
          </cell>
          <cell r="I15402">
            <v>-5.2624799999999999E-2</v>
          </cell>
          <cell r="J15402">
            <v>-2.15336E-2</v>
          </cell>
          <cell r="K15402">
            <v>0</v>
          </cell>
          <cell r="L15402">
            <v>2.15336E-2</v>
          </cell>
          <cell r="M15402">
            <v>5.2624799999999999E-2</v>
          </cell>
          <cell r="N15402">
            <v>5.2624799999999999E-2</v>
          </cell>
          <cell r="O15402">
            <v>9179</v>
          </cell>
        </row>
        <row r="15403">
          <cell r="A15403" t="str">
            <v>Residential</v>
          </cell>
          <cell r="B15403">
            <v>18</v>
          </cell>
          <cell r="C15403" t="str">
            <v>X</v>
          </cell>
          <cell r="D15403" t="str">
            <v>Switch</v>
          </cell>
          <cell r="E15403" t="str">
            <v>Usage: 10000&lt;Annual kwh&lt;20000</v>
          </cell>
          <cell r="F15403">
            <v>88.423000000000002</v>
          </cell>
          <cell r="G15403">
            <v>1.3703700000000001</v>
          </cell>
          <cell r="H15403">
            <v>1.1007659999999999</v>
          </cell>
          <cell r="I15403">
            <v>-5.2677500000000002E-2</v>
          </cell>
          <cell r="J15403">
            <v>-2.15552E-2</v>
          </cell>
          <cell r="K15403">
            <v>0</v>
          </cell>
          <cell r="L15403">
            <v>2.15552E-2</v>
          </cell>
          <cell r="M15403">
            <v>5.2677500000000002E-2</v>
          </cell>
          <cell r="N15403">
            <v>5.2677500000000002E-2</v>
          </cell>
          <cell r="O15403">
            <v>9179</v>
          </cell>
        </row>
        <row r="15404">
          <cell r="A15404" t="str">
            <v>Residential</v>
          </cell>
          <cell r="B15404">
            <v>19</v>
          </cell>
          <cell r="C15404" t="str">
            <v>X</v>
          </cell>
          <cell r="D15404" t="str">
            <v>Switch</v>
          </cell>
          <cell r="E15404" t="str">
            <v>Usage: 10000&lt;Annual kwh&lt;20000</v>
          </cell>
          <cell r="F15404">
            <v>85.624899999999997</v>
          </cell>
          <cell r="G15404">
            <v>1.375648</v>
          </cell>
          <cell r="H15404">
            <v>1.2684340000000001</v>
          </cell>
          <cell r="I15404">
            <v>-5.1359500000000002E-2</v>
          </cell>
          <cell r="J15404">
            <v>-2.1015900000000001E-2</v>
          </cell>
          <cell r="K15404">
            <v>0</v>
          </cell>
          <cell r="L15404">
            <v>2.1015900000000001E-2</v>
          </cell>
          <cell r="M15404">
            <v>5.1359500000000002E-2</v>
          </cell>
          <cell r="N15404">
            <v>5.1359500000000002E-2</v>
          </cell>
          <cell r="O15404">
            <v>9179</v>
          </cell>
        </row>
        <row r="15405">
          <cell r="A15405" t="str">
            <v>Residential</v>
          </cell>
          <cell r="B15405">
            <v>20</v>
          </cell>
          <cell r="C15405" t="str">
            <v>X</v>
          </cell>
          <cell r="D15405" t="str">
            <v>Switch</v>
          </cell>
          <cell r="E15405" t="str">
            <v>Usage: 10000&lt;Annual kwh&lt;20000</v>
          </cell>
          <cell r="F15405">
            <v>80.923000000000002</v>
          </cell>
          <cell r="G15405">
            <v>1.3019860000000001</v>
          </cell>
          <cell r="H15405">
            <v>1.662928</v>
          </cell>
          <cell r="I15405">
            <v>-5.4051200000000001E-2</v>
          </cell>
          <cell r="J15405">
            <v>-2.2117299999999999E-2</v>
          </cell>
          <cell r="K15405">
            <v>0</v>
          </cell>
          <cell r="L15405">
            <v>2.2117299999999999E-2</v>
          </cell>
          <cell r="M15405">
            <v>5.4051200000000001E-2</v>
          </cell>
          <cell r="N15405">
            <v>5.4051200000000001E-2</v>
          </cell>
          <cell r="O15405">
            <v>9179</v>
          </cell>
        </row>
        <row r="15406">
          <cell r="A15406" t="str">
            <v>Residential</v>
          </cell>
          <cell r="B15406">
            <v>21</v>
          </cell>
          <cell r="C15406" t="str">
            <v>X</v>
          </cell>
          <cell r="D15406" t="str">
            <v>Switch</v>
          </cell>
          <cell r="E15406" t="str">
            <v>Usage: 10000&lt;Annual kwh&lt;20000</v>
          </cell>
          <cell r="F15406">
            <v>76.620099999999994</v>
          </cell>
          <cell r="G15406">
            <v>1.162077</v>
          </cell>
          <cell r="H15406">
            <v>1.435365</v>
          </cell>
          <cell r="I15406">
            <v>-4.8884900000000002E-2</v>
          </cell>
          <cell r="J15406">
            <v>-2.0003300000000002E-2</v>
          </cell>
          <cell r="K15406">
            <v>0</v>
          </cell>
          <cell r="L15406">
            <v>2.0003300000000002E-2</v>
          </cell>
          <cell r="M15406">
            <v>4.8884900000000002E-2</v>
          </cell>
          <cell r="N15406">
            <v>4.8884900000000002E-2</v>
          </cell>
          <cell r="O15406">
            <v>9179</v>
          </cell>
        </row>
        <row r="15407">
          <cell r="A15407" t="str">
            <v>Residential</v>
          </cell>
          <cell r="B15407">
            <v>22</v>
          </cell>
          <cell r="C15407" t="str">
            <v>X</v>
          </cell>
          <cell r="D15407" t="str">
            <v>Switch</v>
          </cell>
          <cell r="E15407" t="str">
            <v>Usage: 10000&lt;Annual kwh&lt;20000</v>
          </cell>
          <cell r="F15407">
            <v>74.8172</v>
          </cell>
          <cell r="G15407">
            <v>1.045547</v>
          </cell>
          <cell r="H15407">
            <v>1.271002</v>
          </cell>
          <cell r="I15407">
            <v>-4.4638499999999998E-2</v>
          </cell>
          <cell r="J15407">
            <v>-1.8265699999999999E-2</v>
          </cell>
          <cell r="K15407">
            <v>0</v>
          </cell>
          <cell r="L15407">
            <v>1.8265699999999999E-2</v>
          </cell>
          <cell r="M15407">
            <v>4.4638499999999998E-2</v>
          </cell>
          <cell r="N15407">
            <v>4.4638499999999998E-2</v>
          </cell>
          <cell r="O15407">
            <v>9179</v>
          </cell>
        </row>
        <row r="15408">
          <cell r="A15408" t="str">
            <v>Residential</v>
          </cell>
          <cell r="B15408">
            <v>23</v>
          </cell>
          <cell r="C15408" t="str">
            <v>X</v>
          </cell>
          <cell r="D15408" t="str">
            <v>Switch</v>
          </cell>
          <cell r="E15408" t="str">
            <v>Usage: 10000&lt;Annual kwh&lt;20000</v>
          </cell>
          <cell r="F15408">
            <v>72.711500000000001</v>
          </cell>
          <cell r="G15408">
            <v>0.85096380000000005</v>
          </cell>
          <cell r="H15408">
            <v>1.03393</v>
          </cell>
          <cell r="I15408">
            <v>-4.4079899999999998E-2</v>
          </cell>
          <cell r="J15408">
            <v>-1.80371E-2</v>
          </cell>
          <cell r="K15408">
            <v>0</v>
          </cell>
          <cell r="L15408">
            <v>1.80371E-2</v>
          </cell>
          <cell r="M15408">
            <v>4.4079899999999998E-2</v>
          </cell>
          <cell r="N15408">
            <v>4.4079899999999998E-2</v>
          </cell>
          <cell r="O15408">
            <v>9179</v>
          </cell>
        </row>
        <row r="15409">
          <cell r="A15409" t="str">
            <v>Residential</v>
          </cell>
          <cell r="B15409">
            <v>24</v>
          </cell>
          <cell r="C15409" t="str">
            <v>X</v>
          </cell>
          <cell r="D15409" t="str">
            <v>Switch</v>
          </cell>
          <cell r="E15409" t="str">
            <v>Usage: 10000&lt;Annual kwh&lt;20000</v>
          </cell>
          <cell r="F15409">
            <v>71.706699999999998</v>
          </cell>
          <cell r="G15409">
            <v>0.62709389999999998</v>
          </cell>
          <cell r="H15409">
            <v>0.76723129999999995</v>
          </cell>
          <cell r="I15409">
            <v>-4.1841400000000001E-2</v>
          </cell>
          <cell r="J15409">
            <v>-1.71212E-2</v>
          </cell>
          <cell r="K15409">
            <v>0</v>
          </cell>
          <cell r="L15409">
            <v>1.71212E-2</v>
          </cell>
          <cell r="M15409">
            <v>4.1841400000000001E-2</v>
          </cell>
          <cell r="N15409">
            <v>4.1841400000000001E-2</v>
          </cell>
          <cell r="O15409">
            <v>9179</v>
          </cell>
        </row>
        <row r="15410">
          <cell r="A15410" t="str">
            <v>Residential</v>
          </cell>
          <cell r="B15410">
            <v>1</v>
          </cell>
          <cell r="C15410" t="str">
            <v>X</v>
          </cell>
          <cell r="D15410" t="str">
            <v>Switch</v>
          </cell>
          <cell r="E15410" t="str">
            <v>Usage: 20000&lt;Annual kwh&lt;30000</v>
          </cell>
          <cell r="F15410">
            <v>64.867900000000006</v>
          </cell>
          <cell r="G15410">
            <v>0.69787690000000002</v>
          </cell>
          <cell r="H15410">
            <v>0.77240399999999998</v>
          </cell>
          <cell r="I15410">
            <v>-6.45646E-2</v>
          </cell>
          <cell r="J15410">
            <v>-2.64193E-2</v>
          </cell>
          <cell r="K15410">
            <v>0</v>
          </cell>
          <cell r="L15410">
            <v>2.64193E-2</v>
          </cell>
          <cell r="M15410">
            <v>6.45646E-2</v>
          </cell>
          <cell r="N15410">
            <v>6.45646E-2</v>
          </cell>
          <cell r="O15410">
            <v>6220</v>
          </cell>
        </row>
        <row r="15411">
          <cell r="A15411" t="str">
            <v>Residential</v>
          </cell>
          <cell r="B15411">
            <v>2</v>
          </cell>
          <cell r="C15411" t="str">
            <v>X</v>
          </cell>
          <cell r="D15411" t="str">
            <v>Switch</v>
          </cell>
          <cell r="E15411" t="str">
            <v>Usage: 20000&lt;Annual kwh&lt;30000</v>
          </cell>
          <cell r="F15411">
            <v>63</v>
          </cell>
          <cell r="G15411">
            <v>0.60746860000000003</v>
          </cell>
          <cell r="H15411">
            <v>0.62489090000000003</v>
          </cell>
          <cell r="I15411">
            <v>-6.3722399999999998E-2</v>
          </cell>
          <cell r="J15411">
            <v>-2.6074699999999999E-2</v>
          </cell>
          <cell r="K15411">
            <v>0</v>
          </cell>
          <cell r="L15411">
            <v>2.6074699999999999E-2</v>
          </cell>
          <cell r="M15411">
            <v>6.3722399999999998E-2</v>
          </cell>
          <cell r="N15411">
            <v>6.3722399999999998E-2</v>
          </cell>
          <cell r="O15411">
            <v>6220</v>
          </cell>
        </row>
        <row r="15412">
          <cell r="A15412" t="str">
            <v>Residential</v>
          </cell>
          <cell r="B15412">
            <v>3</v>
          </cell>
          <cell r="C15412" t="str">
            <v>X</v>
          </cell>
          <cell r="D15412" t="str">
            <v>Switch</v>
          </cell>
          <cell r="E15412" t="str">
            <v>Usage: 20000&lt;Annual kwh&lt;30000</v>
          </cell>
          <cell r="F15412">
            <v>62.283000000000001</v>
          </cell>
          <cell r="G15412">
            <v>0.57265909999999998</v>
          </cell>
          <cell r="H15412">
            <v>0.57119470000000006</v>
          </cell>
          <cell r="I15412">
            <v>-6.3023300000000004E-2</v>
          </cell>
          <cell r="J15412">
            <v>-2.5788599999999998E-2</v>
          </cell>
          <cell r="K15412">
            <v>0</v>
          </cell>
          <cell r="L15412">
            <v>2.5788599999999998E-2</v>
          </cell>
          <cell r="M15412">
            <v>6.3023300000000004E-2</v>
          </cell>
          <cell r="N15412">
            <v>6.3023300000000004E-2</v>
          </cell>
          <cell r="O15412">
            <v>6220</v>
          </cell>
        </row>
        <row r="15413">
          <cell r="A15413" t="str">
            <v>Residential</v>
          </cell>
          <cell r="B15413">
            <v>4</v>
          </cell>
          <cell r="C15413" t="str">
            <v>X</v>
          </cell>
          <cell r="D15413" t="str">
            <v>Switch</v>
          </cell>
          <cell r="E15413" t="str">
            <v>Usage: 20000&lt;Annual kwh&lt;30000</v>
          </cell>
          <cell r="F15413">
            <v>60.891500000000001</v>
          </cell>
          <cell r="G15413">
            <v>0.54622079999999995</v>
          </cell>
          <cell r="H15413">
            <v>0.55554539999999997</v>
          </cell>
          <cell r="I15413">
            <v>-6.2505500000000006E-2</v>
          </cell>
          <cell r="J15413">
            <v>-2.55768E-2</v>
          </cell>
          <cell r="K15413">
            <v>0</v>
          </cell>
          <cell r="L15413">
            <v>2.55768E-2</v>
          </cell>
          <cell r="M15413">
            <v>6.2505500000000006E-2</v>
          </cell>
          <cell r="N15413">
            <v>6.2505500000000006E-2</v>
          </cell>
          <cell r="O15413">
            <v>6220</v>
          </cell>
        </row>
        <row r="15414">
          <cell r="A15414" t="str">
            <v>Residential</v>
          </cell>
          <cell r="B15414">
            <v>5</v>
          </cell>
          <cell r="C15414" t="str">
            <v>X</v>
          </cell>
          <cell r="D15414" t="str">
            <v>Switch</v>
          </cell>
          <cell r="E15414" t="str">
            <v>Usage: 20000&lt;Annual kwh&lt;30000</v>
          </cell>
          <cell r="F15414">
            <v>60.674500000000002</v>
          </cell>
          <cell r="G15414">
            <v>0.53620100000000004</v>
          </cell>
          <cell r="H15414">
            <v>0.564882</v>
          </cell>
          <cell r="I15414">
            <v>-6.2763600000000003E-2</v>
          </cell>
          <cell r="J15414">
            <v>-2.5682400000000001E-2</v>
          </cell>
          <cell r="K15414">
            <v>0</v>
          </cell>
          <cell r="L15414">
            <v>2.5682400000000001E-2</v>
          </cell>
          <cell r="M15414">
            <v>6.2763600000000003E-2</v>
          </cell>
          <cell r="N15414">
            <v>6.2763600000000003E-2</v>
          </cell>
          <cell r="O15414">
            <v>6220</v>
          </cell>
        </row>
        <row r="15415">
          <cell r="A15415" t="str">
            <v>Residential</v>
          </cell>
          <cell r="B15415">
            <v>6</v>
          </cell>
          <cell r="C15415" t="str">
            <v>X</v>
          </cell>
          <cell r="D15415" t="str">
            <v>Switch</v>
          </cell>
          <cell r="E15415" t="str">
            <v>Usage: 20000&lt;Annual kwh&lt;30000</v>
          </cell>
          <cell r="F15415">
            <v>60.566000000000003</v>
          </cell>
          <cell r="G15415">
            <v>0.57165909999999998</v>
          </cell>
          <cell r="H15415">
            <v>0.61750769999999999</v>
          </cell>
          <cell r="I15415">
            <v>-6.24831E-2</v>
          </cell>
          <cell r="J15415">
            <v>-2.5567599999999999E-2</v>
          </cell>
          <cell r="K15415">
            <v>0</v>
          </cell>
          <cell r="L15415">
            <v>2.5567599999999999E-2</v>
          </cell>
          <cell r="M15415">
            <v>6.24831E-2</v>
          </cell>
          <cell r="N15415">
            <v>6.24831E-2</v>
          </cell>
          <cell r="O15415">
            <v>6220</v>
          </cell>
        </row>
        <row r="15416">
          <cell r="A15416" t="str">
            <v>Residential</v>
          </cell>
          <cell r="B15416">
            <v>7</v>
          </cell>
          <cell r="C15416" t="str">
            <v>X</v>
          </cell>
          <cell r="D15416" t="str">
            <v>Switch</v>
          </cell>
          <cell r="E15416" t="str">
            <v>Usage: 20000&lt;Annual kwh&lt;30000</v>
          </cell>
          <cell r="F15416">
            <v>59.566000000000003</v>
          </cell>
          <cell r="G15416">
            <v>0.7095264</v>
          </cell>
          <cell r="H15416">
            <v>0.80735369999999995</v>
          </cell>
          <cell r="I15416">
            <v>-6.3208E-2</v>
          </cell>
          <cell r="J15416">
            <v>-2.58642E-2</v>
          </cell>
          <cell r="K15416">
            <v>0</v>
          </cell>
          <cell r="L15416">
            <v>2.58642E-2</v>
          </cell>
          <cell r="M15416">
            <v>6.3208E-2</v>
          </cell>
          <cell r="N15416">
            <v>6.3208E-2</v>
          </cell>
          <cell r="O15416">
            <v>6220</v>
          </cell>
        </row>
        <row r="15417">
          <cell r="A15417" t="str">
            <v>Residential</v>
          </cell>
          <cell r="B15417">
            <v>8</v>
          </cell>
          <cell r="C15417" t="str">
            <v>X</v>
          </cell>
          <cell r="D15417" t="str">
            <v>Switch</v>
          </cell>
          <cell r="E15417" t="str">
            <v>Usage: 20000&lt;Annual kwh&lt;30000</v>
          </cell>
          <cell r="F15417">
            <v>60.391500000000001</v>
          </cell>
          <cell r="G15417">
            <v>0.78154920000000005</v>
          </cell>
          <cell r="H15417">
            <v>0.82251249999999998</v>
          </cell>
          <cell r="I15417">
            <v>-6.4110200000000006E-2</v>
          </cell>
          <cell r="J15417">
            <v>-2.62334E-2</v>
          </cell>
          <cell r="K15417">
            <v>0</v>
          </cell>
          <cell r="L15417">
            <v>2.62334E-2</v>
          </cell>
          <cell r="M15417">
            <v>6.4110200000000006E-2</v>
          </cell>
          <cell r="N15417">
            <v>6.4110200000000006E-2</v>
          </cell>
          <cell r="O15417">
            <v>6220</v>
          </cell>
        </row>
        <row r="15418">
          <cell r="A15418" t="str">
            <v>Residential</v>
          </cell>
          <cell r="B15418">
            <v>9</v>
          </cell>
          <cell r="C15418" t="str">
            <v>X</v>
          </cell>
          <cell r="D15418" t="str">
            <v>Switch</v>
          </cell>
          <cell r="E15418" t="str">
            <v>Usage: 20000&lt;Annual kwh&lt;30000</v>
          </cell>
          <cell r="F15418">
            <v>64.325500000000005</v>
          </cell>
          <cell r="G15418">
            <v>0.74731449999999999</v>
          </cell>
          <cell r="H15418">
            <v>0.73454649999999999</v>
          </cell>
          <cell r="I15418">
            <v>-6.54333E-2</v>
          </cell>
          <cell r="J15418">
            <v>-2.6774800000000001E-2</v>
          </cell>
          <cell r="K15418">
            <v>0</v>
          </cell>
          <cell r="L15418">
            <v>2.6774800000000001E-2</v>
          </cell>
          <cell r="M15418">
            <v>6.54333E-2</v>
          </cell>
          <cell r="N15418">
            <v>6.54333E-2</v>
          </cell>
          <cell r="O15418">
            <v>6220</v>
          </cell>
        </row>
        <row r="15419">
          <cell r="A15419" t="str">
            <v>Residential</v>
          </cell>
          <cell r="B15419">
            <v>10</v>
          </cell>
          <cell r="C15419" t="str">
            <v>X</v>
          </cell>
          <cell r="D15419" t="str">
            <v>Switch</v>
          </cell>
          <cell r="E15419" t="str">
            <v>Usage: 20000&lt;Annual kwh&lt;30000</v>
          </cell>
          <cell r="F15419">
            <v>67.367900000000006</v>
          </cell>
          <cell r="G15419">
            <v>0.76477300000000004</v>
          </cell>
          <cell r="H15419">
            <v>0.76210299999999997</v>
          </cell>
          <cell r="I15419">
            <v>-6.9867100000000001E-2</v>
          </cell>
          <cell r="J15419">
            <v>-2.8589E-2</v>
          </cell>
          <cell r="K15419">
            <v>0</v>
          </cell>
          <cell r="L15419">
            <v>2.8589E-2</v>
          </cell>
          <cell r="M15419">
            <v>6.9867100000000001E-2</v>
          </cell>
          <cell r="N15419">
            <v>6.9867100000000001E-2</v>
          </cell>
          <cell r="O15419">
            <v>6220</v>
          </cell>
        </row>
        <row r="15420">
          <cell r="A15420" t="str">
            <v>Residential</v>
          </cell>
          <cell r="B15420">
            <v>11</v>
          </cell>
          <cell r="C15420" t="str">
            <v>X</v>
          </cell>
          <cell r="D15420" t="str">
            <v>Switch</v>
          </cell>
          <cell r="E15420" t="str">
            <v>Usage: 20000&lt;Annual kwh&lt;30000</v>
          </cell>
          <cell r="F15420">
            <v>72.127300000000005</v>
          </cell>
          <cell r="G15420">
            <v>0.76446879999999995</v>
          </cell>
          <cell r="H15420">
            <v>0.76639539999999995</v>
          </cell>
          <cell r="I15420">
            <v>-7.0462800000000006E-2</v>
          </cell>
          <cell r="J15420">
            <v>-2.8832799999999999E-2</v>
          </cell>
          <cell r="K15420">
            <v>0</v>
          </cell>
          <cell r="L15420">
            <v>2.8832799999999999E-2</v>
          </cell>
          <cell r="M15420">
            <v>7.0462800000000006E-2</v>
          </cell>
          <cell r="N15420">
            <v>7.0462800000000006E-2</v>
          </cell>
          <cell r="O15420">
            <v>6220</v>
          </cell>
        </row>
        <row r="15421">
          <cell r="A15421" t="str">
            <v>Residential</v>
          </cell>
          <cell r="B15421">
            <v>12</v>
          </cell>
          <cell r="C15421" t="str">
            <v>X</v>
          </cell>
          <cell r="D15421" t="str">
            <v>Switch</v>
          </cell>
          <cell r="E15421" t="str">
            <v>Usage: 20000&lt;Annual kwh&lt;30000</v>
          </cell>
          <cell r="F15421">
            <v>77.061300000000003</v>
          </cell>
          <cell r="G15421">
            <v>0.89580159999999998</v>
          </cell>
          <cell r="H15421">
            <v>0.74926110000000001</v>
          </cell>
          <cell r="I15421">
            <v>-7.3861399999999994E-2</v>
          </cell>
          <cell r="J15421">
            <v>-3.02235E-2</v>
          </cell>
          <cell r="K15421">
            <v>0</v>
          </cell>
          <cell r="L15421">
            <v>3.02235E-2</v>
          </cell>
          <cell r="M15421">
            <v>7.3861399999999994E-2</v>
          </cell>
          <cell r="N15421">
            <v>7.3861399999999994E-2</v>
          </cell>
          <cell r="O15421">
            <v>6220</v>
          </cell>
        </row>
        <row r="15422">
          <cell r="A15422" t="str">
            <v>Residential</v>
          </cell>
          <cell r="B15422">
            <v>13</v>
          </cell>
          <cell r="C15422" t="str">
            <v>X</v>
          </cell>
          <cell r="D15422" t="str">
            <v>Switch</v>
          </cell>
          <cell r="E15422" t="str">
            <v>Usage: 20000&lt;Annual kwh&lt;30000</v>
          </cell>
          <cell r="F15422">
            <v>80.952799999999996</v>
          </cell>
          <cell r="G15422">
            <v>0.93248529999999996</v>
          </cell>
          <cell r="H15422">
            <v>0.92430970000000001</v>
          </cell>
          <cell r="I15422">
            <v>-7.3809799999999995E-2</v>
          </cell>
          <cell r="J15422">
            <v>-3.0202400000000001E-2</v>
          </cell>
          <cell r="K15422">
            <v>0</v>
          </cell>
          <cell r="L15422">
            <v>3.0202400000000001E-2</v>
          </cell>
          <cell r="M15422">
            <v>7.3809799999999995E-2</v>
          </cell>
          <cell r="N15422">
            <v>7.3809799999999995E-2</v>
          </cell>
          <cell r="O15422">
            <v>6220</v>
          </cell>
        </row>
        <row r="15423">
          <cell r="A15423" t="str">
            <v>Residential</v>
          </cell>
          <cell r="B15423">
            <v>14</v>
          </cell>
          <cell r="C15423" t="str">
            <v>X</v>
          </cell>
          <cell r="D15423" t="str">
            <v>Switch</v>
          </cell>
          <cell r="E15423" t="str">
            <v>Usage: 20000&lt;Annual kwh&lt;30000</v>
          </cell>
          <cell r="F15423">
            <v>84.061300000000003</v>
          </cell>
          <cell r="G15423">
            <v>0.99284620000000001</v>
          </cell>
          <cell r="H15423">
            <v>1.071061</v>
          </cell>
          <cell r="I15423">
            <v>-7.3082999999999995E-2</v>
          </cell>
          <cell r="J15423">
            <v>-2.9905000000000001E-2</v>
          </cell>
          <cell r="K15423">
            <v>0</v>
          </cell>
          <cell r="L15423">
            <v>2.9905000000000001E-2</v>
          </cell>
          <cell r="M15423">
            <v>7.3082999999999995E-2</v>
          </cell>
          <cell r="N15423">
            <v>7.3082999999999995E-2</v>
          </cell>
          <cell r="O15423">
            <v>6220</v>
          </cell>
        </row>
        <row r="15424">
          <cell r="A15424" t="str">
            <v>Residential</v>
          </cell>
          <cell r="B15424">
            <v>15</v>
          </cell>
          <cell r="C15424" t="str">
            <v>X</v>
          </cell>
          <cell r="D15424" t="str">
            <v>Switch</v>
          </cell>
          <cell r="E15424" t="str">
            <v>Usage: 20000&lt;Annual kwh&lt;30000</v>
          </cell>
          <cell r="F15424">
            <v>87.452799999999996</v>
          </cell>
          <cell r="G15424">
            <v>1.151</v>
          </cell>
          <cell r="H15424">
            <v>1.2255750000000001</v>
          </cell>
          <cell r="I15424">
            <v>-7.5953499999999993E-2</v>
          </cell>
          <cell r="J15424">
            <v>-3.1079599999999999E-2</v>
          </cell>
          <cell r="K15424">
            <v>0</v>
          </cell>
          <cell r="L15424">
            <v>3.1079599999999999E-2</v>
          </cell>
          <cell r="M15424">
            <v>7.5953499999999993E-2</v>
          </cell>
          <cell r="N15424">
            <v>7.5953499999999993E-2</v>
          </cell>
          <cell r="O15424">
            <v>6220</v>
          </cell>
        </row>
        <row r="15425">
          <cell r="A15425" t="str">
            <v>Residential</v>
          </cell>
          <cell r="B15425">
            <v>16</v>
          </cell>
          <cell r="C15425" t="str">
            <v>X</v>
          </cell>
          <cell r="D15425" t="str">
            <v>Switch</v>
          </cell>
          <cell r="E15425" t="str">
            <v>Usage: 20000&lt;Annual kwh&lt;30000</v>
          </cell>
          <cell r="F15425">
            <v>89.561300000000003</v>
          </cell>
          <cell r="G15425">
            <v>1.335053</v>
          </cell>
          <cell r="H15425">
            <v>1.254766</v>
          </cell>
          <cell r="I15425">
            <v>-8.3928900000000001E-2</v>
          </cell>
          <cell r="J15425">
            <v>-3.4342999999999999E-2</v>
          </cell>
          <cell r="K15425">
            <v>0</v>
          </cell>
          <cell r="L15425">
            <v>3.4342999999999999E-2</v>
          </cell>
          <cell r="M15425">
            <v>8.3928900000000001E-2</v>
          </cell>
          <cell r="N15425">
            <v>8.3928900000000001E-2</v>
          </cell>
          <cell r="O15425">
            <v>6220</v>
          </cell>
        </row>
        <row r="15426">
          <cell r="A15426" t="str">
            <v>Residential</v>
          </cell>
          <cell r="B15426">
            <v>17</v>
          </cell>
          <cell r="C15426" t="str">
            <v>X</v>
          </cell>
          <cell r="D15426" t="str">
            <v>Switch</v>
          </cell>
          <cell r="E15426" t="str">
            <v>Usage: 20000&lt;Annual kwh&lt;30000</v>
          </cell>
          <cell r="F15426">
            <v>90.669799999999995</v>
          </cell>
          <cell r="G15426">
            <v>1.695139</v>
          </cell>
          <cell r="H15426">
            <v>1.4247399999999999</v>
          </cell>
          <cell r="I15426">
            <v>-9.3801200000000001E-2</v>
          </cell>
          <cell r="J15426">
            <v>-3.8382699999999999E-2</v>
          </cell>
          <cell r="K15426">
            <v>0</v>
          </cell>
          <cell r="L15426">
            <v>3.8382699999999999E-2</v>
          </cell>
          <cell r="M15426">
            <v>9.3801200000000001E-2</v>
          </cell>
          <cell r="N15426">
            <v>9.3801200000000001E-2</v>
          </cell>
          <cell r="O15426">
            <v>6220</v>
          </cell>
        </row>
        <row r="15427">
          <cell r="A15427" t="str">
            <v>Residential</v>
          </cell>
          <cell r="B15427">
            <v>18</v>
          </cell>
          <cell r="C15427" t="str">
            <v>X</v>
          </cell>
          <cell r="D15427" t="str">
            <v>Switch</v>
          </cell>
          <cell r="E15427" t="str">
            <v>Usage: 20000&lt;Annual kwh&lt;30000</v>
          </cell>
          <cell r="F15427">
            <v>88.603800000000007</v>
          </cell>
          <cell r="G15427">
            <v>1.735973</v>
          </cell>
          <cell r="H15427">
            <v>1.50258</v>
          </cell>
          <cell r="I15427">
            <v>-8.2723199999999997E-2</v>
          </cell>
          <cell r="J15427">
            <v>-3.3849700000000003E-2</v>
          </cell>
          <cell r="K15427">
            <v>0</v>
          </cell>
          <cell r="L15427">
            <v>3.3849700000000003E-2</v>
          </cell>
          <cell r="M15427">
            <v>8.2723199999999997E-2</v>
          </cell>
          <cell r="N15427">
            <v>8.2723199999999997E-2</v>
          </cell>
          <cell r="O15427">
            <v>6220</v>
          </cell>
        </row>
        <row r="15428">
          <cell r="A15428" t="str">
            <v>Residential</v>
          </cell>
          <cell r="B15428">
            <v>19</v>
          </cell>
          <cell r="C15428" t="str">
            <v>X</v>
          </cell>
          <cell r="D15428" t="str">
            <v>Switch</v>
          </cell>
          <cell r="E15428" t="str">
            <v>Usage: 20000&lt;Annual kwh&lt;30000</v>
          </cell>
          <cell r="F15428">
            <v>85.820700000000002</v>
          </cell>
          <cell r="G15428">
            <v>1.89361</v>
          </cell>
          <cell r="H15428">
            <v>1.618538</v>
          </cell>
          <cell r="I15428">
            <v>-8.6107000000000003E-2</v>
          </cell>
          <cell r="J15428">
            <v>-3.5234300000000003E-2</v>
          </cell>
          <cell r="K15428">
            <v>0</v>
          </cell>
          <cell r="L15428">
            <v>3.5234300000000003E-2</v>
          </cell>
          <cell r="M15428">
            <v>8.6107000000000003E-2</v>
          </cell>
          <cell r="N15428">
            <v>8.6107000000000003E-2</v>
          </cell>
          <cell r="O15428">
            <v>6220</v>
          </cell>
        </row>
        <row r="15429">
          <cell r="A15429" t="str">
            <v>Residential</v>
          </cell>
          <cell r="B15429">
            <v>20</v>
          </cell>
          <cell r="C15429" t="str">
            <v>X</v>
          </cell>
          <cell r="D15429" t="str">
            <v>Switch</v>
          </cell>
          <cell r="E15429" t="str">
            <v>Usage: 20000&lt;Annual kwh&lt;30000</v>
          </cell>
          <cell r="F15429">
            <v>81.103800000000007</v>
          </cell>
          <cell r="G15429">
            <v>1.8573329999999999</v>
          </cell>
          <cell r="H15429">
            <v>1.9499439999999999</v>
          </cell>
          <cell r="I15429">
            <v>-9.2741500000000004E-2</v>
          </cell>
          <cell r="J15429">
            <v>-3.7949099999999999E-2</v>
          </cell>
          <cell r="K15429">
            <v>0</v>
          </cell>
          <cell r="L15429">
            <v>3.7949099999999999E-2</v>
          </cell>
          <cell r="M15429">
            <v>9.2741500000000004E-2</v>
          </cell>
          <cell r="N15429">
            <v>9.2741500000000004E-2</v>
          </cell>
          <cell r="O15429">
            <v>6220</v>
          </cell>
        </row>
        <row r="15430">
          <cell r="A15430" t="str">
            <v>Residential</v>
          </cell>
          <cell r="B15430">
            <v>21</v>
          </cell>
          <cell r="C15430" t="str">
            <v>X</v>
          </cell>
          <cell r="D15430" t="str">
            <v>Switch</v>
          </cell>
          <cell r="E15430" t="str">
            <v>Usage: 20000&lt;Annual kwh&lt;30000</v>
          </cell>
          <cell r="F15430">
            <v>76.778300000000002</v>
          </cell>
          <cell r="G15430">
            <v>1.803417</v>
          </cell>
          <cell r="H15430">
            <v>1.9432050000000001</v>
          </cell>
          <cell r="I15430">
            <v>-8.70562E-2</v>
          </cell>
          <cell r="J15430">
            <v>-3.56227E-2</v>
          </cell>
          <cell r="K15430">
            <v>0</v>
          </cell>
          <cell r="L15430">
            <v>3.56227E-2</v>
          </cell>
          <cell r="M15430">
            <v>8.70562E-2</v>
          </cell>
          <cell r="N15430">
            <v>8.70562E-2</v>
          </cell>
          <cell r="O15430">
            <v>6220</v>
          </cell>
        </row>
        <row r="15431">
          <cell r="A15431" t="str">
            <v>Residential</v>
          </cell>
          <cell r="B15431">
            <v>22</v>
          </cell>
          <cell r="C15431" t="str">
            <v>X</v>
          </cell>
          <cell r="D15431" t="str">
            <v>Switch</v>
          </cell>
          <cell r="E15431" t="str">
            <v>Usage: 20000&lt;Annual kwh&lt;30000</v>
          </cell>
          <cell r="F15431">
            <v>74.952799999999996</v>
          </cell>
          <cell r="G15431">
            <v>1.6103749999999999</v>
          </cell>
          <cell r="H15431">
            <v>1.7329270000000001</v>
          </cell>
          <cell r="I15431">
            <v>-8.3725800000000003E-2</v>
          </cell>
          <cell r="J15431">
            <v>-3.4259900000000003E-2</v>
          </cell>
          <cell r="K15431">
            <v>0</v>
          </cell>
          <cell r="L15431">
            <v>3.4259900000000003E-2</v>
          </cell>
          <cell r="M15431">
            <v>8.3725800000000003E-2</v>
          </cell>
          <cell r="N15431">
            <v>8.3725800000000003E-2</v>
          </cell>
          <cell r="O15431">
            <v>6220</v>
          </cell>
        </row>
        <row r="15432">
          <cell r="A15432" t="str">
            <v>Residential</v>
          </cell>
          <cell r="B15432">
            <v>23</v>
          </cell>
          <cell r="C15432" t="str">
            <v>X</v>
          </cell>
          <cell r="D15432" t="str">
            <v>Switch</v>
          </cell>
          <cell r="E15432" t="str">
            <v>Usage: 20000&lt;Annual kwh&lt;30000</v>
          </cell>
          <cell r="F15432">
            <v>72.801900000000003</v>
          </cell>
          <cell r="G15432">
            <v>1.244445</v>
          </cell>
          <cell r="H15432">
            <v>1.454027</v>
          </cell>
          <cell r="I15432">
            <v>-7.8088599999999994E-2</v>
          </cell>
          <cell r="J15432">
            <v>-3.1953200000000001E-2</v>
          </cell>
          <cell r="K15432">
            <v>0</v>
          </cell>
          <cell r="L15432">
            <v>3.1953200000000001E-2</v>
          </cell>
          <cell r="M15432">
            <v>7.8088599999999994E-2</v>
          </cell>
          <cell r="N15432">
            <v>7.8088599999999994E-2</v>
          </cell>
          <cell r="O15432">
            <v>6220</v>
          </cell>
        </row>
        <row r="15433">
          <cell r="A15433" t="str">
            <v>Residential</v>
          </cell>
          <cell r="B15433">
            <v>24</v>
          </cell>
          <cell r="C15433" t="str">
            <v>X</v>
          </cell>
          <cell r="D15433" t="str">
            <v>Switch</v>
          </cell>
          <cell r="E15433" t="str">
            <v>Usage: 20000&lt;Annual kwh&lt;30000</v>
          </cell>
          <cell r="F15433">
            <v>71.759399999999999</v>
          </cell>
          <cell r="G15433">
            <v>0.92434400000000005</v>
          </cell>
          <cell r="H15433">
            <v>1.087269</v>
          </cell>
          <cell r="I15433">
            <v>-7.1568000000000007E-2</v>
          </cell>
          <cell r="J15433">
            <v>-2.9284999999999999E-2</v>
          </cell>
          <cell r="K15433">
            <v>0</v>
          </cell>
          <cell r="L15433">
            <v>2.9284999999999999E-2</v>
          </cell>
          <cell r="M15433">
            <v>7.1568000000000007E-2</v>
          </cell>
          <cell r="N15433">
            <v>7.1568000000000007E-2</v>
          </cell>
          <cell r="O15433">
            <v>6220</v>
          </cell>
        </row>
        <row r="15434">
          <cell r="A15434" t="str">
            <v>Residential</v>
          </cell>
          <cell r="B15434">
            <v>1</v>
          </cell>
          <cell r="C15434" t="str">
            <v>X</v>
          </cell>
          <cell r="D15434" t="str">
            <v>Switch</v>
          </cell>
          <cell r="E15434" t="str">
            <v>Usage: 30000&lt;Annual kwh&lt;40000</v>
          </cell>
          <cell r="F15434">
            <v>65.023899999999998</v>
          </cell>
          <cell r="G15434">
            <v>0.78990099999999996</v>
          </cell>
          <cell r="H15434">
            <v>0.85960769999999997</v>
          </cell>
          <cell r="I15434">
            <v>-0.11736240000000001</v>
          </cell>
          <cell r="J15434">
            <v>-4.8023799999999998E-2</v>
          </cell>
          <cell r="K15434">
            <v>0</v>
          </cell>
          <cell r="L15434">
            <v>4.8023799999999998E-2</v>
          </cell>
          <cell r="M15434">
            <v>0.11736240000000001</v>
          </cell>
          <cell r="N15434">
            <v>0.11736240000000001</v>
          </cell>
          <cell r="O15434">
            <v>3030</v>
          </cell>
        </row>
        <row r="15435">
          <cell r="A15435" t="str">
            <v>Residential</v>
          </cell>
          <cell r="B15435">
            <v>2</v>
          </cell>
          <cell r="C15435" t="str">
            <v>X</v>
          </cell>
          <cell r="D15435" t="str">
            <v>Switch</v>
          </cell>
          <cell r="E15435" t="str">
            <v>Usage: 30000&lt;Annual kwh&lt;40000</v>
          </cell>
          <cell r="F15435">
            <v>63</v>
          </cell>
          <cell r="G15435">
            <v>0.70318230000000004</v>
          </cell>
          <cell r="H15435">
            <v>0.7163157</v>
          </cell>
          <cell r="I15435">
            <v>-0.11589430000000001</v>
          </cell>
          <cell r="J15435">
            <v>-4.7423E-2</v>
          </cell>
          <cell r="K15435">
            <v>0</v>
          </cell>
          <cell r="L15435">
            <v>4.7423E-2</v>
          </cell>
          <cell r="M15435">
            <v>0.11589430000000001</v>
          </cell>
          <cell r="N15435">
            <v>0.11589430000000001</v>
          </cell>
          <cell r="O15435">
            <v>3030</v>
          </cell>
        </row>
        <row r="15436">
          <cell r="A15436" t="str">
            <v>Residential</v>
          </cell>
          <cell r="B15436">
            <v>3</v>
          </cell>
          <cell r="C15436" t="str">
            <v>X</v>
          </cell>
          <cell r="D15436" t="str">
            <v>Switch</v>
          </cell>
          <cell r="E15436" t="str">
            <v>Usage: 30000&lt;Annual kwh&lt;40000</v>
          </cell>
          <cell r="F15436">
            <v>62.244</v>
          </cell>
          <cell r="G15436">
            <v>0.7078584</v>
          </cell>
          <cell r="H15436">
            <v>0.72583059999999999</v>
          </cell>
          <cell r="I15436">
            <v>-0.1152537</v>
          </cell>
          <cell r="J15436">
            <v>-4.7160899999999999E-2</v>
          </cell>
          <cell r="K15436">
            <v>0</v>
          </cell>
          <cell r="L15436">
            <v>4.7160899999999999E-2</v>
          </cell>
          <cell r="M15436">
            <v>0.1152537</v>
          </cell>
          <cell r="N15436">
            <v>0.1152537</v>
          </cell>
          <cell r="O15436">
            <v>3030</v>
          </cell>
        </row>
        <row r="15437">
          <cell r="A15437" t="str">
            <v>Residential</v>
          </cell>
          <cell r="B15437">
            <v>4</v>
          </cell>
          <cell r="C15437" t="str">
            <v>X</v>
          </cell>
          <cell r="D15437" t="str">
            <v>Switch</v>
          </cell>
          <cell r="E15437" t="str">
            <v>Usage: 30000&lt;Annual kwh&lt;40000</v>
          </cell>
          <cell r="F15437">
            <v>60.872</v>
          </cell>
          <cell r="G15437">
            <v>0.61868179999999995</v>
          </cell>
          <cell r="H15437">
            <v>0.64134780000000002</v>
          </cell>
          <cell r="I15437">
            <v>-0.11454159999999999</v>
          </cell>
          <cell r="J15437">
            <v>-4.6869500000000001E-2</v>
          </cell>
          <cell r="K15437">
            <v>0</v>
          </cell>
          <cell r="L15437">
            <v>4.6869500000000001E-2</v>
          </cell>
          <cell r="M15437">
            <v>0.11454159999999999</v>
          </cell>
          <cell r="N15437">
            <v>0.11454159999999999</v>
          </cell>
          <cell r="O15437">
            <v>3030</v>
          </cell>
        </row>
        <row r="15438">
          <cell r="A15438" t="str">
            <v>Residential</v>
          </cell>
          <cell r="B15438">
            <v>5</v>
          </cell>
          <cell r="C15438" t="str">
            <v>X</v>
          </cell>
          <cell r="D15438" t="str">
            <v>Switch</v>
          </cell>
          <cell r="E15438" t="str">
            <v>Usage: 30000&lt;Annual kwh&lt;40000</v>
          </cell>
          <cell r="F15438">
            <v>60.616</v>
          </cell>
          <cell r="G15438">
            <v>0.60978589999999999</v>
          </cell>
          <cell r="H15438">
            <v>0.66934970000000005</v>
          </cell>
          <cell r="I15438">
            <v>-0.1143501</v>
          </cell>
          <cell r="J15438">
            <v>-4.6791100000000002E-2</v>
          </cell>
          <cell r="K15438">
            <v>0</v>
          </cell>
          <cell r="L15438">
            <v>4.6791100000000002E-2</v>
          </cell>
          <cell r="M15438">
            <v>0.1143501</v>
          </cell>
          <cell r="N15438">
            <v>0.1143501</v>
          </cell>
          <cell r="O15438">
            <v>3030</v>
          </cell>
        </row>
        <row r="15439">
          <cell r="A15439" t="str">
            <v>Residential</v>
          </cell>
          <cell r="B15439">
            <v>6</v>
          </cell>
          <cell r="C15439" t="str">
            <v>X</v>
          </cell>
          <cell r="D15439" t="str">
            <v>Switch</v>
          </cell>
          <cell r="E15439" t="str">
            <v>Usage: 30000&lt;Annual kwh&lt;40000</v>
          </cell>
          <cell r="F15439">
            <v>60.488100000000003</v>
          </cell>
          <cell r="G15439">
            <v>0.68914379999999997</v>
          </cell>
          <cell r="H15439">
            <v>0.78992709999999999</v>
          </cell>
          <cell r="I15439">
            <v>-0.11438089999999999</v>
          </cell>
          <cell r="J15439">
            <v>-4.6803699999999997E-2</v>
          </cell>
          <cell r="K15439">
            <v>0</v>
          </cell>
          <cell r="L15439">
            <v>4.6803699999999997E-2</v>
          </cell>
          <cell r="M15439">
            <v>0.11438089999999999</v>
          </cell>
          <cell r="N15439">
            <v>0.11438089999999999</v>
          </cell>
          <cell r="O15439">
            <v>3030</v>
          </cell>
        </row>
        <row r="15440">
          <cell r="A15440" t="str">
            <v>Residential</v>
          </cell>
          <cell r="B15440">
            <v>7</v>
          </cell>
          <cell r="C15440" t="str">
            <v>X</v>
          </cell>
          <cell r="D15440" t="str">
            <v>Switch</v>
          </cell>
          <cell r="E15440" t="str">
            <v>Usage: 30000&lt;Annual kwh&lt;40000</v>
          </cell>
          <cell r="F15440">
            <v>59.488100000000003</v>
          </cell>
          <cell r="G15440">
            <v>0.85385350000000004</v>
          </cell>
          <cell r="H15440">
            <v>0.94013610000000003</v>
          </cell>
          <cell r="I15440">
            <v>-0.11606859999999999</v>
          </cell>
          <cell r="J15440">
            <v>-4.7494300000000003E-2</v>
          </cell>
          <cell r="K15440">
            <v>0</v>
          </cell>
          <cell r="L15440">
            <v>4.7494300000000003E-2</v>
          </cell>
          <cell r="M15440">
            <v>0.11606859999999999</v>
          </cell>
          <cell r="N15440">
            <v>0.11606859999999999</v>
          </cell>
          <cell r="O15440">
            <v>3030</v>
          </cell>
        </row>
        <row r="15441">
          <cell r="A15441" t="str">
            <v>Residential</v>
          </cell>
          <cell r="B15441">
            <v>8</v>
          </cell>
          <cell r="C15441" t="str">
            <v>X</v>
          </cell>
          <cell r="D15441" t="str">
            <v>Switch</v>
          </cell>
          <cell r="E15441" t="str">
            <v>Usage: 30000&lt;Annual kwh&lt;40000</v>
          </cell>
          <cell r="F15441">
            <v>60.372</v>
          </cell>
          <cell r="G15441">
            <v>1.0932219999999999</v>
          </cell>
          <cell r="H15441">
            <v>1.103863</v>
          </cell>
          <cell r="I15441">
            <v>-0.1177068</v>
          </cell>
          <cell r="J15441">
            <v>-4.8164699999999998E-2</v>
          </cell>
          <cell r="K15441">
            <v>0</v>
          </cell>
          <cell r="L15441">
            <v>4.8164699999999998E-2</v>
          </cell>
          <cell r="M15441">
            <v>0.1177068</v>
          </cell>
          <cell r="N15441">
            <v>0.1177068</v>
          </cell>
          <cell r="O15441">
            <v>3030</v>
          </cell>
        </row>
        <row r="15442">
          <cell r="A15442" t="str">
            <v>Residential</v>
          </cell>
          <cell r="B15442">
            <v>9</v>
          </cell>
          <cell r="C15442" t="str">
            <v>X</v>
          </cell>
          <cell r="D15442" t="str">
            <v>Switch</v>
          </cell>
          <cell r="E15442" t="str">
            <v>Usage: 30000&lt;Annual kwh&lt;40000</v>
          </cell>
          <cell r="F15442">
            <v>64.384</v>
          </cell>
          <cell r="G15442">
            <v>1.10205</v>
          </cell>
          <cell r="H15442">
            <v>1.1348320000000001</v>
          </cell>
          <cell r="I15442">
            <v>-0.1203876</v>
          </cell>
          <cell r="J15442">
            <v>-4.9261600000000003E-2</v>
          </cell>
          <cell r="K15442">
            <v>0</v>
          </cell>
          <cell r="L15442">
            <v>4.9261600000000003E-2</v>
          </cell>
          <cell r="M15442">
            <v>0.1203876</v>
          </cell>
          <cell r="N15442">
            <v>0.1203876</v>
          </cell>
          <cell r="O15442">
            <v>3030</v>
          </cell>
        </row>
        <row r="15443">
          <cell r="A15443" t="str">
            <v>Residential</v>
          </cell>
          <cell r="B15443">
            <v>10</v>
          </cell>
          <cell r="C15443" t="str">
            <v>X</v>
          </cell>
          <cell r="D15443" t="str">
            <v>Switch</v>
          </cell>
          <cell r="E15443" t="str">
            <v>Usage: 30000&lt;Annual kwh&lt;40000</v>
          </cell>
          <cell r="F15443">
            <v>67.523899999999998</v>
          </cell>
          <cell r="G15443">
            <v>1.038667</v>
          </cell>
          <cell r="H15443">
            <v>1.018994</v>
          </cell>
          <cell r="I15443">
            <v>-0.12601390000000001</v>
          </cell>
          <cell r="J15443">
            <v>-5.1563900000000003E-2</v>
          </cell>
          <cell r="K15443">
            <v>0</v>
          </cell>
          <cell r="L15443">
            <v>5.1563900000000003E-2</v>
          </cell>
          <cell r="M15443">
            <v>0.12601390000000001</v>
          </cell>
          <cell r="N15443">
            <v>0.12601390000000001</v>
          </cell>
          <cell r="O15443">
            <v>3030</v>
          </cell>
        </row>
        <row r="15444">
          <cell r="A15444" t="str">
            <v>Residential</v>
          </cell>
          <cell r="B15444">
            <v>11</v>
          </cell>
          <cell r="C15444" t="str">
            <v>X</v>
          </cell>
          <cell r="D15444" t="str">
            <v>Switch</v>
          </cell>
          <cell r="E15444" t="str">
            <v>Usage: 30000&lt;Annual kwh&lt;40000</v>
          </cell>
          <cell r="F15444">
            <v>72.419799999999995</v>
          </cell>
          <cell r="G15444">
            <v>0.99166460000000001</v>
          </cell>
          <cell r="H15444">
            <v>1.023692</v>
          </cell>
          <cell r="I15444">
            <v>-0.12583220000000001</v>
          </cell>
          <cell r="J15444">
            <v>-5.1489500000000001E-2</v>
          </cell>
          <cell r="K15444">
            <v>0</v>
          </cell>
          <cell r="L15444">
            <v>5.1489500000000001E-2</v>
          </cell>
          <cell r="M15444">
            <v>0.12583220000000001</v>
          </cell>
          <cell r="N15444">
            <v>0.12583220000000001</v>
          </cell>
          <cell r="O15444">
            <v>3030</v>
          </cell>
        </row>
        <row r="15445">
          <cell r="A15445" t="str">
            <v>Residential</v>
          </cell>
          <cell r="B15445">
            <v>12</v>
          </cell>
          <cell r="C15445" t="str">
            <v>X</v>
          </cell>
          <cell r="D15445" t="str">
            <v>Switch</v>
          </cell>
          <cell r="E15445" t="str">
            <v>Usage: 30000&lt;Annual kwh&lt;40000</v>
          </cell>
          <cell r="F15445">
            <v>77.431700000000006</v>
          </cell>
          <cell r="G15445">
            <v>0.94142320000000002</v>
          </cell>
          <cell r="H15445">
            <v>1.1633869999999999</v>
          </cell>
          <cell r="I15445">
            <v>-0.12563469999999999</v>
          </cell>
          <cell r="J15445">
            <v>-5.1408700000000002E-2</v>
          </cell>
          <cell r="K15445">
            <v>0</v>
          </cell>
          <cell r="L15445">
            <v>5.1408700000000002E-2</v>
          </cell>
          <cell r="M15445">
            <v>0.12563469999999999</v>
          </cell>
          <cell r="N15445">
            <v>0.12563469999999999</v>
          </cell>
          <cell r="O15445">
            <v>3030</v>
          </cell>
        </row>
        <row r="15446">
          <cell r="A15446" t="str">
            <v>Residential</v>
          </cell>
          <cell r="B15446">
            <v>13</v>
          </cell>
          <cell r="C15446" t="str">
            <v>X</v>
          </cell>
          <cell r="D15446" t="str">
            <v>Switch</v>
          </cell>
          <cell r="E15446" t="str">
            <v>Usage: 30000&lt;Annual kwh&lt;40000</v>
          </cell>
          <cell r="F15446">
            <v>81.303799999999995</v>
          </cell>
          <cell r="G15446">
            <v>1.119238</v>
          </cell>
          <cell r="H15446">
            <v>1.1104099999999999</v>
          </cell>
          <cell r="I15446">
            <v>-0.1304746</v>
          </cell>
          <cell r="J15446">
            <v>-5.3389100000000002E-2</v>
          </cell>
          <cell r="K15446">
            <v>0</v>
          </cell>
          <cell r="L15446">
            <v>5.3389100000000002E-2</v>
          </cell>
          <cell r="M15446">
            <v>0.1304746</v>
          </cell>
          <cell r="N15446">
            <v>0.1304746</v>
          </cell>
          <cell r="O15446">
            <v>3030</v>
          </cell>
        </row>
        <row r="15447">
          <cell r="A15447" t="str">
            <v>Residential</v>
          </cell>
          <cell r="B15447">
            <v>14</v>
          </cell>
          <cell r="C15447" t="str">
            <v>X</v>
          </cell>
          <cell r="D15447" t="str">
            <v>Switch</v>
          </cell>
          <cell r="E15447" t="str">
            <v>Usage: 30000&lt;Annual kwh&lt;40000</v>
          </cell>
          <cell r="F15447">
            <v>84.431700000000006</v>
          </cell>
          <cell r="G15447">
            <v>1.320039</v>
          </cell>
          <cell r="H15447">
            <v>1.2322219999999999</v>
          </cell>
          <cell r="I15447">
            <v>-0.1395641</v>
          </cell>
          <cell r="J15447">
            <v>-5.71085E-2</v>
          </cell>
          <cell r="K15447">
            <v>0</v>
          </cell>
          <cell r="L15447">
            <v>5.71085E-2</v>
          </cell>
          <cell r="M15447">
            <v>0.1395641</v>
          </cell>
          <cell r="N15447">
            <v>0.1395641</v>
          </cell>
          <cell r="O15447">
            <v>3030</v>
          </cell>
        </row>
        <row r="15448">
          <cell r="A15448" t="str">
            <v>Residential</v>
          </cell>
          <cell r="B15448">
            <v>15</v>
          </cell>
          <cell r="C15448" t="str">
            <v>X</v>
          </cell>
          <cell r="D15448" t="str">
            <v>Switch</v>
          </cell>
          <cell r="E15448" t="str">
            <v>Usage: 30000&lt;Annual kwh&lt;40000</v>
          </cell>
          <cell r="F15448">
            <v>87.803799999999995</v>
          </cell>
          <cell r="G15448">
            <v>1.6175870000000001</v>
          </cell>
          <cell r="H15448">
            <v>1.46024</v>
          </cell>
          <cell r="I15448">
            <v>-0.131688</v>
          </cell>
          <cell r="J15448">
            <v>-5.3885700000000002E-2</v>
          </cell>
          <cell r="K15448">
            <v>0</v>
          </cell>
          <cell r="L15448">
            <v>5.3885700000000002E-2</v>
          </cell>
          <cell r="M15448">
            <v>0.131688</v>
          </cell>
          <cell r="N15448">
            <v>0.131688</v>
          </cell>
          <cell r="O15448">
            <v>3030</v>
          </cell>
        </row>
        <row r="15449">
          <cell r="A15449" t="str">
            <v>Residential</v>
          </cell>
          <cell r="B15449">
            <v>16</v>
          </cell>
          <cell r="C15449" t="str">
            <v>X</v>
          </cell>
          <cell r="D15449" t="str">
            <v>Switch</v>
          </cell>
          <cell r="E15449" t="str">
            <v>Usage: 30000&lt;Annual kwh&lt;40000</v>
          </cell>
          <cell r="F15449">
            <v>89.931700000000006</v>
          </cell>
          <cell r="G15449">
            <v>1.989004</v>
          </cell>
          <cell r="H15449">
            <v>1.7019230000000001</v>
          </cell>
          <cell r="I15449">
            <v>-0.15672130000000001</v>
          </cell>
          <cell r="J15449">
            <v>-6.4129099999999994E-2</v>
          </cell>
          <cell r="K15449">
            <v>0</v>
          </cell>
          <cell r="L15449">
            <v>6.4129099999999994E-2</v>
          </cell>
          <cell r="M15449">
            <v>0.15672130000000001</v>
          </cell>
          <cell r="N15449">
            <v>0.15672130000000001</v>
          </cell>
          <cell r="O15449">
            <v>3030</v>
          </cell>
        </row>
        <row r="15450">
          <cell r="A15450" t="str">
            <v>Residential</v>
          </cell>
          <cell r="B15450">
            <v>17</v>
          </cell>
          <cell r="C15450" t="str">
            <v>X</v>
          </cell>
          <cell r="D15450" t="str">
            <v>Switch</v>
          </cell>
          <cell r="E15450" t="str">
            <v>Usage: 30000&lt;Annual kwh&lt;40000</v>
          </cell>
          <cell r="F15450">
            <v>91.059700000000007</v>
          </cell>
          <cell r="G15450">
            <v>2.5935519999999999</v>
          </cell>
          <cell r="H15450">
            <v>2.0502250000000002</v>
          </cell>
          <cell r="I15450">
            <v>-0.1805504</v>
          </cell>
          <cell r="J15450">
            <v>-7.3879700000000006E-2</v>
          </cell>
          <cell r="K15450">
            <v>0</v>
          </cell>
          <cell r="L15450">
            <v>7.3879700000000006E-2</v>
          </cell>
          <cell r="M15450">
            <v>0.1805504</v>
          </cell>
          <cell r="N15450">
            <v>0.1805504</v>
          </cell>
          <cell r="O15450">
            <v>3030</v>
          </cell>
        </row>
        <row r="15451">
          <cell r="A15451" t="str">
            <v>Residential</v>
          </cell>
          <cell r="B15451">
            <v>18</v>
          </cell>
          <cell r="C15451" t="str">
            <v>X</v>
          </cell>
          <cell r="D15451" t="str">
            <v>Switch</v>
          </cell>
          <cell r="E15451" t="str">
            <v>Usage: 30000&lt;Annual kwh&lt;40000</v>
          </cell>
          <cell r="F15451">
            <v>89.071700000000007</v>
          </cell>
          <cell r="G15451">
            <v>2.6591879999999999</v>
          </cell>
          <cell r="H15451">
            <v>2.2905739999999999</v>
          </cell>
          <cell r="I15451">
            <v>-0.17317979999999999</v>
          </cell>
          <cell r="J15451">
            <v>-7.0863800000000005E-2</v>
          </cell>
          <cell r="K15451">
            <v>0</v>
          </cell>
          <cell r="L15451">
            <v>7.0863800000000005E-2</v>
          </cell>
          <cell r="M15451">
            <v>0.17317979999999999</v>
          </cell>
          <cell r="N15451">
            <v>0.17317979999999999</v>
          </cell>
          <cell r="O15451">
            <v>3030</v>
          </cell>
        </row>
        <row r="15452">
          <cell r="A15452" t="str">
            <v>Residential</v>
          </cell>
          <cell r="B15452">
            <v>19</v>
          </cell>
          <cell r="C15452" t="str">
            <v>X</v>
          </cell>
          <cell r="D15452" t="str">
            <v>Switch</v>
          </cell>
          <cell r="E15452" t="str">
            <v>Usage: 30000&lt;Annual kwh&lt;40000</v>
          </cell>
          <cell r="F15452">
            <v>86.327699999999993</v>
          </cell>
          <cell r="G15452">
            <v>2.5804849999999999</v>
          </cell>
          <cell r="H15452">
            <v>2.830292</v>
          </cell>
          <cell r="I15452">
            <v>-0.1696946</v>
          </cell>
          <cell r="J15452">
            <v>-6.9437600000000002E-2</v>
          </cell>
          <cell r="K15452">
            <v>0</v>
          </cell>
          <cell r="L15452">
            <v>6.9437600000000002E-2</v>
          </cell>
          <cell r="M15452">
            <v>0.1696946</v>
          </cell>
          <cell r="N15452">
            <v>0.1696946</v>
          </cell>
          <cell r="O15452">
            <v>3030</v>
          </cell>
        </row>
        <row r="15453">
          <cell r="A15453" t="str">
            <v>Residential</v>
          </cell>
          <cell r="B15453">
            <v>20</v>
          </cell>
          <cell r="C15453" t="str">
            <v>X</v>
          </cell>
          <cell r="D15453" t="str">
            <v>Switch</v>
          </cell>
          <cell r="E15453" t="str">
            <v>Usage: 30000&lt;Annual kwh&lt;40000</v>
          </cell>
          <cell r="F15453">
            <v>81.571700000000007</v>
          </cell>
          <cell r="G15453">
            <v>2.2743419999999999</v>
          </cell>
          <cell r="H15453">
            <v>2.6155059999999999</v>
          </cell>
          <cell r="I15453">
            <v>-0.1548446</v>
          </cell>
          <cell r="J15453">
            <v>-6.3361100000000004E-2</v>
          </cell>
          <cell r="K15453">
            <v>0</v>
          </cell>
          <cell r="L15453">
            <v>6.3361100000000004E-2</v>
          </cell>
          <cell r="M15453">
            <v>0.1548446</v>
          </cell>
          <cell r="N15453">
            <v>0.1548446</v>
          </cell>
          <cell r="O15453">
            <v>3030</v>
          </cell>
        </row>
        <row r="15454">
          <cell r="A15454" t="str">
            <v>Residential</v>
          </cell>
          <cell r="B15454">
            <v>21</v>
          </cell>
          <cell r="C15454" t="str">
            <v>X</v>
          </cell>
          <cell r="D15454" t="str">
            <v>Switch</v>
          </cell>
          <cell r="E15454" t="str">
            <v>Usage: 30000&lt;Annual kwh&lt;40000</v>
          </cell>
          <cell r="F15454">
            <v>77.187700000000007</v>
          </cell>
          <cell r="G15454">
            <v>2.0745960000000001</v>
          </cell>
          <cell r="H15454">
            <v>2.4516239999999998</v>
          </cell>
          <cell r="I15454">
            <v>-0.1509798</v>
          </cell>
          <cell r="J15454">
            <v>-6.17797E-2</v>
          </cell>
          <cell r="K15454">
            <v>0</v>
          </cell>
          <cell r="L15454">
            <v>6.17797E-2</v>
          </cell>
          <cell r="M15454">
            <v>0.1509798</v>
          </cell>
          <cell r="N15454">
            <v>0.1509798</v>
          </cell>
          <cell r="O15454">
            <v>3030</v>
          </cell>
        </row>
        <row r="15455">
          <cell r="A15455" t="str">
            <v>Residential</v>
          </cell>
          <cell r="B15455">
            <v>22</v>
          </cell>
          <cell r="C15455" t="str">
            <v>X</v>
          </cell>
          <cell r="D15455" t="str">
            <v>Switch</v>
          </cell>
          <cell r="E15455" t="str">
            <v>Usage: 30000&lt;Annual kwh&lt;40000</v>
          </cell>
          <cell r="F15455">
            <v>75.303799999999995</v>
          </cell>
          <cell r="G15455">
            <v>1.8056449999999999</v>
          </cell>
          <cell r="H15455">
            <v>1.9615560000000001</v>
          </cell>
          <cell r="I15455">
            <v>-0.14158889999999999</v>
          </cell>
          <cell r="J15455">
            <v>-5.7937000000000002E-2</v>
          </cell>
          <cell r="K15455">
            <v>0</v>
          </cell>
          <cell r="L15455">
            <v>5.7937000000000002E-2</v>
          </cell>
          <cell r="M15455">
            <v>0.14158889999999999</v>
          </cell>
          <cell r="N15455">
            <v>0.14158889999999999</v>
          </cell>
          <cell r="O15455">
            <v>3030</v>
          </cell>
        </row>
        <row r="15456">
          <cell r="A15456" t="str">
            <v>Residential</v>
          </cell>
          <cell r="B15456">
            <v>23</v>
          </cell>
          <cell r="C15456" t="str">
            <v>X</v>
          </cell>
          <cell r="D15456" t="str">
            <v>Switch</v>
          </cell>
          <cell r="E15456" t="str">
            <v>Usage: 30000&lt;Annual kwh&lt;40000</v>
          </cell>
          <cell r="F15456">
            <v>73.035799999999995</v>
          </cell>
          <cell r="G15456">
            <v>1.425117</v>
          </cell>
          <cell r="H15456">
            <v>1.7723770000000001</v>
          </cell>
          <cell r="I15456">
            <v>-0.1355623</v>
          </cell>
          <cell r="J15456">
            <v>-5.5470999999999999E-2</v>
          </cell>
          <cell r="K15456">
            <v>0</v>
          </cell>
          <cell r="L15456">
            <v>5.5470999999999999E-2</v>
          </cell>
          <cell r="M15456">
            <v>0.1355623</v>
          </cell>
          <cell r="N15456">
            <v>0.1355623</v>
          </cell>
          <cell r="O15456">
            <v>3030</v>
          </cell>
        </row>
        <row r="15457">
          <cell r="A15457" t="str">
            <v>Residential</v>
          </cell>
          <cell r="B15457">
            <v>24</v>
          </cell>
          <cell r="C15457" t="str">
            <v>X</v>
          </cell>
          <cell r="D15457" t="str">
            <v>Switch</v>
          </cell>
          <cell r="E15457" t="str">
            <v>Usage: 30000&lt;Annual kwh&lt;40000</v>
          </cell>
          <cell r="F15457">
            <v>71.895899999999997</v>
          </cell>
          <cell r="G15457">
            <v>1.1093</v>
          </cell>
          <cell r="H15457">
            <v>1.3685160000000001</v>
          </cell>
          <cell r="I15457">
            <v>-0.13130530000000001</v>
          </cell>
          <cell r="J15457">
            <v>-5.3729100000000002E-2</v>
          </cell>
          <cell r="K15457">
            <v>0</v>
          </cell>
          <cell r="L15457">
            <v>5.3729100000000002E-2</v>
          </cell>
          <cell r="M15457">
            <v>0.13130530000000001</v>
          </cell>
          <cell r="N15457">
            <v>0.13130530000000001</v>
          </cell>
          <cell r="O15457">
            <v>3030</v>
          </cell>
        </row>
        <row r="15458">
          <cell r="A15458" t="str">
            <v>Residential</v>
          </cell>
          <cell r="B15458">
            <v>1</v>
          </cell>
          <cell r="C15458" t="str">
            <v>X</v>
          </cell>
          <cell r="D15458" t="str">
            <v>Switch</v>
          </cell>
          <cell r="E15458" t="str">
            <v>Usage: 5000&lt;Annual kwh&lt;10000</v>
          </cell>
          <cell r="F15458">
            <v>64.913600000000002</v>
          </cell>
          <cell r="G15458">
            <v>0.38447009999999998</v>
          </cell>
          <cell r="H15458">
            <v>0.44750719999999999</v>
          </cell>
          <cell r="I15458">
            <v>-5.2856800000000002E-2</v>
          </cell>
          <cell r="J15458">
            <v>-2.1628600000000001E-2</v>
          </cell>
          <cell r="K15458">
            <v>0</v>
          </cell>
          <cell r="L15458">
            <v>2.1628600000000001E-2</v>
          </cell>
          <cell r="M15458">
            <v>5.2856800000000002E-2</v>
          </cell>
          <cell r="N15458">
            <v>5.2856800000000002E-2</v>
          </cell>
          <cell r="O15458">
            <v>4884</v>
          </cell>
        </row>
        <row r="15459">
          <cell r="A15459" t="str">
            <v>Residential</v>
          </cell>
          <cell r="B15459">
            <v>2</v>
          </cell>
          <cell r="C15459" t="str">
            <v>X</v>
          </cell>
          <cell r="D15459" t="str">
            <v>Switch</v>
          </cell>
          <cell r="E15459" t="str">
            <v>Usage: 5000&lt;Annual kwh&lt;10000</v>
          </cell>
          <cell r="F15459">
            <v>62.858499999999999</v>
          </cell>
          <cell r="G15459">
            <v>0.32997779999999999</v>
          </cell>
          <cell r="H15459">
            <v>0.39474949999999998</v>
          </cell>
          <cell r="I15459">
            <v>-5.2594799999999997E-2</v>
          </cell>
          <cell r="J15459">
            <v>-2.15214E-2</v>
          </cell>
          <cell r="K15459">
            <v>0</v>
          </cell>
          <cell r="L15459">
            <v>2.15214E-2</v>
          </cell>
          <cell r="M15459">
            <v>5.2594799999999997E-2</v>
          </cell>
          <cell r="N15459">
            <v>5.2594799999999997E-2</v>
          </cell>
          <cell r="O15459">
            <v>4884</v>
          </cell>
        </row>
        <row r="15460">
          <cell r="A15460" t="str">
            <v>Residential</v>
          </cell>
          <cell r="B15460">
            <v>3</v>
          </cell>
          <cell r="C15460" t="str">
            <v>X</v>
          </cell>
          <cell r="D15460" t="str">
            <v>Switch</v>
          </cell>
          <cell r="E15460" t="str">
            <v>Usage: 5000&lt;Annual kwh&lt;10000</v>
          </cell>
          <cell r="F15460">
            <v>62.084899999999998</v>
          </cell>
          <cell r="G15460">
            <v>0.30957820000000003</v>
          </cell>
          <cell r="H15460">
            <v>0.37746380000000002</v>
          </cell>
          <cell r="I15460">
            <v>-5.1888799999999999E-2</v>
          </cell>
          <cell r="J15460">
            <v>-2.1232500000000001E-2</v>
          </cell>
          <cell r="K15460">
            <v>0</v>
          </cell>
          <cell r="L15460">
            <v>2.1232500000000001E-2</v>
          </cell>
          <cell r="M15460">
            <v>5.1888799999999999E-2</v>
          </cell>
          <cell r="N15460">
            <v>5.1888799999999999E-2</v>
          </cell>
          <cell r="O15460">
            <v>4884</v>
          </cell>
        </row>
        <row r="15461">
          <cell r="A15461" t="str">
            <v>Residential</v>
          </cell>
          <cell r="B15461">
            <v>4</v>
          </cell>
          <cell r="C15461" t="str">
            <v>X</v>
          </cell>
          <cell r="D15461" t="str">
            <v>Switch</v>
          </cell>
          <cell r="E15461" t="str">
            <v>Usage: 5000&lt;Annual kwh&lt;10000</v>
          </cell>
          <cell r="F15461">
            <v>60.750700000000002</v>
          </cell>
          <cell r="G15461">
            <v>0.30103469999999999</v>
          </cell>
          <cell r="H15461">
            <v>0.36478749999999999</v>
          </cell>
          <cell r="I15461">
            <v>-5.13722E-2</v>
          </cell>
          <cell r="J15461">
            <v>-2.1021100000000001E-2</v>
          </cell>
          <cell r="K15461">
            <v>0</v>
          </cell>
          <cell r="L15461">
            <v>2.1021100000000001E-2</v>
          </cell>
          <cell r="M15461">
            <v>5.13722E-2</v>
          </cell>
          <cell r="N15461">
            <v>5.13722E-2</v>
          </cell>
          <cell r="O15461">
            <v>4884</v>
          </cell>
        </row>
        <row r="15462">
          <cell r="A15462" t="str">
            <v>Residential</v>
          </cell>
          <cell r="B15462">
            <v>5</v>
          </cell>
          <cell r="C15462" t="str">
            <v>X</v>
          </cell>
          <cell r="D15462" t="str">
            <v>Switch</v>
          </cell>
          <cell r="E15462" t="str">
            <v>Usage: 5000&lt;Annual kwh&lt;10000</v>
          </cell>
          <cell r="F15462">
            <v>60.483899999999998</v>
          </cell>
          <cell r="G15462">
            <v>0.32831680000000002</v>
          </cell>
          <cell r="H15462">
            <v>0.3908819</v>
          </cell>
          <cell r="I15462">
            <v>-5.12506E-2</v>
          </cell>
          <cell r="J15462">
            <v>-2.0971299999999998E-2</v>
          </cell>
          <cell r="K15462">
            <v>0</v>
          </cell>
          <cell r="L15462">
            <v>2.0971299999999998E-2</v>
          </cell>
          <cell r="M15462">
            <v>5.12506E-2</v>
          </cell>
          <cell r="N15462">
            <v>5.12506E-2</v>
          </cell>
          <cell r="O15462">
            <v>4884</v>
          </cell>
        </row>
        <row r="15463">
          <cell r="A15463" t="str">
            <v>Residential</v>
          </cell>
          <cell r="B15463">
            <v>6</v>
          </cell>
          <cell r="C15463" t="str">
            <v>X</v>
          </cell>
          <cell r="D15463" t="str">
            <v>Switch</v>
          </cell>
          <cell r="E15463" t="str">
            <v>Usage: 5000&lt;Annual kwh&lt;10000</v>
          </cell>
          <cell r="F15463">
            <v>60.3307</v>
          </cell>
          <cell r="G15463">
            <v>0.38734079999999999</v>
          </cell>
          <cell r="H15463">
            <v>0.4781512</v>
          </cell>
          <cell r="I15463">
            <v>-5.2136700000000001E-2</v>
          </cell>
          <cell r="J15463">
            <v>-2.1333899999999999E-2</v>
          </cell>
          <cell r="K15463">
            <v>0</v>
          </cell>
          <cell r="L15463">
            <v>2.1333899999999999E-2</v>
          </cell>
          <cell r="M15463">
            <v>5.2136700000000001E-2</v>
          </cell>
          <cell r="N15463">
            <v>5.2136700000000001E-2</v>
          </cell>
          <cell r="O15463">
            <v>4884</v>
          </cell>
        </row>
        <row r="15464">
          <cell r="A15464" t="str">
            <v>Residential</v>
          </cell>
          <cell r="B15464">
            <v>7</v>
          </cell>
          <cell r="C15464" t="str">
            <v>X</v>
          </cell>
          <cell r="D15464" t="str">
            <v>Switch</v>
          </cell>
          <cell r="E15464" t="str">
            <v>Usage: 5000&lt;Annual kwh&lt;10000</v>
          </cell>
          <cell r="F15464">
            <v>59.344099999999997</v>
          </cell>
          <cell r="G15464">
            <v>0.46357409999999999</v>
          </cell>
          <cell r="H15464">
            <v>0.56447150000000001</v>
          </cell>
          <cell r="I15464">
            <v>-5.1788099999999997E-2</v>
          </cell>
          <cell r="J15464">
            <v>-2.11913E-2</v>
          </cell>
          <cell r="K15464">
            <v>0</v>
          </cell>
          <cell r="L15464">
            <v>2.11913E-2</v>
          </cell>
          <cell r="M15464">
            <v>5.1788099999999997E-2</v>
          </cell>
          <cell r="N15464">
            <v>5.1788099999999997E-2</v>
          </cell>
          <cell r="O15464">
            <v>4884</v>
          </cell>
        </row>
        <row r="15465">
          <cell r="A15465" t="str">
            <v>Residential</v>
          </cell>
          <cell r="B15465">
            <v>8</v>
          </cell>
          <cell r="C15465" t="str">
            <v>X</v>
          </cell>
          <cell r="D15465" t="str">
            <v>Switch</v>
          </cell>
          <cell r="E15465" t="str">
            <v>Usage: 5000&lt;Annual kwh&lt;10000</v>
          </cell>
          <cell r="F15465">
            <v>60.284599999999998</v>
          </cell>
          <cell r="G15465">
            <v>0.56648920000000003</v>
          </cell>
          <cell r="H15465">
            <v>0.73713870000000004</v>
          </cell>
          <cell r="I15465">
            <v>-5.2445499999999999E-2</v>
          </cell>
          <cell r="J15465">
            <v>-2.1460300000000002E-2</v>
          </cell>
          <cell r="K15465">
            <v>0</v>
          </cell>
          <cell r="L15465">
            <v>2.1460300000000002E-2</v>
          </cell>
          <cell r="M15465">
            <v>5.2445499999999999E-2</v>
          </cell>
          <cell r="N15465">
            <v>5.2445499999999999E-2</v>
          </cell>
          <cell r="O15465">
            <v>4884</v>
          </cell>
        </row>
        <row r="15466">
          <cell r="A15466" t="str">
            <v>Residential</v>
          </cell>
          <cell r="B15466">
            <v>9</v>
          </cell>
          <cell r="C15466" t="str">
            <v>X</v>
          </cell>
          <cell r="D15466" t="str">
            <v>Switch</v>
          </cell>
          <cell r="E15466" t="str">
            <v>Usage: 5000&lt;Annual kwh&lt;10000</v>
          </cell>
          <cell r="F15466">
            <v>64.345100000000002</v>
          </cell>
          <cell r="G15466">
            <v>0.50124040000000003</v>
          </cell>
          <cell r="H15466">
            <v>0.57442839999999995</v>
          </cell>
          <cell r="I15466">
            <v>-5.3883899999999998E-2</v>
          </cell>
          <cell r="J15466">
            <v>-2.20489E-2</v>
          </cell>
          <cell r="K15466">
            <v>0</v>
          </cell>
          <cell r="L15466">
            <v>2.20489E-2</v>
          </cell>
          <cell r="M15466">
            <v>5.3883899999999998E-2</v>
          </cell>
          <cell r="N15466">
            <v>5.3883899999999998E-2</v>
          </cell>
          <cell r="O15466">
            <v>4884</v>
          </cell>
        </row>
        <row r="15467">
          <cell r="A15467" t="str">
            <v>Residential</v>
          </cell>
          <cell r="B15467">
            <v>10</v>
          </cell>
          <cell r="C15467" t="str">
            <v>X</v>
          </cell>
          <cell r="D15467" t="str">
            <v>Switch</v>
          </cell>
          <cell r="E15467" t="str">
            <v>Usage: 5000&lt;Annual kwh&lt;10000</v>
          </cell>
          <cell r="F15467">
            <v>67.506299999999996</v>
          </cell>
          <cell r="G15467">
            <v>0.48379470000000002</v>
          </cell>
          <cell r="H15467">
            <v>0.52178100000000005</v>
          </cell>
          <cell r="I15467">
            <v>-6.0462700000000001E-2</v>
          </cell>
          <cell r="J15467">
            <v>-2.47408E-2</v>
          </cell>
          <cell r="K15467">
            <v>0</v>
          </cell>
          <cell r="L15467">
            <v>2.47408E-2</v>
          </cell>
          <cell r="M15467">
            <v>6.0462700000000001E-2</v>
          </cell>
          <cell r="N15467">
            <v>6.0462700000000001E-2</v>
          </cell>
          <cell r="O15467">
            <v>4884</v>
          </cell>
        </row>
        <row r="15468">
          <cell r="A15468" t="str">
            <v>Residential</v>
          </cell>
          <cell r="B15468">
            <v>11</v>
          </cell>
          <cell r="C15468" t="str">
            <v>X</v>
          </cell>
          <cell r="D15468" t="str">
            <v>Switch</v>
          </cell>
          <cell r="E15468" t="str">
            <v>Usage: 5000&lt;Annual kwh&lt;10000</v>
          </cell>
          <cell r="F15468">
            <v>72.415000000000006</v>
          </cell>
          <cell r="G15468">
            <v>0.51516209999999996</v>
          </cell>
          <cell r="H15468">
            <v>0.5362555</v>
          </cell>
          <cell r="I15468">
            <v>-5.8061099999999997E-2</v>
          </cell>
          <cell r="J15468">
            <v>-2.3758100000000001E-2</v>
          </cell>
          <cell r="K15468">
            <v>0</v>
          </cell>
          <cell r="L15468">
            <v>2.3758100000000001E-2</v>
          </cell>
          <cell r="M15468">
            <v>5.8061099999999997E-2</v>
          </cell>
          <cell r="N15468">
            <v>5.8061099999999997E-2</v>
          </cell>
          <cell r="O15468">
            <v>4884</v>
          </cell>
        </row>
        <row r="15469">
          <cell r="A15469" t="str">
            <v>Residential</v>
          </cell>
          <cell r="B15469">
            <v>12</v>
          </cell>
          <cell r="C15469" t="str">
            <v>X</v>
          </cell>
          <cell r="D15469" t="str">
            <v>Switch</v>
          </cell>
          <cell r="E15469" t="str">
            <v>Usage: 5000&lt;Annual kwh&lt;10000</v>
          </cell>
          <cell r="F15469">
            <v>77.358000000000004</v>
          </cell>
          <cell r="G15469">
            <v>0.56036770000000002</v>
          </cell>
          <cell r="H15469">
            <v>0.58169970000000004</v>
          </cell>
          <cell r="I15469">
            <v>-5.8742999999999997E-2</v>
          </cell>
          <cell r="J15469">
            <v>-2.4037200000000002E-2</v>
          </cell>
          <cell r="K15469">
            <v>0</v>
          </cell>
          <cell r="L15469">
            <v>2.4037200000000002E-2</v>
          </cell>
          <cell r="M15469">
            <v>5.8742999999999997E-2</v>
          </cell>
          <cell r="N15469">
            <v>5.8742999999999997E-2</v>
          </cell>
          <cell r="O15469">
            <v>4884</v>
          </cell>
        </row>
        <row r="15470">
          <cell r="A15470" t="str">
            <v>Residential</v>
          </cell>
          <cell r="B15470">
            <v>13</v>
          </cell>
          <cell r="C15470" t="str">
            <v>X</v>
          </cell>
          <cell r="D15470" t="str">
            <v>Switch</v>
          </cell>
          <cell r="E15470" t="str">
            <v>Usage: 5000&lt;Annual kwh&lt;10000</v>
          </cell>
          <cell r="F15470">
            <v>81.212800000000001</v>
          </cell>
          <cell r="G15470">
            <v>0.608518</v>
          </cell>
          <cell r="H15470">
            <v>0.60844920000000002</v>
          </cell>
          <cell r="I15470">
            <v>-5.6748600000000003E-2</v>
          </cell>
          <cell r="J15470">
            <v>-2.3221100000000001E-2</v>
          </cell>
          <cell r="K15470">
            <v>0</v>
          </cell>
          <cell r="L15470">
            <v>2.3221100000000001E-2</v>
          </cell>
          <cell r="M15470">
            <v>5.6748600000000003E-2</v>
          </cell>
          <cell r="N15470">
            <v>5.6748600000000003E-2</v>
          </cell>
          <cell r="O15470">
            <v>4884</v>
          </cell>
        </row>
        <row r="15471">
          <cell r="A15471" t="str">
            <v>Residential</v>
          </cell>
          <cell r="B15471">
            <v>14</v>
          </cell>
          <cell r="C15471" t="str">
            <v>X</v>
          </cell>
          <cell r="D15471" t="str">
            <v>Switch</v>
          </cell>
          <cell r="E15471" t="str">
            <v>Usage: 5000&lt;Annual kwh&lt;10000</v>
          </cell>
          <cell r="F15471">
            <v>84.341099999999997</v>
          </cell>
          <cell r="G15471">
            <v>0.63742359999999998</v>
          </cell>
          <cell r="H15471">
            <v>0.60943970000000003</v>
          </cell>
          <cell r="I15471">
            <v>-6.0139999999999999E-2</v>
          </cell>
          <cell r="J15471">
            <v>-2.46088E-2</v>
          </cell>
          <cell r="K15471">
            <v>0</v>
          </cell>
          <cell r="L15471">
            <v>2.46088E-2</v>
          </cell>
          <cell r="M15471">
            <v>6.0139999999999999E-2</v>
          </cell>
          <cell r="N15471">
            <v>6.0139999999999999E-2</v>
          </cell>
          <cell r="O15471">
            <v>4884</v>
          </cell>
        </row>
        <row r="15472">
          <cell r="A15472" t="str">
            <v>Residential</v>
          </cell>
          <cell r="B15472">
            <v>15</v>
          </cell>
          <cell r="C15472" t="str">
            <v>X</v>
          </cell>
          <cell r="D15472" t="str">
            <v>Switch</v>
          </cell>
          <cell r="E15472" t="str">
            <v>Usage: 5000&lt;Annual kwh&lt;10000</v>
          </cell>
          <cell r="F15472">
            <v>87.656400000000005</v>
          </cell>
          <cell r="G15472">
            <v>0.74010960000000003</v>
          </cell>
          <cell r="H15472">
            <v>0.72573719999999997</v>
          </cell>
          <cell r="I15472">
            <v>-5.9884199999999999E-2</v>
          </cell>
          <cell r="J15472">
            <v>-2.4504100000000001E-2</v>
          </cell>
          <cell r="K15472">
            <v>0</v>
          </cell>
          <cell r="L15472">
            <v>2.4504100000000001E-2</v>
          </cell>
          <cell r="M15472">
            <v>5.9884199999999999E-2</v>
          </cell>
          <cell r="N15472">
            <v>5.9884199999999999E-2</v>
          </cell>
          <cell r="O15472">
            <v>4884</v>
          </cell>
        </row>
        <row r="15473">
          <cell r="A15473" t="str">
            <v>Residential</v>
          </cell>
          <cell r="B15473">
            <v>16</v>
          </cell>
          <cell r="C15473" t="str">
            <v>X</v>
          </cell>
          <cell r="D15473" t="str">
            <v>Switch</v>
          </cell>
          <cell r="E15473" t="str">
            <v>Usage: 5000&lt;Annual kwh&lt;10000</v>
          </cell>
          <cell r="F15473">
            <v>89.7697</v>
          </cell>
          <cell r="G15473">
            <v>0.90685499999999997</v>
          </cell>
          <cell r="H15473">
            <v>0.81115839999999995</v>
          </cell>
          <cell r="I15473">
            <v>-6.5803100000000003E-2</v>
          </cell>
          <cell r="J15473">
            <v>-2.6926100000000001E-2</v>
          </cell>
          <cell r="K15473">
            <v>0</v>
          </cell>
          <cell r="L15473">
            <v>2.6926100000000001E-2</v>
          </cell>
          <cell r="M15473">
            <v>6.5803100000000003E-2</v>
          </cell>
          <cell r="N15473">
            <v>6.5803100000000003E-2</v>
          </cell>
          <cell r="O15473">
            <v>4884</v>
          </cell>
        </row>
        <row r="15474">
          <cell r="A15474" t="str">
            <v>Residential</v>
          </cell>
          <cell r="B15474">
            <v>17</v>
          </cell>
          <cell r="C15474" t="str">
            <v>X</v>
          </cell>
          <cell r="D15474" t="str">
            <v>Switch</v>
          </cell>
          <cell r="E15474" t="str">
            <v>Usage: 5000&lt;Annual kwh&lt;10000</v>
          </cell>
          <cell r="F15474">
            <v>90.851900000000001</v>
          </cell>
          <cell r="G15474">
            <v>0.9582714</v>
          </cell>
          <cell r="H15474">
            <v>0.88459049999999995</v>
          </cell>
          <cell r="I15474">
            <v>-6.8062200000000003E-2</v>
          </cell>
          <cell r="J15474">
            <v>-2.78505E-2</v>
          </cell>
          <cell r="K15474">
            <v>0</v>
          </cell>
          <cell r="L15474">
            <v>2.78505E-2</v>
          </cell>
          <cell r="M15474">
            <v>6.8062200000000003E-2</v>
          </cell>
          <cell r="N15474">
            <v>6.8062200000000003E-2</v>
          </cell>
          <cell r="O15474">
            <v>4884</v>
          </cell>
        </row>
        <row r="15475">
          <cell r="A15475" t="str">
            <v>Residential</v>
          </cell>
          <cell r="B15475">
            <v>18</v>
          </cell>
          <cell r="C15475" t="str">
            <v>X</v>
          </cell>
          <cell r="D15475" t="str">
            <v>Switch</v>
          </cell>
          <cell r="E15475" t="str">
            <v>Usage: 5000&lt;Annual kwh&lt;10000</v>
          </cell>
          <cell r="F15475">
            <v>88.926199999999994</v>
          </cell>
          <cell r="G15475">
            <v>1.0562640000000001</v>
          </cell>
          <cell r="H15475">
            <v>1.0909530000000001</v>
          </cell>
          <cell r="I15475">
            <v>-6.6772399999999996E-2</v>
          </cell>
          <cell r="J15475">
            <v>-2.7322699999999998E-2</v>
          </cell>
          <cell r="K15475">
            <v>0</v>
          </cell>
          <cell r="L15475">
            <v>2.7322699999999998E-2</v>
          </cell>
          <cell r="M15475">
            <v>6.6772399999999996E-2</v>
          </cell>
          <cell r="N15475">
            <v>6.6772399999999996E-2</v>
          </cell>
          <cell r="O15475">
            <v>4884</v>
          </cell>
        </row>
        <row r="15476">
          <cell r="A15476" t="str">
            <v>Residential</v>
          </cell>
          <cell r="B15476">
            <v>19</v>
          </cell>
          <cell r="C15476" t="str">
            <v>X</v>
          </cell>
          <cell r="D15476" t="str">
            <v>Switch</v>
          </cell>
          <cell r="E15476" t="str">
            <v>Usage: 5000&lt;Annual kwh&lt;10000</v>
          </cell>
          <cell r="F15476">
            <v>86.205299999999994</v>
          </cell>
          <cell r="G15476">
            <v>1.194804</v>
          </cell>
          <cell r="H15476">
            <v>1.2571380000000001</v>
          </cell>
          <cell r="I15476">
            <v>-7.6616299999999998E-2</v>
          </cell>
          <cell r="J15476">
            <v>-3.1350799999999998E-2</v>
          </cell>
          <cell r="K15476">
            <v>0</v>
          </cell>
          <cell r="L15476">
            <v>3.1350799999999998E-2</v>
          </cell>
          <cell r="M15476">
            <v>7.6616299999999998E-2</v>
          </cell>
          <cell r="N15476">
            <v>7.6616299999999998E-2</v>
          </cell>
          <cell r="O15476">
            <v>4884</v>
          </cell>
        </row>
        <row r="15477">
          <cell r="A15477" t="str">
            <v>Residential</v>
          </cell>
          <cell r="B15477">
            <v>20</v>
          </cell>
          <cell r="C15477" t="str">
            <v>X</v>
          </cell>
          <cell r="D15477" t="str">
            <v>Switch</v>
          </cell>
          <cell r="E15477" t="str">
            <v>Usage: 5000&lt;Annual kwh&lt;10000</v>
          </cell>
          <cell r="F15477">
            <v>81.443100000000001</v>
          </cell>
          <cell r="G15477">
            <v>1.093459</v>
          </cell>
          <cell r="H15477">
            <v>1.4446760000000001</v>
          </cell>
          <cell r="I15477">
            <v>-7.74368E-2</v>
          </cell>
          <cell r="J15477">
            <v>-3.1686499999999999E-2</v>
          </cell>
          <cell r="K15477">
            <v>0</v>
          </cell>
          <cell r="L15477">
            <v>3.1686499999999999E-2</v>
          </cell>
          <cell r="M15477">
            <v>7.74368E-2</v>
          </cell>
          <cell r="N15477">
            <v>7.74368E-2</v>
          </cell>
          <cell r="O15477">
            <v>4884</v>
          </cell>
        </row>
        <row r="15478">
          <cell r="A15478" t="str">
            <v>Residential</v>
          </cell>
          <cell r="B15478">
            <v>21</v>
          </cell>
          <cell r="C15478" t="str">
            <v>X</v>
          </cell>
          <cell r="D15478" t="str">
            <v>Switch</v>
          </cell>
          <cell r="E15478" t="str">
            <v>Usage: 5000&lt;Annual kwh&lt;10000</v>
          </cell>
          <cell r="F15478">
            <v>77.048000000000002</v>
          </cell>
          <cell r="G15478">
            <v>1.012961</v>
          </cell>
          <cell r="H15478">
            <v>1.305763</v>
          </cell>
          <cell r="I15478">
            <v>-6.9984099999999994E-2</v>
          </cell>
          <cell r="J15478">
            <v>-2.86369E-2</v>
          </cell>
          <cell r="K15478">
            <v>0</v>
          </cell>
          <cell r="L15478">
            <v>2.86369E-2</v>
          </cell>
          <cell r="M15478">
            <v>6.9984099999999994E-2</v>
          </cell>
          <cell r="N15478">
            <v>6.9984099999999994E-2</v>
          </cell>
          <cell r="O15478">
            <v>4884</v>
          </cell>
        </row>
        <row r="15479">
          <cell r="A15479" t="str">
            <v>Residential</v>
          </cell>
          <cell r="B15479">
            <v>22</v>
          </cell>
          <cell r="C15479" t="str">
            <v>X</v>
          </cell>
          <cell r="D15479" t="str">
            <v>Switch</v>
          </cell>
          <cell r="E15479" t="str">
            <v>Usage: 5000&lt;Annual kwh&lt;10000</v>
          </cell>
          <cell r="F15479">
            <v>75.154399999999995</v>
          </cell>
          <cell r="G15479">
            <v>0.87458069999999999</v>
          </cell>
          <cell r="H15479">
            <v>1.094795</v>
          </cell>
          <cell r="I15479">
            <v>-6.4035499999999995E-2</v>
          </cell>
          <cell r="J15479">
            <v>-2.6202799999999998E-2</v>
          </cell>
          <cell r="K15479">
            <v>0</v>
          </cell>
          <cell r="L15479">
            <v>2.6202799999999998E-2</v>
          </cell>
          <cell r="M15479">
            <v>6.4035499999999995E-2</v>
          </cell>
          <cell r="N15479">
            <v>6.4035499999999995E-2</v>
          </cell>
          <cell r="O15479">
            <v>4884</v>
          </cell>
        </row>
        <row r="15480">
          <cell r="A15480" t="str">
            <v>Residential</v>
          </cell>
          <cell r="B15480">
            <v>23</v>
          </cell>
          <cell r="C15480" t="str">
            <v>X</v>
          </cell>
          <cell r="D15480" t="str">
            <v>Switch</v>
          </cell>
          <cell r="E15480" t="str">
            <v>Usage: 5000&lt;Annual kwh&lt;10000</v>
          </cell>
          <cell r="F15480">
            <v>72.860200000000006</v>
          </cell>
          <cell r="G15480">
            <v>0.73061030000000005</v>
          </cell>
          <cell r="H15480">
            <v>0.82892719999999998</v>
          </cell>
          <cell r="I15480">
            <v>-6.0395900000000002E-2</v>
          </cell>
          <cell r="J15480">
            <v>-2.4713499999999999E-2</v>
          </cell>
          <cell r="K15480">
            <v>0</v>
          </cell>
          <cell r="L15480">
            <v>2.4713499999999999E-2</v>
          </cell>
          <cell r="M15480">
            <v>6.0395900000000002E-2</v>
          </cell>
          <cell r="N15480">
            <v>6.0395900000000002E-2</v>
          </cell>
          <cell r="O15480">
            <v>4884</v>
          </cell>
        </row>
        <row r="15481">
          <cell r="A15481" t="str">
            <v>Residential</v>
          </cell>
          <cell r="B15481">
            <v>24</v>
          </cell>
          <cell r="C15481" t="str">
            <v>X</v>
          </cell>
          <cell r="D15481" t="str">
            <v>Switch</v>
          </cell>
          <cell r="E15481" t="str">
            <v>Usage: 5000&lt;Annual kwh&lt;10000</v>
          </cell>
          <cell r="F15481">
            <v>71.686000000000007</v>
          </cell>
          <cell r="G15481">
            <v>0.55648549999999997</v>
          </cell>
          <cell r="H15481">
            <v>0.72436959999999995</v>
          </cell>
          <cell r="I15481">
            <v>-5.79567E-2</v>
          </cell>
          <cell r="J15481">
            <v>-2.3715400000000001E-2</v>
          </cell>
          <cell r="K15481">
            <v>0</v>
          </cell>
          <cell r="L15481">
            <v>2.3715400000000001E-2</v>
          </cell>
          <cell r="M15481">
            <v>5.79567E-2</v>
          </cell>
          <cell r="N15481">
            <v>5.79567E-2</v>
          </cell>
          <cell r="O15481">
            <v>4884</v>
          </cell>
        </row>
        <row r="15482">
          <cell r="A15482" t="str">
            <v>Residential</v>
          </cell>
          <cell r="B15482">
            <v>1</v>
          </cell>
          <cell r="C15482" t="str">
            <v>X</v>
          </cell>
          <cell r="D15482" t="str">
            <v>Switch</v>
          </cell>
          <cell r="E15482" t="str">
            <v>Usage: Annual kwh&lt;5000</v>
          </cell>
          <cell r="F15482">
            <v>64.936000000000007</v>
          </cell>
          <cell r="G15482">
            <v>0.32779829999999999</v>
          </cell>
          <cell r="H15482">
            <v>0.36085539999999999</v>
          </cell>
          <cell r="I15482">
            <v>-4.9761100000000003E-2</v>
          </cell>
          <cell r="J15482">
            <v>-2.0361799999999999E-2</v>
          </cell>
          <cell r="K15482">
            <v>0</v>
          </cell>
          <cell r="L15482">
            <v>2.0361799999999999E-2</v>
          </cell>
          <cell r="M15482">
            <v>4.9761100000000003E-2</v>
          </cell>
          <cell r="N15482">
            <v>4.9761100000000003E-2</v>
          </cell>
          <cell r="O15482">
            <v>2086</v>
          </cell>
        </row>
        <row r="15483">
          <cell r="A15483" t="str">
            <v>Residential</v>
          </cell>
          <cell r="B15483">
            <v>2</v>
          </cell>
          <cell r="C15483" t="str">
            <v>X</v>
          </cell>
          <cell r="D15483" t="str">
            <v>Switch</v>
          </cell>
          <cell r="E15483" t="str">
            <v>Usage: Annual kwh&lt;5000</v>
          </cell>
          <cell r="F15483">
            <v>63</v>
          </cell>
          <cell r="G15483">
            <v>0.29172320000000002</v>
          </cell>
          <cell r="H15483">
            <v>0.30258010000000002</v>
          </cell>
          <cell r="I15483">
            <v>-4.9531899999999997E-2</v>
          </cell>
          <cell r="J15483">
            <v>-2.0268000000000001E-2</v>
          </cell>
          <cell r="K15483">
            <v>0</v>
          </cell>
          <cell r="L15483">
            <v>2.0268000000000001E-2</v>
          </cell>
          <cell r="M15483">
            <v>4.9531899999999997E-2</v>
          </cell>
          <cell r="N15483">
            <v>4.9531899999999997E-2</v>
          </cell>
          <cell r="O15483">
            <v>2086</v>
          </cell>
        </row>
        <row r="15484">
          <cell r="A15484" t="str">
            <v>Residential</v>
          </cell>
          <cell r="B15484">
            <v>3</v>
          </cell>
          <cell r="C15484" t="str">
            <v>X</v>
          </cell>
          <cell r="D15484" t="str">
            <v>Switch</v>
          </cell>
          <cell r="E15484" t="str">
            <v>Usage: Annual kwh&lt;5000</v>
          </cell>
          <cell r="F15484">
            <v>62.265999999999998</v>
          </cell>
          <cell r="G15484">
            <v>0.25995629999999997</v>
          </cell>
          <cell r="H15484">
            <v>0.28349360000000001</v>
          </cell>
          <cell r="I15484">
            <v>-4.9170600000000002E-2</v>
          </cell>
          <cell r="J15484">
            <v>-2.0120200000000001E-2</v>
          </cell>
          <cell r="K15484">
            <v>0</v>
          </cell>
          <cell r="L15484">
            <v>2.0120200000000001E-2</v>
          </cell>
          <cell r="M15484">
            <v>4.9170600000000002E-2</v>
          </cell>
          <cell r="N15484">
            <v>4.9170600000000002E-2</v>
          </cell>
          <cell r="O15484">
            <v>2086</v>
          </cell>
        </row>
        <row r="15485">
          <cell r="A15485" t="str">
            <v>Residential</v>
          </cell>
          <cell r="B15485">
            <v>4</v>
          </cell>
          <cell r="C15485" t="str">
            <v>X</v>
          </cell>
          <cell r="D15485" t="str">
            <v>Switch</v>
          </cell>
          <cell r="E15485" t="str">
            <v>Usage: Annual kwh&lt;5000</v>
          </cell>
          <cell r="F15485">
            <v>60.883000000000003</v>
          </cell>
          <cell r="G15485">
            <v>0.2509731</v>
          </cell>
          <cell r="H15485">
            <v>0.26295249999999998</v>
          </cell>
          <cell r="I15485">
            <v>-4.8964800000000003E-2</v>
          </cell>
          <cell r="J15485">
            <v>-2.0036000000000002E-2</v>
          </cell>
          <cell r="K15485">
            <v>0</v>
          </cell>
          <cell r="L15485">
            <v>2.0036000000000002E-2</v>
          </cell>
          <cell r="M15485">
            <v>4.8964800000000003E-2</v>
          </cell>
          <cell r="N15485">
            <v>4.8964800000000003E-2</v>
          </cell>
          <cell r="O15485">
            <v>2086</v>
          </cell>
        </row>
        <row r="15486">
          <cell r="A15486" t="str">
            <v>Residential</v>
          </cell>
          <cell r="B15486">
            <v>5</v>
          </cell>
          <cell r="C15486" t="str">
            <v>X</v>
          </cell>
          <cell r="D15486" t="str">
            <v>Switch</v>
          </cell>
          <cell r="E15486" t="str">
            <v>Usage: Annual kwh&lt;5000</v>
          </cell>
          <cell r="F15486">
            <v>60.649000000000001</v>
          </cell>
          <cell r="G15486">
            <v>0.25167099999999998</v>
          </cell>
          <cell r="H15486">
            <v>0.2675053</v>
          </cell>
          <cell r="I15486">
            <v>-4.8897099999999999E-2</v>
          </cell>
          <cell r="J15486">
            <v>-2.00083E-2</v>
          </cell>
          <cell r="K15486">
            <v>0</v>
          </cell>
          <cell r="L15486">
            <v>2.00083E-2</v>
          </cell>
          <cell r="M15486">
            <v>4.8897099999999999E-2</v>
          </cell>
          <cell r="N15486">
            <v>4.8897099999999999E-2</v>
          </cell>
          <cell r="O15486">
            <v>2086</v>
          </cell>
        </row>
        <row r="15487">
          <cell r="A15487" t="str">
            <v>Residential</v>
          </cell>
          <cell r="B15487">
            <v>6</v>
          </cell>
          <cell r="C15487" t="str">
            <v>X</v>
          </cell>
          <cell r="D15487" t="str">
            <v>Switch</v>
          </cell>
          <cell r="E15487" t="str">
            <v>Usage: Annual kwh&lt;5000</v>
          </cell>
          <cell r="F15487">
            <v>60.531999999999996</v>
          </cell>
          <cell r="G15487">
            <v>0.27471499999999999</v>
          </cell>
          <cell r="H15487">
            <v>0.3066025</v>
          </cell>
          <cell r="I15487">
            <v>-4.9044299999999999E-2</v>
          </cell>
          <cell r="J15487">
            <v>-2.00685E-2</v>
          </cell>
          <cell r="K15487">
            <v>0</v>
          </cell>
          <cell r="L15487">
            <v>2.00685E-2</v>
          </cell>
          <cell r="M15487">
            <v>4.9044299999999999E-2</v>
          </cell>
          <cell r="N15487">
            <v>4.9044299999999999E-2</v>
          </cell>
          <cell r="O15487">
            <v>2086</v>
          </cell>
        </row>
        <row r="15488">
          <cell r="A15488" t="str">
            <v>Residential</v>
          </cell>
          <cell r="B15488">
            <v>7</v>
          </cell>
          <cell r="C15488" t="str">
            <v>X</v>
          </cell>
          <cell r="D15488" t="str">
            <v>Switch</v>
          </cell>
          <cell r="E15488" t="str">
            <v>Usage: Annual kwh&lt;5000</v>
          </cell>
          <cell r="F15488">
            <v>59.531999999999996</v>
          </cell>
          <cell r="G15488">
            <v>0.32907989999999998</v>
          </cell>
          <cell r="H15488">
            <v>0.34666730000000001</v>
          </cell>
          <cell r="I15488">
            <v>-4.9540800000000003E-2</v>
          </cell>
          <cell r="J15488">
            <v>-2.02717E-2</v>
          </cell>
          <cell r="K15488">
            <v>0</v>
          </cell>
          <cell r="L15488">
            <v>2.02717E-2</v>
          </cell>
          <cell r="M15488">
            <v>4.9540800000000003E-2</v>
          </cell>
          <cell r="N15488">
            <v>4.9540800000000003E-2</v>
          </cell>
          <cell r="O15488">
            <v>2086</v>
          </cell>
        </row>
        <row r="15489">
          <cell r="A15489" t="str">
            <v>Residential</v>
          </cell>
          <cell r="B15489">
            <v>8</v>
          </cell>
          <cell r="C15489" t="str">
            <v>X</v>
          </cell>
          <cell r="D15489" t="str">
            <v>Switch</v>
          </cell>
          <cell r="E15489" t="str">
            <v>Usage: Annual kwh&lt;5000</v>
          </cell>
          <cell r="F15489">
            <v>60.383000000000003</v>
          </cell>
          <cell r="G15489">
            <v>0.3550198</v>
          </cell>
          <cell r="H15489">
            <v>0.35229300000000002</v>
          </cell>
          <cell r="I15489">
            <v>-5.0781199999999999E-2</v>
          </cell>
          <cell r="J15489">
            <v>-2.0779300000000001E-2</v>
          </cell>
          <cell r="K15489">
            <v>0</v>
          </cell>
          <cell r="L15489">
            <v>2.0779300000000001E-2</v>
          </cell>
          <cell r="M15489">
            <v>5.0781199999999999E-2</v>
          </cell>
          <cell r="N15489">
            <v>5.0781199999999999E-2</v>
          </cell>
          <cell r="O15489">
            <v>2086</v>
          </cell>
        </row>
        <row r="15490">
          <cell r="A15490" t="str">
            <v>Residential</v>
          </cell>
          <cell r="B15490">
            <v>9</v>
          </cell>
          <cell r="C15490" t="str">
            <v>X</v>
          </cell>
          <cell r="D15490" t="str">
            <v>Switch</v>
          </cell>
          <cell r="E15490" t="str">
            <v>Usage: Annual kwh&lt;5000</v>
          </cell>
          <cell r="F15490">
            <v>64.350999999999999</v>
          </cell>
          <cell r="G15490">
            <v>0.31386589999999998</v>
          </cell>
          <cell r="H15490">
            <v>0.31900800000000001</v>
          </cell>
          <cell r="I15490">
            <v>-5.1602500000000003E-2</v>
          </cell>
          <cell r="J15490">
            <v>-2.11153E-2</v>
          </cell>
          <cell r="K15490">
            <v>0</v>
          </cell>
          <cell r="L15490">
            <v>2.11153E-2</v>
          </cell>
          <cell r="M15490">
            <v>5.1602500000000003E-2</v>
          </cell>
          <cell r="N15490">
            <v>5.1602500000000003E-2</v>
          </cell>
          <cell r="O15490">
            <v>2086</v>
          </cell>
        </row>
        <row r="15491">
          <cell r="A15491" t="str">
            <v>Residential</v>
          </cell>
          <cell r="B15491">
            <v>10</v>
          </cell>
          <cell r="C15491" t="str">
            <v>X</v>
          </cell>
          <cell r="D15491" t="str">
            <v>Switch</v>
          </cell>
          <cell r="E15491" t="str">
            <v>Usage: Annual kwh&lt;5000</v>
          </cell>
          <cell r="F15491">
            <v>67.436000000000007</v>
          </cell>
          <cell r="G15491">
            <v>0.30206440000000001</v>
          </cell>
          <cell r="H15491">
            <v>0.31632510000000003</v>
          </cell>
          <cell r="I15491">
            <v>-5.3656200000000001E-2</v>
          </cell>
          <cell r="J15491">
            <v>-2.1955700000000002E-2</v>
          </cell>
          <cell r="K15491">
            <v>0</v>
          </cell>
          <cell r="L15491">
            <v>2.1955700000000002E-2</v>
          </cell>
          <cell r="M15491">
            <v>5.3656200000000001E-2</v>
          </cell>
          <cell r="N15491">
            <v>5.3656200000000001E-2</v>
          </cell>
          <cell r="O15491">
            <v>2086</v>
          </cell>
        </row>
        <row r="15492">
          <cell r="A15492" t="str">
            <v>Residential</v>
          </cell>
          <cell r="B15492">
            <v>11</v>
          </cell>
          <cell r="C15492" t="str">
            <v>X</v>
          </cell>
          <cell r="D15492" t="str">
            <v>Switch</v>
          </cell>
          <cell r="E15492" t="str">
            <v>Usage: Annual kwh&lt;5000</v>
          </cell>
          <cell r="F15492">
            <v>72.255099999999999</v>
          </cell>
          <cell r="G15492">
            <v>0.33109100000000002</v>
          </cell>
          <cell r="H15492">
            <v>0.34702670000000002</v>
          </cell>
          <cell r="I15492">
            <v>-5.5110300000000001E-2</v>
          </cell>
          <cell r="J15492">
            <v>-2.25507E-2</v>
          </cell>
          <cell r="K15492">
            <v>0</v>
          </cell>
          <cell r="L15492">
            <v>2.25507E-2</v>
          </cell>
          <cell r="M15492">
            <v>5.5110300000000001E-2</v>
          </cell>
          <cell r="N15492">
            <v>5.5110300000000001E-2</v>
          </cell>
          <cell r="O15492">
            <v>2086</v>
          </cell>
        </row>
        <row r="15493">
          <cell r="A15493" t="str">
            <v>Residential</v>
          </cell>
          <cell r="B15493">
            <v>12</v>
          </cell>
          <cell r="C15493" t="str">
            <v>X</v>
          </cell>
          <cell r="D15493" t="str">
            <v>Switch</v>
          </cell>
          <cell r="E15493" t="str">
            <v>Usage: Annual kwh&lt;5000</v>
          </cell>
          <cell r="F15493">
            <v>77.223100000000002</v>
          </cell>
          <cell r="G15493">
            <v>0.36018739999999999</v>
          </cell>
          <cell r="H15493">
            <v>0.35568359999999999</v>
          </cell>
          <cell r="I15493">
            <v>-5.4478600000000002E-2</v>
          </cell>
          <cell r="J15493">
            <v>-2.2292200000000002E-2</v>
          </cell>
          <cell r="K15493">
            <v>0</v>
          </cell>
          <cell r="L15493">
            <v>2.2292200000000002E-2</v>
          </cell>
          <cell r="M15493">
            <v>5.4478600000000002E-2</v>
          </cell>
          <cell r="N15493">
            <v>5.4478600000000002E-2</v>
          </cell>
          <cell r="O15493">
            <v>2086</v>
          </cell>
        </row>
        <row r="15494">
          <cell r="A15494" t="str">
            <v>Residential</v>
          </cell>
          <cell r="B15494">
            <v>13</v>
          </cell>
          <cell r="C15494" t="str">
            <v>X</v>
          </cell>
          <cell r="D15494" t="str">
            <v>Switch</v>
          </cell>
          <cell r="E15494" t="str">
            <v>Usage: Annual kwh&lt;5000</v>
          </cell>
          <cell r="F15494">
            <v>81.106099999999998</v>
          </cell>
          <cell r="G15494">
            <v>0.39881070000000002</v>
          </cell>
          <cell r="H15494">
            <v>0.36501790000000001</v>
          </cell>
          <cell r="I15494">
            <v>-5.8018500000000001E-2</v>
          </cell>
          <cell r="J15494">
            <v>-2.37407E-2</v>
          </cell>
          <cell r="K15494">
            <v>0</v>
          </cell>
          <cell r="L15494">
            <v>2.37407E-2</v>
          </cell>
          <cell r="M15494">
            <v>5.8018500000000001E-2</v>
          </cell>
          <cell r="N15494">
            <v>5.8018500000000001E-2</v>
          </cell>
          <cell r="O15494">
            <v>2086</v>
          </cell>
        </row>
        <row r="15495">
          <cell r="A15495" t="str">
            <v>Residential</v>
          </cell>
          <cell r="B15495">
            <v>14</v>
          </cell>
          <cell r="C15495" t="str">
            <v>X</v>
          </cell>
          <cell r="D15495" t="str">
            <v>Switch</v>
          </cell>
          <cell r="E15495" t="str">
            <v>Usage: Annual kwh&lt;5000</v>
          </cell>
          <cell r="F15495">
            <v>84.223100000000002</v>
          </cell>
          <cell r="G15495">
            <v>0.389598</v>
          </cell>
          <cell r="H15495">
            <v>0.34613840000000001</v>
          </cell>
          <cell r="I15495">
            <v>-5.6686300000000002E-2</v>
          </cell>
          <cell r="J15495">
            <v>-2.31956E-2</v>
          </cell>
          <cell r="K15495">
            <v>0</v>
          </cell>
          <cell r="L15495">
            <v>2.31956E-2</v>
          </cell>
          <cell r="M15495">
            <v>5.6686300000000002E-2</v>
          </cell>
          <cell r="N15495">
            <v>5.6686300000000002E-2</v>
          </cell>
          <cell r="O15495">
            <v>2086</v>
          </cell>
        </row>
        <row r="15496">
          <cell r="A15496" t="str">
            <v>Residential</v>
          </cell>
          <cell r="B15496">
            <v>15</v>
          </cell>
          <cell r="C15496" t="str">
            <v>X</v>
          </cell>
          <cell r="D15496" t="str">
            <v>Switch</v>
          </cell>
          <cell r="E15496" t="str">
            <v>Usage: Annual kwh&lt;5000</v>
          </cell>
          <cell r="F15496">
            <v>87.606099999999998</v>
          </cell>
          <cell r="G15496">
            <v>0.36493740000000002</v>
          </cell>
          <cell r="H15496">
            <v>0.43075790000000003</v>
          </cell>
          <cell r="I15496">
            <v>-6.0344700000000001E-2</v>
          </cell>
          <cell r="J15496">
            <v>-2.4692599999999999E-2</v>
          </cell>
          <cell r="K15496">
            <v>0</v>
          </cell>
          <cell r="L15496">
            <v>2.4692599999999999E-2</v>
          </cell>
          <cell r="M15496">
            <v>6.0344700000000001E-2</v>
          </cell>
          <cell r="N15496">
            <v>6.0344700000000001E-2</v>
          </cell>
          <cell r="O15496">
            <v>2086</v>
          </cell>
        </row>
        <row r="15497">
          <cell r="A15497" t="str">
            <v>Residential</v>
          </cell>
          <cell r="B15497">
            <v>16</v>
          </cell>
          <cell r="C15497" t="str">
            <v>X</v>
          </cell>
          <cell r="D15497" t="str">
            <v>Switch</v>
          </cell>
          <cell r="E15497" t="str">
            <v>Usage: Annual kwh&lt;5000</v>
          </cell>
          <cell r="F15497">
            <v>89.723100000000002</v>
          </cell>
          <cell r="G15497">
            <v>0.46764899999999998</v>
          </cell>
          <cell r="H15497">
            <v>0.55569570000000001</v>
          </cell>
          <cell r="I15497">
            <v>-7.3260900000000004E-2</v>
          </cell>
          <cell r="J15497">
            <v>-2.9977699999999999E-2</v>
          </cell>
          <cell r="K15497">
            <v>0</v>
          </cell>
          <cell r="L15497">
            <v>2.9977699999999999E-2</v>
          </cell>
          <cell r="M15497">
            <v>7.3260900000000004E-2</v>
          </cell>
          <cell r="N15497">
            <v>7.3260900000000004E-2</v>
          </cell>
          <cell r="O15497">
            <v>2086</v>
          </cell>
        </row>
        <row r="15498">
          <cell r="A15498" t="str">
            <v>Residential</v>
          </cell>
          <cell r="B15498">
            <v>17</v>
          </cell>
          <cell r="C15498" t="str">
            <v>X</v>
          </cell>
          <cell r="D15498" t="str">
            <v>Switch</v>
          </cell>
          <cell r="E15498" t="str">
            <v>Usage: Annual kwh&lt;5000</v>
          </cell>
          <cell r="F15498">
            <v>90.840100000000007</v>
          </cell>
          <cell r="G15498">
            <v>0.53048839999999997</v>
          </cell>
          <cell r="H15498">
            <v>0.56013299999999999</v>
          </cell>
          <cell r="I15498">
            <v>-7.6073799999999997E-2</v>
          </cell>
          <cell r="J15498">
            <v>-3.1128800000000002E-2</v>
          </cell>
          <cell r="K15498">
            <v>0</v>
          </cell>
          <cell r="L15498">
            <v>3.1128800000000002E-2</v>
          </cell>
          <cell r="M15498">
            <v>7.6073799999999997E-2</v>
          </cell>
          <cell r="N15498">
            <v>7.6073799999999997E-2</v>
          </cell>
          <cell r="O15498">
            <v>2086</v>
          </cell>
        </row>
        <row r="15499">
          <cell r="A15499" t="str">
            <v>Residential</v>
          </cell>
          <cell r="B15499">
            <v>18</v>
          </cell>
          <cell r="C15499" t="str">
            <v>X</v>
          </cell>
          <cell r="D15499" t="str">
            <v>Switch</v>
          </cell>
          <cell r="E15499" t="str">
            <v>Usage: Annual kwh&lt;5000</v>
          </cell>
          <cell r="F15499">
            <v>88.808099999999996</v>
          </cell>
          <cell r="G15499">
            <v>0.7112657</v>
          </cell>
          <cell r="H15499">
            <v>0.66485399999999995</v>
          </cell>
          <cell r="I15499">
            <v>-7.3122000000000006E-2</v>
          </cell>
          <cell r="J15499">
            <v>-2.99209E-2</v>
          </cell>
          <cell r="K15499">
            <v>0</v>
          </cell>
          <cell r="L15499">
            <v>2.99209E-2</v>
          </cell>
          <cell r="M15499">
            <v>7.3122000000000006E-2</v>
          </cell>
          <cell r="N15499">
            <v>7.3122000000000006E-2</v>
          </cell>
          <cell r="O15499">
            <v>2086</v>
          </cell>
        </row>
        <row r="15500">
          <cell r="A15500" t="str">
            <v>Residential</v>
          </cell>
          <cell r="B15500">
            <v>19</v>
          </cell>
          <cell r="C15500" t="str">
            <v>X</v>
          </cell>
          <cell r="D15500" t="str">
            <v>Switch</v>
          </cell>
          <cell r="E15500" t="str">
            <v>Usage: Annual kwh&lt;5000</v>
          </cell>
          <cell r="F15500">
            <v>86.042199999999994</v>
          </cell>
          <cell r="G15500">
            <v>0.73062240000000001</v>
          </cell>
          <cell r="H15500">
            <v>0.75365910000000003</v>
          </cell>
          <cell r="I15500">
            <v>-7.8354300000000002E-2</v>
          </cell>
          <cell r="J15500">
            <v>-3.2062E-2</v>
          </cell>
          <cell r="K15500">
            <v>0</v>
          </cell>
          <cell r="L15500">
            <v>3.2062E-2</v>
          </cell>
          <cell r="M15500">
            <v>7.8354300000000002E-2</v>
          </cell>
          <cell r="N15500">
            <v>7.8354300000000002E-2</v>
          </cell>
          <cell r="O15500">
            <v>2086</v>
          </cell>
        </row>
        <row r="15501">
          <cell r="A15501" t="str">
            <v>Residential</v>
          </cell>
          <cell r="B15501">
            <v>20</v>
          </cell>
          <cell r="C15501" t="str">
            <v>X</v>
          </cell>
          <cell r="D15501" t="str">
            <v>Switch</v>
          </cell>
          <cell r="E15501" t="str">
            <v>Usage: Annual kwh&lt;5000</v>
          </cell>
          <cell r="F15501">
            <v>81.308099999999996</v>
          </cell>
          <cell r="G15501">
            <v>0.77616320000000005</v>
          </cell>
          <cell r="H15501">
            <v>0.96257099999999995</v>
          </cell>
          <cell r="I15501">
            <v>-7.8064800000000004E-2</v>
          </cell>
          <cell r="J15501">
            <v>-3.19435E-2</v>
          </cell>
          <cell r="K15501">
            <v>0</v>
          </cell>
          <cell r="L15501">
            <v>3.19435E-2</v>
          </cell>
          <cell r="M15501">
            <v>7.8064800000000004E-2</v>
          </cell>
          <cell r="N15501">
            <v>7.8064800000000004E-2</v>
          </cell>
          <cell r="O15501">
            <v>2086</v>
          </cell>
        </row>
        <row r="15502">
          <cell r="A15502" t="str">
            <v>Residential</v>
          </cell>
          <cell r="B15502">
            <v>21</v>
          </cell>
          <cell r="C15502" t="str">
            <v>X</v>
          </cell>
          <cell r="D15502" t="str">
            <v>Switch</v>
          </cell>
          <cell r="E15502" t="str">
            <v>Usage: Annual kwh&lt;5000</v>
          </cell>
          <cell r="F15502">
            <v>76.957099999999997</v>
          </cell>
          <cell r="G15502">
            <v>0.7890781</v>
          </cell>
          <cell r="H15502">
            <v>0.96979780000000004</v>
          </cell>
          <cell r="I15502">
            <v>-7.1724800000000005E-2</v>
          </cell>
          <cell r="J15502">
            <v>-2.9349199999999999E-2</v>
          </cell>
          <cell r="K15502">
            <v>0</v>
          </cell>
          <cell r="L15502">
            <v>2.9349199999999999E-2</v>
          </cell>
          <cell r="M15502">
            <v>7.1724800000000005E-2</v>
          </cell>
          <cell r="N15502">
            <v>7.1724800000000005E-2</v>
          </cell>
          <cell r="O15502">
            <v>2086</v>
          </cell>
        </row>
        <row r="15503">
          <cell r="A15503" t="str">
            <v>Residential</v>
          </cell>
          <cell r="B15503">
            <v>22</v>
          </cell>
          <cell r="C15503" t="str">
            <v>X</v>
          </cell>
          <cell r="D15503" t="str">
            <v>Switch</v>
          </cell>
          <cell r="E15503" t="str">
            <v>Usage: Annual kwh&lt;5000</v>
          </cell>
          <cell r="F15503">
            <v>75.106099999999998</v>
          </cell>
          <cell r="G15503">
            <v>0.76091989999999998</v>
          </cell>
          <cell r="H15503">
            <v>0.83147459999999995</v>
          </cell>
          <cell r="I15503">
            <v>-6.8888599999999994E-2</v>
          </cell>
          <cell r="J15503">
            <v>-2.8188700000000001E-2</v>
          </cell>
          <cell r="K15503">
            <v>0</v>
          </cell>
          <cell r="L15503">
            <v>2.8188700000000001E-2</v>
          </cell>
          <cell r="M15503">
            <v>6.8888599999999994E-2</v>
          </cell>
          <cell r="N15503">
            <v>6.8888599999999994E-2</v>
          </cell>
          <cell r="O15503">
            <v>2086</v>
          </cell>
        </row>
        <row r="15504">
          <cell r="A15504" t="str">
            <v>Residential</v>
          </cell>
          <cell r="B15504">
            <v>23</v>
          </cell>
          <cell r="C15504" t="str">
            <v>X</v>
          </cell>
          <cell r="D15504" t="str">
            <v>Switch</v>
          </cell>
          <cell r="E15504" t="str">
            <v>Usage: Annual kwh&lt;5000</v>
          </cell>
          <cell r="F15504">
            <v>72.9041</v>
          </cell>
          <cell r="G15504">
            <v>0.59021069999999998</v>
          </cell>
          <cell r="H15504">
            <v>0.72130850000000002</v>
          </cell>
          <cell r="I15504">
            <v>-6.07433E-2</v>
          </cell>
          <cell r="J15504">
            <v>-2.4855700000000001E-2</v>
          </cell>
          <cell r="K15504">
            <v>0</v>
          </cell>
          <cell r="L15504">
            <v>2.4855700000000001E-2</v>
          </cell>
          <cell r="M15504">
            <v>6.07433E-2</v>
          </cell>
          <cell r="N15504">
            <v>6.07433E-2</v>
          </cell>
          <cell r="O15504">
            <v>2086</v>
          </cell>
        </row>
        <row r="15505">
          <cell r="A15505" t="str">
            <v>Residential</v>
          </cell>
          <cell r="B15505">
            <v>24</v>
          </cell>
          <cell r="C15505" t="str">
            <v>X</v>
          </cell>
          <cell r="D15505" t="str">
            <v>Switch</v>
          </cell>
          <cell r="E15505" t="str">
            <v>Usage: Annual kwh&lt;5000</v>
          </cell>
          <cell r="F15505">
            <v>71.819000000000003</v>
          </cell>
          <cell r="G15505">
            <v>0.45226359999999999</v>
          </cell>
          <cell r="H15505">
            <v>0.48803600000000003</v>
          </cell>
          <cell r="I15505">
            <v>-5.5121000000000003E-2</v>
          </cell>
          <cell r="J15505">
            <v>-2.2555100000000002E-2</v>
          </cell>
          <cell r="K15505">
            <v>0</v>
          </cell>
          <cell r="L15505">
            <v>2.2555100000000002E-2</v>
          </cell>
          <cell r="M15505">
            <v>5.5121000000000003E-2</v>
          </cell>
          <cell r="N15505">
            <v>5.5121000000000003E-2</v>
          </cell>
          <cell r="O15505">
            <v>2086</v>
          </cell>
        </row>
        <row r="15506">
          <cell r="A15506" t="str">
            <v>Residential</v>
          </cell>
          <cell r="B15506">
            <v>1</v>
          </cell>
          <cell r="C15506" t="str">
            <v>X</v>
          </cell>
          <cell r="D15506" t="str">
            <v>Switch</v>
          </cell>
          <cell r="E15506" t="str">
            <v>Usage: Annual kwh&gt;=40000</v>
          </cell>
          <cell r="F15506">
            <v>65.5107</v>
          </cell>
          <cell r="G15506">
            <v>1.001503</v>
          </cell>
          <cell r="H15506">
            <v>1.1273569999999999</v>
          </cell>
          <cell r="I15506">
            <v>-0.22298080000000001</v>
          </cell>
          <cell r="J15506">
            <v>-9.1241900000000001E-2</v>
          </cell>
          <cell r="K15506">
            <v>0</v>
          </cell>
          <cell r="L15506">
            <v>9.1241900000000001E-2</v>
          </cell>
          <cell r="M15506">
            <v>0.22298080000000001</v>
          </cell>
          <cell r="N15506">
            <v>0.22298080000000001</v>
          </cell>
          <cell r="O15506">
            <v>2420</v>
          </cell>
        </row>
        <row r="15507">
          <cell r="A15507" t="str">
            <v>Residential</v>
          </cell>
          <cell r="B15507">
            <v>2</v>
          </cell>
          <cell r="C15507" t="str">
            <v>X</v>
          </cell>
          <cell r="D15507" t="str">
            <v>Switch</v>
          </cell>
          <cell r="E15507" t="str">
            <v>Usage: Annual kwh&gt;=40000</v>
          </cell>
          <cell r="F15507">
            <v>63</v>
          </cell>
          <cell r="G15507">
            <v>0.81593530000000003</v>
          </cell>
          <cell r="H15507">
            <v>0.89600290000000005</v>
          </cell>
          <cell r="I15507">
            <v>-0.2198638</v>
          </cell>
          <cell r="J15507">
            <v>-8.9966500000000005E-2</v>
          </cell>
          <cell r="K15507">
            <v>0</v>
          </cell>
          <cell r="L15507">
            <v>8.9966500000000005E-2</v>
          </cell>
          <cell r="M15507">
            <v>0.2198638</v>
          </cell>
          <cell r="N15507">
            <v>0.2198638</v>
          </cell>
          <cell r="O15507">
            <v>2420</v>
          </cell>
        </row>
        <row r="15508">
          <cell r="A15508" t="str">
            <v>Residential</v>
          </cell>
          <cell r="B15508">
            <v>3</v>
          </cell>
          <cell r="C15508" t="str">
            <v>X</v>
          </cell>
          <cell r="D15508" t="str">
            <v>Switch</v>
          </cell>
          <cell r="E15508" t="str">
            <v>Usage: Annual kwh&gt;=40000</v>
          </cell>
          <cell r="F15508">
            <v>62.122300000000003</v>
          </cell>
          <cell r="G15508">
            <v>0.65085550000000003</v>
          </cell>
          <cell r="H15508">
            <v>0.83265239999999996</v>
          </cell>
          <cell r="I15508">
            <v>-0.2189894</v>
          </cell>
          <cell r="J15508">
            <v>-8.9608699999999999E-2</v>
          </cell>
          <cell r="K15508">
            <v>0</v>
          </cell>
          <cell r="L15508">
            <v>8.9608699999999999E-2</v>
          </cell>
          <cell r="M15508">
            <v>0.2189894</v>
          </cell>
          <cell r="N15508">
            <v>0.2189894</v>
          </cell>
          <cell r="O15508">
            <v>2420</v>
          </cell>
        </row>
        <row r="15509">
          <cell r="A15509" t="str">
            <v>Residential</v>
          </cell>
          <cell r="B15509">
            <v>4</v>
          </cell>
          <cell r="C15509" t="str">
            <v>X</v>
          </cell>
          <cell r="D15509" t="str">
            <v>Switch</v>
          </cell>
          <cell r="E15509" t="str">
            <v>Usage: Annual kwh&gt;=40000</v>
          </cell>
          <cell r="F15509">
            <v>60.811199999999999</v>
          </cell>
          <cell r="G15509">
            <v>0.62278869999999997</v>
          </cell>
          <cell r="H15509">
            <v>0.66071159999999995</v>
          </cell>
          <cell r="I15509">
            <v>-0.21755340000000001</v>
          </cell>
          <cell r="J15509">
            <v>-8.9021100000000006E-2</v>
          </cell>
          <cell r="K15509">
            <v>0</v>
          </cell>
          <cell r="L15509">
            <v>8.9021100000000006E-2</v>
          </cell>
          <cell r="M15509">
            <v>0.21755340000000001</v>
          </cell>
          <cell r="N15509">
            <v>0.21755340000000001</v>
          </cell>
          <cell r="O15509">
            <v>2420</v>
          </cell>
        </row>
        <row r="15510">
          <cell r="A15510" t="str">
            <v>Residential</v>
          </cell>
          <cell r="B15510">
            <v>5</v>
          </cell>
          <cell r="C15510" t="str">
            <v>X</v>
          </cell>
          <cell r="D15510" t="str">
            <v>Switch</v>
          </cell>
          <cell r="E15510" t="str">
            <v>Usage: Annual kwh&gt;=40000</v>
          </cell>
          <cell r="F15510">
            <v>60.433500000000002</v>
          </cell>
          <cell r="G15510">
            <v>0.56096659999999998</v>
          </cell>
          <cell r="H15510">
            <v>0.59491769999999999</v>
          </cell>
          <cell r="I15510">
            <v>-0.21655199999999999</v>
          </cell>
          <cell r="J15510">
            <v>-8.8611300000000004E-2</v>
          </cell>
          <cell r="K15510">
            <v>0</v>
          </cell>
          <cell r="L15510">
            <v>8.8611300000000004E-2</v>
          </cell>
          <cell r="M15510">
            <v>0.21655199999999999</v>
          </cell>
          <cell r="N15510">
            <v>0.21655199999999999</v>
          </cell>
          <cell r="O15510">
            <v>2420</v>
          </cell>
        </row>
        <row r="15511">
          <cell r="A15511" t="str">
            <v>Residential</v>
          </cell>
          <cell r="B15511">
            <v>6</v>
          </cell>
          <cell r="C15511" t="str">
            <v>X</v>
          </cell>
          <cell r="D15511" t="str">
            <v>Switch</v>
          </cell>
          <cell r="E15511" t="str">
            <v>Usage: Annual kwh&gt;=40000</v>
          </cell>
          <cell r="F15511">
            <v>60.244599999999998</v>
          </cell>
          <cell r="G15511">
            <v>0.62635730000000001</v>
          </cell>
          <cell r="H15511">
            <v>0.71707529999999997</v>
          </cell>
          <cell r="I15511">
            <v>-0.21622520000000001</v>
          </cell>
          <cell r="J15511">
            <v>-8.8477600000000003E-2</v>
          </cell>
          <cell r="K15511">
            <v>0</v>
          </cell>
          <cell r="L15511">
            <v>8.8477600000000003E-2</v>
          </cell>
          <cell r="M15511">
            <v>0.21622520000000001</v>
          </cell>
          <cell r="N15511">
            <v>0.21622520000000001</v>
          </cell>
          <cell r="O15511">
            <v>2420</v>
          </cell>
        </row>
        <row r="15512">
          <cell r="A15512" t="str">
            <v>Residential</v>
          </cell>
          <cell r="B15512">
            <v>7</v>
          </cell>
          <cell r="C15512" t="str">
            <v>X</v>
          </cell>
          <cell r="D15512" t="str">
            <v>Switch</v>
          </cell>
          <cell r="E15512" t="str">
            <v>Usage: Annual kwh&gt;=40000</v>
          </cell>
          <cell r="F15512">
            <v>59.244599999999998</v>
          </cell>
          <cell r="G15512">
            <v>0.75196879999999999</v>
          </cell>
          <cell r="H15512">
            <v>0.69100360000000005</v>
          </cell>
          <cell r="I15512">
            <v>-0.21861140000000001</v>
          </cell>
          <cell r="J15512">
            <v>-8.9454000000000006E-2</v>
          </cell>
          <cell r="K15512">
            <v>0</v>
          </cell>
          <cell r="L15512">
            <v>8.9454000000000006E-2</v>
          </cell>
          <cell r="M15512">
            <v>0.21861140000000001</v>
          </cell>
          <cell r="N15512">
            <v>0.21861140000000001</v>
          </cell>
          <cell r="O15512">
            <v>2420</v>
          </cell>
        </row>
        <row r="15513">
          <cell r="A15513" t="str">
            <v>Residential</v>
          </cell>
          <cell r="B15513">
            <v>8</v>
          </cell>
          <cell r="C15513" t="str">
            <v>X</v>
          </cell>
          <cell r="D15513" t="str">
            <v>Switch</v>
          </cell>
          <cell r="E15513" t="str">
            <v>Usage: Annual kwh&gt;=40000</v>
          </cell>
          <cell r="F15513">
            <v>60.311199999999999</v>
          </cell>
          <cell r="G15513">
            <v>1.0821350000000001</v>
          </cell>
          <cell r="H15513">
            <v>1.0459290000000001</v>
          </cell>
          <cell r="I15513">
            <v>-0.22534960000000001</v>
          </cell>
          <cell r="J15513">
            <v>-9.2211199999999993E-2</v>
          </cell>
          <cell r="K15513">
            <v>0</v>
          </cell>
          <cell r="L15513">
            <v>9.2211199999999993E-2</v>
          </cell>
          <cell r="M15513">
            <v>0.22534960000000001</v>
          </cell>
          <cell r="N15513">
            <v>0.22534960000000001</v>
          </cell>
          <cell r="O15513">
            <v>2420</v>
          </cell>
        </row>
        <row r="15514">
          <cell r="A15514" t="str">
            <v>Residential</v>
          </cell>
          <cell r="B15514">
            <v>9</v>
          </cell>
          <cell r="C15514" t="str">
            <v>X</v>
          </cell>
          <cell r="D15514" t="str">
            <v>Switch</v>
          </cell>
          <cell r="E15514" t="str">
            <v>Usage: Annual kwh&gt;=40000</v>
          </cell>
          <cell r="F15514">
            <v>64.566500000000005</v>
          </cell>
          <cell r="G15514">
            <v>1.031995</v>
          </cell>
          <cell r="H15514">
            <v>1.098255</v>
          </cell>
          <cell r="I15514">
            <v>-0.22549340000000001</v>
          </cell>
          <cell r="J15514">
            <v>-9.2270099999999994E-2</v>
          </cell>
          <cell r="K15514">
            <v>0</v>
          </cell>
          <cell r="L15514">
            <v>9.2270099999999994E-2</v>
          </cell>
          <cell r="M15514">
            <v>0.22549340000000001</v>
          </cell>
          <cell r="N15514">
            <v>0.22549340000000001</v>
          </cell>
          <cell r="O15514">
            <v>2420</v>
          </cell>
        </row>
        <row r="15515">
          <cell r="A15515" t="str">
            <v>Residential</v>
          </cell>
          <cell r="B15515">
            <v>10</v>
          </cell>
          <cell r="C15515" t="str">
            <v>X</v>
          </cell>
          <cell r="D15515" t="str">
            <v>Switch</v>
          </cell>
          <cell r="E15515" t="str">
            <v>Usage: Annual kwh&gt;=40000</v>
          </cell>
          <cell r="F15515">
            <v>68.0107</v>
          </cell>
          <cell r="G15515">
            <v>0.9965387</v>
          </cell>
          <cell r="H15515">
            <v>1.180428</v>
          </cell>
          <cell r="I15515">
            <v>-0.23094239999999999</v>
          </cell>
          <cell r="J15515">
            <v>-9.4499799999999995E-2</v>
          </cell>
          <cell r="K15515">
            <v>0</v>
          </cell>
          <cell r="L15515">
            <v>9.4499799999999995E-2</v>
          </cell>
          <cell r="M15515">
            <v>0.23094239999999999</v>
          </cell>
          <cell r="N15515">
            <v>0.23094239999999999</v>
          </cell>
          <cell r="O15515">
            <v>2420</v>
          </cell>
        </row>
        <row r="15516">
          <cell r="A15516" t="str">
            <v>Residential</v>
          </cell>
          <cell r="B15516">
            <v>11</v>
          </cell>
          <cell r="C15516" t="str">
            <v>X</v>
          </cell>
          <cell r="D15516" t="str">
            <v>Switch</v>
          </cell>
          <cell r="E15516" t="str">
            <v>Usage: Annual kwh&gt;=40000</v>
          </cell>
          <cell r="F15516">
            <v>73.332599999999999</v>
          </cell>
          <cell r="G15516">
            <v>1.0006649999999999</v>
          </cell>
          <cell r="H15516">
            <v>1.197492</v>
          </cell>
          <cell r="I15516">
            <v>-0.23410220000000001</v>
          </cell>
          <cell r="J15516">
            <v>-9.5792699999999995E-2</v>
          </cell>
          <cell r="K15516">
            <v>0</v>
          </cell>
          <cell r="L15516">
            <v>9.5792699999999995E-2</v>
          </cell>
          <cell r="M15516">
            <v>0.23410220000000001</v>
          </cell>
          <cell r="N15516">
            <v>0.23410220000000001</v>
          </cell>
          <cell r="O15516">
            <v>2420</v>
          </cell>
        </row>
        <row r="15517">
          <cell r="A15517" t="str">
            <v>Residential</v>
          </cell>
          <cell r="B15517">
            <v>12</v>
          </cell>
          <cell r="C15517" t="str">
            <v>X</v>
          </cell>
          <cell r="D15517" t="str">
            <v>Switch</v>
          </cell>
          <cell r="E15517" t="str">
            <v>Usage: Annual kwh&gt;=40000</v>
          </cell>
          <cell r="F15517">
            <v>78.587999999999994</v>
          </cell>
          <cell r="G15517">
            <v>1.6803440000000001</v>
          </cell>
          <cell r="H15517">
            <v>2.0752950000000001</v>
          </cell>
          <cell r="I15517">
            <v>-0.25469039999999998</v>
          </cell>
          <cell r="J15517">
            <v>-0.1042172</v>
          </cell>
          <cell r="K15517">
            <v>0</v>
          </cell>
          <cell r="L15517">
            <v>0.1042172</v>
          </cell>
          <cell r="M15517">
            <v>0.25469039999999998</v>
          </cell>
          <cell r="N15517">
            <v>0.25469039999999998</v>
          </cell>
          <cell r="O15517">
            <v>2420</v>
          </cell>
        </row>
        <row r="15518">
          <cell r="A15518" t="str">
            <v>Residential</v>
          </cell>
          <cell r="B15518">
            <v>13</v>
          </cell>
          <cell r="C15518" t="str">
            <v>X</v>
          </cell>
          <cell r="D15518" t="str">
            <v>Switch</v>
          </cell>
          <cell r="E15518" t="str">
            <v>Usage: Annual kwh&gt;=40000</v>
          </cell>
          <cell r="F15518">
            <v>82.399100000000004</v>
          </cell>
          <cell r="G15518">
            <v>1.783693</v>
          </cell>
          <cell r="H15518">
            <v>1.7325839999999999</v>
          </cell>
          <cell r="I15518">
            <v>-0.24590400000000001</v>
          </cell>
          <cell r="J15518">
            <v>-0.1006219</v>
          </cell>
          <cell r="K15518">
            <v>0</v>
          </cell>
          <cell r="L15518">
            <v>0.1006219</v>
          </cell>
          <cell r="M15518">
            <v>0.24590400000000001</v>
          </cell>
          <cell r="N15518">
            <v>0.24590400000000001</v>
          </cell>
          <cell r="O15518">
            <v>2420</v>
          </cell>
        </row>
        <row r="15519">
          <cell r="A15519" t="str">
            <v>Residential</v>
          </cell>
          <cell r="B15519">
            <v>14</v>
          </cell>
          <cell r="C15519" t="str">
            <v>X</v>
          </cell>
          <cell r="D15519" t="str">
            <v>Switch</v>
          </cell>
          <cell r="E15519" t="str">
            <v>Usage: Annual kwh&gt;=40000</v>
          </cell>
          <cell r="F15519">
            <v>85.587999999999994</v>
          </cell>
          <cell r="G15519">
            <v>1.861713</v>
          </cell>
          <cell r="H15519">
            <v>1.655378</v>
          </cell>
          <cell r="I15519">
            <v>-0.2484827</v>
          </cell>
          <cell r="J15519">
            <v>-0.10167710000000001</v>
          </cell>
          <cell r="K15519">
            <v>0</v>
          </cell>
          <cell r="L15519">
            <v>0.10167710000000001</v>
          </cell>
          <cell r="M15519">
            <v>0.2484827</v>
          </cell>
          <cell r="N15519">
            <v>0.2484827</v>
          </cell>
          <cell r="O15519">
            <v>2420</v>
          </cell>
        </row>
        <row r="15520">
          <cell r="A15520" t="str">
            <v>Residential</v>
          </cell>
          <cell r="B15520">
            <v>15</v>
          </cell>
          <cell r="C15520" t="str">
            <v>X</v>
          </cell>
          <cell r="D15520" t="str">
            <v>Switch</v>
          </cell>
          <cell r="E15520" t="str">
            <v>Usage: Annual kwh&gt;=40000</v>
          </cell>
          <cell r="F15520">
            <v>88.899100000000004</v>
          </cell>
          <cell r="G15520">
            <v>2.030243</v>
          </cell>
          <cell r="H15520">
            <v>1.69591</v>
          </cell>
          <cell r="I15520">
            <v>-0.25132320000000002</v>
          </cell>
          <cell r="J15520">
            <v>-0.1028394</v>
          </cell>
          <cell r="K15520">
            <v>0</v>
          </cell>
          <cell r="L15520">
            <v>0.1028394</v>
          </cell>
          <cell r="M15520">
            <v>0.25132320000000002</v>
          </cell>
          <cell r="N15520">
            <v>0.25132320000000002</v>
          </cell>
          <cell r="O15520">
            <v>2420</v>
          </cell>
        </row>
        <row r="15521">
          <cell r="A15521" t="str">
            <v>Residential</v>
          </cell>
          <cell r="B15521">
            <v>16</v>
          </cell>
          <cell r="C15521" t="str">
            <v>X</v>
          </cell>
          <cell r="D15521" t="str">
            <v>Switch</v>
          </cell>
          <cell r="E15521" t="str">
            <v>Usage: Annual kwh&gt;=40000</v>
          </cell>
          <cell r="F15521">
            <v>91.087999999999994</v>
          </cell>
          <cell r="G15521">
            <v>2.360579</v>
          </cell>
          <cell r="H15521">
            <v>1.9250100000000001</v>
          </cell>
          <cell r="I15521">
            <v>-0.28266049999999998</v>
          </cell>
          <cell r="J15521">
            <v>-0.1156624</v>
          </cell>
          <cell r="K15521">
            <v>0</v>
          </cell>
          <cell r="L15521">
            <v>0.1156624</v>
          </cell>
          <cell r="M15521">
            <v>0.28266049999999998</v>
          </cell>
          <cell r="N15521">
            <v>0.28266049999999998</v>
          </cell>
          <cell r="O15521">
            <v>2420</v>
          </cell>
        </row>
        <row r="15522">
          <cell r="A15522" t="str">
            <v>Residential</v>
          </cell>
          <cell r="B15522">
            <v>17</v>
          </cell>
          <cell r="C15522" t="str">
            <v>X</v>
          </cell>
          <cell r="D15522" t="str">
            <v>Switch</v>
          </cell>
          <cell r="E15522" t="str">
            <v>Usage: Annual kwh&gt;=40000</v>
          </cell>
          <cell r="F15522">
            <v>92.276799999999994</v>
          </cell>
          <cell r="G15522">
            <v>2.2511909999999999</v>
          </cell>
          <cell r="H15522">
            <v>1.6418710000000001</v>
          </cell>
          <cell r="I15522">
            <v>-0.28264440000000002</v>
          </cell>
          <cell r="J15522">
            <v>-0.1156558</v>
          </cell>
          <cell r="K15522">
            <v>0</v>
          </cell>
          <cell r="L15522">
            <v>0.1156558</v>
          </cell>
          <cell r="M15522">
            <v>0.28264440000000002</v>
          </cell>
          <cell r="N15522">
            <v>0.28264440000000002</v>
          </cell>
          <cell r="O15522">
            <v>2420</v>
          </cell>
        </row>
        <row r="15523">
          <cell r="A15523" t="str">
            <v>Residential</v>
          </cell>
          <cell r="B15523">
            <v>18</v>
          </cell>
          <cell r="C15523" t="str">
            <v>X</v>
          </cell>
          <cell r="D15523" t="str">
            <v>Switch</v>
          </cell>
          <cell r="E15523" t="str">
            <v>Usage: Annual kwh&gt;=40000</v>
          </cell>
          <cell r="F15523">
            <v>90.532200000000003</v>
          </cell>
          <cell r="G15523">
            <v>2.2304029999999999</v>
          </cell>
          <cell r="H15523">
            <v>1.8614930000000001</v>
          </cell>
          <cell r="I15523">
            <v>-0.26471739999999999</v>
          </cell>
          <cell r="J15523">
            <v>-0.10832020000000001</v>
          </cell>
          <cell r="K15523">
            <v>0</v>
          </cell>
          <cell r="L15523">
            <v>0.10832020000000001</v>
          </cell>
          <cell r="M15523">
            <v>0.26471739999999999</v>
          </cell>
          <cell r="N15523">
            <v>0.26471739999999999</v>
          </cell>
          <cell r="O15523">
            <v>2420</v>
          </cell>
        </row>
        <row r="15524">
          <cell r="A15524" t="str">
            <v>Residential</v>
          </cell>
          <cell r="B15524">
            <v>19</v>
          </cell>
          <cell r="C15524" t="str">
            <v>X</v>
          </cell>
          <cell r="D15524" t="str">
            <v>Switch</v>
          </cell>
          <cell r="E15524" t="str">
            <v>Usage: Annual kwh&gt;=40000</v>
          </cell>
          <cell r="F15524">
            <v>87.909800000000004</v>
          </cell>
          <cell r="G15524">
            <v>2.5724399999999998</v>
          </cell>
          <cell r="H15524">
            <v>2.6519249999999999</v>
          </cell>
          <cell r="I15524">
            <v>-0.33876200000000001</v>
          </cell>
          <cell r="J15524">
            <v>-0.13861870000000001</v>
          </cell>
          <cell r="K15524">
            <v>0</v>
          </cell>
          <cell r="L15524">
            <v>0.13861870000000001</v>
          </cell>
          <cell r="M15524">
            <v>0.33876200000000001</v>
          </cell>
          <cell r="N15524">
            <v>0.33876200000000001</v>
          </cell>
          <cell r="O15524">
            <v>2420</v>
          </cell>
        </row>
        <row r="15525">
          <cell r="A15525" t="str">
            <v>Residential</v>
          </cell>
          <cell r="B15525">
            <v>20</v>
          </cell>
          <cell r="C15525" t="str">
            <v>X</v>
          </cell>
          <cell r="D15525" t="str">
            <v>Switch</v>
          </cell>
          <cell r="E15525" t="str">
            <v>Usage: Annual kwh&gt;=40000</v>
          </cell>
          <cell r="F15525">
            <v>83.032200000000003</v>
          </cell>
          <cell r="G15525">
            <v>2.3290679999999999</v>
          </cell>
          <cell r="H15525">
            <v>3.5017459999999998</v>
          </cell>
          <cell r="I15525">
            <v>-0.29182920000000001</v>
          </cell>
          <cell r="J15525">
            <v>-0.1194141</v>
          </cell>
          <cell r="K15525">
            <v>0</v>
          </cell>
          <cell r="L15525">
            <v>0.1194141</v>
          </cell>
          <cell r="M15525">
            <v>0.29182920000000001</v>
          </cell>
          <cell r="N15525">
            <v>0.29182920000000001</v>
          </cell>
          <cell r="O15525">
            <v>2420</v>
          </cell>
        </row>
        <row r="15526">
          <cell r="A15526" t="str">
            <v>Residential</v>
          </cell>
          <cell r="B15526">
            <v>21</v>
          </cell>
          <cell r="C15526" t="str">
            <v>X</v>
          </cell>
          <cell r="D15526" t="str">
            <v>Switch</v>
          </cell>
          <cell r="E15526" t="str">
            <v>Usage: Annual kwh&gt;=40000</v>
          </cell>
          <cell r="F15526">
            <v>78.465599999999995</v>
          </cell>
          <cell r="G15526">
            <v>2.2420770000000001</v>
          </cell>
          <cell r="H15526">
            <v>3.298394</v>
          </cell>
          <cell r="I15526">
            <v>-0.25559769999999998</v>
          </cell>
          <cell r="J15526">
            <v>-0.1045885</v>
          </cell>
          <cell r="K15526">
            <v>0</v>
          </cell>
          <cell r="L15526">
            <v>0.1045885</v>
          </cell>
          <cell r="M15526">
            <v>0.25559769999999998</v>
          </cell>
          <cell r="N15526">
            <v>0.25559769999999998</v>
          </cell>
          <cell r="O15526">
            <v>2420</v>
          </cell>
        </row>
        <row r="15527">
          <cell r="A15527" t="str">
            <v>Residential</v>
          </cell>
          <cell r="B15527">
            <v>22</v>
          </cell>
          <cell r="C15527" t="str">
            <v>X</v>
          </cell>
          <cell r="D15527" t="str">
            <v>Switch</v>
          </cell>
          <cell r="E15527" t="str">
            <v>Usage: Annual kwh&gt;=40000</v>
          </cell>
          <cell r="F15527">
            <v>76.399100000000004</v>
          </cell>
          <cell r="G15527">
            <v>2.0278360000000002</v>
          </cell>
          <cell r="H15527">
            <v>2.4318029999999999</v>
          </cell>
          <cell r="I15527">
            <v>-0.2483996</v>
          </cell>
          <cell r="J15527">
            <v>-0.1016431</v>
          </cell>
          <cell r="K15527">
            <v>0</v>
          </cell>
          <cell r="L15527">
            <v>0.1016431</v>
          </cell>
          <cell r="M15527">
            <v>0.2483996</v>
          </cell>
          <cell r="N15527">
            <v>0.2483996</v>
          </cell>
          <cell r="O15527">
            <v>2420</v>
          </cell>
        </row>
        <row r="15528">
          <cell r="A15528" t="str">
            <v>Residential</v>
          </cell>
          <cell r="B15528">
            <v>23</v>
          </cell>
          <cell r="C15528" t="str">
            <v>X</v>
          </cell>
          <cell r="D15528" t="str">
            <v>Switch</v>
          </cell>
          <cell r="E15528" t="str">
            <v>Usage: Annual kwh&gt;=40000</v>
          </cell>
          <cell r="F15528">
            <v>73.766099999999994</v>
          </cell>
          <cell r="G15528">
            <v>1.8516889999999999</v>
          </cell>
          <cell r="H15528">
            <v>1.8566370000000001</v>
          </cell>
          <cell r="I15528">
            <v>-0.2415696</v>
          </cell>
          <cell r="J15528">
            <v>-9.88483E-2</v>
          </cell>
          <cell r="K15528">
            <v>0</v>
          </cell>
          <cell r="L15528">
            <v>9.88483E-2</v>
          </cell>
          <cell r="M15528">
            <v>0.2415696</v>
          </cell>
          <cell r="N15528">
            <v>0.2415696</v>
          </cell>
          <cell r="O15528">
            <v>2420</v>
          </cell>
        </row>
        <row r="15529">
          <cell r="A15529" t="str">
            <v>Residential</v>
          </cell>
          <cell r="B15529">
            <v>24</v>
          </cell>
          <cell r="C15529" t="str">
            <v>X</v>
          </cell>
          <cell r="D15529" t="str">
            <v>Switch</v>
          </cell>
          <cell r="E15529" t="str">
            <v>Usage: Annual kwh&gt;=40000</v>
          </cell>
          <cell r="F15529">
            <v>72.321899999999999</v>
          </cell>
          <cell r="G15529">
            <v>1.5366869999999999</v>
          </cell>
          <cell r="H15529">
            <v>1.5913040000000001</v>
          </cell>
          <cell r="I15529">
            <v>-0.2393882</v>
          </cell>
          <cell r="J15529">
            <v>-9.7955700000000007E-2</v>
          </cell>
          <cell r="K15529">
            <v>0</v>
          </cell>
          <cell r="L15529">
            <v>9.7955700000000007E-2</v>
          </cell>
          <cell r="M15529">
            <v>0.2393882</v>
          </cell>
          <cell r="N15529">
            <v>0.2393882</v>
          </cell>
          <cell r="O15529">
            <v>2420</v>
          </cell>
        </row>
      </sheetData>
      <sheetData sheetId="2">
        <row r="2">
          <cell r="A2" t="str">
            <v>customer_class</v>
          </cell>
          <cell r="B2" t="str">
            <v>cregion</v>
          </cell>
          <cell r="C2" t="str">
            <v>devicetype</v>
          </cell>
          <cell r="D2" t="str">
            <v>participant_category</v>
          </cell>
          <cell r="E2" t="str">
            <v>hour</v>
          </cell>
          <cell r="G2" t="str">
            <v>Aggregate</v>
          </cell>
        </row>
        <row r="3">
          <cell r="A3" t="str">
            <v>Residential</v>
          </cell>
          <cell r="B3" t="str">
            <v>All</v>
          </cell>
          <cell r="C3" t="str">
            <v>All</v>
          </cell>
          <cell r="D3" t="str">
            <v>All</v>
          </cell>
          <cell r="E3">
            <v>1</v>
          </cell>
          <cell r="G3" t="str">
            <v>Average Customer</v>
          </cell>
        </row>
        <row r="6">
          <cell r="G6" t="str">
            <v>Residential</v>
          </cell>
        </row>
        <row r="7">
          <cell r="G7" t="str">
            <v>C&amp;I</v>
          </cell>
        </row>
        <row r="10">
          <cell r="G10" t="str">
            <v>R</v>
          </cell>
        </row>
        <row r="11">
          <cell r="G11" t="str">
            <v>S</v>
          </cell>
        </row>
        <row r="12">
          <cell r="G12" t="str">
            <v>X</v>
          </cell>
        </row>
        <row r="13">
          <cell r="G13" t="str">
            <v>All</v>
          </cell>
        </row>
        <row r="30">
          <cell r="G30" t="str">
            <v>All</v>
          </cell>
        </row>
        <row r="31">
          <cell r="G31" t="str">
            <v>ACs per customer: 1</v>
          </cell>
        </row>
        <row r="32">
          <cell r="G32" t="str">
            <v>ACs per customer: 2-3</v>
          </cell>
        </row>
        <row r="33">
          <cell r="G33" t="str">
            <v>ACs per customer: 4+</v>
          </cell>
        </row>
        <row r="34">
          <cell r="G34" t="str">
            <v>Building Age: 10 - 20 YEARS</v>
          </cell>
        </row>
        <row r="35">
          <cell r="G35" t="str">
            <v>Building Age: 3 - 10 YEARS</v>
          </cell>
        </row>
        <row r="36">
          <cell r="G36" t="str">
            <v>Building Age: &lt; 3 YEARS</v>
          </cell>
        </row>
        <row r="37">
          <cell r="G37" t="str">
            <v>Building Age: &gt; 20 YEARS</v>
          </cell>
        </row>
        <row r="38">
          <cell r="G38" t="str">
            <v>CARE Status: CARE</v>
          </cell>
        </row>
        <row r="39">
          <cell r="G39" t="str">
            <v>CARE Status: Non-CARE</v>
          </cell>
        </row>
        <row r="40">
          <cell r="G40" t="str">
            <v>Enrollment Date Quintile: 2nd Earliest</v>
          </cell>
        </row>
        <row r="41">
          <cell r="G41" t="str">
            <v>Enrollment Date Quintile: 2nd Latest</v>
          </cell>
        </row>
        <row r="42">
          <cell r="G42" t="str">
            <v>Enrollment Date Quintile: Earliest</v>
          </cell>
        </row>
        <row r="43">
          <cell r="G43" t="str">
            <v>Enrollment Date Quintile: Latest</v>
          </cell>
        </row>
        <row r="44">
          <cell r="G44" t="str">
            <v>Enrollment Date Quintile: Middle</v>
          </cell>
        </row>
        <row r="45">
          <cell r="G45" t="str">
            <v>Industry: Agriculture, Mining &amp; Construction</v>
          </cell>
        </row>
        <row r="46">
          <cell r="G46" t="str">
            <v>Industry: Institutional/Government</v>
          </cell>
        </row>
        <row r="47">
          <cell r="G47" t="str">
            <v>Industry: Manufacturing</v>
          </cell>
        </row>
        <row r="48">
          <cell r="G48" t="str">
            <v>Industry: Offices, Hotels, Finance, Services</v>
          </cell>
        </row>
        <row r="49">
          <cell r="G49" t="str">
            <v>Industry: Other or unknown</v>
          </cell>
        </row>
        <row r="50">
          <cell r="G50" t="str">
            <v>Industry: Retail stores</v>
          </cell>
        </row>
        <row r="51">
          <cell r="G51" t="str">
            <v>Industry: Schools</v>
          </cell>
        </row>
        <row r="52">
          <cell r="G52" t="str">
            <v>Industry: Wholesale, Transport, other utilities</v>
          </cell>
        </row>
        <row r="53">
          <cell r="G53" t="str">
            <v>LCA: GREATER BAY AREA</v>
          </cell>
        </row>
        <row r="54">
          <cell r="G54" t="str">
            <v>LCA: GREATER FRESNO</v>
          </cell>
        </row>
        <row r="55">
          <cell r="G55" t="str">
            <v>LCA: KERN</v>
          </cell>
        </row>
        <row r="56">
          <cell r="G56" t="str">
            <v>LCA: OTHER</v>
          </cell>
        </row>
        <row r="57">
          <cell r="G57" t="str">
            <v>LCA: SIERRA</v>
          </cell>
        </row>
        <row r="58">
          <cell r="G58" t="str">
            <v>LCA: STOCKTON</v>
          </cell>
        </row>
        <row r="59">
          <cell r="G59" t="str">
            <v>Tonnage: 2&lt;=tons&lt;3</v>
          </cell>
        </row>
        <row r="60">
          <cell r="G60" t="str">
            <v>Tonnage: 3&lt;=tons&lt;4</v>
          </cell>
        </row>
        <row r="61">
          <cell r="G61" t="str">
            <v>Tonnage: 4&lt;=tons&lt;5</v>
          </cell>
        </row>
        <row r="62">
          <cell r="G62" t="str">
            <v>Tonnage: 5&lt;=tons</v>
          </cell>
        </row>
        <row r="63">
          <cell r="G63" t="str">
            <v>Tonnage: tons&lt;2</v>
          </cell>
        </row>
        <row r="64">
          <cell r="G64" t="str">
            <v>Usage: 10000&lt;Annual kwh&lt;20000</v>
          </cell>
        </row>
        <row r="65">
          <cell r="G65" t="str">
            <v>Usage: 20000&lt;Annual kwh&lt;30000</v>
          </cell>
        </row>
        <row r="66">
          <cell r="G66" t="str">
            <v>Usage: 30000&lt;Annual kwh&lt;40000</v>
          </cell>
        </row>
        <row r="67">
          <cell r="G67" t="str">
            <v>Usage: 5000&lt;Annual kwh&lt;10000</v>
          </cell>
        </row>
        <row r="68">
          <cell r="G68" t="str">
            <v>Usage: Annual kwh&lt;5000</v>
          </cell>
        </row>
        <row r="69">
          <cell r="G69" t="str">
            <v>Usage: Annual kwh&gt;=40000</v>
          </cell>
        </row>
      </sheetData>
      <sheetData sheetId="3">
        <row r="3">
          <cell r="G3" t="str">
            <v>Reference Load (kW)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6"/>
  <sheetViews>
    <sheetView showGridLines="0" tabSelected="1" zoomScale="70" zoomScaleNormal="70" workbookViewId="0">
      <selection activeCell="Q34" sqref="Q34"/>
    </sheetView>
  </sheetViews>
  <sheetFormatPr defaultRowHeight="14.25"/>
  <cols>
    <col min="1" max="1" width="35.625" style="1" bestFit="1" customWidth="1"/>
    <col min="2" max="2" width="28.5" style="1" customWidth="1"/>
    <col min="3" max="5" width="9" style="1"/>
    <col min="6" max="6" width="7.75" style="1" customWidth="1"/>
    <col min="7" max="7" width="12" style="1" customWidth="1"/>
    <col min="8" max="8" width="11.25" style="1" customWidth="1"/>
    <col min="9" max="9" width="11.125" style="1" customWidth="1"/>
    <col min="10" max="10" width="10.75" style="1" customWidth="1"/>
    <col min="11" max="11" width="9.375" style="1" customWidth="1"/>
    <col min="12" max="16" width="8" style="1" customWidth="1"/>
    <col min="17" max="16384" width="9" style="1"/>
  </cols>
  <sheetData>
    <row r="1" spans="1:16" ht="30" thickTop="1">
      <c r="A1" s="11" t="s">
        <v>52</v>
      </c>
      <c r="B1" s="12"/>
      <c r="C1" s="13"/>
      <c r="D1" s="13"/>
      <c r="E1" s="14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30" thickBot="1">
      <c r="A2" s="15"/>
      <c r="B2" s="16"/>
      <c r="C2" s="17"/>
      <c r="D2" s="17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16" ht="15.75" thickTop="1" thickBot="1"/>
    <row r="4" spans="1:16" ht="14.25" customHeight="1" thickBot="1">
      <c r="A4" s="2" t="s">
        <v>0</v>
      </c>
      <c r="F4" s="64" t="s">
        <v>1</v>
      </c>
      <c r="G4" s="64" t="s">
        <v>34</v>
      </c>
      <c r="H4" s="64" t="s">
        <v>35</v>
      </c>
      <c r="I4" s="64" t="s">
        <v>2</v>
      </c>
      <c r="J4" s="64" t="s">
        <v>3</v>
      </c>
      <c r="K4" s="64" t="s">
        <v>4</v>
      </c>
      <c r="L4" s="59" t="s">
        <v>5</v>
      </c>
      <c r="M4" s="60"/>
      <c r="N4" s="60"/>
      <c r="O4" s="60"/>
      <c r="P4" s="61"/>
    </row>
    <row r="5" spans="1:16" ht="15" thickBot="1">
      <c r="A5" s="10" t="s">
        <v>6</v>
      </c>
      <c r="B5" s="19" t="s">
        <v>7</v>
      </c>
      <c r="F5" s="64"/>
      <c r="G5" s="64"/>
      <c r="H5" s="64"/>
      <c r="I5" s="64"/>
      <c r="J5" s="64"/>
      <c r="K5" s="64"/>
      <c r="L5" s="26" t="s">
        <v>8</v>
      </c>
      <c r="M5" s="26" t="s">
        <v>9</v>
      </c>
      <c r="N5" s="26" t="s">
        <v>10</v>
      </c>
      <c r="O5" s="26" t="s">
        <v>11</v>
      </c>
      <c r="P5" s="26" t="s">
        <v>12</v>
      </c>
    </row>
    <row r="6" spans="1:16">
      <c r="A6" s="10" t="s">
        <v>13</v>
      </c>
      <c r="B6" s="20" t="s">
        <v>14</v>
      </c>
      <c r="F6" s="22">
        <v>4.1666666666666664E-2</v>
      </c>
      <c r="G6" s="27">
        <v>0.69300899999999999</v>
      </c>
      <c r="H6" s="27">
        <v>0.73996300000000004</v>
      </c>
      <c r="I6" s="27">
        <v>-4.6954000000000051E-2</v>
      </c>
      <c r="J6" s="28">
        <v>-6.7753809835081585E-2</v>
      </c>
      <c r="K6" s="29">
        <v>69.3994</v>
      </c>
      <c r="L6" s="27">
        <v>-6.5223800000000054E-2</v>
      </c>
      <c r="M6" s="27">
        <v>-5.4429800000000049E-2</v>
      </c>
      <c r="N6" s="27">
        <v>-4.6954000000000051E-2</v>
      </c>
      <c r="O6" s="27">
        <v>-3.9478200000000054E-2</v>
      </c>
      <c r="P6" s="27">
        <v>-2.8684200000000052E-2</v>
      </c>
    </row>
    <row r="7" spans="1:16">
      <c r="A7" s="10" t="s">
        <v>15</v>
      </c>
      <c r="B7" s="19" t="s">
        <v>16</v>
      </c>
      <c r="F7" s="23">
        <v>8.3333333333333329E-2</v>
      </c>
      <c r="G7" s="30">
        <v>0.60705209999999998</v>
      </c>
      <c r="H7" s="30">
        <v>0.63240010000000002</v>
      </c>
      <c r="I7" s="30">
        <v>-2.5348000000000037E-2</v>
      </c>
      <c r="J7" s="31">
        <v>-4.175588882733465E-2</v>
      </c>
      <c r="K7" s="32">
        <v>67.681299999999993</v>
      </c>
      <c r="L7" s="30">
        <v>-4.3447700000000034E-2</v>
      </c>
      <c r="M7" s="30">
        <v>-3.2754200000000039E-2</v>
      </c>
      <c r="N7" s="30">
        <v>-2.5348000000000037E-2</v>
      </c>
      <c r="O7" s="30">
        <v>-1.7941800000000035E-2</v>
      </c>
      <c r="P7" s="30">
        <v>-7.2483000000000374E-3</v>
      </c>
    </row>
    <row r="8" spans="1:16">
      <c r="A8" s="10" t="s">
        <v>17</v>
      </c>
      <c r="B8" s="20" t="s">
        <v>16</v>
      </c>
      <c r="C8" s="1" t="s">
        <v>18</v>
      </c>
      <c r="F8" s="22">
        <v>0.125</v>
      </c>
      <c r="G8" s="27">
        <v>0.55704869999999995</v>
      </c>
      <c r="H8" s="27">
        <v>0.57759249999999995</v>
      </c>
      <c r="I8" s="27">
        <v>-2.0543800000000001E-2</v>
      </c>
      <c r="J8" s="28">
        <v>-3.6879719852142195E-2</v>
      </c>
      <c r="K8" s="29">
        <v>66.234899999999996</v>
      </c>
      <c r="L8" s="27">
        <v>-3.84911E-2</v>
      </c>
      <c r="M8" s="27">
        <v>-2.7887700000000001E-2</v>
      </c>
      <c r="N8" s="27">
        <v>-2.0543800000000001E-2</v>
      </c>
      <c r="O8" s="27">
        <v>-1.3199900000000001E-2</v>
      </c>
      <c r="P8" s="27">
        <v>-2.5965000000000016E-3</v>
      </c>
    </row>
    <row r="9" spans="1:16">
      <c r="A9" s="10" t="s">
        <v>19</v>
      </c>
      <c r="B9" s="19" t="s">
        <v>16</v>
      </c>
      <c r="F9" s="23">
        <v>0.16666666666666699</v>
      </c>
      <c r="G9" s="30">
        <v>0.53924930000000004</v>
      </c>
      <c r="H9" s="30">
        <v>0.54801860000000002</v>
      </c>
      <c r="I9" s="30">
        <v>-8.7692999999999799E-3</v>
      </c>
      <c r="J9" s="31">
        <v>-1.6262051707809318E-2</v>
      </c>
      <c r="K9" s="32">
        <v>65.2577</v>
      </c>
      <c r="L9" s="30">
        <v>-2.6719099999999978E-2</v>
      </c>
      <c r="M9" s="30">
        <v>-1.6114199999999981E-2</v>
      </c>
      <c r="N9" s="30">
        <v>-8.7692999999999799E-3</v>
      </c>
      <c r="O9" s="30">
        <v>-1.4243999999999802E-3</v>
      </c>
      <c r="P9" s="30">
        <v>9.1805000000000185E-3</v>
      </c>
    </row>
    <row r="10" spans="1:16">
      <c r="B10" s="48"/>
      <c r="F10" s="22">
        <v>0.20833333333333401</v>
      </c>
      <c r="G10" s="27">
        <v>0.53291900000000003</v>
      </c>
      <c r="H10" s="27">
        <v>0.55627910000000003</v>
      </c>
      <c r="I10" s="27">
        <v>-2.3360099999999995E-2</v>
      </c>
      <c r="J10" s="28">
        <v>-4.3834241226152558E-2</v>
      </c>
      <c r="K10" s="29">
        <v>64.408299999999997</v>
      </c>
      <c r="L10" s="27">
        <v>-4.1230499999999996E-2</v>
      </c>
      <c r="M10" s="27">
        <v>-3.0672499999999995E-2</v>
      </c>
      <c r="N10" s="27">
        <v>-2.3360099999999995E-2</v>
      </c>
      <c r="O10" s="27">
        <v>-1.6047699999999995E-2</v>
      </c>
      <c r="P10" s="27">
        <v>-5.4896999999999932E-3</v>
      </c>
    </row>
    <row r="11" spans="1:16">
      <c r="A11" s="2" t="s">
        <v>20</v>
      </c>
      <c r="B11" s="48"/>
      <c r="F11" s="23">
        <v>0.25</v>
      </c>
      <c r="G11" s="30">
        <v>0.58226389999999995</v>
      </c>
      <c r="H11" s="30">
        <v>0.61795670000000003</v>
      </c>
      <c r="I11" s="30">
        <v>-3.569280000000008E-2</v>
      </c>
      <c r="J11" s="31">
        <v>-6.1300039380768896E-2</v>
      </c>
      <c r="K11" s="32">
        <v>63.821399999999997</v>
      </c>
      <c r="L11" s="30">
        <v>-5.3577100000000079E-2</v>
      </c>
      <c r="M11" s="30">
        <v>-4.3010900000000081E-2</v>
      </c>
      <c r="N11" s="30">
        <v>-3.569280000000008E-2</v>
      </c>
      <c r="O11" s="30">
        <v>-2.8374700000000079E-2</v>
      </c>
      <c r="P11" s="30">
        <v>-1.7808500000000081E-2</v>
      </c>
    </row>
    <row r="12" spans="1:16">
      <c r="A12" s="10" t="s">
        <v>21</v>
      </c>
      <c r="B12" s="49" t="s">
        <v>22</v>
      </c>
      <c r="F12" s="22">
        <v>0.29166666666666702</v>
      </c>
      <c r="G12" s="27">
        <v>0.70831509999999998</v>
      </c>
      <c r="H12" s="27">
        <v>0.75125679999999995</v>
      </c>
      <c r="I12" s="27">
        <v>-4.2941699999999972E-2</v>
      </c>
      <c r="J12" s="28">
        <v>-6.0625137032939112E-2</v>
      </c>
      <c r="K12" s="29">
        <v>62.899799999999999</v>
      </c>
      <c r="L12" s="27">
        <v>-6.0907599999999971E-2</v>
      </c>
      <c r="M12" s="27">
        <v>-5.0293199999999968E-2</v>
      </c>
      <c r="N12" s="27">
        <v>-4.2941699999999972E-2</v>
      </c>
      <c r="O12" s="27">
        <v>-3.5590199999999975E-2</v>
      </c>
      <c r="P12" s="27">
        <v>-2.4975799999999972E-2</v>
      </c>
    </row>
    <row r="13" spans="1:16">
      <c r="A13" s="10" t="s">
        <v>23</v>
      </c>
      <c r="B13" s="52">
        <v>0.625</v>
      </c>
      <c r="F13" s="23">
        <v>0.33333333333333398</v>
      </c>
      <c r="G13" s="30">
        <v>0.77803279999999997</v>
      </c>
      <c r="H13" s="30">
        <v>0.81246200000000002</v>
      </c>
      <c r="I13" s="30">
        <v>-3.4429200000000049E-2</v>
      </c>
      <c r="J13" s="31">
        <v>-4.4251604816660753E-2</v>
      </c>
      <c r="K13" s="32">
        <v>63.968899999999998</v>
      </c>
      <c r="L13" s="30">
        <v>-5.2537000000000049E-2</v>
      </c>
      <c r="M13" s="30">
        <v>-4.1838800000000051E-2</v>
      </c>
      <c r="N13" s="30">
        <v>-3.4429200000000049E-2</v>
      </c>
      <c r="O13" s="30">
        <v>-2.701960000000005E-2</v>
      </c>
      <c r="P13" s="30">
        <v>-1.6321400000000048E-2</v>
      </c>
    </row>
    <row r="14" spans="1:16">
      <c r="A14" s="10" t="s">
        <v>24</v>
      </c>
      <c r="B14" s="50">
        <v>0.79166666666666663</v>
      </c>
      <c r="F14" s="22">
        <v>0.375</v>
      </c>
      <c r="G14" s="27">
        <v>0.74662969999999995</v>
      </c>
      <c r="H14" s="27">
        <v>0.7740399</v>
      </c>
      <c r="I14" s="27">
        <v>-2.7410200000000051E-2</v>
      </c>
      <c r="J14" s="28">
        <v>-3.6711906852888457E-2</v>
      </c>
      <c r="K14" s="29">
        <v>68.186899999999994</v>
      </c>
      <c r="L14" s="27">
        <v>-4.576600000000005E-2</v>
      </c>
      <c r="M14" s="27">
        <v>-3.4921200000000055E-2</v>
      </c>
      <c r="N14" s="27">
        <v>-2.7410200000000051E-2</v>
      </c>
      <c r="O14" s="27">
        <v>-1.9899200000000051E-2</v>
      </c>
      <c r="P14" s="27">
        <v>-9.0544000000000527E-3</v>
      </c>
    </row>
    <row r="15" spans="1:16">
      <c r="A15" s="10" t="s">
        <v>25</v>
      </c>
      <c r="B15" s="53">
        <v>106621</v>
      </c>
      <c r="F15" s="23">
        <v>0.41666666666666702</v>
      </c>
      <c r="G15" s="30">
        <v>0.75951900000000006</v>
      </c>
      <c r="H15" s="30">
        <v>0.77927659999999999</v>
      </c>
      <c r="I15" s="30">
        <v>-1.9757599999999931E-2</v>
      </c>
      <c r="J15" s="31">
        <v>-2.6013305789585158E-2</v>
      </c>
      <c r="K15" s="32">
        <v>72.959500000000006</v>
      </c>
      <c r="L15" s="30">
        <v>-3.8634199999999931E-2</v>
      </c>
      <c r="M15" s="30">
        <v>-2.7481699999999932E-2</v>
      </c>
      <c r="N15" s="30">
        <v>-1.9757599999999931E-2</v>
      </c>
      <c r="O15" s="30">
        <v>-1.203349999999993E-2</v>
      </c>
      <c r="P15" s="30">
        <v>-8.8099999999993045E-4</v>
      </c>
    </row>
    <row r="16" spans="1:16">
      <c r="A16" s="10" t="s">
        <v>26</v>
      </c>
      <c r="B16" s="51">
        <v>0.19124024999999995</v>
      </c>
      <c r="F16" s="22">
        <v>0.45833333333333398</v>
      </c>
      <c r="G16" s="27">
        <v>0.80570660000000005</v>
      </c>
      <c r="H16" s="27">
        <v>0.82328489999999999</v>
      </c>
      <c r="I16" s="27">
        <v>-1.7578299999999936E-2</v>
      </c>
      <c r="J16" s="28">
        <v>-2.1817247121967146E-2</v>
      </c>
      <c r="K16" s="29">
        <v>78.002700000000004</v>
      </c>
      <c r="L16" s="27">
        <v>-3.6747399999999937E-2</v>
      </c>
      <c r="M16" s="27">
        <v>-2.5422099999999934E-2</v>
      </c>
      <c r="N16" s="27">
        <v>-1.7578299999999936E-2</v>
      </c>
      <c r="O16" s="27">
        <v>-9.7344999999999359E-3</v>
      </c>
      <c r="P16" s="27">
        <v>1.5908000000000658E-3</v>
      </c>
    </row>
    <row r="17" spans="1:16">
      <c r="A17" s="10" t="s">
        <v>27</v>
      </c>
      <c r="B17" s="54">
        <v>9.3794693230978596E-2</v>
      </c>
      <c r="F17" s="23">
        <v>0.5</v>
      </c>
      <c r="G17" s="30">
        <v>0.9095588</v>
      </c>
      <c r="H17" s="30">
        <v>0.90351859999999995</v>
      </c>
      <c r="I17" s="30">
        <v>6.0402000000000511E-3</v>
      </c>
      <c r="J17" s="31">
        <v>6.640802111969068E-3</v>
      </c>
      <c r="K17" s="32">
        <v>82.488299999999995</v>
      </c>
      <c r="L17" s="30">
        <v>-1.3134099999999947E-2</v>
      </c>
      <c r="M17" s="30">
        <v>-1.8057999999999495E-3</v>
      </c>
      <c r="N17" s="30">
        <v>6.0402000000000511E-3</v>
      </c>
      <c r="O17" s="30">
        <v>1.3886200000000052E-2</v>
      </c>
      <c r="P17" s="30">
        <v>2.5214500000000049E-2</v>
      </c>
    </row>
    <row r="18" spans="1:16">
      <c r="F18" s="22">
        <v>0.54166666666666696</v>
      </c>
      <c r="G18" s="27">
        <v>1.045715</v>
      </c>
      <c r="H18" s="27">
        <v>1.024967</v>
      </c>
      <c r="I18" s="27">
        <v>2.0747999999999989E-2</v>
      </c>
      <c r="J18" s="28">
        <v>1.9840970053982193E-2</v>
      </c>
      <c r="K18" s="29">
        <v>85.961299999999994</v>
      </c>
      <c r="L18" s="27">
        <v>1.1942999999999884E-3</v>
      </c>
      <c r="M18" s="27">
        <v>1.2746799999999989E-2</v>
      </c>
      <c r="N18" s="27">
        <v>2.0747999999999989E-2</v>
      </c>
      <c r="O18" s="27">
        <v>2.8749199999999989E-2</v>
      </c>
      <c r="P18" s="27">
        <v>4.0301699999999989E-2</v>
      </c>
    </row>
    <row r="19" spans="1:16">
      <c r="F19" s="23">
        <v>0.58333333333333404</v>
      </c>
      <c r="G19" s="30">
        <v>1.222016</v>
      </c>
      <c r="H19" s="30">
        <v>1.2196579999999999</v>
      </c>
      <c r="I19" s="30">
        <v>2.3580000000000823E-3</v>
      </c>
      <c r="J19" s="31">
        <v>1.9295983031319412E-3</v>
      </c>
      <c r="K19" s="32">
        <v>89.100399999999993</v>
      </c>
      <c r="L19" s="30">
        <v>-1.8379899999999918E-2</v>
      </c>
      <c r="M19" s="30">
        <v>-6.1277999999999177E-3</v>
      </c>
      <c r="N19" s="30">
        <v>2.3580000000000823E-3</v>
      </c>
      <c r="O19" s="30">
        <v>1.0843800000000082E-2</v>
      </c>
      <c r="P19" s="30">
        <v>2.3095900000000082E-2</v>
      </c>
    </row>
    <row r="20" spans="1:16">
      <c r="F20" s="22">
        <v>0.625</v>
      </c>
      <c r="G20" s="27">
        <v>1.4585250000000001</v>
      </c>
      <c r="H20" s="27">
        <v>1.4700930000000001</v>
      </c>
      <c r="I20" s="27">
        <v>-1.1568000000000023E-2</v>
      </c>
      <c r="J20" s="28">
        <v>-7.9313004576541529E-3</v>
      </c>
      <c r="K20" s="29">
        <v>92.017200000000003</v>
      </c>
      <c r="L20" s="27">
        <v>-3.3174400000000021E-2</v>
      </c>
      <c r="M20" s="27">
        <v>-2.040910000000002E-2</v>
      </c>
      <c r="N20" s="27">
        <v>-1.1568000000000023E-2</v>
      </c>
      <c r="O20" s="27">
        <v>-2.7269000000000234E-3</v>
      </c>
      <c r="P20" s="27">
        <v>1.0038399999999979E-2</v>
      </c>
    </row>
    <row r="21" spans="1:16">
      <c r="F21" s="23">
        <v>0.66666666666666696</v>
      </c>
      <c r="G21" s="30">
        <v>1.749933</v>
      </c>
      <c r="H21" s="30">
        <v>1.6305700000000001</v>
      </c>
      <c r="I21" s="30">
        <v>0.11936299999999989</v>
      </c>
      <c r="J21" s="31">
        <v>6.8210040041532957E-2</v>
      </c>
      <c r="K21" s="32">
        <v>93.998800000000003</v>
      </c>
      <c r="L21" s="30">
        <v>9.6888199999999883E-2</v>
      </c>
      <c r="M21" s="30">
        <v>0.11016649999999989</v>
      </c>
      <c r="N21" s="30">
        <v>0.11936299999999989</v>
      </c>
      <c r="O21" s="30">
        <v>0.12855949999999988</v>
      </c>
      <c r="P21" s="30">
        <v>0.14183779999999988</v>
      </c>
    </row>
    <row r="22" spans="1:16">
      <c r="F22" s="22">
        <v>0.70833333333333404</v>
      </c>
      <c r="G22" s="27">
        <v>2.0074459999999998</v>
      </c>
      <c r="H22" s="27">
        <v>1.7328790000000001</v>
      </c>
      <c r="I22" s="27">
        <v>0.27456699999999978</v>
      </c>
      <c r="J22" s="28">
        <v>0.13677428932085833</v>
      </c>
      <c r="K22" s="29">
        <v>94.962699999999998</v>
      </c>
      <c r="L22" s="27">
        <v>0.25218179999999979</v>
      </c>
      <c r="M22" s="27">
        <v>0.26540709999999978</v>
      </c>
      <c r="N22" s="27">
        <v>0.27456699999999978</v>
      </c>
      <c r="O22" s="27">
        <v>0.28372689999999978</v>
      </c>
      <c r="P22" s="27">
        <v>0.29695219999999978</v>
      </c>
    </row>
    <row r="23" spans="1:16">
      <c r="F23" s="23">
        <v>0.75</v>
      </c>
      <c r="G23" s="30">
        <v>2.1846990000000002</v>
      </c>
      <c r="H23" s="30">
        <v>1.9332800000000001</v>
      </c>
      <c r="I23" s="30">
        <v>0.25141900000000006</v>
      </c>
      <c r="J23" s="31">
        <v>0.11508175725809369</v>
      </c>
      <c r="K23" s="32">
        <v>94.098399999999998</v>
      </c>
      <c r="L23" s="30">
        <v>0.22872470000000006</v>
      </c>
      <c r="M23" s="30">
        <v>0.24213270000000006</v>
      </c>
      <c r="N23" s="30">
        <v>0.25141900000000006</v>
      </c>
      <c r="O23" s="30">
        <v>0.26070530000000008</v>
      </c>
      <c r="P23" s="30">
        <v>0.27411330000000006</v>
      </c>
    </row>
    <row r="24" spans="1:16">
      <c r="F24" s="22">
        <v>0.79166666666666696</v>
      </c>
      <c r="G24" s="27">
        <v>2.1703169999999998</v>
      </c>
      <c r="H24" s="27">
        <v>2.0507049999999998</v>
      </c>
      <c r="I24" s="27">
        <v>0.11961200000000005</v>
      </c>
      <c r="J24" s="28">
        <v>5.5112686303429435E-2</v>
      </c>
      <c r="K24" s="29">
        <v>91.792100000000005</v>
      </c>
      <c r="L24" s="27">
        <v>9.6509700000000059E-2</v>
      </c>
      <c r="M24" s="27">
        <v>0.11015870000000005</v>
      </c>
      <c r="N24" s="27">
        <v>0.11961200000000005</v>
      </c>
      <c r="O24" s="27">
        <v>0.12906530000000005</v>
      </c>
      <c r="P24" s="27">
        <v>0.14271430000000004</v>
      </c>
    </row>
    <row r="25" spans="1:16">
      <c r="F25" s="23">
        <v>0.83333333333333404</v>
      </c>
      <c r="G25" s="30">
        <v>2.0301</v>
      </c>
      <c r="H25" s="30">
        <v>2.4669850000000002</v>
      </c>
      <c r="I25" s="30">
        <v>-0.43688500000000019</v>
      </c>
      <c r="J25" s="31">
        <v>-0.21520368454755934</v>
      </c>
      <c r="K25" s="32">
        <v>87.714299999999994</v>
      </c>
      <c r="L25" s="30">
        <v>-0.45889170000000018</v>
      </c>
      <c r="M25" s="30">
        <v>-0.44589000000000018</v>
      </c>
      <c r="N25" s="30">
        <v>-0.43688500000000019</v>
      </c>
      <c r="O25" s="30">
        <v>-0.4278800000000002</v>
      </c>
      <c r="P25" s="30">
        <v>-0.4148783000000002</v>
      </c>
    </row>
    <row r="26" spans="1:16">
      <c r="F26" s="22">
        <v>0.875</v>
      </c>
      <c r="G26" s="27">
        <v>1.8613219999999999</v>
      </c>
      <c r="H26" s="27">
        <v>2.2485979999999999</v>
      </c>
      <c r="I26" s="27">
        <v>-0.38727599999999995</v>
      </c>
      <c r="J26" s="28">
        <v>-0.20806502045320474</v>
      </c>
      <c r="K26" s="29">
        <v>83.224000000000004</v>
      </c>
      <c r="L26" s="27">
        <v>-0.40833269999999994</v>
      </c>
      <c r="M26" s="27">
        <v>-0.39589219999999997</v>
      </c>
      <c r="N26" s="27">
        <v>-0.38727599999999995</v>
      </c>
      <c r="O26" s="27">
        <v>-0.37865979999999994</v>
      </c>
      <c r="P26" s="27">
        <v>-0.36621929999999997</v>
      </c>
    </row>
    <row r="27" spans="1:16">
      <c r="F27" s="23">
        <v>0.91666666666666696</v>
      </c>
      <c r="G27" s="30">
        <v>1.585486</v>
      </c>
      <c r="H27" s="30">
        <v>1.823313</v>
      </c>
      <c r="I27" s="30">
        <v>-0.23782700000000001</v>
      </c>
      <c r="J27" s="31">
        <v>-0.15000258595787033</v>
      </c>
      <c r="K27" s="32">
        <v>80.387699999999995</v>
      </c>
      <c r="L27" s="30">
        <v>-0.258548</v>
      </c>
      <c r="M27" s="30">
        <v>-0.24630590000000002</v>
      </c>
      <c r="N27" s="30">
        <v>-0.23782700000000001</v>
      </c>
      <c r="O27" s="30">
        <v>-0.2293481</v>
      </c>
      <c r="P27" s="30">
        <v>-0.21710600000000002</v>
      </c>
    </row>
    <row r="28" spans="1:16">
      <c r="F28" s="22">
        <v>0.95833333333333404</v>
      </c>
      <c r="G28" s="27">
        <v>1.2443979999999999</v>
      </c>
      <c r="H28" s="27">
        <v>1.3989849999999999</v>
      </c>
      <c r="I28" s="27">
        <v>-0.15458700000000003</v>
      </c>
      <c r="J28" s="28">
        <v>-0.12422633273277524</v>
      </c>
      <c r="K28" s="29">
        <v>77.647800000000004</v>
      </c>
      <c r="L28" s="27">
        <v>-0.17453870000000002</v>
      </c>
      <c r="M28" s="27">
        <v>-0.16275110000000004</v>
      </c>
      <c r="N28" s="27">
        <v>-0.15458700000000003</v>
      </c>
      <c r="O28" s="27">
        <v>-0.14642290000000002</v>
      </c>
      <c r="P28" s="27">
        <v>-0.13463530000000004</v>
      </c>
    </row>
    <row r="29" spans="1:16" ht="15" thickBot="1">
      <c r="F29" s="24">
        <v>1</v>
      </c>
      <c r="G29" s="30">
        <v>0.95706579999999997</v>
      </c>
      <c r="H29" s="30">
        <v>1.076338</v>
      </c>
      <c r="I29" s="30">
        <v>-0.11927220000000005</v>
      </c>
      <c r="J29" s="31">
        <v>-0.12462277933241378</v>
      </c>
      <c r="K29" s="32">
        <v>75.785300000000007</v>
      </c>
      <c r="L29" s="30">
        <v>-0.13961730000000006</v>
      </c>
      <c r="M29" s="30">
        <v>-0.12759730000000005</v>
      </c>
      <c r="N29" s="30">
        <v>-0.11927220000000005</v>
      </c>
      <c r="O29" s="30">
        <v>-0.11094710000000005</v>
      </c>
      <c r="P29" s="30">
        <v>-9.8927100000000046E-2</v>
      </c>
    </row>
    <row r="30" spans="1:16" ht="41.25" customHeight="1" thickBot="1">
      <c r="F30" s="57"/>
      <c r="G30" s="57" t="s">
        <v>43</v>
      </c>
      <c r="H30" s="57" t="s">
        <v>44</v>
      </c>
      <c r="I30" s="57" t="s">
        <v>45</v>
      </c>
      <c r="J30" s="62" t="s">
        <v>31</v>
      </c>
      <c r="K30" s="57" t="s">
        <v>32</v>
      </c>
      <c r="L30" s="59" t="s">
        <v>5</v>
      </c>
      <c r="M30" s="60"/>
      <c r="N30" s="60"/>
      <c r="O30" s="60"/>
      <c r="P30" s="61"/>
    </row>
    <row r="31" spans="1:16" ht="15" thickBot="1">
      <c r="F31" s="58"/>
      <c r="G31" s="58"/>
      <c r="H31" s="58"/>
      <c r="I31" s="58"/>
      <c r="J31" s="63"/>
      <c r="K31" s="58"/>
      <c r="L31" s="26" t="s">
        <v>8</v>
      </c>
      <c r="M31" s="26" t="s">
        <v>9</v>
      </c>
      <c r="N31" s="26" t="s">
        <v>10</v>
      </c>
      <c r="O31" s="26" t="s">
        <v>11</v>
      </c>
      <c r="P31" s="26" t="s">
        <v>12</v>
      </c>
    </row>
    <row r="32" spans="1:16">
      <c r="F32" s="33" t="s">
        <v>33</v>
      </c>
      <c r="G32" s="34">
        <v>27.736326800000001</v>
      </c>
      <c r="H32" s="34">
        <v>28.592419800000002</v>
      </c>
      <c r="I32" s="34">
        <v>-0.85609300000000133</v>
      </c>
      <c r="J32" s="35">
        <v>-3.0865406445961016E-2</v>
      </c>
      <c r="K32" s="36">
        <v>104.61110000000001</v>
      </c>
      <c r="L32" s="34">
        <v>1.7405554206867129</v>
      </c>
      <c r="M32" s="34">
        <v>1.2180078533301577</v>
      </c>
      <c r="N32" s="34">
        <v>0.85609300000000144</v>
      </c>
      <c r="O32" s="34">
        <v>0.49417814666984511</v>
      </c>
      <c r="P32" s="34">
        <v>-2.8369420686710223E-2</v>
      </c>
    </row>
    <row r="33" spans="6:16" ht="15" thickBot="1">
      <c r="F33" s="37"/>
      <c r="G33" s="38"/>
      <c r="H33" s="38"/>
      <c r="I33" s="39"/>
      <c r="J33" s="40"/>
      <c r="K33" s="25"/>
      <c r="L33" s="39"/>
      <c r="M33" s="39"/>
      <c r="N33" s="39"/>
      <c r="O33" s="39"/>
      <c r="P33" s="39"/>
    </row>
    <row r="34" spans="6:16" ht="15" thickTop="1"/>
    <row r="35" spans="6:16">
      <c r="F35" s="1" t="s">
        <v>46</v>
      </c>
    </row>
    <row r="36" spans="6:16">
      <c r="F36" s="1" t="s">
        <v>40</v>
      </c>
    </row>
  </sheetData>
  <protectedRanges>
    <protectedRange password="DD26" sqref="F4:F29" name="Range3"/>
  </protectedRanges>
  <mergeCells count="14">
    <mergeCell ref="F30:F31"/>
    <mergeCell ref="L4:P4"/>
    <mergeCell ref="L30:P30"/>
    <mergeCell ref="G30:G31"/>
    <mergeCell ref="H30:H31"/>
    <mergeCell ref="I30:I31"/>
    <mergeCell ref="J30:J31"/>
    <mergeCell ref="K30:K31"/>
    <mergeCell ref="K4:K5"/>
    <mergeCell ref="F4:F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6"/>
  <sheetViews>
    <sheetView showGridLines="0" zoomScale="70" zoomScaleNormal="70" workbookViewId="0">
      <selection activeCell="Q34" sqref="Q34"/>
    </sheetView>
  </sheetViews>
  <sheetFormatPr defaultRowHeight="14.25"/>
  <cols>
    <col min="1" max="1" width="35.625" style="1" bestFit="1" customWidth="1"/>
    <col min="2" max="2" width="28.5" style="1" customWidth="1"/>
    <col min="3" max="5" width="9" style="1"/>
    <col min="6" max="6" width="7.75" style="1" customWidth="1"/>
    <col min="7" max="7" width="12" style="1" customWidth="1"/>
    <col min="8" max="8" width="11.25" style="1" customWidth="1"/>
    <col min="9" max="9" width="11.125" style="1" customWidth="1"/>
    <col min="10" max="10" width="10.75" style="1" customWidth="1"/>
    <col min="11" max="11" width="9.375" style="1" customWidth="1"/>
    <col min="12" max="16" width="8" style="1" customWidth="1"/>
    <col min="17" max="16384" width="9" style="1"/>
  </cols>
  <sheetData>
    <row r="1" spans="1:16" ht="30" thickTop="1">
      <c r="A1" s="11" t="s">
        <v>52</v>
      </c>
      <c r="B1" s="12"/>
      <c r="C1" s="13"/>
      <c r="D1" s="13"/>
      <c r="E1" s="14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30" thickBot="1">
      <c r="A2" s="15"/>
      <c r="B2" s="16"/>
      <c r="C2" s="17"/>
      <c r="D2" s="17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16" ht="15.75" thickTop="1" thickBot="1"/>
    <row r="4" spans="1:16" ht="14.25" customHeight="1" thickBot="1">
      <c r="A4" s="2" t="s">
        <v>0</v>
      </c>
      <c r="F4" s="64" t="s">
        <v>1</v>
      </c>
      <c r="G4" s="64" t="s">
        <v>36</v>
      </c>
      <c r="H4" s="64" t="s">
        <v>37</v>
      </c>
      <c r="I4" s="64" t="s">
        <v>42</v>
      </c>
      <c r="J4" s="64" t="s">
        <v>3</v>
      </c>
      <c r="K4" s="64" t="s">
        <v>4</v>
      </c>
      <c r="L4" s="59" t="s">
        <v>5</v>
      </c>
      <c r="M4" s="60"/>
      <c r="N4" s="60"/>
      <c r="O4" s="60"/>
      <c r="P4" s="61"/>
    </row>
    <row r="5" spans="1:16" ht="15" thickBot="1">
      <c r="A5" s="3" t="s">
        <v>6</v>
      </c>
      <c r="B5" s="41" t="s">
        <v>38</v>
      </c>
      <c r="F5" s="64"/>
      <c r="G5" s="64"/>
      <c r="H5" s="64"/>
      <c r="I5" s="64"/>
      <c r="J5" s="64"/>
      <c r="K5" s="64"/>
      <c r="L5" s="26" t="s">
        <v>8</v>
      </c>
      <c r="M5" s="26" t="s">
        <v>9</v>
      </c>
      <c r="N5" s="26" t="s">
        <v>10</v>
      </c>
      <c r="O5" s="26" t="s">
        <v>11</v>
      </c>
      <c r="P5" s="26" t="s">
        <v>12</v>
      </c>
    </row>
    <row r="6" spans="1:16">
      <c r="A6" s="4" t="s">
        <v>13</v>
      </c>
      <c r="B6" s="44" t="s">
        <v>14</v>
      </c>
      <c r="F6" s="22">
        <v>4.1666666666666664E-2</v>
      </c>
      <c r="G6" s="27">
        <v>73.889312588999999</v>
      </c>
      <c r="H6" s="27">
        <v>78.895595022999998</v>
      </c>
      <c r="I6" s="27">
        <v>-5.0062824339999992</v>
      </c>
      <c r="J6" s="28">
        <v>-6.7753809835081502E-2</v>
      </c>
      <c r="K6" s="29">
        <v>69.3994</v>
      </c>
      <c r="L6" s="27">
        <v>-6.954226779799999</v>
      </c>
      <c r="M6" s="27">
        <v>-5.8033597057999993</v>
      </c>
      <c r="N6" s="27">
        <v>-5.0062824339999992</v>
      </c>
      <c r="O6" s="27">
        <v>-4.2092051621999991</v>
      </c>
      <c r="P6" s="27">
        <v>-3.0583380881999993</v>
      </c>
    </row>
    <row r="7" spans="1:16">
      <c r="A7" s="4" t="s">
        <v>15</v>
      </c>
      <c r="B7" s="41" t="s">
        <v>16</v>
      </c>
      <c r="F7" s="23">
        <v>8.3333333333333329E-2</v>
      </c>
      <c r="G7" s="30">
        <v>64.724501954099992</v>
      </c>
      <c r="H7" s="30">
        <v>67.427131062100003</v>
      </c>
      <c r="I7" s="30">
        <v>-2.7026291080000107</v>
      </c>
      <c r="J7" s="31">
        <v>-4.1755888827334761E-2</v>
      </c>
      <c r="K7" s="32">
        <v>67.681299999999993</v>
      </c>
      <c r="L7" s="30">
        <v>-4.6324372217000107</v>
      </c>
      <c r="M7" s="30">
        <v>-3.4922855582000105</v>
      </c>
      <c r="N7" s="30">
        <v>-2.7026291080000107</v>
      </c>
      <c r="O7" s="30">
        <v>-1.9129726578000108</v>
      </c>
      <c r="P7" s="30">
        <v>-0.77282099430001083</v>
      </c>
    </row>
    <row r="8" spans="1:16">
      <c r="A8" s="5" t="s">
        <v>17</v>
      </c>
      <c r="B8" s="44" t="s">
        <v>16</v>
      </c>
      <c r="C8" s="1" t="s">
        <v>18</v>
      </c>
      <c r="F8" s="22">
        <v>0.125</v>
      </c>
      <c r="G8" s="27">
        <v>59.393089442699996</v>
      </c>
      <c r="H8" s="27">
        <v>61.583489942499995</v>
      </c>
      <c r="I8" s="27">
        <v>-2.1904004997999991</v>
      </c>
      <c r="J8" s="28">
        <v>-3.6879719852142182E-2</v>
      </c>
      <c r="K8" s="29">
        <v>66.234899999999996</v>
      </c>
      <c r="L8" s="27">
        <v>-4.1039595730999991</v>
      </c>
      <c r="M8" s="27">
        <v>-2.9734144616999991</v>
      </c>
      <c r="N8" s="27">
        <v>-2.1904004997999991</v>
      </c>
      <c r="O8" s="27">
        <v>-1.407386537899999</v>
      </c>
      <c r="P8" s="27">
        <v>-0.27684142649999921</v>
      </c>
    </row>
    <row r="9" spans="1:16">
      <c r="A9" s="5" t="s">
        <v>19</v>
      </c>
      <c r="B9" s="41" t="s">
        <v>16</v>
      </c>
      <c r="F9" s="23">
        <v>0.16666666666666699</v>
      </c>
      <c r="G9" s="30">
        <v>57.495299615299999</v>
      </c>
      <c r="H9" s="30">
        <v>58.430291150599999</v>
      </c>
      <c r="I9" s="30">
        <v>-0.93499153530000001</v>
      </c>
      <c r="J9" s="31">
        <v>-1.6262051707809356E-2</v>
      </c>
      <c r="K9" s="32">
        <v>65.2577</v>
      </c>
      <c r="L9" s="30">
        <v>-2.8488171610999995</v>
      </c>
      <c r="M9" s="30">
        <v>-1.7181121182000001</v>
      </c>
      <c r="N9" s="30">
        <v>-0.93499153530000001</v>
      </c>
      <c r="O9" s="30">
        <v>-0.15187095240000004</v>
      </c>
      <c r="P9" s="30">
        <v>0.9788340904999997</v>
      </c>
    </row>
    <row r="10" spans="1:16">
      <c r="B10" s="21"/>
      <c r="F10" s="22">
        <v>0.20833333333333401</v>
      </c>
      <c r="G10" s="27">
        <v>56.820356699000001</v>
      </c>
      <c r="H10" s="27">
        <v>59.311033921099998</v>
      </c>
      <c r="I10" s="27">
        <v>-2.4906772220999969</v>
      </c>
      <c r="J10" s="28">
        <v>-4.3834241226152509E-2</v>
      </c>
      <c r="K10" s="29">
        <v>64.408299999999997</v>
      </c>
      <c r="L10" s="27">
        <v>-4.3960371404999972</v>
      </c>
      <c r="M10" s="27">
        <v>-3.2703326224999971</v>
      </c>
      <c r="N10" s="27">
        <v>-2.4906772220999969</v>
      </c>
      <c r="O10" s="27">
        <v>-1.7110218216999968</v>
      </c>
      <c r="P10" s="27">
        <v>-0.58531730369999679</v>
      </c>
    </row>
    <row r="11" spans="1:16">
      <c r="A11" s="2" t="s">
        <v>20</v>
      </c>
      <c r="B11" s="21"/>
      <c r="F11" s="23">
        <v>0.25</v>
      </c>
      <c r="G11" s="30">
        <v>62.081559281899992</v>
      </c>
      <c r="H11" s="30">
        <v>65.887161310699994</v>
      </c>
      <c r="I11" s="30">
        <v>-3.8056020288000028</v>
      </c>
      <c r="J11" s="31">
        <v>-6.1300039380768806E-2</v>
      </c>
      <c r="K11" s="32">
        <v>63.821399999999997</v>
      </c>
      <c r="L11" s="30">
        <v>-5.7124439791000023</v>
      </c>
      <c r="M11" s="30">
        <v>-4.5858651689000025</v>
      </c>
      <c r="N11" s="30">
        <v>-3.8056020288000028</v>
      </c>
      <c r="O11" s="30">
        <v>-3.025338888700003</v>
      </c>
      <c r="P11" s="30">
        <v>-1.8987600785000029</v>
      </c>
    </row>
    <row r="12" spans="1:16">
      <c r="A12" s="3" t="s">
        <v>21</v>
      </c>
      <c r="B12" s="41" t="s">
        <v>22</v>
      </c>
      <c r="F12" s="22">
        <v>0.29166666666666702</v>
      </c>
      <c r="G12" s="27">
        <v>75.521264277099988</v>
      </c>
      <c r="H12" s="27">
        <v>80.099751272799992</v>
      </c>
      <c r="I12" s="27">
        <v>-4.5784869957000041</v>
      </c>
      <c r="J12" s="28">
        <v>-6.0625137032939216E-2</v>
      </c>
      <c r="K12" s="29">
        <v>62.899799999999999</v>
      </c>
      <c r="L12" s="27">
        <v>-6.4940292196000042</v>
      </c>
      <c r="M12" s="27">
        <v>-5.3623112772000043</v>
      </c>
      <c r="N12" s="27">
        <v>-4.5784869957000041</v>
      </c>
      <c r="O12" s="27">
        <v>-3.7946627142000038</v>
      </c>
      <c r="P12" s="27">
        <v>-2.6629447718000039</v>
      </c>
    </row>
    <row r="13" spans="1:16">
      <c r="A13" s="6" t="s">
        <v>23</v>
      </c>
      <c r="B13" s="45">
        <v>0.625</v>
      </c>
      <c r="F13" s="23">
        <v>0.33333333333333398</v>
      </c>
      <c r="G13" s="30">
        <v>82.954635168799996</v>
      </c>
      <c r="H13" s="30">
        <v>86.625510902000002</v>
      </c>
      <c r="I13" s="30">
        <v>-3.6708757332000062</v>
      </c>
      <c r="J13" s="31">
        <v>-4.425160481666076E-2</v>
      </c>
      <c r="K13" s="32">
        <v>63.968899999999998</v>
      </c>
      <c r="L13" s="30">
        <v>-5.6015474770000058</v>
      </c>
      <c r="M13" s="30">
        <v>-4.4608946948000057</v>
      </c>
      <c r="N13" s="30">
        <v>-3.6708757332000062</v>
      </c>
      <c r="O13" s="30">
        <v>-2.8808567716000062</v>
      </c>
      <c r="P13" s="30">
        <v>-1.7402039894000063</v>
      </c>
    </row>
    <row r="14" spans="1:16">
      <c r="A14" s="6" t="s">
        <v>24</v>
      </c>
      <c r="B14" s="42">
        <v>0.79166666666666663</v>
      </c>
      <c r="F14" s="22">
        <v>0.375</v>
      </c>
      <c r="G14" s="27">
        <v>79.606405243699996</v>
      </c>
      <c r="H14" s="27">
        <v>82.528908177899993</v>
      </c>
      <c r="I14" s="27">
        <v>-2.9225029341999971</v>
      </c>
      <c r="J14" s="28">
        <v>-3.6711906852888353E-2</v>
      </c>
      <c r="K14" s="29">
        <v>68.186899999999994</v>
      </c>
      <c r="L14" s="27">
        <v>-4.8796166859999968</v>
      </c>
      <c r="M14" s="27">
        <v>-3.7233332651999973</v>
      </c>
      <c r="N14" s="27">
        <v>-2.9225029341999971</v>
      </c>
      <c r="O14" s="27">
        <v>-2.1216726031999968</v>
      </c>
      <c r="P14" s="27">
        <v>-0.96538918239999738</v>
      </c>
    </row>
    <row r="15" spans="1:16">
      <c r="A15" s="7" t="s">
        <v>25</v>
      </c>
      <c r="B15" s="46">
        <v>106621</v>
      </c>
      <c r="F15" s="23">
        <v>0.41666666666666702</v>
      </c>
      <c r="G15" s="30">
        <v>80.980675298999998</v>
      </c>
      <c r="H15" s="30">
        <v>83.087250368599996</v>
      </c>
      <c r="I15" s="30">
        <v>-2.1065750695999981</v>
      </c>
      <c r="J15" s="31">
        <v>-2.6013305789585228E-2</v>
      </c>
      <c r="K15" s="32">
        <v>72.959500000000006</v>
      </c>
      <c r="L15" s="30">
        <v>-4.1192170381999986</v>
      </c>
      <c r="M15" s="30">
        <v>-2.930126335699998</v>
      </c>
      <c r="N15" s="30">
        <v>-2.1065750695999981</v>
      </c>
      <c r="O15" s="30">
        <v>-1.2830238034999981</v>
      </c>
      <c r="P15" s="30">
        <v>-9.3933100999997965E-2</v>
      </c>
    </row>
    <row r="16" spans="1:16">
      <c r="A16" s="6" t="s">
        <v>26</v>
      </c>
      <c r="B16" s="43">
        <v>20.390226695249979</v>
      </c>
      <c r="F16" s="22">
        <v>0.45833333333333398</v>
      </c>
      <c r="G16" s="27">
        <v>85.905243398600007</v>
      </c>
      <c r="H16" s="27">
        <v>87.779459322899996</v>
      </c>
      <c r="I16" s="27">
        <v>-1.874215924299989</v>
      </c>
      <c r="J16" s="28">
        <v>-2.1817247121967098E-2</v>
      </c>
      <c r="K16" s="29">
        <v>78.002700000000004</v>
      </c>
      <c r="L16" s="27">
        <v>-3.9180445353999889</v>
      </c>
      <c r="M16" s="27">
        <v>-2.710529724099989</v>
      </c>
      <c r="N16" s="27">
        <v>-1.874215924299989</v>
      </c>
      <c r="O16" s="27">
        <v>-1.0379021244999889</v>
      </c>
      <c r="P16" s="27">
        <v>0.16961268680001096</v>
      </c>
    </row>
    <row r="17" spans="1:16">
      <c r="A17" s="8" t="s">
        <v>27</v>
      </c>
      <c r="B17" s="47">
        <v>9.3794693230978526E-2</v>
      </c>
      <c r="F17" s="23">
        <v>0.5</v>
      </c>
      <c r="G17" s="30">
        <v>96.978068814799997</v>
      </c>
      <c r="H17" s="30">
        <v>96.33405665059999</v>
      </c>
      <c r="I17" s="30">
        <v>0.64401216420000651</v>
      </c>
      <c r="J17" s="31">
        <v>6.6408021119690793E-3</v>
      </c>
      <c r="K17" s="32">
        <v>82.488299999999995</v>
      </c>
      <c r="L17" s="30">
        <v>-1.4003708760999931</v>
      </c>
      <c r="M17" s="30">
        <v>-0.19253620179999353</v>
      </c>
      <c r="N17" s="30">
        <v>0.64401216420000651</v>
      </c>
      <c r="O17" s="30">
        <v>1.4805605302000067</v>
      </c>
      <c r="P17" s="30">
        <v>2.6883952045000061</v>
      </c>
    </row>
    <row r="18" spans="1:16">
      <c r="F18" s="22">
        <v>0.54166666666666696</v>
      </c>
      <c r="G18" s="27">
        <v>111.49517901499999</v>
      </c>
      <c r="H18" s="27">
        <v>109.283006507</v>
      </c>
      <c r="I18" s="27">
        <v>2.2121725079999948</v>
      </c>
      <c r="J18" s="28">
        <v>1.9840970053982158E-2</v>
      </c>
      <c r="K18" s="29">
        <v>85.961299999999994</v>
      </c>
      <c r="L18" s="27">
        <v>0.12733746029999482</v>
      </c>
      <c r="M18" s="27">
        <v>1.3590765627999948</v>
      </c>
      <c r="N18" s="27">
        <v>2.2121725079999948</v>
      </c>
      <c r="O18" s="27">
        <v>3.0652684531999945</v>
      </c>
      <c r="P18" s="27">
        <v>4.2970075556999952</v>
      </c>
    </row>
    <row r="19" spans="1:16">
      <c r="F19" s="23">
        <v>0.58333333333333404</v>
      </c>
      <c r="G19" s="30">
        <v>130.29256793599998</v>
      </c>
      <c r="H19" s="30">
        <v>130.04115561799998</v>
      </c>
      <c r="I19" s="30">
        <v>0.25141231800000696</v>
      </c>
      <c r="J19" s="31">
        <v>1.9295983031319276E-3</v>
      </c>
      <c r="K19" s="32">
        <v>89.100399999999993</v>
      </c>
      <c r="L19" s="30">
        <v>-1.9596833178999931</v>
      </c>
      <c r="M19" s="30">
        <v>-0.65335216379999295</v>
      </c>
      <c r="N19" s="30">
        <v>0.25141231800000696</v>
      </c>
      <c r="O19" s="30">
        <v>1.156176799800007</v>
      </c>
      <c r="P19" s="30">
        <v>2.462507953900007</v>
      </c>
    </row>
    <row r="20" spans="1:16">
      <c r="F20" s="22">
        <v>0.625</v>
      </c>
      <c r="G20" s="27">
        <v>155.50939402500001</v>
      </c>
      <c r="H20" s="27">
        <v>156.74278575299999</v>
      </c>
      <c r="I20" s="27">
        <v>-1.2333917279999866</v>
      </c>
      <c r="J20" s="28">
        <v>-7.9313004576540506E-3</v>
      </c>
      <c r="K20" s="29">
        <v>92.017200000000003</v>
      </c>
      <c r="L20" s="27">
        <v>-3.5370877023999867</v>
      </c>
      <c r="M20" s="27">
        <v>-2.1760386510999865</v>
      </c>
      <c r="N20" s="27">
        <v>-1.2333917279999866</v>
      </c>
      <c r="O20" s="27">
        <v>-0.29074480489998678</v>
      </c>
      <c r="P20" s="27">
        <v>1.0703042464000134</v>
      </c>
    </row>
    <row r="21" spans="1:16">
      <c r="F21" s="23">
        <v>0.66666666666666696</v>
      </c>
      <c r="G21" s="30">
        <v>186.57960639299998</v>
      </c>
      <c r="H21" s="30">
        <v>173.85300397</v>
      </c>
      <c r="I21" s="30">
        <v>12.726602422999974</v>
      </c>
      <c r="J21" s="31">
        <v>6.8210040041532888E-2</v>
      </c>
      <c r="K21" s="32">
        <v>93.998800000000003</v>
      </c>
      <c r="L21" s="30">
        <v>10.330316772199975</v>
      </c>
      <c r="M21" s="30">
        <v>11.746062396499974</v>
      </c>
      <c r="N21" s="30">
        <v>12.726602422999974</v>
      </c>
      <c r="O21" s="30">
        <v>13.707142449499974</v>
      </c>
      <c r="P21" s="30">
        <v>15.122888073799974</v>
      </c>
    </row>
    <row r="22" spans="1:16">
      <c r="F22" s="22">
        <v>0.70833333333333404</v>
      </c>
      <c r="G22" s="27">
        <v>214.03589996599996</v>
      </c>
      <c r="H22" s="27">
        <v>184.76129185900001</v>
      </c>
      <c r="I22" s="27">
        <v>29.274608106999949</v>
      </c>
      <c r="J22" s="28">
        <v>0.13677428932085822</v>
      </c>
      <c r="K22" s="29">
        <v>94.962699999999998</v>
      </c>
      <c r="L22" s="27">
        <v>26.887875697799949</v>
      </c>
      <c r="M22" s="27">
        <v>28.29797040909995</v>
      </c>
      <c r="N22" s="27">
        <v>29.274608106999949</v>
      </c>
      <c r="O22" s="27">
        <v>30.251245804899948</v>
      </c>
      <c r="P22" s="27">
        <v>31.661340516199949</v>
      </c>
    </row>
    <row r="23" spans="1:16">
      <c r="F23" s="23">
        <v>0.75</v>
      </c>
      <c r="G23" s="30">
        <v>232.934792079</v>
      </c>
      <c r="H23" s="30">
        <v>206.12824688000001</v>
      </c>
      <c r="I23" s="30">
        <v>26.806545198999999</v>
      </c>
      <c r="J23" s="31">
        <v>0.11508175725809366</v>
      </c>
      <c r="K23" s="32">
        <v>94.098399999999998</v>
      </c>
      <c r="L23" s="30">
        <v>24.386856238699998</v>
      </c>
      <c r="M23" s="30">
        <v>25.816430606699999</v>
      </c>
      <c r="N23" s="30">
        <v>26.806545198999999</v>
      </c>
      <c r="O23" s="30">
        <v>27.796659791299998</v>
      </c>
      <c r="P23" s="30">
        <v>29.226234159299999</v>
      </c>
    </row>
    <row r="24" spans="1:16">
      <c r="F24" s="22">
        <v>0.79166666666666696</v>
      </c>
      <c r="G24" s="27">
        <v>231.40136885699997</v>
      </c>
      <c r="H24" s="27">
        <v>218.64821780499997</v>
      </c>
      <c r="I24" s="27">
        <v>12.753151051999993</v>
      </c>
      <c r="J24" s="28">
        <v>5.511268630342938E-2</v>
      </c>
      <c r="K24" s="29">
        <v>91.792100000000005</v>
      </c>
      <c r="L24" s="27">
        <v>10.289960723699993</v>
      </c>
      <c r="M24" s="27">
        <v>11.745230752699992</v>
      </c>
      <c r="N24" s="27">
        <v>12.753151051999993</v>
      </c>
      <c r="O24" s="27">
        <v>13.761071351299993</v>
      </c>
      <c r="P24" s="27">
        <v>15.216341380299992</v>
      </c>
    </row>
    <row r="25" spans="1:16">
      <c r="F25" s="23">
        <v>0.83333333333333404</v>
      </c>
      <c r="G25" s="30">
        <v>216.45129209999999</v>
      </c>
      <c r="H25" s="30">
        <v>263.03240768500001</v>
      </c>
      <c r="I25" s="30">
        <v>-46.58111558500002</v>
      </c>
      <c r="J25" s="31">
        <v>-0.21520368454755934</v>
      </c>
      <c r="K25" s="32">
        <v>87.714299999999994</v>
      </c>
      <c r="L25" s="30">
        <v>-48.927491945700019</v>
      </c>
      <c r="M25" s="30">
        <v>-47.541237690000024</v>
      </c>
      <c r="N25" s="30">
        <v>-46.58111558500002</v>
      </c>
      <c r="O25" s="30">
        <v>-45.620993480000017</v>
      </c>
      <c r="P25" s="30">
        <v>-44.234739224300021</v>
      </c>
    </row>
    <row r="26" spans="1:16">
      <c r="F26" s="22">
        <v>0.875</v>
      </c>
      <c r="G26" s="27">
        <v>198.45601296199999</v>
      </c>
      <c r="H26" s="27">
        <v>239.74776735799998</v>
      </c>
      <c r="I26" s="27">
        <v>-41.291754395999988</v>
      </c>
      <c r="J26" s="28">
        <v>-0.20806502045320471</v>
      </c>
      <c r="K26" s="29">
        <v>83.224000000000004</v>
      </c>
      <c r="L26" s="27">
        <v>-43.536840806699985</v>
      </c>
      <c r="M26" s="27">
        <v>-42.21042225619999</v>
      </c>
      <c r="N26" s="27">
        <v>-41.291754395999988</v>
      </c>
      <c r="O26" s="27">
        <v>-40.373086535799985</v>
      </c>
      <c r="P26" s="27">
        <v>-39.04666798529999</v>
      </c>
    </row>
    <row r="27" spans="1:16">
      <c r="F27" s="23">
        <v>0.91666666666666696</v>
      </c>
      <c r="G27" s="30">
        <v>169.04610280599999</v>
      </c>
      <c r="H27" s="30">
        <v>194.40345537299999</v>
      </c>
      <c r="I27" s="30">
        <v>-25.357352566999992</v>
      </c>
      <c r="J27" s="31">
        <v>-0.1500025859578703</v>
      </c>
      <c r="K27" s="32">
        <v>80.387699999999995</v>
      </c>
      <c r="L27" s="30">
        <v>-27.566646307999992</v>
      </c>
      <c r="M27" s="30">
        <v>-26.261381363899993</v>
      </c>
      <c r="N27" s="30">
        <v>-25.357352566999992</v>
      </c>
      <c r="O27" s="30">
        <v>-24.453323770099992</v>
      </c>
      <c r="P27" s="30">
        <v>-23.148058825999993</v>
      </c>
    </row>
    <row r="28" spans="1:16">
      <c r="F28" s="22">
        <v>0.95833333333333404</v>
      </c>
      <c r="G28" s="27">
        <v>132.67895915799997</v>
      </c>
      <c r="H28" s="27">
        <v>149.16117968499998</v>
      </c>
      <c r="I28" s="27">
        <v>-16.48222052700001</v>
      </c>
      <c r="J28" s="28">
        <v>-0.12422633273277531</v>
      </c>
      <c r="K28" s="29">
        <v>77.647800000000004</v>
      </c>
      <c r="L28" s="27">
        <v>-18.60949073270001</v>
      </c>
      <c r="M28" s="27">
        <v>-17.352685033100009</v>
      </c>
      <c r="N28" s="27">
        <v>-16.48222052700001</v>
      </c>
      <c r="O28" s="27">
        <v>-15.61175602090001</v>
      </c>
      <c r="P28" s="27">
        <v>-14.354950321300009</v>
      </c>
    </row>
    <row r="29" spans="1:16" ht="15" thickBot="1">
      <c r="F29" s="24">
        <v>1</v>
      </c>
      <c r="G29" s="30">
        <v>102.04331266179999</v>
      </c>
      <c r="H29" s="30">
        <v>114.760233898</v>
      </c>
      <c r="I29" s="30">
        <v>-12.716921236200008</v>
      </c>
      <c r="J29" s="31">
        <v>-0.12462277933241381</v>
      </c>
      <c r="K29" s="32">
        <v>75.785300000000007</v>
      </c>
      <c r="L29" s="30">
        <v>-14.886136143300009</v>
      </c>
      <c r="M29" s="30">
        <v>-13.604551723300009</v>
      </c>
      <c r="N29" s="30">
        <v>-12.716921236200008</v>
      </c>
      <c r="O29" s="30">
        <v>-11.829290749100007</v>
      </c>
      <c r="P29" s="30">
        <v>-10.547706329100007</v>
      </c>
    </row>
    <row r="30" spans="1:16" ht="41.25" customHeight="1" thickBot="1">
      <c r="F30" s="57"/>
      <c r="G30" s="57" t="s">
        <v>47</v>
      </c>
      <c r="H30" s="57" t="s">
        <v>48</v>
      </c>
      <c r="I30" s="57" t="s">
        <v>49</v>
      </c>
      <c r="J30" s="62" t="s">
        <v>31</v>
      </c>
      <c r="K30" s="57" t="s">
        <v>32</v>
      </c>
      <c r="L30" s="59" t="s">
        <v>5</v>
      </c>
      <c r="M30" s="60"/>
      <c r="N30" s="60"/>
      <c r="O30" s="60"/>
      <c r="P30" s="61"/>
    </row>
    <row r="31" spans="1:16" ht="15" thickBot="1">
      <c r="F31" s="58"/>
      <c r="G31" s="58"/>
      <c r="H31" s="58"/>
      <c r="I31" s="58"/>
      <c r="J31" s="63"/>
      <c r="K31" s="58"/>
      <c r="L31" s="26" t="s">
        <v>8</v>
      </c>
      <c r="M31" s="26" t="s">
        <v>9</v>
      </c>
      <c r="N31" s="26" t="s">
        <v>10</v>
      </c>
      <c r="O31" s="26" t="s">
        <v>11</v>
      </c>
      <c r="P31" s="26" t="s">
        <v>12</v>
      </c>
    </row>
    <row r="32" spans="1:16">
      <c r="F32" s="33" t="s">
        <v>33</v>
      </c>
      <c r="G32" s="34">
        <v>2957.2748997427998</v>
      </c>
      <c r="H32" s="34">
        <v>3048.5523914957998</v>
      </c>
      <c r="I32" s="34">
        <v>-91.277491753000049</v>
      </c>
      <c r="J32" s="35">
        <v>-3.0865406445960988E-2</v>
      </c>
      <c r="K32" s="36">
        <v>104.61110000000001</v>
      </c>
      <c r="L32" s="34">
        <v>92.161954173686766</v>
      </c>
      <c r="M32" s="34">
        <v>91.639406606330212</v>
      </c>
      <c r="N32" s="34">
        <v>91.277491753000049</v>
      </c>
      <c r="O32" s="34">
        <v>90.915576899669887</v>
      </c>
      <c r="P32" s="34">
        <v>90.393029332313333</v>
      </c>
    </row>
    <row r="33" spans="6:16" ht="15" thickBot="1">
      <c r="F33" s="37"/>
      <c r="G33" s="38"/>
      <c r="H33" s="38"/>
      <c r="I33" s="39"/>
      <c r="J33" s="40"/>
      <c r="K33" s="25"/>
      <c r="L33" s="39"/>
      <c r="M33" s="39"/>
      <c r="N33" s="39"/>
      <c r="O33" s="39"/>
      <c r="P33" s="39"/>
    </row>
    <row r="34" spans="6:16" ht="15" thickTop="1"/>
    <row r="35" spans="6:16">
      <c r="F35" s="1" t="s">
        <v>46</v>
      </c>
    </row>
    <row r="36" spans="6:16">
      <c r="F36" s="1" t="s">
        <v>40</v>
      </c>
    </row>
  </sheetData>
  <protectedRanges>
    <protectedRange password="DD26" sqref="F4:F29" name="Range3"/>
  </protectedRanges>
  <mergeCells count="14">
    <mergeCell ref="F30:F31"/>
    <mergeCell ref="L4:P4"/>
    <mergeCell ref="L30:P30"/>
    <mergeCell ref="G30:G31"/>
    <mergeCell ref="H30:H31"/>
    <mergeCell ref="I30:I31"/>
    <mergeCell ref="J30:J31"/>
    <mergeCell ref="K30:K31"/>
    <mergeCell ref="K4:K5"/>
    <mergeCell ref="F4:F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7533"/>
  <sheetViews>
    <sheetView showGridLines="0" zoomScale="85" zoomScaleNormal="85" workbookViewId="0">
      <selection activeCell="Q34" sqref="Q34"/>
    </sheetView>
  </sheetViews>
  <sheetFormatPr defaultRowHeight="14.25"/>
  <cols>
    <col min="1" max="1" width="38.875" customWidth="1"/>
    <col min="2" max="2" width="24.875" customWidth="1"/>
    <col min="6" max="6" width="6.875" customWidth="1"/>
    <col min="7" max="7" width="10" customWidth="1"/>
    <col min="8" max="8" width="9.375" customWidth="1"/>
    <col min="9" max="9" width="9.625" customWidth="1"/>
    <col min="10" max="10" width="9" customWidth="1"/>
    <col min="11" max="11" width="9.375" customWidth="1"/>
    <col min="12" max="16" width="6.25" customWidth="1"/>
  </cols>
  <sheetData>
    <row r="1" spans="1:16" ht="30" thickTop="1">
      <c r="A1" s="11" t="s">
        <v>53</v>
      </c>
      <c r="B1" s="12"/>
      <c r="C1" s="13"/>
      <c r="D1" s="13"/>
      <c r="E1" s="14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30" thickBot="1">
      <c r="A2" s="15"/>
      <c r="B2" s="16"/>
      <c r="C2" s="17"/>
      <c r="D2" s="17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16" ht="15.75" thickTop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6" ht="18.75" customHeight="1" thickBot="1">
      <c r="A4" s="2" t="s">
        <v>0</v>
      </c>
      <c r="B4" s="1"/>
      <c r="C4" s="1"/>
      <c r="D4" s="1"/>
      <c r="E4" s="1"/>
      <c r="F4" s="64" t="s">
        <v>1</v>
      </c>
      <c r="G4" s="64" t="s">
        <v>34</v>
      </c>
      <c r="H4" s="64" t="s">
        <v>35</v>
      </c>
      <c r="I4" s="64" t="s">
        <v>2</v>
      </c>
      <c r="J4" s="64" t="s">
        <v>3</v>
      </c>
      <c r="K4" s="64" t="s">
        <v>4</v>
      </c>
      <c r="L4" s="59" t="s">
        <v>5</v>
      </c>
      <c r="M4" s="60"/>
      <c r="N4" s="60"/>
      <c r="O4" s="60"/>
      <c r="P4" s="61"/>
    </row>
    <row r="5" spans="1:16" ht="20.25" customHeight="1" thickBot="1">
      <c r="A5" s="3" t="s">
        <v>6</v>
      </c>
      <c r="B5" s="41" t="s">
        <v>7</v>
      </c>
      <c r="C5" s="1"/>
      <c r="D5" s="1"/>
      <c r="E5" s="1"/>
      <c r="F5" s="64"/>
      <c r="G5" s="64"/>
      <c r="H5" s="64"/>
      <c r="I5" s="64"/>
      <c r="J5" s="64"/>
      <c r="K5" s="64"/>
      <c r="L5" s="26" t="s">
        <v>8</v>
      </c>
      <c r="M5" s="26" t="s">
        <v>9</v>
      </c>
      <c r="N5" s="26" t="s">
        <v>10</v>
      </c>
      <c r="O5" s="26" t="s">
        <v>11</v>
      </c>
      <c r="P5" s="26" t="s">
        <v>12</v>
      </c>
    </row>
    <row r="6" spans="1:16">
      <c r="A6" s="4" t="s">
        <v>13</v>
      </c>
      <c r="B6" s="44" t="s">
        <v>39</v>
      </c>
      <c r="C6" s="1"/>
      <c r="D6" s="1"/>
      <c r="E6" s="1"/>
      <c r="F6" s="22">
        <v>4.1666666666666664E-2</v>
      </c>
      <c r="G6" s="27">
        <v>0.31080530000000001</v>
      </c>
      <c r="H6" s="27">
        <v>0.31080530000000001</v>
      </c>
      <c r="I6" s="27">
        <v>0</v>
      </c>
      <c r="J6" s="28">
        <v>0</v>
      </c>
      <c r="K6" s="29">
        <v>69.496200000000002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</row>
    <row r="7" spans="1:16">
      <c r="A7" s="4" t="s">
        <v>15</v>
      </c>
      <c r="B7" s="41" t="s">
        <v>16</v>
      </c>
      <c r="C7" s="1"/>
      <c r="D7" s="1"/>
      <c r="E7" s="1"/>
      <c r="F7" s="23">
        <v>8.3333333333333329E-2</v>
      </c>
      <c r="G7" s="30">
        <v>0.2468938</v>
      </c>
      <c r="H7" s="30">
        <v>0.2468938</v>
      </c>
      <c r="I7" s="30">
        <v>0</v>
      </c>
      <c r="J7" s="31">
        <v>0</v>
      </c>
      <c r="K7" s="32">
        <v>68.065700000000007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</row>
    <row r="8" spans="1:16">
      <c r="A8" s="5" t="s">
        <v>17</v>
      </c>
      <c r="B8" s="44" t="s">
        <v>16</v>
      </c>
      <c r="C8" s="1" t="s">
        <v>18</v>
      </c>
      <c r="D8" s="1"/>
      <c r="E8" s="1"/>
      <c r="F8" s="22">
        <v>0.125</v>
      </c>
      <c r="G8" s="27">
        <v>0.21044489999999999</v>
      </c>
      <c r="H8" s="27">
        <v>0.21044489999999999</v>
      </c>
      <c r="I8" s="27">
        <v>0</v>
      </c>
      <c r="J8" s="28">
        <v>0</v>
      </c>
      <c r="K8" s="29">
        <v>66.328800000000001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</row>
    <row r="9" spans="1:16">
      <c r="A9" s="5" t="s">
        <v>19</v>
      </c>
      <c r="B9" s="41" t="s">
        <v>16</v>
      </c>
      <c r="C9" s="1"/>
      <c r="D9" s="1"/>
      <c r="E9" s="1"/>
      <c r="F9" s="23">
        <v>0.16666666666666699</v>
      </c>
      <c r="G9" s="30">
        <v>0.19321679999999999</v>
      </c>
      <c r="H9" s="30">
        <v>0.19321679999999999</v>
      </c>
      <c r="I9" s="30">
        <v>0</v>
      </c>
      <c r="J9" s="31">
        <v>0</v>
      </c>
      <c r="K9" s="32">
        <v>65.318600000000004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</row>
    <row r="10" spans="1:16">
      <c r="A10" s="1"/>
      <c r="B10" s="55"/>
      <c r="C10" s="1"/>
      <c r="D10" s="1"/>
      <c r="E10" s="1"/>
      <c r="F10" s="22">
        <v>0.20833333333333401</v>
      </c>
      <c r="G10" s="27">
        <v>0.19228490000000001</v>
      </c>
      <c r="H10" s="27">
        <v>0.19228490000000001</v>
      </c>
      <c r="I10" s="27">
        <v>0</v>
      </c>
      <c r="J10" s="28">
        <v>0</v>
      </c>
      <c r="K10" s="29">
        <v>64.546499999999995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</row>
    <row r="11" spans="1:16">
      <c r="A11" s="2" t="s">
        <v>20</v>
      </c>
      <c r="B11" s="55"/>
      <c r="C11" s="1"/>
      <c r="D11" s="1"/>
      <c r="E11" s="1"/>
      <c r="F11" s="23">
        <v>0.25</v>
      </c>
      <c r="G11" s="30">
        <v>0.15982869999999999</v>
      </c>
      <c r="H11" s="30">
        <v>0.15982869999999999</v>
      </c>
      <c r="I11" s="30">
        <v>0</v>
      </c>
      <c r="J11" s="31">
        <v>0</v>
      </c>
      <c r="K11" s="32">
        <v>63.887099999999997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</row>
    <row r="12" spans="1:16">
      <c r="A12" s="3" t="s">
        <v>21</v>
      </c>
      <c r="B12" s="41" t="s">
        <v>22</v>
      </c>
      <c r="C12" s="1"/>
      <c r="D12" s="1"/>
      <c r="E12" s="1"/>
      <c r="F12" s="22">
        <v>0.29166666666666702</v>
      </c>
      <c r="G12" s="27">
        <v>0.19775529999999999</v>
      </c>
      <c r="H12" s="27">
        <v>0.19775529999999999</v>
      </c>
      <c r="I12" s="27">
        <v>0</v>
      </c>
      <c r="J12" s="28">
        <v>0</v>
      </c>
      <c r="K12" s="29">
        <v>62.711599999999997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</row>
    <row r="13" spans="1:16">
      <c r="A13" s="6" t="s">
        <v>23</v>
      </c>
      <c r="B13" s="45">
        <v>0.625</v>
      </c>
      <c r="C13" s="1"/>
      <c r="D13" s="1"/>
      <c r="E13" s="1"/>
      <c r="F13" s="23">
        <v>0.33333333333333398</v>
      </c>
      <c r="G13" s="30">
        <v>0.2825974</v>
      </c>
      <c r="H13" s="30">
        <v>0.2825974</v>
      </c>
      <c r="I13" s="30">
        <v>0</v>
      </c>
      <c r="J13" s="31">
        <v>0</v>
      </c>
      <c r="K13" s="32">
        <v>62.883499999999998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</row>
    <row r="14" spans="1:16">
      <c r="A14" s="6" t="s">
        <v>24</v>
      </c>
      <c r="B14" s="42">
        <v>0.79166666666666663</v>
      </c>
      <c r="C14" s="1"/>
      <c r="D14" s="1"/>
      <c r="E14" s="1"/>
      <c r="F14" s="22">
        <v>0.375</v>
      </c>
      <c r="G14" s="27">
        <v>0.34351199999999998</v>
      </c>
      <c r="H14" s="27">
        <v>0.34351199999999998</v>
      </c>
      <c r="I14" s="27">
        <v>0</v>
      </c>
      <c r="J14" s="28">
        <v>0</v>
      </c>
      <c r="K14" s="29">
        <v>67.450299999999999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</row>
    <row r="15" spans="1:16">
      <c r="A15" s="7" t="s">
        <v>25</v>
      </c>
      <c r="B15" s="46">
        <v>1001</v>
      </c>
      <c r="C15" s="1"/>
      <c r="D15" s="1"/>
      <c r="E15" s="1"/>
      <c r="F15" s="23">
        <v>0.41666666666666702</v>
      </c>
      <c r="G15" s="30">
        <v>0.63446170000000002</v>
      </c>
      <c r="H15" s="30">
        <v>0.63446170000000002</v>
      </c>
      <c r="I15" s="30">
        <v>0</v>
      </c>
      <c r="J15" s="31">
        <v>0</v>
      </c>
      <c r="K15" s="32">
        <v>72.384699999999995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</row>
    <row r="16" spans="1:16">
      <c r="A16" s="6" t="s">
        <v>26</v>
      </c>
      <c r="B16" s="43">
        <v>0.70787750000000016</v>
      </c>
      <c r="C16" s="1"/>
      <c r="D16" s="1"/>
      <c r="E16" s="1"/>
      <c r="F16" s="22">
        <v>0.45833333333333398</v>
      </c>
      <c r="G16" s="27">
        <v>1.2274590000000001</v>
      </c>
      <c r="H16" s="27">
        <v>1.2274590000000001</v>
      </c>
      <c r="I16" s="27">
        <v>0</v>
      </c>
      <c r="J16" s="28">
        <v>0</v>
      </c>
      <c r="K16" s="29">
        <v>77.610699999999994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</row>
    <row r="17" spans="1:16">
      <c r="A17" s="8" t="s">
        <v>27</v>
      </c>
      <c r="B17" s="47">
        <v>0.24801614271957767</v>
      </c>
      <c r="C17" s="1"/>
      <c r="D17" s="1"/>
      <c r="E17" s="1"/>
      <c r="F17" s="23">
        <v>0.5</v>
      </c>
      <c r="G17" s="30">
        <v>1.925297</v>
      </c>
      <c r="H17" s="30">
        <v>1.925297</v>
      </c>
      <c r="I17" s="30">
        <v>0</v>
      </c>
      <c r="J17" s="31">
        <v>0</v>
      </c>
      <c r="K17" s="32">
        <v>82.382000000000005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</row>
    <row r="18" spans="1:16">
      <c r="A18" s="1"/>
      <c r="B18" s="1"/>
      <c r="C18" s="1"/>
      <c r="D18" s="1"/>
      <c r="E18" s="1"/>
      <c r="F18" s="22">
        <v>0.54166666666666696</v>
      </c>
      <c r="G18" s="27">
        <v>2.465843</v>
      </c>
      <c r="H18" s="27">
        <v>2.465843</v>
      </c>
      <c r="I18" s="27">
        <v>0</v>
      </c>
      <c r="J18" s="28">
        <v>0</v>
      </c>
      <c r="K18" s="29">
        <v>86.363200000000006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</row>
    <row r="19" spans="1:16">
      <c r="A19" s="1"/>
      <c r="B19" s="1"/>
      <c r="C19" s="1"/>
      <c r="D19" s="1"/>
      <c r="E19" s="1"/>
      <c r="F19" s="23">
        <v>0.58333333333333404</v>
      </c>
      <c r="G19" s="30">
        <v>2.7607020000000002</v>
      </c>
      <c r="H19" s="30">
        <v>2.7607020000000002</v>
      </c>
      <c r="I19" s="30">
        <v>0</v>
      </c>
      <c r="J19" s="31">
        <v>0</v>
      </c>
      <c r="K19" s="32">
        <v>89.562600000000003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</row>
    <row r="20" spans="1:16">
      <c r="A20" s="1"/>
      <c r="B20" s="1"/>
      <c r="C20" s="1"/>
      <c r="D20" s="1"/>
      <c r="E20" s="1"/>
      <c r="F20" s="22">
        <v>0.625</v>
      </c>
      <c r="G20" s="27">
        <v>2.9258389999999999</v>
      </c>
      <c r="H20" s="27">
        <v>2.9258389999999999</v>
      </c>
      <c r="I20" s="27">
        <v>0</v>
      </c>
      <c r="J20" s="28">
        <v>0</v>
      </c>
      <c r="K20" s="29">
        <v>92.391099999999994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</row>
    <row r="21" spans="1:16">
      <c r="A21" s="1"/>
      <c r="B21" s="1"/>
      <c r="C21" s="1"/>
      <c r="D21" s="1"/>
      <c r="E21" s="1"/>
      <c r="F21" s="23">
        <v>0.66666666666666696</v>
      </c>
      <c r="G21" s="30">
        <v>3.1479400000000002</v>
      </c>
      <c r="H21" s="30">
        <v>2.3690259999999999</v>
      </c>
      <c r="I21" s="30">
        <v>0.77891400000000033</v>
      </c>
      <c r="J21" s="31">
        <v>0.24743610106927078</v>
      </c>
      <c r="K21" s="32">
        <v>94.3215</v>
      </c>
      <c r="L21" s="30">
        <v>0.39097179999999998</v>
      </c>
      <c r="M21" s="30">
        <v>0.62017109999999998</v>
      </c>
      <c r="N21" s="30">
        <v>0.77891370000000004</v>
      </c>
      <c r="O21" s="30">
        <v>0.93765639999999995</v>
      </c>
      <c r="P21" s="30">
        <v>1.1668559999999999</v>
      </c>
    </row>
    <row r="22" spans="1:16">
      <c r="A22" s="1"/>
      <c r="B22" s="1"/>
      <c r="C22" s="1"/>
      <c r="D22" s="1"/>
      <c r="E22" s="1"/>
      <c r="F22" s="22">
        <v>0.70833333333333404</v>
      </c>
      <c r="G22" s="27">
        <v>3.2136439999999999</v>
      </c>
      <c r="H22" s="27">
        <v>2.3990649999999998</v>
      </c>
      <c r="I22" s="27">
        <v>0.81457900000000016</v>
      </c>
      <c r="J22" s="28">
        <v>0.2534751826898064</v>
      </c>
      <c r="K22" s="29">
        <v>95.693899999999999</v>
      </c>
      <c r="L22" s="27">
        <v>0.4187188</v>
      </c>
      <c r="M22" s="27">
        <v>0.65259610000000001</v>
      </c>
      <c r="N22" s="27">
        <v>0.81457880000000005</v>
      </c>
      <c r="O22" s="27">
        <v>0.97656149999999997</v>
      </c>
      <c r="P22" s="27">
        <v>1.210439</v>
      </c>
    </row>
    <row r="23" spans="1:16">
      <c r="A23" s="1"/>
      <c r="B23" s="1"/>
      <c r="C23" s="1"/>
      <c r="D23" s="1"/>
      <c r="E23" s="1"/>
      <c r="F23" s="23">
        <v>0.75</v>
      </c>
      <c r="G23" s="30">
        <v>2.7023000000000001</v>
      </c>
      <c r="H23" s="30">
        <v>2.0260479999999998</v>
      </c>
      <c r="I23" s="30">
        <v>0.6762520000000003</v>
      </c>
      <c r="J23" s="31">
        <v>0.25025052732857206</v>
      </c>
      <c r="K23" s="32">
        <v>95.7239</v>
      </c>
      <c r="L23" s="30">
        <v>0.27977809999999997</v>
      </c>
      <c r="M23" s="30">
        <v>0.51401819999999998</v>
      </c>
      <c r="N23" s="30">
        <v>0.67625210000000002</v>
      </c>
      <c r="O23" s="30">
        <v>0.83848610000000001</v>
      </c>
      <c r="P23" s="30">
        <v>1.0727260000000001</v>
      </c>
    </row>
    <row r="24" spans="1:16">
      <c r="A24" s="1"/>
      <c r="B24" s="1"/>
      <c r="C24" s="1"/>
      <c r="D24" s="1"/>
      <c r="E24" s="1"/>
      <c r="F24" s="22">
        <v>0.79166666666666696</v>
      </c>
      <c r="G24" s="27">
        <v>2.3319160000000001</v>
      </c>
      <c r="H24" s="27">
        <v>1.770151</v>
      </c>
      <c r="I24" s="27">
        <v>0.56176500000000007</v>
      </c>
      <c r="J24" s="28">
        <v>0.24090275979066142</v>
      </c>
      <c r="K24" s="29">
        <v>93.681799999999996</v>
      </c>
      <c r="L24" s="27">
        <v>0.17724899999999999</v>
      </c>
      <c r="M24" s="27">
        <v>0.40442420000000001</v>
      </c>
      <c r="N24" s="27">
        <v>0.56176499999999996</v>
      </c>
      <c r="O24" s="27">
        <v>0.71910580000000002</v>
      </c>
      <c r="P24" s="27">
        <v>0.94628089999999998</v>
      </c>
    </row>
    <row r="25" spans="1:16">
      <c r="A25" s="1"/>
      <c r="B25" s="1"/>
      <c r="C25" s="1"/>
      <c r="D25" s="1"/>
      <c r="E25" s="1"/>
      <c r="F25" s="23">
        <v>0.83333333333333404</v>
      </c>
      <c r="G25" s="30">
        <v>1.9742409999999999</v>
      </c>
      <c r="H25" s="30">
        <v>2.171665</v>
      </c>
      <c r="I25" s="30">
        <v>-0.19742400000000004</v>
      </c>
      <c r="J25" s="31">
        <v>-9.9999949347622727E-2</v>
      </c>
      <c r="K25" s="32">
        <v>89.543800000000005</v>
      </c>
      <c r="L25" s="30">
        <v>-0.5422939</v>
      </c>
      <c r="M25" s="30">
        <v>-0.33854190000000001</v>
      </c>
      <c r="N25" s="30">
        <v>-0.19742390000000001</v>
      </c>
      <c r="O25" s="30">
        <v>-5.6305899999999999E-2</v>
      </c>
      <c r="P25" s="30">
        <v>0.14744599999999999</v>
      </c>
    </row>
    <row r="26" spans="1:16">
      <c r="A26" s="1"/>
      <c r="B26" s="1"/>
      <c r="C26" s="1"/>
      <c r="D26" s="1"/>
      <c r="E26" s="1"/>
      <c r="F26" s="22">
        <v>0.875</v>
      </c>
      <c r="G26" s="27">
        <v>1.353324</v>
      </c>
      <c r="H26" s="27">
        <v>1.4886569999999999</v>
      </c>
      <c r="I26" s="27">
        <v>-0.13533299999999993</v>
      </c>
      <c r="J26" s="28">
        <v>-0.10000044335281125</v>
      </c>
      <c r="K26" s="29">
        <v>84.709900000000005</v>
      </c>
      <c r="L26" s="27">
        <v>-0.4141262</v>
      </c>
      <c r="M26" s="27">
        <v>-0.24941260000000001</v>
      </c>
      <c r="N26" s="27">
        <v>-0.13533249999999999</v>
      </c>
      <c r="O26" s="27">
        <v>-2.1252299999999998E-2</v>
      </c>
      <c r="P26" s="27">
        <v>0.14346120000000001</v>
      </c>
    </row>
    <row r="27" spans="1:16">
      <c r="A27" s="1"/>
      <c r="B27" s="1"/>
      <c r="C27" s="1"/>
      <c r="D27" s="1"/>
      <c r="E27" s="1"/>
      <c r="F27" s="23">
        <v>0.91666666666666696</v>
      </c>
      <c r="G27" s="30">
        <v>0.99250039999999995</v>
      </c>
      <c r="H27" s="30">
        <v>1.0917509999999999</v>
      </c>
      <c r="I27" s="30">
        <v>-9.9250599999999967E-2</v>
      </c>
      <c r="J27" s="31">
        <v>-0.1000005642315106</v>
      </c>
      <c r="K27" s="32">
        <v>81.477099999999993</v>
      </c>
      <c r="L27" s="30">
        <v>-0.3425493</v>
      </c>
      <c r="M27" s="30">
        <v>-0.19880610000000001</v>
      </c>
      <c r="N27" s="30">
        <v>-9.9250099999999994E-2</v>
      </c>
      <c r="O27" s="30">
        <v>3.0600000000000001E-4</v>
      </c>
      <c r="P27" s="30">
        <v>0.14404910000000001</v>
      </c>
    </row>
    <row r="28" spans="1:16">
      <c r="A28" s="1"/>
      <c r="B28" s="1"/>
      <c r="C28" s="1"/>
      <c r="D28" s="1"/>
      <c r="E28" s="1"/>
      <c r="F28" s="22">
        <v>0.95833333333333404</v>
      </c>
      <c r="G28" s="27">
        <v>0.73303830000000003</v>
      </c>
      <c r="H28" s="27">
        <v>0.73303830000000003</v>
      </c>
      <c r="I28" s="27">
        <v>0</v>
      </c>
      <c r="J28" s="28">
        <v>0</v>
      </c>
      <c r="K28" s="29">
        <v>78.696899999999999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</row>
    <row r="29" spans="1:16" ht="15" thickBot="1">
      <c r="A29" s="1"/>
      <c r="B29" s="1"/>
      <c r="C29" s="1"/>
      <c r="D29" s="1"/>
      <c r="E29" s="1"/>
      <c r="F29" s="24">
        <v>1</v>
      </c>
      <c r="G29" s="30">
        <v>0.49959569999999998</v>
      </c>
      <c r="H29" s="30">
        <v>0.49959569999999998</v>
      </c>
      <c r="I29" s="30">
        <v>0</v>
      </c>
      <c r="J29" s="31">
        <v>0</v>
      </c>
      <c r="K29" s="32">
        <v>76.220799999999997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</row>
    <row r="30" spans="1:16" ht="15" customHeight="1" thickBot="1">
      <c r="A30" s="1"/>
      <c r="B30" s="1"/>
      <c r="C30" s="1"/>
      <c r="D30" s="1"/>
      <c r="E30" s="1"/>
      <c r="F30" s="57"/>
      <c r="G30" s="57" t="s">
        <v>28</v>
      </c>
      <c r="H30" s="57" t="s">
        <v>29</v>
      </c>
      <c r="I30" s="57" t="s">
        <v>30</v>
      </c>
      <c r="J30" s="62" t="s">
        <v>31</v>
      </c>
      <c r="K30" s="57" t="s">
        <v>32</v>
      </c>
      <c r="L30" s="59" t="s">
        <v>5</v>
      </c>
      <c r="M30" s="60"/>
      <c r="N30" s="60"/>
      <c r="O30" s="60"/>
      <c r="P30" s="61"/>
    </row>
    <row r="31" spans="1:16" ht="15" thickBot="1">
      <c r="A31" s="1"/>
      <c r="B31" s="1"/>
      <c r="C31" s="1"/>
      <c r="D31" s="1"/>
      <c r="E31" s="1"/>
      <c r="F31" s="58"/>
      <c r="G31" s="58"/>
      <c r="H31" s="58"/>
      <c r="I31" s="58"/>
      <c r="J31" s="63"/>
      <c r="K31" s="58"/>
      <c r="L31" s="26" t="s">
        <v>8</v>
      </c>
      <c r="M31" s="26" t="s">
        <v>9</v>
      </c>
      <c r="N31" s="26" t="s">
        <v>10</v>
      </c>
      <c r="O31" s="26" t="s">
        <v>11</v>
      </c>
      <c r="P31" s="26" t="s">
        <v>12</v>
      </c>
    </row>
    <row r="32" spans="1:16">
      <c r="A32" s="1"/>
      <c r="B32" s="1"/>
      <c r="C32" s="1"/>
      <c r="D32" s="1"/>
      <c r="E32" s="1"/>
      <c r="F32" s="33" t="s">
        <v>33</v>
      </c>
      <c r="G32" s="34">
        <v>31.025440200000002</v>
      </c>
      <c r="H32" s="34">
        <v>28.625937799999999</v>
      </c>
      <c r="I32" s="34">
        <v>2.3995023999999998</v>
      </c>
      <c r="J32" s="35">
        <v>7.7339834166156404E-2</v>
      </c>
      <c r="K32" s="36">
        <v>0</v>
      </c>
      <c r="L32" s="34">
        <v>-3.2251700000000161E-2</v>
      </c>
      <c r="M32" s="34">
        <v>1.4044489999999998</v>
      </c>
      <c r="N32" s="34">
        <v>2.3995031</v>
      </c>
      <c r="O32" s="34">
        <v>3.3945576000000002</v>
      </c>
      <c r="P32" s="34">
        <v>4.8312582000000006</v>
      </c>
    </row>
    <row r="33" spans="1:16" ht="15" thickBot="1">
      <c r="A33" s="1"/>
      <c r="B33" s="1"/>
      <c r="C33" s="1"/>
      <c r="D33" s="1"/>
      <c r="E33" s="1"/>
      <c r="F33" s="37"/>
      <c r="G33" s="38"/>
      <c r="H33" s="38"/>
      <c r="I33" s="39"/>
      <c r="J33" s="40"/>
      <c r="K33" s="25"/>
      <c r="L33" s="39"/>
      <c r="M33" s="39"/>
      <c r="N33" s="39"/>
      <c r="O33" s="39"/>
      <c r="P33" s="39"/>
    </row>
    <row r="34" spans="1:16" ht="15" thickTop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6">
      <c r="A36" s="1"/>
      <c r="B36" s="1"/>
      <c r="C36" s="1"/>
      <c r="D36" s="1"/>
      <c r="E36" s="1"/>
      <c r="F36" t="s">
        <v>41</v>
      </c>
      <c r="G36" s="1"/>
      <c r="H36" s="1"/>
      <c r="I36" s="1"/>
      <c r="J36" s="1"/>
      <c r="K36" s="1"/>
      <c r="L36" s="1"/>
      <c r="M36" s="1"/>
    </row>
    <row r="37" spans="1:16">
      <c r="A37" s="1"/>
      <c r="B37" s="1"/>
      <c r="C37" s="1"/>
      <c r="D37" s="1"/>
      <c r="E37" s="1"/>
      <c r="F37" s="1" t="s">
        <v>46</v>
      </c>
      <c r="G37" s="1"/>
      <c r="H37" s="1"/>
      <c r="I37" s="1"/>
      <c r="J37" s="1"/>
      <c r="K37" s="1"/>
      <c r="L37" s="1"/>
      <c r="M37" s="1"/>
    </row>
    <row r="2093" spans="8:9">
      <c r="I2093" s="9"/>
    </row>
    <row r="2096" spans="8:9">
      <c r="H2096" s="9"/>
    </row>
    <row r="2100" spans="8:9">
      <c r="I2100" s="9"/>
    </row>
    <row r="2110" spans="8:9">
      <c r="H2110" s="9"/>
    </row>
    <row r="3844" spans="8:9">
      <c r="I3844" s="9"/>
    </row>
    <row r="3846" spans="8:9">
      <c r="I3846" s="9"/>
    </row>
    <row r="3847" spans="8:9">
      <c r="H3847" s="9"/>
    </row>
    <row r="3848" spans="8:9">
      <c r="H3848" s="9"/>
    </row>
    <row r="4635" spans="6:14">
      <c r="F4635" s="9"/>
      <c r="H4635" s="9"/>
      <c r="I4635" s="9"/>
      <c r="N4635" s="9"/>
    </row>
    <row r="4636" spans="6:14">
      <c r="F4636" s="9"/>
      <c r="N4636" s="9"/>
    </row>
    <row r="4637" spans="6:14">
      <c r="F4637" s="9"/>
      <c r="N4637" s="9"/>
    </row>
    <row r="4638" spans="6:14">
      <c r="F4638" s="9"/>
      <c r="H4638" s="9"/>
      <c r="I4638" s="9"/>
      <c r="L4638" s="9"/>
      <c r="N4638" s="9"/>
    </row>
    <row r="4639" spans="6:14">
      <c r="F4639" s="9"/>
      <c r="H4639" s="9"/>
      <c r="N4639" s="9"/>
    </row>
    <row r="4640" spans="6:14">
      <c r="F4640" s="9"/>
      <c r="H4640" s="9"/>
      <c r="I4640" s="9"/>
      <c r="N4640" s="9"/>
    </row>
    <row r="4641" spans="6:14">
      <c r="F4641" s="9"/>
      <c r="I4641" s="9"/>
      <c r="N4641" s="9"/>
    </row>
    <row r="4642" spans="6:14">
      <c r="F4642" s="9"/>
      <c r="H4642" s="9"/>
      <c r="N4642" s="9"/>
    </row>
    <row r="4643" spans="6:14">
      <c r="F4643" s="9"/>
      <c r="H4643" s="9"/>
      <c r="N4643" s="9"/>
    </row>
    <row r="4644" spans="6:14">
      <c r="F4644" s="9"/>
      <c r="I4644" s="9"/>
      <c r="N4644" s="9"/>
    </row>
    <row r="4645" spans="6:14">
      <c r="F4645" s="9"/>
      <c r="H4645" s="9"/>
      <c r="L4645" s="9"/>
      <c r="N4645" s="9"/>
    </row>
    <row r="4646" spans="6:14">
      <c r="F4646" s="9"/>
      <c r="H4646" s="9"/>
      <c r="I4646" s="9"/>
      <c r="N4646" s="9"/>
    </row>
    <row r="4647" spans="6:14">
      <c r="F4647" s="9"/>
      <c r="H4647" s="9"/>
      <c r="N4647" s="9"/>
    </row>
    <row r="4648" spans="6:14">
      <c r="F4648" s="9"/>
      <c r="H4648" s="9"/>
      <c r="N4648" s="9"/>
    </row>
    <row r="4649" spans="6:14">
      <c r="F4649" s="9"/>
      <c r="I4649" s="9"/>
      <c r="N4649" s="9"/>
    </row>
    <row r="4650" spans="6:14">
      <c r="F4650" s="9"/>
      <c r="H4650" s="9"/>
      <c r="N4650" s="9"/>
    </row>
    <row r="4651" spans="6:14">
      <c r="F4651" s="9"/>
      <c r="H4651" s="9"/>
      <c r="I4651" s="9"/>
      <c r="N4651" s="9"/>
    </row>
    <row r="4652" spans="6:14">
      <c r="F4652" s="9"/>
      <c r="I4652" s="9"/>
      <c r="N4652" s="9"/>
    </row>
    <row r="4653" spans="6:14">
      <c r="F4653" s="9"/>
      <c r="I4653" s="9"/>
      <c r="N4653" s="9"/>
    </row>
    <row r="4654" spans="6:14">
      <c r="F4654" s="9"/>
      <c r="H4654" s="9"/>
      <c r="I4654" s="9"/>
      <c r="L4654" s="9"/>
      <c r="N4654" s="9"/>
    </row>
    <row r="4655" spans="6:14">
      <c r="F4655" s="9"/>
      <c r="H4655" s="9"/>
      <c r="N4655" s="9"/>
    </row>
    <row r="4656" spans="6:14">
      <c r="F4656" s="9"/>
      <c r="H4656" s="9"/>
      <c r="I4656" s="9"/>
      <c r="N4656" s="9"/>
    </row>
    <row r="4657" spans="6:14">
      <c r="F4657" s="9"/>
      <c r="I4657" s="9"/>
      <c r="N4657" s="9"/>
    </row>
    <row r="4658" spans="6:14">
      <c r="F4658" s="9"/>
      <c r="I4658" s="9"/>
      <c r="N4658" s="9"/>
    </row>
    <row r="6003" spans="6:14">
      <c r="F6003" s="9"/>
      <c r="H6003" s="9"/>
      <c r="I6003" s="9"/>
      <c r="L6003" s="9"/>
      <c r="N6003" s="9"/>
    </row>
    <row r="6004" spans="6:14">
      <c r="F6004" s="9"/>
      <c r="N6004" s="9"/>
    </row>
    <row r="6005" spans="6:14">
      <c r="F6005" s="9"/>
      <c r="I6005" s="9"/>
      <c r="N6005" s="9"/>
    </row>
    <row r="6006" spans="6:14">
      <c r="F6006" s="9"/>
      <c r="H6006" s="9"/>
      <c r="N6006" s="9"/>
    </row>
    <row r="6007" spans="6:14">
      <c r="F6007" s="9"/>
      <c r="H6007" s="9"/>
      <c r="I6007" s="9"/>
      <c r="N6007" s="9"/>
    </row>
    <row r="6008" spans="6:14">
      <c r="F6008" s="9"/>
      <c r="I6008" s="9"/>
      <c r="N6008" s="9"/>
    </row>
    <row r="6009" spans="6:14">
      <c r="F6009" s="9"/>
      <c r="H6009" s="9"/>
      <c r="I6009" s="9"/>
      <c r="N6009" s="9"/>
    </row>
    <row r="6010" spans="6:14">
      <c r="F6010" s="9"/>
      <c r="I6010" s="9"/>
      <c r="N6010" s="9"/>
    </row>
    <row r="6011" spans="6:14">
      <c r="F6011" s="9"/>
      <c r="H6011" s="9"/>
      <c r="I6011" s="9"/>
      <c r="N6011" s="9"/>
    </row>
    <row r="6012" spans="6:14">
      <c r="F6012" s="9"/>
      <c r="I6012" s="9"/>
      <c r="N6012" s="9"/>
    </row>
    <row r="6013" spans="6:14">
      <c r="F6013" s="9"/>
      <c r="H6013" s="9"/>
      <c r="N6013" s="9"/>
    </row>
    <row r="6014" spans="6:14">
      <c r="F6014" s="9"/>
      <c r="H6014" s="9"/>
      <c r="I6014" s="9"/>
      <c r="N6014" s="9"/>
    </row>
    <row r="6015" spans="6:14">
      <c r="F6015" s="9"/>
      <c r="H6015" s="9"/>
      <c r="I6015" s="9"/>
      <c r="N6015" s="9"/>
    </row>
    <row r="6016" spans="6:14">
      <c r="F6016" s="9"/>
      <c r="H6016" s="9"/>
      <c r="I6016" s="9"/>
      <c r="N6016" s="9"/>
    </row>
    <row r="6017" spans="6:14">
      <c r="F6017" s="9"/>
      <c r="H6017" s="9"/>
      <c r="N6017" s="9"/>
    </row>
    <row r="6018" spans="6:14">
      <c r="F6018" s="9"/>
      <c r="H6018" s="9"/>
      <c r="N6018" s="9"/>
    </row>
    <row r="6019" spans="6:14">
      <c r="F6019" s="9"/>
      <c r="H6019" s="9"/>
      <c r="N6019" s="9"/>
    </row>
    <row r="6020" spans="6:14">
      <c r="F6020" s="9"/>
      <c r="H6020" s="9"/>
      <c r="I6020" s="9"/>
      <c r="N6020" s="9"/>
    </row>
    <row r="6021" spans="6:14">
      <c r="F6021" s="9"/>
      <c r="I6021" s="9"/>
      <c r="N6021" s="9"/>
    </row>
    <row r="6022" spans="6:14">
      <c r="F6022" s="9"/>
      <c r="H6022" s="9"/>
      <c r="I6022" s="9"/>
      <c r="N6022" s="9"/>
    </row>
    <row r="6023" spans="6:14">
      <c r="F6023" s="9"/>
      <c r="H6023" s="9"/>
      <c r="I6023" s="9"/>
      <c r="N6023" s="9"/>
    </row>
    <row r="6024" spans="6:14">
      <c r="F6024" s="9"/>
      <c r="H6024" s="9"/>
      <c r="I6024" s="9"/>
      <c r="L6024" s="9"/>
      <c r="N6024" s="9"/>
    </row>
    <row r="6025" spans="6:14">
      <c r="F6025" s="9"/>
      <c r="H6025" s="9"/>
      <c r="N6025" s="9"/>
    </row>
    <row r="6026" spans="6:14">
      <c r="F6026" s="9"/>
      <c r="H6026" s="9"/>
      <c r="L6026" s="9"/>
      <c r="N6026" s="9"/>
    </row>
    <row r="7516" spans="8:8">
      <c r="H7516" s="9"/>
    </row>
    <row r="7531" spans="7:8">
      <c r="G7531" s="9"/>
    </row>
    <row r="7532" spans="7:8">
      <c r="H7532" s="9"/>
    </row>
    <row r="7533" spans="7:8">
      <c r="G7533" s="9"/>
    </row>
  </sheetData>
  <protectedRanges>
    <protectedRange password="DD26" sqref="F4:F29" name="Range3"/>
  </protectedRanges>
  <mergeCells count="14">
    <mergeCell ref="L30:P30"/>
    <mergeCell ref="F4:F5"/>
    <mergeCell ref="G4:G5"/>
    <mergeCell ref="H4:H5"/>
    <mergeCell ref="I4:I5"/>
    <mergeCell ref="J4:J5"/>
    <mergeCell ref="K4:K5"/>
    <mergeCell ref="F30:F31"/>
    <mergeCell ref="G30:G31"/>
    <mergeCell ref="H30:H31"/>
    <mergeCell ref="I30:I31"/>
    <mergeCell ref="J30:J31"/>
    <mergeCell ref="K30:K31"/>
    <mergeCell ref="L4:P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7533"/>
  <sheetViews>
    <sheetView showGridLines="0" zoomScale="85" zoomScaleNormal="85" workbookViewId="0">
      <selection activeCell="Q34" sqref="Q34"/>
    </sheetView>
  </sheetViews>
  <sheetFormatPr defaultRowHeight="14.25"/>
  <cols>
    <col min="1" max="1" width="38.875" customWidth="1"/>
    <col min="2" max="2" width="24.875" customWidth="1"/>
    <col min="6" max="6" width="6.875" customWidth="1"/>
    <col min="7" max="7" width="10" customWidth="1"/>
    <col min="8" max="8" width="9.375" customWidth="1"/>
    <col min="9" max="9" width="9.625" customWidth="1"/>
    <col min="10" max="10" width="9" customWidth="1"/>
    <col min="11" max="11" width="9.375" customWidth="1"/>
    <col min="12" max="16" width="6.625" customWidth="1"/>
  </cols>
  <sheetData>
    <row r="1" spans="1:16" ht="30" thickTop="1">
      <c r="A1" s="11" t="s">
        <v>53</v>
      </c>
      <c r="B1" s="12"/>
      <c r="C1" s="13"/>
      <c r="D1" s="13"/>
      <c r="E1" s="14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30" thickBot="1">
      <c r="A2" s="15"/>
      <c r="B2" s="16"/>
      <c r="C2" s="17"/>
      <c r="D2" s="17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1:16" ht="15.75" thickTop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6" ht="20.25" customHeight="1" thickBot="1">
      <c r="A4" s="2" t="s">
        <v>0</v>
      </c>
      <c r="B4" s="1"/>
      <c r="C4" s="1"/>
      <c r="D4" s="1"/>
      <c r="E4" s="1"/>
      <c r="F4" s="64" t="s">
        <v>1</v>
      </c>
      <c r="G4" s="64" t="s">
        <v>36</v>
      </c>
      <c r="H4" s="64" t="s">
        <v>37</v>
      </c>
      <c r="I4" s="64" t="s">
        <v>42</v>
      </c>
      <c r="J4" s="64" t="s">
        <v>3</v>
      </c>
      <c r="K4" s="64" t="s">
        <v>4</v>
      </c>
      <c r="L4" s="59" t="s">
        <v>5</v>
      </c>
      <c r="M4" s="60"/>
      <c r="N4" s="60"/>
      <c r="O4" s="60"/>
      <c r="P4" s="61"/>
    </row>
    <row r="5" spans="1:16" ht="19.5" customHeight="1" thickBot="1">
      <c r="A5" s="3" t="s">
        <v>6</v>
      </c>
      <c r="B5" s="56" t="s">
        <v>38</v>
      </c>
      <c r="C5" s="1"/>
      <c r="D5" s="1"/>
      <c r="E5" s="1"/>
      <c r="F5" s="64"/>
      <c r="G5" s="64"/>
      <c r="H5" s="64"/>
      <c r="I5" s="64"/>
      <c r="J5" s="64"/>
      <c r="K5" s="64"/>
      <c r="L5" s="26" t="s">
        <v>8</v>
      </c>
      <c r="M5" s="26" t="s">
        <v>9</v>
      </c>
      <c r="N5" s="26" t="s">
        <v>10</v>
      </c>
      <c r="O5" s="26" t="s">
        <v>11</v>
      </c>
      <c r="P5" s="26" t="s">
        <v>12</v>
      </c>
    </row>
    <row r="6" spans="1:16">
      <c r="A6" s="4" t="s">
        <v>13</v>
      </c>
      <c r="B6" s="44" t="s">
        <v>39</v>
      </c>
      <c r="C6" s="1"/>
      <c r="D6" s="1"/>
      <c r="E6" s="1"/>
      <c r="F6" s="22">
        <v>4.1666666666666664E-2</v>
      </c>
      <c r="G6" s="27">
        <f>311.1161053/(1000)</f>
        <v>0.3111161053</v>
      </c>
      <c r="H6" s="27">
        <f>311.1161053/(1000)</f>
        <v>0.3111161053</v>
      </c>
      <c r="I6" s="27">
        <v>0</v>
      </c>
      <c r="J6" s="28">
        <v>0</v>
      </c>
      <c r="K6" s="29">
        <v>69.496200000000002</v>
      </c>
      <c r="L6" s="27">
        <f t="shared" ref="L6:P20" si="0">0*(1001/1000)</f>
        <v>0</v>
      </c>
      <c r="M6" s="27">
        <f t="shared" si="0"/>
        <v>0</v>
      </c>
      <c r="N6" s="27">
        <f t="shared" si="0"/>
        <v>0</v>
      </c>
      <c r="O6" s="27">
        <f t="shared" si="0"/>
        <v>0</v>
      </c>
      <c r="P6" s="27">
        <f t="shared" si="0"/>
        <v>0</v>
      </c>
    </row>
    <row r="7" spans="1:16">
      <c r="A7" s="4" t="s">
        <v>15</v>
      </c>
      <c r="B7" s="41" t="s">
        <v>16</v>
      </c>
      <c r="C7" s="1"/>
      <c r="D7" s="1"/>
      <c r="E7" s="1"/>
      <c r="F7" s="23">
        <v>8.3333333333333329E-2</v>
      </c>
      <c r="G7" s="30">
        <f>247.1406938/(1000)</f>
        <v>0.24714069380000001</v>
      </c>
      <c r="H7" s="30">
        <f>247.1406938/(1000)</f>
        <v>0.24714069380000001</v>
      </c>
      <c r="I7" s="30">
        <v>0</v>
      </c>
      <c r="J7" s="31">
        <v>0</v>
      </c>
      <c r="K7" s="32">
        <v>68.065700000000007</v>
      </c>
      <c r="L7" s="30">
        <f t="shared" si="0"/>
        <v>0</v>
      </c>
      <c r="M7" s="30">
        <f t="shared" si="0"/>
        <v>0</v>
      </c>
      <c r="N7" s="30">
        <f t="shared" si="0"/>
        <v>0</v>
      </c>
      <c r="O7" s="30">
        <f t="shared" si="0"/>
        <v>0</v>
      </c>
      <c r="P7" s="30">
        <f t="shared" si="0"/>
        <v>0</v>
      </c>
    </row>
    <row r="8" spans="1:16">
      <c r="A8" s="5" t="s">
        <v>17</v>
      </c>
      <c r="B8" s="44" t="s">
        <v>16</v>
      </c>
      <c r="C8" s="1" t="s">
        <v>18</v>
      </c>
      <c r="D8" s="1"/>
      <c r="E8" s="1"/>
      <c r="F8" s="22">
        <v>0.125</v>
      </c>
      <c r="G8" s="27">
        <f>210.6553449/(1000)</f>
        <v>0.21065534489999999</v>
      </c>
      <c r="H8" s="27">
        <f>210.6553449/(1000)</f>
        <v>0.21065534489999999</v>
      </c>
      <c r="I8" s="27">
        <v>0</v>
      </c>
      <c r="J8" s="28">
        <v>0</v>
      </c>
      <c r="K8" s="29">
        <v>66.328800000000001</v>
      </c>
      <c r="L8" s="27">
        <f t="shared" si="0"/>
        <v>0</v>
      </c>
      <c r="M8" s="27">
        <f t="shared" si="0"/>
        <v>0</v>
      </c>
      <c r="N8" s="27">
        <f t="shared" si="0"/>
        <v>0</v>
      </c>
      <c r="O8" s="27">
        <f t="shared" si="0"/>
        <v>0</v>
      </c>
      <c r="P8" s="27">
        <f t="shared" si="0"/>
        <v>0</v>
      </c>
    </row>
    <row r="9" spans="1:16">
      <c r="A9" s="5" t="s">
        <v>19</v>
      </c>
      <c r="B9" s="41" t="s">
        <v>16</v>
      </c>
      <c r="C9" s="1"/>
      <c r="D9" s="1"/>
      <c r="E9" s="1"/>
      <c r="F9" s="23">
        <v>0.16666666666666699</v>
      </c>
      <c r="G9" s="30">
        <f>193.4100168/(1000)</f>
        <v>0.1934100168</v>
      </c>
      <c r="H9" s="30">
        <f>193.4100168/(1000)</f>
        <v>0.1934100168</v>
      </c>
      <c r="I9" s="30">
        <v>0</v>
      </c>
      <c r="J9" s="31">
        <v>0</v>
      </c>
      <c r="K9" s="32">
        <v>65.318600000000004</v>
      </c>
      <c r="L9" s="30">
        <f t="shared" si="0"/>
        <v>0</v>
      </c>
      <c r="M9" s="30">
        <f t="shared" si="0"/>
        <v>0</v>
      </c>
      <c r="N9" s="30">
        <f t="shared" si="0"/>
        <v>0</v>
      </c>
      <c r="O9" s="30">
        <f t="shared" si="0"/>
        <v>0</v>
      </c>
      <c r="P9" s="30">
        <f t="shared" si="0"/>
        <v>0</v>
      </c>
    </row>
    <row r="10" spans="1:16">
      <c r="A10" s="1"/>
      <c r="B10" s="55"/>
      <c r="C10" s="1"/>
      <c r="D10" s="1"/>
      <c r="E10" s="1"/>
      <c r="F10" s="22">
        <v>0.20833333333333401</v>
      </c>
      <c r="G10" s="27">
        <f>192.4771849/(1000)</f>
        <v>0.19247718489999999</v>
      </c>
      <c r="H10" s="27">
        <f>192.4771849/(1000)</f>
        <v>0.19247718489999999</v>
      </c>
      <c r="I10" s="27">
        <v>0</v>
      </c>
      <c r="J10" s="28">
        <v>0</v>
      </c>
      <c r="K10" s="29">
        <v>64.546499999999995</v>
      </c>
      <c r="L10" s="27">
        <f t="shared" si="0"/>
        <v>0</v>
      </c>
      <c r="M10" s="27">
        <f t="shared" si="0"/>
        <v>0</v>
      </c>
      <c r="N10" s="27">
        <f t="shared" si="0"/>
        <v>0</v>
      </c>
      <c r="O10" s="27">
        <f t="shared" si="0"/>
        <v>0</v>
      </c>
      <c r="P10" s="27">
        <f t="shared" si="0"/>
        <v>0</v>
      </c>
    </row>
    <row r="11" spans="1:16">
      <c r="A11" s="2" t="s">
        <v>20</v>
      </c>
      <c r="B11" s="55"/>
      <c r="C11" s="1"/>
      <c r="D11" s="1"/>
      <c r="E11" s="1"/>
      <c r="F11" s="23">
        <v>0.25</v>
      </c>
      <c r="G11" s="30">
        <f>159.9885287/(1000)</f>
        <v>0.15998852869999999</v>
      </c>
      <c r="H11" s="30">
        <f>159.9885287/(1000)</f>
        <v>0.15998852869999999</v>
      </c>
      <c r="I11" s="30">
        <v>0</v>
      </c>
      <c r="J11" s="31">
        <v>0</v>
      </c>
      <c r="K11" s="32">
        <v>63.887099999999997</v>
      </c>
      <c r="L11" s="30">
        <f t="shared" si="0"/>
        <v>0</v>
      </c>
      <c r="M11" s="30">
        <f t="shared" si="0"/>
        <v>0</v>
      </c>
      <c r="N11" s="30">
        <f t="shared" si="0"/>
        <v>0</v>
      </c>
      <c r="O11" s="30">
        <f t="shared" si="0"/>
        <v>0</v>
      </c>
      <c r="P11" s="30">
        <f t="shared" si="0"/>
        <v>0</v>
      </c>
    </row>
    <row r="12" spans="1:16">
      <c r="A12" s="3" t="s">
        <v>21</v>
      </c>
      <c r="B12" s="41" t="s">
        <v>22</v>
      </c>
      <c r="C12" s="1"/>
      <c r="D12" s="1"/>
      <c r="E12" s="1"/>
      <c r="F12" s="22">
        <v>0.29166666666666702</v>
      </c>
      <c r="G12" s="27">
        <f>197.9530553/(1000)</f>
        <v>0.19795305529999999</v>
      </c>
      <c r="H12" s="27">
        <f>197.9530553/(1000)</f>
        <v>0.19795305529999999</v>
      </c>
      <c r="I12" s="27">
        <v>0</v>
      </c>
      <c r="J12" s="28">
        <v>0</v>
      </c>
      <c r="K12" s="29">
        <v>62.711599999999997</v>
      </c>
      <c r="L12" s="27">
        <f t="shared" si="0"/>
        <v>0</v>
      </c>
      <c r="M12" s="27">
        <f t="shared" si="0"/>
        <v>0</v>
      </c>
      <c r="N12" s="27">
        <f t="shared" si="0"/>
        <v>0</v>
      </c>
      <c r="O12" s="27">
        <f t="shared" si="0"/>
        <v>0</v>
      </c>
      <c r="P12" s="27">
        <f t="shared" si="0"/>
        <v>0</v>
      </c>
    </row>
    <row r="13" spans="1:16">
      <c r="A13" s="6" t="s">
        <v>23</v>
      </c>
      <c r="B13" s="45">
        <v>0.625</v>
      </c>
      <c r="C13" s="1"/>
      <c r="D13" s="1"/>
      <c r="E13" s="1"/>
      <c r="F13" s="23">
        <v>0.33333333333333398</v>
      </c>
      <c r="G13" s="30">
        <f>282.8799974/(1000)</f>
        <v>0.28287999739999997</v>
      </c>
      <c r="H13" s="30">
        <f>282.8799974/(1000)</f>
        <v>0.28287999739999997</v>
      </c>
      <c r="I13" s="30">
        <v>0</v>
      </c>
      <c r="J13" s="31">
        <v>0</v>
      </c>
      <c r="K13" s="32">
        <v>62.883499999999998</v>
      </c>
      <c r="L13" s="30">
        <f t="shared" si="0"/>
        <v>0</v>
      </c>
      <c r="M13" s="30">
        <f t="shared" si="0"/>
        <v>0</v>
      </c>
      <c r="N13" s="30">
        <f t="shared" si="0"/>
        <v>0</v>
      </c>
      <c r="O13" s="30">
        <f t="shared" si="0"/>
        <v>0</v>
      </c>
      <c r="P13" s="30">
        <f t="shared" si="0"/>
        <v>0</v>
      </c>
    </row>
    <row r="14" spans="1:16">
      <c r="A14" s="6" t="s">
        <v>24</v>
      </c>
      <c r="B14" s="42">
        <v>0.79166666666666663</v>
      </c>
      <c r="C14" s="1"/>
      <c r="D14" s="1"/>
      <c r="E14" s="1"/>
      <c r="F14" s="22">
        <v>0.375</v>
      </c>
      <c r="G14" s="27">
        <f>343.855512/(1000)</f>
        <v>0.34385551199999997</v>
      </c>
      <c r="H14" s="27">
        <f>343.855512/(1000)</f>
        <v>0.34385551199999997</v>
      </c>
      <c r="I14" s="27">
        <v>0</v>
      </c>
      <c r="J14" s="28">
        <v>0</v>
      </c>
      <c r="K14" s="29">
        <v>67.450299999999999</v>
      </c>
      <c r="L14" s="27">
        <f t="shared" si="0"/>
        <v>0</v>
      </c>
      <c r="M14" s="27">
        <f t="shared" si="0"/>
        <v>0</v>
      </c>
      <c r="N14" s="27">
        <f t="shared" si="0"/>
        <v>0</v>
      </c>
      <c r="O14" s="27">
        <f t="shared" si="0"/>
        <v>0</v>
      </c>
      <c r="P14" s="27">
        <f t="shared" si="0"/>
        <v>0</v>
      </c>
    </row>
    <row r="15" spans="1:16">
      <c r="A15" s="7" t="s">
        <v>25</v>
      </c>
      <c r="B15" s="46">
        <v>1001</v>
      </c>
      <c r="C15" s="1"/>
      <c r="D15" s="1"/>
      <c r="E15" s="1"/>
      <c r="F15" s="23">
        <v>0.41666666666666702</v>
      </c>
      <c r="G15" s="30">
        <f>635.0961617/(1000)</f>
        <v>0.63509616170000005</v>
      </c>
      <c r="H15" s="30">
        <f>635.0961617/(1000)</f>
        <v>0.63509616170000005</v>
      </c>
      <c r="I15" s="30">
        <v>0</v>
      </c>
      <c r="J15" s="31">
        <v>0</v>
      </c>
      <c r="K15" s="32">
        <v>72.384699999999995</v>
      </c>
      <c r="L15" s="30">
        <f t="shared" si="0"/>
        <v>0</v>
      </c>
      <c r="M15" s="30">
        <f t="shared" si="0"/>
        <v>0</v>
      </c>
      <c r="N15" s="30">
        <f t="shared" si="0"/>
        <v>0</v>
      </c>
      <c r="O15" s="30">
        <f t="shared" si="0"/>
        <v>0</v>
      </c>
      <c r="P15" s="30">
        <f t="shared" si="0"/>
        <v>0</v>
      </c>
    </row>
    <row r="16" spans="1:16">
      <c r="A16" s="6" t="s">
        <v>26</v>
      </c>
      <c r="B16" s="43">
        <f>AVERAGE(I21:I24)</f>
        <v>0.70787750000000016</v>
      </c>
      <c r="C16" s="1"/>
      <c r="D16" s="1"/>
      <c r="E16" s="1"/>
      <c r="F16" s="22">
        <v>0.45833333333333398</v>
      </c>
      <c r="G16" s="27">
        <f>1228.686459/(1000)</f>
        <v>1.228686459</v>
      </c>
      <c r="H16" s="27">
        <f>1228.686459/(1000)</f>
        <v>1.228686459</v>
      </c>
      <c r="I16" s="27">
        <v>0</v>
      </c>
      <c r="J16" s="28">
        <v>0</v>
      </c>
      <c r="K16" s="29">
        <v>77.610699999999994</v>
      </c>
      <c r="L16" s="27">
        <f t="shared" si="0"/>
        <v>0</v>
      </c>
      <c r="M16" s="27">
        <f t="shared" si="0"/>
        <v>0</v>
      </c>
      <c r="N16" s="27">
        <f t="shared" si="0"/>
        <v>0</v>
      </c>
      <c r="O16" s="27">
        <f t="shared" si="0"/>
        <v>0</v>
      </c>
      <c r="P16" s="27">
        <f t="shared" si="0"/>
        <v>0</v>
      </c>
    </row>
    <row r="17" spans="1:16">
      <c r="A17" s="8" t="s">
        <v>27</v>
      </c>
      <c r="B17" s="47">
        <f>AVERAGE(J21:J24)</f>
        <v>0.24801614271957767</v>
      </c>
      <c r="C17" s="1"/>
      <c r="D17" s="1"/>
      <c r="E17" s="1"/>
      <c r="F17" s="23">
        <v>0.5</v>
      </c>
      <c r="G17" s="30">
        <f>1927.222297/(1000)</f>
        <v>1.9272222969999999</v>
      </c>
      <c r="H17" s="30">
        <f>1927.222297/(1000)</f>
        <v>1.9272222969999999</v>
      </c>
      <c r="I17" s="30">
        <v>0</v>
      </c>
      <c r="J17" s="31">
        <v>0</v>
      </c>
      <c r="K17" s="32">
        <v>82.382000000000005</v>
      </c>
      <c r="L17" s="30">
        <f t="shared" si="0"/>
        <v>0</v>
      </c>
      <c r="M17" s="30">
        <f t="shared" si="0"/>
        <v>0</v>
      </c>
      <c r="N17" s="30">
        <f t="shared" si="0"/>
        <v>0</v>
      </c>
      <c r="O17" s="30">
        <f t="shared" si="0"/>
        <v>0</v>
      </c>
      <c r="P17" s="30">
        <f t="shared" si="0"/>
        <v>0</v>
      </c>
    </row>
    <row r="18" spans="1:16">
      <c r="A18" s="1"/>
      <c r="B18" s="1"/>
      <c r="C18" s="1"/>
      <c r="D18" s="1"/>
      <c r="E18" s="1"/>
      <c r="F18" s="22">
        <v>0.54166666666666696</v>
      </c>
      <c r="G18" s="27">
        <f>2468.308843/(1000)</f>
        <v>2.468308843</v>
      </c>
      <c r="H18" s="27">
        <f>2468.308843/(1000)</f>
        <v>2.468308843</v>
      </c>
      <c r="I18" s="27">
        <v>0</v>
      </c>
      <c r="J18" s="28">
        <v>0</v>
      </c>
      <c r="K18" s="29">
        <v>86.363200000000006</v>
      </c>
      <c r="L18" s="27">
        <f t="shared" si="0"/>
        <v>0</v>
      </c>
      <c r="M18" s="27">
        <f t="shared" si="0"/>
        <v>0</v>
      </c>
      <c r="N18" s="27">
        <f t="shared" si="0"/>
        <v>0</v>
      </c>
      <c r="O18" s="27">
        <f t="shared" si="0"/>
        <v>0</v>
      </c>
      <c r="P18" s="27">
        <f t="shared" si="0"/>
        <v>0</v>
      </c>
    </row>
    <row r="19" spans="1:16">
      <c r="A19" s="1"/>
      <c r="B19" s="1"/>
      <c r="C19" s="1"/>
      <c r="D19" s="1"/>
      <c r="E19" s="1"/>
      <c r="F19" s="23">
        <v>0.58333333333333404</v>
      </c>
      <c r="G19" s="30">
        <f>2763.462702/(1000)</f>
        <v>2.763462702</v>
      </c>
      <c r="H19" s="30">
        <f>2763.462702/(1000)</f>
        <v>2.763462702</v>
      </c>
      <c r="I19" s="30">
        <v>0</v>
      </c>
      <c r="J19" s="31">
        <v>0</v>
      </c>
      <c r="K19" s="32">
        <v>89.562600000000003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</row>
    <row r="20" spans="1:16">
      <c r="A20" s="1"/>
      <c r="B20" s="1"/>
      <c r="C20" s="1"/>
      <c r="D20" s="1"/>
      <c r="E20" s="1"/>
      <c r="F20" s="22">
        <v>0.625</v>
      </c>
      <c r="G20" s="27">
        <f>2928.764839/(1000)</f>
        <v>2.9287648389999998</v>
      </c>
      <c r="H20" s="27">
        <f>2928.764839/(1000)</f>
        <v>2.9287648389999998</v>
      </c>
      <c r="I20" s="27">
        <v>0</v>
      </c>
      <c r="J20" s="28">
        <v>0</v>
      </c>
      <c r="K20" s="29">
        <v>92.391099999999994</v>
      </c>
      <c r="L20" s="27">
        <f t="shared" si="0"/>
        <v>0</v>
      </c>
      <c r="M20" s="27">
        <f t="shared" si="0"/>
        <v>0</v>
      </c>
      <c r="N20" s="27">
        <f t="shared" si="0"/>
        <v>0</v>
      </c>
      <c r="O20" s="27">
        <f t="shared" si="0"/>
        <v>0</v>
      </c>
      <c r="P20" s="27">
        <f t="shared" si="0"/>
        <v>0</v>
      </c>
    </row>
    <row r="21" spans="1:16">
      <c r="A21" s="1"/>
      <c r="B21" s="1"/>
      <c r="C21" s="1"/>
      <c r="D21" s="1"/>
      <c r="E21" s="1"/>
      <c r="F21" s="23">
        <v>0.66666666666666696</v>
      </c>
      <c r="G21" s="30">
        <f>3151.08794/(1000)</f>
        <v>3.15108794</v>
      </c>
      <c r="H21" s="30">
        <f>2371.395026/(1000)</f>
        <v>2.3713950260000001</v>
      </c>
      <c r="I21" s="30">
        <v>0.77891400000000033</v>
      </c>
      <c r="J21" s="31">
        <v>0.24743610106927078</v>
      </c>
      <c r="K21" s="32">
        <v>94.3215</v>
      </c>
      <c r="L21" s="30">
        <f>0.3909718*(1001/1000)</f>
        <v>0.39136277179999995</v>
      </c>
      <c r="M21" s="30">
        <f>0.6201711*(1001/1000)</f>
        <v>0.62079127109999988</v>
      </c>
      <c r="N21" s="30">
        <f>0.7789137*(1001/1000)</f>
        <v>0.77969261369999998</v>
      </c>
      <c r="O21" s="30">
        <f>0.9376564*(1001/1000)</f>
        <v>0.93859405639999982</v>
      </c>
      <c r="P21" s="30">
        <f>1.166856*(1001/1000)</f>
        <v>1.1680228559999997</v>
      </c>
    </row>
    <row r="22" spans="1:16">
      <c r="A22" s="1"/>
      <c r="B22" s="1"/>
      <c r="C22" s="1"/>
      <c r="D22" s="1"/>
      <c r="E22" s="1"/>
      <c r="F22" s="22">
        <v>0.70833333333333404</v>
      </c>
      <c r="G22" s="27">
        <f>3216.857644/(1000)</f>
        <v>3.2168576440000001</v>
      </c>
      <c r="H22" s="27">
        <f>2401.464065/(1000)</f>
        <v>2.4014640650000003</v>
      </c>
      <c r="I22" s="27">
        <v>0.81457900000000016</v>
      </c>
      <c r="J22" s="28">
        <v>0.2534751826898064</v>
      </c>
      <c r="K22" s="29">
        <v>95.693899999999999</v>
      </c>
      <c r="L22" s="27">
        <f>0.4187188*(1001/1000)</f>
        <v>0.41913751879999994</v>
      </c>
      <c r="M22" s="27">
        <f>0.6525961*(1001/1000)</f>
        <v>0.65324869609999991</v>
      </c>
      <c r="N22" s="27">
        <f>0.8145788*(1001/1000)</f>
        <v>0.81539337879999996</v>
      </c>
      <c r="O22" s="27">
        <f>0.9765615*(1001/1000)</f>
        <v>0.97753806149999989</v>
      </c>
      <c r="P22" s="27">
        <f>1.210439*(1001/1000)</f>
        <v>1.2116494389999999</v>
      </c>
    </row>
    <row r="23" spans="1:16">
      <c r="A23" s="1"/>
      <c r="B23" s="1"/>
      <c r="C23" s="1"/>
      <c r="D23" s="1"/>
      <c r="E23" s="1"/>
      <c r="F23" s="23">
        <v>0.75</v>
      </c>
      <c r="G23" s="30">
        <f>2705.0023/(1000)</f>
        <v>2.7050023000000003</v>
      </c>
      <c r="H23" s="30">
        <f>2028.074048/(1000)</f>
        <v>2.0280740480000001</v>
      </c>
      <c r="I23" s="30">
        <v>0.6762520000000003</v>
      </c>
      <c r="J23" s="31">
        <v>0.25025052732857206</v>
      </c>
      <c r="K23" s="32">
        <v>95.7239</v>
      </c>
      <c r="L23" s="30">
        <f>0.2797781*(1001/1000)</f>
        <v>0.28005787809999994</v>
      </c>
      <c r="M23" s="30">
        <f>0.5140182*(1001/1000)</f>
        <v>0.51453221819999995</v>
      </c>
      <c r="N23" s="30">
        <f>0.6762521*(1001/1000)</f>
        <v>0.67692835209999991</v>
      </c>
      <c r="O23" s="30">
        <f>0.8384861*(1001/1000)</f>
        <v>0.83932458609999994</v>
      </c>
      <c r="P23" s="30">
        <f>1.072726*(1001/1000)</f>
        <v>1.0737987259999999</v>
      </c>
    </row>
    <row r="24" spans="1:16">
      <c r="A24" s="1"/>
      <c r="B24" s="1"/>
      <c r="C24" s="1"/>
      <c r="D24" s="1"/>
      <c r="E24" s="1"/>
      <c r="F24" s="22">
        <v>0.79166666666666696</v>
      </c>
      <c r="G24" s="27">
        <f>2334.247916/(1000)</f>
        <v>2.3342479159999998</v>
      </c>
      <c r="H24" s="27">
        <f>1771.921151/(1000)</f>
        <v>1.7719211509999999</v>
      </c>
      <c r="I24" s="27">
        <v>0.56176500000000007</v>
      </c>
      <c r="J24" s="28">
        <v>0.24090275979066142</v>
      </c>
      <c r="K24" s="29">
        <v>93.681799999999996</v>
      </c>
      <c r="L24" s="27">
        <f>0.177249*(1001/1000)</f>
        <v>0.17742624899999998</v>
      </c>
      <c r="M24" s="27">
        <f>0.4044242*(1001/1000)</f>
        <v>0.40482862419999999</v>
      </c>
      <c r="N24" s="27">
        <f>0.561765*(1001/1000)</f>
        <v>0.5623267649999999</v>
      </c>
      <c r="O24" s="27">
        <f>0.7191058*(1001/1000)</f>
        <v>0.71982490579999991</v>
      </c>
      <c r="P24" s="27">
        <f>0.9462809*(1001/1000)</f>
        <v>0.94722718089999991</v>
      </c>
    </row>
    <row r="25" spans="1:16">
      <c r="A25" s="1"/>
      <c r="B25" s="1"/>
      <c r="C25" s="1"/>
      <c r="D25" s="1"/>
      <c r="E25" s="1"/>
      <c r="F25" s="23">
        <v>0.83333333333333404</v>
      </c>
      <c r="G25" s="30">
        <f>1976.215241/(1000)</f>
        <v>1.976215241</v>
      </c>
      <c r="H25" s="30">
        <f>2173.836665/(1000)</f>
        <v>2.1738366649999996</v>
      </c>
      <c r="I25" s="30">
        <v>-0.19742400000000004</v>
      </c>
      <c r="J25" s="31">
        <v>-9.9999949347622727E-2</v>
      </c>
      <c r="K25" s="32">
        <v>89.543800000000005</v>
      </c>
      <c r="L25" s="30">
        <f>-0.5422939*(1001/1000)</f>
        <v>-0.54283619389999993</v>
      </c>
      <c r="M25" s="30">
        <f>-0.3385419*(1001/1000)</f>
        <v>-0.3388804419</v>
      </c>
      <c r="N25" s="30">
        <f>-0.1974239*(1001/1000)</f>
        <v>-0.19762132389999998</v>
      </c>
      <c r="O25" s="30">
        <f>-0.0563059*(1001/1000)</f>
        <v>-5.636220589999999E-2</v>
      </c>
      <c r="P25" s="30">
        <f>0.147446*(1001/1000)</f>
        <v>0.14759344599999999</v>
      </c>
    </row>
    <row r="26" spans="1:16">
      <c r="A26" s="1"/>
      <c r="B26" s="1"/>
      <c r="C26" s="1"/>
      <c r="D26" s="1"/>
      <c r="E26" s="1"/>
      <c r="F26" s="22">
        <v>0.875</v>
      </c>
      <c r="G26" s="27">
        <f>1354.677324/(1000)</f>
        <v>1.3546773240000001</v>
      </c>
      <c r="H26" s="27">
        <f>1490.145657/(1000)</f>
        <v>1.490145657</v>
      </c>
      <c r="I26" s="27">
        <v>-0.13533299999999993</v>
      </c>
      <c r="J26" s="28">
        <v>-0.10000044335281125</v>
      </c>
      <c r="K26" s="29">
        <v>84.709900000000005</v>
      </c>
      <c r="L26" s="27">
        <f>-0.4141262*(1001/1000)</f>
        <v>-0.41454032619999998</v>
      </c>
      <c r="M26" s="27">
        <f>-0.2494126*(1001/1000)</f>
        <v>-0.24966201259999998</v>
      </c>
      <c r="N26" s="27">
        <f>-0.1353325*(1001/1000)</f>
        <v>-0.13546783249999997</v>
      </c>
      <c r="O26" s="27">
        <f>-0.0212523*(1001/1000)</f>
        <v>-2.1273552299999995E-2</v>
      </c>
      <c r="P26" s="27">
        <f>0.1434612*(1001/1000)</f>
        <v>0.14360466119999998</v>
      </c>
    </row>
    <row r="27" spans="1:16">
      <c r="A27" s="1"/>
      <c r="B27" s="1"/>
      <c r="C27" s="1"/>
      <c r="D27" s="1"/>
      <c r="E27" s="1"/>
      <c r="F27" s="23">
        <v>0.91666666666666696</v>
      </c>
      <c r="G27" s="30">
        <f>993.4929004/(1000)</f>
        <v>0.99349290040000005</v>
      </c>
      <c r="H27" s="30">
        <f>1092.842751/(1000)</f>
        <v>1.0928427509999998</v>
      </c>
      <c r="I27" s="30">
        <v>-9.9250599999999967E-2</v>
      </c>
      <c r="J27" s="31">
        <v>-0.1000005642315106</v>
      </c>
      <c r="K27" s="32">
        <v>81.477099999999993</v>
      </c>
      <c r="L27" s="30">
        <f>-0.3425493*(1001/1000)</f>
        <v>-0.34289184929999994</v>
      </c>
      <c r="M27" s="30">
        <f>-0.1988061*(1001/1000)</f>
        <v>-0.19900490609999999</v>
      </c>
      <c r="N27" s="30">
        <f>-0.0992501*(1001/1000)</f>
        <v>-9.9349350099999983E-2</v>
      </c>
      <c r="O27" s="30">
        <f>0.000306*(1001/1000)</f>
        <v>3.06306E-4</v>
      </c>
      <c r="P27" s="30">
        <f>0.1440491*(1001/1000)</f>
        <v>0.1441931491</v>
      </c>
    </row>
    <row r="28" spans="1:16">
      <c r="A28" s="1"/>
      <c r="B28" s="1"/>
      <c r="C28" s="1"/>
      <c r="D28" s="1"/>
      <c r="E28" s="1"/>
      <c r="F28" s="22">
        <v>0.95833333333333404</v>
      </c>
      <c r="G28" s="27">
        <f>733.7713383/(1000)</f>
        <v>0.73377133830000008</v>
      </c>
      <c r="H28" s="27">
        <f>733.7713383/(1000)</f>
        <v>0.73377133830000008</v>
      </c>
      <c r="I28" s="27">
        <v>0</v>
      </c>
      <c r="J28" s="28">
        <v>0</v>
      </c>
      <c r="K28" s="29">
        <v>78.696899999999999</v>
      </c>
      <c r="L28" s="27">
        <f t="shared" ref="L28:P29" si="1">0*(1001/1000)</f>
        <v>0</v>
      </c>
      <c r="M28" s="27">
        <f t="shared" si="1"/>
        <v>0</v>
      </c>
      <c r="N28" s="27">
        <f t="shared" si="1"/>
        <v>0</v>
      </c>
      <c r="O28" s="27">
        <f t="shared" si="1"/>
        <v>0</v>
      </c>
      <c r="P28" s="27">
        <f t="shared" si="1"/>
        <v>0</v>
      </c>
    </row>
    <row r="29" spans="1:16" ht="15" thickBot="1">
      <c r="A29" s="1"/>
      <c r="B29" s="1"/>
      <c r="C29" s="1"/>
      <c r="D29" s="1"/>
      <c r="E29" s="1"/>
      <c r="F29" s="24">
        <v>1</v>
      </c>
      <c r="G29" s="30">
        <f>500.0952957/(1000)</f>
        <v>0.5000952957</v>
      </c>
      <c r="H29" s="30">
        <f>500.0952957/(1000)</f>
        <v>0.5000952957</v>
      </c>
      <c r="I29" s="30">
        <v>0</v>
      </c>
      <c r="J29" s="31">
        <v>0</v>
      </c>
      <c r="K29" s="32">
        <v>76.220799999999997</v>
      </c>
      <c r="L29" s="30">
        <f t="shared" si="1"/>
        <v>0</v>
      </c>
      <c r="M29" s="30">
        <f t="shared" si="1"/>
        <v>0</v>
      </c>
      <c r="N29" s="30">
        <f t="shared" si="1"/>
        <v>0</v>
      </c>
      <c r="O29" s="30">
        <f t="shared" si="1"/>
        <v>0</v>
      </c>
      <c r="P29" s="30">
        <f t="shared" si="1"/>
        <v>0</v>
      </c>
    </row>
    <row r="30" spans="1:16" ht="15" customHeight="1" thickBot="1">
      <c r="A30" s="1"/>
      <c r="B30" s="1"/>
      <c r="C30" s="1"/>
      <c r="D30" s="1"/>
      <c r="E30" s="1"/>
      <c r="F30" s="57"/>
      <c r="G30" s="57" t="s">
        <v>28</v>
      </c>
      <c r="H30" s="57" t="s">
        <v>50</v>
      </c>
      <c r="I30" s="57" t="s">
        <v>51</v>
      </c>
      <c r="J30" s="62" t="s">
        <v>31</v>
      </c>
      <c r="K30" s="57" t="s">
        <v>32</v>
      </c>
      <c r="L30" s="59" t="s">
        <v>5</v>
      </c>
      <c r="M30" s="60"/>
      <c r="N30" s="60"/>
      <c r="O30" s="60"/>
      <c r="P30" s="61"/>
    </row>
    <row r="31" spans="1:16" ht="15" thickBot="1">
      <c r="A31" s="1"/>
      <c r="B31" s="1"/>
      <c r="C31" s="1"/>
      <c r="D31" s="1"/>
      <c r="E31" s="1"/>
      <c r="F31" s="58"/>
      <c r="G31" s="58"/>
      <c r="H31" s="58"/>
      <c r="I31" s="58"/>
      <c r="J31" s="63"/>
      <c r="K31" s="58"/>
      <c r="L31" s="26" t="s">
        <v>8</v>
      </c>
      <c r="M31" s="26" t="s">
        <v>9</v>
      </c>
      <c r="N31" s="26" t="s">
        <v>10</v>
      </c>
      <c r="O31" s="26" t="s">
        <v>11</v>
      </c>
      <c r="P31" s="26" t="s">
        <v>12</v>
      </c>
    </row>
    <row r="32" spans="1:16">
      <c r="A32" s="1"/>
      <c r="B32" s="1"/>
      <c r="C32" s="1"/>
      <c r="D32" s="1"/>
      <c r="E32" s="1"/>
      <c r="F32" s="33" t="s">
        <v>33</v>
      </c>
      <c r="G32" s="34">
        <f>SUM(G6:G29)</f>
        <v>31.056465640199999</v>
      </c>
      <c r="H32" s="34">
        <f>SUM(H6:H29)</f>
        <v>28.654563737799997</v>
      </c>
      <c r="I32" s="34">
        <v>2.3995023999999998</v>
      </c>
      <c r="J32" s="35">
        <v>7.7339834166156404E-2</v>
      </c>
      <c r="K32" s="36">
        <v>0</v>
      </c>
      <c r="L32" s="34">
        <f>-0.0322517000000002*(1001/1000)</f>
        <v>-3.2283951700000202E-2</v>
      </c>
      <c r="M32" s="34">
        <f>1.404449*(1001/1000)</f>
        <v>1.4058534489999999</v>
      </c>
      <c r="N32" s="34">
        <f>2.3995031*(1001/1000)</f>
        <v>2.4019026030999999</v>
      </c>
      <c r="O32" s="34">
        <f>3.3945576*(1001/1000)</f>
        <v>3.3979521575999998</v>
      </c>
      <c r="P32" s="34">
        <f>4.8312582*(1001/1000)</f>
        <v>4.8360894581999991</v>
      </c>
    </row>
    <row r="33" spans="1:16" ht="15" thickBot="1">
      <c r="A33" s="1"/>
      <c r="B33" s="1"/>
      <c r="C33" s="1"/>
      <c r="D33" s="1"/>
      <c r="E33" s="1"/>
      <c r="F33" s="37"/>
      <c r="G33" s="38"/>
      <c r="H33" s="38"/>
      <c r="I33" s="39"/>
      <c r="J33" s="40"/>
      <c r="K33" s="25"/>
      <c r="L33" s="39"/>
      <c r="M33" s="39"/>
      <c r="N33" s="39"/>
      <c r="O33" s="39"/>
      <c r="P33" s="39"/>
    </row>
    <row r="34" spans="1:16" ht="15" thickTop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6">
      <c r="A36" s="1"/>
      <c r="B36" s="1"/>
      <c r="C36" s="1"/>
      <c r="D36" s="1"/>
      <c r="E36" s="1"/>
      <c r="F36" t="s">
        <v>41</v>
      </c>
      <c r="G36" s="1"/>
      <c r="H36" s="1"/>
      <c r="I36" s="1"/>
      <c r="J36" s="1"/>
      <c r="K36" s="1"/>
      <c r="L36" s="1"/>
      <c r="M36" s="1"/>
    </row>
    <row r="37" spans="1:16">
      <c r="A37" s="1"/>
      <c r="B37" s="1"/>
      <c r="C37" s="1"/>
      <c r="D37" s="1"/>
      <c r="E37" s="1"/>
      <c r="F37" s="1" t="s">
        <v>46</v>
      </c>
      <c r="G37" s="1"/>
      <c r="H37" s="1"/>
      <c r="I37" s="1"/>
      <c r="J37" s="1"/>
      <c r="K37" s="1"/>
      <c r="L37" s="1"/>
      <c r="M37" s="1"/>
    </row>
    <row r="2093" spans="8:9">
      <c r="I2093" s="9"/>
    </row>
    <row r="2096" spans="8:9">
      <c r="H2096" s="9"/>
    </row>
    <row r="2100" spans="8:9">
      <c r="I2100" s="9"/>
    </row>
    <row r="2110" spans="8:9">
      <c r="H2110" s="9"/>
    </row>
    <row r="3844" spans="8:9">
      <c r="I3844" s="9"/>
    </row>
    <row r="3846" spans="8:9">
      <c r="I3846" s="9"/>
    </row>
    <row r="3847" spans="8:9">
      <c r="H3847" s="9"/>
    </row>
    <row r="3848" spans="8:9">
      <c r="H3848" s="9"/>
    </row>
    <row r="4635" spans="6:14">
      <c r="F4635" s="9"/>
      <c r="H4635" s="9"/>
      <c r="I4635" s="9"/>
      <c r="N4635" s="9"/>
    </row>
    <row r="4636" spans="6:14">
      <c r="F4636" s="9"/>
      <c r="N4636" s="9"/>
    </row>
    <row r="4637" spans="6:14">
      <c r="F4637" s="9"/>
      <c r="N4637" s="9"/>
    </row>
    <row r="4638" spans="6:14">
      <c r="F4638" s="9"/>
      <c r="H4638" s="9"/>
      <c r="I4638" s="9"/>
      <c r="L4638" s="9"/>
      <c r="N4638" s="9"/>
    </row>
    <row r="4639" spans="6:14">
      <c r="F4639" s="9"/>
      <c r="H4639" s="9"/>
      <c r="N4639" s="9"/>
    </row>
    <row r="4640" spans="6:14">
      <c r="F4640" s="9"/>
      <c r="H4640" s="9"/>
      <c r="I4640" s="9"/>
      <c r="N4640" s="9"/>
    </row>
    <row r="4641" spans="6:14">
      <c r="F4641" s="9"/>
      <c r="I4641" s="9"/>
      <c r="N4641" s="9"/>
    </row>
    <row r="4642" spans="6:14">
      <c r="F4642" s="9"/>
      <c r="H4642" s="9"/>
      <c r="N4642" s="9"/>
    </row>
    <row r="4643" spans="6:14">
      <c r="F4643" s="9"/>
      <c r="H4643" s="9"/>
      <c r="N4643" s="9"/>
    </row>
    <row r="4644" spans="6:14">
      <c r="F4644" s="9"/>
      <c r="I4644" s="9"/>
      <c r="N4644" s="9"/>
    </row>
    <row r="4645" spans="6:14">
      <c r="F4645" s="9"/>
      <c r="H4645" s="9"/>
      <c r="L4645" s="9"/>
      <c r="N4645" s="9"/>
    </row>
    <row r="4646" spans="6:14">
      <c r="F4646" s="9"/>
      <c r="H4646" s="9"/>
      <c r="I4646" s="9"/>
      <c r="N4646" s="9"/>
    </row>
    <row r="4647" spans="6:14">
      <c r="F4647" s="9"/>
      <c r="H4647" s="9"/>
      <c r="N4647" s="9"/>
    </row>
    <row r="4648" spans="6:14">
      <c r="F4648" s="9"/>
      <c r="H4648" s="9"/>
      <c r="N4648" s="9"/>
    </row>
    <row r="4649" spans="6:14">
      <c r="F4649" s="9"/>
      <c r="I4649" s="9"/>
      <c r="N4649" s="9"/>
    </row>
    <row r="4650" spans="6:14">
      <c r="F4650" s="9"/>
      <c r="H4650" s="9"/>
      <c r="N4650" s="9"/>
    </row>
    <row r="4651" spans="6:14">
      <c r="F4651" s="9"/>
      <c r="H4651" s="9"/>
      <c r="I4651" s="9"/>
      <c r="N4651" s="9"/>
    </row>
    <row r="4652" spans="6:14">
      <c r="F4652" s="9"/>
      <c r="I4652" s="9"/>
      <c r="N4652" s="9"/>
    </row>
    <row r="4653" spans="6:14">
      <c r="F4653" s="9"/>
      <c r="I4653" s="9"/>
      <c r="N4653" s="9"/>
    </row>
    <row r="4654" spans="6:14">
      <c r="F4654" s="9"/>
      <c r="H4654" s="9"/>
      <c r="I4654" s="9"/>
      <c r="L4654" s="9"/>
      <c r="N4654" s="9"/>
    </row>
    <row r="4655" spans="6:14">
      <c r="F4655" s="9"/>
      <c r="H4655" s="9"/>
      <c r="N4655" s="9"/>
    </row>
    <row r="4656" spans="6:14">
      <c r="F4656" s="9"/>
      <c r="H4656" s="9"/>
      <c r="I4656" s="9"/>
      <c r="N4656" s="9"/>
    </row>
    <row r="4657" spans="6:14">
      <c r="F4657" s="9"/>
      <c r="I4657" s="9"/>
      <c r="N4657" s="9"/>
    </row>
    <row r="4658" spans="6:14">
      <c r="F4658" s="9"/>
      <c r="I4658" s="9"/>
      <c r="N4658" s="9"/>
    </row>
    <row r="6003" spans="6:14">
      <c r="F6003" s="9"/>
      <c r="H6003" s="9"/>
      <c r="I6003" s="9"/>
      <c r="L6003" s="9"/>
      <c r="N6003" s="9"/>
    </row>
    <row r="6004" spans="6:14">
      <c r="F6004" s="9"/>
      <c r="N6004" s="9"/>
    </row>
    <row r="6005" spans="6:14">
      <c r="F6005" s="9"/>
      <c r="I6005" s="9"/>
      <c r="N6005" s="9"/>
    </row>
    <row r="6006" spans="6:14">
      <c r="F6006" s="9"/>
      <c r="H6006" s="9"/>
      <c r="N6006" s="9"/>
    </row>
    <row r="6007" spans="6:14">
      <c r="F6007" s="9"/>
      <c r="H6007" s="9"/>
      <c r="I6007" s="9"/>
      <c r="N6007" s="9"/>
    </row>
    <row r="6008" spans="6:14">
      <c r="F6008" s="9"/>
      <c r="I6008" s="9"/>
      <c r="N6008" s="9"/>
    </row>
    <row r="6009" spans="6:14">
      <c r="F6009" s="9"/>
      <c r="H6009" s="9"/>
      <c r="I6009" s="9"/>
      <c r="N6009" s="9"/>
    </row>
    <row r="6010" spans="6:14">
      <c r="F6010" s="9"/>
      <c r="I6010" s="9"/>
      <c r="N6010" s="9"/>
    </row>
    <row r="6011" spans="6:14">
      <c r="F6011" s="9"/>
      <c r="H6011" s="9"/>
      <c r="I6011" s="9"/>
      <c r="N6011" s="9"/>
    </row>
    <row r="6012" spans="6:14">
      <c r="F6012" s="9"/>
      <c r="I6012" s="9"/>
      <c r="N6012" s="9"/>
    </row>
    <row r="6013" spans="6:14">
      <c r="F6013" s="9"/>
      <c r="H6013" s="9"/>
      <c r="N6013" s="9"/>
    </row>
    <row r="6014" spans="6:14">
      <c r="F6014" s="9"/>
      <c r="H6014" s="9"/>
      <c r="I6014" s="9"/>
      <c r="N6014" s="9"/>
    </row>
    <row r="6015" spans="6:14">
      <c r="F6015" s="9"/>
      <c r="H6015" s="9"/>
      <c r="I6015" s="9"/>
      <c r="N6015" s="9"/>
    </row>
    <row r="6016" spans="6:14">
      <c r="F6016" s="9"/>
      <c r="H6016" s="9"/>
      <c r="I6016" s="9"/>
      <c r="N6016" s="9"/>
    </row>
    <row r="6017" spans="6:14">
      <c r="F6017" s="9"/>
      <c r="H6017" s="9"/>
      <c r="N6017" s="9"/>
    </row>
    <row r="6018" spans="6:14">
      <c r="F6018" s="9"/>
      <c r="H6018" s="9"/>
      <c r="N6018" s="9"/>
    </row>
    <row r="6019" spans="6:14">
      <c r="F6019" s="9"/>
      <c r="H6019" s="9"/>
      <c r="N6019" s="9"/>
    </row>
    <row r="6020" spans="6:14">
      <c r="F6020" s="9"/>
      <c r="H6020" s="9"/>
      <c r="I6020" s="9"/>
      <c r="N6020" s="9"/>
    </row>
    <row r="6021" spans="6:14">
      <c r="F6021" s="9"/>
      <c r="I6021" s="9"/>
      <c r="N6021" s="9"/>
    </row>
    <row r="6022" spans="6:14">
      <c r="F6022" s="9"/>
      <c r="H6022" s="9"/>
      <c r="I6022" s="9"/>
      <c r="N6022" s="9"/>
    </row>
    <row r="6023" spans="6:14">
      <c r="F6023" s="9"/>
      <c r="H6023" s="9"/>
      <c r="I6023" s="9"/>
      <c r="N6023" s="9"/>
    </row>
    <row r="6024" spans="6:14">
      <c r="F6024" s="9"/>
      <c r="H6024" s="9"/>
      <c r="I6024" s="9"/>
      <c r="L6024" s="9"/>
      <c r="N6024" s="9"/>
    </row>
    <row r="6025" spans="6:14">
      <c r="F6025" s="9"/>
      <c r="H6025" s="9"/>
      <c r="N6025" s="9"/>
    </row>
    <row r="6026" spans="6:14">
      <c r="F6026" s="9"/>
      <c r="H6026" s="9"/>
      <c r="L6026" s="9"/>
      <c r="N6026" s="9"/>
    </row>
    <row r="7516" spans="8:8">
      <c r="H7516" s="9"/>
    </row>
    <row r="7531" spans="7:8">
      <c r="G7531" s="9"/>
    </row>
    <row r="7532" spans="7:8">
      <c r="H7532" s="9"/>
    </row>
    <row r="7533" spans="7:8">
      <c r="G7533" s="9"/>
    </row>
  </sheetData>
  <protectedRanges>
    <protectedRange password="DD26" sqref="F4:F29" name="Range3"/>
  </protectedRanges>
  <mergeCells count="14">
    <mergeCell ref="L30:P30"/>
    <mergeCell ref="F4:F5"/>
    <mergeCell ref="G4:G5"/>
    <mergeCell ref="H4:H5"/>
    <mergeCell ref="I4:I5"/>
    <mergeCell ref="J4:J5"/>
    <mergeCell ref="K4:K5"/>
    <mergeCell ref="F30:F31"/>
    <mergeCell ref="G30:G31"/>
    <mergeCell ref="H30:H31"/>
    <mergeCell ref="I30:I31"/>
    <mergeCell ref="J30:J31"/>
    <mergeCell ref="K30:K31"/>
    <mergeCell ref="L4:P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Residential Average Customer</vt:lpstr>
      <vt:lpstr>Residential Aggregate</vt:lpstr>
      <vt:lpstr>Non-Residential Avg Customer</vt:lpstr>
      <vt:lpstr>Non-Residential Aggregate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Mperry</dc:creator>
  <cp:lastModifiedBy>Zach Mayer</cp:lastModifiedBy>
  <dcterms:created xsi:type="dcterms:W3CDTF">2010-03-19T20:29:38Z</dcterms:created>
  <dcterms:modified xsi:type="dcterms:W3CDTF">2010-03-31T17:49:52Z</dcterms:modified>
</cp:coreProperties>
</file>